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\Documents\ABC\"/>
    </mc:Choice>
  </mc:AlternateContent>
  <xr:revisionPtr revIDLastSave="0" documentId="8_{75576D2D-C18D-486B-BE1E-1C297F043D5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Calculator" sheetId="8" r:id="rId1"/>
    <sheet name="2020-21" sheetId="22" state="hidden" r:id="rId2"/>
    <sheet name="2021-22" sheetId="23" state="hidden" r:id="rId3"/>
    <sheet name="2022-23" sheetId="24" state="hidden" r:id="rId4"/>
    <sheet name="Sheet1" sheetId="18" state="hidden" r:id="rId5"/>
    <sheet name="2012-13" sheetId="11" state="hidden" r:id="rId6"/>
    <sheet name="2011-12" sheetId="1" state="hidden" r:id="rId7"/>
    <sheet name="2010-11" sheetId="2" state="hidden" r:id="rId8"/>
    <sheet name="2009-10" sheetId="3" state="hidden" r:id="rId9"/>
    <sheet name="2008-09" sheetId="4" state="hidden" r:id="rId10"/>
    <sheet name="2007-08" sheetId="5" state="hidden" r:id="rId11"/>
    <sheet name="2006-07" sheetId="6" state="hidden" r:id="rId12"/>
    <sheet name="Sheet2" sheetId="10" state="hidden" r:id="rId13"/>
    <sheet name="2004-05" sheetId="12" state="hidden" r:id="rId14"/>
    <sheet name="2005-06" sheetId="13" state="hidden" r:id="rId15"/>
    <sheet name="2013-14" sheetId="14" state="hidden" r:id="rId16"/>
    <sheet name="2014-15" sheetId="15" state="hidden" r:id="rId17"/>
    <sheet name="2015-16" sheetId="16" state="hidden" r:id="rId18"/>
    <sheet name="2016-17" sheetId="17" state="hidden" r:id="rId19"/>
    <sheet name="2017-18" sheetId="19" state="hidden" r:id="rId20"/>
    <sheet name="2018-19" sheetId="20" state="hidden" r:id="rId21"/>
    <sheet name="2019-20" sheetId="21" state="hidden" r:id="rId22"/>
    <sheet name="Players list" sheetId="9" state="hidden" r:id="rId23"/>
    <sheet name="2023-24" sheetId="25" state="hidden" r:id="rId24"/>
  </sheets>
  <externalReferences>
    <externalReference r:id="rId25"/>
  </externalReferences>
  <definedNames>
    <definedName name="Players">'Players list'!$C$2:$C$278</definedName>
    <definedName name="players1">'[1]Sat Combined stats'!$D$4:$D$80</definedName>
    <definedName name="satplayers">'Players list'!$C$2:$C$310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9" l="1"/>
  <c r="Q57" i="9" s="1"/>
  <c r="R57" i="9" s="1"/>
  <c r="AO3" i="25"/>
  <c r="AO4" i="25"/>
  <c r="AO5" i="25"/>
  <c r="AO6" i="25"/>
  <c r="AO7" i="25"/>
  <c r="AO8" i="25"/>
  <c r="AO9" i="25"/>
  <c r="AO10" i="25"/>
  <c r="AO11" i="25"/>
  <c r="AO12" i="25"/>
  <c r="AO13" i="25"/>
  <c r="AO14" i="25"/>
  <c r="AO15" i="25"/>
  <c r="AO16" i="25"/>
  <c r="AO17" i="25"/>
  <c r="AO18" i="25"/>
  <c r="AO19" i="25"/>
  <c r="AO20" i="25"/>
  <c r="AO21" i="25"/>
  <c r="AO22" i="25"/>
  <c r="AO23" i="25"/>
  <c r="AO24" i="25"/>
  <c r="AO25" i="25"/>
  <c r="AO26" i="25"/>
  <c r="AO27" i="25"/>
  <c r="AO28" i="25"/>
  <c r="AO29" i="25"/>
  <c r="AO30" i="25"/>
  <c r="AO31" i="25"/>
  <c r="AO32" i="25"/>
  <c r="AO33" i="25"/>
  <c r="AO34" i="25"/>
  <c r="AO35" i="25"/>
  <c r="AO36" i="25"/>
  <c r="AO37" i="25"/>
  <c r="AO38" i="25"/>
  <c r="AO39" i="25"/>
  <c r="AO40" i="25"/>
  <c r="AO41" i="25"/>
  <c r="AO42" i="25"/>
  <c r="AO43" i="25"/>
  <c r="AO44" i="25"/>
  <c r="AO45" i="25"/>
  <c r="AO46" i="25"/>
  <c r="AO47" i="25"/>
  <c r="AO48" i="25"/>
  <c r="AO49" i="25"/>
  <c r="AO50" i="25"/>
  <c r="AO51" i="25"/>
  <c r="AO52" i="25"/>
  <c r="AO53" i="25"/>
  <c r="AO54" i="25"/>
  <c r="AO55" i="25"/>
  <c r="AO56" i="25"/>
  <c r="AO57" i="25"/>
  <c r="AO58" i="25"/>
  <c r="AO59" i="25"/>
  <c r="AO60" i="25"/>
  <c r="AO61" i="25"/>
  <c r="AO62" i="25"/>
  <c r="AO63" i="25"/>
  <c r="AO64" i="25"/>
  <c r="AO65" i="25"/>
  <c r="AO66" i="25"/>
  <c r="AO67" i="25"/>
  <c r="AO68" i="25"/>
  <c r="AO69" i="25"/>
  <c r="AO70" i="25"/>
  <c r="AO71" i="25"/>
  <c r="AO72" i="25"/>
  <c r="AO73" i="25"/>
  <c r="AO74" i="25"/>
  <c r="AO75" i="25"/>
  <c r="AO76" i="25"/>
  <c r="AO77" i="25"/>
  <c r="AO78" i="25"/>
  <c r="AO79" i="25"/>
  <c r="AO80" i="25"/>
  <c r="AO81" i="25"/>
  <c r="AO82" i="25"/>
  <c r="AO83" i="25"/>
  <c r="AO84" i="25"/>
  <c r="AO85" i="25"/>
  <c r="AO86" i="25"/>
  <c r="AO87" i="25"/>
  <c r="AO88" i="25"/>
  <c r="AO89" i="25"/>
  <c r="AO90" i="25"/>
  <c r="AO91" i="25"/>
  <c r="AO92" i="25"/>
  <c r="AO93" i="25"/>
  <c r="AO94" i="25"/>
  <c r="AO95" i="25"/>
  <c r="AO96" i="25"/>
  <c r="AO97" i="25"/>
  <c r="AO98" i="25"/>
  <c r="AO99" i="25"/>
  <c r="AO100" i="25"/>
  <c r="AO101" i="25"/>
  <c r="AO102" i="25"/>
  <c r="AO103" i="25"/>
  <c r="AO2" i="25"/>
  <c r="H23" i="8" l="1"/>
  <c r="M23" i="8"/>
  <c r="P3" i="8"/>
  <c r="O3" i="8"/>
  <c r="N3" i="8"/>
  <c r="G3" i="8"/>
  <c r="F3" i="8"/>
  <c r="E3" i="8"/>
  <c r="D3" i="8"/>
  <c r="C3" i="8"/>
  <c r="AF102" i="25"/>
  <c r="AF103" i="25"/>
  <c r="AE3" i="25"/>
  <c r="AF3" i="25"/>
  <c r="AG3" i="25"/>
  <c r="AH3" i="25"/>
  <c r="AE4" i="25"/>
  <c r="AF4" i="25"/>
  <c r="AG4" i="25"/>
  <c r="AH4" i="25"/>
  <c r="AE5" i="25"/>
  <c r="AF5" i="25"/>
  <c r="AG5" i="25"/>
  <c r="AH5" i="25"/>
  <c r="AE6" i="25"/>
  <c r="AF6" i="25"/>
  <c r="AG6" i="25"/>
  <c r="AH6" i="25"/>
  <c r="AE7" i="25"/>
  <c r="AF7" i="25"/>
  <c r="AG7" i="25"/>
  <c r="AH7" i="25"/>
  <c r="AE8" i="25"/>
  <c r="AF8" i="25"/>
  <c r="AG8" i="25"/>
  <c r="AH8" i="25"/>
  <c r="AE9" i="25"/>
  <c r="I3" i="8" s="1"/>
  <c r="AF9" i="25"/>
  <c r="J3" i="8" s="1"/>
  <c r="AG9" i="25"/>
  <c r="K3" i="8" s="1"/>
  <c r="AH9" i="25"/>
  <c r="L3" i="8" s="1"/>
  <c r="AE10" i="25"/>
  <c r="AF10" i="25"/>
  <c r="AG10" i="25"/>
  <c r="AH10" i="25"/>
  <c r="AE11" i="25"/>
  <c r="AF11" i="25"/>
  <c r="AG11" i="25"/>
  <c r="AH11" i="25"/>
  <c r="AE12" i="25"/>
  <c r="AF12" i="25"/>
  <c r="AG12" i="25"/>
  <c r="AH12" i="25"/>
  <c r="AE13" i="25"/>
  <c r="AF13" i="25"/>
  <c r="AG13" i="25"/>
  <c r="AH13" i="25"/>
  <c r="AE14" i="25"/>
  <c r="AF14" i="25"/>
  <c r="AG14" i="25"/>
  <c r="AH14" i="25"/>
  <c r="AE15" i="25"/>
  <c r="AF15" i="25"/>
  <c r="AG15" i="25"/>
  <c r="AH15" i="25"/>
  <c r="AE16" i="25"/>
  <c r="AF16" i="25"/>
  <c r="AG16" i="25"/>
  <c r="AH16" i="25"/>
  <c r="AE17" i="25"/>
  <c r="AF17" i="25"/>
  <c r="AG17" i="25"/>
  <c r="AH17" i="25"/>
  <c r="AE18" i="25"/>
  <c r="AF18" i="25"/>
  <c r="AG18" i="25"/>
  <c r="AH18" i="25"/>
  <c r="AE19" i="25"/>
  <c r="AF19" i="25"/>
  <c r="AG19" i="25"/>
  <c r="AH19" i="25"/>
  <c r="AE20" i="25"/>
  <c r="AF20" i="25"/>
  <c r="AG20" i="25"/>
  <c r="AH20" i="25"/>
  <c r="AE21" i="25"/>
  <c r="AF21" i="25"/>
  <c r="AG21" i="25"/>
  <c r="AH21" i="25"/>
  <c r="AE22" i="25"/>
  <c r="AF22" i="25"/>
  <c r="AG22" i="25"/>
  <c r="AH22" i="25"/>
  <c r="AE23" i="25"/>
  <c r="AF23" i="25"/>
  <c r="AG23" i="25"/>
  <c r="AH23" i="25"/>
  <c r="AE24" i="25"/>
  <c r="AF24" i="25"/>
  <c r="AG24" i="25"/>
  <c r="AH24" i="25"/>
  <c r="AE25" i="25"/>
  <c r="AF25" i="25"/>
  <c r="AG25" i="25"/>
  <c r="AH25" i="25"/>
  <c r="AE26" i="25"/>
  <c r="AF26" i="25"/>
  <c r="AG26" i="25"/>
  <c r="AH26" i="25"/>
  <c r="AE27" i="25"/>
  <c r="AF27" i="25"/>
  <c r="AG27" i="25"/>
  <c r="AH27" i="25"/>
  <c r="AE28" i="25"/>
  <c r="AF28" i="25"/>
  <c r="AG28" i="25"/>
  <c r="AH28" i="25"/>
  <c r="AE29" i="25"/>
  <c r="AF29" i="25"/>
  <c r="AG29" i="25"/>
  <c r="AH29" i="25"/>
  <c r="AE30" i="25"/>
  <c r="AF30" i="25"/>
  <c r="AG30" i="25"/>
  <c r="AH30" i="25"/>
  <c r="AE31" i="25"/>
  <c r="AF31" i="25"/>
  <c r="AG31" i="25"/>
  <c r="AH31" i="25"/>
  <c r="AE32" i="25"/>
  <c r="AF32" i="25"/>
  <c r="AG32" i="25"/>
  <c r="AH32" i="25"/>
  <c r="AE33" i="25"/>
  <c r="AF33" i="25"/>
  <c r="AG33" i="25"/>
  <c r="AH33" i="25"/>
  <c r="AE34" i="25"/>
  <c r="AF34" i="25"/>
  <c r="AG34" i="25"/>
  <c r="AH34" i="25"/>
  <c r="AE35" i="25"/>
  <c r="AF35" i="25"/>
  <c r="AG35" i="25"/>
  <c r="AH35" i="25"/>
  <c r="AE36" i="25"/>
  <c r="AF36" i="25"/>
  <c r="AG36" i="25"/>
  <c r="AH36" i="25"/>
  <c r="AE37" i="25"/>
  <c r="AF37" i="25"/>
  <c r="AG37" i="25"/>
  <c r="AH37" i="25"/>
  <c r="AE38" i="25"/>
  <c r="AF38" i="25"/>
  <c r="AG38" i="25"/>
  <c r="AH38" i="25"/>
  <c r="AE39" i="25"/>
  <c r="AF39" i="25"/>
  <c r="AG39" i="25"/>
  <c r="AH39" i="25"/>
  <c r="AE40" i="25"/>
  <c r="AF40" i="25"/>
  <c r="AG40" i="25"/>
  <c r="AH40" i="25"/>
  <c r="AE41" i="25"/>
  <c r="AF41" i="25"/>
  <c r="AG41" i="25"/>
  <c r="AH41" i="25"/>
  <c r="AE42" i="25"/>
  <c r="AF42" i="25"/>
  <c r="AG42" i="25"/>
  <c r="AH42" i="25"/>
  <c r="AE43" i="25"/>
  <c r="AF43" i="25"/>
  <c r="AG43" i="25"/>
  <c r="AH43" i="25"/>
  <c r="AE44" i="25"/>
  <c r="AF44" i="25"/>
  <c r="AG44" i="25"/>
  <c r="AH44" i="25"/>
  <c r="AE45" i="25"/>
  <c r="AF45" i="25"/>
  <c r="AG45" i="25"/>
  <c r="AH45" i="25"/>
  <c r="AE46" i="25"/>
  <c r="AF46" i="25"/>
  <c r="AG46" i="25"/>
  <c r="AH46" i="25"/>
  <c r="AE47" i="25"/>
  <c r="AF47" i="25"/>
  <c r="AG47" i="25"/>
  <c r="AH47" i="25"/>
  <c r="AE48" i="25"/>
  <c r="AF48" i="25"/>
  <c r="AG48" i="25"/>
  <c r="AH48" i="25"/>
  <c r="AE49" i="25"/>
  <c r="AF49" i="25"/>
  <c r="AG49" i="25"/>
  <c r="AH49" i="25"/>
  <c r="AE50" i="25"/>
  <c r="AF50" i="25"/>
  <c r="AG50" i="25"/>
  <c r="AH50" i="25"/>
  <c r="AE51" i="25"/>
  <c r="AF51" i="25"/>
  <c r="AG51" i="25"/>
  <c r="AH51" i="25"/>
  <c r="AE52" i="25"/>
  <c r="AF52" i="25"/>
  <c r="AG52" i="25"/>
  <c r="AH52" i="25"/>
  <c r="AE53" i="25"/>
  <c r="AF53" i="25"/>
  <c r="AG53" i="25"/>
  <c r="AH53" i="25"/>
  <c r="AE54" i="25"/>
  <c r="AF54" i="25"/>
  <c r="AG54" i="25"/>
  <c r="AH54" i="25"/>
  <c r="AE55" i="25"/>
  <c r="AF55" i="25"/>
  <c r="AG55" i="25"/>
  <c r="AH55" i="25"/>
  <c r="AE56" i="25"/>
  <c r="AF56" i="25"/>
  <c r="AG56" i="25"/>
  <c r="AH56" i="25"/>
  <c r="AE57" i="25"/>
  <c r="AF57" i="25"/>
  <c r="AG57" i="25"/>
  <c r="AH57" i="25"/>
  <c r="AE58" i="25"/>
  <c r="AF58" i="25"/>
  <c r="AG58" i="25"/>
  <c r="AH58" i="25"/>
  <c r="AE59" i="25"/>
  <c r="AF59" i="25"/>
  <c r="AG59" i="25"/>
  <c r="AH59" i="25"/>
  <c r="AE60" i="25"/>
  <c r="AF60" i="25"/>
  <c r="AG60" i="25"/>
  <c r="AH60" i="25"/>
  <c r="AE61" i="25"/>
  <c r="AF61" i="25"/>
  <c r="AG61" i="25"/>
  <c r="AH61" i="25"/>
  <c r="AE62" i="25"/>
  <c r="AF62" i="25"/>
  <c r="AG62" i="25"/>
  <c r="AH62" i="25"/>
  <c r="AE63" i="25"/>
  <c r="AF63" i="25"/>
  <c r="AG63" i="25"/>
  <c r="AH63" i="25"/>
  <c r="AE64" i="25"/>
  <c r="AF64" i="25"/>
  <c r="AG64" i="25"/>
  <c r="AH64" i="25"/>
  <c r="AE65" i="25"/>
  <c r="AF65" i="25"/>
  <c r="AG65" i="25"/>
  <c r="AH65" i="25"/>
  <c r="AE66" i="25"/>
  <c r="AF66" i="25"/>
  <c r="AG66" i="25"/>
  <c r="AH66" i="25"/>
  <c r="AE67" i="25"/>
  <c r="AF67" i="25"/>
  <c r="AG67" i="25"/>
  <c r="AH67" i="25"/>
  <c r="AE68" i="25"/>
  <c r="AF68" i="25"/>
  <c r="AG68" i="25"/>
  <c r="AH68" i="25"/>
  <c r="AE69" i="25"/>
  <c r="AF69" i="25"/>
  <c r="AG69" i="25"/>
  <c r="AH69" i="25"/>
  <c r="AE70" i="25"/>
  <c r="AF70" i="25"/>
  <c r="AG70" i="25"/>
  <c r="AH70" i="25"/>
  <c r="AE71" i="25"/>
  <c r="AF71" i="25"/>
  <c r="AG71" i="25"/>
  <c r="AH71" i="25"/>
  <c r="AE72" i="25"/>
  <c r="AF72" i="25"/>
  <c r="AG72" i="25"/>
  <c r="AH72" i="25"/>
  <c r="AE73" i="25"/>
  <c r="AF73" i="25"/>
  <c r="AG73" i="25"/>
  <c r="AH73" i="25"/>
  <c r="AE74" i="25"/>
  <c r="AF74" i="25"/>
  <c r="AG74" i="25"/>
  <c r="AH74" i="25"/>
  <c r="AE75" i="25"/>
  <c r="AF75" i="25"/>
  <c r="AG75" i="25"/>
  <c r="AH75" i="25"/>
  <c r="AE76" i="25"/>
  <c r="AF76" i="25"/>
  <c r="AG76" i="25"/>
  <c r="AH76" i="25"/>
  <c r="AE77" i="25"/>
  <c r="AF77" i="25"/>
  <c r="AG77" i="25"/>
  <c r="AH77" i="25"/>
  <c r="AE78" i="25"/>
  <c r="AF78" i="25"/>
  <c r="AG78" i="25"/>
  <c r="AH78" i="25"/>
  <c r="AE79" i="25"/>
  <c r="AF79" i="25"/>
  <c r="AG79" i="25"/>
  <c r="AH79" i="25"/>
  <c r="AE80" i="25"/>
  <c r="AF80" i="25"/>
  <c r="AG80" i="25"/>
  <c r="AH80" i="25"/>
  <c r="AE81" i="25"/>
  <c r="AF81" i="25"/>
  <c r="AG81" i="25"/>
  <c r="AH81" i="25"/>
  <c r="AE82" i="25"/>
  <c r="AF82" i="25"/>
  <c r="AG82" i="25"/>
  <c r="AH82" i="25"/>
  <c r="AE83" i="25"/>
  <c r="AF83" i="25"/>
  <c r="AG83" i="25"/>
  <c r="AH83" i="25"/>
  <c r="AE84" i="25"/>
  <c r="AF84" i="25"/>
  <c r="AG84" i="25"/>
  <c r="AH84" i="25"/>
  <c r="AE85" i="25"/>
  <c r="AF85" i="25"/>
  <c r="AG85" i="25"/>
  <c r="AH85" i="25"/>
  <c r="AE86" i="25"/>
  <c r="AF86" i="25"/>
  <c r="AG86" i="25"/>
  <c r="AH86" i="25"/>
  <c r="AE87" i="25"/>
  <c r="AF87" i="25"/>
  <c r="AG87" i="25"/>
  <c r="AH87" i="25"/>
  <c r="AE88" i="25"/>
  <c r="AF88" i="25"/>
  <c r="AG88" i="25"/>
  <c r="AH88" i="25"/>
  <c r="AE89" i="25"/>
  <c r="AF89" i="25"/>
  <c r="AG89" i="25"/>
  <c r="AH89" i="25"/>
  <c r="AE90" i="25"/>
  <c r="AF90" i="25"/>
  <c r="AG90" i="25"/>
  <c r="AH90" i="25"/>
  <c r="AE91" i="25"/>
  <c r="AF91" i="25"/>
  <c r="AG91" i="25"/>
  <c r="AH91" i="25"/>
  <c r="AE92" i="25"/>
  <c r="AF92" i="25"/>
  <c r="AG92" i="25"/>
  <c r="AH92" i="25"/>
  <c r="AE93" i="25"/>
  <c r="AF93" i="25"/>
  <c r="AG93" i="25"/>
  <c r="AH93" i="25"/>
  <c r="AE94" i="25"/>
  <c r="AF94" i="25"/>
  <c r="AG94" i="25"/>
  <c r="AH94" i="25"/>
  <c r="AE95" i="25"/>
  <c r="AF95" i="25"/>
  <c r="AG95" i="25"/>
  <c r="AH95" i="25"/>
  <c r="AE96" i="25"/>
  <c r="AF96" i="25"/>
  <c r="AG96" i="25"/>
  <c r="AH96" i="25"/>
  <c r="AE97" i="25"/>
  <c r="AF97" i="25"/>
  <c r="AG97" i="25"/>
  <c r="AH97" i="25"/>
  <c r="AE98" i="25"/>
  <c r="AF98" i="25"/>
  <c r="AG98" i="25"/>
  <c r="AH98" i="25"/>
  <c r="AE99" i="25"/>
  <c r="AF99" i="25"/>
  <c r="AG99" i="25"/>
  <c r="AH99" i="25"/>
  <c r="AE100" i="25"/>
  <c r="AF100" i="25"/>
  <c r="AG100" i="25"/>
  <c r="AH100" i="25"/>
  <c r="AE101" i="25"/>
  <c r="AF101" i="25"/>
  <c r="AG101" i="25"/>
  <c r="AH101" i="25"/>
  <c r="AE102" i="25"/>
  <c r="AG102" i="25"/>
  <c r="AH102" i="25"/>
  <c r="AE103" i="25"/>
  <c r="AG103" i="25"/>
  <c r="AH103" i="25"/>
  <c r="AH2" i="25"/>
  <c r="AG2" i="25"/>
  <c r="AF2" i="25"/>
  <c r="AE2" i="25"/>
  <c r="AL103" i="25"/>
  <c r="AM103" i="25"/>
  <c r="AN103" i="25"/>
  <c r="AN102" i="25"/>
  <c r="AM102" i="25"/>
  <c r="AL102" i="25"/>
  <c r="AN101" i="25"/>
  <c r="AM101" i="25"/>
  <c r="AL101" i="25"/>
  <c r="AN100" i="25"/>
  <c r="AM100" i="25"/>
  <c r="AL100" i="25"/>
  <c r="AN99" i="25"/>
  <c r="AM99" i="25"/>
  <c r="AL99" i="25"/>
  <c r="AN98" i="25"/>
  <c r="AM98" i="25"/>
  <c r="AL98" i="25"/>
  <c r="AN97" i="25"/>
  <c r="AM97" i="25"/>
  <c r="AL97" i="25"/>
  <c r="AN96" i="25"/>
  <c r="AM96" i="25"/>
  <c r="AL96" i="25"/>
  <c r="AN95" i="25"/>
  <c r="AM95" i="25"/>
  <c r="AL95" i="25"/>
  <c r="AN94" i="25"/>
  <c r="AM94" i="25"/>
  <c r="AL94" i="25"/>
  <c r="AN93" i="25"/>
  <c r="AM93" i="25"/>
  <c r="AL93" i="25"/>
  <c r="AN92" i="25"/>
  <c r="AM92" i="25"/>
  <c r="AL92" i="25"/>
  <c r="AN91" i="25"/>
  <c r="AM91" i="25"/>
  <c r="AL91" i="25"/>
  <c r="AN90" i="25"/>
  <c r="AM90" i="25"/>
  <c r="AL90" i="25"/>
  <c r="AN89" i="25"/>
  <c r="AM89" i="25"/>
  <c r="AL89" i="25"/>
  <c r="AN88" i="25"/>
  <c r="AM88" i="25"/>
  <c r="AL88" i="25"/>
  <c r="AN87" i="25"/>
  <c r="AM87" i="25"/>
  <c r="AL87" i="25"/>
  <c r="AN86" i="25"/>
  <c r="AM86" i="25"/>
  <c r="AL86" i="25"/>
  <c r="AN85" i="25"/>
  <c r="AM85" i="25"/>
  <c r="AL85" i="25"/>
  <c r="AN84" i="25"/>
  <c r="AM84" i="25"/>
  <c r="AL84" i="25"/>
  <c r="AN83" i="25"/>
  <c r="AM83" i="25"/>
  <c r="AL83" i="25"/>
  <c r="AN82" i="25"/>
  <c r="AM82" i="25"/>
  <c r="AL82" i="25"/>
  <c r="AN81" i="25"/>
  <c r="AM81" i="25"/>
  <c r="AL81" i="25"/>
  <c r="AN80" i="25"/>
  <c r="AM80" i="25"/>
  <c r="AL80" i="25"/>
  <c r="AN79" i="25"/>
  <c r="AM79" i="25"/>
  <c r="AL79" i="25"/>
  <c r="AN78" i="25"/>
  <c r="AM78" i="25"/>
  <c r="AL78" i="25"/>
  <c r="AN77" i="25"/>
  <c r="AM77" i="25"/>
  <c r="AL77" i="25"/>
  <c r="AN76" i="25"/>
  <c r="AM76" i="25"/>
  <c r="AL76" i="25"/>
  <c r="AN75" i="25"/>
  <c r="AM75" i="25"/>
  <c r="AL75" i="25"/>
  <c r="AN74" i="25"/>
  <c r="AM74" i="25"/>
  <c r="AL74" i="25"/>
  <c r="AN73" i="25"/>
  <c r="AM73" i="25"/>
  <c r="AL73" i="25"/>
  <c r="AN72" i="25"/>
  <c r="AM72" i="25"/>
  <c r="AL72" i="25"/>
  <c r="AN71" i="25"/>
  <c r="AM71" i="25"/>
  <c r="AL71" i="25"/>
  <c r="AN70" i="25"/>
  <c r="AM70" i="25"/>
  <c r="AL70" i="25"/>
  <c r="AN69" i="25"/>
  <c r="AM69" i="25"/>
  <c r="AL69" i="25"/>
  <c r="AN68" i="25"/>
  <c r="AM68" i="25"/>
  <c r="AL68" i="25"/>
  <c r="AN67" i="25"/>
  <c r="AM67" i="25"/>
  <c r="AL67" i="25"/>
  <c r="AN66" i="25"/>
  <c r="AM66" i="25"/>
  <c r="AL66" i="25"/>
  <c r="AN65" i="25"/>
  <c r="AM65" i="25"/>
  <c r="AL65" i="25"/>
  <c r="AN64" i="25"/>
  <c r="AM64" i="25"/>
  <c r="AL64" i="25"/>
  <c r="AN63" i="25"/>
  <c r="AM63" i="25"/>
  <c r="AL63" i="25"/>
  <c r="AN62" i="25"/>
  <c r="AM62" i="25"/>
  <c r="AL62" i="25"/>
  <c r="AN61" i="25"/>
  <c r="AM61" i="25"/>
  <c r="AL61" i="25"/>
  <c r="AN60" i="25"/>
  <c r="AM60" i="25"/>
  <c r="AL60" i="25"/>
  <c r="AN59" i="25"/>
  <c r="AM59" i="25"/>
  <c r="AL59" i="25"/>
  <c r="AN58" i="25"/>
  <c r="AM58" i="25"/>
  <c r="AL58" i="25"/>
  <c r="AN57" i="25"/>
  <c r="AM57" i="25"/>
  <c r="AL57" i="25"/>
  <c r="AN56" i="25"/>
  <c r="AM56" i="25"/>
  <c r="AL56" i="25"/>
  <c r="AN55" i="25"/>
  <c r="AM55" i="25"/>
  <c r="AL55" i="25"/>
  <c r="AN54" i="25"/>
  <c r="AM54" i="25"/>
  <c r="AL54" i="25"/>
  <c r="AN53" i="25"/>
  <c r="AM53" i="25"/>
  <c r="AL53" i="25"/>
  <c r="AN52" i="25"/>
  <c r="AM52" i="25"/>
  <c r="AL52" i="25"/>
  <c r="AN51" i="25"/>
  <c r="AM51" i="25"/>
  <c r="AL51" i="25"/>
  <c r="AN50" i="25"/>
  <c r="AM50" i="25"/>
  <c r="AL50" i="25"/>
  <c r="AN49" i="25"/>
  <c r="AM49" i="25"/>
  <c r="AL49" i="25"/>
  <c r="AN48" i="25"/>
  <c r="AM48" i="25"/>
  <c r="AL48" i="25"/>
  <c r="AN47" i="25"/>
  <c r="AM47" i="25"/>
  <c r="AL47" i="25"/>
  <c r="AN46" i="25"/>
  <c r="AM46" i="25"/>
  <c r="AL46" i="25"/>
  <c r="AN45" i="25"/>
  <c r="AM45" i="25"/>
  <c r="AL45" i="25"/>
  <c r="AN44" i="25"/>
  <c r="AM44" i="25"/>
  <c r="AL44" i="25"/>
  <c r="AN43" i="25"/>
  <c r="AM43" i="25"/>
  <c r="AL43" i="25"/>
  <c r="AN42" i="25"/>
  <c r="AM42" i="25"/>
  <c r="AL42" i="25"/>
  <c r="AI42" i="25"/>
  <c r="AN41" i="25"/>
  <c r="AM41" i="25"/>
  <c r="AL41" i="25"/>
  <c r="AN40" i="25"/>
  <c r="AM40" i="25"/>
  <c r="AL40" i="25"/>
  <c r="AN39" i="25"/>
  <c r="AM39" i="25"/>
  <c r="AL39" i="25"/>
  <c r="AN38" i="25"/>
  <c r="AM38" i="25"/>
  <c r="AL38" i="25"/>
  <c r="AN37" i="25"/>
  <c r="AM37" i="25"/>
  <c r="AL37" i="25"/>
  <c r="AN36" i="25"/>
  <c r="AM36" i="25"/>
  <c r="AL36" i="25"/>
  <c r="AN35" i="25"/>
  <c r="AM35" i="25"/>
  <c r="AL35" i="25"/>
  <c r="AN34" i="25"/>
  <c r="AM34" i="25"/>
  <c r="AL34" i="25"/>
  <c r="AN33" i="25"/>
  <c r="AM33" i="25"/>
  <c r="AL33" i="25"/>
  <c r="AI33" i="25"/>
  <c r="AN32" i="25"/>
  <c r="AM32" i="25"/>
  <c r="AL32" i="25"/>
  <c r="AN31" i="25"/>
  <c r="AM31" i="25"/>
  <c r="AL31" i="25"/>
  <c r="AN30" i="25"/>
  <c r="AM30" i="25"/>
  <c r="AL30" i="25"/>
  <c r="AI30" i="25"/>
  <c r="AN29" i="25"/>
  <c r="AM29" i="25"/>
  <c r="AL29" i="25"/>
  <c r="AN28" i="25"/>
  <c r="AM28" i="25"/>
  <c r="AL28" i="25"/>
  <c r="AN27" i="25"/>
  <c r="AM27" i="25"/>
  <c r="AL27" i="25"/>
  <c r="AI27" i="25"/>
  <c r="AN26" i="25"/>
  <c r="AM26" i="25"/>
  <c r="AL26" i="25"/>
  <c r="AN25" i="25"/>
  <c r="AM25" i="25"/>
  <c r="AL25" i="25"/>
  <c r="AN24" i="25"/>
  <c r="AM24" i="25"/>
  <c r="AL24" i="25"/>
  <c r="AI24" i="25"/>
  <c r="AN23" i="25"/>
  <c r="AM23" i="25"/>
  <c r="AL23" i="25"/>
  <c r="AN22" i="25"/>
  <c r="AM22" i="25"/>
  <c r="AL22" i="25"/>
  <c r="AN21" i="25"/>
  <c r="AM21" i="25"/>
  <c r="AL21" i="25"/>
  <c r="AI21" i="25"/>
  <c r="AN20" i="25"/>
  <c r="AM20" i="25"/>
  <c r="AL20" i="25"/>
  <c r="AI20" i="25"/>
  <c r="AN19" i="25"/>
  <c r="AM19" i="25"/>
  <c r="AL19" i="25"/>
  <c r="AN18" i="25"/>
  <c r="AM18" i="25"/>
  <c r="AL18" i="25"/>
  <c r="AI18" i="25"/>
  <c r="AN17" i="25"/>
  <c r="AM17" i="25"/>
  <c r="AL17" i="25"/>
  <c r="AN16" i="25"/>
  <c r="AM16" i="25"/>
  <c r="AL16" i="25"/>
  <c r="AN15" i="25"/>
  <c r="AM15" i="25"/>
  <c r="AL15" i="25"/>
  <c r="AI15" i="25"/>
  <c r="AN14" i="25"/>
  <c r="AM14" i="25"/>
  <c r="AL14" i="25"/>
  <c r="AI14" i="25"/>
  <c r="AN13" i="25"/>
  <c r="AM13" i="25"/>
  <c r="AL13" i="25"/>
  <c r="AN12" i="25"/>
  <c r="AM12" i="25"/>
  <c r="AL12" i="25"/>
  <c r="AI12" i="25"/>
  <c r="AN11" i="25"/>
  <c r="AM11" i="25"/>
  <c r="AL11" i="25"/>
  <c r="AI11" i="25"/>
  <c r="AN10" i="25"/>
  <c r="AM10" i="25"/>
  <c r="AL10" i="25"/>
  <c r="Q3" i="8"/>
  <c r="AN9" i="25"/>
  <c r="AM9" i="25"/>
  <c r="AL9" i="25"/>
  <c r="AI9" i="25"/>
  <c r="AN8" i="25"/>
  <c r="AM8" i="25"/>
  <c r="AL8" i="25"/>
  <c r="AI8" i="25"/>
  <c r="AN7" i="25"/>
  <c r="AM7" i="25"/>
  <c r="AL7" i="25"/>
  <c r="AN6" i="25"/>
  <c r="AM6" i="25"/>
  <c r="AL6" i="25"/>
  <c r="AI6" i="25"/>
  <c r="AN5" i="25"/>
  <c r="AM5" i="25"/>
  <c r="AL5" i="25"/>
  <c r="AI5" i="25"/>
  <c r="AN4" i="25"/>
  <c r="AM4" i="25"/>
  <c r="AL4" i="25"/>
  <c r="AN3" i="25"/>
  <c r="AM3" i="25"/>
  <c r="AL3" i="25"/>
  <c r="AI3" i="25"/>
  <c r="AN2" i="25"/>
  <c r="AM2" i="25"/>
  <c r="AL2" i="25"/>
  <c r="F232" i="9"/>
  <c r="C260" i="9"/>
  <c r="AI19" i="25" l="1"/>
  <c r="AI13" i="25"/>
  <c r="AI10" i="25"/>
  <c r="AI7" i="25"/>
  <c r="AI4" i="25"/>
  <c r="AI31" i="25"/>
  <c r="AI28" i="25"/>
  <c r="AI22" i="25"/>
  <c r="AI25" i="25"/>
  <c r="AI16" i="25"/>
  <c r="AI39" i="25"/>
  <c r="AI70" i="25"/>
  <c r="AI55" i="25"/>
  <c r="AI61" i="25"/>
  <c r="AI46" i="25"/>
  <c r="AI75" i="25"/>
  <c r="AI66" i="25"/>
  <c r="AI44" i="25"/>
  <c r="AI32" i="25"/>
  <c r="AI49" i="25"/>
  <c r="AI45" i="25"/>
  <c r="AI51" i="25"/>
  <c r="AI36" i="25"/>
  <c r="AI56" i="25"/>
  <c r="AI52" i="25"/>
  <c r="AI34" i="25"/>
  <c r="AI40" i="25"/>
  <c r="AI37" i="25"/>
  <c r="AI68" i="25"/>
  <c r="AI76" i="25"/>
  <c r="AI93" i="25"/>
  <c r="AI84" i="25"/>
  <c r="AI63" i="25"/>
  <c r="AI60" i="25"/>
  <c r="AI57" i="25"/>
  <c r="AI43" i="25"/>
  <c r="AI97" i="25"/>
  <c r="AI91" i="25"/>
  <c r="AI85" i="25"/>
  <c r="AI82" i="25"/>
  <c r="AI79" i="25"/>
  <c r="AI73" i="25"/>
  <c r="AI67" i="25"/>
  <c r="AI64" i="25"/>
  <c r="AI58" i="25"/>
  <c r="AI94" i="25"/>
  <c r="AI78" i="25"/>
  <c r="AI100" i="25"/>
  <c r="AI88" i="25"/>
  <c r="AI90" i="25"/>
  <c r="AI81" i="25"/>
  <c r="AI72" i="25"/>
  <c r="AI69" i="25"/>
  <c r="AI54" i="25"/>
  <c r="AI48" i="25"/>
  <c r="AI95" i="25"/>
  <c r="AI101" i="25"/>
  <c r="AI98" i="25"/>
  <c r="AI96" i="25"/>
  <c r="AI87" i="25"/>
  <c r="AI99" i="25"/>
  <c r="AI92" i="25"/>
  <c r="AI89" i="25"/>
  <c r="AI86" i="25"/>
  <c r="AI83" i="25"/>
  <c r="AI80" i="25"/>
  <c r="AI77" i="25"/>
  <c r="AI74" i="25"/>
  <c r="AI71" i="25"/>
  <c r="AI65" i="25"/>
  <c r="AI62" i="25"/>
  <c r="AI59" i="25"/>
  <c r="AI53" i="25"/>
  <c r="AI50" i="25"/>
  <c r="AI47" i="25"/>
  <c r="AI41" i="25"/>
  <c r="AI38" i="25"/>
  <c r="AI35" i="25"/>
  <c r="AI29" i="25"/>
  <c r="AI26" i="25"/>
  <c r="AI23" i="25"/>
  <c r="AI17" i="25"/>
  <c r="AI102" i="25"/>
  <c r="AI103" i="25"/>
  <c r="AI2" i="25"/>
  <c r="C141" i="9"/>
  <c r="C255" i="9" l="1"/>
  <c r="C239" i="9"/>
  <c r="C232" i="9"/>
  <c r="C215" i="9"/>
  <c r="C208" i="9"/>
  <c r="C87" i="9"/>
  <c r="C86" i="9"/>
  <c r="C68" i="9"/>
  <c r="C67" i="9"/>
  <c r="C55" i="9"/>
  <c r="C47" i="9"/>
  <c r="C45" i="9"/>
  <c r="C44" i="9"/>
  <c r="C10" i="9"/>
  <c r="M232" i="9" l="1"/>
  <c r="O232" i="9"/>
  <c r="K232" i="9"/>
  <c r="I232" i="9"/>
  <c r="G4" i="8"/>
  <c r="F4" i="8"/>
  <c r="E4" i="8"/>
  <c r="D4" i="8"/>
  <c r="C4" i="8"/>
  <c r="AE3" i="24"/>
  <c r="AF3" i="24"/>
  <c r="AG3" i="24"/>
  <c r="AH3" i="24"/>
  <c r="AE4" i="24"/>
  <c r="AF4" i="24"/>
  <c r="AG4" i="24"/>
  <c r="AH4" i="24"/>
  <c r="AE5" i="24"/>
  <c r="AF5" i="24"/>
  <c r="AG5" i="24"/>
  <c r="AH5" i="24"/>
  <c r="AE6" i="24"/>
  <c r="AF6" i="24"/>
  <c r="AG6" i="24"/>
  <c r="AH6" i="24"/>
  <c r="AE7" i="24"/>
  <c r="AF7" i="24"/>
  <c r="AG7" i="24"/>
  <c r="AH7" i="24"/>
  <c r="AE8" i="24"/>
  <c r="AF8" i="24"/>
  <c r="AG8" i="24"/>
  <c r="AH8" i="24"/>
  <c r="AE9" i="24"/>
  <c r="AF9" i="24"/>
  <c r="AG9" i="24"/>
  <c r="AH9" i="24"/>
  <c r="AE10" i="24"/>
  <c r="AF10" i="24"/>
  <c r="AG10" i="24"/>
  <c r="AH10" i="24"/>
  <c r="AE11" i="24"/>
  <c r="AF11" i="24"/>
  <c r="AG11" i="24"/>
  <c r="AH11" i="24"/>
  <c r="AE12" i="24"/>
  <c r="AF12" i="24"/>
  <c r="AG12" i="24"/>
  <c r="AH12" i="24"/>
  <c r="AE13" i="24"/>
  <c r="AF13" i="24"/>
  <c r="AG13" i="24"/>
  <c r="AH13" i="24"/>
  <c r="AE14" i="24"/>
  <c r="AF14" i="24"/>
  <c r="AG14" i="24"/>
  <c r="AH14" i="24"/>
  <c r="AE15" i="24"/>
  <c r="AF15" i="24"/>
  <c r="AG15" i="24"/>
  <c r="AH15" i="24"/>
  <c r="AE16" i="24"/>
  <c r="AF16" i="24"/>
  <c r="AG16" i="24"/>
  <c r="AH16" i="24"/>
  <c r="AE17" i="24"/>
  <c r="AF17" i="24"/>
  <c r="AG17" i="24"/>
  <c r="AH17" i="24"/>
  <c r="AE18" i="24"/>
  <c r="AF18" i="24"/>
  <c r="AG18" i="24"/>
  <c r="AH18" i="24"/>
  <c r="AE19" i="24"/>
  <c r="AF19" i="24"/>
  <c r="AG19" i="24"/>
  <c r="AH19" i="24"/>
  <c r="AE20" i="24"/>
  <c r="AF20" i="24"/>
  <c r="AG20" i="24"/>
  <c r="AH20" i="24"/>
  <c r="AE21" i="24"/>
  <c r="AF21" i="24"/>
  <c r="AG21" i="24"/>
  <c r="AH21" i="24"/>
  <c r="AE22" i="24"/>
  <c r="AF22" i="24"/>
  <c r="AG22" i="24"/>
  <c r="AH22" i="24"/>
  <c r="AE23" i="24"/>
  <c r="AF23" i="24"/>
  <c r="AG23" i="24"/>
  <c r="AH23" i="24"/>
  <c r="AE24" i="24"/>
  <c r="AF24" i="24"/>
  <c r="AG24" i="24"/>
  <c r="AH24" i="24"/>
  <c r="AE25" i="24"/>
  <c r="AF25" i="24"/>
  <c r="AG25" i="24"/>
  <c r="AH25" i="24"/>
  <c r="AE26" i="24"/>
  <c r="AF26" i="24"/>
  <c r="AG26" i="24"/>
  <c r="AH26" i="24"/>
  <c r="AE27" i="24"/>
  <c r="AF27" i="24"/>
  <c r="AG27" i="24"/>
  <c r="AH27" i="24"/>
  <c r="AE28" i="24"/>
  <c r="AF28" i="24"/>
  <c r="AG28" i="24"/>
  <c r="AH28" i="24"/>
  <c r="AE29" i="24"/>
  <c r="AF29" i="24"/>
  <c r="AG29" i="24"/>
  <c r="AH29" i="24"/>
  <c r="AE30" i="24"/>
  <c r="AF30" i="24"/>
  <c r="AG30" i="24"/>
  <c r="AH30" i="24"/>
  <c r="AE31" i="24"/>
  <c r="AF31" i="24"/>
  <c r="AG31" i="24"/>
  <c r="AH31" i="24"/>
  <c r="AE32" i="24"/>
  <c r="AF32" i="24"/>
  <c r="AG32" i="24"/>
  <c r="AH32" i="24"/>
  <c r="AE33" i="24"/>
  <c r="AF33" i="24"/>
  <c r="AG33" i="24"/>
  <c r="AH33" i="24"/>
  <c r="AE34" i="24"/>
  <c r="AF34" i="24"/>
  <c r="AG34" i="24"/>
  <c r="AH34" i="24"/>
  <c r="AE35" i="24"/>
  <c r="AF35" i="24"/>
  <c r="AG35" i="24"/>
  <c r="AH35" i="24"/>
  <c r="AE36" i="24"/>
  <c r="AF36" i="24"/>
  <c r="AG36" i="24"/>
  <c r="AH36" i="24"/>
  <c r="AE37" i="24"/>
  <c r="AF37" i="24"/>
  <c r="AG37" i="24"/>
  <c r="AH37" i="24"/>
  <c r="AE38" i="24"/>
  <c r="AF38" i="24"/>
  <c r="AG38" i="24"/>
  <c r="AH38" i="24"/>
  <c r="AE39" i="24"/>
  <c r="AF39" i="24"/>
  <c r="AG39" i="24"/>
  <c r="AH39" i="24"/>
  <c r="AE40" i="24"/>
  <c r="AF40" i="24"/>
  <c r="AG40" i="24"/>
  <c r="AH40" i="24"/>
  <c r="AE41" i="24"/>
  <c r="AF41" i="24"/>
  <c r="AG41" i="24"/>
  <c r="AH41" i="24"/>
  <c r="AE42" i="24"/>
  <c r="AF42" i="24"/>
  <c r="AG42" i="24"/>
  <c r="AH42" i="24"/>
  <c r="AE43" i="24"/>
  <c r="AF43" i="24"/>
  <c r="AG43" i="24"/>
  <c r="AH43" i="24"/>
  <c r="AE44" i="24"/>
  <c r="AF44" i="24"/>
  <c r="AG44" i="24"/>
  <c r="AH44" i="24"/>
  <c r="AE45" i="24"/>
  <c r="AF45" i="24"/>
  <c r="AG45" i="24"/>
  <c r="AH45" i="24"/>
  <c r="AE46" i="24"/>
  <c r="AF46" i="24"/>
  <c r="AG46" i="24"/>
  <c r="AH46" i="24"/>
  <c r="AE47" i="24"/>
  <c r="AF47" i="24"/>
  <c r="AG47" i="24"/>
  <c r="AH47" i="24"/>
  <c r="AE48" i="24"/>
  <c r="AF48" i="24"/>
  <c r="AG48" i="24"/>
  <c r="AH48" i="24"/>
  <c r="AE49" i="24"/>
  <c r="AF49" i="24"/>
  <c r="AG49" i="24"/>
  <c r="AH49" i="24"/>
  <c r="AE50" i="24"/>
  <c r="AF50" i="24"/>
  <c r="AG50" i="24"/>
  <c r="AH50" i="24"/>
  <c r="AE51" i="24"/>
  <c r="AF51" i="24"/>
  <c r="AG51" i="24"/>
  <c r="AH51" i="24"/>
  <c r="AE52" i="24"/>
  <c r="AF52" i="24"/>
  <c r="AG52" i="24"/>
  <c r="AH52" i="24"/>
  <c r="AE53" i="24"/>
  <c r="AF53" i="24"/>
  <c r="AG53" i="24"/>
  <c r="AH53" i="24"/>
  <c r="AE54" i="24"/>
  <c r="AF54" i="24"/>
  <c r="AG54" i="24"/>
  <c r="AH54" i="24"/>
  <c r="AE55" i="24"/>
  <c r="AF55" i="24"/>
  <c r="AG55" i="24"/>
  <c r="AH55" i="24"/>
  <c r="AE56" i="24"/>
  <c r="AF56" i="24"/>
  <c r="AG56" i="24"/>
  <c r="AH56" i="24"/>
  <c r="AE57" i="24"/>
  <c r="AF57" i="24"/>
  <c r="AG57" i="24"/>
  <c r="AH57" i="24"/>
  <c r="AE58" i="24"/>
  <c r="AF58" i="24"/>
  <c r="AG58" i="24"/>
  <c r="AH58" i="24"/>
  <c r="AE59" i="24"/>
  <c r="AF59" i="24"/>
  <c r="AG59" i="24"/>
  <c r="AH59" i="24"/>
  <c r="AE60" i="24"/>
  <c r="AF60" i="24"/>
  <c r="AG60" i="24"/>
  <c r="AH60" i="24"/>
  <c r="AE61" i="24"/>
  <c r="AF61" i="24"/>
  <c r="AG61" i="24"/>
  <c r="AH61" i="24"/>
  <c r="AE62" i="24"/>
  <c r="AF62" i="24"/>
  <c r="AG62" i="24"/>
  <c r="AH62" i="24"/>
  <c r="AE63" i="24"/>
  <c r="AF63" i="24"/>
  <c r="AG63" i="24"/>
  <c r="AH63" i="24"/>
  <c r="AE64" i="24"/>
  <c r="AF64" i="24"/>
  <c r="AG64" i="24"/>
  <c r="AH64" i="24"/>
  <c r="AE65" i="24"/>
  <c r="AF65" i="24"/>
  <c r="AG65" i="24"/>
  <c r="AH65" i="24"/>
  <c r="AE66" i="24"/>
  <c r="AF66" i="24"/>
  <c r="AG66" i="24"/>
  <c r="AH66" i="24"/>
  <c r="AE67" i="24"/>
  <c r="AF67" i="24"/>
  <c r="AG67" i="24"/>
  <c r="AH67" i="24"/>
  <c r="AE68" i="24"/>
  <c r="AF68" i="24"/>
  <c r="AG68" i="24"/>
  <c r="AH68" i="24"/>
  <c r="AE69" i="24"/>
  <c r="AF69" i="24"/>
  <c r="AG69" i="24"/>
  <c r="AH69" i="24"/>
  <c r="AE70" i="24"/>
  <c r="AF70" i="24"/>
  <c r="AG70" i="24"/>
  <c r="AH70" i="24"/>
  <c r="AE71" i="24"/>
  <c r="AF71" i="24"/>
  <c r="AG71" i="24"/>
  <c r="AH71" i="24"/>
  <c r="AE72" i="24"/>
  <c r="AF72" i="24"/>
  <c r="AG72" i="24"/>
  <c r="AH72" i="24"/>
  <c r="AE73" i="24"/>
  <c r="AF73" i="24"/>
  <c r="AG73" i="24"/>
  <c r="AH73" i="24"/>
  <c r="AE74" i="24"/>
  <c r="AF74" i="24"/>
  <c r="AG74" i="24"/>
  <c r="AH74" i="24"/>
  <c r="AE75" i="24"/>
  <c r="AF75" i="24"/>
  <c r="AG75" i="24"/>
  <c r="AH75" i="24"/>
  <c r="AE76" i="24"/>
  <c r="AF76" i="24"/>
  <c r="AG76" i="24"/>
  <c r="AH76" i="24"/>
  <c r="AE77" i="24"/>
  <c r="AF77" i="24"/>
  <c r="AG77" i="24"/>
  <c r="AH77" i="24"/>
  <c r="AE78" i="24"/>
  <c r="AF78" i="24"/>
  <c r="AG78" i="24"/>
  <c r="AH78" i="24"/>
  <c r="AE79" i="24"/>
  <c r="AF79" i="24"/>
  <c r="AG79" i="24"/>
  <c r="AH79" i="24"/>
  <c r="AE80" i="24"/>
  <c r="AF80" i="24"/>
  <c r="AG80" i="24"/>
  <c r="AH80" i="24"/>
  <c r="AE81" i="24"/>
  <c r="AF81" i="24"/>
  <c r="AG81" i="24"/>
  <c r="AH81" i="24"/>
  <c r="AE82" i="24"/>
  <c r="AF82" i="24"/>
  <c r="AG82" i="24"/>
  <c r="AH82" i="24"/>
  <c r="AE83" i="24"/>
  <c r="AF83" i="24"/>
  <c r="AG83" i="24"/>
  <c r="AH83" i="24"/>
  <c r="AE84" i="24"/>
  <c r="AF84" i="24"/>
  <c r="AG84" i="24"/>
  <c r="AH84" i="24"/>
  <c r="AE85" i="24"/>
  <c r="AF85" i="24"/>
  <c r="AG85" i="24"/>
  <c r="AH85" i="24"/>
  <c r="AE86" i="24"/>
  <c r="AF86" i="24"/>
  <c r="AG86" i="24"/>
  <c r="AH86" i="24"/>
  <c r="AE87" i="24"/>
  <c r="AF87" i="24"/>
  <c r="AG87" i="24"/>
  <c r="AH87" i="24"/>
  <c r="AE88" i="24"/>
  <c r="AF88" i="24"/>
  <c r="AG88" i="24"/>
  <c r="AH88" i="24"/>
  <c r="AE89" i="24"/>
  <c r="AF89" i="24"/>
  <c r="AG89" i="24"/>
  <c r="AH89" i="24"/>
  <c r="AE90" i="24"/>
  <c r="I4" i="8" s="1"/>
  <c r="AF90" i="24"/>
  <c r="AG90" i="24"/>
  <c r="K4" i="8" s="1"/>
  <c r="AH90" i="24"/>
  <c r="L4" i="8" s="1"/>
  <c r="AE91" i="24"/>
  <c r="AF91" i="24"/>
  <c r="AG91" i="24"/>
  <c r="AH91" i="24"/>
  <c r="AE92" i="24"/>
  <c r="AF92" i="24"/>
  <c r="AG92" i="24"/>
  <c r="AH92" i="24"/>
  <c r="AE93" i="24"/>
  <c r="AF93" i="24"/>
  <c r="AG93" i="24"/>
  <c r="AH93" i="24"/>
  <c r="AE94" i="24"/>
  <c r="AF94" i="24"/>
  <c r="AG94" i="24"/>
  <c r="AH94" i="24"/>
  <c r="AE95" i="24"/>
  <c r="AF95" i="24"/>
  <c r="AG95" i="24"/>
  <c r="AH95" i="24"/>
  <c r="AE96" i="24"/>
  <c r="AF96" i="24"/>
  <c r="AG96" i="24"/>
  <c r="AH96" i="24"/>
  <c r="AE97" i="24"/>
  <c r="AF97" i="24"/>
  <c r="AG97" i="24"/>
  <c r="AH97" i="24"/>
  <c r="AE98" i="24"/>
  <c r="AF98" i="24"/>
  <c r="AG98" i="24"/>
  <c r="AH98" i="24"/>
  <c r="AE99" i="24"/>
  <c r="AF99" i="24"/>
  <c r="AG99" i="24"/>
  <c r="AH99" i="24"/>
  <c r="AE100" i="24"/>
  <c r="AF100" i="24"/>
  <c r="AG100" i="24"/>
  <c r="AH100" i="24"/>
  <c r="AE101" i="24"/>
  <c r="AF101" i="24"/>
  <c r="AG101" i="24"/>
  <c r="AH101" i="24"/>
  <c r="AE102" i="24"/>
  <c r="AF102" i="24"/>
  <c r="AG102" i="24"/>
  <c r="AH102" i="24"/>
  <c r="AH2" i="24"/>
  <c r="AG2" i="24"/>
  <c r="AF2" i="24"/>
  <c r="AE2" i="24"/>
  <c r="AL97" i="24"/>
  <c r="AM97" i="24"/>
  <c r="AN97" i="24"/>
  <c r="AO97" i="24"/>
  <c r="AL98" i="24"/>
  <c r="AM98" i="24"/>
  <c r="AN98" i="24"/>
  <c r="AO98" i="24"/>
  <c r="AL99" i="24"/>
  <c r="AM99" i="24"/>
  <c r="AN99" i="24"/>
  <c r="AO99" i="24"/>
  <c r="AL100" i="24"/>
  <c r="AM100" i="24"/>
  <c r="AN100" i="24"/>
  <c r="AO100" i="24"/>
  <c r="AL101" i="24"/>
  <c r="AM101" i="24"/>
  <c r="AN101" i="24"/>
  <c r="AO101" i="24"/>
  <c r="AL102" i="24"/>
  <c r="AM102" i="24"/>
  <c r="AN102" i="24"/>
  <c r="AO102" i="24"/>
  <c r="AO96" i="24"/>
  <c r="AN96" i="24"/>
  <c r="AM96" i="24"/>
  <c r="AL96" i="24"/>
  <c r="AO95" i="24"/>
  <c r="AN95" i="24"/>
  <c r="AM95" i="24"/>
  <c r="AL95" i="24"/>
  <c r="AO94" i="24"/>
  <c r="AN94" i="24"/>
  <c r="AM94" i="24"/>
  <c r="AL94" i="24"/>
  <c r="AO93" i="24"/>
  <c r="AN93" i="24"/>
  <c r="AM93" i="24"/>
  <c r="AL93" i="24"/>
  <c r="AO92" i="24"/>
  <c r="AN92" i="24"/>
  <c r="AM92" i="24"/>
  <c r="AL92" i="24"/>
  <c r="AO91" i="24"/>
  <c r="AN91" i="24"/>
  <c r="AM91" i="24"/>
  <c r="AL91" i="24"/>
  <c r="AO90" i="24"/>
  <c r="AN90" i="24"/>
  <c r="P4" i="8" s="1"/>
  <c r="AM90" i="24"/>
  <c r="O4" i="8" s="1"/>
  <c r="AL90" i="24"/>
  <c r="N4" i="8" s="1"/>
  <c r="AO89" i="24"/>
  <c r="AN89" i="24"/>
  <c r="AM89" i="24"/>
  <c r="AL89" i="24"/>
  <c r="AO88" i="24"/>
  <c r="AN88" i="24"/>
  <c r="AM88" i="24"/>
  <c r="AL88" i="24"/>
  <c r="AO87" i="24"/>
  <c r="AN87" i="24"/>
  <c r="AM87" i="24"/>
  <c r="AL87" i="24"/>
  <c r="AO86" i="24"/>
  <c r="AN86" i="24"/>
  <c r="AM86" i="24"/>
  <c r="AL86" i="24"/>
  <c r="AO85" i="24"/>
  <c r="AN85" i="24"/>
  <c r="AM85" i="24"/>
  <c r="AL85" i="24"/>
  <c r="AO84" i="24"/>
  <c r="AN84" i="24"/>
  <c r="AM84" i="24"/>
  <c r="AL84" i="24"/>
  <c r="AO83" i="24"/>
  <c r="AN83" i="24"/>
  <c r="AM83" i="24"/>
  <c r="AL83" i="24"/>
  <c r="AO82" i="24"/>
  <c r="AN82" i="24"/>
  <c r="AM82" i="24"/>
  <c r="AL82" i="24"/>
  <c r="AO81" i="24"/>
  <c r="AN81" i="24"/>
  <c r="AM81" i="24"/>
  <c r="AL81" i="24"/>
  <c r="AO80" i="24"/>
  <c r="AN80" i="24"/>
  <c r="AM80" i="24"/>
  <c r="AL80" i="24"/>
  <c r="AO79" i="24"/>
  <c r="AN79" i="24"/>
  <c r="AM79" i="24"/>
  <c r="AL79" i="24"/>
  <c r="AO78" i="24"/>
  <c r="AN78" i="24"/>
  <c r="AM78" i="24"/>
  <c r="AL78" i="24"/>
  <c r="AO77" i="24"/>
  <c r="AN77" i="24"/>
  <c r="AM77" i="24"/>
  <c r="AL77" i="24"/>
  <c r="AO76" i="24"/>
  <c r="AN76" i="24"/>
  <c r="AM76" i="24"/>
  <c r="AL76" i="24"/>
  <c r="AO75" i="24"/>
  <c r="AN75" i="24"/>
  <c r="AM75" i="24"/>
  <c r="AL75" i="24"/>
  <c r="AO74" i="24"/>
  <c r="AN74" i="24"/>
  <c r="AM74" i="24"/>
  <c r="AL74" i="24"/>
  <c r="AO73" i="24"/>
  <c r="AN73" i="24"/>
  <c r="AM73" i="24"/>
  <c r="AL73" i="24"/>
  <c r="AO72" i="24"/>
  <c r="AN72" i="24"/>
  <c r="AM72" i="24"/>
  <c r="AL72" i="24"/>
  <c r="AO71" i="24"/>
  <c r="AN71" i="24"/>
  <c r="AM71" i="24"/>
  <c r="AL71" i="24"/>
  <c r="AO70" i="24"/>
  <c r="AN70" i="24"/>
  <c r="AM70" i="24"/>
  <c r="AL70" i="24"/>
  <c r="AO69" i="24"/>
  <c r="AN69" i="24"/>
  <c r="AM69" i="24"/>
  <c r="AL69" i="24"/>
  <c r="AO68" i="24"/>
  <c r="AN68" i="24"/>
  <c r="AM68" i="24"/>
  <c r="AL68" i="24"/>
  <c r="AO67" i="24"/>
  <c r="AN67" i="24"/>
  <c r="AM67" i="24"/>
  <c r="AL67" i="24"/>
  <c r="AO66" i="24"/>
  <c r="AN66" i="24"/>
  <c r="AM66" i="24"/>
  <c r="AL66" i="24"/>
  <c r="AO65" i="24"/>
  <c r="AN65" i="24"/>
  <c r="AM65" i="24"/>
  <c r="AL65" i="24"/>
  <c r="AO64" i="24"/>
  <c r="AN64" i="24"/>
  <c r="AM64" i="24"/>
  <c r="AL64" i="24"/>
  <c r="AO63" i="24"/>
  <c r="AN63" i="24"/>
  <c r="AM63" i="24"/>
  <c r="AL63" i="24"/>
  <c r="AO62" i="24"/>
  <c r="AN62" i="24"/>
  <c r="AM62" i="24"/>
  <c r="AL62" i="24"/>
  <c r="AO61" i="24"/>
  <c r="AN61" i="24"/>
  <c r="AM61" i="24"/>
  <c r="AL61" i="24"/>
  <c r="AO60" i="24"/>
  <c r="AN60" i="24"/>
  <c r="AM60" i="24"/>
  <c r="AL60" i="24"/>
  <c r="AO59" i="24"/>
  <c r="AN59" i="24"/>
  <c r="AM59" i="24"/>
  <c r="AL59" i="24"/>
  <c r="AO58" i="24"/>
  <c r="AN58" i="24"/>
  <c r="AM58" i="24"/>
  <c r="AL58" i="24"/>
  <c r="AO57" i="24"/>
  <c r="AN57" i="24"/>
  <c r="AM57" i="24"/>
  <c r="AL57" i="24"/>
  <c r="AO56" i="24"/>
  <c r="AN56" i="24"/>
  <c r="AM56" i="24"/>
  <c r="AL56" i="24"/>
  <c r="AO55" i="24"/>
  <c r="AN55" i="24"/>
  <c r="AM55" i="24"/>
  <c r="AL55" i="24"/>
  <c r="AO54" i="24"/>
  <c r="AN54" i="24"/>
  <c r="AM54" i="24"/>
  <c r="AL54" i="24"/>
  <c r="AO53" i="24"/>
  <c r="AN53" i="24"/>
  <c r="AM53" i="24"/>
  <c r="AL53" i="24"/>
  <c r="AO52" i="24"/>
  <c r="AN52" i="24"/>
  <c r="AM52" i="24"/>
  <c r="AL52" i="24"/>
  <c r="AO51" i="24"/>
  <c r="AN51" i="24"/>
  <c r="AM51" i="24"/>
  <c r="AL51" i="24"/>
  <c r="AO50" i="24"/>
  <c r="AN50" i="24"/>
  <c r="AM50" i="24"/>
  <c r="AL50" i="24"/>
  <c r="AO49" i="24"/>
  <c r="AN49" i="24"/>
  <c r="AM49" i="24"/>
  <c r="AL49" i="24"/>
  <c r="AO48" i="24"/>
  <c r="AN48" i="24"/>
  <c r="AM48" i="24"/>
  <c r="AL48" i="24"/>
  <c r="AO47" i="24"/>
  <c r="AN47" i="24"/>
  <c r="AM47" i="24"/>
  <c r="AL47" i="24"/>
  <c r="AO46" i="24"/>
  <c r="AN46" i="24"/>
  <c r="AM46" i="24"/>
  <c r="AL46" i="24"/>
  <c r="AO45" i="24"/>
  <c r="AN45" i="24"/>
  <c r="AM45" i="24"/>
  <c r="AL45" i="24"/>
  <c r="AO44" i="24"/>
  <c r="AN44" i="24"/>
  <c r="AM44" i="24"/>
  <c r="AL44" i="24"/>
  <c r="AO43" i="24"/>
  <c r="AN43" i="24"/>
  <c r="AM43" i="24"/>
  <c r="AL43" i="24"/>
  <c r="AO42" i="24"/>
  <c r="AN42" i="24"/>
  <c r="AM42" i="24"/>
  <c r="AL42" i="24"/>
  <c r="AO41" i="24"/>
  <c r="AN41" i="24"/>
  <c r="AM41" i="24"/>
  <c r="AL41" i="24"/>
  <c r="AO40" i="24"/>
  <c r="AN40" i="24"/>
  <c r="AM40" i="24"/>
  <c r="AL40" i="24"/>
  <c r="AO39" i="24"/>
  <c r="AN39" i="24"/>
  <c r="AM39" i="24"/>
  <c r="AL39" i="24"/>
  <c r="AO38" i="24"/>
  <c r="AN38" i="24"/>
  <c r="AM38" i="24"/>
  <c r="AL38" i="24"/>
  <c r="AO37" i="24"/>
  <c r="AN37" i="24"/>
  <c r="AM37" i="24"/>
  <c r="AL37" i="24"/>
  <c r="AO36" i="24"/>
  <c r="AN36" i="24"/>
  <c r="AM36" i="24"/>
  <c r="AL36" i="24"/>
  <c r="AO35" i="24"/>
  <c r="AN35" i="24"/>
  <c r="AM35" i="24"/>
  <c r="AL35" i="24"/>
  <c r="AO34" i="24"/>
  <c r="AN34" i="24"/>
  <c r="AM34" i="24"/>
  <c r="AL34" i="24"/>
  <c r="AO33" i="24"/>
  <c r="AN33" i="24"/>
  <c r="AM33" i="24"/>
  <c r="AL33" i="24"/>
  <c r="AO32" i="24"/>
  <c r="AN32" i="24"/>
  <c r="AM32" i="24"/>
  <c r="AL32" i="24"/>
  <c r="AO31" i="24"/>
  <c r="AN31" i="24"/>
  <c r="AM31" i="24"/>
  <c r="AL31" i="24"/>
  <c r="AO30" i="24"/>
  <c r="AN30" i="24"/>
  <c r="AM30" i="24"/>
  <c r="AL30" i="24"/>
  <c r="AO29" i="24"/>
  <c r="AN29" i="24"/>
  <c r="AM29" i="24"/>
  <c r="AL29" i="24"/>
  <c r="AO28" i="24"/>
  <c r="AN28" i="24"/>
  <c r="AM28" i="24"/>
  <c r="AL28" i="24"/>
  <c r="AO27" i="24"/>
  <c r="AN27" i="24"/>
  <c r="AM27" i="24"/>
  <c r="AL27" i="24"/>
  <c r="AO26" i="24"/>
  <c r="AN26" i="24"/>
  <c r="AM26" i="24"/>
  <c r="AL26" i="24"/>
  <c r="AO25" i="24"/>
  <c r="AN25" i="24"/>
  <c r="AM25" i="24"/>
  <c r="AL25" i="24"/>
  <c r="AO24" i="24"/>
  <c r="AN24" i="24"/>
  <c r="AM24" i="24"/>
  <c r="AL24" i="24"/>
  <c r="AO23" i="24"/>
  <c r="AN23" i="24"/>
  <c r="AM23" i="24"/>
  <c r="AL23" i="24"/>
  <c r="AO22" i="24"/>
  <c r="AN22" i="24"/>
  <c r="AM22" i="24"/>
  <c r="AL22" i="24"/>
  <c r="AO21" i="24"/>
  <c r="AN21" i="24"/>
  <c r="AM21" i="24"/>
  <c r="AL21" i="24"/>
  <c r="AO20" i="24"/>
  <c r="AN20" i="24"/>
  <c r="AM20" i="24"/>
  <c r="AL20" i="24"/>
  <c r="AO19" i="24"/>
  <c r="AN19" i="24"/>
  <c r="AM19" i="24"/>
  <c r="AL19" i="24"/>
  <c r="AO18" i="24"/>
  <c r="AN18" i="24"/>
  <c r="AM18" i="24"/>
  <c r="AL18" i="24"/>
  <c r="AO17" i="24"/>
  <c r="AN17" i="24"/>
  <c r="AM17" i="24"/>
  <c r="AL17" i="24"/>
  <c r="AO16" i="24"/>
  <c r="AN16" i="24"/>
  <c r="AM16" i="24"/>
  <c r="AL16" i="24"/>
  <c r="AO15" i="24"/>
  <c r="AN15" i="24"/>
  <c r="AM15" i="24"/>
  <c r="AL15" i="24"/>
  <c r="AO14" i="24"/>
  <c r="AN14" i="24"/>
  <c r="AM14" i="24"/>
  <c r="AL14" i="24"/>
  <c r="AO13" i="24"/>
  <c r="AN13" i="24"/>
  <c r="AM13" i="24"/>
  <c r="AL13" i="24"/>
  <c r="AO12" i="24"/>
  <c r="AN12" i="24"/>
  <c r="AM12" i="24"/>
  <c r="AL12" i="24"/>
  <c r="AO11" i="24"/>
  <c r="AN11" i="24"/>
  <c r="AM11" i="24"/>
  <c r="AL11" i="24"/>
  <c r="AO10" i="24"/>
  <c r="AN10" i="24"/>
  <c r="AM10" i="24"/>
  <c r="AL10" i="24"/>
  <c r="AO9" i="24"/>
  <c r="AN9" i="24"/>
  <c r="AM9" i="24"/>
  <c r="AL9" i="24"/>
  <c r="AO8" i="24"/>
  <c r="AN8" i="24"/>
  <c r="AM8" i="24"/>
  <c r="AL8" i="24"/>
  <c r="AO7" i="24"/>
  <c r="AN7" i="24"/>
  <c r="AM7" i="24"/>
  <c r="AL7" i="24"/>
  <c r="AO6" i="24"/>
  <c r="AN6" i="24"/>
  <c r="AM6" i="24"/>
  <c r="AL6" i="24"/>
  <c r="AO5" i="24"/>
  <c r="AN5" i="24"/>
  <c r="AM5" i="24"/>
  <c r="AL5" i="24"/>
  <c r="AO4" i="24"/>
  <c r="AN4" i="24"/>
  <c r="AM4" i="24"/>
  <c r="AL4" i="24"/>
  <c r="AO3" i="24"/>
  <c r="AN3" i="24"/>
  <c r="AM3" i="24"/>
  <c r="AL3" i="24"/>
  <c r="AO2" i="24"/>
  <c r="AN2" i="24"/>
  <c r="AM2" i="24"/>
  <c r="AL2" i="24"/>
  <c r="AI77" i="24" l="1"/>
  <c r="AI95" i="24"/>
  <c r="AI85" i="24"/>
  <c r="AI82" i="24"/>
  <c r="AI79" i="24"/>
  <c r="AI61" i="24"/>
  <c r="AI13" i="24"/>
  <c r="AI98" i="24"/>
  <c r="AI101" i="24"/>
  <c r="AI42" i="24"/>
  <c r="AI69" i="24"/>
  <c r="AI66" i="24"/>
  <c r="AI63" i="24"/>
  <c r="AI53" i="24"/>
  <c r="AI93" i="24"/>
  <c r="AI58" i="24"/>
  <c r="AI5" i="24"/>
  <c r="AI87" i="24"/>
  <c r="AI55" i="24"/>
  <c r="AI52" i="24"/>
  <c r="AI49" i="24"/>
  <c r="AI46" i="24"/>
  <c r="AI34" i="24"/>
  <c r="AI31" i="24"/>
  <c r="AI10" i="24"/>
  <c r="Q4" i="8"/>
  <c r="AI75" i="24"/>
  <c r="AI72" i="24"/>
  <c r="AI48" i="24"/>
  <c r="AI45" i="24"/>
  <c r="AI24" i="24"/>
  <c r="AI21" i="24"/>
  <c r="AI18" i="24"/>
  <c r="AI15" i="24"/>
  <c r="AI12" i="24"/>
  <c r="AI83" i="24"/>
  <c r="AI80" i="24"/>
  <c r="AI74" i="24"/>
  <c r="AI71" i="24"/>
  <c r="AI91" i="24"/>
  <c r="AI88" i="24"/>
  <c r="AI56" i="24"/>
  <c r="AI32" i="24"/>
  <c r="AI29" i="24"/>
  <c r="AI26" i="24"/>
  <c r="AI67" i="24"/>
  <c r="AI99" i="24"/>
  <c r="AI96" i="24"/>
  <c r="J4" i="8"/>
  <c r="AI64" i="24"/>
  <c r="AI43" i="24"/>
  <c r="AI37" i="24"/>
  <c r="AI97" i="24"/>
  <c r="AI89" i="24"/>
  <c r="AI81" i="24"/>
  <c r="AI73" i="24"/>
  <c r="AI65" i="24"/>
  <c r="AI54" i="24"/>
  <c r="AI51" i="24"/>
  <c r="AI3" i="24"/>
  <c r="AI102" i="24"/>
  <c r="AI94" i="24"/>
  <c r="AI86" i="24"/>
  <c r="AI78" i="24"/>
  <c r="AI70" i="24"/>
  <c r="AI62" i="24"/>
  <c r="AI59" i="24"/>
  <c r="AI28" i="24"/>
  <c r="AI17" i="24"/>
  <c r="AI14" i="24"/>
  <c r="AI11" i="24"/>
  <c r="AI50" i="24"/>
  <c r="AI39" i="24"/>
  <c r="AI36" i="24"/>
  <c r="AI25" i="24"/>
  <c r="AI22" i="24"/>
  <c r="AI19" i="24"/>
  <c r="AI8" i="24"/>
  <c r="AI90" i="24"/>
  <c r="AI47" i="24"/>
  <c r="AI44" i="24"/>
  <c r="AI33" i="24"/>
  <c r="AI30" i="24"/>
  <c r="AI27" i="24"/>
  <c r="AI16" i="24"/>
  <c r="AI41" i="24"/>
  <c r="AI38" i="24"/>
  <c r="AI35" i="24"/>
  <c r="AI7" i="24"/>
  <c r="AI4" i="24"/>
  <c r="AI100" i="24"/>
  <c r="AI92" i="24"/>
  <c r="AI84" i="24"/>
  <c r="AI76" i="24"/>
  <c r="AI68" i="24"/>
  <c r="AI60" i="24"/>
  <c r="AI57" i="24"/>
  <c r="AI40" i="24"/>
  <c r="AI23" i="24"/>
  <c r="AI20" i="24"/>
  <c r="AI9" i="24"/>
  <c r="AI6" i="24"/>
  <c r="AI2" i="24"/>
  <c r="C298" i="9"/>
  <c r="C282" i="9"/>
  <c r="C240" i="9"/>
  <c r="C235" i="9"/>
  <c r="C223" i="9"/>
  <c r="C222" i="9"/>
  <c r="C220" i="9"/>
  <c r="C214" i="9"/>
  <c r="C168" i="9"/>
  <c r="C139" i="9"/>
  <c r="C123" i="9"/>
  <c r="C89" i="9"/>
  <c r="C81" i="9"/>
  <c r="C39" i="9"/>
  <c r="C15" i="9"/>
  <c r="L5" i="8"/>
  <c r="K5" i="8"/>
  <c r="G5" i="8"/>
  <c r="F5" i="8"/>
  <c r="E5" i="8"/>
  <c r="D5" i="8"/>
  <c r="C5" i="8"/>
  <c r="AE3" i="23"/>
  <c r="AF3" i="23"/>
  <c r="AG3" i="23"/>
  <c r="AH3" i="23"/>
  <c r="AE4" i="23"/>
  <c r="AF4" i="23"/>
  <c r="AG4" i="23"/>
  <c r="AH4" i="23"/>
  <c r="AE5" i="23"/>
  <c r="AF5" i="23"/>
  <c r="AG5" i="23"/>
  <c r="AH5" i="23"/>
  <c r="AE6" i="23"/>
  <c r="AF6" i="23"/>
  <c r="AG6" i="23"/>
  <c r="AH6" i="23"/>
  <c r="AE7" i="23"/>
  <c r="AI7" i="23" s="1"/>
  <c r="AF7" i="23"/>
  <c r="AG7" i="23"/>
  <c r="AH7" i="23"/>
  <c r="AE8" i="23"/>
  <c r="AF8" i="23"/>
  <c r="AG8" i="23"/>
  <c r="AH8" i="23"/>
  <c r="AE9" i="23"/>
  <c r="AF9" i="23"/>
  <c r="AG9" i="23"/>
  <c r="AH9" i="23"/>
  <c r="AE10" i="23"/>
  <c r="AF10" i="23"/>
  <c r="AG10" i="23"/>
  <c r="AH10" i="23"/>
  <c r="AE11" i="23"/>
  <c r="AF11" i="23"/>
  <c r="AG11" i="23"/>
  <c r="AH11" i="23"/>
  <c r="AE12" i="23"/>
  <c r="AF12" i="23"/>
  <c r="AG12" i="23"/>
  <c r="AH12" i="23"/>
  <c r="AE13" i="23"/>
  <c r="AF13" i="23"/>
  <c r="AG13" i="23"/>
  <c r="AH13" i="23"/>
  <c r="AE14" i="23"/>
  <c r="AF14" i="23"/>
  <c r="AG14" i="23"/>
  <c r="AH14" i="23"/>
  <c r="AE15" i="23"/>
  <c r="AF15" i="23"/>
  <c r="AG15" i="23"/>
  <c r="AH15" i="23"/>
  <c r="AE16" i="23"/>
  <c r="AF16" i="23"/>
  <c r="AG16" i="23"/>
  <c r="AH16" i="23"/>
  <c r="AE17" i="23"/>
  <c r="AF17" i="23"/>
  <c r="AG17" i="23"/>
  <c r="AH17" i="23"/>
  <c r="AE18" i="23"/>
  <c r="AF18" i="23"/>
  <c r="AG18" i="23"/>
  <c r="AH18" i="23"/>
  <c r="AI18" i="23" s="1"/>
  <c r="AE19" i="23"/>
  <c r="AI19" i="23" s="1"/>
  <c r="AF19" i="23"/>
  <c r="AG19" i="23"/>
  <c r="AH19" i="23"/>
  <c r="AE20" i="23"/>
  <c r="AF20" i="23"/>
  <c r="AG20" i="23"/>
  <c r="AH20" i="23"/>
  <c r="AE21" i="23"/>
  <c r="AF21" i="23"/>
  <c r="AG21" i="23"/>
  <c r="AH21" i="23"/>
  <c r="AE22" i="23"/>
  <c r="AF22" i="23"/>
  <c r="AG22" i="23"/>
  <c r="AH22" i="23"/>
  <c r="AE23" i="23"/>
  <c r="AF23" i="23"/>
  <c r="AG23" i="23"/>
  <c r="AH23" i="23"/>
  <c r="AE24" i="23"/>
  <c r="AF24" i="23"/>
  <c r="AG24" i="23"/>
  <c r="AH24" i="23"/>
  <c r="AE25" i="23"/>
  <c r="AF25" i="23"/>
  <c r="AG25" i="23"/>
  <c r="AH25" i="23"/>
  <c r="AE26" i="23"/>
  <c r="AF26" i="23"/>
  <c r="AG26" i="23"/>
  <c r="AH26" i="23"/>
  <c r="AE27" i="23"/>
  <c r="AF27" i="23"/>
  <c r="AG27" i="23"/>
  <c r="AH27" i="23"/>
  <c r="AE28" i="23"/>
  <c r="AF28" i="23"/>
  <c r="AG28" i="23"/>
  <c r="AH28" i="23"/>
  <c r="AE29" i="23"/>
  <c r="AF29" i="23"/>
  <c r="AG29" i="23"/>
  <c r="AH29" i="23"/>
  <c r="AE30" i="23"/>
  <c r="AF30" i="23"/>
  <c r="AG30" i="23"/>
  <c r="AH30" i="23"/>
  <c r="AE31" i="23"/>
  <c r="AF31" i="23"/>
  <c r="AG31" i="23"/>
  <c r="AH31" i="23"/>
  <c r="AE32" i="23"/>
  <c r="AF32" i="23"/>
  <c r="AG32" i="23"/>
  <c r="AH32" i="23"/>
  <c r="AE33" i="23"/>
  <c r="AF33" i="23"/>
  <c r="AG33" i="23"/>
  <c r="AH33" i="23"/>
  <c r="AE34" i="23"/>
  <c r="AF34" i="23"/>
  <c r="AG34" i="23"/>
  <c r="AH34" i="23"/>
  <c r="AE35" i="23"/>
  <c r="AF35" i="23"/>
  <c r="AG35" i="23"/>
  <c r="AH35" i="23"/>
  <c r="AE36" i="23"/>
  <c r="AF36" i="23"/>
  <c r="AG36" i="23"/>
  <c r="AH36" i="23"/>
  <c r="AE37" i="23"/>
  <c r="AF37" i="23"/>
  <c r="AG37" i="23"/>
  <c r="AH37" i="23"/>
  <c r="AE38" i="23"/>
  <c r="AF38" i="23"/>
  <c r="AG38" i="23"/>
  <c r="AH38" i="23"/>
  <c r="AE39" i="23"/>
  <c r="AF39" i="23"/>
  <c r="AG39" i="23"/>
  <c r="AH39" i="23"/>
  <c r="AI39" i="23"/>
  <c r="AE40" i="23"/>
  <c r="AF40" i="23"/>
  <c r="AG40" i="23"/>
  <c r="AH40" i="23"/>
  <c r="AE41" i="23"/>
  <c r="AF41" i="23"/>
  <c r="AG41" i="23"/>
  <c r="AH41" i="23"/>
  <c r="AE42" i="23"/>
  <c r="AF42" i="23"/>
  <c r="AG42" i="23"/>
  <c r="AH42" i="23"/>
  <c r="AE43" i="23"/>
  <c r="AF43" i="23"/>
  <c r="AG43" i="23"/>
  <c r="AH43" i="23"/>
  <c r="AE44" i="23"/>
  <c r="AF44" i="23"/>
  <c r="AG44" i="23"/>
  <c r="AH44" i="23"/>
  <c r="AE45" i="23"/>
  <c r="AF45" i="23"/>
  <c r="AG45" i="23"/>
  <c r="AH45" i="23"/>
  <c r="AE46" i="23"/>
  <c r="AF46" i="23"/>
  <c r="AG46" i="23"/>
  <c r="AH46" i="23"/>
  <c r="AE47" i="23"/>
  <c r="AI47" i="23" s="1"/>
  <c r="AF47" i="23"/>
  <c r="AG47" i="23"/>
  <c r="AH47" i="23"/>
  <c r="AE48" i="23"/>
  <c r="AF48" i="23"/>
  <c r="AG48" i="23"/>
  <c r="AH48" i="23"/>
  <c r="AE49" i="23"/>
  <c r="AF49" i="23"/>
  <c r="AG49" i="23"/>
  <c r="AH49" i="23"/>
  <c r="AE50" i="23"/>
  <c r="AF50" i="23"/>
  <c r="AG50" i="23"/>
  <c r="AH50" i="23"/>
  <c r="AE51" i="23"/>
  <c r="AF51" i="23"/>
  <c r="AG51" i="23"/>
  <c r="AH51" i="23"/>
  <c r="AE52" i="23"/>
  <c r="AF52" i="23"/>
  <c r="AG52" i="23"/>
  <c r="AH52" i="23"/>
  <c r="AE53" i="23"/>
  <c r="AF53" i="23"/>
  <c r="AG53" i="23"/>
  <c r="AH53" i="23"/>
  <c r="AE54" i="23"/>
  <c r="AF54" i="23"/>
  <c r="AG54" i="23"/>
  <c r="AH54" i="23"/>
  <c r="AE55" i="23"/>
  <c r="AF55" i="23"/>
  <c r="AG55" i="23"/>
  <c r="AH55" i="23"/>
  <c r="AE56" i="23"/>
  <c r="AF56" i="23"/>
  <c r="AG56" i="23"/>
  <c r="AH56" i="23"/>
  <c r="AE57" i="23"/>
  <c r="AF57" i="23"/>
  <c r="AG57" i="23"/>
  <c r="AI57" i="23" s="1"/>
  <c r="AH57" i="23"/>
  <c r="AE58" i="23"/>
  <c r="AF58" i="23"/>
  <c r="AG58" i="23"/>
  <c r="AH58" i="23"/>
  <c r="AI58" i="23" s="1"/>
  <c r="AE59" i="23"/>
  <c r="AF59" i="23"/>
  <c r="AG59" i="23"/>
  <c r="AH59" i="23"/>
  <c r="AE60" i="23"/>
  <c r="AF60" i="23"/>
  <c r="AG60" i="23"/>
  <c r="AH60" i="23"/>
  <c r="AE61" i="23"/>
  <c r="AF61" i="23"/>
  <c r="AG61" i="23"/>
  <c r="AH61" i="23"/>
  <c r="AE62" i="23"/>
  <c r="AF62" i="23"/>
  <c r="AG62" i="23"/>
  <c r="AH62" i="23"/>
  <c r="AE63" i="23"/>
  <c r="AF63" i="23"/>
  <c r="AG63" i="23"/>
  <c r="AH63" i="23"/>
  <c r="AE64" i="23"/>
  <c r="AF64" i="23"/>
  <c r="AG64" i="23"/>
  <c r="AH64" i="23"/>
  <c r="AE65" i="23"/>
  <c r="AF65" i="23"/>
  <c r="AG65" i="23"/>
  <c r="AH65" i="23"/>
  <c r="AE66" i="23"/>
  <c r="AF66" i="23"/>
  <c r="AG66" i="23"/>
  <c r="AH66" i="23"/>
  <c r="AE67" i="23"/>
  <c r="AF67" i="23"/>
  <c r="AG67" i="23"/>
  <c r="AH67" i="23"/>
  <c r="AE68" i="23"/>
  <c r="AF68" i="23"/>
  <c r="AG68" i="23"/>
  <c r="AH68" i="23"/>
  <c r="AE69" i="23"/>
  <c r="AF69" i="23"/>
  <c r="AG69" i="23"/>
  <c r="AH69" i="23"/>
  <c r="AE70" i="23"/>
  <c r="AF70" i="23"/>
  <c r="AG70" i="23"/>
  <c r="AH70" i="23"/>
  <c r="AE71" i="23"/>
  <c r="AF71" i="23"/>
  <c r="AG71" i="23"/>
  <c r="AH71" i="23"/>
  <c r="AE72" i="23"/>
  <c r="AF72" i="23"/>
  <c r="AG72" i="23"/>
  <c r="AH72" i="23"/>
  <c r="AE73" i="23"/>
  <c r="AF73" i="23"/>
  <c r="AG73" i="23"/>
  <c r="AH73" i="23"/>
  <c r="AE74" i="23"/>
  <c r="AF74" i="23"/>
  <c r="AG74" i="23"/>
  <c r="AH74" i="23"/>
  <c r="AE75" i="23"/>
  <c r="AF75" i="23"/>
  <c r="AG75" i="23"/>
  <c r="AH75" i="23"/>
  <c r="AE76" i="23"/>
  <c r="AF76" i="23"/>
  <c r="AG76" i="23"/>
  <c r="AH76" i="23"/>
  <c r="AI76" i="23" s="1"/>
  <c r="AE77" i="23"/>
  <c r="AF77" i="23"/>
  <c r="AG77" i="23"/>
  <c r="AH77" i="23"/>
  <c r="AE78" i="23"/>
  <c r="AF78" i="23"/>
  <c r="AG78" i="23"/>
  <c r="AH78" i="23"/>
  <c r="AE79" i="23"/>
  <c r="AF79" i="23"/>
  <c r="AG79" i="23"/>
  <c r="AH79" i="23"/>
  <c r="AI79" i="23" s="1"/>
  <c r="AE80" i="23"/>
  <c r="AF80" i="23"/>
  <c r="AG80" i="23"/>
  <c r="AH80" i="23"/>
  <c r="AE81" i="23"/>
  <c r="AF81" i="23"/>
  <c r="AG81" i="23"/>
  <c r="AH81" i="23"/>
  <c r="AE82" i="23"/>
  <c r="AF82" i="23"/>
  <c r="AG82" i="23"/>
  <c r="AH82" i="23"/>
  <c r="AE83" i="23"/>
  <c r="AF83" i="23"/>
  <c r="AG83" i="23"/>
  <c r="AH83" i="23"/>
  <c r="AE84" i="23"/>
  <c r="AF84" i="23"/>
  <c r="AG84" i="23"/>
  <c r="AH84" i="23"/>
  <c r="AE85" i="23"/>
  <c r="I5" i="8" s="1"/>
  <c r="AF85" i="23"/>
  <c r="J5" i="8" s="1"/>
  <c r="AG85" i="23"/>
  <c r="AH85" i="23"/>
  <c r="AE86" i="23"/>
  <c r="AI86" i="23" s="1"/>
  <c r="AF86" i="23"/>
  <c r="AG86" i="23"/>
  <c r="AH86" i="23"/>
  <c r="AE87" i="23"/>
  <c r="AF87" i="23"/>
  <c r="AG87" i="23"/>
  <c r="AH87" i="23"/>
  <c r="AE88" i="23"/>
  <c r="AF88" i="23"/>
  <c r="AG88" i="23"/>
  <c r="AH88" i="23"/>
  <c r="AE89" i="23"/>
  <c r="AF89" i="23"/>
  <c r="AG89" i="23"/>
  <c r="AH89" i="23"/>
  <c r="AE90" i="23"/>
  <c r="AF90" i="23"/>
  <c r="AG90" i="23"/>
  <c r="AH90" i="23"/>
  <c r="AE91" i="23"/>
  <c r="AF91" i="23"/>
  <c r="AG91" i="23"/>
  <c r="AH91" i="23"/>
  <c r="AE92" i="23"/>
  <c r="AF92" i="23"/>
  <c r="AG92" i="23"/>
  <c r="AH92" i="23"/>
  <c r="AE93" i="23"/>
  <c r="AF93" i="23"/>
  <c r="AG93" i="23"/>
  <c r="AH93" i="23"/>
  <c r="AE94" i="23"/>
  <c r="AF94" i="23"/>
  <c r="AG94" i="23"/>
  <c r="AH94" i="23"/>
  <c r="AE95" i="23"/>
  <c r="AF95" i="23"/>
  <c r="AG95" i="23"/>
  <c r="AH95" i="23"/>
  <c r="AE96" i="23"/>
  <c r="AF96" i="23"/>
  <c r="AG96" i="23"/>
  <c r="AH96" i="23"/>
  <c r="AE2" i="23"/>
  <c r="AH2" i="23"/>
  <c r="AG2" i="23"/>
  <c r="AF2" i="23"/>
  <c r="AM6" i="23"/>
  <c r="AM96" i="23"/>
  <c r="AM95" i="23"/>
  <c r="AM94" i="23"/>
  <c r="AM93" i="23"/>
  <c r="AM92" i="23"/>
  <c r="AM91" i="23"/>
  <c r="AM90" i="23"/>
  <c r="AM89" i="23"/>
  <c r="AM88" i="23"/>
  <c r="AM87" i="23"/>
  <c r="AM86" i="23"/>
  <c r="AM85" i="23"/>
  <c r="O5" i="8" s="1"/>
  <c r="AM84" i="23"/>
  <c r="AM83" i="23"/>
  <c r="AM82" i="23"/>
  <c r="AM81" i="23"/>
  <c r="AM80" i="23"/>
  <c r="AM79" i="23"/>
  <c r="AM78" i="23"/>
  <c r="AM77" i="23"/>
  <c r="AM76" i="23"/>
  <c r="AM75" i="23"/>
  <c r="AM74" i="23"/>
  <c r="AM73" i="23"/>
  <c r="AM72" i="23"/>
  <c r="AM71" i="23"/>
  <c r="AM70" i="23"/>
  <c r="AM69" i="23"/>
  <c r="AM68" i="23"/>
  <c r="AM67" i="23"/>
  <c r="AM66" i="23"/>
  <c r="AM65" i="23"/>
  <c r="AM64" i="23"/>
  <c r="AM63" i="23"/>
  <c r="AM62" i="23"/>
  <c r="AM61" i="23"/>
  <c r="AM60" i="23"/>
  <c r="AM59" i="23"/>
  <c r="AM58" i="23"/>
  <c r="AM57" i="23"/>
  <c r="AM56" i="23"/>
  <c r="AM55" i="23"/>
  <c r="AM54" i="23"/>
  <c r="AM53" i="23"/>
  <c r="AM52" i="23"/>
  <c r="AM51" i="23"/>
  <c r="AM50" i="23"/>
  <c r="AM49" i="23"/>
  <c r="AM48" i="23"/>
  <c r="AM47" i="23"/>
  <c r="AM46" i="23"/>
  <c r="AM45" i="23"/>
  <c r="AM44" i="23"/>
  <c r="AM43" i="23"/>
  <c r="AM42" i="23"/>
  <c r="AM41" i="23"/>
  <c r="AM40" i="23"/>
  <c r="AM39" i="23"/>
  <c r="AM38" i="23"/>
  <c r="AM37" i="23"/>
  <c r="AM36" i="23"/>
  <c r="AM35" i="23"/>
  <c r="AM34" i="23"/>
  <c r="AM33" i="23"/>
  <c r="AM32" i="23"/>
  <c r="AM31" i="23"/>
  <c r="AM30" i="23"/>
  <c r="AM29" i="23"/>
  <c r="AM28" i="23"/>
  <c r="AM27" i="23"/>
  <c r="AM26" i="23"/>
  <c r="AM25" i="23"/>
  <c r="AM24" i="23"/>
  <c r="AM23" i="23"/>
  <c r="AM22" i="23"/>
  <c r="AM21" i="23"/>
  <c r="AM20" i="23"/>
  <c r="AM19" i="23"/>
  <c r="AM18" i="23"/>
  <c r="AM17" i="23"/>
  <c r="AM16" i="23"/>
  <c r="AM15" i="23"/>
  <c r="AM14" i="23"/>
  <c r="AM13" i="23"/>
  <c r="AM12" i="23"/>
  <c r="AM11" i="23"/>
  <c r="AM10" i="23"/>
  <c r="AM9" i="23"/>
  <c r="AM8" i="23"/>
  <c r="AM7" i="23"/>
  <c r="AM5" i="23"/>
  <c r="AM4" i="23"/>
  <c r="AM3" i="23"/>
  <c r="AM2" i="23"/>
  <c r="AL3" i="23"/>
  <c r="AN3" i="23"/>
  <c r="AO3" i="23"/>
  <c r="AL4" i="23"/>
  <c r="AN4" i="23"/>
  <c r="AO4" i="23"/>
  <c r="AL5" i="23"/>
  <c r="AN5" i="23"/>
  <c r="AO5" i="23"/>
  <c r="AL6" i="23"/>
  <c r="AN6" i="23"/>
  <c r="AO6" i="23"/>
  <c r="AL7" i="23"/>
  <c r="AN7" i="23"/>
  <c r="AO7" i="23"/>
  <c r="AL8" i="23"/>
  <c r="AN8" i="23"/>
  <c r="AO8" i="23"/>
  <c r="AL9" i="23"/>
  <c r="AN9" i="23"/>
  <c r="AO9" i="23"/>
  <c r="AL10" i="23"/>
  <c r="AN10" i="23"/>
  <c r="AO10" i="23"/>
  <c r="AL11" i="23"/>
  <c r="AN11" i="23"/>
  <c r="AO11" i="23"/>
  <c r="AL12" i="23"/>
  <c r="AN12" i="23"/>
  <c r="AO12" i="23"/>
  <c r="AL13" i="23"/>
  <c r="AN13" i="23"/>
  <c r="AO13" i="23"/>
  <c r="AL14" i="23"/>
  <c r="AN14" i="23"/>
  <c r="AO14" i="23"/>
  <c r="AL15" i="23"/>
  <c r="AN15" i="23"/>
  <c r="AO15" i="23"/>
  <c r="AL16" i="23"/>
  <c r="AN16" i="23"/>
  <c r="AO16" i="23"/>
  <c r="AL17" i="23"/>
  <c r="AN17" i="23"/>
  <c r="AO17" i="23"/>
  <c r="AL18" i="23"/>
  <c r="AN18" i="23"/>
  <c r="AO18" i="23"/>
  <c r="AL19" i="23"/>
  <c r="AN19" i="23"/>
  <c r="AO19" i="23"/>
  <c r="AL20" i="23"/>
  <c r="AN20" i="23"/>
  <c r="AO20" i="23"/>
  <c r="AL21" i="23"/>
  <c r="AN21" i="23"/>
  <c r="AO21" i="23"/>
  <c r="AL22" i="23"/>
  <c r="AN22" i="23"/>
  <c r="AO22" i="23"/>
  <c r="AL23" i="23"/>
  <c r="AN23" i="23"/>
  <c r="AO23" i="23"/>
  <c r="AL24" i="23"/>
  <c r="AN24" i="23"/>
  <c r="AO24" i="23"/>
  <c r="AL25" i="23"/>
  <c r="AN25" i="23"/>
  <c r="AO25" i="23"/>
  <c r="AL26" i="23"/>
  <c r="AN26" i="23"/>
  <c r="AO26" i="23"/>
  <c r="AL27" i="23"/>
  <c r="AN27" i="23"/>
  <c r="AO27" i="23"/>
  <c r="AL28" i="23"/>
  <c r="AN28" i="23"/>
  <c r="AO28" i="23"/>
  <c r="AL29" i="23"/>
  <c r="AN29" i="23"/>
  <c r="AO29" i="23"/>
  <c r="AL30" i="23"/>
  <c r="AN30" i="23"/>
  <c r="AO30" i="23"/>
  <c r="AL31" i="23"/>
  <c r="AN31" i="23"/>
  <c r="AO31" i="23"/>
  <c r="AL32" i="23"/>
  <c r="AN32" i="23"/>
  <c r="AO32" i="23"/>
  <c r="AL33" i="23"/>
  <c r="AN33" i="23"/>
  <c r="AO33" i="23"/>
  <c r="AL34" i="23"/>
  <c r="AN34" i="23"/>
  <c r="AO34" i="23"/>
  <c r="AL35" i="23"/>
  <c r="AN35" i="23"/>
  <c r="AO35" i="23"/>
  <c r="AL36" i="23"/>
  <c r="AN36" i="23"/>
  <c r="AO36" i="23"/>
  <c r="AL37" i="23"/>
  <c r="AN37" i="23"/>
  <c r="AO37" i="23"/>
  <c r="AL38" i="23"/>
  <c r="AN38" i="23"/>
  <c r="AO38" i="23"/>
  <c r="AL39" i="23"/>
  <c r="AN39" i="23"/>
  <c r="AO39" i="23"/>
  <c r="AL40" i="23"/>
  <c r="AN40" i="23"/>
  <c r="AO40" i="23"/>
  <c r="AL41" i="23"/>
  <c r="AN41" i="23"/>
  <c r="AO41" i="23"/>
  <c r="AL42" i="23"/>
  <c r="AN42" i="23"/>
  <c r="AO42" i="23"/>
  <c r="AL43" i="23"/>
  <c r="AN43" i="23"/>
  <c r="AO43" i="23"/>
  <c r="AL44" i="23"/>
  <c r="AN44" i="23"/>
  <c r="AO44" i="23"/>
  <c r="AL45" i="23"/>
  <c r="AN45" i="23"/>
  <c r="AO45" i="23"/>
  <c r="AL46" i="23"/>
  <c r="AN46" i="23"/>
  <c r="AO46" i="23"/>
  <c r="AL47" i="23"/>
  <c r="AN47" i="23"/>
  <c r="AO47" i="23"/>
  <c r="AL48" i="23"/>
  <c r="AN48" i="23"/>
  <c r="AO48" i="23"/>
  <c r="AL49" i="23"/>
  <c r="AN49" i="23"/>
  <c r="AO49" i="23"/>
  <c r="AL50" i="23"/>
  <c r="AN50" i="23"/>
  <c r="AO50" i="23"/>
  <c r="AL51" i="23"/>
  <c r="AN51" i="23"/>
  <c r="AO51" i="23"/>
  <c r="AL52" i="23"/>
  <c r="AN52" i="23"/>
  <c r="AO52" i="23"/>
  <c r="AL53" i="23"/>
  <c r="AN53" i="23"/>
  <c r="AO53" i="23"/>
  <c r="AL54" i="23"/>
  <c r="AN54" i="23"/>
  <c r="AO54" i="23"/>
  <c r="AL55" i="23"/>
  <c r="AN55" i="23"/>
  <c r="AO55" i="23"/>
  <c r="AL56" i="23"/>
  <c r="AN56" i="23"/>
  <c r="AO56" i="23"/>
  <c r="AL57" i="23"/>
  <c r="AN57" i="23"/>
  <c r="AO57" i="23"/>
  <c r="AL58" i="23"/>
  <c r="AN58" i="23"/>
  <c r="AO58" i="23"/>
  <c r="AL59" i="23"/>
  <c r="AN59" i="23"/>
  <c r="AO59" i="23"/>
  <c r="AL60" i="23"/>
  <c r="AN60" i="23"/>
  <c r="AO60" i="23"/>
  <c r="AL61" i="23"/>
  <c r="AN61" i="23"/>
  <c r="AO61" i="23"/>
  <c r="AL62" i="23"/>
  <c r="AN62" i="23"/>
  <c r="AO62" i="23"/>
  <c r="AL63" i="23"/>
  <c r="AN63" i="23"/>
  <c r="AO63" i="23"/>
  <c r="AL64" i="23"/>
  <c r="AN64" i="23"/>
  <c r="AO64" i="23"/>
  <c r="AL65" i="23"/>
  <c r="AN65" i="23"/>
  <c r="AO65" i="23"/>
  <c r="AL66" i="23"/>
  <c r="AN66" i="23"/>
  <c r="AO66" i="23"/>
  <c r="AL67" i="23"/>
  <c r="AN67" i="23"/>
  <c r="AO67" i="23"/>
  <c r="AL68" i="23"/>
  <c r="AN68" i="23"/>
  <c r="AO68" i="23"/>
  <c r="AL69" i="23"/>
  <c r="AN69" i="23"/>
  <c r="AO69" i="23"/>
  <c r="AL70" i="23"/>
  <c r="AN70" i="23"/>
  <c r="AO70" i="23"/>
  <c r="AL71" i="23"/>
  <c r="AN71" i="23"/>
  <c r="AO71" i="23"/>
  <c r="AL72" i="23"/>
  <c r="AN72" i="23"/>
  <c r="AO72" i="23"/>
  <c r="AL73" i="23"/>
  <c r="AN73" i="23"/>
  <c r="AO73" i="23"/>
  <c r="AL74" i="23"/>
  <c r="AN74" i="23"/>
  <c r="AO74" i="23"/>
  <c r="AL75" i="23"/>
  <c r="AN75" i="23"/>
  <c r="AO75" i="23"/>
  <c r="AL76" i="23"/>
  <c r="AN76" i="23"/>
  <c r="AO76" i="23"/>
  <c r="AL77" i="23"/>
  <c r="AN77" i="23"/>
  <c r="AO77" i="23"/>
  <c r="AL78" i="23"/>
  <c r="AN78" i="23"/>
  <c r="AO78" i="23"/>
  <c r="AL79" i="23"/>
  <c r="AN79" i="23"/>
  <c r="AO79" i="23"/>
  <c r="AL80" i="23"/>
  <c r="AN80" i="23"/>
  <c r="AO80" i="23"/>
  <c r="AL81" i="23"/>
  <c r="AN81" i="23"/>
  <c r="AO81" i="23"/>
  <c r="AL82" i="23"/>
  <c r="AN82" i="23"/>
  <c r="AO82" i="23"/>
  <c r="AL83" i="23"/>
  <c r="AN83" i="23"/>
  <c r="AO83" i="23"/>
  <c r="AL84" i="23"/>
  <c r="AN84" i="23"/>
  <c r="AO84" i="23"/>
  <c r="AL85" i="23"/>
  <c r="N5" i="8" s="1"/>
  <c r="AN85" i="23"/>
  <c r="P5" i="8" s="1"/>
  <c r="AO85" i="23"/>
  <c r="Q5" i="8" s="1"/>
  <c r="AL86" i="23"/>
  <c r="AN86" i="23"/>
  <c r="AO86" i="23"/>
  <c r="AL87" i="23"/>
  <c r="AN87" i="23"/>
  <c r="AO87" i="23"/>
  <c r="AL88" i="23"/>
  <c r="AN88" i="23"/>
  <c r="AO88" i="23"/>
  <c r="AL89" i="23"/>
  <c r="AN89" i="23"/>
  <c r="AO89" i="23"/>
  <c r="AL90" i="23"/>
  <c r="AN90" i="23"/>
  <c r="AO90" i="23"/>
  <c r="AL91" i="23"/>
  <c r="AN91" i="23"/>
  <c r="AO91" i="23"/>
  <c r="AL92" i="23"/>
  <c r="AN92" i="23"/>
  <c r="AO92" i="23"/>
  <c r="AL93" i="23"/>
  <c r="AN93" i="23"/>
  <c r="AO93" i="23"/>
  <c r="AL94" i="23"/>
  <c r="AN94" i="23"/>
  <c r="AO94" i="23"/>
  <c r="AL95" i="23"/>
  <c r="AN95" i="23"/>
  <c r="AO95" i="23"/>
  <c r="AL96" i="23"/>
  <c r="AN96" i="23"/>
  <c r="AO96" i="23"/>
  <c r="AO2" i="23"/>
  <c r="AN2" i="23"/>
  <c r="AL2" i="23"/>
  <c r="K298" i="9" l="1"/>
  <c r="M298" i="9"/>
  <c r="O298" i="9"/>
  <c r="I298" i="9"/>
  <c r="O282" i="9"/>
  <c r="M282" i="9"/>
  <c r="N282" i="9" s="1"/>
  <c r="O81" i="9"/>
  <c r="M81" i="9"/>
  <c r="Q81" i="9"/>
  <c r="K81" i="9"/>
  <c r="L81" i="9" s="1"/>
  <c r="O220" i="9"/>
  <c r="M220" i="9"/>
  <c r="N220" i="9" s="1"/>
  <c r="K39" i="9"/>
  <c r="M39" i="9"/>
  <c r="N39" i="9" s="1"/>
  <c r="Q39" i="9"/>
  <c r="O39" i="9"/>
  <c r="AI73" i="23"/>
  <c r="AI31" i="23"/>
  <c r="AI25" i="23"/>
  <c r="AI60" i="23"/>
  <c r="AI83" i="23"/>
  <c r="AI75" i="23"/>
  <c r="AI69" i="23"/>
  <c r="AI63" i="23"/>
  <c r="AI54" i="23"/>
  <c r="AI48" i="23"/>
  <c r="AI68" i="23"/>
  <c r="AI42" i="23"/>
  <c r="AI21" i="23"/>
  <c r="AI15" i="23"/>
  <c r="AI91" i="23"/>
  <c r="AI77" i="23"/>
  <c r="AI71" i="23"/>
  <c r="AI50" i="23"/>
  <c r="AI23" i="23"/>
  <c r="AI14" i="23"/>
  <c r="AI94" i="23"/>
  <c r="AI55" i="23"/>
  <c r="AI28" i="23"/>
  <c r="AI74" i="23"/>
  <c r="AI72" i="23"/>
  <c r="AI70" i="23"/>
  <c r="AI53" i="23"/>
  <c r="AI51" i="23"/>
  <c r="AI41" i="23"/>
  <c r="AI26" i="23"/>
  <c r="AI24" i="23"/>
  <c r="AI20" i="23"/>
  <c r="AI16" i="23"/>
  <c r="AI10" i="23"/>
  <c r="AI95" i="23"/>
  <c r="AI93" i="23"/>
  <c r="AI52" i="23"/>
  <c r="AI45" i="23"/>
  <c r="AI43" i="23"/>
  <c r="AI33" i="23"/>
  <c r="AI22" i="23"/>
  <c r="AI8" i="23"/>
  <c r="AI89" i="23"/>
  <c r="AI87" i="23"/>
  <c r="AI85" i="23"/>
  <c r="AI66" i="23"/>
  <c r="AI64" i="23"/>
  <c r="AI44" i="23"/>
  <c r="AI12" i="23"/>
  <c r="AI96" i="23"/>
  <c r="AI81" i="23"/>
  <c r="AI62" i="23"/>
  <c r="AI56" i="23"/>
  <c r="AI37" i="23"/>
  <c r="AI35" i="23"/>
  <c r="AI6" i="23"/>
  <c r="AI4" i="23"/>
  <c r="AI88" i="23"/>
  <c r="AI65" i="23"/>
  <c r="AI46" i="23"/>
  <c r="AI36" i="23"/>
  <c r="AI29" i="23"/>
  <c r="AI27" i="23"/>
  <c r="AI17" i="23"/>
  <c r="AI92" i="23"/>
  <c r="AI90" i="23"/>
  <c r="AI67" i="23"/>
  <c r="AI49" i="23"/>
  <c r="AI40" i="23"/>
  <c r="AI38" i="23"/>
  <c r="AI13" i="23"/>
  <c r="AI11" i="23"/>
  <c r="AI9" i="23"/>
  <c r="AI84" i="23"/>
  <c r="AI82" i="23"/>
  <c r="AI80" i="23"/>
  <c r="AI78" i="23"/>
  <c r="AI61" i="23"/>
  <c r="AI59" i="23"/>
  <c r="AI34" i="23"/>
  <c r="AI32" i="23"/>
  <c r="AI30" i="23"/>
  <c r="AI5" i="23"/>
  <c r="AI3" i="23"/>
  <c r="AI2" i="23"/>
  <c r="P39" i="9" l="1"/>
  <c r="P282" i="9"/>
  <c r="P220" i="9"/>
  <c r="N81" i="9"/>
  <c r="P81" i="9" s="1"/>
  <c r="R81" i="9" s="1"/>
  <c r="R39" i="9"/>
  <c r="AE3" i="22"/>
  <c r="AF3" i="22"/>
  <c r="AG3" i="22"/>
  <c r="AH3" i="22"/>
  <c r="AE4" i="22"/>
  <c r="AF4" i="22"/>
  <c r="AG4" i="22"/>
  <c r="AH4" i="22"/>
  <c r="AE5" i="22"/>
  <c r="AF5" i="22"/>
  <c r="AG5" i="22"/>
  <c r="AH5" i="22"/>
  <c r="AE6" i="22"/>
  <c r="AF6" i="22"/>
  <c r="AG6" i="22"/>
  <c r="AH6" i="22"/>
  <c r="AE7" i="22"/>
  <c r="AF7" i="22"/>
  <c r="AG7" i="22"/>
  <c r="AH7" i="22"/>
  <c r="AE8" i="22"/>
  <c r="AF8" i="22"/>
  <c r="AG8" i="22"/>
  <c r="AH8" i="22"/>
  <c r="AE9" i="22"/>
  <c r="AF9" i="22"/>
  <c r="AG9" i="22"/>
  <c r="AH9" i="22"/>
  <c r="AE10" i="22"/>
  <c r="AF10" i="22"/>
  <c r="AG10" i="22"/>
  <c r="AH10" i="22"/>
  <c r="AE11" i="22"/>
  <c r="AF11" i="22"/>
  <c r="AG11" i="22"/>
  <c r="AH11" i="22"/>
  <c r="AE12" i="22"/>
  <c r="AF12" i="22"/>
  <c r="AG12" i="22"/>
  <c r="AH12" i="22"/>
  <c r="AE13" i="22"/>
  <c r="AF13" i="22"/>
  <c r="AG13" i="22"/>
  <c r="AH13" i="22"/>
  <c r="AE14" i="22"/>
  <c r="AF14" i="22"/>
  <c r="AG14" i="22"/>
  <c r="AH14" i="22"/>
  <c r="AE15" i="22"/>
  <c r="AF15" i="22"/>
  <c r="AG15" i="22"/>
  <c r="AH15" i="22"/>
  <c r="AE16" i="22"/>
  <c r="AF16" i="22"/>
  <c r="AG16" i="22"/>
  <c r="AH16" i="22"/>
  <c r="AE17" i="22"/>
  <c r="AF17" i="22"/>
  <c r="AG17" i="22"/>
  <c r="AH17" i="22"/>
  <c r="AE18" i="22"/>
  <c r="AF18" i="22"/>
  <c r="AG18" i="22"/>
  <c r="AH18" i="22"/>
  <c r="AE19" i="22"/>
  <c r="AF19" i="22"/>
  <c r="AG19" i="22"/>
  <c r="AH19" i="22"/>
  <c r="AE20" i="22"/>
  <c r="AF20" i="22"/>
  <c r="AG20" i="22"/>
  <c r="AH20" i="22"/>
  <c r="AE21" i="22"/>
  <c r="AF21" i="22"/>
  <c r="AG21" i="22"/>
  <c r="AH21" i="22"/>
  <c r="AE22" i="22"/>
  <c r="AF22" i="22"/>
  <c r="AG22" i="22"/>
  <c r="AH22" i="22"/>
  <c r="AE23" i="22"/>
  <c r="AF23" i="22"/>
  <c r="AG23" i="22"/>
  <c r="AH23" i="22"/>
  <c r="AE24" i="22"/>
  <c r="AF24" i="22"/>
  <c r="AG24" i="22"/>
  <c r="AH24" i="22"/>
  <c r="AE25" i="22"/>
  <c r="AF25" i="22"/>
  <c r="AG25" i="22"/>
  <c r="AH25" i="22"/>
  <c r="AE26" i="22"/>
  <c r="AF26" i="22"/>
  <c r="AG26" i="22"/>
  <c r="AH26" i="22"/>
  <c r="AE27" i="22"/>
  <c r="AF27" i="22"/>
  <c r="AG27" i="22"/>
  <c r="AH27" i="22"/>
  <c r="AE28" i="22"/>
  <c r="AF28" i="22"/>
  <c r="AG28" i="22"/>
  <c r="AH28" i="22"/>
  <c r="AE29" i="22"/>
  <c r="AF29" i="22"/>
  <c r="AG29" i="22"/>
  <c r="AH29" i="22"/>
  <c r="AE30" i="22"/>
  <c r="AF30" i="22"/>
  <c r="AG30" i="22"/>
  <c r="AH30" i="22"/>
  <c r="AE31" i="22"/>
  <c r="AF31" i="22"/>
  <c r="AG31" i="22"/>
  <c r="AH31" i="22"/>
  <c r="AE32" i="22"/>
  <c r="AF32" i="22"/>
  <c r="AG32" i="22"/>
  <c r="AH32" i="22"/>
  <c r="AE33" i="22"/>
  <c r="AF33" i="22"/>
  <c r="AG33" i="22"/>
  <c r="AH33" i="22"/>
  <c r="AE34" i="22"/>
  <c r="AF34" i="22"/>
  <c r="AG34" i="22"/>
  <c r="AH34" i="22"/>
  <c r="AE35" i="22"/>
  <c r="AF35" i="22"/>
  <c r="AG35" i="22"/>
  <c r="AH35" i="22"/>
  <c r="AE36" i="22"/>
  <c r="AF36" i="22"/>
  <c r="AG36" i="22"/>
  <c r="AH36" i="22"/>
  <c r="AE37" i="22"/>
  <c r="AF37" i="22"/>
  <c r="AG37" i="22"/>
  <c r="AH37" i="22"/>
  <c r="AE38" i="22"/>
  <c r="AF38" i="22"/>
  <c r="AG38" i="22"/>
  <c r="AH38" i="22"/>
  <c r="AE39" i="22"/>
  <c r="AF39" i="22"/>
  <c r="AG39" i="22"/>
  <c r="AH39" i="22"/>
  <c r="AE40" i="22"/>
  <c r="AF40" i="22"/>
  <c r="AG40" i="22"/>
  <c r="AH40" i="22"/>
  <c r="AE41" i="22"/>
  <c r="AF41" i="22"/>
  <c r="AG41" i="22"/>
  <c r="AH41" i="22"/>
  <c r="AE42" i="22"/>
  <c r="AF42" i="22"/>
  <c r="AG42" i="22"/>
  <c r="AH42" i="22"/>
  <c r="AE43" i="22"/>
  <c r="AF43" i="22"/>
  <c r="AG43" i="22"/>
  <c r="AH43" i="22"/>
  <c r="AE44" i="22"/>
  <c r="AF44" i="22"/>
  <c r="AG44" i="22"/>
  <c r="AH44" i="22"/>
  <c r="AE45" i="22"/>
  <c r="AF45" i="22"/>
  <c r="AG45" i="22"/>
  <c r="AH45" i="22"/>
  <c r="AE46" i="22"/>
  <c r="AF46" i="22"/>
  <c r="AG46" i="22"/>
  <c r="AH46" i="22"/>
  <c r="AE47" i="22"/>
  <c r="AF47" i="22"/>
  <c r="AG47" i="22"/>
  <c r="AH47" i="22"/>
  <c r="AE48" i="22"/>
  <c r="AF48" i="22"/>
  <c r="AG48" i="22"/>
  <c r="AH48" i="22"/>
  <c r="AE49" i="22"/>
  <c r="AF49" i="22"/>
  <c r="AG49" i="22"/>
  <c r="AH49" i="22"/>
  <c r="AE50" i="22"/>
  <c r="AF50" i="22"/>
  <c r="AG50" i="22"/>
  <c r="AH50" i="22"/>
  <c r="AE51" i="22"/>
  <c r="AF51" i="22"/>
  <c r="AG51" i="22"/>
  <c r="AH51" i="22"/>
  <c r="AE52" i="22"/>
  <c r="AF52" i="22"/>
  <c r="AG52" i="22"/>
  <c r="AH52" i="22"/>
  <c r="AE53" i="22"/>
  <c r="AF53" i="22"/>
  <c r="AG53" i="22"/>
  <c r="AH53" i="22"/>
  <c r="AE54" i="22"/>
  <c r="AF54" i="22"/>
  <c r="AG54" i="22"/>
  <c r="AH54" i="22"/>
  <c r="AE55" i="22"/>
  <c r="AF55" i="22"/>
  <c r="AG55" i="22"/>
  <c r="AH55" i="22"/>
  <c r="AE56" i="22"/>
  <c r="AF56" i="22"/>
  <c r="AG56" i="22"/>
  <c r="AH56" i="22"/>
  <c r="AE57" i="22"/>
  <c r="AF57" i="22"/>
  <c r="AG57" i="22"/>
  <c r="AH57" i="22"/>
  <c r="AE58" i="22"/>
  <c r="AF58" i="22"/>
  <c r="AG58" i="22"/>
  <c r="AH58" i="22"/>
  <c r="AE59" i="22"/>
  <c r="AF59" i="22"/>
  <c r="AG59" i="22"/>
  <c r="AH59" i="22"/>
  <c r="AE60" i="22"/>
  <c r="AF60" i="22"/>
  <c r="AG60" i="22"/>
  <c r="AH60" i="22"/>
  <c r="AE61" i="22"/>
  <c r="AF61" i="22"/>
  <c r="AG61" i="22"/>
  <c r="AH61" i="22"/>
  <c r="AE62" i="22"/>
  <c r="AF62" i="22"/>
  <c r="AG62" i="22"/>
  <c r="AH62" i="22"/>
  <c r="AE63" i="22"/>
  <c r="AF63" i="22"/>
  <c r="AG63" i="22"/>
  <c r="AH63" i="22"/>
  <c r="AE64" i="22"/>
  <c r="AF64" i="22"/>
  <c r="AG64" i="22"/>
  <c r="AH64" i="22"/>
  <c r="AE65" i="22"/>
  <c r="AF65" i="22"/>
  <c r="AG65" i="22"/>
  <c r="AH65" i="22"/>
  <c r="AE66" i="22"/>
  <c r="AF66" i="22"/>
  <c r="AG66" i="22"/>
  <c r="AH66" i="22"/>
  <c r="AE67" i="22"/>
  <c r="AF67" i="22"/>
  <c r="AG67" i="22"/>
  <c r="AH67" i="22"/>
  <c r="AE68" i="22"/>
  <c r="AF68" i="22"/>
  <c r="AG68" i="22"/>
  <c r="AH68" i="22"/>
  <c r="AE69" i="22"/>
  <c r="AF69" i="22"/>
  <c r="AG69" i="22"/>
  <c r="AH69" i="22"/>
  <c r="AE70" i="22"/>
  <c r="AF70" i="22"/>
  <c r="AG70" i="22"/>
  <c r="AH70" i="22"/>
  <c r="AE71" i="22"/>
  <c r="AF71" i="22"/>
  <c r="AG71" i="22"/>
  <c r="AH71" i="22"/>
  <c r="AE72" i="22"/>
  <c r="AF72" i="22"/>
  <c r="AG72" i="22"/>
  <c r="AH72" i="22"/>
  <c r="AE73" i="22"/>
  <c r="AF73" i="22"/>
  <c r="AG73" i="22"/>
  <c r="AH73" i="22"/>
  <c r="AE74" i="22"/>
  <c r="AF74" i="22"/>
  <c r="AG74" i="22"/>
  <c r="AH74" i="22"/>
  <c r="AE75" i="22"/>
  <c r="AF75" i="22"/>
  <c r="AG75" i="22"/>
  <c r="AH75" i="22"/>
  <c r="AE76" i="22"/>
  <c r="AF76" i="22"/>
  <c r="AG76" i="22"/>
  <c r="AH76" i="22"/>
  <c r="AE77" i="22"/>
  <c r="AF77" i="22"/>
  <c r="AG77" i="22"/>
  <c r="AH77" i="22"/>
  <c r="AE78" i="22"/>
  <c r="AF78" i="22"/>
  <c r="AG78" i="22"/>
  <c r="AH78" i="22"/>
  <c r="AE79" i="22"/>
  <c r="AF79" i="22"/>
  <c r="AG79" i="22"/>
  <c r="AH79" i="22"/>
  <c r="AE80" i="22"/>
  <c r="AF80" i="22"/>
  <c r="AG80" i="22"/>
  <c r="AH80" i="22"/>
  <c r="AE81" i="22"/>
  <c r="AF81" i="22"/>
  <c r="AG81" i="22"/>
  <c r="AH81" i="22"/>
  <c r="AE82" i="22"/>
  <c r="AF82" i="22"/>
  <c r="AG82" i="22"/>
  <c r="AH82" i="22"/>
  <c r="AE83" i="22"/>
  <c r="AF83" i="22"/>
  <c r="AG83" i="22"/>
  <c r="AH83" i="22"/>
  <c r="AE84" i="22"/>
  <c r="AF84" i="22"/>
  <c r="AG84" i="22"/>
  <c r="AH84" i="22"/>
  <c r="AE85" i="22"/>
  <c r="AF85" i="22"/>
  <c r="AG85" i="22"/>
  <c r="AH85" i="22"/>
  <c r="AE86" i="22"/>
  <c r="AF86" i="22"/>
  <c r="AG86" i="22"/>
  <c r="AH86" i="22"/>
  <c r="AE2" i="22"/>
  <c r="AH2" i="22"/>
  <c r="AG2" i="22"/>
  <c r="AF2" i="22"/>
  <c r="F297" i="9" l="1"/>
  <c r="C297" i="9"/>
  <c r="F296" i="9"/>
  <c r="C296" i="9"/>
  <c r="F295" i="9"/>
  <c r="C295" i="9"/>
  <c r="C294" i="9"/>
  <c r="F293" i="9"/>
  <c r="C293" i="9"/>
  <c r="F292" i="9"/>
  <c r="C292" i="9"/>
  <c r="F291" i="9"/>
  <c r="C291" i="9"/>
  <c r="F290" i="9"/>
  <c r="C290" i="9"/>
  <c r="F289" i="9"/>
  <c r="C289" i="9"/>
  <c r="F288" i="9"/>
  <c r="C288" i="9"/>
  <c r="F287" i="9"/>
  <c r="C287" i="9"/>
  <c r="F286" i="9"/>
  <c r="C286" i="9"/>
  <c r="O292" i="9" l="1"/>
  <c r="I292" i="9"/>
  <c r="M292" i="9"/>
  <c r="K292" i="9"/>
  <c r="I288" i="9"/>
  <c r="K288" i="9"/>
  <c r="M288" i="9"/>
  <c r="O288" i="9"/>
  <c r="O286" i="9"/>
  <c r="I286" i="9"/>
  <c r="K286" i="9"/>
  <c r="M286" i="9"/>
  <c r="I295" i="9"/>
  <c r="K295" i="9"/>
  <c r="M295" i="9"/>
  <c r="O295" i="9"/>
  <c r="M296" i="9"/>
  <c r="O296" i="9"/>
  <c r="I296" i="9"/>
  <c r="K296" i="9"/>
  <c r="I293" i="9"/>
  <c r="K293" i="9"/>
  <c r="M293" i="9"/>
  <c r="O293" i="9"/>
  <c r="O290" i="9"/>
  <c r="M290" i="9"/>
  <c r="I290" i="9"/>
  <c r="K290" i="9"/>
  <c r="I287" i="9"/>
  <c r="K287" i="9"/>
  <c r="M287" i="9"/>
  <c r="O287" i="9"/>
  <c r="O294" i="9"/>
  <c r="M294" i="9"/>
  <c r="I294" i="9"/>
  <c r="K294" i="9"/>
  <c r="I289" i="9"/>
  <c r="K289" i="9"/>
  <c r="M289" i="9"/>
  <c r="O289" i="9"/>
  <c r="I297" i="9"/>
  <c r="K297" i="9"/>
  <c r="M297" i="9"/>
  <c r="O297" i="9"/>
  <c r="I291" i="9"/>
  <c r="K291" i="9"/>
  <c r="M291" i="9"/>
  <c r="O291" i="9"/>
  <c r="O260" i="9"/>
  <c r="O259" i="9"/>
  <c r="O265" i="9"/>
  <c r="I265" i="9"/>
  <c r="M265" i="9"/>
  <c r="K265" i="9"/>
  <c r="C155" i="9"/>
  <c r="C3" i="9"/>
  <c r="C5" i="9"/>
  <c r="Q4" i="9" s="1"/>
  <c r="C7" i="9"/>
  <c r="C8" i="9"/>
  <c r="C9" i="9"/>
  <c r="C11" i="9"/>
  <c r="C12" i="9"/>
  <c r="Q10" i="9" s="1"/>
  <c r="C13" i="9"/>
  <c r="C14" i="9"/>
  <c r="C16" i="9"/>
  <c r="C17" i="9"/>
  <c r="Q15" i="9" s="1"/>
  <c r="C18" i="9"/>
  <c r="C20" i="9"/>
  <c r="C22" i="9"/>
  <c r="C23" i="9"/>
  <c r="Q19" i="9" s="1"/>
  <c r="C24" i="9"/>
  <c r="C25" i="9"/>
  <c r="Q21" i="9" s="1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40" i="9"/>
  <c r="C41" i="9"/>
  <c r="C46" i="9"/>
  <c r="C48" i="9"/>
  <c r="Q42" i="9" s="1"/>
  <c r="C49" i="9"/>
  <c r="I49" i="9" s="1"/>
  <c r="C50" i="9"/>
  <c r="C51" i="9"/>
  <c r="Q45" i="9" s="1"/>
  <c r="C52" i="9"/>
  <c r="C53" i="9"/>
  <c r="Q47" i="9" s="1"/>
  <c r="C54" i="9"/>
  <c r="C56" i="9"/>
  <c r="C58" i="9"/>
  <c r="C59" i="9"/>
  <c r="C60" i="9"/>
  <c r="C61" i="9"/>
  <c r="C62" i="9"/>
  <c r="C63" i="9"/>
  <c r="C64" i="9"/>
  <c r="C65" i="9"/>
  <c r="C66" i="9"/>
  <c r="C69" i="9"/>
  <c r="C70" i="9"/>
  <c r="C71" i="9"/>
  <c r="C72" i="9"/>
  <c r="C73" i="9"/>
  <c r="C74" i="9"/>
  <c r="C75" i="9"/>
  <c r="C76" i="9"/>
  <c r="C77" i="9"/>
  <c r="C78" i="9"/>
  <c r="C80" i="9"/>
  <c r="C82" i="9"/>
  <c r="C83" i="9"/>
  <c r="C84" i="9"/>
  <c r="C85" i="9"/>
  <c r="Q79" i="9" s="1"/>
  <c r="C88" i="9"/>
  <c r="C91" i="9"/>
  <c r="C92" i="9"/>
  <c r="C93" i="9"/>
  <c r="C94" i="9"/>
  <c r="C95" i="9"/>
  <c r="Q87" i="9" s="1"/>
  <c r="C96" i="9"/>
  <c r="C97" i="9"/>
  <c r="Q89" i="9" s="1"/>
  <c r="C98" i="9"/>
  <c r="Q90" i="9" s="1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4" i="9"/>
  <c r="C125" i="9"/>
  <c r="C126" i="9"/>
  <c r="C127" i="9"/>
  <c r="C128" i="9"/>
  <c r="C129" i="9"/>
  <c r="C130" i="9"/>
  <c r="C131" i="9"/>
  <c r="C132" i="9"/>
  <c r="C135" i="9"/>
  <c r="C136" i="9"/>
  <c r="C137" i="9"/>
  <c r="C140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9" i="9"/>
  <c r="C171" i="9"/>
  <c r="C172" i="9"/>
  <c r="C173" i="9"/>
  <c r="C174" i="9"/>
  <c r="C175" i="9"/>
  <c r="C176" i="9"/>
  <c r="C177" i="9"/>
  <c r="C178" i="9"/>
  <c r="C179" i="9"/>
  <c r="C180" i="9"/>
  <c r="C181" i="9"/>
  <c r="C183" i="9"/>
  <c r="C184" i="9"/>
  <c r="C185" i="9"/>
  <c r="C186" i="9"/>
  <c r="C187" i="9"/>
  <c r="C188" i="9"/>
  <c r="C192" i="9"/>
  <c r="C193" i="9"/>
  <c r="C194" i="9"/>
  <c r="C195" i="9"/>
  <c r="C196" i="9"/>
  <c r="C197" i="9"/>
  <c r="C198" i="9"/>
  <c r="C199" i="9"/>
  <c r="C200" i="9"/>
  <c r="C202" i="9"/>
  <c r="C203" i="9"/>
  <c r="C204" i="9"/>
  <c r="C205" i="9"/>
  <c r="C206" i="9"/>
  <c r="C207" i="9"/>
  <c r="C209" i="9"/>
  <c r="C210" i="9"/>
  <c r="C211" i="9"/>
  <c r="C212" i="9"/>
  <c r="C213" i="9"/>
  <c r="C216" i="9"/>
  <c r="C217" i="9"/>
  <c r="C218" i="9"/>
  <c r="C219" i="9"/>
  <c r="C221" i="9"/>
  <c r="C224" i="9"/>
  <c r="C225" i="9"/>
  <c r="C226" i="9"/>
  <c r="C227" i="9"/>
  <c r="C228" i="9"/>
  <c r="C229" i="9"/>
  <c r="C230" i="9"/>
  <c r="C231" i="9"/>
  <c r="C233" i="9"/>
  <c r="C234" i="9"/>
  <c r="C236" i="9"/>
  <c r="C237" i="9"/>
  <c r="C238" i="9"/>
  <c r="C241" i="9"/>
  <c r="C242" i="9"/>
  <c r="C243" i="9"/>
  <c r="C244" i="9"/>
  <c r="C245" i="9"/>
  <c r="C246" i="9"/>
  <c r="C247" i="9"/>
  <c r="C248" i="9"/>
  <c r="C250" i="9"/>
  <c r="C251" i="9"/>
  <c r="C253" i="9"/>
  <c r="C254" i="9"/>
  <c r="C256" i="9"/>
  <c r="C257" i="9"/>
  <c r="C258" i="9"/>
  <c r="I258" i="9" s="1"/>
  <c r="C261" i="9"/>
  <c r="C262" i="9"/>
  <c r="C263" i="9"/>
  <c r="C264" i="9"/>
  <c r="O264" i="9" s="1"/>
  <c r="C266" i="9"/>
  <c r="O266" i="9" s="1"/>
  <c r="C268" i="9"/>
  <c r="K268" i="9" s="1"/>
  <c r="C270" i="9"/>
  <c r="C271" i="9"/>
  <c r="C272" i="9"/>
  <c r="C273" i="9"/>
  <c r="C274" i="9"/>
  <c r="C275" i="9"/>
  <c r="C276" i="9"/>
  <c r="C277" i="9"/>
  <c r="C278" i="9"/>
  <c r="C279" i="9"/>
  <c r="C280" i="9"/>
  <c r="C281" i="9"/>
  <c r="C285" i="9"/>
  <c r="C2" i="9"/>
  <c r="AK3" i="22"/>
  <c r="AK4" i="22"/>
  <c r="AK5" i="22"/>
  <c r="AK6" i="22"/>
  <c r="AK7" i="22"/>
  <c r="AK8" i="22"/>
  <c r="AK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31" i="22"/>
  <c r="AK32" i="22"/>
  <c r="AK33" i="22"/>
  <c r="AK34" i="22"/>
  <c r="AK35" i="22"/>
  <c r="AK36" i="22"/>
  <c r="AK37" i="22"/>
  <c r="AK38" i="22"/>
  <c r="AK39" i="22"/>
  <c r="AK40" i="22"/>
  <c r="AK41" i="22"/>
  <c r="AK42" i="22"/>
  <c r="AK43" i="22"/>
  <c r="AK44" i="22"/>
  <c r="AK45" i="22"/>
  <c r="AK46" i="22"/>
  <c r="AK47" i="22"/>
  <c r="AK48" i="22"/>
  <c r="AK49" i="22"/>
  <c r="AK50" i="22"/>
  <c r="AK51" i="22"/>
  <c r="AK52" i="22"/>
  <c r="AK53" i="22"/>
  <c r="AK54" i="22"/>
  <c r="AK55" i="22"/>
  <c r="AK56" i="22"/>
  <c r="AK57" i="22"/>
  <c r="AK58" i="22"/>
  <c r="AK59" i="22"/>
  <c r="AK60" i="22"/>
  <c r="AK61" i="22"/>
  <c r="AK62" i="22"/>
  <c r="AK63" i="22"/>
  <c r="AK64" i="22"/>
  <c r="AK65" i="22"/>
  <c r="AK66" i="22"/>
  <c r="AK67" i="22"/>
  <c r="AK68" i="22"/>
  <c r="AK69" i="22"/>
  <c r="AK70" i="22"/>
  <c r="AK71" i="22"/>
  <c r="AK72" i="22"/>
  <c r="AK73" i="22"/>
  <c r="AK74" i="22"/>
  <c r="AK75" i="22"/>
  <c r="AK76" i="22"/>
  <c r="AK77" i="22"/>
  <c r="AK78" i="22"/>
  <c r="AK79" i="22"/>
  <c r="AK80" i="22"/>
  <c r="AK81" i="22"/>
  <c r="AK82" i="22"/>
  <c r="AK83" i="22"/>
  <c r="AK84" i="22"/>
  <c r="AK85" i="22"/>
  <c r="AK86" i="22"/>
  <c r="AK2" i="22"/>
  <c r="Y3" i="22"/>
  <c r="AA3" i="22"/>
  <c r="AB3" i="22"/>
  <c r="AC3" i="22"/>
  <c r="Y4" i="22"/>
  <c r="AA4" i="22"/>
  <c r="AB4" i="22"/>
  <c r="AC4" i="22"/>
  <c r="Y5" i="22"/>
  <c r="AA5" i="22"/>
  <c r="AB5" i="22"/>
  <c r="AC5" i="22"/>
  <c r="Y6" i="22"/>
  <c r="AA6" i="22"/>
  <c r="AB6" i="22"/>
  <c r="AC6" i="22"/>
  <c r="Y7" i="22"/>
  <c r="AA7" i="22"/>
  <c r="AB7" i="22"/>
  <c r="AC7" i="22"/>
  <c r="Y8" i="22"/>
  <c r="AA8" i="22"/>
  <c r="AB8" i="22"/>
  <c r="AC8" i="22"/>
  <c r="Y9" i="22"/>
  <c r="AA9" i="22"/>
  <c r="AB9" i="22"/>
  <c r="AC9" i="22"/>
  <c r="Y10" i="22"/>
  <c r="AA10" i="22"/>
  <c r="AB10" i="22"/>
  <c r="AC10" i="22"/>
  <c r="Y11" i="22"/>
  <c r="AA11" i="22"/>
  <c r="AB11" i="22"/>
  <c r="AC11" i="22"/>
  <c r="Y12" i="22"/>
  <c r="AA12" i="22"/>
  <c r="AB12" i="22"/>
  <c r="AC12" i="22"/>
  <c r="Y13" i="22"/>
  <c r="AA13" i="22"/>
  <c r="AB13" i="22"/>
  <c r="AC13" i="22"/>
  <c r="Y14" i="22"/>
  <c r="AA14" i="22"/>
  <c r="AB14" i="22"/>
  <c r="AC14" i="22"/>
  <c r="Y15" i="22"/>
  <c r="AA15" i="22"/>
  <c r="AB15" i="22"/>
  <c r="AC15" i="22"/>
  <c r="Y16" i="22"/>
  <c r="AA16" i="22"/>
  <c r="AB16" i="22"/>
  <c r="AC16" i="22"/>
  <c r="Y17" i="22"/>
  <c r="AA17" i="22"/>
  <c r="AB17" i="22"/>
  <c r="AC17" i="22"/>
  <c r="Y18" i="22"/>
  <c r="AA18" i="22"/>
  <c r="AB18" i="22"/>
  <c r="AC18" i="22"/>
  <c r="Y19" i="22"/>
  <c r="AA19" i="22"/>
  <c r="AB19" i="22"/>
  <c r="AC19" i="22"/>
  <c r="Y20" i="22"/>
  <c r="AA20" i="22"/>
  <c r="AB20" i="22"/>
  <c r="AC20" i="22"/>
  <c r="Y21" i="22"/>
  <c r="AA21" i="22"/>
  <c r="AB21" i="22"/>
  <c r="AC21" i="22"/>
  <c r="Y22" i="22"/>
  <c r="AA22" i="22"/>
  <c r="AB22" i="22"/>
  <c r="AC22" i="22"/>
  <c r="Y23" i="22"/>
  <c r="AA23" i="22"/>
  <c r="AB23" i="22"/>
  <c r="AC23" i="22"/>
  <c r="Y24" i="22"/>
  <c r="AA24" i="22"/>
  <c r="AB24" i="22"/>
  <c r="AC24" i="22"/>
  <c r="Y25" i="22"/>
  <c r="AA25" i="22"/>
  <c r="AB25" i="22"/>
  <c r="AC25" i="22"/>
  <c r="Y26" i="22"/>
  <c r="AA26" i="22"/>
  <c r="AB26" i="22"/>
  <c r="AC26" i="22"/>
  <c r="Y27" i="22"/>
  <c r="AA27" i="22"/>
  <c r="AB27" i="22"/>
  <c r="AC27" i="22"/>
  <c r="Y28" i="22"/>
  <c r="AA28" i="22"/>
  <c r="AB28" i="22"/>
  <c r="AC28" i="22"/>
  <c r="Y29" i="22"/>
  <c r="AA29" i="22"/>
  <c r="AB29" i="22"/>
  <c r="AC29" i="22"/>
  <c r="Y30" i="22"/>
  <c r="AA30" i="22"/>
  <c r="AB30" i="22"/>
  <c r="AC30" i="22"/>
  <c r="Y31" i="22"/>
  <c r="AA31" i="22"/>
  <c r="AB31" i="22"/>
  <c r="AC31" i="22"/>
  <c r="Y32" i="22"/>
  <c r="AA32" i="22"/>
  <c r="AB32" i="22"/>
  <c r="AC32" i="22"/>
  <c r="Y33" i="22"/>
  <c r="AA33" i="22"/>
  <c r="AB33" i="22"/>
  <c r="AC33" i="22"/>
  <c r="Y34" i="22"/>
  <c r="AA34" i="22"/>
  <c r="AB34" i="22"/>
  <c r="AC34" i="22"/>
  <c r="Y35" i="22"/>
  <c r="AA35" i="22"/>
  <c r="AB35" i="22"/>
  <c r="AC35" i="22"/>
  <c r="Y36" i="22"/>
  <c r="AA36" i="22"/>
  <c r="AB36" i="22"/>
  <c r="AC36" i="22"/>
  <c r="Y37" i="22"/>
  <c r="AA37" i="22"/>
  <c r="AB37" i="22"/>
  <c r="AC37" i="22"/>
  <c r="Y38" i="22"/>
  <c r="AA38" i="22"/>
  <c r="AB38" i="22"/>
  <c r="AC38" i="22"/>
  <c r="Y39" i="22"/>
  <c r="AA39" i="22"/>
  <c r="AB39" i="22"/>
  <c r="AC39" i="22"/>
  <c r="Y40" i="22"/>
  <c r="AA40" i="22"/>
  <c r="AB40" i="22"/>
  <c r="AC40" i="22"/>
  <c r="Y41" i="22"/>
  <c r="AA41" i="22"/>
  <c r="AB41" i="22"/>
  <c r="AC41" i="22"/>
  <c r="Y42" i="22"/>
  <c r="AA42" i="22"/>
  <c r="AB42" i="22"/>
  <c r="AC42" i="22"/>
  <c r="Y43" i="22"/>
  <c r="AA43" i="22"/>
  <c r="AB43" i="22"/>
  <c r="AC43" i="22"/>
  <c r="Y44" i="22"/>
  <c r="AA44" i="22"/>
  <c r="AB44" i="22"/>
  <c r="AC44" i="22"/>
  <c r="Y45" i="22"/>
  <c r="AA45" i="22"/>
  <c r="AB45" i="22"/>
  <c r="AC45" i="22"/>
  <c r="Y46" i="22"/>
  <c r="AA46" i="22"/>
  <c r="AB46" i="22"/>
  <c r="AC46" i="22"/>
  <c r="Y47" i="22"/>
  <c r="AA47" i="22"/>
  <c r="AB47" i="22"/>
  <c r="AC47" i="22"/>
  <c r="Y48" i="22"/>
  <c r="AA48" i="22"/>
  <c r="AB48" i="22"/>
  <c r="AC48" i="22"/>
  <c r="Y49" i="22"/>
  <c r="AA49" i="22"/>
  <c r="AB49" i="22"/>
  <c r="AC49" i="22"/>
  <c r="Y50" i="22"/>
  <c r="AA50" i="22"/>
  <c r="AB50" i="22"/>
  <c r="AC50" i="22"/>
  <c r="Y51" i="22"/>
  <c r="AA51" i="22"/>
  <c r="AB51" i="22"/>
  <c r="AC51" i="22"/>
  <c r="Y52" i="22"/>
  <c r="AA52" i="22"/>
  <c r="AB52" i="22"/>
  <c r="AC52" i="22"/>
  <c r="Y53" i="22"/>
  <c r="AA53" i="22"/>
  <c r="AB53" i="22"/>
  <c r="AC53" i="22"/>
  <c r="Y54" i="22"/>
  <c r="AA54" i="22"/>
  <c r="AB54" i="22"/>
  <c r="AC54" i="22"/>
  <c r="Y55" i="22"/>
  <c r="AA55" i="22"/>
  <c r="AB55" i="22"/>
  <c r="AC55" i="22"/>
  <c r="Y56" i="22"/>
  <c r="AA56" i="22"/>
  <c r="AB56" i="22"/>
  <c r="AC56" i="22"/>
  <c r="Y57" i="22"/>
  <c r="AA57" i="22"/>
  <c r="AB57" i="22"/>
  <c r="AC57" i="22"/>
  <c r="Y58" i="22"/>
  <c r="AA58" i="22"/>
  <c r="AB58" i="22"/>
  <c r="AC58" i="22"/>
  <c r="Y59" i="22"/>
  <c r="AA59" i="22"/>
  <c r="AB59" i="22"/>
  <c r="AC59" i="22"/>
  <c r="Y60" i="22"/>
  <c r="AA60" i="22"/>
  <c r="AB60" i="22"/>
  <c r="AC60" i="22"/>
  <c r="Y61" i="22"/>
  <c r="AA61" i="22"/>
  <c r="AB61" i="22"/>
  <c r="AC61" i="22"/>
  <c r="Y62" i="22"/>
  <c r="AA62" i="22"/>
  <c r="AB62" i="22"/>
  <c r="AC62" i="22"/>
  <c r="Y63" i="22"/>
  <c r="AA63" i="22"/>
  <c r="AB63" i="22"/>
  <c r="AC63" i="22"/>
  <c r="Y64" i="22"/>
  <c r="AA64" i="22"/>
  <c r="AB64" i="22"/>
  <c r="AC64" i="22"/>
  <c r="Y65" i="22"/>
  <c r="AA65" i="22"/>
  <c r="AB65" i="22"/>
  <c r="AC65" i="22"/>
  <c r="Y66" i="22"/>
  <c r="AA66" i="22"/>
  <c r="AB66" i="22"/>
  <c r="AC66" i="22"/>
  <c r="Y67" i="22"/>
  <c r="AA67" i="22"/>
  <c r="AB67" i="22"/>
  <c r="AC67" i="22"/>
  <c r="Y68" i="22"/>
  <c r="AA68" i="22"/>
  <c r="AB68" i="22"/>
  <c r="AC68" i="22"/>
  <c r="Y69" i="22"/>
  <c r="AA69" i="22"/>
  <c r="AB69" i="22"/>
  <c r="AC69" i="22"/>
  <c r="Y70" i="22"/>
  <c r="AA70" i="22"/>
  <c r="AB70" i="22"/>
  <c r="AC70" i="22"/>
  <c r="Y71" i="22"/>
  <c r="AA71" i="22"/>
  <c r="AB71" i="22"/>
  <c r="AC71" i="22"/>
  <c r="Y72" i="22"/>
  <c r="AA72" i="22"/>
  <c r="AB72" i="22"/>
  <c r="AC72" i="22"/>
  <c r="Y73" i="22"/>
  <c r="AA73" i="22"/>
  <c r="AB73" i="22"/>
  <c r="AC73" i="22"/>
  <c r="Y74" i="22"/>
  <c r="AA74" i="22"/>
  <c r="AB74" i="22"/>
  <c r="AC74" i="22"/>
  <c r="Y75" i="22"/>
  <c r="AA75" i="22"/>
  <c r="AB75" i="22"/>
  <c r="AC75" i="22"/>
  <c r="Y76" i="22"/>
  <c r="AA76" i="22"/>
  <c r="AB76" i="22"/>
  <c r="AC76" i="22"/>
  <c r="Y77" i="22"/>
  <c r="AA77" i="22"/>
  <c r="AB77" i="22"/>
  <c r="AC77" i="22"/>
  <c r="Y78" i="22"/>
  <c r="AA78" i="22"/>
  <c r="AB78" i="22"/>
  <c r="AC78" i="22"/>
  <c r="Y79" i="22"/>
  <c r="AA79" i="22"/>
  <c r="AB79" i="22"/>
  <c r="AC79" i="22"/>
  <c r="Y80" i="22"/>
  <c r="AA80" i="22"/>
  <c r="AB80" i="22"/>
  <c r="AC80" i="22"/>
  <c r="Y81" i="22"/>
  <c r="AA81" i="22"/>
  <c r="AB81" i="22"/>
  <c r="AC81" i="22"/>
  <c r="Y82" i="22"/>
  <c r="AA82" i="22"/>
  <c r="AB82" i="22"/>
  <c r="AC82" i="22"/>
  <c r="Y83" i="22"/>
  <c r="AA83" i="22"/>
  <c r="AB83" i="22"/>
  <c r="AC83" i="22"/>
  <c r="Y84" i="22"/>
  <c r="AA84" i="22"/>
  <c r="AB84" i="22"/>
  <c r="AC84" i="22"/>
  <c r="Y85" i="22"/>
  <c r="AA85" i="22"/>
  <c r="AB85" i="22"/>
  <c r="AC85" i="22"/>
  <c r="Y86" i="22"/>
  <c r="AA86" i="22"/>
  <c r="AB86" i="22"/>
  <c r="AC86" i="22"/>
  <c r="AC2" i="22"/>
  <c r="AB2" i="22"/>
  <c r="AA2" i="22"/>
  <c r="Y2" i="22"/>
  <c r="D53" i="9"/>
  <c r="I281" i="9" l="1"/>
  <c r="K281" i="9"/>
  <c r="M281" i="9"/>
  <c r="O281" i="9"/>
  <c r="O280" i="9"/>
  <c r="I280" i="9"/>
  <c r="K280" i="9"/>
  <c r="M280" i="9"/>
  <c r="I74" i="9"/>
  <c r="K74" i="9"/>
  <c r="M74" i="9"/>
  <c r="O74" i="9"/>
  <c r="Q152" i="9"/>
  <c r="Q98" i="9"/>
  <c r="O285" i="9"/>
  <c r="M285" i="9"/>
  <c r="K285" i="9"/>
  <c r="I285" i="9"/>
  <c r="I270" i="9"/>
  <c r="K270" i="9"/>
  <c r="M270" i="9"/>
  <c r="O270" i="9"/>
  <c r="I271" i="9"/>
  <c r="K271" i="9"/>
  <c r="M271" i="9"/>
  <c r="O271" i="9"/>
  <c r="M233" i="9"/>
  <c r="O233" i="9"/>
  <c r="I233" i="9"/>
  <c r="K233" i="9"/>
  <c r="Q23" i="9"/>
  <c r="I279" i="9"/>
  <c r="M279" i="9"/>
  <c r="K279" i="9"/>
  <c r="O279" i="9"/>
  <c r="O278" i="9"/>
  <c r="M278" i="9"/>
  <c r="I278" i="9"/>
  <c r="K278" i="9"/>
  <c r="I230" i="9"/>
  <c r="K230" i="9"/>
  <c r="M230" i="9"/>
  <c r="O230" i="9"/>
  <c r="M273" i="9"/>
  <c r="I273" i="9"/>
  <c r="K273" i="9"/>
  <c r="O273" i="9"/>
  <c r="I277" i="9"/>
  <c r="K277" i="9"/>
  <c r="M277" i="9"/>
  <c r="O277" i="9"/>
  <c r="O256" i="9"/>
  <c r="I256" i="9"/>
  <c r="K256" i="9"/>
  <c r="M256" i="9"/>
  <c r="I272" i="9"/>
  <c r="K272" i="9"/>
  <c r="M272" i="9"/>
  <c r="O272" i="9"/>
  <c r="O276" i="9"/>
  <c r="M276" i="9"/>
  <c r="I276" i="9"/>
  <c r="K276" i="9"/>
  <c r="I275" i="9"/>
  <c r="K275" i="9"/>
  <c r="M275" i="9"/>
  <c r="O275" i="9"/>
  <c r="I237" i="9"/>
  <c r="M237" i="9"/>
  <c r="K237" i="9"/>
  <c r="O237" i="9"/>
  <c r="I274" i="9"/>
  <c r="K274" i="9"/>
  <c r="M274" i="9"/>
  <c r="O274" i="9"/>
  <c r="O195" i="9"/>
  <c r="I195" i="9"/>
  <c r="K195" i="9"/>
  <c r="M195" i="9"/>
  <c r="I194" i="9"/>
  <c r="K194" i="9"/>
  <c r="M194" i="9"/>
  <c r="O194" i="9"/>
  <c r="I188" i="9"/>
  <c r="K188" i="9"/>
  <c r="M188" i="9"/>
  <c r="O188" i="9"/>
  <c r="Q69" i="9"/>
  <c r="Q53" i="9"/>
  <c r="I216" i="9"/>
  <c r="K216" i="9"/>
  <c r="M216" i="9"/>
  <c r="O216" i="9"/>
  <c r="I200" i="9"/>
  <c r="K200" i="9"/>
  <c r="M200" i="9"/>
  <c r="O200" i="9"/>
  <c r="O172" i="9"/>
  <c r="I172" i="9"/>
  <c r="K172" i="9"/>
  <c r="M172" i="9"/>
  <c r="Q114" i="9"/>
  <c r="O80" i="9"/>
  <c r="M80" i="9"/>
  <c r="K80" i="9"/>
  <c r="I80" i="9"/>
  <c r="M263" i="9"/>
  <c r="Q56" i="9"/>
  <c r="Q27" i="9"/>
  <c r="O62" i="9"/>
  <c r="M62" i="9"/>
  <c r="I62" i="9"/>
  <c r="K62" i="9"/>
  <c r="I61" i="9"/>
  <c r="K61" i="9"/>
  <c r="M61" i="9"/>
  <c r="O61" i="9"/>
  <c r="Q50" i="9"/>
  <c r="M204" i="9"/>
  <c r="I204" i="9"/>
  <c r="K204" i="9"/>
  <c r="O204" i="9"/>
  <c r="O130" i="9"/>
  <c r="P130" i="9" s="1"/>
  <c r="M130" i="9"/>
  <c r="K130" i="9"/>
  <c r="I130" i="9"/>
  <c r="G130" i="9"/>
  <c r="Q109" i="9"/>
  <c r="Q14" i="9"/>
  <c r="I263" i="9"/>
  <c r="I203" i="9"/>
  <c r="M203" i="9"/>
  <c r="O203" i="9"/>
  <c r="K203" i="9"/>
  <c r="M261" i="9"/>
  <c r="M221" i="9"/>
  <c r="K221" i="9"/>
  <c r="L221" i="9" s="1"/>
  <c r="O221" i="9"/>
  <c r="O128" i="9"/>
  <c r="I128" i="9"/>
  <c r="K128" i="9"/>
  <c r="L128" i="9" s="1"/>
  <c r="M128" i="9"/>
  <c r="I115" i="9"/>
  <c r="K115" i="9"/>
  <c r="L115" i="9" s="1"/>
  <c r="M115" i="9"/>
  <c r="O115" i="9"/>
  <c r="G74" i="9"/>
  <c r="K41" i="9"/>
  <c r="Q41" i="9"/>
  <c r="O41" i="9"/>
  <c r="M41" i="9"/>
  <c r="Q11" i="9"/>
  <c r="M13" i="9"/>
  <c r="O13" i="9"/>
  <c r="K13" i="9"/>
  <c r="I261" i="9"/>
  <c r="O262" i="9"/>
  <c r="Q106" i="9"/>
  <c r="Q52" i="9"/>
  <c r="I268" i="9"/>
  <c r="K261" i="9"/>
  <c r="K213" i="9"/>
  <c r="O213" i="9"/>
  <c r="P213" i="9" s="1"/>
  <c r="I213" i="9"/>
  <c r="Q93" i="9"/>
  <c r="Q34" i="9"/>
  <c r="O38" i="9"/>
  <c r="M38" i="9"/>
  <c r="K38" i="9"/>
  <c r="K258" i="9"/>
  <c r="O258" i="9"/>
  <c r="Q43" i="9"/>
  <c r="K49" i="9"/>
  <c r="O49" i="9"/>
  <c r="M49" i="9"/>
  <c r="M202" i="9"/>
  <c r="O202" i="9"/>
  <c r="K202" i="9"/>
  <c r="I202" i="9"/>
  <c r="K266" i="9"/>
  <c r="K262" i="9"/>
  <c r="M262" i="9"/>
  <c r="M264" i="9"/>
  <c r="Q6" i="9"/>
  <c r="M8" i="9"/>
  <c r="Q8" i="9"/>
  <c r="O8" i="9"/>
  <c r="P8" i="9" s="1"/>
  <c r="K8" i="9"/>
  <c r="I8" i="9"/>
  <c r="I266" i="9"/>
  <c r="I262" i="9"/>
  <c r="I264" i="9"/>
  <c r="O261" i="9"/>
  <c r="K35" i="9"/>
  <c r="L35" i="9" s="1"/>
  <c r="M35" i="9"/>
  <c r="O35" i="9"/>
  <c r="I35" i="9"/>
  <c r="K263" i="9"/>
  <c r="M266" i="9"/>
  <c r="Q75" i="9"/>
  <c r="K264" i="9"/>
  <c r="O268" i="9"/>
  <c r="Q88" i="9"/>
  <c r="G80" i="9"/>
  <c r="Q59" i="9"/>
  <c r="M258" i="9"/>
  <c r="M268" i="9"/>
  <c r="Q28" i="9"/>
  <c r="Q16" i="9"/>
  <c r="O263" i="9"/>
  <c r="O183" i="9"/>
  <c r="O135" i="9"/>
  <c r="O242" i="9"/>
  <c r="O245" i="9"/>
  <c r="O218" i="9"/>
  <c r="O173" i="9"/>
  <c r="O161" i="9"/>
  <c r="O149" i="9"/>
  <c r="Q149" i="9"/>
  <c r="O123" i="9"/>
  <c r="Q123" i="9"/>
  <c r="O110" i="9"/>
  <c r="Q110" i="9"/>
  <c r="O198" i="9"/>
  <c r="O147" i="9"/>
  <c r="O121" i="9"/>
  <c r="O108" i="9"/>
  <c r="Q108" i="9"/>
  <c r="O231" i="9"/>
  <c r="O201" i="9"/>
  <c r="O185" i="9"/>
  <c r="O137" i="9"/>
  <c r="O257" i="9"/>
  <c r="O217" i="9"/>
  <c r="O171" i="9"/>
  <c r="O160" i="9"/>
  <c r="O122" i="9"/>
  <c r="Q122" i="9"/>
  <c r="O243" i="9"/>
  <c r="O197" i="9"/>
  <c r="O158" i="9"/>
  <c r="O107" i="9"/>
  <c r="O241" i="9"/>
  <c r="O227" i="9"/>
  <c r="O212" i="9"/>
  <c r="O196" i="9"/>
  <c r="O181" i="9"/>
  <c r="O157" i="9"/>
  <c r="O145" i="9"/>
  <c r="Q133" i="9"/>
  <c r="O119" i="9"/>
  <c r="O229" i="9"/>
  <c r="O211" i="9"/>
  <c r="O156" i="9"/>
  <c r="O182" i="9"/>
  <c r="Q134" i="9"/>
  <c r="O251" i="9"/>
  <c r="O239" i="9"/>
  <c r="O225" i="9"/>
  <c r="O210" i="9"/>
  <c r="O192" i="9"/>
  <c r="O179" i="9"/>
  <c r="O167" i="9"/>
  <c r="O155" i="9"/>
  <c r="O131" i="9"/>
  <c r="Q131" i="9"/>
  <c r="O117" i="9"/>
  <c r="O159" i="9"/>
  <c r="O214" i="9"/>
  <c r="O169" i="9"/>
  <c r="O120" i="9"/>
  <c r="O193" i="9"/>
  <c r="O250" i="9"/>
  <c r="O209" i="9"/>
  <c r="O166" i="9"/>
  <c r="O129" i="9"/>
  <c r="Q129" i="9"/>
  <c r="O215" i="9"/>
  <c r="O228" i="9"/>
  <c r="O238" i="9"/>
  <c r="O224" i="9"/>
  <c r="O178" i="9"/>
  <c r="O154" i="9"/>
  <c r="Q154" i="9"/>
  <c r="O142" i="9"/>
  <c r="Q142" i="9"/>
  <c r="O116" i="9"/>
  <c r="Q116" i="9"/>
  <c r="O249" i="9"/>
  <c r="O236" i="9"/>
  <c r="O223" i="9"/>
  <c r="O208" i="9"/>
  <c r="O177" i="9"/>
  <c r="O165" i="9"/>
  <c r="O153" i="9"/>
  <c r="O141" i="9"/>
  <c r="Q141" i="9"/>
  <c r="O127" i="9"/>
  <c r="O255" i="9"/>
  <c r="O253" i="9"/>
  <c r="O248" i="9"/>
  <c r="O235" i="9"/>
  <c r="O176" i="9"/>
  <c r="O140" i="9"/>
  <c r="O247" i="9"/>
  <c r="O234" i="9"/>
  <c r="O206" i="9"/>
  <c r="O187" i="9"/>
  <c r="O175" i="9"/>
  <c r="O163" i="9"/>
  <c r="O151" i="9"/>
  <c r="O139" i="9"/>
  <c r="O125" i="9"/>
  <c r="O112" i="9"/>
  <c r="Q112" i="9"/>
  <c r="O254" i="9"/>
  <c r="O146" i="9"/>
  <c r="O252" i="9"/>
  <c r="O246" i="9"/>
  <c r="O219" i="9"/>
  <c r="O205" i="9"/>
  <c r="O186" i="9"/>
  <c r="O174" i="9"/>
  <c r="O162" i="9"/>
  <c r="O150" i="9"/>
  <c r="O138" i="9"/>
  <c r="Q138" i="9"/>
  <c r="O124" i="9"/>
  <c r="O111" i="9"/>
  <c r="Q111" i="9"/>
  <c r="O143" i="9"/>
  <c r="Q143" i="9"/>
  <c r="Y96" i="9"/>
  <c r="Z96" i="9" s="1"/>
  <c r="O70" i="9"/>
  <c r="K26" i="9"/>
  <c r="O14" i="9"/>
  <c r="O95" i="9"/>
  <c r="O83" i="9"/>
  <c r="O68" i="9"/>
  <c r="O53" i="9"/>
  <c r="O37" i="9"/>
  <c r="O24" i="9"/>
  <c r="O11" i="9"/>
  <c r="O84" i="9"/>
  <c r="O54" i="9"/>
  <c r="O25" i="9"/>
  <c r="O12" i="9"/>
  <c r="O106" i="9"/>
  <c r="Y105" i="9"/>
  <c r="Z105" i="9" s="1"/>
  <c r="O94" i="9"/>
  <c r="O82" i="9"/>
  <c r="O67" i="9"/>
  <c r="O52" i="9"/>
  <c r="O36" i="9"/>
  <c r="O23" i="9"/>
  <c r="O10" i="9"/>
  <c r="O96" i="9"/>
  <c r="O69" i="9"/>
  <c r="O40" i="9"/>
  <c r="O105" i="9"/>
  <c r="O51" i="9"/>
  <c r="K34" i="9"/>
  <c r="K9" i="9"/>
  <c r="O86" i="9"/>
  <c r="O104" i="9"/>
  <c r="O33" i="9"/>
  <c r="O7" i="9"/>
  <c r="K71" i="9"/>
  <c r="O27" i="9"/>
  <c r="O103" i="9"/>
  <c r="O91" i="9"/>
  <c r="O77" i="9"/>
  <c r="O64" i="9"/>
  <c r="O48" i="9"/>
  <c r="O32" i="9"/>
  <c r="O20" i="9"/>
  <c r="O50" i="9"/>
  <c r="O102" i="9"/>
  <c r="O90" i="9"/>
  <c r="O76" i="9"/>
  <c r="O63" i="9"/>
  <c r="O47" i="9"/>
  <c r="Y31" i="9"/>
  <c r="Z31" i="9" s="1"/>
  <c r="O5" i="9"/>
  <c r="O65" i="9"/>
  <c r="O89" i="9"/>
  <c r="O30" i="9"/>
  <c r="K18" i="9"/>
  <c r="O92" i="9"/>
  <c r="O100" i="9"/>
  <c r="O88" i="9"/>
  <c r="O73" i="9"/>
  <c r="O59" i="9"/>
  <c r="O45" i="9"/>
  <c r="O29" i="9"/>
  <c r="O17" i="9"/>
  <c r="O3" i="9"/>
  <c r="O98" i="9"/>
  <c r="O56" i="9"/>
  <c r="O15" i="9"/>
  <c r="O78" i="9"/>
  <c r="O99" i="9"/>
  <c r="O87" i="9"/>
  <c r="O72" i="9"/>
  <c r="O58" i="9"/>
  <c r="O44" i="9"/>
  <c r="O28" i="9"/>
  <c r="O16" i="9"/>
  <c r="Y16" i="9"/>
  <c r="Z16" i="9" s="1"/>
  <c r="P259" i="9"/>
  <c r="M244" i="9"/>
  <c r="O244" i="9"/>
  <c r="M207" i="9"/>
  <c r="O207" i="9"/>
  <c r="M184" i="9"/>
  <c r="O184" i="9"/>
  <c r="M144" i="9"/>
  <c r="O144" i="9"/>
  <c r="M126" i="9"/>
  <c r="O126" i="9"/>
  <c r="M101" i="9"/>
  <c r="O101" i="9"/>
  <c r="M85" i="9"/>
  <c r="O85" i="9"/>
  <c r="O55" i="9"/>
  <c r="M26" i="9"/>
  <c r="O26" i="9"/>
  <c r="M18" i="9"/>
  <c r="O18" i="9"/>
  <c r="M226" i="9"/>
  <c r="O226" i="9"/>
  <c r="M168" i="9"/>
  <c r="O168" i="9"/>
  <c r="M152" i="9"/>
  <c r="O152" i="9"/>
  <c r="M136" i="9"/>
  <c r="O136" i="9"/>
  <c r="M118" i="9"/>
  <c r="O118" i="9"/>
  <c r="M109" i="9"/>
  <c r="O109" i="9"/>
  <c r="M93" i="9"/>
  <c r="O93" i="9"/>
  <c r="M75" i="9"/>
  <c r="O75" i="9"/>
  <c r="M66" i="9"/>
  <c r="O66" i="9"/>
  <c r="M46" i="9"/>
  <c r="O46" i="9"/>
  <c r="M34" i="9"/>
  <c r="O34" i="9"/>
  <c r="M9" i="9"/>
  <c r="O9" i="9"/>
  <c r="O2" i="9"/>
  <c r="M114" i="9"/>
  <c r="O114" i="9"/>
  <c r="M71" i="9"/>
  <c r="O71" i="9"/>
  <c r="M31" i="9"/>
  <c r="O31" i="9"/>
  <c r="K114" i="9"/>
  <c r="M240" i="9"/>
  <c r="O240" i="9"/>
  <c r="M222" i="9"/>
  <c r="O222" i="9"/>
  <c r="M199" i="9"/>
  <c r="O199" i="9"/>
  <c r="M180" i="9"/>
  <c r="O180" i="9"/>
  <c r="M164" i="9"/>
  <c r="O164" i="9"/>
  <c r="M148" i="9"/>
  <c r="O148" i="9"/>
  <c r="M132" i="9"/>
  <c r="O132" i="9"/>
  <c r="M113" i="9"/>
  <c r="O113" i="9"/>
  <c r="M97" i="9"/>
  <c r="O97" i="9"/>
  <c r="M60" i="9"/>
  <c r="O60" i="9"/>
  <c r="M22" i="9"/>
  <c r="O22" i="9"/>
  <c r="K31" i="9"/>
  <c r="K75" i="9"/>
  <c r="K60" i="9"/>
  <c r="K97" i="9"/>
  <c r="K22" i="9"/>
  <c r="K199" i="9"/>
  <c r="K136" i="9"/>
  <c r="K144" i="9"/>
  <c r="P260" i="9"/>
  <c r="K118" i="9"/>
  <c r="K101" i="9"/>
  <c r="K164" i="9"/>
  <c r="K207" i="9"/>
  <c r="K235" i="9"/>
  <c r="M235" i="9"/>
  <c r="K193" i="9"/>
  <c r="M193" i="9"/>
  <c r="K176" i="9"/>
  <c r="M176" i="9"/>
  <c r="K160" i="9"/>
  <c r="M160" i="9"/>
  <c r="K218" i="9"/>
  <c r="M218" i="9"/>
  <c r="K177" i="9"/>
  <c r="M177" i="9"/>
  <c r="K145" i="9"/>
  <c r="M145" i="9"/>
  <c r="K102" i="9"/>
  <c r="M102" i="9"/>
  <c r="K56" i="9"/>
  <c r="M56" i="9"/>
  <c r="K184" i="9"/>
  <c r="K132" i="9"/>
  <c r="K93" i="9"/>
  <c r="K46" i="9"/>
  <c r="K251" i="9"/>
  <c r="M251" i="9"/>
  <c r="K243" i="9"/>
  <c r="M243" i="9"/>
  <c r="K234" i="9"/>
  <c r="M234" i="9"/>
  <c r="K225" i="9"/>
  <c r="M225" i="9"/>
  <c r="K215" i="9"/>
  <c r="M215" i="9"/>
  <c r="K206" i="9"/>
  <c r="M206" i="9"/>
  <c r="K192" i="9"/>
  <c r="M192" i="9"/>
  <c r="K183" i="9"/>
  <c r="M183" i="9"/>
  <c r="K175" i="9"/>
  <c r="M175" i="9"/>
  <c r="K167" i="9"/>
  <c r="M167" i="9"/>
  <c r="K159" i="9"/>
  <c r="M159" i="9"/>
  <c r="K151" i="9"/>
  <c r="M151" i="9"/>
  <c r="K135" i="9"/>
  <c r="M135" i="9"/>
  <c r="K125" i="9"/>
  <c r="M125" i="9"/>
  <c r="K117" i="9"/>
  <c r="M117" i="9"/>
  <c r="K108" i="9"/>
  <c r="M108" i="9"/>
  <c r="K100" i="9"/>
  <c r="M100" i="9"/>
  <c r="K92" i="9"/>
  <c r="M92" i="9"/>
  <c r="M84" i="9"/>
  <c r="K73" i="9"/>
  <c r="M73" i="9"/>
  <c r="K65" i="9"/>
  <c r="M65" i="9"/>
  <c r="K54" i="9"/>
  <c r="M54" i="9"/>
  <c r="K33" i="9"/>
  <c r="M33" i="9"/>
  <c r="K25" i="9"/>
  <c r="M25" i="9"/>
  <c r="K17" i="9"/>
  <c r="M17" i="9"/>
  <c r="K7" i="9"/>
  <c r="M7" i="9"/>
  <c r="K227" i="9"/>
  <c r="M227" i="9"/>
  <c r="K127" i="9"/>
  <c r="M127" i="9"/>
  <c r="K94" i="9"/>
  <c r="M94" i="9"/>
  <c r="K36" i="9"/>
  <c r="M36" i="9"/>
  <c r="K180" i="9"/>
  <c r="K126" i="9"/>
  <c r="K85" i="9"/>
  <c r="K250" i="9"/>
  <c r="M250" i="9"/>
  <c r="K242" i="9"/>
  <c r="M242" i="9"/>
  <c r="K224" i="9"/>
  <c r="M224" i="9"/>
  <c r="K214" i="9"/>
  <c r="M214" i="9"/>
  <c r="K205" i="9"/>
  <c r="M205" i="9"/>
  <c r="K182" i="9"/>
  <c r="M182" i="9"/>
  <c r="K174" i="9"/>
  <c r="M174" i="9"/>
  <c r="K166" i="9"/>
  <c r="M166" i="9"/>
  <c r="K158" i="9"/>
  <c r="M158" i="9"/>
  <c r="K150" i="9"/>
  <c r="M150" i="9"/>
  <c r="K142" i="9"/>
  <c r="M142" i="9"/>
  <c r="K124" i="9"/>
  <c r="M124" i="9"/>
  <c r="K116" i="9"/>
  <c r="M116" i="9"/>
  <c r="K107" i="9"/>
  <c r="M107" i="9"/>
  <c r="K99" i="9"/>
  <c r="M99" i="9"/>
  <c r="K91" i="9"/>
  <c r="M91" i="9"/>
  <c r="K83" i="9"/>
  <c r="M83" i="9"/>
  <c r="K72" i="9"/>
  <c r="M72" i="9"/>
  <c r="K64" i="9"/>
  <c r="M64" i="9"/>
  <c r="K53" i="9"/>
  <c r="M53" i="9"/>
  <c r="K32" i="9"/>
  <c r="M32" i="9"/>
  <c r="K24" i="9"/>
  <c r="M24" i="9"/>
  <c r="K16" i="9"/>
  <c r="M16" i="9"/>
  <c r="K236" i="9"/>
  <c r="M236" i="9"/>
  <c r="K196" i="9"/>
  <c r="M196" i="9"/>
  <c r="K161" i="9"/>
  <c r="M161" i="9"/>
  <c r="K119" i="9"/>
  <c r="M119" i="9"/>
  <c r="K76" i="9"/>
  <c r="M76" i="9"/>
  <c r="K27" i="9"/>
  <c r="M27" i="9"/>
  <c r="K244" i="9"/>
  <c r="K2" i="9"/>
  <c r="M2" i="9"/>
  <c r="K249" i="9"/>
  <c r="M249" i="9"/>
  <c r="K241" i="9"/>
  <c r="M241" i="9"/>
  <c r="K231" i="9"/>
  <c r="M231" i="9"/>
  <c r="K223" i="9"/>
  <c r="M223" i="9"/>
  <c r="K212" i="9"/>
  <c r="M212" i="9"/>
  <c r="K201" i="9"/>
  <c r="M201" i="9"/>
  <c r="K181" i="9"/>
  <c r="M181" i="9"/>
  <c r="K173" i="9"/>
  <c r="M173" i="9"/>
  <c r="K165" i="9"/>
  <c r="M165" i="9"/>
  <c r="K157" i="9"/>
  <c r="M157" i="9"/>
  <c r="K149" i="9"/>
  <c r="M149" i="9"/>
  <c r="K141" i="9"/>
  <c r="M141" i="9"/>
  <c r="K123" i="9"/>
  <c r="M123" i="9"/>
  <c r="K106" i="9"/>
  <c r="M106" i="9"/>
  <c r="K98" i="9"/>
  <c r="M98" i="9"/>
  <c r="M90" i="9"/>
  <c r="K82" i="9"/>
  <c r="M82" i="9"/>
  <c r="K63" i="9"/>
  <c r="M63" i="9"/>
  <c r="K52" i="9"/>
  <c r="M52" i="9"/>
  <c r="K23" i="9"/>
  <c r="M23" i="9"/>
  <c r="M15" i="9"/>
  <c r="K5" i="9"/>
  <c r="M5" i="9"/>
  <c r="K171" i="9"/>
  <c r="M171" i="9"/>
  <c r="M89" i="9"/>
  <c r="K70" i="9"/>
  <c r="M70" i="9"/>
  <c r="K51" i="9"/>
  <c r="M51" i="9"/>
  <c r="K30" i="9"/>
  <c r="M30" i="9"/>
  <c r="K14" i="9"/>
  <c r="M14" i="9"/>
  <c r="K245" i="9"/>
  <c r="M245" i="9"/>
  <c r="K208" i="9"/>
  <c r="M208" i="9"/>
  <c r="K185" i="9"/>
  <c r="M185" i="9"/>
  <c r="K153" i="9"/>
  <c r="M153" i="9"/>
  <c r="K110" i="9"/>
  <c r="M110" i="9"/>
  <c r="K252" i="9"/>
  <c r="M252" i="9"/>
  <c r="K217" i="9"/>
  <c r="M217" i="9"/>
  <c r="M257" i="9"/>
  <c r="K211" i="9"/>
  <c r="M211" i="9"/>
  <c r="K140" i="9"/>
  <c r="M140" i="9"/>
  <c r="K122" i="9"/>
  <c r="M122" i="9"/>
  <c r="K105" i="9"/>
  <c r="M105" i="9"/>
  <c r="I257" i="9"/>
  <c r="K226" i="9"/>
  <c r="K152" i="9"/>
  <c r="K113" i="9"/>
  <c r="M255" i="9"/>
  <c r="K247" i="9"/>
  <c r="M247" i="9"/>
  <c r="M239" i="9"/>
  <c r="K229" i="9"/>
  <c r="M229" i="9"/>
  <c r="K210" i="9"/>
  <c r="M210" i="9"/>
  <c r="K198" i="9"/>
  <c r="M198" i="9"/>
  <c r="K187" i="9"/>
  <c r="M187" i="9"/>
  <c r="K179" i="9"/>
  <c r="M179" i="9"/>
  <c r="K163" i="9"/>
  <c r="M163" i="9"/>
  <c r="K155" i="9"/>
  <c r="M155" i="9"/>
  <c r="K147" i="9"/>
  <c r="M147" i="9"/>
  <c r="M139" i="9"/>
  <c r="K131" i="9"/>
  <c r="M131" i="9"/>
  <c r="K121" i="9"/>
  <c r="M121" i="9"/>
  <c r="K112" i="9"/>
  <c r="M112" i="9"/>
  <c r="K104" i="9"/>
  <c r="M104" i="9"/>
  <c r="K96" i="9"/>
  <c r="M96" i="9"/>
  <c r="K88" i="9"/>
  <c r="M88" i="9"/>
  <c r="K78" i="9"/>
  <c r="M78" i="9"/>
  <c r="K69" i="9"/>
  <c r="M69" i="9"/>
  <c r="K59" i="9"/>
  <c r="M59" i="9"/>
  <c r="K50" i="9"/>
  <c r="M50" i="9"/>
  <c r="K40" i="9"/>
  <c r="M40" i="9"/>
  <c r="K29" i="9"/>
  <c r="M29" i="9"/>
  <c r="K12" i="9"/>
  <c r="M12" i="9"/>
  <c r="K3" i="9"/>
  <c r="M3" i="9"/>
  <c r="K253" i="9"/>
  <c r="M253" i="9"/>
  <c r="K137" i="9"/>
  <c r="M137" i="9"/>
  <c r="K248" i="9"/>
  <c r="M248" i="9"/>
  <c r="K156" i="9"/>
  <c r="M156" i="9"/>
  <c r="K222" i="9"/>
  <c r="K148" i="9"/>
  <c r="K109" i="9"/>
  <c r="K66" i="9"/>
  <c r="K254" i="9"/>
  <c r="M254" i="9"/>
  <c r="K246" i="9"/>
  <c r="M246" i="9"/>
  <c r="K238" i="9"/>
  <c r="M238" i="9"/>
  <c r="K228" i="9"/>
  <c r="M228" i="9"/>
  <c r="K219" i="9"/>
  <c r="M219" i="9"/>
  <c r="K209" i="9"/>
  <c r="M209" i="9"/>
  <c r="K197" i="9"/>
  <c r="M197" i="9"/>
  <c r="K186" i="9"/>
  <c r="M186" i="9"/>
  <c r="K178" i="9"/>
  <c r="M178" i="9"/>
  <c r="K169" i="9"/>
  <c r="M169" i="9"/>
  <c r="K162" i="9"/>
  <c r="M162" i="9"/>
  <c r="K154" i="9"/>
  <c r="M154" i="9"/>
  <c r="K146" i="9"/>
  <c r="M146" i="9"/>
  <c r="M138" i="9"/>
  <c r="K129" i="9"/>
  <c r="M129" i="9"/>
  <c r="K120" i="9"/>
  <c r="M120" i="9"/>
  <c r="K111" i="9"/>
  <c r="M111" i="9"/>
  <c r="K103" i="9"/>
  <c r="M103" i="9"/>
  <c r="K95" i="9"/>
  <c r="M95" i="9"/>
  <c r="K77" i="9"/>
  <c r="M77" i="9"/>
  <c r="K58" i="9"/>
  <c r="M58" i="9"/>
  <c r="K48" i="9"/>
  <c r="M48" i="9"/>
  <c r="K37" i="9"/>
  <c r="M37" i="9"/>
  <c r="K28" i="9"/>
  <c r="M28" i="9"/>
  <c r="K20" i="9"/>
  <c r="M20" i="9"/>
  <c r="K11" i="9"/>
  <c r="M11" i="9"/>
  <c r="K143" i="9"/>
  <c r="M143" i="9"/>
  <c r="K257" i="9"/>
  <c r="K84" i="9"/>
  <c r="AL77" i="22"/>
  <c r="AM77" i="22"/>
  <c r="AN77" i="22"/>
  <c r="AO77" i="22"/>
  <c r="AL61" i="22"/>
  <c r="AM61" i="22"/>
  <c r="AN61" i="22"/>
  <c r="AO61" i="22"/>
  <c r="AL37" i="22"/>
  <c r="AM37" i="22"/>
  <c r="AN37" i="22"/>
  <c r="AO37" i="22"/>
  <c r="AL13" i="22"/>
  <c r="AM13" i="22"/>
  <c r="AN13" i="22"/>
  <c r="AO13" i="22"/>
  <c r="AL85" i="22"/>
  <c r="AM85" i="22"/>
  <c r="AN85" i="22"/>
  <c r="AO85" i="22"/>
  <c r="AL69" i="22"/>
  <c r="AM69" i="22"/>
  <c r="AN69" i="22"/>
  <c r="AO69" i="22"/>
  <c r="AL53" i="22"/>
  <c r="AM53" i="22"/>
  <c r="AN53" i="22"/>
  <c r="AO53" i="22"/>
  <c r="AL45" i="22"/>
  <c r="AM45" i="22"/>
  <c r="AN45" i="22"/>
  <c r="AO45" i="22"/>
  <c r="AL29" i="22"/>
  <c r="AM29" i="22"/>
  <c r="AN29" i="22"/>
  <c r="AO29" i="22"/>
  <c r="AL21" i="22"/>
  <c r="AM21" i="22"/>
  <c r="AN21" i="22"/>
  <c r="AO21" i="22"/>
  <c r="AL5" i="22"/>
  <c r="AM5" i="22"/>
  <c r="AN5" i="22"/>
  <c r="AO5" i="22"/>
  <c r="AL84" i="22"/>
  <c r="AM84" i="22"/>
  <c r="AN84" i="22"/>
  <c r="AO84" i="22"/>
  <c r="AL76" i="22"/>
  <c r="AM76" i="22"/>
  <c r="AN76" i="22"/>
  <c r="AO76" i="22"/>
  <c r="AL68" i="22"/>
  <c r="AM68" i="22"/>
  <c r="AN68" i="22"/>
  <c r="AO68" i="22"/>
  <c r="AL60" i="22"/>
  <c r="AM60" i="22"/>
  <c r="AN60" i="22"/>
  <c r="AO60" i="22"/>
  <c r="AL52" i="22"/>
  <c r="AM52" i="22"/>
  <c r="AN52" i="22"/>
  <c r="AO52" i="22"/>
  <c r="AL44" i="22"/>
  <c r="AM44" i="22"/>
  <c r="AN44" i="22"/>
  <c r="AO44" i="22"/>
  <c r="AL36" i="22"/>
  <c r="AM36" i="22"/>
  <c r="AN36" i="22"/>
  <c r="AO36" i="22"/>
  <c r="AL28" i="22"/>
  <c r="AM28" i="22"/>
  <c r="AN28" i="22"/>
  <c r="AO28" i="22"/>
  <c r="AL20" i="22"/>
  <c r="AM20" i="22"/>
  <c r="AN20" i="22"/>
  <c r="AO20" i="22"/>
  <c r="AL12" i="22"/>
  <c r="AM12" i="22"/>
  <c r="AN12" i="22"/>
  <c r="AO12" i="22"/>
  <c r="AL4" i="22"/>
  <c r="AM4" i="22"/>
  <c r="AN4" i="22"/>
  <c r="AO4" i="22"/>
  <c r="AL83" i="22"/>
  <c r="AM83" i="22"/>
  <c r="AN83" i="22"/>
  <c r="AO83" i="22"/>
  <c r="AL75" i="22"/>
  <c r="AM75" i="22"/>
  <c r="AN75" i="22"/>
  <c r="AO75" i="22"/>
  <c r="AL67" i="22"/>
  <c r="AM67" i="22"/>
  <c r="AN67" i="22"/>
  <c r="AO67" i="22"/>
  <c r="AL59" i="22"/>
  <c r="AM59" i="22"/>
  <c r="AN59" i="22"/>
  <c r="AO59" i="22"/>
  <c r="AL51" i="22"/>
  <c r="AM51" i="22"/>
  <c r="AN51" i="22"/>
  <c r="AO51" i="22"/>
  <c r="AL43" i="22"/>
  <c r="AM43" i="22"/>
  <c r="AN43" i="22"/>
  <c r="AO43" i="22"/>
  <c r="AL35" i="22"/>
  <c r="AM35" i="22"/>
  <c r="AN35" i="22"/>
  <c r="AO35" i="22"/>
  <c r="AL27" i="22"/>
  <c r="AM27" i="22"/>
  <c r="AN27" i="22"/>
  <c r="AO27" i="22"/>
  <c r="AL19" i="22"/>
  <c r="AM19" i="22"/>
  <c r="AN19" i="22"/>
  <c r="AO19" i="22"/>
  <c r="AL11" i="22"/>
  <c r="AM11" i="22"/>
  <c r="AN11" i="22"/>
  <c r="AO11" i="22"/>
  <c r="AL3" i="22"/>
  <c r="AM3" i="22"/>
  <c r="AN3" i="22"/>
  <c r="AO3" i="22"/>
  <c r="AL82" i="22"/>
  <c r="AM82" i="22"/>
  <c r="AN82" i="22"/>
  <c r="AO82" i="22"/>
  <c r="AL74" i="22"/>
  <c r="AM74" i="22"/>
  <c r="AN74" i="22"/>
  <c r="AO74" i="22"/>
  <c r="AL66" i="22"/>
  <c r="AM66" i="22"/>
  <c r="AN66" i="22"/>
  <c r="AO66" i="22"/>
  <c r="AL58" i="22"/>
  <c r="AM58" i="22"/>
  <c r="AN58" i="22"/>
  <c r="AO58" i="22"/>
  <c r="AL50" i="22"/>
  <c r="AM50" i="22"/>
  <c r="AN50" i="22"/>
  <c r="AO50" i="22"/>
  <c r="AL42" i="22"/>
  <c r="AM42" i="22"/>
  <c r="AN42" i="22"/>
  <c r="AO42" i="22"/>
  <c r="AL34" i="22"/>
  <c r="AM34" i="22"/>
  <c r="AN34" i="22"/>
  <c r="AO34" i="22"/>
  <c r="AL26" i="22"/>
  <c r="AM26" i="22"/>
  <c r="AN26" i="22"/>
  <c r="AO26" i="22"/>
  <c r="AL18" i="22"/>
  <c r="AM18" i="22"/>
  <c r="AN18" i="22"/>
  <c r="AO18" i="22"/>
  <c r="AL10" i="22"/>
  <c r="AM10" i="22"/>
  <c r="AN10" i="22"/>
  <c r="AO10" i="22"/>
  <c r="AL81" i="22"/>
  <c r="AM81" i="22"/>
  <c r="AN81" i="22"/>
  <c r="AO81" i="22"/>
  <c r="AL73" i="22"/>
  <c r="AM73" i="22"/>
  <c r="AN73" i="22"/>
  <c r="AO73" i="22"/>
  <c r="AL65" i="22"/>
  <c r="AM65" i="22"/>
  <c r="AN65" i="22"/>
  <c r="AO65" i="22"/>
  <c r="AL57" i="22"/>
  <c r="AM57" i="22"/>
  <c r="AN57" i="22"/>
  <c r="AO57" i="22"/>
  <c r="AL49" i="22"/>
  <c r="AM49" i="22"/>
  <c r="AN49" i="22"/>
  <c r="AO49" i="22"/>
  <c r="AL41" i="22"/>
  <c r="AM41" i="22"/>
  <c r="AN41" i="22"/>
  <c r="AO41" i="22"/>
  <c r="AL33" i="22"/>
  <c r="AM33" i="22"/>
  <c r="AN33" i="22"/>
  <c r="AO33" i="22"/>
  <c r="AL25" i="22"/>
  <c r="AM25" i="22"/>
  <c r="AN25" i="22"/>
  <c r="AO25" i="22"/>
  <c r="AL17" i="22"/>
  <c r="AM17" i="22"/>
  <c r="AN17" i="22"/>
  <c r="AO17" i="22"/>
  <c r="AL9" i="22"/>
  <c r="AM9" i="22"/>
  <c r="AN9" i="22"/>
  <c r="AO9" i="22"/>
  <c r="AL80" i="22"/>
  <c r="AM80" i="22"/>
  <c r="AN80" i="22"/>
  <c r="AO80" i="22"/>
  <c r="AL72" i="22"/>
  <c r="AM72" i="22"/>
  <c r="AN72" i="22"/>
  <c r="AO72" i="22"/>
  <c r="AL64" i="22"/>
  <c r="AM64" i="22"/>
  <c r="AN64" i="22"/>
  <c r="AO64" i="22"/>
  <c r="AL56" i="22"/>
  <c r="AM56" i="22"/>
  <c r="AN56" i="22"/>
  <c r="AO56" i="22"/>
  <c r="AL48" i="22"/>
  <c r="AM48" i="22"/>
  <c r="AN48" i="22"/>
  <c r="AO48" i="22"/>
  <c r="AL40" i="22"/>
  <c r="AM40" i="22"/>
  <c r="AN40" i="22"/>
  <c r="AO40" i="22"/>
  <c r="AL32" i="22"/>
  <c r="AM32" i="22"/>
  <c r="AN32" i="22"/>
  <c r="AO32" i="22"/>
  <c r="AL24" i="22"/>
  <c r="AM24" i="22"/>
  <c r="AN24" i="22"/>
  <c r="AO24" i="22"/>
  <c r="AL16" i="22"/>
  <c r="AM16" i="22"/>
  <c r="AN16" i="22"/>
  <c r="AO16" i="22"/>
  <c r="AL8" i="22"/>
  <c r="AM8" i="22"/>
  <c r="AN8" i="22"/>
  <c r="AO8" i="22"/>
  <c r="AN2" i="22"/>
  <c r="AM2" i="22"/>
  <c r="AL2" i="22"/>
  <c r="AL79" i="22"/>
  <c r="AM79" i="22"/>
  <c r="AN79" i="22"/>
  <c r="AO79" i="22"/>
  <c r="AL71" i="22"/>
  <c r="AM71" i="22"/>
  <c r="AN71" i="22"/>
  <c r="AO71" i="22"/>
  <c r="AL63" i="22"/>
  <c r="AM63" i="22"/>
  <c r="AN63" i="22"/>
  <c r="AO63" i="22"/>
  <c r="AL55" i="22"/>
  <c r="AM55" i="22"/>
  <c r="AN55" i="22"/>
  <c r="AO55" i="22"/>
  <c r="AL47" i="22"/>
  <c r="AM47" i="22"/>
  <c r="AN47" i="22"/>
  <c r="AO47" i="22"/>
  <c r="AL39" i="22"/>
  <c r="AM39" i="22"/>
  <c r="AN39" i="22"/>
  <c r="AO39" i="22"/>
  <c r="AL31" i="22"/>
  <c r="AM31" i="22"/>
  <c r="AN31" i="22"/>
  <c r="AO31" i="22"/>
  <c r="AL23" i="22"/>
  <c r="AM23" i="22"/>
  <c r="AN23" i="22"/>
  <c r="AO23" i="22"/>
  <c r="AL15" i="22"/>
  <c r="AM15" i="22"/>
  <c r="AN15" i="22"/>
  <c r="AO15" i="22"/>
  <c r="AL7" i="22"/>
  <c r="AM7" i="22"/>
  <c r="AN7" i="22"/>
  <c r="AO7" i="22"/>
  <c r="AL86" i="22"/>
  <c r="AM86" i="22"/>
  <c r="AN86" i="22"/>
  <c r="AO86" i="22"/>
  <c r="AL78" i="22"/>
  <c r="AM78" i="22"/>
  <c r="AN78" i="22"/>
  <c r="AO78" i="22"/>
  <c r="AL70" i="22"/>
  <c r="AM70" i="22"/>
  <c r="AN70" i="22"/>
  <c r="AO70" i="22"/>
  <c r="AL62" i="22"/>
  <c r="AM62" i="22"/>
  <c r="AN62" i="22"/>
  <c r="AO62" i="22"/>
  <c r="AL54" i="22"/>
  <c r="AM54" i="22"/>
  <c r="AN54" i="22"/>
  <c r="AO54" i="22"/>
  <c r="AL46" i="22"/>
  <c r="AM46" i="22"/>
  <c r="AN46" i="22"/>
  <c r="AO46" i="22"/>
  <c r="AL38" i="22"/>
  <c r="AM38" i="22"/>
  <c r="AN38" i="22"/>
  <c r="AO38" i="22"/>
  <c r="AL30" i="22"/>
  <c r="AM30" i="22"/>
  <c r="AN30" i="22"/>
  <c r="AO30" i="22"/>
  <c r="AL22" i="22"/>
  <c r="AM22" i="22"/>
  <c r="AN22" i="22"/>
  <c r="AO22" i="22"/>
  <c r="AL14" i="22"/>
  <c r="AM14" i="22"/>
  <c r="AN14" i="22"/>
  <c r="AO14" i="22"/>
  <c r="AL6" i="22"/>
  <c r="AM6" i="22"/>
  <c r="AN6" i="22"/>
  <c r="AO6" i="22"/>
  <c r="AO2" i="22"/>
  <c r="I255" i="9"/>
  <c r="K255" i="9"/>
  <c r="I6" i="8"/>
  <c r="L6" i="8"/>
  <c r="K6" i="8"/>
  <c r="E6" i="8"/>
  <c r="D6" i="8"/>
  <c r="G6" i="8"/>
  <c r="F6" i="8"/>
  <c r="I254" i="9"/>
  <c r="Y93" i="9"/>
  <c r="Z93" i="9" s="1"/>
  <c r="Y92" i="9"/>
  <c r="Z92" i="9" s="1"/>
  <c r="AI10" i="22"/>
  <c r="N6" i="8"/>
  <c r="AI11" i="22"/>
  <c r="AI14" i="22"/>
  <c r="AI71" i="22"/>
  <c r="AI68" i="22"/>
  <c r="AI63" i="22"/>
  <c r="AI60" i="22"/>
  <c r="AI56" i="22"/>
  <c r="AI55" i="22"/>
  <c r="AI52" i="22"/>
  <c r="AI51" i="22"/>
  <c r="AI48" i="22"/>
  <c r="AI47" i="22"/>
  <c r="AI44" i="22"/>
  <c r="AI43" i="22"/>
  <c r="AI40" i="22"/>
  <c r="AI39" i="22"/>
  <c r="AI36" i="22"/>
  <c r="AI35" i="22"/>
  <c r="AI32" i="22"/>
  <c r="AI31" i="22"/>
  <c r="AI29" i="22"/>
  <c r="AI28" i="22"/>
  <c r="AI25" i="22"/>
  <c r="AI24" i="22"/>
  <c r="AI21" i="22"/>
  <c r="AI20" i="22"/>
  <c r="AI18" i="22"/>
  <c r="AI75" i="22"/>
  <c r="AI67" i="22"/>
  <c r="AI64" i="22"/>
  <c r="AI59" i="22"/>
  <c r="AI6" i="22"/>
  <c r="AI5" i="22"/>
  <c r="AI83" i="22"/>
  <c r="AI79" i="22"/>
  <c r="AI85" i="22"/>
  <c r="AI81" i="22"/>
  <c r="AI72" i="22"/>
  <c r="AI65" i="22"/>
  <c r="AI61" i="22"/>
  <c r="AI57" i="22"/>
  <c r="AI53" i="22"/>
  <c r="AI49" i="22"/>
  <c r="AI45" i="22"/>
  <c r="AI41" i="22"/>
  <c r="AI37" i="22"/>
  <c r="AI33" i="22"/>
  <c r="AI30" i="22"/>
  <c r="AI26" i="22"/>
  <c r="AI22" i="22"/>
  <c r="AI17" i="22"/>
  <c r="AI16" i="22"/>
  <c r="AI12" i="22"/>
  <c r="AI7" i="22"/>
  <c r="AI84" i="22"/>
  <c r="AI80" i="22"/>
  <c r="AI77" i="22"/>
  <c r="AI76" i="22"/>
  <c r="AI73" i="22"/>
  <c r="AI69" i="22"/>
  <c r="AI2" i="22"/>
  <c r="AI86" i="22"/>
  <c r="AI82" i="22"/>
  <c r="AI78" i="22"/>
  <c r="AI74" i="22"/>
  <c r="AI54" i="22"/>
  <c r="AI50" i="22"/>
  <c r="AI46" i="22"/>
  <c r="AI42" i="22"/>
  <c r="AI38" i="22"/>
  <c r="AI34" i="22"/>
  <c r="AI27" i="22"/>
  <c r="AI23" i="22"/>
  <c r="AI19" i="22"/>
  <c r="AI13" i="22"/>
  <c r="AI8" i="22"/>
  <c r="AI3" i="22"/>
  <c r="J6" i="8"/>
  <c r="AI70" i="22"/>
  <c r="AI66" i="22"/>
  <c r="AI62" i="22"/>
  <c r="AI58" i="22"/>
  <c r="AI15" i="22"/>
  <c r="AI9" i="22"/>
  <c r="AI4" i="22"/>
  <c r="P6" i="8"/>
  <c r="Z2" i="22"/>
  <c r="Z84" i="22"/>
  <c r="Z44" i="22"/>
  <c r="Z76" i="22"/>
  <c r="Z60" i="22"/>
  <c r="Z43" i="22"/>
  <c r="Z42" i="22"/>
  <c r="Z41" i="22"/>
  <c r="Z40" i="22"/>
  <c r="Z36" i="22"/>
  <c r="Z32" i="22"/>
  <c r="Z31" i="22"/>
  <c r="Z30" i="22"/>
  <c r="Z29" i="22"/>
  <c r="Z13" i="22"/>
  <c r="Z64" i="22"/>
  <c r="Z68" i="22"/>
  <c r="Z27" i="22"/>
  <c r="Z25" i="22"/>
  <c r="Z16" i="22"/>
  <c r="Z5" i="22"/>
  <c r="Z74" i="22"/>
  <c r="Z72" i="22"/>
  <c r="Z63" i="22"/>
  <c r="Z61" i="22"/>
  <c r="Z52" i="22"/>
  <c r="Z12" i="22"/>
  <c r="Z11" i="22"/>
  <c r="Z10" i="22"/>
  <c r="Z9" i="22"/>
  <c r="Z80" i="22"/>
  <c r="Z79" i="22"/>
  <c r="Z78" i="22"/>
  <c r="Z77" i="22"/>
  <c r="Z28" i="22"/>
  <c r="Z26" i="22"/>
  <c r="Z21" i="22"/>
  <c r="Z17" i="22"/>
  <c r="Z15" i="22"/>
  <c r="Z75" i="22"/>
  <c r="Z73" i="22"/>
  <c r="Z62" i="22"/>
  <c r="Z59" i="22"/>
  <c r="Z58" i="22"/>
  <c r="Z57" i="22"/>
  <c r="Z56" i="22"/>
  <c r="Z48" i="22"/>
  <c r="Z47" i="22"/>
  <c r="Z46" i="22"/>
  <c r="Z86" i="22"/>
  <c r="Z85" i="22"/>
  <c r="Z71" i="22"/>
  <c r="Z70" i="22"/>
  <c r="Z69" i="22"/>
  <c r="Z55" i="22"/>
  <c r="Z54" i="22"/>
  <c r="Z53" i="22"/>
  <c r="Z39" i="22"/>
  <c r="Z38" i="22"/>
  <c r="Z37" i="22"/>
  <c r="Z24" i="22"/>
  <c r="Z23" i="22"/>
  <c r="Z22" i="22"/>
  <c r="Z8" i="22"/>
  <c r="Z7" i="22"/>
  <c r="Z6" i="22"/>
  <c r="Z83" i="22"/>
  <c r="Z82" i="22"/>
  <c r="Z81" i="22"/>
  <c r="Z67" i="22"/>
  <c r="Z66" i="22"/>
  <c r="Z65" i="22"/>
  <c r="Z51" i="22"/>
  <c r="Z50" i="22"/>
  <c r="Z49" i="22"/>
  <c r="Z35" i="22"/>
  <c r="Z34" i="22"/>
  <c r="Z33" i="22"/>
  <c r="Z20" i="22"/>
  <c r="Z19" i="22"/>
  <c r="Z18" i="22"/>
  <c r="Z4" i="22"/>
  <c r="Z3" i="22"/>
  <c r="Z45" i="22"/>
  <c r="Z14" i="22"/>
  <c r="N35" i="9" l="1"/>
  <c r="P35" i="9" s="1"/>
  <c r="R8" i="9"/>
  <c r="N115" i="9"/>
  <c r="P115" i="9" s="1"/>
  <c r="N221" i="9"/>
  <c r="P221" i="9" s="1"/>
  <c r="N128" i="9"/>
  <c r="P128" i="9" s="1"/>
  <c r="L13" i="9"/>
  <c r="N13" i="9" s="1"/>
  <c r="P13" i="9" s="1"/>
  <c r="Y88" i="9"/>
  <c r="Z88" i="9" s="1"/>
  <c r="Q6" i="8"/>
  <c r="O6" i="8"/>
  <c r="C6" i="8"/>
  <c r="AL31" i="21"/>
  <c r="AL76" i="21" l="1"/>
  <c r="AO2" i="21"/>
  <c r="AN73" i="21"/>
  <c r="AN69" i="21"/>
  <c r="AN65" i="21"/>
  <c r="AN61" i="21"/>
  <c r="AN57" i="21"/>
  <c r="AO76" i="21"/>
  <c r="AN76" i="21"/>
  <c r="AM76" i="21"/>
  <c r="AO75" i="21"/>
  <c r="AN75" i="21"/>
  <c r="AM75" i="21"/>
  <c r="AL75" i="21"/>
  <c r="AO74" i="21"/>
  <c r="AN74" i="21"/>
  <c r="AM74" i="21"/>
  <c r="AL74" i="21"/>
  <c r="AO73" i="21"/>
  <c r="AO72" i="21"/>
  <c r="AN72" i="21"/>
  <c r="AM72" i="21"/>
  <c r="AL72" i="21"/>
  <c r="AO71" i="21"/>
  <c r="AN71" i="21"/>
  <c r="AM71" i="21"/>
  <c r="AL71" i="21"/>
  <c r="AO70" i="21"/>
  <c r="AN70" i="21"/>
  <c r="AM70" i="21"/>
  <c r="AL70" i="21"/>
  <c r="AO69" i="21"/>
  <c r="AO68" i="21"/>
  <c r="AN68" i="21"/>
  <c r="AM68" i="21"/>
  <c r="AL68" i="21"/>
  <c r="AO67" i="21"/>
  <c r="AN67" i="21"/>
  <c r="AM67" i="21"/>
  <c r="AL67" i="21"/>
  <c r="AO66" i="21"/>
  <c r="AN66" i="21"/>
  <c r="AM66" i="21"/>
  <c r="AL66" i="21"/>
  <c r="AO65" i="21"/>
  <c r="AO64" i="21"/>
  <c r="AN64" i="21"/>
  <c r="AM64" i="21"/>
  <c r="AL64" i="21"/>
  <c r="AO63" i="21"/>
  <c r="AN63" i="21"/>
  <c r="AM63" i="21"/>
  <c r="AL63" i="21"/>
  <c r="AO62" i="21"/>
  <c r="AN62" i="21"/>
  <c r="AM62" i="21"/>
  <c r="AL62" i="21"/>
  <c r="AO61" i="21"/>
  <c r="AO60" i="21"/>
  <c r="AN60" i="21"/>
  <c r="AM60" i="21"/>
  <c r="AL60" i="21"/>
  <c r="AO59" i="21"/>
  <c r="AN59" i="21"/>
  <c r="AM59" i="21"/>
  <c r="AL59" i="21"/>
  <c r="AO58" i="21"/>
  <c r="AN58" i="21"/>
  <c r="AM58" i="21"/>
  <c r="AL58" i="21"/>
  <c r="AO57" i="21"/>
  <c r="AM57" i="21"/>
  <c r="AL57" i="21"/>
  <c r="AO56" i="21"/>
  <c r="AN56" i="21"/>
  <c r="AM56" i="21"/>
  <c r="AL56" i="21"/>
  <c r="AO55" i="21"/>
  <c r="AN55" i="21"/>
  <c r="AM55" i="21"/>
  <c r="AL55" i="21"/>
  <c r="AO54" i="21"/>
  <c r="AN54" i="21"/>
  <c r="AM54" i="21"/>
  <c r="AL54" i="21"/>
  <c r="AO53" i="21"/>
  <c r="AN53" i="21"/>
  <c r="AM53" i="21"/>
  <c r="AL53" i="21"/>
  <c r="AO52" i="21"/>
  <c r="AN52" i="21"/>
  <c r="AM52" i="21"/>
  <c r="AL52" i="21"/>
  <c r="AO51" i="21"/>
  <c r="AN51" i="21"/>
  <c r="AM51" i="21"/>
  <c r="AL51" i="21"/>
  <c r="AO50" i="21"/>
  <c r="AN50" i="21"/>
  <c r="AM50" i="21"/>
  <c r="AL50" i="21"/>
  <c r="AO49" i="21"/>
  <c r="AN49" i="21"/>
  <c r="AM49" i="21"/>
  <c r="AL49" i="21"/>
  <c r="AO48" i="21"/>
  <c r="AN48" i="21"/>
  <c r="AM48" i="21"/>
  <c r="AL48" i="21"/>
  <c r="AO47" i="21"/>
  <c r="AN47" i="21"/>
  <c r="AM47" i="21"/>
  <c r="AL47" i="21"/>
  <c r="AO46" i="21"/>
  <c r="AN46" i="21"/>
  <c r="AM46" i="21"/>
  <c r="AL46" i="21"/>
  <c r="AO45" i="21"/>
  <c r="AN45" i="21"/>
  <c r="AM45" i="21"/>
  <c r="AL45" i="21"/>
  <c r="AO44" i="21"/>
  <c r="AN44" i="21"/>
  <c r="AM44" i="21"/>
  <c r="AL44" i="21"/>
  <c r="AO43" i="21"/>
  <c r="AN43" i="21"/>
  <c r="AM43" i="21"/>
  <c r="AL43" i="21"/>
  <c r="AO42" i="21"/>
  <c r="AN42" i="21"/>
  <c r="AM42" i="21"/>
  <c r="AL42" i="21"/>
  <c r="AO41" i="21"/>
  <c r="AN41" i="21"/>
  <c r="AM41" i="21"/>
  <c r="AL41" i="21"/>
  <c r="AO40" i="21"/>
  <c r="AN40" i="21"/>
  <c r="AM40" i="21"/>
  <c r="AL40" i="21"/>
  <c r="AO39" i="21"/>
  <c r="AN39" i="21"/>
  <c r="AM39" i="21"/>
  <c r="AL39" i="21"/>
  <c r="AO38" i="21"/>
  <c r="AN38" i="21"/>
  <c r="AM38" i="21"/>
  <c r="AL38" i="21"/>
  <c r="AO37" i="21"/>
  <c r="AN37" i="21"/>
  <c r="AM37" i="21"/>
  <c r="AL37" i="21"/>
  <c r="AO36" i="21"/>
  <c r="AN36" i="21"/>
  <c r="AM36" i="21"/>
  <c r="AL36" i="21"/>
  <c r="AO35" i="21"/>
  <c r="AN35" i="21"/>
  <c r="AM35" i="21"/>
  <c r="AL35" i="21"/>
  <c r="AO34" i="21"/>
  <c r="AN34" i="21"/>
  <c r="AM34" i="21"/>
  <c r="AL34" i="21"/>
  <c r="AO33" i="21"/>
  <c r="AN33" i="21"/>
  <c r="AM33" i="21"/>
  <c r="AL33" i="21"/>
  <c r="AO32" i="21"/>
  <c r="AN32" i="21"/>
  <c r="AM32" i="21"/>
  <c r="AL32" i="21"/>
  <c r="AO31" i="21"/>
  <c r="AN31" i="21"/>
  <c r="AM31" i="21"/>
  <c r="AO30" i="21"/>
  <c r="AN30" i="21"/>
  <c r="AM30" i="21"/>
  <c r="AL30" i="21"/>
  <c r="AO29" i="21"/>
  <c r="AN29" i="21"/>
  <c r="AM29" i="21"/>
  <c r="AL29" i="21"/>
  <c r="AO28" i="21"/>
  <c r="AN28" i="21"/>
  <c r="AM28" i="21"/>
  <c r="AL28" i="21"/>
  <c r="AO27" i="21"/>
  <c r="AN27" i="21"/>
  <c r="AM27" i="21"/>
  <c r="AL27" i="21"/>
  <c r="AO26" i="21"/>
  <c r="AN26" i="21"/>
  <c r="AM26" i="21"/>
  <c r="AL26" i="21"/>
  <c r="AO25" i="21"/>
  <c r="AN25" i="21"/>
  <c r="AM25" i="21"/>
  <c r="AL25" i="21"/>
  <c r="AO24" i="21"/>
  <c r="AN24" i="21"/>
  <c r="AM24" i="21"/>
  <c r="AL24" i="21"/>
  <c r="AO23" i="21"/>
  <c r="AN23" i="21"/>
  <c r="AM23" i="21"/>
  <c r="AL23" i="21"/>
  <c r="AO22" i="21"/>
  <c r="AN22" i="21"/>
  <c r="AM22" i="21"/>
  <c r="AL22" i="21"/>
  <c r="AO21" i="21"/>
  <c r="AN21" i="21"/>
  <c r="AM21" i="21"/>
  <c r="AL21" i="21"/>
  <c r="AO20" i="21"/>
  <c r="AN20" i="21"/>
  <c r="AM20" i="21"/>
  <c r="AL20" i="21"/>
  <c r="AO19" i="21"/>
  <c r="AN19" i="21"/>
  <c r="AM19" i="21"/>
  <c r="AL19" i="21"/>
  <c r="AG19" i="21"/>
  <c r="AO18" i="21"/>
  <c r="AN18" i="21"/>
  <c r="AM18" i="21"/>
  <c r="AL18" i="21"/>
  <c r="AO17" i="21"/>
  <c r="AN17" i="21"/>
  <c r="AM17" i="21"/>
  <c r="AL17" i="21"/>
  <c r="AO16" i="21"/>
  <c r="AN16" i="21"/>
  <c r="AM16" i="21"/>
  <c r="AL16" i="21"/>
  <c r="AF16" i="21"/>
  <c r="AO15" i="21"/>
  <c r="AN15" i="21"/>
  <c r="AM15" i="21"/>
  <c r="AL15" i="21"/>
  <c r="AO14" i="21"/>
  <c r="AN14" i="21"/>
  <c r="AM14" i="21"/>
  <c r="AL14" i="21"/>
  <c r="AO13" i="21"/>
  <c r="AN13" i="21"/>
  <c r="AM13" i="21"/>
  <c r="AL13" i="21"/>
  <c r="AO12" i="21"/>
  <c r="AN12" i="21"/>
  <c r="AM12" i="21"/>
  <c r="AL12" i="21"/>
  <c r="AF12" i="21"/>
  <c r="AO11" i="21"/>
  <c r="AN11" i="21"/>
  <c r="AM11" i="21"/>
  <c r="AL11" i="21"/>
  <c r="AO10" i="21"/>
  <c r="AN10" i="21"/>
  <c r="AM10" i="21"/>
  <c r="AL10" i="21"/>
  <c r="AO9" i="21"/>
  <c r="AN9" i="21"/>
  <c r="AM9" i="21"/>
  <c r="AL9" i="21"/>
  <c r="AH9" i="21"/>
  <c r="AO8" i="21"/>
  <c r="AN8" i="21"/>
  <c r="AM8" i="21"/>
  <c r="AL8" i="21"/>
  <c r="AE8" i="21"/>
  <c r="AO7" i="21"/>
  <c r="AN7" i="21"/>
  <c r="AM7" i="21"/>
  <c r="AL7" i="21"/>
  <c r="AO6" i="21"/>
  <c r="AN6" i="21"/>
  <c r="AM6" i="21"/>
  <c r="AL6" i="21"/>
  <c r="AF6" i="21"/>
  <c r="AO5" i="21"/>
  <c r="AN5" i="21"/>
  <c r="AM5" i="21"/>
  <c r="AL5" i="21"/>
  <c r="AO4" i="21"/>
  <c r="AN4" i="21"/>
  <c r="AM4" i="21"/>
  <c r="AL4" i="21"/>
  <c r="AO3" i="21"/>
  <c r="AN3" i="21"/>
  <c r="AM3" i="21"/>
  <c r="AL3" i="21"/>
  <c r="AN2" i="21"/>
  <c r="AM2" i="21"/>
  <c r="AL2" i="21"/>
  <c r="AC76" i="21"/>
  <c r="AB76" i="21"/>
  <c r="AA76" i="21"/>
  <c r="Y76" i="21"/>
  <c r="AC75" i="21"/>
  <c r="AB75" i="21"/>
  <c r="AA75" i="21"/>
  <c r="Z75" i="21" s="1"/>
  <c r="Y75" i="21"/>
  <c r="AC74" i="21"/>
  <c r="AB74" i="21"/>
  <c r="AA74" i="21"/>
  <c r="Y74" i="21"/>
  <c r="AC73" i="21"/>
  <c r="AB73" i="21"/>
  <c r="AA73" i="21"/>
  <c r="Y73" i="21"/>
  <c r="AC72" i="21"/>
  <c r="AB72" i="21"/>
  <c r="AA72" i="21"/>
  <c r="Y72" i="21"/>
  <c r="AC71" i="21"/>
  <c r="AB71" i="21"/>
  <c r="AA71" i="21"/>
  <c r="Y71" i="21"/>
  <c r="AC70" i="21"/>
  <c r="AB70" i="21"/>
  <c r="AA70" i="21"/>
  <c r="Y70" i="21"/>
  <c r="AC69" i="21"/>
  <c r="AB69" i="21"/>
  <c r="AA69" i="21"/>
  <c r="Y69" i="21"/>
  <c r="AC68" i="21"/>
  <c r="AB68" i="21"/>
  <c r="AA68" i="21"/>
  <c r="Y68" i="21"/>
  <c r="AC67" i="21"/>
  <c r="AB67" i="21"/>
  <c r="AA67" i="21"/>
  <c r="Y67" i="21"/>
  <c r="AC66" i="21"/>
  <c r="AB66" i="21"/>
  <c r="AA66" i="21"/>
  <c r="Y66" i="21"/>
  <c r="AC65" i="21"/>
  <c r="AB65" i="21"/>
  <c r="AA65" i="21"/>
  <c r="Y65" i="21"/>
  <c r="AC64" i="21"/>
  <c r="AB64" i="21"/>
  <c r="AA64" i="21"/>
  <c r="Y64" i="21"/>
  <c r="AC63" i="21"/>
  <c r="AB63" i="21"/>
  <c r="AA63" i="21"/>
  <c r="Y63" i="21"/>
  <c r="AC62" i="21"/>
  <c r="AB62" i="21"/>
  <c r="AA62" i="21"/>
  <c r="Y62" i="21"/>
  <c r="AC61" i="21"/>
  <c r="AB61" i="21"/>
  <c r="AA61" i="21"/>
  <c r="Y61" i="21"/>
  <c r="AC60" i="21"/>
  <c r="AB60" i="21"/>
  <c r="AA60" i="21"/>
  <c r="Y60" i="21"/>
  <c r="AC59" i="21"/>
  <c r="AB59" i="21"/>
  <c r="AA59" i="21"/>
  <c r="Y59" i="21"/>
  <c r="AC58" i="21"/>
  <c r="AB58" i="21"/>
  <c r="AA58" i="21"/>
  <c r="Y58" i="21"/>
  <c r="AC57" i="21"/>
  <c r="AB57" i="21"/>
  <c r="AA57" i="21"/>
  <c r="Y57" i="21"/>
  <c r="AC56" i="21"/>
  <c r="AB56" i="21"/>
  <c r="AA56" i="21"/>
  <c r="Y56" i="21"/>
  <c r="AC55" i="21"/>
  <c r="AB55" i="21"/>
  <c r="AA55" i="21"/>
  <c r="Y55" i="21"/>
  <c r="AC54" i="21"/>
  <c r="AB54" i="21"/>
  <c r="AA54" i="21"/>
  <c r="Y54" i="21"/>
  <c r="AC53" i="21"/>
  <c r="AB53" i="21"/>
  <c r="AA53" i="21"/>
  <c r="Y53" i="21"/>
  <c r="AC52" i="21"/>
  <c r="AB52" i="21"/>
  <c r="AA52" i="21"/>
  <c r="Y52" i="21"/>
  <c r="AC51" i="21"/>
  <c r="AB51" i="21"/>
  <c r="AA51" i="21"/>
  <c r="Y51" i="21"/>
  <c r="AC50" i="21"/>
  <c r="AB50" i="21"/>
  <c r="AA50" i="21"/>
  <c r="Y50" i="21"/>
  <c r="AC49" i="21"/>
  <c r="AB49" i="21"/>
  <c r="AA49" i="21"/>
  <c r="Y49" i="21"/>
  <c r="AC48" i="21"/>
  <c r="AB48" i="21"/>
  <c r="AA48" i="21"/>
  <c r="Y48" i="21"/>
  <c r="AC47" i="21"/>
  <c r="AB47" i="21"/>
  <c r="AA47" i="21"/>
  <c r="Y47" i="21"/>
  <c r="AC46" i="21"/>
  <c r="AB46" i="21"/>
  <c r="AA46" i="21"/>
  <c r="Y46" i="21"/>
  <c r="AC45" i="21"/>
  <c r="AB45" i="21"/>
  <c r="AA45" i="21"/>
  <c r="Y45" i="21"/>
  <c r="AC44" i="21"/>
  <c r="AB44" i="21"/>
  <c r="AA44" i="21"/>
  <c r="Y44" i="21"/>
  <c r="AC43" i="21"/>
  <c r="AB43" i="21"/>
  <c r="AA43" i="21"/>
  <c r="Y43" i="21"/>
  <c r="AC42" i="21"/>
  <c r="AB42" i="21"/>
  <c r="AA42" i="21"/>
  <c r="Y42" i="21"/>
  <c r="AC41" i="21"/>
  <c r="AB41" i="21"/>
  <c r="AA41" i="21"/>
  <c r="Y41" i="21"/>
  <c r="AC40" i="21"/>
  <c r="AB40" i="21"/>
  <c r="AA40" i="21"/>
  <c r="Y40" i="21"/>
  <c r="AC39" i="21"/>
  <c r="AB39" i="21"/>
  <c r="AA39" i="21"/>
  <c r="Y39" i="21"/>
  <c r="AC38" i="21"/>
  <c r="AB38" i="21"/>
  <c r="AA38" i="21"/>
  <c r="Y38" i="21"/>
  <c r="AC37" i="21"/>
  <c r="AB37" i="21"/>
  <c r="AA37" i="21"/>
  <c r="Y37" i="21"/>
  <c r="AC36" i="21"/>
  <c r="AB36" i="21"/>
  <c r="AA36" i="21"/>
  <c r="Y36" i="21"/>
  <c r="AC35" i="21"/>
  <c r="AB35" i="21"/>
  <c r="AA35" i="21"/>
  <c r="Y35" i="21"/>
  <c r="AC34" i="21"/>
  <c r="AB34" i="21"/>
  <c r="AA34" i="21"/>
  <c r="Y34" i="21"/>
  <c r="AC33" i="21"/>
  <c r="AB33" i="21"/>
  <c r="AA33" i="21"/>
  <c r="Y33" i="21"/>
  <c r="AC32" i="21"/>
  <c r="AB32" i="21"/>
  <c r="AA32" i="21"/>
  <c r="Y32" i="21"/>
  <c r="AC31" i="21"/>
  <c r="AB31" i="21"/>
  <c r="AA31" i="21"/>
  <c r="Y31" i="21"/>
  <c r="AC30" i="21"/>
  <c r="AB30" i="21"/>
  <c r="AA30" i="21"/>
  <c r="Y30" i="21"/>
  <c r="AC29" i="21"/>
  <c r="AB29" i="21"/>
  <c r="AA29" i="21"/>
  <c r="Y29" i="21"/>
  <c r="AC28" i="21"/>
  <c r="AB28" i="21"/>
  <c r="AA28" i="21"/>
  <c r="Y28" i="21"/>
  <c r="AC27" i="21"/>
  <c r="AB27" i="21"/>
  <c r="AA27" i="21"/>
  <c r="Y27" i="21"/>
  <c r="AC26" i="21"/>
  <c r="AB26" i="21"/>
  <c r="AA26" i="21"/>
  <c r="Y26" i="21"/>
  <c r="AC25" i="21"/>
  <c r="AB25" i="21"/>
  <c r="AA25" i="21"/>
  <c r="Y25" i="21"/>
  <c r="AC24" i="21"/>
  <c r="AB24" i="21"/>
  <c r="AA24" i="21"/>
  <c r="Y24" i="21"/>
  <c r="AC23" i="21"/>
  <c r="AB23" i="21"/>
  <c r="AA23" i="21"/>
  <c r="Y23" i="21"/>
  <c r="AC22" i="21"/>
  <c r="AB22" i="21"/>
  <c r="AA22" i="21"/>
  <c r="Y22" i="21"/>
  <c r="AC21" i="21"/>
  <c r="AB21" i="21"/>
  <c r="AA21" i="21"/>
  <c r="Y21" i="21"/>
  <c r="AC20" i="21"/>
  <c r="AB20" i="21"/>
  <c r="AA20" i="21"/>
  <c r="Y20" i="21"/>
  <c r="AC19" i="21"/>
  <c r="AB19" i="21"/>
  <c r="AA19" i="21"/>
  <c r="Y19" i="21"/>
  <c r="AC18" i="21"/>
  <c r="AB18" i="21"/>
  <c r="AA18" i="21"/>
  <c r="Y18" i="21"/>
  <c r="AC17" i="21"/>
  <c r="AB17" i="21"/>
  <c r="AA17" i="21"/>
  <c r="Y17" i="21"/>
  <c r="AC16" i="21"/>
  <c r="AB16" i="21"/>
  <c r="AA16" i="21"/>
  <c r="Y16" i="21"/>
  <c r="AC15" i="21"/>
  <c r="AB15" i="21"/>
  <c r="AA15" i="21"/>
  <c r="Y15" i="21"/>
  <c r="AC14" i="21"/>
  <c r="AB14" i="21"/>
  <c r="AA14" i="21"/>
  <c r="Y14" i="21"/>
  <c r="AC13" i="21"/>
  <c r="AB13" i="21"/>
  <c r="AA13" i="21"/>
  <c r="Y13" i="21"/>
  <c r="AC12" i="21"/>
  <c r="AB12" i="21"/>
  <c r="AA12" i="21"/>
  <c r="Y12" i="21"/>
  <c r="AC11" i="21"/>
  <c r="AB11" i="21"/>
  <c r="AA11" i="21"/>
  <c r="Y11" i="21"/>
  <c r="AC10" i="21"/>
  <c r="AB10" i="21"/>
  <c r="AA10" i="21"/>
  <c r="Y10" i="21"/>
  <c r="AC9" i="21"/>
  <c r="AB9" i="21"/>
  <c r="AA9" i="21"/>
  <c r="Y9" i="21"/>
  <c r="AC8" i="21"/>
  <c r="AB8" i="21"/>
  <c r="AA8" i="21"/>
  <c r="Y8" i="21"/>
  <c r="AC7" i="21"/>
  <c r="AB7" i="21"/>
  <c r="AA7" i="21"/>
  <c r="Y7" i="21"/>
  <c r="AC6" i="21"/>
  <c r="AB6" i="21"/>
  <c r="AA6" i="21"/>
  <c r="Y6" i="21"/>
  <c r="AC5" i="21"/>
  <c r="AB5" i="21"/>
  <c r="AA5" i="21"/>
  <c r="Y5" i="21"/>
  <c r="AC4" i="21"/>
  <c r="AB4" i="21"/>
  <c r="AA4" i="21"/>
  <c r="Y4" i="21"/>
  <c r="AC3" i="21"/>
  <c r="AB3" i="21"/>
  <c r="AA3" i="21"/>
  <c r="Y3" i="21"/>
  <c r="AC2" i="21"/>
  <c r="AB2" i="21"/>
  <c r="AA2" i="21"/>
  <c r="Y2" i="21"/>
  <c r="C76" i="21"/>
  <c r="AH76" i="21" s="1"/>
  <c r="C75" i="21"/>
  <c r="AH75" i="21" s="1"/>
  <c r="C74" i="21"/>
  <c r="AH74" i="21" s="1"/>
  <c r="C73" i="21"/>
  <c r="AG73" i="21" s="1"/>
  <c r="C72" i="21"/>
  <c r="AG72" i="21" s="1"/>
  <c r="C71" i="21"/>
  <c r="AG71" i="21" s="1"/>
  <c r="C70" i="21"/>
  <c r="AG70" i="21" s="1"/>
  <c r="C69" i="21"/>
  <c r="AH69" i="21" s="1"/>
  <c r="C68" i="21"/>
  <c r="AH68" i="21" s="1"/>
  <c r="C67" i="21"/>
  <c r="AH67" i="21" s="1"/>
  <c r="C66" i="21"/>
  <c r="AH66" i="21" s="1"/>
  <c r="C65" i="21"/>
  <c r="AH65" i="21" s="1"/>
  <c r="C64" i="21"/>
  <c r="AH64" i="21" s="1"/>
  <c r="C63" i="21"/>
  <c r="AH63" i="21" s="1"/>
  <c r="C62" i="21"/>
  <c r="AH62" i="21" s="1"/>
  <c r="C61" i="21"/>
  <c r="AF61" i="21" s="1"/>
  <c r="C60" i="21"/>
  <c r="AF60" i="21" s="1"/>
  <c r="C59" i="21"/>
  <c r="AF59" i="21" s="1"/>
  <c r="C58" i="21"/>
  <c r="AF58" i="21" s="1"/>
  <c r="C57" i="21"/>
  <c r="AE57" i="21" s="1"/>
  <c r="C56" i="21"/>
  <c r="AE56" i="21" s="1"/>
  <c r="C55" i="21"/>
  <c r="AE55" i="21" s="1"/>
  <c r="C54" i="21"/>
  <c r="AE54" i="21" s="1"/>
  <c r="C53" i="21"/>
  <c r="AE53" i="21" s="1"/>
  <c r="C52" i="21"/>
  <c r="AE52" i="21" s="1"/>
  <c r="C51" i="21"/>
  <c r="AE51" i="21" s="1"/>
  <c r="C50" i="21"/>
  <c r="AE50" i="21" s="1"/>
  <c r="C49" i="21"/>
  <c r="AE49" i="21" s="1"/>
  <c r="C48" i="21"/>
  <c r="AE48" i="21" s="1"/>
  <c r="C47" i="21"/>
  <c r="AE47" i="21" s="1"/>
  <c r="C46" i="21"/>
  <c r="AE46" i="21" s="1"/>
  <c r="C45" i="21"/>
  <c r="AE45" i="21" s="1"/>
  <c r="C44" i="21"/>
  <c r="AE44" i="21" s="1"/>
  <c r="C43" i="21"/>
  <c r="AE43" i="21" s="1"/>
  <c r="C42" i="21"/>
  <c r="AE42" i="21" s="1"/>
  <c r="C41" i="21"/>
  <c r="AE41" i="21" s="1"/>
  <c r="C40" i="21"/>
  <c r="AE40" i="21" s="1"/>
  <c r="C39" i="21"/>
  <c r="AE39" i="21" s="1"/>
  <c r="C38" i="21"/>
  <c r="AE38" i="21" s="1"/>
  <c r="C37" i="21"/>
  <c r="AE37" i="21" s="1"/>
  <c r="C36" i="21"/>
  <c r="AE36" i="21" s="1"/>
  <c r="C35" i="21"/>
  <c r="AE35" i="21" s="1"/>
  <c r="C34" i="21"/>
  <c r="AE34" i="21" s="1"/>
  <c r="C33" i="21"/>
  <c r="AE33" i="21" s="1"/>
  <c r="C32" i="21"/>
  <c r="AE32" i="21" s="1"/>
  <c r="C31" i="21"/>
  <c r="AH31" i="21" s="1"/>
  <c r="C30" i="21"/>
  <c r="AH30" i="21" s="1"/>
  <c r="C29" i="21"/>
  <c r="AH29" i="21" s="1"/>
  <c r="C28" i="21"/>
  <c r="AH28" i="21" s="1"/>
  <c r="C27" i="21"/>
  <c r="AG27" i="21" s="1"/>
  <c r="C26" i="21"/>
  <c r="AH26" i="21" s="1"/>
  <c r="C25" i="21"/>
  <c r="AH25" i="21" s="1"/>
  <c r="C24" i="21"/>
  <c r="AH24" i="21" s="1"/>
  <c r="C23" i="21"/>
  <c r="AH23" i="21" s="1"/>
  <c r="C22" i="21"/>
  <c r="AH22" i="21" s="1"/>
  <c r="C21" i="21"/>
  <c r="AH21" i="21" s="1"/>
  <c r="C20" i="21"/>
  <c r="AH20" i="21" s="1"/>
  <c r="C19" i="21"/>
  <c r="AH19" i="21" s="1"/>
  <c r="C18" i="21"/>
  <c r="AH18" i="21" s="1"/>
  <c r="C17" i="21"/>
  <c r="AH17" i="21" s="1"/>
  <c r="C16" i="21"/>
  <c r="AH16" i="21" s="1"/>
  <c r="C15" i="21"/>
  <c r="AH15" i="21" s="1"/>
  <c r="C14" i="21"/>
  <c r="AH14" i="21" s="1"/>
  <c r="C13" i="21"/>
  <c r="AG13" i="21" s="1"/>
  <c r="C12" i="21"/>
  <c r="AH12" i="21" s="1"/>
  <c r="C11" i="21"/>
  <c r="AG11" i="21" s="1"/>
  <c r="C10" i="21"/>
  <c r="AF10" i="21" s="1"/>
  <c r="C9" i="21"/>
  <c r="AG9" i="21" s="1"/>
  <c r="C8" i="21"/>
  <c r="AG8" i="21" s="1"/>
  <c r="C7" i="21"/>
  <c r="AG7" i="21" s="1"/>
  <c r="C6" i="21"/>
  <c r="AG6" i="21" s="1"/>
  <c r="C5" i="21"/>
  <c r="AG5" i="21" s="1"/>
  <c r="C4" i="21"/>
  <c r="AH4" i="21" s="1"/>
  <c r="C3" i="21"/>
  <c r="AG3" i="21" s="1"/>
  <c r="C2" i="21"/>
  <c r="AH2" i="21" s="1"/>
  <c r="I251" i="9"/>
  <c r="I84" i="9"/>
  <c r="I11" i="9"/>
  <c r="I3" i="9"/>
  <c r="I5" i="9"/>
  <c r="I7" i="9"/>
  <c r="I9" i="9"/>
  <c r="I12" i="9"/>
  <c r="I14" i="9"/>
  <c r="I16" i="9"/>
  <c r="I17" i="9"/>
  <c r="I18" i="9"/>
  <c r="I20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6" i="9"/>
  <c r="I40" i="9"/>
  <c r="I46" i="9"/>
  <c r="I50" i="9"/>
  <c r="I51" i="9"/>
  <c r="I52" i="9"/>
  <c r="I53" i="9"/>
  <c r="I54" i="9"/>
  <c r="I56" i="9"/>
  <c r="I58" i="9"/>
  <c r="I60" i="9"/>
  <c r="I63" i="9"/>
  <c r="I64" i="9"/>
  <c r="I65" i="9"/>
  <c r="I66" i="9"/>
  <c r="I69" i="9"/>
  <c r="I70" i="9"/>
  <c r="I71" i="9"/>
  <c r="I72" i="9"/>
  <c r="I73" i="9"/>
  <c r="I75" i="9"/>
  <c r="I76" i="9"/>
  <c r="I77" i="9"/>
  <c r="I78" i="9"/>
  <c r="I82" i="9"/>
  <c r="I83" i="9"/>
  <c r="I85" i="9"/>
  <c r="I88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9" i="9"/>
  <c r="I131" i="9"/>
  <c r="I132" i="9"/>
  <c r="I135" i="9"/>
  <c r="I136" i="9"/>
  <c r="I137" i="9"/>
  <c r="I140" i="9"/>
  <c r="I141" i="9"/>
  <c r="I142" i="9"/>
  <c r="I143" i="9"/>
  <c r="I144" i="9"/>
  <c r="I145" i="9"/>
  <c r="I146" i="9"/>
  <c r="I147" i="9"/>
  <c r="I148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5" i="9"/>
  <c r="I166" i="9"/>
  <c r="I167" i="9"/>
  <c r="I169" i="9"/>
  <c r="I171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92" i="9"/>
  <c r="I193" i="9"/>
  <c r="I196" i="9"/>
  <c r="I197" i="9"/>
  <c r="I198" i="9"/>
  <c r="I199" i="9"/>
  <c r="I201" i="9"/>
  <c r="I205" i="9"/>
  <c r="I206" i="9"/>
  <c r="I207" i="9"/>
  <c r="I208" i="9"/>
  <c r="I209" i="9"/>
  <c r="I210" i="9"/>
  <c r="I211" i="9"/>
  <c r="I212" i="9"/>
  <c r="I214" i="9"/>
  <c r="I215" i="9"/>
  <c r="I217" i="9"/>
  <c r="I218" i="9"/>
  <c r="I219" i="9"/>
  <c r="I222" i="9"/>
  <c r="I223" i="9"/>
  <c r="I224" i="9"/>
  <c r="I225" i="9"/>
  <c r="I226" i="9"/>
  <c r="I227" i="9"/>
  <c r="I228" i="9"/>
  <c r="I229" i="9"/>
  <c r="I231" i="9"/>
  <c r="I234" i="9"/>
  <c r="I235" i="9"/>
  <c r="I236" i="9"/>
  <c r="I238" i="9"/>
  <c r="I241" i="9"/>
  <c r="I242" i="9"/>
  <c r="I243" i="9"/>
  <c r="I244" i="9"/>
  <c r="I245" i="9"/>
  <c r="I246" i="9"/>
  <c r="I247" i="9"/>
  <c r="I248" i="9"/>
  <c r="I249" i="9"/>
  <c r="I250" i="9"/>
  <c r="I252" i="9"/>
  <c r="I253" i="9"/>
  <c r="I2" i="9"/>
  <c r="AE19" i="21" l="1"/>
  <c r="AF27" i="21"/>
  <c r="Z43" i="21"/>
  <c r="Z67" i="21"/>
  <c r="AF19" i="21"/>
  <c r="AH27" i="21"/>
  <c r="AG32" i="21"/>
  <c r="AG37" i="21"/>
  <c r="AF4" i="21"/>
  <c r="AI4" i="21" s="1"/>
  <c r="AH6" i="21"/>
  <c r="AF8" i="21"/>
  <c r="AF25" i="21"/>
  <c r="AG35" i="21"/>
  <c r="AG45" i="21"/>
  <c r="AG56" i="21"/>
  <c r="AE59" i="21"/>
  <c r="AH8" i="21"/>
  <c r="AF30" i="21"/>
  <c r="AG40" i="21"/>
  <c r="AH59" i="21"/>
  <c r="Z11" i="21"/>
  <c r="Z59" i="21"/>
  <c r="Z71" i="21"/>
  <c r="AG48" i="21"/>
  <c r="AF28" i="21"/>
  <c r="AG33" i="21"/>
  <c r="AG38" i="21"/>
  <c r="AG43" i="21"/>
  <c r="AG51" i="21"/>
  <c r="AE11" i="21"/>
  <c r="AF13" i="21"/>
  <c r="AF67" i="21"/>
  <c r="AE3" i="21"/>
  <c r="AI3" i="21" s="1"/>
  <c r="AF5" i="21"/>
  <c r="AI5" i="21" s="1"/>
  <c r="AF7" i="21"/>
  <c r="AF11" i="21"/>
  <c r="AH13" i="21"/>
  <c r="AG36" i="21"/>
  <c r="AG46" i="21"/>
  <c r="Z27" i="21"/>
  <c r="Z63" i="21"/>
  <c r="AF3" i="21"/>
  <c r="AH5" i="21"/>
  <c r="AH7" i="21"/>
  <c r="AF9" i="21"/>
  <c r="AH11" i="21"/>
  <c r="AI11" i="21" s="1"/>
  <c r="AJ11" i="21" s="1"/>
  <c r="AE16" i="21"/>
  <c r="AF31" i="21"/>
  <c r="AG41" i="21"/>
  <c r="AH3" i="21"/>
  <c r="AG16" i="21"/>
  <c r="AF29" i="21"/>
  <c r="AG39" i="21"/>
  <c r="AF26" i="21"/>
  <c r="AE4" i="21"/>
  <c r="AE5" i="21"/>
  <c r="AE6" i="21"/>
  <c r="AI6" i="21" s="1"/>
  <c r="AE7" i="21"/>
  <c r="AI7" i="21" s="1"/>
  <c r="AE9" i="21"/>
  <c r="AE10" i="21"/>
  <c r="AE12" i="21"/>
  <c r="AE13" i="21"/>
  <c r="AE25" i="21"/>
  <c r="AE26" i="21"/>
  <c r="AE27" i="21"/>
  <c r="AE28" i="21"/>
  <c r="AE29" i="21"/>
  <c r="AE30" i="21"/>
  <c r="AE31" i="21"/>
  <c r="AI31" i="21" s="1"/>
  <c r="AJ31" i="21" s="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I43" i="21" s="1"/>
  <c r="AJ43" i="21" s="1"/>
  <c r="AF44" i="21"/>
  <c r="AI44" i="21" s="1"/>
  <c r="AF45" i="21"/>
  <c r="AF46" i="21"/>
  <c r="AF47" i="21"/>
  <c r="AF48" i="21"/>
  <c r="AF49" i="21"/>
  <c r="AF50" i="21"/>
  <c r="AF51" i="21"/>
  <c r="AF52" i="21"/>
  <c r="AF53" i="21"/>
  <c r="AF54" i="21"/>
  <c r="AF55" i="21"/>
  <c r="AF56" i="21"/>
  <c r="AF57" i="21"/>
  <c r="AG58" i="21"/>
  <c r="AG59" i="21"/>
  <c r="AG60" i="21"/>
  <c r="AG61" i="21"/>
  <c r="AE66" i="21"/>
  <c r="AE67" i="21"/>
  <c r="AE68" i="21"/>
  <c r="AE69" i="21"/>
  <c r="AH70" i="21"/>
  <c r="AH71" i="21"/>
  <c r="AH72" i="21"/>
  <c r="AH73" i="21"/>
  <c r="AE2" i="21"/>
  <c r="AG42" i="21"/>
  <c r="AG44" i="21"/>
  <c r="AG47" i="21"/>
  <c r="AG49" i="21"/>
  <c r="AG50" i="21"/>
  <c r="AG52" i="21"/>
  <c r="AG53" i="21"/>
  <c r="AG54" i="21"/>
  <c r="AG55" i="21"/>
  <c r="AG57" i="21"/>
  <c r="AI57" i="21" s="1"/>
  <c r="AH58" i="21"/>
  <c r="AH60" i="21"/>
  <c r="AH61" i="21"/>
  <c r="AF66" i="21"/>
  <c r="AF68" i="21"/>
  <c r="AF69" i="21"/>
  <c r="AF2" i="21"/>
  <c r="AG4" i="21"/>
  <c r="AG10" i="21"/>
  <c r="AG12" i="21"/>
  <c r="AG25" i="21"/>
  <c r="AI25" i="21" s="1"/>
  <c r="AJ25" i="21" s="1"/>
  <c r="AG26" i="21"/>
  <c r="AI26" i="21" s="1"/>
  <c r="AJ26" i="21" s="1"/>
  <c r="AG28" i="21"/>
  <c r="AG29" i="21"/>
  <c r="AG30" i="21"/>
  <c r="AG31" i="21"/>
  <c r="AH32" i="21"/>
  <c r="AH33" i="21"/>
  <c r="AH34" i="21"/>
  <c r="AH35" i="21"/>
  <c r="AH36" i="21"/>
  <c r="AH37" i="21"/>
  <c r="AH38" i="21"/>
  <c r="AI38" i="21" s="1"/>
  <c r="AH39" i="21"/>
  <c r="AI39" i="21" s="1"/>
  <c r="AH40" i="21"/>
  <c r="AI40" i="21" s="1"/>
  <c r="AH41" i="21"/>
  <c r="AH42" i="21"/>
  <c r="AH43" i="21"/>
  <c r="AH44" i="21"/>
  <c r="AH45" i="21"/>
  <c r="AH46" i="21"/>
  <c r="AH47" i="21"/>
  <c r="AH48" i="21"/>
  <c r="AI48" i="21" s="1"/>
  <c r="AH49" i="21"/>
  <c r="AH50" i="21"/>
  <c r="AI50" i="21" s="1"/>
  <c r="AH51" i="21"/>
  <c r="AI51" i="21" s="1"/>
  <c r="AH52" i="21"/>
  <c r="AH53" i="21"/>
  <c r="AH54" i="21"/>
  <c r="AH55" i="21"/>
  <c r="AH56" i="21"/>
  <c r="AH57" i="21"/>
  <c r="AG66" i="21"/>
  <c r="AG67" i="21"/>
  <c r="AG68" i="21"/>
  <c r="AG69" i="21"/>
  <c r="AE74" i="21"/>
  <c r="AI74" i="21" s="1"/>
  <c r="AJ74" i="21" s="1"/>
  <c r="AE75" i="21"/>
  <c r="AE76" i="21"/>
  <c r="AG2" i="21"/>
  <c r="AH10" i="21"/>
  <c r="AE62" i="21"/>
  <c r="AE63" i="21"/>
  <c r="AE64" i="21"/>
  <c r="AE65" i="21"/>
  <c r="AF74" i="21"/>
  <c r="AF75" i="21"/>
  <c r="AF76" i="21"/>
  <c r="AE15" i="21"/>
  <c r="AI15" i="21" s="1"/>
  <c r="AE17" i="21"/>
  <c r="AI17" i="21" s="1"/>
  <c r="AE18" i="21"/>
  <c r="AE20" i="21"/>
  <c r="AE21" i="21"/>
  <c r="AE22" i="21"/>
  <c r="AE23" i="21"/>
  <c r="AF62" i="21"/>
  <c r="AF63" i="21"/>
  <c r="AF64" i="21"/>
  <c r="AF65" i="21"/>
  <c r="AG74" i="21"/>
  <c r="AG75" i="21"/>
  <c r="AG76" i="21"/>
  <c r="Z72" i="21"/>
  <c r="Z74" i="21"/>
  <c r="AF15" i="21"/>
  <c r="AF17" i="21"/>
  <c r="AF18" i="21"/>
  <c r="AF20" i="21"/>
  <c r="AF21" i="21"/>
  <c r="AF22" i="21"/>
  <c r="AI22" i="21" s="1"/>
  <c r="AF23" i="21"/>
  <c r="AG62" i="21"/>
  <c r="AG63" i="21"/>
  <c r="AI63" i="21" s="1"/>
  <c r="AJ63" i="21" s="1"/>
  <c r="AG64" i="21"/>
  <c r="AI64" i="21" s="1"/>
  <c r="AG65" i="21"/>
  <c r="AE70" i="21"/>
  <c r="AE71" i="21"/>
  <c r="AE72" i="21"/>
  <c r="AE73" i="21"/>
  <c r="AG17" i="21"/>
  <c r="AG18" i="21"/>
  <c r="AE58" i="21"/>
  <c r="AE60" i="21"/>
  <c r="AI60" i="21" s="1"/>
  <c r="AJ60" i="21" s="1"/>
  <c r="AE61" i="21"/>
  <c r="AF70" i="21"/>
  <c r="AI70" i="21" s="1"/>
  <c r="AF71" i="21"/>
  <c r="AI71" i="21" s="1"/>
  <c r="AJ71" i="21" s="1"/>
  <c r="AF72" i="21"/>
  <c r="AF73" i="21"/>
  <c r="AG34" i="21"/>
  <c r="AI34" i="21" s="1"/>
  <c r="AG15" i="21"/>
  <c r="AG20" i="21"/>
  <c r="AG21" i="21"/>
  <c r="AI21" i="21" s="1"/>
  <c r="AG22" i="21"/>
  <c r="AG23" i="21"/>
  <c r="AE24" i="21"/>
  <c r="I7" i="8" s="1"/>
  <c r="AF24" i="21"/>
  <c r="J7" i="8" s="1"/>
  <c r="AG24" i="21"/>
  <c r="K7" i="8" s="1"/>
  <c r="O7" i="8"/>
  <c r="Q7" i="8"/>
  <c r="N7" i="8"/>
  <c r="AN77" i="21"/>
  <c r="P7" i="8"/>
  <c r="AO77" i="21"/>
  <c r="G7" i="8"/>
  <c r="AE14" i="21"/>
  <c r="D7" i="8"/>
  <c r="AF14" i="21"/>
  <c r="E7" i="8"/>
  <c r="AG14" i="21"/>
  <c r="L7" i="8"/>
  <c r="F7" i="8"/>
  <c r="AI59" i="21"/>
  <c r="AI61" i="21"/>
  <c r="AI9" i="21"/>
  <c r="AI13" i="21"/>
  <c r="AI19" i="21"/>
  <c r="AI28" i="21"/>
  <c r="AI29" i="21"/>
  <c r="AI37" i="21"/>
  <c r="AI41" i="21"/>
  <c r="AI42" i="21"/>
  <c r="AI45" i="21"/>
  <c r="AI46" i="21"/>
  <c r="AI49" i="21"/>
  <c r="AI52" i="21"/>
  <c r="AI53" i="21"/>
  <c r="AI54" i="21"/>
  <c r="AI55" i="21"/>
  <c r="AI62" i="21"/>
  <c r="AI65" i="21"/>
  <c r="AI8" i="21"/>
  <c r="AI10" i="21"/>
  <c r="AI12" i="21"/>
  <c r="AI16" i="21"/>
  <c r="AI18" i="21"/>
  <c r="AI27" i="21"/>
  <c r="AJ27" i="21" s="1"/>
  <c r="AI30" i="21"/>
  <c r="AJ30" i="21" s="1"/>
  <c r="AI35" i="21"/>
  <c r="AI36" i="21"/>
  <c r="AI2" i="21"/>
  <c r="AI66" i="21"/>
  <c r="AI67" i="21"/>
  <c r="AJ67" i="21" s="1"/>
  <c r="AI68" i="21"/>
  <c r="AL61" i="21"/>
  <c r="AL65" i="21"/>
  <c r="AL69" i="21"/>
  <c r="AL73" i="21"/>
  <c r="AM61" i="21"/>
  <c r="AM65" i="21"/>
  <c r="AM69" i="21"/>
  <c r="AM73" i="21"/>
  <c r="Z53" i="21"/>
  <c r="C7" i="8" s="1"/>
  <c r="Z21" i="21"/>
  <c r="Z3" i="21"/>
  <c r="Z7" i="21"/>
  <c r="Z8" i="21"/>
  <c r="Z10" i="21"/>
  <c r="Z5" i="21"/>
  <c r="Z15" i="21"/>
  <c r="Z19" i="21"/>
  <c r="Z23" i="21"/>
  <c r="Z24" i="21"/>
  <c r="Z26" i="21"/>
  <c r="Z69" i="21"/>
  <c r="Z31" i="21"/>
  <c r="Z35" i="21"/>
  <c r="Z39" i="21"/>
  <c r="Z40" i="21"/>
  <c r="Z42" i="21"/>
  <c r="Z37" i="21"/>
  <c r="Z47" i="21"/>
  <c r="Z51" i="21"/>
  <c r="Z55" i="21"/>
  <c r="Z56" i="21"/>
  <c r="Z58" i="21"/>
  <c r="Z9" i="21"/>
  <c r="Z12" i="21"/>
  <c r="Z14" i="21"/>
  <c r="Z25" i="21"/>
  <c r="Z28" i="21"/>
  <c r="Z30" i="21"/>
  <c r="Z41" i="21"/>
  <c r="Z44" i="21"/>
  <c r="Z46" i="21"/>
  <c r="Z57" i="21"/>
  <c r="Z60" i="21"/>
  <c r="Z62" i="21"/>
  <c r="Z73" i="21"/>
  <c r="Z76" i="21"/>
  <c r="Z2" i="21"/>
  <c r="Z13" i="21"/>
  <c r="Z16" i="21"/>
  <c r="Z18" i="21"/>
  <c r="Z29" i="21"/>
  <c r="Z32" i="21"/>
  <c r="Z34" i="21"/>
  <c r="Z45" i="21"/>
  <c r="Z48" i="21"/>
  <c r="Z50" i="21"/>
  <c r="Z61" i="21"/>
  <c r="Z64" i="21"/>
  <c r="Z65" i="21"/>
  <c r="Z66" i="21"/>
  <c r="Z4" i="21"/>
  <c r="Z6" i="21"/>
  <c r="Z17" i="21"/>
  <c r="Z20" i="21"/>
  <c r="Z22" i="21"/>
  <c r="Z33" i="21"/>
  <c r="Z36" i="21"/>
  <c r="Z38" i="21"/>
  <c r="Z49" i="21"/>
  <c r="Z52" i="21"/>
  <c r="Z54" i="21"/>
  <c r="Z68" i="21"/>
  <c r="Z70" i="21"/>
  <c r="AO3" i="19"/>
  <c r="AO4" i="19"/>
  <c r="AO5" i="19"/>
  <c r="AO6" i="19"/>
  <c r="AO7" i="19"/>
  <c r="AO8" i="19"/>
  <c r="AO9" i="19"/>
  <c r="AO10" i="19"/>
  <c r="AO11" i="19"/>
  <c r="AO12" i="19"/>
  <c r="AO13" i="19"/>
  <c r="AO14" i="19"/>
  <c r="AO15" i="19"/>
  <c r="AO16" i="19"/>
  <c r="AO17" i="19"/>
  <c r="AO18" i="19"/>
  <c r="AO19" i="19"/>
  <c r="AO20" i="19"/>
  <c r="AO21" i="19"/>
  <c r="AO22" i="19"/>
  <c r="AO23" i="19"/>
  <c r="AO24" i="19"/>
  <c r="AO25" i="19"/>
  <c r="AO26" i="19"/>
  <c r="AO27" i="19"/>
  <c r="AO28" i="19"/>
  <c r="AO29" i="19"/>
  <c r="AO30" i="19"/>
  <c r="AO31" i="19"/>
  <c r="AO32" i="19"/>
  <c r="AO33" i="19"/>
  <c r="AO34" i="19"/>
  <c r="AO35" i="19"/>
  <c r="AO36" i="19"/>
  <c r="AO37" i="19"/>
  <c r="AO38" i="19"/>
  <c r="AO39" i="19"/>
  <c r="AO40" i="19"/>
  <c r="AO41" i="19"/>
  <c r="AO42" i="19"/>
  <c r="AO43" i="19"/>
  <c r="AO44" i="19"/>
  <c r="AO45" i="19"/>
  <c r="AO46" i="19"/>
  <c r="AO47" i="19"/>
  <c r="AO48" i="19"/>
  <c r="AO49" i="19"/>
  <c r="AO50" i="19"/>
  <c r="AO51" i="19"/>
  <c r="AO52" i="19"/>
  <c r="AO53" i="19"/>
  <c r="AO54" i="19"/>
  <c r="AO55" i="19"/>
  <c r="AO56" i="19"/>
  <c r="AO57" i="19"/>
  <c r="AO58" i="19"/>
  <c r="AO59" i="19"/>
  <c r="AO60" i="19"/>
  <c r="AO61" i="19"/>
  <c r="AO62" i="19"/>
  <c r="AO63" i="19"/>
  <c r="AO64" i="19"/>
  <c r="AO65" i="19"/>
  <c r="AO66" i="19"/>
  <c r="AO67" i="19"/>
  <c r="AO68" i="19"/>
  <c r="AO69" i="19"/>
  <c r="AO70" i="19"/>
  <c r="AO71" i="19"/>
  <c r="AO72" i="19"/>
  <c r="AO73" i="19"/>
  <c r="AO74" i="19"/>
  <c r="AO75" i="19"/>
  <c r="AO76" i="19"/>
  <c r="AO77" i="19"/>
  <c r="AO78" i="19"/>
  <c r="AO79" i="19"/>
  <c r="AO80" i="19"/>
  <c r="AO81" i="19"/>
  <c r="AO82" i="19"/>
  <c r="AO83" i="19"/>
  <c r="AO84" i="19"/>
  <c r="AO85" i="19"/>
  <c r="AO86" i="19"/>
  <c r="AO87" i="19"/>
  <c r="AO88" i="19"/>
  <c r="AO89" i="19"/>
  <c r="AO90" i="19"/>
  <c r="AO91" i="19"/>
  <c r="AO92" i="19"/>
  <c r="AO93" i="19"/>
  <c r="AO94" i="19"/>
  <c r="AO95" i="19"/>
  <c r="AO96" i="19"/>
  <c r="AO97" i="19"/>
  <c r="AO98" i="19"/>
  <c r="AO99" i="19"/>
  <c r="AO2" i="19"/>
  <c r="AL3" i="19"/>
  <c r="AM3" i="19"/>
  <c r="AN3" i="19"/>
  <c r="AL4" i="19"/>
  <c r="AM4" i="19"/>
  <c r="AN4" i="19"/>
  <c r="AL5" i="19"/>
  <c r="AM5" i="19"/>
  <c r="AN5" i="19"/>
  <c r="AL6" i="19"/>
  <c r="AM6" i="19"/>
  <c r="AN6" i="19"/>
  <c r="AL7" i="19"/>
  <c r="AM7" i="19"/>
  <c r="AN7" i="19"/>
  <c r="AL8" i="19"/>
  <c r="AM8" i="19"/>
  <c r="AN8" i="19"/>
  <c r="AL9" i="19"/>
  <c r="AM9" i="19"/>
  <c r="AN9" i="19"/>
  <c r="AL10" i="19"/>
  <c r="AM10" i="19"/>
  <c r="AN10" i="19"/>
  <c r="AL11" i="19"/>
  <c r="AM11" i="19"/>
  <c r="AN11" i="19"/>
  <c r="AL12" i="19"/>
  <c r="AM12" i="19"/>
  <c r="AN12" i="19"/>
  <c r="AL13" i="19"/>
  <c r="AM13" i="19"/>
  <c r="AN13" i="19"/>
  <c r="AL14" i="19"/>
  <c r="AM14" i="19"/>
  <c r="AN14" i="19"/>
  <c r="AL15" i="19"/>
  <c r="AM15" i="19"/>
  <c r="AN15" i="19"/>
  <c r="AL16" i="19"/>
  <c r="AM16" i="19"/>
  <c r="AN16" i="19"/>
  <c r="AL17" i="19"/>
  <c r="AM17" i="19"/>
  <c r="AN17" i="19"/>
  <c r="AL18" i="19"/>
  <c r="AM18" i="19"/>
  <c r="AN18" i="19"/>
  <c r="AL19" i="19"/>
  <c r="AM19" i="19"/>
  <c r="AN19" i="19"/>
  <c r="AL20" i="19"/>
  <c r="AM20" i="19"/>
  <c r="AN20" i="19"/>
  <c r="AL21" i="19"/>
  <c r="AM21" i="19"/>
  <c r="AN21" i="19"/>
  <c r="AL22" i="19"/>
  <c r="AM22" i="19"/>
  <c r="AN22" i="19"/>
  <c r="AL23" i="19"/>
  <c r="AM23" i="19"/>
  <c r="AN23" i="19"/>
  <c r="AL24" i="19"/>
  <c r="AM24" i="19"/>
  <c r="AN24" i="19"/>
  <c r="AL25" i="19"/>
  <c r="AM25" i="19"/>
  <c r="AN25" i="19"/>
  <c r="AL26" i="19"/>
  <c r="AM26" i="19"/>
  <c r="AN26" i="19"/>
  <c r="AL27" i="19"/>
  <c r="AM27" i="19"/>
  <c r="AN27" i="19"/>
  <c r="AL28" i="19"/>
  <c r="AM28" i="19"/>
  <c r="AN28" i="19"/>
  <c r="AL29" i="19"/>
  <c r="AM29" i="19"/>
  <c r="AN29" i="19"/>
  <c r="AL30" i="19"/>
  <c r="AM30" i="19"/>
  <c r="AN30" i="19"/>
  <c r="AL31" i="19"/>
  <c r="AM31" i="19"/>
  <c r="AN31" i="19"/>
  <c r="AL32" i="19"/>
  <c r="AM32" i="19"/>
  <c r="AN32" i="19"/>
  <c r="AL33" i="19"/>
  <c r="AM33" i="19"/>
  <c r="AN33" i="19"/>
  <c r="AL34" i="19"/>
  <c r="AM34" i="19"/>
  <c r="AN34" i="19"/>
  <c r="AL35" i="19"/>
  <c r="AM35" i="19"/>
  <c r="AN35" i="19"/>
  <c r="AL36" i="19"/>
  <c r="AM36" i="19"/>
  <c r="AN36" i="19"/>
  <c r="AL37" i="19"/>
  <c r="AM37" i="19"/>
  <c r="AN37" i="19"/>
  <c r="AL38" i="19"/>
  <c r="AM38" i="19"/>
  <c r="AN38" i="19"/>
  <c r="AL39" i="19"/>
  <c r="AM39" i="19"/>
  <c r="AN39" i="19"/>
  <c r="AL40" i="19"/>
  <c r="AM40" i="19"/>
  <c r="AN40" i="19"/>
  <c r="AL41" i="19"/>
  <c r="AM41" i="19"/>
  <c r="AN41" i="19"/>
  <c r="AL42" i="19"/>
  <c r="AM42" i="19"/>
  <c r="AN42" i="19"/>
  <c r="AL43" i="19"/>
  <c r="AM43" i="19"/>
  <c r="AN43" i="19"/>
  <c r="AL44" i="19"/>
  <c r="AM44" i="19"/>
  <c r="AN44" i="19"/>
  <c r="AL45" i="19"/>
  <c r="AM45" i="19"/>
  <c r="AN45" i="19"/>
  <c r="AL46" i="19"/>
  <c r="AM46" i="19"/>
  <c r="AN46" i="19"/>
  <c r="AL47" i="19"/>
  <c r="AM47" i="19"/>
  <c r="AN47" i="19"/>
  <c r="AL48" i="19"/>
  <c r="AM48" i="19"/>
  <c r="AN48" i="19"/>
  <c r="AL49" i="19"/>
  <c r="AM49" i="19"/>
  <c r="AN49" i="19"/>
  <c r="AL50" i="19"/>
  <c r="AM50" i="19"/>
  <c r="AN50" i="19"/>
  <c r="AL51" i="19"/>
  <c r="AM51" i="19"/>
  <c r="AN51" i="19"/>
  <c r="AL52" i="19"/>
  <c r="AM52" i="19"/>
  <c r="AN52" i="19"/>
  <c r="AL53" i="19"/>
  <c r="AM53" i="19"/>
  <c r="AN53" i="19"/>
  <c r="AL54" i="19"/>
  <c r="AM54" i="19"/>
  <c r="AN54" i="19"/>
  <c r="AL55" i="19"/>
  <c r="AM55" i="19"/>
  <c r="AN55" i="19"/>
  <c r="AL56" i="19"/>
  <c r="AM56" i="19"/>
  <c r="AN56" i="19"/>
  <c r="AL57" i="19"/>
  <c r="AM57" i="19"/>
  <c r="AN57" i="19"/>
  <c r="AL58" i="19"/>
  <c r="AM58" i="19"/>
  <c r="AN58" i="19"/>
  <c r="AL59" i="19"/>
  <c r="AM59" i="19"/>
  <c r="AN59" i="19"/>
  <c r="AL60" i="19"/>
  <c r="AM60" i="19"/>
  <c r="AN60" i="19"/>
  <c r="AL61" i="19"/>
  <c r="AM61" i="19"/>
  <c r="AN61" i="19"/>
  <c r="AL62" i="19"/>
  <c r="AM62" i="19"/>
  <c r="AN62" i="19"/>
  <c r="AL63" i="19"/>
  <c r="AM63" i="19"/>
  <c r="AN63" i="19"/>
  <c r="AL64" i="19"/>
  <c r="AM64" i="19"/>
  <c r="AN64" i="19"/>
  <c r="AL65" i="19"/>
  <c r="AM65" i="19"/>
  <c r="AN65" i="19"/>
  <c r="AL66" i="19"/>
  <c r="AM66" i="19"/>
  <c r="AN66" i="19"/>
  <c r="AL67" i="19"/>
  <c r="AM67" i="19"/>
  <c r="AN67" i="19"/>
  <c r="AL68" i="19"/>
  <c r="AM68" i="19"/>
  <c r="AN68" i="19"/>
  <c r="AL69" i="19"/>
  <c r="AM69" i="19"/>
  <c r="AN69" i="19"/>
  <c r="AL70" i="19"/>
  <c r="AM70" i="19"/>
  <c r="AN70" i="19"/>
  <c r="AL71" i="19"/>
  <c r="AM71" i="19"/>
  <c r="AN71" i="19"/>
  <c r="AL72" i="19"/>
  <c r="AM72" i="19"/>
  <c r="AN72" i="19"/>
  <c r="AL73" i="19"/>
  <c r="AM73" i="19"/>
  <c r="AN73" i="19"/>
  <c r="AL74" i="19"/>
  <c r="AM74" i="19"/>
  <c r="AN74" i="19"/>
  <c r="AL75" i="19"/>
  <c r="AM75" i="19"/>
  <c r="AN75" i="19"/>
  <c r="AL76" i="19"/>
  <c r="AM76" i="19"/>
  <c r="AN76" i="19"/>
  <c r="AL77" i="19"/>
  <c r="AM77" i="19"/>
  <c r="AN77" i="19"/>
  <c r="AL78" i="19"/>
  <c r="AM78" i="19"/>
  <c r="AN78" i="19"/>
  <c r="AL79" i="19"/>
  <c r="AM79" i="19"/>
  <c r="AN79" i="19"/>
  <c r="AL80" i="19"/>
  <c r="AM80" i="19"/>
  <c r="AN80" i="19"/>
  <c r="AL81" i="19"/>
  <c r="AM81" i="19"/>
  <c r="AN81" i="19"/>
  <c r="AL82" i="19"/>
  <c r="AM82" i="19"/>
  <c r="AN82" i="19"/>
  <c r="AL83" i="19"/>
  <c r="AM83" i="19"/>
  <c r="AN83" i="19"/>
  <c r="AL84" i="19"/>
  <c r="AM84" i="19"/>
  <c r="AN84" i="19"/>
  <c r="AL85" i="19"/>
  <c r="AM85" i="19"/>
  <c r="AN85" i="19"/>
  <c r="AL86" i="19"/>
  <c r="AM86" i="19"/>
  <c r="AN86" i="19"/>
  <c r="AL87" i="19"/>
  <c r="AM87" i="19"/>
  <c r="AN87" i="19"/>
  <c r="AL88" i="19"/>
  <c r="AM88" i="19"/>
  <c r="AN88" i="19"/>
  <c r="AL89" i="19"/>
  <c r="AM89" i="19"/>
  <c r="AN89" i="19"/>
  <c r="AL90" i="19"/>
  <c r="AM90" i="19"/>
  <c r="AN90" i="19"/>
  <c r="AL91" i="19"/>
  <c r="AM91" i="19"/>
  <c r="AN91" i="19"/>
  <c r="AL92" i="19"/>
  <c r="AM92" i="19"/>
  <c r="AN92" i="19"/>
  <c r="AL93" i="19"/>
  <c r="AM93" i="19"/>
  <c r="AN93" i="19"/>
  <c r="AL94" i="19"/>
  <c r="AM94" i="19"/>
  <c r="AN94" i="19"/>
  <c r="AL95" i="19"/>
  <c r="AM95" i="19"/>
  <c r="AN95" i="19"/>
  <c r="AL96" i="19"/>
  <c r="AM96" i="19"/>
  <c r="AN96" i="19"/>
  <c r="AL97" i="19"/>
  <c r="AM97" i="19"/>
  <c r="AN97" i="19"/>
  <c r="AL98" i="19"/>
  <c r="AM98" i="19"/>
  <c r="AN98" i="19"/>
  <c r="AL99" i="19"/>
  <c r="AM99" i="19"/>
  <c r="AN99" i="19"/>
  <c r="G19" i="8"/>
  <c r="F19" i="8"/>
  <c r="E19" i="8"/>
  <c r="D19" i="8"/>
  <c r="C19" i="8"/>
  <c r="AI72" i="21" l="1"/>
  <c r="AJ72" i="21" s="1"/>
  <c r="AI76" i="21"/>
  <c r="AJ76" i="21" s="1"/>
  <c r="AI58" i="21"/>
  <c r="AI33" i="21"/>
  <c r="AJ33" i="21" s="1"/>
  <c r="AJ12" i="21"/>
  <c r="AJ66" i="21"/>
  <c r="AI75" i="21"/>
  <c r="AJ75" i="21" s="1"/>
  <c r="AJ48" i="21"/>
  <c r="AI69" i="21"/>
  <c r="AJ70" i="21"/>
  <c r="AI20" i="21"/>
  <c r="AJ20" i="21" s="1"/>
  <c r="AI73" i="21"/>
  <c r="AJ73" i="21" s="1"/>
  <c r="AI23" i="21"/>
  <c r="AI56" i="21"/>
  <c r="AJ56" i="21" s="1"/>
  <c r="AI32" i="21"/>
  <c r="AI47" i="21"/>
  <c r="AJ59" i="21"/>
  <c r="AM77" i="21"/>
  <c r="AJ6" i="21"/>
  <c r="AJ55" i="21"/>
  <c r="AJ2" i="21"/>
  <c r="AJ3" i="21"/>
  <c r="AJ64" i="21"/>
  <c r="AJ52" i="21"/>
  <c r="AJ44" i="21"/>
  <c r="AJ17" i="21"/>
  <c r="AI24" i="21"/>
  <c r="AJ24" i="21" s="1"/>
  <c r="AI14" i="21"/>
  <c r="AJ14" i="21" s="1"/>
  <c r="AL77" i="21"/>
  <c r="AJ16" i="21"/>
  <c r="AJ8" i="21"/>
  <c r="AJ34" i="21"/>
  <c r="AJ61" i="21"/>
  <c r="AJ69" i="21"/>
  <c r="AJ32" i="21"/>
  <c r="AJ68" i="21"/>
  <c r="AJ36" i="21"/>
  <c r="AJ4" i="21"/>
  <c r="AJ62" i="21"/>
  <c r="AJ54" i="21"/>
  <c r="AJ50" i="21"/>
  <c r="AJ46" i="21"/>
  <c r="AJ42" i="21"/>
  <c r="AJ38" i="21"/>
  <c r="AJ29" i="21"/>
  <c r="AJ23" i="21"/>
  <c r="AJ15" i="21"/>
  <c r="AJ7" i="21"/>
  <c r="AJ40" i="21"/>
  <c r="AJ19" i="21"/>
  <c r="AJ22" i="21"/>
  <c r="AJ51" i="21"/>
  <c r="AJ47" i="21"/>
  <c r="AJ39" i="21"/>
  <c r="AJ9" i="21"/>
  <c r="AJ35" i="21"/>
  <c r="AJ18" i="21"/>
  <c r="AJ10" i="21"/>
  <c r="AJ65" i="21"/>
  <c r="AJ57" i="21"/>
  <c r="AJ53" i="21"/>
  <c r="AJ49" i="21"/>
  <c r="AJ45" i="21"/>
  <c r="AJ41" i="21"/>
  <c r="AJ37" i="21"/>
  <c r="AJ28" i="21"/>
  <c r="AJ21" i="21"/>
  <c r="AJ13" i="21"/>
  <c r="AJ5" i="21"/>
  <c r="AJ58" i="21"/>
  <c r="AO3" i="16"/>
  <c r="AO4" i="16"/>
  <c r="AO5" i="16"/>
  <c r="AO6" i="16"/>
  <c r="AO7" i="16"/>
  <c r="AO8" i="16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O80" i="16"/>
  <c r="AO81" i="16"/>
  <c r="AO82" i="16"/>
  <c r="AO83" i="16"/>
  <c r="AO84" i="16"/>
  <c r="AO85" i="16"/>
  <c r="AO86" i="16"/>
  <c r="AO87" i="16"/>
  <c r="AO88" i="16"/>
  <c r="AO89" i="16"/>
  <c r="AO90" i="16"/>
  <c r="AO91" i="16"/>
  <c r="AO92" i="16"/>
  <c r="AO93" i="16"/>
  <c r="AO94" i="16"/>
  <c r="AO95" i="16"/>
  <c r="AO96" i="16"/>
  <c r="AO97" i="16"/>
  <c r="AO98" i="16"/>
  <c r="AO99" i="16"/>
  <c r="AO100" i="16"/>
  <c r="AO101" i="16"/>
  <c r="AO102" i="16"/>
  <c r="AO103" i="16"/>
  <c r="AO104" i="16"/>
  <c r="AO105" i="16"/>
  <c r="AO106" i="16"/>
  <c r="AO107" i="16"/>
  <c r="AO108" i="16"/>
  <c r="AO109" i="16"/>
  <c r="AO2" i="16"/>
  <c r="AB53" i="6"/>
  <c r="AE53" i="6"/>
  <c r="AE54" i="6"/>
  <c r="AO2" i="6"/>
  <c r="AN2" i="6"/>
  <c r="AM2" i="6"/>
  <c r="AB3" i="5"/>
  <c r="AC3" i="5"/>
  <c r="AD3" i="5"/>
  <c r="AE3" i="5"/>
  <c r="AB4" i="5"/>
  <c r="AC4" i="5"/>
  <c r="AD4" i="5"/>
  <c r="AE4" i="5"/>
  <c r="AB5" i="5"/>
  <c r="AF5" i="5" s="1"/>
  <c r="AG5" i="5" s="1"/>
  <c r="AC5" i="5"/>
  <c r="AD5" i="5"/>
  <c r="AE5" i="5"/>
  <c r="AB6" i="5"/>
  <c r="AC6" i="5"/>
  <c r="AD6" i="5"/>
  <c r="AE6" i="5"/>
  <c r="AF6" i="5" s="1"/>
  <c r="AG6" i="5" s="1"/>
  <c r="AB7" i="5"/>
  <c r="AC7" i="5"/>
  <c r="AD7" i="5"/>
  <c r="AE7" i="5"/>
  <c r="AB8" i="5"/>
  <c r="AC8" i="5"/>
  <c r="AD8" i="5"/>
  <c r="AE8" i="5"/>
  <c r="AB9" i="5"/>
  <c r="AC9" i="5"/>
  <c r="AD9" i="5"/>
  <c r="AE9" i="5"/>
  <c r="AB10" i="5"/>
  <c r="AC10" i="5"/>
  <c r="AF10" i="5" s="1"/>
  <c r="AG10" i="5" s="1"/>
  <c r="AD10" i="5"/>
  <c r="AE10" i="5"/>
  <c r="AB11" i="5"/>
  <c r="AF11" i="5" s="1"/>
  <c r="AG11" i="5" s="1"/>
  <c r="AC11" i="5"/>
  <c r="AD11" i="5"/>
  <c r="AE11" i="5"/>
  <c r="AB12" i="5"/>
  <c r="AC12" i="5"/>
  <c r="AD12" i="5"/>
  <c r="AE12" i="5"/>
  <c r="AF12" i="5" s="1"/>
  <c r="AG12" i="5" s="1"/>
  <c r="AB13" i="5"/>
  <c r="AC13" i="5"/>
  <c r="AD13" i="5"/>
  <c r="AE13" i="5"/>
  <c r="AB14" i="5"/>
  <c r="AC14" i="5"/>
  <c r="AD14" i="5"/>
  <c r="AE14" i="5"/>
  <c r="AB15" i="5"/>
  <c r="AC15" i="5"/>
  <c r="AD15" i="5"/>
  <c r="AE15" i="5"/>
  <c r="AB16" i="5"/>
  <c r="AC16" i="5"/>
  <c r="AF16" i="5" s="1"/>
  <c r="AG16" i="5" s="1"/>
  <c r="AD16" i="5"/>
  <c r="AE16" i="5"/>
  <c r="AB17" i="5"/>
  <c r="AF17" i="5" s="1"/>
  <c r="AG17" i="5" s="1"/>
  <c r="AC17" i="5"/>
  <c r="AD17" i="5"/>
  <c r="AE17" i="5"/>
  <c r="AB18" i="5"/>
  <c r="AC18" i="5"/>
  <c r="AD18" i="5"/>
  <c r="AE18" i="5"/>
  <c r="AF18" i="5" s="1"/>
  <c r="AG18" i="5" s="1"/>
  <c r="AB19" i="5"/>
  <c r="AC19" i="5"/>
  <c r="AD19" i="5"/>
  <c r="AE19" i="5"/>
  <c r="AB20" i="5"/>
  <c r="AC20" i="5"/>
  <c r="AD20" i="5"/>
  <c r="AE20" i="5"/>
  <c r="AB21" i="5"/>
  <c r="AC21" i="5"/>
  <c r="AD21" i="5"/>
  <c r="AE21" i="5"/>
  <c r="AB22" i="5"/>
  <c r="AC22" i="5"/>
  <c r="AF22" i="5" s="1"/>
  <c r="AG22" i="5" s="1"/>
  <c r="AD22" i="5"/>
  <c r="AE22" i="5"/>
  <c r="AB23" i="5"/>
  <c r="AF23" i="5" s="1"/>
  <c r="AG23" i="5" s="1"/>
  <c r="AC23" i="5"/>
  <c r="AD23" i="5"/>
  <c r="AE23" i="5"/>
  <c r="AB24" i="5"/>
  <c r="AC24" i="5"/>
  <c r="AD24" i="5"/>
  <c r="AE24" i="5"/>
  <c r="AB25" i="5"/>
  <c r="AC25" i="5"/>
  <c r="AD25" i="5"/>
  <c r="AE25" i="5"/>
  <c r="AB26" i="5"/>
  <c r="AC26" i="5"/>
  <c r="AD26" i="5"/>
  <c r="AE26" i="5"/>
  <c r="AB27" i="5"/>
  <c r="AC27" i="5"/>
  <c r="AD27" i="5"/>
  <c r="AE27" i="5"/>
  <c r="AB28" i="5"/>
  <c r="AC28" i="5"/>
  <c r="AF28" i="5" s="1"/>
  <c r="AG28" i="5" s="1"/>
  <c r="AD28" i="5"/>
  <c r="AE28" i="5"/>
  <c r="AB29" i="5"/>
  <c r="AF29" i="5" s="1"/>
  <c r="AG29" i="5" s="1"/>
  <c r="AC29" i="5"/>
  <c r="AD29" i="5"/>
  <c r="AE29" i="5"/>
  <c r="AB30" i="5"/>
  <c r="AC30" i="5"/>
  <c r="AD30" i="5"/>
  <c r="AE30" i="5"/>
  <c r="AF30" i="5" s="1"/>
  <c r="AG30" i="5" s="1"/>
  <c r="AB31" i="5"/>
  <c r="AC31" i="5"/>
  <c r="AD31" i="5"/>
  <c r="AE31" i="5"/>
  <c r="AB32" i="5"/>
  <c r="AC32" i="5"/>
  <c r="AD32" i="5"/>
  <c r="AE32" i="5"/>
  <c r="AB33" i="5"/>
  <c r="AC33" i="5"/>
  <c r="AD33" i="5"/>
  <c r="AE33" i="5"/>
  <c r="AB34" i="5"/>
  <c r="AC34" i="5"/>
  <c r="AF34" i="5" s="1"/>
  <c r="AG34" i="5" s="1"/>
  <c r="AD34" i="5"/>
  <c r="AE34" i="5"/>
  <c r="AB35" i="5"/>
  <c r="AC35" i="5"/>
  <c r="AD35" i="5"/>
  <c r="AE35" i="5"/>
  <c r="AB36" i="5"/>
  <c r="AC36" i="5"/>
  <c r="AD36" i="5"/>
  <c r="AE36" i="5"/>
  <c r="AB37" i="5"/>
  <c r="AC37" i="5"/>
  <c r="AD37" i="5"/>
  <c r="AE37" i="5"/>
  <c r="AB38" i="5"/>
  <c r="AC38" i="5"/>
  <c r="AD38" i="5"/>
  <c r="AE38" i="5"/>
  <c r="AB39" i="5"/>
  <c r="AC39" i="5"/>
  <c r="AD39" i="5"/>
  <c r="AE39" i="5"/>
  <c r="AB40" i="5"/>
  <c r="AC40" i="5"/>
  <c r="AD40" i="5"/>
  <c r="AE40" i="5"/>
  <c r="AB41" i="5"/>
  <c r="AF41" i="5" s="1"/>
  <c r="AG41" i="5" s="1"/>
  <c r="AC41" i="5"/>
  <c r="AD41" i="5"/>
  <c r="AE41" i="5"/>
  <c r="AB42" i="5"/>
  <c r="AC42" i="5"/>
  <c r="AD42" i="5"/>
  <c r="AE42" i="5"/>
  <c r="AB43" i="5"/>
  <c r="AC43" i="5"/>
  <c r="AD43" i="5"/>
  <c r="AE43" i="5"/>
  <c r="AB44" i="5"/>
  <c r="AC44" i="5"/>
  <c r="AD44" i="5"/>
  <c r="AE44" i="5"/>
  <c r="AB45" i="5"/>
  <c r="AC45" i="5"/>
  <c r="AD45" i="5"/>
  <c r="AE45" i="5"/>
  <c r="AB46" i="5"/>
  <c r="AC46" i="5"/>
  <c r="AD46" i="5"/>
  <c r="AE46" i="5"/>
  <c r="AB47" i="5"/>
  <c r="AF47" i="5" s="1"/>
  <c r="AG47" i="5" s="1"/>
  <c r="AC47" i="5"/>
  <c r="AD47" i="5"/>
  <c r="AE47" i="5"/>
  <c r="AB48" i="5"/>
  <c r="AC48" i="5"/>
  <c r="AD48" i="5"/>
  <c r="AE48" i="5"/>
  <c r="AB49" i="5"/>
  <c r="AC49" i="5"/>
  <c r="AD49" i="5"/>
  <c r="AE49" i="5"/>
  <c r="AB50" i="5"/>
  <c r="AC50" i="5"/>
  <c r="AD50" i="5"/>
  <c r="AE50" i="5"/>
  <c r="AB51" i="5"/>
  <c r="AC51" i="5"/>
  <c r="AD51" i="5"/>
  <c r="AE51" i="5"/>
  <c r="AB52" i="5"/>
  <c r="AC52" i="5"/>
  <c r="AD52" i="5"/>
  <c r="AE52" i="5"/>
  <c r="AB53" i="5"/>
  <c r="AF53" i="5" s="1"/>
  <c r="AG53" i="5" s="1"/>
  <c r="AC53" i="5"/>
  <c r="AD53" i="5"/>
  <c r="AE53" i="5"/>
  <c r="AB54" i="5"/>
  <c r="AC54" i="5"/>
  <c r="AD54" i="5"/>
  <c r="AE54" i="5"/>
  <c r="AB55" i="5"/>
  <c r="AC55" i="5"/>
  <c r="AD55" i="5"/>
  <c r="AE55" i="5"/>
  <c r="AB56" i="5"/>
  <c r="AC56" i="5"/>
  <c r="AD56" i="5"/>
  <c r="AE56" i="5"/>
  <c r="AB57" i="5"/>
  <c r="AC57" i="5"/>
  <c r="AD57" i="5"/>
  <c r="AE57" i="5"/>
  <c r="AB58" i="5"/>
  <c r="AC58" i="5"/>
  <c r="AD58" i="5"/>
  <c r="AE58" i="5"/>
  <c r="AB59" i="5"/>
  <c r="AF59" i="5" s="1"/>
  <c r="AG59" i="5" s="1"/>
  <c r="AC59" i="5"/>
  <c r="AD59" i="5"/>
  <c r="AE59" i="5"/>
  <c r="AB60" i="5"/>
  <c r="AC60" i="5"/>
  <c r="AD60" i="5"/>
  <c r="AE60" i="5"/>
  <c r="AF60" i="5" s="1"/>
  <c r="AG60" i="5" s="1"/>
  <c r="AB61" i="5"/>
  <c r="AC61" i="5"/>
  <c r="AD61" i="5"/>
  <c r="AE61" i="5"/>
  <c r="AB62" i="5"/>
  <c r="AC62" i="5"/>
  <c r="AD62" i="5"/>
  <c r="AE62" i="5"/>
  <c r="AB63" i="5"/>
  <c r="AC63" i="5"/>
  <c r="AD63" i="5"/>
  <c r="AE63" i="5"/>
  <c r="AB64" i="5"/>
  <c r="AC64" i="5"/>
  <c r="AD64" i="5"/>
  <c r="AE64" i="5"/>
  <c r="AB65" i="5"/>
  <c r="AF65" i="5" s="1"/>
  <c r="AG65" i="5" s="1"/>
  <c r="AC65" i="5"/>
  <c r="AD65" i="5"/>
  <c r="AE65" i="5"/>
  <c r="AB66" i="5"/>
  <c r="AC66" i="5"/>
  <c r="AD66" i="5"/>
  <c r="AE66" i="5"/>
  <c r="AB67" i="5"/>
  <c r="AC67" i="5"/>
  <c r="AD67" i="5"/>
  <c r="AE67" i="5"/>
  <c r="AB68" i="5"/>
  <c r="AC68" i="5"/>
  <c r="AD68" i="5"/>
  <c r="AE68" i="5"/>
  <c r="AB69" i="5"/>
  <c r="AC69" i="5"/>
  <c r="AD69" i="5"/>
  <c r="AE69" i="5"/>
  <c r="AB70" i="5"/>
  <c r="AC70" i="5"/>
  <c r="AD70" i="5"/>
  <c r="AE70" i="5"/>
  <c r="AB71" i="5"/>
  <c r="AF71" i="5" s="1"/>
  <c r="AG71" i="5" s="1"/>
  <c r="AC71" i="5"/>
  <c r="AD71" i="5"/>
  <c r="AE71" i="5"/>
  <c r="AB72" i="5"/>
  <c r="AC72" i="5"/>
  <c r="AD72" i="5"/>
  <c r="AE72" i="5"/>
  <c r="AB2" i="5"/>
  <c r="AE2" i="5"/>
  <c r="AD2" i="5"/>
  <c r="AC2" i="5"/>
  <c r="AF8" i="5"/>
  <c r="AG8" i="5" s="1"/>
  <c r="AF14" i="5"/>
  <c r="AG14" i="5" s="1"/>
  <c r="AF20" i="5"/>
  <c r="AG20" i="5" s="1"/>
  <c r="AF24" i="5"/>
  <c r="AG24" i="5" s="1"/>
  <c r="AF32" i="5"/>
  <c r="AG32" i="5" s="1"/>
  <c r="AL3" i="12"/>
  <c r="AM3" i="12"/>
  <c r="AN3" i="12"/>
  <c r="AO3" i="12"/>
  <c r="AL4" i="12"/>
  <c r="AM4" i="12"/>
  <c r="AN4" i="12"/>
  <c r="AO4" i="12"/>
  <c r="AL5" i="12"/>
  <c r="AM5" i="12"/>
  <c r="AN5" i="12"/>
  <c r="AO5" i="12"/>
  <c r="AL6" i="12"/>
  <c r="AM6" i="12"/>
  <c r="AN6" i="12"/>
  <c r="AO6" i="12"/>
  <c r="AL7" i="12"/>
  <c r="AM7" i="12"/>
  <c r="AN7" i="12"/>
  <c r="AO7" i="12"/>
  <c r="AL8" i="12"/>
  <c r="AM8" i="12"/>
  <c r="AN8" i="12"/>
  <c r="AO8" i="12"/>
  <c r="AL9" i="12"/>
  <c r="AM9" i="12"/>
  <c r="AN9" i="12"/>
  <c r="AO9" i="12"/>
  <c r="AL10" i="12"/>
  <c r="AM10" i="12"/>
  <c r="AN10" i="12"/>
  <c r="AO10" i="12"/>
  <c r="AL11" i="12"/>
  <c r="AM11" i="12"/>
  <c r="AN11" i="12"/>
  <c r="AO11" i="12"/>
  <c r="AL12" i="12"/>
  <c r="AM12" i="12"/>
  <c r="AN12" i="12"/>
  <c r="AO12" i="12"/>
  <c r="AL13" i="12"/>
  <c r="AM13" i="12"/>
  <c r="AN13" i="12"/>
  <c r="AO13" i="12"/>
  <c r="AL14" i="12"/>
  <c r="AM14" i="12"/>
  <c r="AN14" i="12"/>
  <c r="AO14" i="12"/>
  <c r="AL15" i="12"/>
  <c r="AM15" i="12"/>
  <c r="AN15" i="12"/>
  <c r="AO15" i="12"/>
  <c r="AL16" i="12"/>
  <c r="AM16" i="12"/>
  <c r="AN16" i="12"/>
  <c r="AO16" i="12"/>
  <c r="AL17" i="12"/>
  <c r="AM17" i="12"/>
  <c r="AN17" i="12"/>
  <c r="AO17" i="12"/>
  <c r="AL18" i="12"/>
  <c r="AM18" i="12"/>
  <c r="AN18" i="12"/>
  <c r="AO18" i="12"/>
  <c r="AL19" i="12"/>
  <c r="AM19" i="12"/>
  <c r="AN19" i="12"/>
  <c r="AO19" i="12"/>
  <c r="AL20" i="12"/>
  <c r="AM20" i="12"/>
  <c r="AN20" i="12"/>
  <c r="AO20" i="12"/>
  <c r="AL21" i="12"/>
  <c r="AM21" i="12"/>
  <c r="AN21" i="12"/>
  <c r="AO21" i="12"/>
  <c r="AL22" i="12"/>
  <c r="AM22" i="12"/>
  <c r="AN22" i="12"/>
  <c r="AO22" i="12"/>
  <c r="AL23" i="12"/>
  <c r="AM23" i="12"/>
  <c r="AN23" i="12"/>
  <c r="AO23" i="12"/>
  <c r="AL24" i="12"/>
  <c r="AM24" i="12"/>
  <c r="AN24" i="12"/>
  <c r="AO24" i="12"/>
  <c r="AL25" i="12"/>
  <c r="AM25" i="12"/>
  <c r="AN25" i="12"/>
  <c r="AO25" i="12"/>
  <c r="AL26" i="12"/>
  <c r="AM26" i="12"/>
  <c r="AN26" i="12"/>
  <c r="AO26" i="12"/>
  <c r="AL27" i="12"/>
  <c r="AM27" i="12"/>
  <c r="AN27" i="12"/>
  <c r="AO27" i="12"/>
  <c r="AL28" i="12"/>
  <c r="AM28" i="12"/>
  <c r="AN28" i="12"/>
  <c r="AO28" i="12"/>
  <c r="AL29" i="12"/>
  <c r="AM29" i="12"/>
  <c r="AN29" i="12"/>
  <c r="AO29" i="12"/>
  <c r="AL30" i="12"/>
  <c r="AM30" i="12"/>
  <c r="AN30" i="12"/>
  <c r="AO30" i="12"/>
  <c r="AL31" i="12"/>
  <c r="AM31" i="12"/>
  <c r="AN31" i="12"/>
  <c r="AO31" i="12"/>
  <c r="AL32" i="12"/>
  <c r="AM32" i="12"/>
  <c r="AN32" i="12"/>
  <c r="AO32" i="12"/>
  <c r="AL33" i="12"/>
  <c r="AM33" i="12"/>
  <c r="AN33" i="12"/>
  <c r="AO33" i="12"/>
  <c r="AL34" i="12"/>
  <c r="AM34" i="12"/>
  <c r="AN34" i="12"/>
  <c r="AO34" i="12"/>
  <c r="AL35" i="12"/>
  <c r="AM35" i="12"/>
  <c r="AN35" i="12"/>
  <c r="AO35" i="12"/>
  <c r="AL36" i="12"/>
  <c r="AM36" i="12"/>
  <c r="AN36" i="12"/>
  <c r="AO36" i="12"/>
  <c r="AL37" i="12"/>
  <c r="AM37" i="12"/>
  <c r="AN37" i="12"/>
  <c r="AO37" i="12"/>
  <c r="AL38" i="12"/>
  <c r="AM38" i="12"/>
  <c r="AN38" i="12"/>
  <c r="AO38" i="12"/>
  <c r="AL39" i="12"/>
  <c r="AM39" i="12"/>
  <c r="AN39" i="12"/>
  <c r="AO39" i="12"/>
  <c r="AL40" i="12"/>
  <c r="AM40" i="12"/>
  <c r="AN40" i="12"/>
  <c r="AO40" i="12"/>
  <c r="AL41" i="12"/>
  <c r="AM41" i="12"/>
  <c r="AN41" i="12"/>
  <c r="AO41" i="12"/>
  <c r="AL42" i="12"/>
  <c r="AM42" i="12"/>
  <c r="AN42" i="12"/>
  <c r="AO42" i="12"/>
  <c r="AL43" i="12"/>
  <c r="AM43" i="12"/>
  <c r="AN43" i="12"/>
  <c r="AO43" i="12"/>
  <c r="AL44" i="12"/>
  <c r="AM44" i="12"/>
  <c r="AN44" i="12"/>
  <c r="AO44" i="12"/>
  <c r="AL45" i="12"/>
  <c r="AM45" i="12"/>
  <c r="AN45" i="12"/>
  <c r="AO45" i="12"/>
  <c r="AL46" i="12"/>
  <c r="AM46" i="12"/>
  <c r="AN46" i="12"/>
  <c r="AO46" i="12"/>
  <c r="AL47" i="12"/>
  <c r="AM47" i="12"/>
  <c r="AN47" i="12"/>
  <c r="AO47" i="12"/>
  <c r="AL48" i="12"/>
  <c r="AM48" i="12"/>
  <c r="AN48" i="12"/>
  <c r="AO48" i="12"/>
  <c r="AL49" i="12"/>
  <c r="AM49" i="12"/>
  <c r="AN49" i="12"/>
  <c r="AO49" i="12"/>
  <c r="AL50" i="12"/>
  <c r="AM50" i="12"/>
  <c r="AN50" i="12"/>
  <c r="AO50" i="12"/>
  <c r="AL51" i="12"/>
  <c r="AM51" i="12"/>
  <c r="AN51" i="12"/>
  <c r="AO51" i="12"/>
  <c r="AL52" i="12"/>
  <c r="AM52" i="12"/>
  <c r="AN52" i="12"/>
  <c r="AO52" i="12"/>
  <c r="AL53" i="12"/>
  <c r="AM53" i="12"/>
  <c r="AN53" i="12"/>
  <c r="AO53" i="12"/>
  <c r="AL54" i="12"/>
  <c r="AM54" i="12"/>
  <c r="AN54" i="12"/>
  <c r="AO54" i="12"/>
  <c r="AL55" i="12"/>
  <c r="AM55" i="12"/>
  <c r="AN55" i="12"/>
  <c r="AO55" i="12"/>
  <c r="AL56" i="12"/>
  <c r="AM56" i="12"/>
  <c r="AN56" i="12"/>
  <c r="AO56" i="12"/>
  <c r="AL57" i="12"/>
  <c r="AM57" i="12"/>
  <c r="AN57" i="12"/>
  <c r="AO57" i="12"/>
  <c r="AL58" i="12"/>
  <c r="AM58" i="12"/>
  <c r="AN58" i="12"/>
  <c r="AO58" i="12"/>
  <c r="AL59" i="12"/>
  <c r="AM59" i="12"/>
  <c r="AN59" i="12"/>
  <c r="AO59" i="12"/>
  <c r="AL60" i="12"/>
  <c r="AM60" i="12"/>
  <c r="AN60" i="12"/>
  <c r="AO60" i="12"/>
  <c r="AL61" i="12"/>
  <c r="AM61" i="12"/>
  <c r="AN61" i="12"/>
  <c r="AO61" i="12"/>
  <c r="AL62" i="12"/>
  <c r="AM62" i="12"/>
  <c r="AN62" i="12"/>
  <c r="AO62" i="12"/>
  <c r="AL63" i="12"/>
  <c r="AM63" i="12"/>
  <c r="AN63" i="12"/>
  <c r="AO63" i="12"/>
  <c r="AL64" i="12"/>
  <c r="AM64" i="12"/>
  <c r="AN64" i="12"/>
  <c r="AO64" i="12"/>
  <c r="AO2" i="12"/>
  <c r="AN2" i="12"/>
  <c r="AM2" i="12"/>
  <c r="AL2" i="12"/>
  <c r="AL3" i="13"/>
  <c r="AM3" i="13"/>
  <c r="AN3" i="13"/>
  <c r="AO3" i="13"/>
  <c r="AL4" i="13"/>
  <c r="AM4" i="13"/>
  <c r="AN4" i="13"/>
  <c r="AO4" i="13"/>
  <c r="AL5" i="13"/>
  <c r="AM5" i="13"/>
  <c r="AN5" i="13"/>
  <c r="AO5" i="13"/>
  <c r="AL6" i="13"/>
  <c r="AM6" i="13"/>
  <c r="AN6" i="13"/>
  <c r="AO6" i="13"/>
  <c r="AL7" i="13"/>
  <c r="AM7" i="13"/>
  <c r="AN7" i="13"/>
  <c r="AO7" i="13"/>
  <c r="AL8" i="13"/>
  <c r="AM8" i="13"/>
  <c r="AN8" i="13"/>
  <c r="AO8" i="13"/>
  <c r="AL9" i="13"/>
  <c r="AM9" i="13"/>
  <c r="AN9" i="13"/>
  <c r="AO9" i="13"/>
  <c r="AL10" i="13"/>
  <c r="AM10" i="13"/>
  <c r="AN10" i="13"/>
  <c r="AO10" i="13"/>
  <c r="AL11" i="13"/>
  <c r="AM11" i="13"/>
  <c r="AN11" i="13"/>
  <c r="AO11" i="13"/>
  <c r="AL12" i="13"/>
  <c r="AM12" i="13"/>
  <c r="AN12" i="13"/>
  <c r="AO12" i="13"/>
  <c r="AL13" i="13"/>
  <c r="AM13" i="13"/>
  <c r="AN13" i="13"/>
  <c r="AO13" i="13"/>
  <c r="AL14" i="13"/>
  <c r="AM14" i="13"/>
  <c r="AN14" i="13"/>
  <c r="AO14" i="13"/>
  <c r="AL15" i="13"/>
  <c r="AM15" i="13"/>
  <c r="AN15" i="13"/>
  <c r="AO15" i="13"/>
  <c r="AL16" i="13"/>
  <c r="AM16" i="13"/>
  <c r="AN16" i="13"/>
  <c r="AO16" i="13"/>
  <c r="AL17" i="13"/>
  <c r="AM17" i="13"/>
  <c r="AN17" i="13"/>
  <c r="AO17" i="13"/>
  <c r="AL18" i="13"/>
  <c r="AM18" i="13"/>
  <c r="AN18" i="13"/>
  <c r="AO18" i="13"/>
  <c r="AL19" i="13"/>
  <c r="AM19" i="13"/>
  <c r="AN19" i="13"/>
  <c r="AO19" i="13"/>
  <c r="AL20" i="13"/>
  <c r="AM20" i="13"/>
  <c r="AN20" i="13"/>
  <c r="AO20" i="13"/>
  <c r="AL21" i="13"/>
  <c r="AM21" i="13"/>
  <c r="AN21" i="13"/>
  <c r="AO21" i="13"/>
  <c r="AL22" i="13"/>
  <c r="AM22" i="13"/>
  <c r="AN22" i="13"/>
  <c r="AO22" i="13"/>
  <c r="AL23" i="13"/>
  <c r="AM23" i="13"/>
  <c r="AN23" i="13"/>
  <c r="AO23" i="13"/>
  <c r="AL24" i="13"/>
  <c r="AM24" i="13"/>
  <c r="AN24" i="13"/>
  <c r="AO24" i="13"/>
  <c r="AL25" i="13"/>
  <c r="AM25" i="13"/>
  <c r="AN25" i="13"/>
  <c r="AO25" i="13"/>
  <c r="AL26" i="13"/>
  <c r="AM26" i="13"/>
  <c r="AN26" i="13"/>
  <c r="AO26" i="13"/>
  <c r="AL27" i="13"/>
  <c r="AM27" i="13"/>
  <c r="AN27" i="13"/>
  <c r="AO27" i="13"/>
  <c r="AL28" i="13"/>
  <c r="AM28" i="13"/>
  <c r="AN28" i="13"/>
  <c r="AO28" i="13"/>
  <c r="AL29" i="13"/>
  <c r="AM29" i="13"/>
  <c r="AN29" i="13"/>
  <c r="AO29" i="13"/>
  <c r="AL30" i="13"/>
  <c r="AM30" i="13"/>
  <c r="AN30" i="13"/>
  <c r="AO30" i="13"/>
  <c r="AL31" i="13"/>
  <c r="AM31" i="13"/>
  <c r="AN31" i="13"/>
  <c r="AO31" i="13"/>
  <c r="AL32" i="13"/>
  <c r="AM32" i="13"/>
  <c r="AN32" i="13"/>
  <c r="AO32" i="13"/>
  <c r="AL33" i="13"/>
  <c r="AM33" i="13"/>
  <c r="AN33" i="13"/>
  <c r="AO33" i="13"/>
  <c r="AL34" i="13"/>
  <c r="AM34" i="13"/>
  <c r="AN34" i="13"/>
  <c r="AO34" i="13"/>
  <c r="AL35" i="13"/>
  <c r="AM35" i="13"/>
  <c r="AN35" i="13"/>
  <c r="AO35" i="13"/>
  <c r="AL36" i="13"/>
  <c r="AM36" i="13"/>
  <c r="AN36" i="13"/>
  <c r="AO36" i="13"/>
  <c r="AL37" i="13"/>
  <c r="AM37" i="13"/>
  <c r="AN37" i="13"/>
  <c r="AO37" i="13"/>
  <c r="AL38" i="13"/>
  <c r="AM38" i="13"/>
  <c r="AN38" i="13"/>
  <c r="AO38" i="13"/>
  <c r="AL39" i="13"/>
  <c r="AM39" i="13"/>
  <c r="AN39" i="13"/>
  <c r="AO39" i="13"/>
  <c r="AL40" i="13"/>
  <c r="AM40" i="13"/>
  <c r="AN40" i="13"/>
  <c r="AO40" i="13"/>
  <c r="AL41" i="13"/>
  <c r="AM41" i="13"/>
  <c r="AN41" i="13"/>
  <c r="AO41" i="13"/>
  <c r="AL42" i="13"/>
  <c r="AM42" i="13"/>
  <c r="AN42" i="13"/>
  <c r="AO42" i="13"/>
  <c r="AL43" i="13"/>
  <c r="AM43" i="13"/>
  <c r="AN43" i="13"/>
  <c r="AO43" i="13"/>
  <c r="AL44" i="13"/>
  <c r="AM44" i="13"/>
  <c r="AN44" i="13"/>
  <c r="AO44" i="13"/>
  <c r="AL45" i="13"/>
  <c r="AM45" i="13"/>
  <c r="AN45" i="13"/>
  <c r="AO45" i="13"/>
  <c r="AL46" i="13"/>
  <c r="AM46" i="13"/>
  <c r="AN46" i="13"/>
  <c r="AO46" i="13"/>
  <c r="AL47" i="13"/>
  <c r="AM47" i="13"/>
  <c r="AN47" i="13"/>
  <c r="AO47" i="13"/>
  <c r="AL48" i="13"/>
  <c r="AM48" i="13"/>
  <c r="AN48" i="13"/>
  <c r="AO48" i="13"/>
  <c r="AL49" i="13"/>
  <c r="AM49" i="13"/>
  <c r="AN49" i="13"/>
  <c r="AO49" i="13"/>
  <c r="AL50" i="13"/>
  <c r="AM50" i="13"/>
  <c r="AN50" i="13"/>
  <c r="AO50" i="13"/>
  <c r="AL51" i="13"/>
  <c r="AM51" i="13"/>
  <c r="AN51" i="13"/>
  <c r="AO51" i="13"/>
  <c r="AL52" i="13"/>
  <c r="AM52" i="13"/>
  <c r="AN52" i="13"/>
  <c r="AO52" i="13"/>
  <c r="AL53" i="13"/>
  <c r="AM53" i="13"/>
  <c r="AN53" i="13"/>
  <c r="AO53" i="13"/>
  <c r="AL54" i="13"/>
  <c r="AM54" i="13"/>
  <c r="AN54" i="13"/>
  <c r="AO54" i="13"/>
  <c r="AL55" i="13"/>
  <c r="AM55" i="13"/>
  <c r="AN55" i="13"/>
  <c r="AO55" i="13"/>
  <c r="AL56" i="13"/>
  <c r="AM56" i="13"/>
  <c r="AN56" i="13"/>
  <c r="AO56" i="13"/>
  <c r="AL57" i="13"/>
  <c r="AM57" i="13"/>
  <c r="AN57" i="13"/>
  <c r="AO57" i="13"/>
  <c r="AL58" i="13"/>
  <c r="AM58" i="13"/>
  <c r="AN58" i="13"/>
  <c r="AO58" i="13"/>
  <c r="AL59" i="13"/>
  <c r="AM59" i="13"/>
  <c r="AN59" i="13"/>
  <c r="AO59" i="13"/>
  <c r="AL60" i="13"/>
  <c r="AM60" i="13"/>
  <c r="AN60" i="13"/>
  <c r="AO60" i="13"/>
  <c r="AL61" i="13"/>
  <c r="AM61" i="13"/>
  <c r="AN61" i="13"/>
  <c r="AO61" i="13"/>
  <c r="AL62" i="13"/>
  <c r="AM62" i="13"/>
  <c r="AN62" i="13"/>
  <c r="AO62" i="13"/>
  <c r="AL63" i="13"/>
  <c r="AM63" i="13"/>
  <c r="AN63" i="13"/>
  <c r="AO63" i="13"/>
  <c r="AL64" i="13"/>
  <c r="AM64" i="13"/>
  <c r="AN64" i="13"/>
  <c r="AO64" i="13"/>
  <c r="AL65" i="13"/>
  <c r="AM65" i="13"/>
  <c r="AN65" i="13"/>
  <c r="AO65" i="13"/>
  <c r="AO2" i="13"/>
  <c r="AN2" i="13"/>
  <c r="AM2" i="13"/>
  <c r="AL2" i="13"/>
  <c r="AO50" i="6"/>
  <c r="AM49" i="6"/>
  <c r="AN46" i="6"/>
  <c r="AM45" i="6"/>
  <c r="AN42" i="6"/>
  <c r="AM41" i="6"/>
  <c r="AN38" i="6"/>
  <c r="AM37" i="6"/>
  <c r="AN34" i="6"/>
  <c r="AM33" i="6"/>
  <c r="AN30" i="6"/>
  <c r="AM29" i="6"/>
  <c r="AN26" i="6"/>
  <c r="AM25" i="6"/>
  <c r="AN22" i="6"/>
  <c r="AM21" i="6"/>
  <c r="AN18" i="6"/>
  <c r="AM17" i="6"/>
  <c r="AN14" i="6"/>
  <c r="AM13" i="6"/>
  <c r="AN10" i="6"/>
  <c r="AM9" i="6"/>
  <c r="AN6" i="6"/>
  <c r="AM5" i="6"/>
  <c r="AL6" i="6"/>
  <c r="AL11" i="6"/>
  <c r="AL16" i="6"/>
  <c r="AL22" i="6"/>
  <c r="AL27" i="6"/>
  <c r="AL32" i="6"/>
  <c r="AL38" i="6"/>
  <c r="AL43" i="6"/>
  <c r="AL48" i="6"/>
  <c r="AM3" i="6"/>
  <c r="AN3" i="6"/>
  <c r="AO3" i="6"/>
  <c r="AM4" i="6"/>
  <c r="AN4" i="6"/>
  <c r="AO4" i="6"/>
  <c r="AM6" i="6"/>
  <c r="AM7" i="6"/>
  <c r="AN7" i="6"/>
  <c r="AO7" i="6"/>
  <c r="AM8" i="6"/>
  <c r="AN8" i="6"/>
  <c r="AO8" i="6"/>
  <c r="AM10" i="6"/>
  <c r="AM11" i="6"/>
  <c r="AN11" i="6"/>
  <c r="AO11" i="6"/>
  <c r="AM12" i="6"/>
  <c r="AN12" i="6"/>
  <c r="AO12" i="6"/>
  <c r="AM14" i="6"/>
  <c r="AM15" i="6"/>
  <c r="AN15" i="6"/>
  <c r="AO15" i="6"/>
  <c r="AM16" i="6"/>
  <c r="AN16" i="6"/>
  <c r="AO16" i="6"/>
  <c r="AM18" i="6"/>
  <c r="AM19" i="6"/>
  <c r="AN19" i="6"/>
  <c r="AO19" i="6"/>
  <c r="AM20" i="6"/>
  <c r="AN20" i="6"/>
  <c r="AO20" i="6"/>
  <c r="AM22" i="6"/>
  <c r="AM23" i="6"/>
  <c r="AN23" i="6"/>
  <c r="AO23" i="6"/>
  <c r="AM24" i="6"/>
  <c r="AN24" i="6"/>
  <c r="AO24" i="6"/>
  <c r="AM26" i="6"/>
  <c r="AM27" i="6"/>
  <c r="AN27" i="6"/>
  <c r="AO27" i="6"/>
  <c r="AM28" i="6"/>
  <c r="AN28" i="6"/>
  <c r="AO28" i="6"/>
  <c r="AM30" i="6"/>
  <c r="AM31" i="6"/>
  <c r="AN31" i="6"/>
  <c r="AO31" i="6"/>
  <c r="AM32" i="6"/>
  <c r="AN32" i="6"/>
  <c r="AO32" i="6"/>
  <c r="AM34" i="6"/>
  <c r="AM35" i="6"/>
  <c r="AN35" i="6"/>
  <c r="AO35" i="6"/>
  <c r="AM36" i="6"/>
  <c r="AN36" i="6"/>
  <c r="AO36" i="6"/>
  <c r="AM38" i="6"/>
  <c r="AM39" i="6"/>
  <c r="AN39" i="6"/>
  <c r="AO39" i="6"/>
  <c r="AM40" i="6"/>
  <c r="AN40" i="6"/>
  <c r="AO40" i="6"/>
  <c r="AM42" i="6"/>
  <c r="AM43" i="6"/>
  <c r="AN43" i="6"/>
  <c r="AO43" i="6"/>
  <c r="AM44" i="6"/>
  <c r="AN44" i="6"/>
  <c r="AO44" i="6"/>
  <c r="AM46" i="6"/>
  <c r="AM47" i="6"/>
  <c r="AN47" i="6"/>
  <c r="AO47" i="6"/>
  <c r="AM48" i="6"/>
  <c r="AN48" i="6"/>
  <c r="AO48" i="6"/>
  <c r="AM50" i="6"/>
  <c r="AN50" i="6"/>
  <c r="AM51" i="6"/>
  <c r="AN51" i="6"/>
  <c r="AO51" i="6"/>
  <c r="AM52" i="6"/>
  <c r="AN52" i="6"/>
  <c r="AO52" i="6"/>
  <c r="AL3" i="5"/>
  <c r="AM3" i="5"/>
  <c r="AN3" i="5"/>
  <c r="AO3" i="5"/>
  <c r="AL4" i="5"/>
  <c r="AM4" i="5"/>
  <c r="AN4" i="5"/>
  <c r="AO4" i="5"/>
  <c r="AL5" i="5"/>
  <c r="AM5" i="5"/>
  <c r="AN5" i="5"/>
  <c r="AO5" i="5"/>
  <c r="AL6" i="5"/>
  <c r="AM6" i="5"/>
  <c r="AN6" i="5"/>
  <c r="AO6" i="5"/>
  <c r="AL7" i="5"/>
  <c r="AM7" i="5"/>
  <c r="AN7" i="5"/>
  <c r="AO7" i="5"/>
  <c r="AL8" i="5"/>
  <c r="AM8" i="5"/>
  <c r="AN8" i="5"/>
  <c r="AO8" i="5"/>
  <c r="AL9" i="5"/>
  <c r="AM9" i="5"/>
  <c r="AN9" i="5"/>
  <c r="AO9" i="5"/>
  <c r="AL10" i="5"/>
  <c r="AM10" i="5"/>
  <c r="AN10" i="5"/>
  <c r="AO10" i="5"/>
  <c r="AL11" i="5"/>
  <c r="AM11" i="5"/>
  <c r="AN11" i="5"/>
  <c r="AO11" i="5"/>
  <c r="AL12" i="5"/>
  <c r="AM12" i="5"/>
  <c r="AN12" i="5"/>
  <c r="AO12" i="5"/>
  <c r="AL13" i="5"/>
  <c r="AM13" i="5"/>
  <c r="AN13" i="5"/>
  <c r="AO13" i="5"/>
  <c r="AL14" i="5"/>
  <c r="AM14" i="5"/>
  <c r="AN14" i="5"/>
  <c r="AO14" i="5"/>
  <c r="AL15" i="5"/>
  <c r="AM15" i="5"/>
  <c r="AN15" i="5"/>
  <c r="AO15" i="5"/>
  <c r="AL16" i="5"/>
  <c r="AM16" i="5"/>
  <c r="AN16" i="5"/>
  <c r="AO16" i="5"/>
  <c r="AL17" i="5"/>
  <c r="AM17" i="5"/>
  <c r="AN17" i="5"/>
  <c r="AO17" i="5"/>
  <c r="AL18" i="5"/>
  <c r="AM18" i="5"/>
  <c r="AN18" i="5"/>
  <c r="AO18" i="5"/>
  <c r="AL19" i="5"/>
  <c r="AM19" i="5"/>
  <c r="AN19" i="5"/>
  <c r="AO19" i="5"/>
  <c r="AL20" i="5"/>
  <c r="AM20" i="5"/>
  <c r="AN20" i="5"/>
  <c r="AO20" i="5"/>
  <c r="AL21" i="5"/>
  <c r="AM21" i="5"/>
  <c r="AN21" i="5"/>
  <c r="AO21" i="5"/>
  <c r="AL22" i="5"/>
  <c r="AM22" i="5"/>
  <c r="AN22" i="5"/>
  <c r="AO22" i="5"/>
  <c r="AL23" i="5"/>
  <c r="AM23" i="5"/>
  <c r="AN23" i="5"/>
  <c r="AO23" i="5"/>
  <c r="AL24" i="5"/>
  <c r="AM24" i="5"/>
  <c r="AN24" i="5"/>
  <c r="AO24" i="5"/>
  <c r="AL25" i="5"/>
  <c r="AM25" i="5"/>
  <c r="AN25" i="5"/>
  <c r="AO25" i="5"/>
  <c r="AL26" i="5"/>
  <c r="AM26" i="5"/>
  <c r="AN26" i="5"/>
  <c r="AO26" i="5"/>
  <c r="AL27" i="5"/>
  <c r="AM27" i="5"/>
  <c r="AN27" i="5"/>
  <c r="AO27" i="5"/>
  <c r="AL28" i="5"/>
  <c r="AM28" i="5"/>
  <c r="AN28" i="5"/>
  <c r="AO28" i="5"/>
  <c r="AL29" i="5"/>
  <c r="AM29" i="5"/>
  <c r="AN29" i="5"/>
  <c r="AO29" i="5"/>
  <c r="AL30" i="5"/>
  <c r="AM30" i="5"/>
  <c r="AN30" i="5"/>
  <c r="AO30" i="5"/>
  <c r="AL31" i="5"/>
  <c r="AM31" i="5"/>
  <c r="AN31" i="5"/>
  <c r="AO31" i="5"/>
  <c r="AL32" i="5"/>
  <c r="AM32" i="5"/>
  <c r="AN32" i="5"/>
  <c r="AO32" i="5"/>
  <c r="AL33" i="5"/>
  <c r="AM33" i="5"/>
  <c r="AN33" i="5"/>
  <c r="AO33" i="5"/>
  <c r="AL34" i="5"/>
  <c r="AM34" i="5"/>
  <c r="AN34" i="5"/>
  <c r="AO34" i="5"/>
  <c r="AL35" i="5"/>
  <c r="AM35" i="5"/>
  <c r="AN35" i="5"/>
  <c r="AO35" i="5"/>
  <c r="AL36" i="5"/>
  <c r="AM36" i="5"/>
  <c r="AN36" i="5"/>
  <c r="AO36" i="5"/>
  <c r="AL37" i="5"/>
  <c r="AM37" i="5"/>
  <c r="AN37" i="5"/>
  <c r="AO37" i="5"/>
  <c r="AL38" i="5"/>
  <c r="AM38" i="5"/>
  <c r="AN38" i="5"/>
  <c r="AO38" i="5"/>
  <c r="AL39" i="5"/>
  <c r="AM39" i="5"/>
  <c r="AN39" i="5"/>
  <c r="AO39" i="5"/>
  <c r="AL40" i="5"/>
  <c r="AM40" i="5"/>
  <c r="AN40" i="5"/>
  <c r="AO40" i="5"/>
  <c r="AL41" i="5"/>
  <c r="AM41" i="5"/>
  <c r="AN41" i="5"/>
  <c r="AO41" i="5"/>
  <c r="AL42" i="5"/>
  <c r="AM42" i="5"/>
  <c r="AN42" i="5"/>
  <c r="AO42" i="5"/>
  <c r="AL43" i="5"/>
  <c r="AM43" i="5"/>
  <c r="AN43" i="5"/>
  <c r="AO43" i="5"/>
  <c r="AL44" i="5"/>
  <c r="AM44" i="5"/>
  <c r="AN44" i="5"/>
  <c r="AO44" i="5"/>
  <c r="AL45" i="5"/>
  <c r="AM45" i="5"/>
  <c r="AN45" i="5"/>
  <c r="AO45" i="5"/>
  <c r="AL46" i="5"/>
  <c r="AM46" i="5"/>
  <c r="AN46" i="5"/>
  <c r="AO46" i="5"/>
  <c r="AL47" i="5"/>
  <c r="AM47" i="5"/>
  <c r="AN47" i="5"/>
  <c r="AO47" i="5"/>
  <c r="AL48" i="5"/>
  <c r="AM48" i="5"/>
  <c r="AN48" i="5"/>
  <c r="AO48" i="5"/>
  <c r="AL49" i="5"/>
  <c r="AM49" i="5"/>
  <c r="AN49" i="5"/>
  <c r="AO49" i="5"/>
  <c r="AL50" i="5"/>
  <c r="AM50" i="5"/>
  <c r="AN50" i="5"/>
  <c r="AO50" i="5"/>
  <c r="AL51" i="5"/>
  <c r="AM51" i="5"/>
  <c r="AN51" i="5"/>
  <c r="AO51" i="5"/>
  <c r="AL52" i="5"/>
  <c r="AM52" i="5"/>
  <c r="AN52" i="5"/>
  <c r="AO52" i="5"/>
  <c r="AL53" i="5"/>
  <c r="AM53" i="5"/>
  <c r="AN53" i="5"/>
  <c r="AO53" i="5"/>
  <c r="AL54" i="5"/>
  <c r="AM54" i="5"/>
  <c r="AN54" i="5"/>
  <c r="AO54" i="5"/>
  <c r="AL55" i="5"/>
  <c r="AM55" i="5"/>
  <c r="AN55" i="5"/>
  <c r="AO55" i="5"/>
  <c r="AL56" i="5"/>
  <c r="AM56" i="5"/>
  <c r="AN56" i="5"/>
  <c r="AO56" i="5"/>
  <c r="AL57" i="5"/>
  <c r="AM57" i="5"/>
  <c r="AN57" i="5"/>
  <c r="AO57" i="5"/>
  <c r="AL58" i="5"/>
  <c r="AM58" i="5"/>
  <c r="AN58" i="5"/>
  <c r="AO58" i="5"/>
  <c r="AL59" i="5"/>
  <c r="AM59" i="5"/>
  <c r="AN59" i="5"/>
  <c r="AO59" i="5"/>
  <c r="AL60" i="5"/>
  <c r="AM60" i="5"/>
  <c r="AN60" i="5"/>
  <c r="AO60" i="5"/>
  <c r="AL61" i="5"/>
  <c r="AM61" i="5"/>
  <c r="AN61" i="5"/>
  <c r="AO61" i="5"/>
  <c r="AL62" i="5"/>
  <c r="AM62" i="5"/>
  <c r="AN62" i="5"/>
  <c r="AO62" i="5"/>
  <c r="AL63" i="5"/>
  <c r="AM63" i="5"/>
  <c r="AN63" i="5"/>
  <c r="AO63" i="5"/>
  <c r="AL64" i="5"/>
  <c r="AM64" i="5"/>
  <c r="AN64" i="5"/>
  <c r="AO64" i="5"/>
  <c r="AL65" i="5"/>
  <c r="AM65" i="5"/>
  <c r="AN65" i="5"/>
  <c r="AO65" i="5"/>
  <c r="AL66" i="5"/>
  <c r="AM66" i="5"/>
  <c r="AN66" i="5"/>
  <c r="AO66" i="5"/>
  <c r="AL67" i="5"/>
  <c r="AM67" i="5"/>
  <c r="AN67" i="5"/>
  <c r="AO67" i="5"/>
  <c r="AL68" i="5"/>
  <c r="AM68" i="5"/>
  <c r="AN68" i="5"/>
  <c r="AO68" i="5"/>
  <c r="AL69" i="5"/>
  <c r="AM69" i="5"/>
  <c r="AN69" i="5"/>
  <c r="AO69" i="5"/>
  <c r="AL70" i="5"/>
  <c r="AM70" i="5"/>
  <c r="AN70" i="5"/>
  <c r="AO70" i="5"/>
  <c r="AL71" i="5"/>
  <c r="AM71" i="5"/>
  <c r="AN71" i="5"/>
  <c r="AO71" i="5"/>
  <c r="AL72" i="5"/>
  <c r="AM72" i="5"/>
  <c r="AN72" i="5"/>
  <c r="AO72" i="5"/>
  <c r="AO2" i="5"/>
  <c r="AN2" i="5"/>
  <c r="AM2" i="5"/>
  <c r="AL2" i="5"/>
  <c r="AL3" i="4"/>
  <c r="AM3" i="4"/>
  <c r="AN3" i="4"/>
  <c r="AO3" i="4"/>
  <c r="AL4" i="4"/>
  <c r="AM4" i="4"/>
  <c r="AN4" i="4"/>
  <c r="AO4" i="4"/>
  <c r="AL5" i="4"/>
  <c r="AM5" i="4"/>
  <c r="AN5" i="4"/>
  <c r="AO5" i="4"/>
  <c r="AL6" i="4"/>
  <c r="AM6" i="4"/>
  <c r="AN6" i="4"/>
  <c r="AO6" i="4"/>
  <c r="AL7" i="4"/>
  <c r="AM7" i="4"/>
  <c r="AN7" i="4"/>
  <c r="AO7" i="4"/>
  <c r="AL8" i="4"/>
  <c r="AM8" i="4"/>
  <c r="AN8" i="4"/>
  <c r="AO8" i="4"/>
  <c r="AL9" i="4"/>
  <c r="AM9" i="4"/>
  <c r="AN9" i="4"/>
  <c r="AO9" i="4"/>
  <c r="AL10" i="4"/>
  <c r="AM10" i="4"/>
  <c r="AN10" i="4"/>
  <c r="AO10" i="4"/>
  <c r="AL11" i="4"/>
  <c r="AM11" i="4"/>
  <c r="AN11" i="4"/>
  <c r="AO11" i="4"/>
  <c r="AL12" i="4"/>
  <c r="AM12" i="4"/>
  <c r="AN12" i="4"/>
  <c r="AO12" i="4"/>
  <c r="AL13" i="4"/>
  <c r="AM13" i="4"/>
  <c r="AN13" i="4"/>
  <c r="AO13" i="4"/>
  <c r="AL14" i="4"/>
  <c r="AM14" i="4"/>
  <c r="AN14" i="4"/>
  <c r="AO14" i="4"/>
  <c r="AL15" i="4"/>
  <c r="AM15" i="4"/>
  <c r="AN15" i="4"/>
  <c r="AO15" i="4"/>
  <c r="AL16" i="4"/>
  <c r="AM16" i="4"/>
  <c r="AN16" i="4"/>
  <c r="AO16" i="4"/>
  <c r="AL17" i="4"/>
  <c r="AM17" i="4"/>
  <c r="AN17" i="4"/>
  <c r="AO17" i="4"/>
  <c r="AL18" i="4"/>
  <c r="AM18" i="4"/>
  <c r="AN18" i="4"/>
  <c r="AO18" i="4"/>
  <c r="AL19" i="4"/>
  <c r="AM19" i="4"/>
  <c r="AN19" i="4"/>
  <c r="AO19" i="4"/>
  <c r="AL20" i="4"/>
  <c r="AM20" i="4"/>
  <c r="AN20" i="4"/>
  <c r="AO20" i="4"/>
  <c r="AL21" i="4"/>
  <c r="AM21" i="4"/>
  <c r="AN21" i="4"/>
  <c r="AO21" i="4"/>
  <c r="AL22" i="4"/>
  <c r="AM22" i="4"/>
  <c r="AN22" i="4"/>
  <c r="AO22" i="4"/>
  <c r="AL23" i="4"/>
  <c r="AM23" i="4"/>
  <c r="AN23" i="4"/>
  <c r="AO23" i="4"/>
  <c r="AL24" i="4"/>
  <c r="AM24" i="4"/>
  <c r="AN24" i="4"/>
  <c r="AO24" i="4"/>
  <c r="AL25" i="4"/>
  <c r="AM25" i="4"/>
  <c r="AN25" i="4"/>
  <c r="AO25" i="4"/>
  <c r="AL26" i="4"/>
  <c r="AM26" i="4"/>
  <c r="AN26" i="4"/>
  <c r="AO26" i="4"/>
  <c r="AL27" i="4"/>
  <c r="AM27" i="4"/>
  <c r="AN27" i="4"/>
  <c r="AO27" i="4"/>
  <c r="AL28" i="4"/>
  <c r="AM28" i="4"/>
  <c r="AN28" i="4"/>
  <c r="AO28" i="4"/>
  <c r="AL29" i="4"/>
  <c r="AM29" i="4"/>
  <c r="AN29" i="4"/>
  <c r="AO29" i="4"/>
  <c r="AL30" i="4"/>
  <c r="AM30" i="4"/>
  <c r="AN30" i="4"/>
  <c r="AO30" i="4"/>
  <c r="AL31" i="4"/>
  <c r="AM31" i="4"/>
  <c r="AN31" i="4"/>
  <c r="AO31" i="4"/>
  <c r="AL32" i="4"/>
  <c r="AM32" i="4"/>
  <c r="AN32" i="4"/>
  <c r="AO32" i="4"/>
  <c r="AL33" i="4"/>
  <c r="AM33" i="4"/>
  <c r="AN33" i="4"/>
  <c r="AO33" i="4"/>
  <c r="AL34" i="4"/>
  <c r="AM34" i="4"/>
  <c r="AN34" i="4"/>
  <c r="AO34" i="4"/>
  <c r="AL35" i="4"/>
  <c r="AM35" i="4"/>
  <c r="AN35" i="4"/>
  <c r="AO35" i="4"/>
  <c r="AL36" i="4"/>
  <c r="AM36" i="4"/>
  <c r="AN36" i="4"/>
  <c r="AO36" i="4"/>
  <c r="AL37" i="4"/>
  <c r="AM37" i="4"/>
  <c r="AN37" i="4"/>
  <c r="AO37" i="4"/>
  <c r="AL38" i="4"/>
  <c r="AM38" i="4"/>
  <c r="AN38" i="4"/>
  <c r="AO38" i="4"/>
  <c r="AL39" i="4"/>
  <c r="AM39" i="4"/>
  <c r="AN39" i="4"/>
  <c r="AO39" i="4"/>
  <c r="AL40" i="4"/>
  <c r="AM40" i="4"/>
  <c r="AN40" i="4"/>
  <c r="AO40" i="4"/>
  <c r="AL41" i="4"/>
  <c r="AM41" i="4"/>
  <c r="AN41" i="4"/>
  <c r="AO41" i="4"/>
  <c r="AL42" i="4"/>
  <c r="AM42" i="4"/>
  <c r="AN42" i="4"/>
  <c r="AO42" i="4"/>
  <c r="AL43" i="4"/>
  <c r="AM43" i="4"/>
  <c r="AN43" i="4"/>
  <c r="AO43" i="4"/>
  <c r="AL44" i="4"/>
  <c r="AM44" i="4"/>
  <c r="AN44" i="4"/>
  <c r="AO44" i="4"/>
  <c r="AL45" i="4"/>
  <c r="AM45" i="4"/>
  <c r="AN45" i="4"/>
  <c r="AO45" i="4"/>
  <c r="AL46" i="4"/>
  <c r="AM46" i="4"/>
  <c r="AN46" i="4"/>
  <c r="AO46" i="4"/>
  <c r="AL47" i="4"/>
  <c r="AM47" i="4"/>
  <c r="AN47" i="4"/>
  <c r="AO47" i="4"/>
  <c r="AL48" i="4"/>
  <c r="AM48" i="4"/>
  <c r="AN48" i="4"/>
  <c r="AO48" i="4"/>
  <c r="AL49" i="4"/>
  <c r="AM49" i="4"/>
  <c r="AN49" i="4"/>
  <c r="AO49" i="4"/>
  <c r="AL50" i="4"/>
  <c r="AM50" i="4"/>
  <c r="AN50" i="4"/>
  <c r="AO50" i="4"/>
  <c r="AL51" i="4"/>
  <c r="AM51" i="4"/>
  <c r="AN51" i="4"/>
  <c r="AO51" i="4"/>
  <c r="AL52" i="4"/>
  <c r="AM52" i="4"/>
  <c r="AN52" i="4"/>
  <c r="AO52" i="4"/>
  <c r="AL53" i="4"/>
  <c r="AM53" i="4"/>
  <c r="AN53" i="4"/>
  <c r="AO53" i="4"/>
  <c r="AL54" i="4"/>
  <c r="AM54" i="4"/>
  <c r="AN54" i="4"/>
  <c r="AO54" i="4"/>
  <c r="AL55" i="4"/>
  <c r="AM55" i="4"/>
  <c r="AN55" i="4"/>
  <c r="AO55" i="4"/>
  <c r="AL56" i="4"/>
  <c r="AM56" i="4"/>
  <c r="AN56" i="4"/>
  <c r="AO56" i="4"/>
  <c r="AL57" i="4"/>
  <c r="AM57" i="4"/>
  <c r="AN57" i="4"/>
  <c r="AO57" i="4"/>
  <c r="AO2" i="4"/>
  <c r="AN2" i="4"/>
  <c r="AM2" i="4"/>
  <c r="AL2" i="4"/>
  <c r="AL3" i="3"/>
  <c r="AM3" i="3"/>
  <c r="AN3" i="3"/>
  <c r="AO3" i="3"/>
  <c r="AL4" i="3"/>
  <c r="AM4" i="3"/>
  <c r="AN4" i="3"/>
  <c r="AO4" i="3"/>
  <c r="AL5" i="3"/>
  <c r="AM5" i="3"/>
  <c r="AN5" i="3"/>
  <c r="AO5" i="3"/>
  <c r="AL6" i="3"/>
  <c r="AM6" i="3"/>
  <c r="AN6" i="3"/>
  <c r="AO6" i="3"/>
  <c r="AL7" i="3"/>
  <c r="AM7" i="3"/>
  <c r="AN7" i="3"/>
  <c r="AO7" i="3"/>
  <c r="AL8" i="3"/>
  <c r="AM8" i="3"/>
  <c r="AN8" i="3"/>
  <c r="AO8" i="3"/>
  <c r="AL9" i="3"/>
  <c r="AM9" i="3"/>
  <c r="AN9" i="3"/>
  <c r="AO9" i="3"/>
  <c r="AL10" i="3"/>
  <c r="AM10" i="3"/>
  <c r="AN10" i="3"/>
  <c r="AO10" i="3"/>
  <c r="AL11" i="3"/>
  <c r="AM11" i="3"/>
  <c r="AN11" i="3"/>
  <c r="AO11" i="3"/>
  <c r="AL12" i="3"/>
  <c r="AM12" i="3"/>
  <c r="AN12" i="3"/>
  <c r="AO12" i="3"/>
  <c r="AL13" i="3"/>
  <c r="AM13" i="3"/>
  <c r="AN13" i="3"/>
  <c r="AO13" i="3"/>
  <c r="AL14" i="3"/>
  <c r="AM14" i="3"/>
  <c r="AN14" i="3"/>
  <c r="AO14" i="3"/>
  <c r="AL15" i="3"/>
  <c r="AM15" i="3"/>
  <c r="AN15" i="3"/>
  <c r="AO15" i="3"/>
  <c r="AL16" i="3"/>
  <c r="AM16" i="3"/>
  <c r="AN16" i="3"/>
  <c r="AO16" i="3"/>
  <c r="AL17" i="3"/>
  <c r="AM17" i="3"/>
  <c r="AN17" i="3"/>
  <c r="AO17" i="3"/>
  <c r="AL18" i="3"/>
  <c r="AM18" i="3"/>
  <c r="AN18" i="3"/>
  <c r="AO18" i="3"/>
  <c r="AL19" i="3"/>
  <c r="AM19" i="3"/>
  <c r="AN19" i="3"/>
  <c r="AO19" i="3"/>
  <c r="AL20" i="3"/>
  <c r="AM20" i="3"/>
  <c r="AN20" i="3"/>
  <c r="AO20" i="3"/>
  <c r="AL21" i="3"/>
  <c r="AM21" i="3"/>
  <c r="AN21" i="3"/>
  <c r="AO21" i="3"/>
  <c r="AL22" i="3"/>
  <c r="AM22" i="3"/>
  <c r="AN22" i="3"/>
  <c r="AO22" i="3"/>
  <c r="AL23" i="3"/>
  <c r="AM23" i="3"/>
  <c r="AN23" i="3"/>
  <c r="AO23" i="3"/>
  <c r="AL24" i="3"/>
  <c r="AM24" i="3"/>
  <c r="AN24" i="3"/>
  <c r="AO24" i="3"/>
  <c r="AL25" i="3"/>
  <c r="AM25" i="3"/>
  <c r="AN25" i="3"/>
  <c r="AO25" i="3"/>
  <c r="AL26" i="3"/>
  <c r="AM26" i="3"/>
  <c r="AN26" i="3"/>
  <c r="AO26" i="3"/>
  <c r="AL27" i="3"/>
  <c r="AM27" i="3"/>
  <c r="AN27" i="3"/>
  <c r="AO27" i="3"/>
  <c r="AL28" i="3"/>
  <c r="AM28" i="3"/>
  <c r="AN28" i="3"/>
  <c r="AO28" i="3"/>
  <c r="AL29" i="3"/>
  <c r="AM29" i="3"/>
  <c r="AN29" i="3"/>
  <c r="AO29" i="3"/>
  <c r="AL30" i="3"/>
  <c r="AM30" i="3"/>
  <c r="AN30" i="3"/>
  <c r="AO30" i="3"/>
  <c r="AL31" i="3"/>
  <c r="AM31" i="3"/>
  <c r="AN31" i="3"/>
  <c r="AO31" i="3"/>
  <c r="AL32" i="3"/>
  <c r="AM32" i="3"/>
  <c r="AN32" i="3"/>
  <c r="AO32" i="3"/>
  <c r="AL33" i="3"/>
  <c r="AM33" i="3"/>
  <c r="AN33" i="3"/>
  <c r="AO33" i="3"/>
  <c r="AL34" i="3"/>
  <c r="AM34" i="3"/>
  <c r="AN34" i="3"/>
  <c r="AO34" i="3"/>
  <c r="AL35" i="3"/>
  <c r="AM35" i="3"/>
  <c r="AN35" i="3"/>
  <c r="AO35" i="3"/>
  <c r="AL36" i="3"/>
  <c r="AM36" i="3"/>
  <c r="AN36" i="3"/>
  <c r="AO36" i="3"/>
  <c r="AL37" i="3"/>
  <c r="AM37" i="3"/>
  <c r="AN37" i="3"/>
  <c r="AO37" i="3"/>
  <c r="AL38" i="3"/>
  <c r="AM38" i="3"/>
  <c r="AN38" i="3"/>
  <c r="AO38" i="3"/>
  <c r="AL39" i="3"/>
  <c r="AM39" i="3"/>
  <c r="AN39" i="3"/>
  <c r="AO39" i="3"/>
  <c r="AL40" i="3"/>
  <c r="AM40" i="3"/>
  <c r="AN40" i="3"/>
  <c r="AO40" i="3"/>
  <c r="AL41" i="3"/>
  <c r="AM41" i="3"/>
  <c r="AN41" i="3"/>
  <c r="AO41" i="3"/>
  <c r="AL42" i="3"/>
  <c r="AM42" i="3"/>
  <c r="AN42" i="3"/>
  <c r="AO42" i="3"/>
  <c r="AL43" i="3"/>
  <c r="AM43" i="3"/>
  <c r="AN43" i="3"/>
  <c r="AO43" i="3"/>
  <c r="AL44" i="3"/>
  <c r="AM44" i="3"/>
  <c r="AN44" i="3"/>
  <c r="AO44" i="3"/>
  <c r="AL45" i="3"/>
  <c r="AM45" i="3"/>
  <c r="AN45" i="3"/>
  <c r="AO45" i="3"/>
  <c r="AL46" i="3"/>
  <c r="AM46" i="3"/>
  <c r="AN46" i="3"/>
  <c r="AO46" i="3"/>
  <c r="AL47" i="3"/>
  <c r="AM47" i="3"/>
  <c r="AN47" i="3"/>
  <c r="AO47" i="3"/>
  <c r="AL48" i="3"/>
  <c r="AM48" i="3"/>
  <c r="AN48" i="3"/>
  <c r="AO48" i="3"/>
  <c r="AL49" i="3"/>
  <c r="AM49" i="3"/>
  <c r="AN49" i="3"/>
  <c r="AO49" i="3"/>
  <c r="AL50" i="3"/>
  <c r="AM50" i="3"/>
  <c r="AN50" i="3"/>
  <c r="AO50" i="3"/>
  <c r="AL51" i="3"/>
  <c r="AM51" i="3"/>
  <c r="AN51" i="3"/>
  <c r="AO51" i="3"/>
  <c r="AL52" i="3"/>
  <c r="AM52" i="3"/>
  <c r="AN52" i="3"/>
  <c r="AO52" i="3"/>
  <c r="AL53" i="3"/>
  <c r="AM53" i="3"/>
  <c r="AN53" i="3"/>
  <c r="AO53" i="3"/>
  <c r="AL54" i="3"/>
  <c r="AM54" i="3"/>
  <c r="AN54" i="3"/>
  <c r="AO54" i="3"/>
  <c r="AL55" i="3"/>
  <c r="AM55" i="3"/>
  <c r="AN55" i="3"/>
  <c r="AO55" i="3"/>
  <c r="AL56" i="3"/>
  <c r="AM56" i="3"/>
  <c r="AN56" i="3"/>
  <c r="AO56" i="3"/>
  <c r="AL57" i="3"/>
  <c r="AM57" i="3"/>
  <c r="AN57" i="3"/>
  <c r="AO57" i="3"/>
  <c r="AL58" i="3"/>
  <c r="AM58" i="3"/>
  <c r="AN58" i="3"/>
  <c r="AO58" i="3"/>
  <c r="AL59" i="3"/>
  <c r="AM59" i="3"/>
  <c r="AN59" i="3"/>
  <c r="AO59" i="3"/>
  <c r="AL60" i="3"/>
  <c r="AM60" i="3"/>
  <c r="AN60" i="3"/>
  <c r="AO60" i="3"/>
  <c r="AL61" i="3"/>
  <c r="AM61" i="3"/>
  <c r="AN61" i="3"/>
  <c r="AO61" i="3"/>
  <c r="AL62" i="3"/>
  <c r="AM62" i="3"/>
  <c r="AN62" i="3"/>
  <c r="AO62" i="3"/>
  <c r="AL63" i="3"/>
  <c r="AM63" i="3"/>
  <c r="AN63" i="3"/>
  <c r="AO63" i="3"/>
  <c r="AL64" i="3"/>
  <c r="AM64" i="3"/>
  <c r="AN64" i="3"/>
  <c r="AO64" i="3"/>
  <c r="AL65" i="3"/>
  <c r="AM65" i="3"/>
  <c r="AN65" i="3"/>
  <c r="AO65" i="3"/>
  <c r="AO2" i="3"/>
  <c r="AN2" i="3"/>
  <c r="AM2" i="3"/>
  <c r="AL2" i="3"/>
  <c r="AL3" i="2"/>
  <c r="AM3" i="2"/>
  <c r="AN3" i="2"/>
  <c r="AO3" i="2"/>
  <c r="AL4" i="2"/>
  <c r="AM4" i="2"/>
  <c r="AN4" i="2"/>
  <c r="AO4" i="2"/>
  <c r="AL5" i="2"/>
  <c r="AM5" i="2"/>
  <c r="AN5" i="2"/>
  <c r="AO5" i="2"/>
  <c r="AL6" i="2"/>
  <c r="AM6" i="2"/>
  <c r="AN6" i="2"/>
  <c r="AO6" i="2"/>
  <c r="AL7" i="2"/>
  <c r="AM7" i="2"/>
  <c r="AN7" i="2"/>
  <c r="AO7" i="2"/>
  <c r="AL8" i="2"/>
  <c r="AM8" i="2"/>
  <c r="AN8" i="2"/>
  <c r="AO8" i="2"/>
  <c r="AL9" i="2"/>
  <c r="AM9" i="2"/>
  <c r="AN9" i="2"/>
  <c r="AO9" i="2"/>
  <c r="AL10" i="2"/>
  <c r="AM10" i="2"/>
  <c r="AN10" i="2"/>
  <c r="AO10" i="2"/>
  <c r="AL11" i="2"/>
  <c r="AM11" i="2"/>
  <c r="AN11" i="2"/>
  <c r="AO11" i="2"/>
  <c r="AL12" i="2"/>
  <c r="AM12" i="2"/>
  <c r="AN12" i="2"/>
  <c r="AO12" i="2"/>
  <c r="AL13" i="2"/>
  <c r="AM13" i="2"/>
  <c r="AN13" i="2"/>
  <c r="AO13" i="2"/>
  <c r="AL14" i="2"/>
  <c r="AM14" i="2"/>
  <c r="AN14" i="2"/>
  <c r="AO14" i="2"/>
  <c r="AL15" i="2"/>
  <c r="AM15" i="2"/>
  <c r="AN15" i="2"/>
  <c r="AO15" i="2"/>
  <c r="AL16" i="2"/>
  <c r="AM16" i="2"/>
  <c r="AN16" i="2"/>
  <c r="AO16" i="2"/>
  <c r="AL17" i="2"/>
  <c r="AM17" i="2"/>
  <c r="AN17" i="2"/>
  <c r="AO17" i="2"/>
  <c r="AL18" i="2"/>
  <c r="AM18" i="2"/>
  <c r="AN18" i="2"/>
  <c r="AO18" i="2"/>
  <c r="AL19" i="2"/>
  <c r="AM19" i="2"/>
  <c r="AN19" i="2"/>
  <c r="AO19" i="2"/>
  <c r="AL20" i="2"/>
  <c r="AM20" i="2"/>
  <c r="AN20" i="2"/>
  <c r="AO20" i="2"/>
  <c r="AL21" i="2"/>
  <c r="AM21" i="2"/>
  <c r="AN21" i="2"/>
  <c r="AO21" i="2"/>
  <c r="AL22" i="2"/>
  <c r="AM22" i="2"/>
  <c r="AN22" i="2"/>
  <c r="AO22" i="2"/>
  <c r="AL23" i="2"/>
  <c r="AM23" i="2"/>
  <c r="AN23" i="2"/>
  <c r="AO23" i="2"/>
  <c r="AL24" i="2"/>
  <c r="AM24" i="2"/>
  <c r="AN24" i="2"/>
  <c r="AO24" i="2"/>
  <c r="AL25" i="2"/>
  <c r="AM25" i="2"/>
  <c r="AN25" i="2"/>
  <c r="AO25" i="2"/>
  <c r="AL26" i="2"/>
  <c r="AM26" i="2"/>
  <c r="AN26" i="2"/>
  <c r="AO26" i="2"/>
  <c r="AL27" i="2"/>
  <c r="AM27" i="2"/>
  <c r="AN27" i="2"/>
  <c r="AO27" i="2"/>
  <c r="AL28" i="2"/>
  <c r="AM28" i="2"/>
  <c r="AN28" i="2"/>
  <c r="AO28" i="2"/>
  <c r="AL29" i="2"/>
  <c r="AM29" i="2"/>
  <c r="AN29" i="2"/>
  <c r="AO29" i="2"/>
  <c r="AL30" i="2"/>
  <c r="AM30" i="2"/>
  <c r="AN30" i="2"/>
  <c r="AO30" i="2"/>
  <c r="AL31" i="2"/>
  <c r="AM31" i="2"/>
  <c r="AN31" i="2"/>
  <c r="AO31" i="2"/>
  <c r="AL32" i="2"/>
  <c r="AM32" i="2"/>
  <c r="AN32" i="2"/>
  <c r="AO32" i="2"/>
  <c r="AL33" i="2"/>
  <c r="AM33" i="2"/>
  <c r="AN33" i="2"/>
  <c r="AO33" i="2"/>
  <c r="AL34" i="2"/>
  <c r="AM34" i="2"/>
  <c r="AN34" i="2"/>
  <c r="AO34" i="2"/>
  <c r="AL35" i="2"/>
  <c r="AM35" i="2"/>
  <c r="AN35" i="2"/>
  <c r="AO35" i="2"/>
  <c r="AL36" i="2"/>
  <c r="AM36" i="2"/>
  <c r="AN36" i="2"/>
  <c r="AO36" i="2"/>
  <c r="AL37" i="2"/>
  <c r="AM37" i="2"/>
  <c r="AN37" i="2"/>
  <c r="AO37" i="2"/>
  <c r="AL38" i="2"/>
  <c r="AM38" i="2"/>
  <c r="AN38" i="2"/>
  <c r="AO38" i="2"/>
  <c r="AL39" i="2"/>
  <c r="AM39" i="2"/>
  <c r="AN39" i="2"/>
  <c r="AO39" i="2"/>
  <c r="AL40" i="2"/>
  <c r="AM40" i="2"/>
  <c r="AN40" i="2"/>
  <c r="AO40" i="2"/>
  <c r="AL41" i="2"/>
  <c r="AM41" i="2"/>
  <c r="AN41" i="2"/>
  <c r="AO41" i="2"/>
  <c r="AL42" i="2"/>
  <c r="AM42" i="2"/>
  <c r="AN42" i="2"/>
  <c r="AO42" i="2"/>
  <c r="AL43" i="2"/>
  <c r="AM43" i="2"/>
  <c r="AN43" i="2"/>
  <c r="AO43" i="2"/>
  <c r="AL44" i="2"/>
  <c r="AM44" i="2"/>
  <c r="AN44" i="2"/>
  <c r="AO44" i="2"/>
  <c r="AL45" i="2"/>
  <c r="AM45" i="2"/>
  <c r="AN45" i="2"/>
  <c r="AO45" i="2"/>
  <c r="AL46" i="2"/>
  <c r="AM46" i="2"/>
  <c r="AN46" i="2"/>
  <c r="AO46" i="2"/>
  <c r="AL47" i="2"/>
  <c r="AM47" i="2"/>
  <c r="AN47" i="2"/>
  <c r="AO47" i="2"/>
  <c r="AL48" i="2"/>
  <c r="AM48" i="2"/>
  <c r="AN48" i="2"/>
  <c r="AO48" i="2"/>
  <c r="AL49" i="2"/>
  <c r="AM49" i="2"/>
  <c r="AN49" i="2"/>
  <c r="AO49" i="2"/>
  <c r="AL50" i="2"/>
  <c r="AM50" i="2"/>
  <c r="AN50" i="2"/>
  <c r="AO50" i="2"/>
  <c r="AL51" i="2"/>
  <c r="AM51" i="2"/>
  <c r="AN51" i="2"/>
  <c r="AO51" i="2"/>
  <c r="AL52" i="2"/>
  <c r="AM52" i="2"/>
  <c r="AN52" i="2"/>
  <c r="AO52" i="2"/>
  <c r="AL53" i="2"/>
  <c r="AM53" i="2"/>
  <c r="AN53" i="2"/>
  <c r="AO53" i="2"/>
  <c r="AL54" i="2"/>
  <c r="AM54" i="2"/>
  <c r="AN54" i="2"/>
  <c r="AO54" i="2"/>
  <c r="AL55" i="2"/>
  <c r="AM55" i="2"/>
  <c r="AN55" i="2"/>
  <c r="AO55" i="2"/>
  <c r="AL56" i="2"/>
  <c r="AM56" i="2"/>
  <c r="AN56" i="2"/>
  <c r="AO56" i="2"/>
  <c r="AL2" i="2"/>
  <c r="AO2" i="2"/>
  <c r="AN2" i="2"/>
  <c r="AM2" i="2"/>
  <c r="AM2" i="1"/>
  <c r="AL3" i="11"/>
  <c r="AM3" i="11"/>
  <c r="AN3" i="11"/>
  <c r="AO3" i="11"/>
  <c r="AL4" i="11"/>
  <c r="AM4" i="11"/>
  <c r="AN4" i="11"/>
  <c r="AO4" i="11"/>
  <c r="AL5" i="11"/>
  <c r="AM5" i="11"/>
  <c r="AN5" i="11"/>
  <c r="AO5" i="11"/>
  <c r="AL6" i="11"/>
  <c r="AM6" i="11"/>
  <c r="AN6" i="11"/>
  <c r="AO6" i="11"/>
  <c r="AL7" i="11"/>
  <c r="AM7" i="11"/>
  <c r="AN7" i="11"/>
  <c r="AO7" i="11"/>
  <c r="AL8" i="11"/>
  <c r="AM8" i="11"/>
  <c r="AN8" i="11"/>
  <c r="AO8" i="11"/>
  <c r="AL9" i="11"/>
  <c r="AM9" i="11"/>
  <c r="AN9" i="11"/>
  <c r="AO9" i="11"/>
  <c r="AL10" i="11"/>
  <c r="AM10" i="11"/>
  <c r="AN10" i="11"/>
  <c r="AO10" i="11"/>
  <c r="AL11" i="11"/>
  <c r="AM11" i="11"/>
  <c r="AN11" i="11"/>
  <c r="AO11" i="11"/>
  <c r="AL12" i="11"/>
  <c r="AM12" i="11"/>
  <c r="AN12" i="11"/>
  <c r="AO12" i="11"/>
  <c r="AL13" i="11"/>
  <c r="AM13" i="11"/>
  <c r="AN13" i="11"/>
  <c r="AO13" i="11"/>
  <c r="AL14" i="11"/>
  <c r="AM14" i="11"/>
  <c r="AN14" i="11"/>
  <c r="AO14" i="11"/>
  <c r="AL15" i="11"/>
  <c r="AM15" i="11"/>
  <c r="AN15" i="11"/>
  <c r="AO15" i="11"/>
  <c r="AL16" i="11"/>
  <c r="AM16" i="11"/>
  <c r="AN16" i="11"/>
  <c r="AO16" i="11"/>
  <c r="AL17" i="11"/>
  <c r="AM17" i="11"/>
  <c r="AN17" i="11"/>
  <c r="AO17" i="11"/>
  <c r="AL18" i="11"/>
  <c r="AM18" i="11"/>
  <c r="AN18" i="11"/>
  <c r="AO18" i="11"/>
  <c r="AL19" i="11"/>
  <c r="AM19" i="11"/>
  <c r="AN19" i="11"/>
  <c r="AO19" i="11"/>
  <c r="AL20" i="11"/>
  <c r="AM20" i="11"/>
  <c r="AN20" i="11"/>
  <c r="AO20" i="11"/>
  <c r="AL21" i="11"/>
  <c r="AM21" i="11"/>
  <c r="AN21" i="11"/>
  <c r="AO21" i="11"/>
  <c r="AL22" i="11"/>
  <c r="AM22" i="11"/>
  <c r="AN22" i="11"/>
  <c r="AO22" i="11"/>
  <c r="AL23" i="11"/>
  <c r="AM23" i="11"/>
  <c r="AN23" i="11"/>
  <c r="AO23" i="11"/>
  <c r="AL24" i="11"/>
  <c r="AM24" i="11"/>
  <c r="AN24" i="11"/>
  <c r="AO24" i="11"/>
  <c r="AL25" i="11"/>
  <c r="AM25" i="11"/>
  <c r="AN25" i="11"/>
  <c r="AO25" i="11"/>
  <c r="AL26" i="11"/>
  <c r="AM26" i="11"/>
  <c r="AN26" i="11"/>
  <c r="AO26" i="11"/>
  <c r="AL27" i="11"/>
  <c r="AM27" i="11"/>
  <c r="AN27" i="11"/>
  <c r="AO27" i="11"/>
  <c r="AL28" i="11"/>
  <c r="AM28" i="11"/>
  <c r="AN28" i="11"/>
  <c r="AO28" i="11"/>
  <c r="AL29" i="11"/>
  <c r="AM29" i="11"/>
  <c r="AN29" i="11"/>
  <c r="AO29" i="11"/>
  <c r="AL30" i="11"/>
  <c r="AM30" i="11"/>
  <c r="AN30" i="11"/>
  <c r="AO30" i="11"/>
  <c r="AL31" i="11"/>
  <c r="AM31" i="11"/>
  <c r="AN31" i="11"/>
  <c r="AO31" i="11"/>
  <c r="AL32" i="11"/>
  <c r="AM32" i="11"/>
  <c r="AN32" i="11"/>
  <c r="AO32" i="11"/>
  <c r="AL33" i="11"/>
  <c r="AM33" i="11"/>
  <c r="AN33" i="11"/>
  <c r="AO33" i="11"/>
  <c r="AL34" i="11"/>
  <c r="AM34" i="11"/>
  <c r="AN34" i="11"/>
  <c r="AO34" i="11"/>
  <c r="AL35" i="11"/>
  <c r="AM35" i="11"/>
  <c r="AN35" i="11"/>
  <c r="AO35" i="11"/>
  <c r="AL36" i="11"/>
  <c r="AM36" i="11"/>
  <c r="AN36" i="11"/>
  <c r="AO36" i="11"/>
  <c r="AL37" i="11"/>
  <c r="AM37" i="11"/>
  <c r="AN37" i="11"/>
  <c r="AO37" i="11"/>
  <c r="AL38" i="11"/>
  <c r="AM38" i="11"/>
  <c r="AN38" i="11"/>
  <c r="AO38" i="11"/>
  <c r="AL39" i="11"/>
  <c r="AM39" i="11"/>
  <c r="AN39" i="11"/>
  <c r="AO39" i="11"/>
  <c r="AL40" i="11"/>
  <c r="AM40" i="11"/>
  <c r="AN40" i="11"/>
  <c r="AO40" i="11"/>
  <c r="AL41" i="11"/>
  <c r="AM41" i="11"/>
  <c r="AN41" i="11"/>
  <c r="AO41" i="11"/>
  <c r="AL42" i="11"/>
  <c r="AM42" i="11"/>
  <c r="AN42" i="11"/>
  <c r="AO42" i="11"/>
  <c r="AL43" i="11"/>
  <c r="AM43" i="11"/>
  <c r="AN43" i="11"/>
  <c r="AO43" i="11"/>
  <c r="AL44" i="11"/>
  <c r="AM44" i="11"/>
  <c r="AN44" i="11"/>
  <c r="AO44" i="11"/>
  <c r="AL45" i="11"/>
  <c r="AM45" i="11"/>
  <c r="AN45" i="11"/>
  <c r="AO45" i="11"/>
  <c r="AL46" i="11"/>
  <c r="AM46" i="11"/>
  <c r="AN46" i="11"/>
  <c r="AO46" i="11"/>
  <c r="AL47" i="11"/>
  <c r="AM47" i="11"/>
  <c r="AN47" i="11"/>
  <c r="AO47" i="11"/>
  <c r="AL48" i="11"/>
  <c r="AM48" i="11"/>
  <c r="AN48" i="11"/>
  <c r="AO48" i="11"/>
  <c r="AL49" i="11"/>
  <c r="AM49" i="11"/>
  <c r="AN49" i="11"/>
  <c r="AO49" i="11"/>
  <c r="AL50" i="11"/>
  <c r="AM50" i="11"/>
  <c r="AN50" i="11"/>
  <c r="AO50" i="11"/>
  <c r="AL51" i="11"/>
  <c r="AM51" i="11"/>
  <c r="AN51" i="11"/>
  <c r="AO51" i="11"/>
  <c r="AL52" i="11"/>
  <c r="AM52" i="11"/>
  <c r="AN52" i="11"/>
  <c r="AO52" i="11"/>
  <c r="AL53" i="11"/>
  <c r="AM53" i="11"/>
  <c r="AN53" i="11"/>
  <c r="AO53" i="11"/>
  <c r="AL54" i="11"/>
  <c r="AM54" i="11"/>
  <c r="AN54" i="11"/>
  <c r="AO54" i="11"/>
  <c r="AL55" i="11"/>
  <c r="AM55" i="11"/>
  <c r="AN55" i="11"/>
  <c r="AO55" i="11"/>
  <c r="AL56" i="11"/>
  <c r="AM56" i="11"/>
  <c r="AN56" i="11"/>
  <c r="AO56" i="11"/>
  <c r="AL57" i="11"/>
  <c r="AM57" i="11"/>
  <c r="AN57" i="11"/>
  <c r="AO57" i="11"/>
  <c r="AL58" i="11"/>
  <c r="AM58" i="11"/>
  <c r="AN58" i="11"/>
  <c r="AO58" i="11"/>
  <c r="AL59" i="11"/>
  <c r="AM59" i="11"/>
  <c r="AN59" i="11"/>
  <c r="AO59" i="11"/>
  <c r="AL60" i="11"/>
  <c r="AM60" i="11"/>
  <c r="AN60" i="11"/>
  <c r="AO60" i="11"/>
  <c r="AL61" i="11"/>
  <c r="AM61" i="11"/>
  <c r="AN61" i="11"/>
  <c r="AO61" i="11"/>
  <c r="AL62" i="11"/>
  <c r="AM62" i="11"/>
  <c r="AN62" i="11"/>
  <c r="AO62" i="11"/>
  <c r="AL63" i="11"/>
  <c r="AM63" i="11"/>
  <c r="AN63" i="11"/>
  <c r="AO63" i="11"/>
  <c r="AL64" i="11"/>
  <c r="AM64" i="11"/>
  <c r="AN64" i="11"/>
  <c r="AO64" i="11"/>
  <c r="AL65" i="11"/>
  <c r="AM65" i="11"/>
  <c r="AN65" i="11"/>
  <c r="AO65" i="11"/>
  <c r="AL66" i="11"/>
  <c r="AM66" i="11"/>
  <c r="AN66" i="11"/>
  <c r="AO66" i="11"/>
  <c r="AL67" i="11"/>
  <c r="AM67" i="11"/>
  <c r="AN67" i="11"/>
  <c r="AO67" i="11"/>
  <c r="AL68" i="11"/>
  <c r="AM68" i="11"/>
  <c r="AN68" i="11"/>
  <c r="AO68" i="11"/>
  <c r="AL69" i="11"/>
  <c r="AM69" i="11"/>
  <c r="AN69" i="11"/>
  <c r="AO69" i="11"/>
  <c r="AL70" i="11"/>
  <c r="AM70" i="11"/>
  <c r="AN70" i="11"/>
  <c r="AO70" i="11"/>
  <c r="AL71" i="11"/>
  <c r="AM71" i="11"/>
  <c r="AN71" i="11"/>
  <c r="AO71" i="11"/>
  <c r="AM2" i="11"/>
  <c r="AL2" i="11"/>
  <c r="AO2" i="11"/>
  <c r="AN2" i="11"/>
  <c r="AN3" i="14"/>
  <c r="AO3" i="14"/>
  <c r="AN4" i="14"/>
  <c r="AO4" i="14"/>
  <c r="AN5" i="14"/>
  <c r="AO5" i="14"/>
  <c r="AN6" i="14"/>
  <c r="AO6" i="14"/>
  <c r="AN7" i="14"/>
  <c r="AO7" i="14"/>
  <c r="AN8" i="14"/>
  <c r="AO8" i="14"/>
  <c r="AN9" i="14"/>
  <c r="AO9" i="14"/>
  <c r="AN10" i="14"/>
  <c r="AO10" i="14"/>
  <c r="AN11" i="14"/>
  <c r="AO11" i="14"/>
  <c r="AN12" i="14"/>
  <c r="AO12" i="14"/>
  <c r="AN13" i="14"/>
  <c r="AO13" i="14"/>
  <c r="AN14" i="14"/>
  <c r="AO14" i="14"/>
  <c r="AN15" i="14"/>
  <c r="AO15" i="14"/>
  <c r="AN16" i="14"/>
  <c r="AO16" i="14"/>
  <c r="AN17" i="14"/>
  <c r="AO17" i="14"/>
  <c r="AN18" i="14"/>
  <c r="AO18" i="14"/>
  <c r="AN19" i="14"/>
  <c r="AO19" i="14"/>
  <c r="AN20" i="14"/>
  <c r="AO20" i="14"/>
  <c r="AN21" i="14"/>
  <c r="AO21" i="14"/>
  <c r="AN22" i="14"/>
  <c r="AO22" i="14"/>
  <c r="AN23" i="14"/>
  <c r="AO23" i="14"/>
  <c r="AN24" i="14"/>
  <c r="AO24" i="14"/>
  <c r="AN25" i="14"/>
  <c r="AO25" i="14"/>
  <c r="AN26" i="14"/>
  <c r="AO26" i="14"/>
  <c r="AN27" i="14"/>
  <c r="AO27" i="14"/>
  <c r="AN28" i="14"/>
  <c r="AO28" i="14"/>
  <c r="AN29" i="14"/>
  <c r="AO29" i="14"/>
  <c r="AN30" i="14"/>
  <c r="AO30" i="14"/>
  <c r="AN31" i="14"/>
  <c r="AO31" i="14"/>
  <c r="AN32" i="14"/>
  <c r="AO32" i="14"/>
  <c r="AN33" i="14"/>
  <c r="AO33" i="14"/>
  <c r="AN34" i="14"/>
  <c r="AO34" i="14"/>
  <c r="AN35" i="14"/>
  <c r="AO35" i="14"/>
  <c r="AN36" i="14"/>
  <c r="AO36" i="14"/>
  <c r="AN37" i="14"/>
  <c r="AO37" i="14"/>
  <c r="AN38" i="14"/>
  <c r="AO38" i="14"/>
  <c r="AN39" i="14"/>
  <c r="AO39" i="14"/>
  <c r="AN40" i="14"/>
  <c r="AO40" i="14"/>
  <c r="AN41" i="14"/>
  <c r="AO41" i="14"/>
  <c r="AN42" i="14"/>
  <c r="AO42" i="14"/>
  <c r="AN43" i="14"/>
  <c r="AO43" i="14"/>
  <c r="AN44" i="14"/>
  <c r="AO44" i="14"/>
  <c r="AN45" i="14"/>
  <c r="AO45" i="14"/>
  <c r="AN46" i="14"/>
  <c r="AO46" i="14"/>
  <c r="AN47" i="14"/>
  <c r="AO47" i="14"/>
  <c r="AN48" i="14"/>
  <c r="AO48" i="14"/>
  <c r="AN49" i="14"/>
  <c r="AO49" i="14"/>
  <c r="AN50" i="14"/>
  <c r="AO50" i="14"/>
  <c r="AN51" i="14"/>
  <c r="AO51" i="14"/>
  <c r="AN52" i="14"/>
  <c r="AO52" i="14"/>
  <c r="AN53" i="14"/>
  <c r="AO53" i="14"/>
  <c r="AN54" i="14"/>
  <c r="AO54" i="14"/>
  <c r="AN55" i="14"/>
  <c r="AO55" i="14"/>
  <c r="AN56" i="14"/>
  <c r="AO56" i="14"/>
  <c r="AN57" i="14"/>
  <c r="AO57" i="14"/>
  <c r="AN58" i="14"/>
  <c r="AO58" i="14"/>
  <c r="AN59" i="14"/>
  <c r="AO59" i="14"/>
  <c r="AN60" i="14"/>
  <c r="AO60" i="14"/>
  <c r="AN61" i="14"/>
  <c r="AO61" i="14"/>
  <c r="AN62" i="14"/>
  <c r="AO62" i="14"/>
  <c r="AN63" i="14"/>
  <c r="AO63" i="14"/>
  <c r="AN64" i="14"/>
  <c r="AO64" i="14"/>
  <c r="AN65" i="14"/>
  <c r="AO65" i="14"/>
  <c r="AN66" i="14"/>
  <c r="AO66" i="14"/>
  <c r="AN67" i="14"/>
  <c r="AO67" i="14"/>
  <c r="AN68" i="14"/>
  <c r="AO68" i="14"/>
  <c r="AN69" i="14"/>
  <c r="AO69" i="14"/>
  <c r="AN70" i="14"/>
  <c r="AO70" i="14"/>
  <c r="AN71" i="14"/>
  <c r="AO71" i="14"/>
  <c r="AN72" i="14"/>
  <c r="AO72" i="14"/>
  <c r="AN73" i="14"/>
  <c r="AO73" i="14"/>
  <c r="AN74" i="14"/>
  <c r="AO74" i="14"/>
  <c r="AN75" i="14"/>
  <c r="AO75" i="14"/>
  <c r="AL3" i="14"/>
  <c r="AL4" i="14"/>
  <c r="AL5" i="14"/>
  <c r="AL6" i="14"/>
  <c r="AL7" i="14"/>
  <c r="AL8" i="14"/>
  <c r="AL9" i="14"/>
  <c r="AL10" i="14"/>
  <c r="AL11" i="14"/>
  <c r="AL12" i="14"/>
  <c r="AL13" i="14"/>
  <c r="AL14" i="14"/>
  <c r="AL15" i="14"/>
  <c r="AL16" i="14"/>
  <c r="AL17" i="14"/>
  <c r="AL18" i="14"/>
  <c r="AL19" i="14"/>
  <c r="AL20" i="14"/>
  <c r="AL21" i="14"/>
  <c r="AL22" i="14"/>
  <c r="AL23" i="14"/>
  <c r="AL24" i="14"/>
  <c r="AL25" i="14"/>
  <c r="AL26" i="14"/>
  <c r="AL27" i="14"/>
  <c r="AL28" i="14"/>
  <c r="AL29" i="14"/>
  <c r="AL30" i="14"/>
  <c r="AL31" i="14"/>
  <c r="AL32" i="14"/>
  <c r="AL33" i="14"/>
  <c r="AL34" i="14"/>
  <c r="AL35" i="14"/>
  <c r="AL36" i="14"/>
  <c r="AL37" i="14"/>
  <c r="AL38" i="14"/>
  <c r="AL39" i="14"/>
  <c r="AL40" i="14"/>
  <c r="AL41" i="14"/>
  <c r="AL42" i="14"/>
  <c r="AL43" i="14"/>
  <c r="AL44" i="14"/>
  <c r="AL45" i="14"/>
  <c r="AL46" i="14"/>
  <c r="AL47" i="14"/>
  <c r="AL48" i="14"/>
  <c r="AL49" i="14"/>
  <c r="AL50" i="14"/>
  <c r="AL51" i="14"/>
  <c r="AL52" i="14"/>
  <c r="AL53" i="14"/>
  <c r="AL54" i="14"/>
  <c r="AL55" i="14"/>
  <c r="AL56" i="14"/>
  <c r="AL57" i="14"/>
  <c r="AL58" i="14"/>
  <c r="AL59" i="14"/>
  <c r="AL60" i="14"/>
  <c r="AL61" i="14"/>
  <c r="AL62" i="14"/>
  <c r="AL63" i="14"/>
  <c r="AL64" i="14"/>
  <c r="AL65" i="14"/>
  <c r="AL66" i="14"/>
  <c r="AL67" i="14"/>
  <c r="AL68" i="14"/>
  <c r="AL69" i="14"/>
  <c r="AL70" i="14"/>
  <c r="AL71" i="14"/>
  <c r="AL72" i="14"/>
  <c r="AL73" i="14"/>
  <c r="AL74" i="14"/>
  <c r="AL75" i="14"/>
  <c r="AL2" i="14"/>
  <c r="AO2" i="14"/>
  <c r="AN2" i="14"/>
  <c r="AM3" i="14"/>
  <c r="AM4" i="14"/>
  <c r="AM5" i="14"/>
  <c r="AM6" i="14"/>
  <c r="AM7" i="14"/>
  <c r="AM8" i="14"/>
  <c r="AM9" i="14"/>
  <c r="AM10" i="14"/>
  <c r="AM11" i="14"/>
  <c r="AM12" i="14"/>
  <c r="AM13" i="14"/>
  <c r="AM14" i="14"/>
  <c r="AM15" i="14"/>
  <c r="AM16" i="14"/>
  <c r="AM17" i="14"/>
  <c r="AM18" i="14"/>
  <c r="AM19" i="14"/>
  <c r="AM20" i="14"/>
  <c r="AM21" i="14"/>
  <c r="AM22" i="14"/>
  <c r="AM23" i="14"/>
  <c r="AM24" i="14"/>
  <c r="AM25" i="14"/>
  <c r="AM26" i="14"/>
  <c r="AM27" i="14"/>
  <c r="AM28" i="14"/>
  <c r="AM29" i="14"/>
  <c r="AM30" i="14"/>
  <c r="AM31" i="14"/>
  <c r="AM32" i="14"/>
  <c r="AM33" i="14"/>
  <c r="AM34" i="14"/>
  <c r="AM35" i="14"/>
  <c r="AM36" i="14"/>
  <c r="AM37" i="14"/>
  <c r="AM38" i="14"/>
  <c r="AM39" i="14"/>
  <c r="AM40" i="14"/>
  <c r="AM41" i="14"/>
  <c r="AM42" i="14"/>
  <c r="AM43" i="14"/>
  <c r="AM44" i="14"/>
  <c r="AM45" i="14"/>
  <c r="AM46" i="14"/>
  <c r="AM47" i="14"/>
  <c r="AM48" i="14"/>
  <c r="AM49" i="14"/>
  <c r="AM50" i="14"/>
  <c r="AM51" i="14"/>
  <c r="AM52" i="14"/>
  <c r="AM53" i="14"/>
  <c r="AM54" i="14"/>
  <c r="AM55" i="14"/>
  <c r="AM56" i="14"/>
  <c r="AM57" i="14"/>
  <c r="AM58" i="14"/>
  <c r="AM59" i="14"/>
  <c r="AM60" i="14"/>
  <c r="AM61" i="14"/>
  <c r="AM62" i="14"/>
  <c r="AM63" i="14"/>
  <c r="AM64" i="14"/>
  <c r="AM65" i="14"/>
  <c r="AM66" i="14"/>
  <c r="AM67" i="14"/>
  <c r="AM68" i="14"/>
  <c r="AM69" i="14"/>
  <c r="AM70" i="14"/>
  <c r="AM71" i="14"/>
  <c r="AM72" i="14"/>
  <c r="AM73" i="14"/>
  <c r="AM74" i="14"/>
  <c r="AM75" i="14"/>
  <c r="AM2" i="14"/>
  <c r="AL3" i="15"/>
  <c r="AM3" i="15"/>
  <c r="AN3" i="15"/>
  <c r="AO3" i="15"/>
  <c r="AL4" i="15"/>
  <c r="AM4" i="15"/>
  <c r="AN4" i="15"/>
  <c r="AO4" i="15"/>
  <c r="AL5" i="15"/>
  <c r="AM5" i="15"/>
  <c r="AN5" i="15"/>
  <c r="AO5" i="15"/>
  <c r="AL6" i="15"/>
  <c r="AM6" i="15"/>
  <c r="AN6" i="15"/>
  <c r="AO6" i="15"/>
  <c r="AL7" i="15"/>
  <c r="AM7" i="15"/>
  <c r="AN7" i="15"/>
  <c r="AO7" i="15"/>
  <c r="AL8" i="15"/>
  <c r="AM8" i="15"/>
  <c r="AN8" i="15"/>
  <c r="AO8" i="15"/>
  <c r="AL9" i="15"/>
  <c r="AM9" i="15"/>
  <c r="AN9" i="15"/>
  <c r="AO9" i="15"/>
  <c r="AL10" i="15"/>
  <c r="AM10" i="15"/>
  <c r="AN10" i="15"/>
  <c r="AO10" i="15"/>
  <c r="AL11" i="15"/>
  <c r="AM11" i="15"/>
  <c r="AN11" i="15"/>
  <c r="AO11" i="15"/>
  <c r="AL12" i="15"/>
  <c r="AM12" i="15"/>
  <c r="AN12" i="15"/>
  <c r="AO12" i="15"/>
  <c r="AL13" i="15"/>
  <c r="AM13" i="15"/>
  <c r="AN13" i="15"/>
  <c r="AO13" i="15"/>
  <c r="AL14" i="15"/>
  <c r="AM14" i="15"/>
  <c r="AN14" i="15"/>
  <c r="AO14" i="15"/>
  <c r="AL15" i="15"/>
  <c r="AM15" i="15"/>
  <c r="AN15" i="15"/>
  <c r="AO15" i="15"/>
  <c r="AL16" i="15"/>
  <c r="AM16" i="15"/>
  <c r="AN16" i="15"/>
  <c r="AO16" i="15"/>
  <c r="AL17" i="15"/>
  <c r="AM17" i="15"/>
  <c r="AN17" i="15"/>
  <c r="AO17" i="15"/>
  <c r="AL18" i="15"/>
  <c r="AM18" i="15"/>
  <c r="AN18" i="15"/>
  <c r="AO18" i="15"/>
  <c r="AL19" i="15"/>
  <c r="AM19" i="15"/>
  <c r="AN19" i="15"/>
  <c r="AO19" i="15"/>
  <c r="AL20" i="15"/>
  <c r="AM20" i="15"/>
  <c r="AN20" i="15"/>
  <c r="AO20" i="15"/>
  <c r="AL21" i="15"/>
  <c r="AM21" i="15"/>
  <c r="AN21" i="15"/>
  <c r="AO21" i="15"/>
  <c r="AL22" i="15"/>
  <c r="AM22" i="15"/>
  <c r="AN22" i="15"/>
  <c r="AO22" i="15"/>
  <c r="AL23" i="15"/>
  <c r="AM23" i="15"/>
  <c r="AN23" i="15"/>
  <c r="AO23" i="15"/>
  <c r="AL24" i="15"/>
  <c r="AM24" i="15"/>
  <c r="AN24" i="15"/>
  <c r="AO24" i="15"/>
  <c r="AL25" i="15"/>
  <c r="AM25" i="15"/>
  <c r="AN25" i="15"/>
  <c r="AO25" i="15"/>
  <c r="AL26" i="15"/>
  <c r="AM26" i="15"/>
  <c r="AN26" i="15"/>
  <c r="AO26" i="15"/>
  <c r="AL27" i="15"/>
  <c r="AM27" i="15"/>
  <c r="AN27" i="15"/>
  <c r="AO27" i="15"/>
  <c r="AL28" i="15"/>
  <c r="AM28" i="15"/>
  <c r="AN28" i="15"/>
  <c r="AO28" i="15"/>
  <c r="AL29" i="15"/>
  <c r="AM29" i="15"/>
  <c r="AN29" i="15"/>
  <c r="AO29" i="15"/>
  <c r="AL30" i="15"/>
  <c r="AM30" i="15"/>
  <c r="AN30" i="15"/>
  <c r="AO30" i="15"/>
  <c r="AL31" i="15"/>
  <c r="AM31" i="15"/>
  <c r="AN31" i="15"/>
  <c r="AO31" i="15"/>
  <c r="AL32" i="15"/>
  <c r="AM32" i="15"/>
  <c r="AN32" i="15"/>
  <c r="AO32" i="15"/>
  <c r="AL33" i="15"/>
  <c r="AM33" i="15"/>
  <c r="AN33" i="15"/>
  <c r="AO33" i="15"/>
  <c r="AL34" i="15"/>
  <c r="AM34" i="15"/>
  <c r="AN34" i="15"/>
  <c r="AO34" i="15"/>
  <c r="AL35" i="15"/>
  <c r="AM35" i="15"/>
  <c r="AN35" i="15"/>
  <c r="AO35" i="15"/>
  <c r="AL36" i="15"/>
  <c r="AM36" i="15"/>
  <c r="AN36" i="15"/>
  <c r="AO36" i="15"/>
  <c r="AL37" i="15"/>
  <c r="AM37" i="15"/>
  <c r="AN37" i="15"/>
  <c r="AO37" i="15"/>
  <c r="AL38" i="15"/>
  <c r="AM38" i="15"/>
  <c r="AN38" i="15"/>
  <c r="AO38" i="15"/>
  <c r="AL39" i="15"/>
  <c r="AM39" i="15"/>
  <c r="AN39" i="15"/>
  <c r="AO39" i="15"/>
  <c r="AL40" i="15"/>
  <c r="AM40" i="15"/>
  <c r="AN40" i="15"/>
  <c r="AO40" i="15"/>
  <c r="AL41" i="15"/>
  <c r="AM41" i="15"/>
  <c r="AN41" i="15"/>
  <c r="AO41" i="15"/>
  <c r="AL42" i="15"/>
  <c r="AM42" i="15"/>
  <c r="AN42" i="15"/>
  <c r="AO42" i="15"/>
  <c r="AL43" i="15"/>
  <c r="AM43" i="15"/>
  <c r="AN43" i="15"/>
  <c r="AO43" i="15"/>
  <c r="AL44" i="15"/>
  <c r="AM44" i="15"/>
  <c r="AN44" i="15"/>
  <c r="AO44" i="15"/>
  <c r="AL45" i="15"/>
  <c r="AM45" i="15"/>
  <c r="AN45" i="15"/>
  <c r="AO45" i="15"/>
  <c r="AL46" i="15"/>
  <c r="AM46" i="15"/>
  <c r="AN46" i="15"/>
  <c r="AO46" i="15"/>
  <c r="AL47" i="15"/>
  <c r="AM47" i="15"/>
  <c r="AN47" i="15"/>
  <c r="AO47" i="15"/>
  <c r="AL48" i="15"/>
  <c r="AM48" i="15"/>
  <c r="AN48" i="15"/>
  <c r="AO48" i="15"/>
  <c r="AL49" i="15"/>
  <c r="AM49" i="15"/>
  <c r="AN49" i="15"/>
  <c r="AO49" i="15"/>
  <c r="AL50" i="15"/>
  <c r="AM50" i="15"/>
  <c r="AN50" i="15"/>
  <c r="AO50" i="15"/>
  <c r="AL51" i="15"/>
  <c r="AM51" i="15"/>
  <c r="AN51" i="15"/>
  <c r="AO51" i="15"/>
  <c r="AL52" i="15"/>
  <c r="AM52" i="15"/>
  <c r="AN52" i="15"/>
  <c r="AO52" i="15"/>
  <c r="AL53" i="15"/>
  <c r="AM53" i="15"/>
  <c r="AN53" i="15"/>
  <c r="AO53" i="15"/>
  <c r="AL54" i="15"/>
  <c r="AM54" i="15"/>
  <c r="AN54" i="15"/>
  <c r="AO54" i="15"/>
  <c r="AL55" i="15"/>
  <c r="AM55" i="15"/>
  <c r="AN55" i="15"/>
  <c r="AO55" i="15"/>
  <c r="AL56" i="15"/>
  <c r="AM56" i="15"/>
  <c r="AN56" i="15"/>
  <c r="AO56" i="15"/>
  <c r="AL57" i="15"/>
  <c r="AM57" i="15"/>
  <c r="AN57" i="15"/>
  <c r="AO57" i="15"/>
  <c r="AL58" i="15"/>
  <c r="AM58" i="15"/>
  <c r="AN58" i="15"/>
  <c r="AO58" i="15"/>
  <c r="AL59" i="15"/>
  <c r="AM59" i="15"/>
  <c r="AN59" i="15"/>
  <c r="AO59" i="15"/>
  <c r="AL60" i="15"/>
  <c r="AM60" i="15"/>
  <c r="AN60" i="15"/>
  <c r="AO60" i="15"/>
  <c r="AL61" i="15"/>
  <c r="AM61" i="15"/>
  <c r="AN61" i="15"/>
  <c r="AO61" i="15"/>
  <c r="AL62" i="15"/>
  <c r="AM62" i="15"/>
  <c r="AN62" i="15"/>
  <c r="AO62" i="15"/>
  <c r="AL63" i="15"/>
  <c r="AM63" i="15"/>
  <c r="AN63" i="15"/>
  <c r="AO63" i="15"/>
  <c r="AL64" i="15"/>
  <c r="AM64" i="15"/>
  <c r="AN64" i="15"/>
  <c r="AO64" i="15"/>
  <c r="AL65" i="15"/>
  <c r="AM65" i="15"/>
  <c r="AN65" i="15"/>
  <c r="AO65" i="15"/>
  <c r="AL66" i="15"/>
  <c r="AM66" i="15"/>
  <c r="AN66" i="15"/>
  <c r="AO66" i="15"/>
  <c r="AL67" i="15"/>
  <c r="AM67" i="15"/>
  <c r="AN67" i="15"/>
  <c r="AO67" i="15"/>
  <c r="AL68" i="15"/>
  <c r="AM68" i="15"/>
  <c r="AN68" i="15"/>
  <c r="AO68" i="15"/>
  <c r="AL69" i="15"/>
  <c r="AM69" i="15"/>
  <c r="AN69" i="15"/>
  <c r="AO69" i="15"/>
  <c r="AL70" i="15"/>
  <c r="AM70" i="15"/>
  <c r="AN70" i="15"/>
  <c r="AO70" i="15"/>
  <c r="AL71" i="15"/>
  <c r="AM71" i="15"/>
  <c r="AN71" i="15"/>
  <c r="AO71" i="15"/>
  <c r="AL72" i="15"/>
  <c r="AM72" i="15"/>
  <c r="AN72" i="15"/>
  <c r="AO72" i="15"/>
  <c r="AL73" i="15"/>
  <c r="AM73" i="15"/>
  <c r="AN73" i="15"/>
  <c r="AO73" i="15"/>
  <c r="AL74" i="15"/>
  <c r="AM74" i="15"/>
  <c r="AN74" i="15"/>
  <c r="AO74" i="15"/>
  <c r="AL75" i="15"/>
  <c r="AM75" i="15"/>
  <c r="AN75" i="15"/>
  <c r="AO75" i="15"/>
  <c r="AL76" i="15"/>
  <c r="AM76" i="15"/>
  <c r="AN76" i="15"/>
  <c r="AO76" i="15"/>
  <c r="AL77" i="15"/>
  <c r="AM77" i="15"/>
  <c r="AN77" i="15"/>
  <c r="AO77" i="15"/>
  <c r="AL78" i="15"/>
  <c r="AM78" i="15"/>
  <c r="AN78" i="15"/>
  <c r="AO78" i="15"/>
  <c r="AL79" i="15"/>
  <c r="AM79" i="15"/>
  <c r="AN79" i="15"/>
  <c r="AO79" i="15"/>
  <c r="AL80" i="15"/>
  <c r="AM80" i="15"/>
  <c r="AN80" i="15"/>
  <c r="AO80" i="15"/>
  <c r="AL81" i="15"/>
  <c r="AM81" i="15"/>
  <c r="AN81" i="15"/>
  <c r="AO81" i="15"/>
  <c r="AL82" i="15"/>
  <c r="AM82" i="15"/>
  <c r="AN82" i="15"/>
  <c r="AO82" i="15"/>
  <c r="AL83" i="15"/>
  <c r="AM83" i="15"/>
  <c r="AN83" i="15"/>
  <c r="AO83" i="15"/>
  <c r="AL84" i="15"/>
  <c r="AM84" i="15"/>
  <c r="AN84" i="15"/>
  <c r="AO84" i="15"/>
  <c r="AL85" i="15"/>
  <c r="AM85" i="15"/>
  <c r="AN85" i="15"/>
  <c r="AO85" i="15"/>
  <c r="AL86" i="15"/>
  <c r="AM86" i="15"/>
  <c r="AN86" i="15"/>
  <c r="AO86" i="15"/>
  <c r="AL87" i="15"/>
  <c r="AM87" i="15"/>
  <c r="AN87" i="15"/>
  <c r="AO87" i="15"/>
  <c r="AL88" i="15"/>
  <c r="AM88" i="15"/>
  <c r="AN88" i="15"/>
  <c r="AO88" i="15"/>
  <c r="AL89" i="15"/>
  <c r="AM89" i="15"/>
  <c r="AN89" i="15"/>
  <c r="AO89" i="15"/>
  <c r="AL90" i="15"/>
  <c r="AM90" i="15"/>
  <c r="AN90" i="15"/>
  <c r="AO90" i="15"/>
  <c r="AL91" i="15"/>
  <c r="AM91" i="15"/>
  <c r="AN91" i="15"/>
  <c r="AO91" i="15"/>
  <c r="AL92" i="15"/>
  <c r="AM92" i="15"/>
  <c r="AN92" i="15"/>
  <c r="AO92" i="15"/>
  <c r="AL93" i="15"/>
  <c r="AM93" i="15"/>
  <c r="AN93" i="15"/>
  <c r="AO93" i="15"/>
  <c r="AL94" i="15"/>
  <c r="AM94" i="15"/>
  <c r="AN94" i="15"/>
  <c r="AO94" i="15"/>
  <c r="AM2" i="15"/>
  <c r="AL2" i="15"/>
  <c r="AO2" i="15"/>
  <c r="AN2" i="15"/>
  <c r="AL3" i="16"/>
  <c r="AM3" i="16"/>
  <c r="AN3" i="16"/>
  <c r="AL4" i="16"/>
  <c r="AM4" i="16"/>
  <c r="AN4" i="16"/>
  <c r="AL5" i="16"/>
  <c r="AM5" i="16"/>
  <c r="AN5" i="16"/>
  <c r="AL6" i="16"/>
  <c r="AM6" i="16"/>
  <c r="AN6" i="16"/>
  <c r="AL7" i="16"/>
  <c r="AM7" i="16"/>
  <c r="AN7" i="16"/>
  <c r="AL8" i="16"/>
  <c r="AM8" i="16"/>
  <c r="AN8" i="16"/>
  <c r="AL9" i="16"/>
  <c r="AM9" i="16"/>
  <c r="AN9" i="16"/>
  <c r="AL10" i="16"/>
  <c r="AM10" i="16"/>
  <c r="AN10" i="16"/>
  <c r="AL11" i="16"/>
  <c r="AM11" i="16"/>
  <c r="AN11" i="16"/>
  <c r="AL12" i="16"/>
  <c r="AM12" i="16"/>
  <c r="AN12" i="16"/>
  <c r="AL13" i="16"/>
  <c r="AM13" i="16"/>
  <c r="AN13" i="16"/>
  <c r="AL14" i="16"/>
  <c r="AM14" i="16"/>
  <c r="AN14" i="16"/>
  <c r="AL15" i="16"/>
  <c r="AM15" i="16"/>
  <c r="AN15" i="16"/>
  <c r="AL16" i="16"/>
  <c r="AM16" i="16"/>
  <c r="AN16" i="16"/>
  <c r="AL17" i="16"/>
  <c r="AM17" i="16"/>
  <c r="AN17" i="16"/>
  <c r="AL18" i="16"/>
  <c r="AM18" i="16"/>
  <c r="AN18" i="16"/>
  <c r="AL19" i="16"/>
  <c r="AM19" i="16"/>
  <c r="AN19" i="16"/>
  <c r="AL20" i="16"/>
  <c r="AM20" i="16"/>
  <c r="AN20" i="16"/>
  <c r="AL21" i="16"/>
  <c r="AM21" i="16"/>
  <c r="AN21" i="16"/>
  <c r="AL22" i="16"/>
  <c r="AM22" i="16"/>
  <c r="AN22" i="16"/>
  <c r="AL23" i="16"/>
  <c r="AM23" i="16"/>
  <c r="AN23" i="16"/>
  <c r="AL24" i="16"/>
  <c r="AM24" i="16"/>
  <c r="AN24" i="16"/>
  <c r="AL25" i="16"/>
  <c r="AM25" i="16"/>
  <c r="AN25" i="16"/>
  <c r="AL26" i="16"/>
  <c r="AM26" i="16"/>
  <c r="AN26" i="16"/>
  <c r="AL27" i="16"/>
  <c r="AM27" i="16"/>
  <c r="AN27" i="16"/>
  <c r="AL28" i="16"/>
  <c r="AM28" i="16"/>
  <c r="AN28" i="16"/>
  <c r="AL29" i="16"/>
  <c r="AM29" i="16"/>
  <c r="AN29" i="16"/>
  <c r="AL30" i="16"/>
  <c r="AM30" i="16"/>
  <c r="AN30" i="16"/>
  <c r="AL31" i="16"/>
  <c r="AM31" i="16"/>
  <c r="AN31" i="16"/>
  <c r="AL32" i="16"/>
  <c r="AM32" i="16"/>
  <c r="AN32" i="16"/>
  <c r="AL33" i="16"/>
  <c r="AM33" i="16"/>
  <c r="AN33" i="16"/>
  <c r="AL34" i="16"/>
  <c r="AM34" i="16"/>
  <c r="AN34" i="16"/>
  <c r="AL35" i="16"/>
  <c r="AM35" i="16"/>
  <c r="AN35" i="16"/>
  <c r="AL36" i="16"/>
  <c r="AM36" i="16"/>
  <c r="AN36" i="16"/>
  <c r="AL37" i="16"/>
  <c r="AM37" i="16"/>
  <c r="AN37" i="16"/>
  <c r="AL38" i="16"/>
  <c r="AM38" i="16"/>
  <c r="AN38" i="16"/>
  <c r="AL39" i="16"/>
  <c r="AM39" i="16"/>
  <c r="AN39" i="16"/>
  <c r="AL40" i="16"/>
  <c r="AM40" i="16"/>
  <c r="AN40" i="16"/>
  <c r="AL41" i="16"/>
  <c r="AM41" i="16"/>
  <c r="AN41" i="16"/>
  <c r="AL42" i="16"/>
  <c r="AM42" i="16"/>
  <c r="AN42" i="16"/>
  <c r="AL43" i="16"/>
  <c r="AM43" i="16"/>
  <c r="AN43" i="16"/>
  <c r="AL44" i="16"/>
  <c r="AM44" i="16"/>
  <c r="AN44" i="16"/>
  <c r="AL45" i="16"/>
  <c r="AM45" i="16"/>
  <c r="AN45" i="16"/>
  <c r="AL46" i="16"/>
  <c r="AM46" i="16"/>
  <c r="AN46" i="16"/>
  <c r="AL47" i="16"/>
  <c r="AM47" i="16"/>
  <c r="AN47" i="16"/>
  <c r="AL48" i="16"/>
  <c r="AM48" i="16"/>
  <c r="AN48" i="16"/>
  <c r="AL49" i="16"/>
  <c r="AM49" i="16"/>
  <c r="AN49" i="16"/>
  <c r="AL50" i="16"/>
  <c r="AM50" i="16"/>
  <c r="AN50" i="16"/>
  <c r="AL51" i="16"/>
  <c r="AM51" i="16"/>
  <c r="AN51" i="16"/>
  <c r="AL52" i="16"/>
  <c r="AM52" i="16"/>
  <c r="AN52" i="16"/>
  <c r="AL53" i="16"/>
  <c r="AM53" i="16"/>
  <c r="AN53" i="16"/>
  <c r="AL54" i="16"/>
  <c r="AM54" i="16"/>
  <c r="AN54" i="16"/>
  <c r="AL55" i="16"/>
  <c r="AM55" i="16"/>
  <c r="AN55" i="16"/>
  <c r="AL56" i="16"/>
  <c r="AM56" i="16"/>
  <c r="AN56" i="16"/>
  <c r="AL57" i="16"/>
  <c r="AM57" i="16"/>
  <c r="AN57" i="16"/>
  <c r="AL58" i="16"/>
  <c r="AM58" i="16"/>
  <c r="AN58" i="16"/>
  <c r="AL59" i="16"/>
  <c r="AM59" i="16"/>
  <c r="AN59" i="16"/>
  <c r="AL60" i="16"/>
  <c r="AM60" i="16"/>
  <c r="AN60" i="16"/>
  <c r="AL61" i="16"/>
  <c r="AM61" i="16"/>
  <c r="AN61" i="16"/>
  <c r="AL62" i="16"/>
  <c r="AM62" i="16"/>
  <c r="AN62" i="16"/>
  <c r="AL63" i="16"/>
  <c r="AM63" i="16"/>
  <c r="AN63" i="16"/>
  <c r="AL64" i="16"/>
  <c r="AM64" i="16"/>
  <c r="AN64" i="16"/>
  <c r="AL65" i="16"/>
  <c r="AM65" i="16"/>
  <c r="AN65" i="16"/>
  <c r="AL66" i="16"/>
  <c r="AM66" i="16"/>
  <c r="AN66" i="16"/>
  <c r="AL67" i="16"/>
  <c r="AM67" i="16"/>
  <c r="AN67" i="16"/>
  <c r="AL68" i="16"/>
  <c r="AM68" i="16"/>
  <c r="AN68" i="16"/>
  <c r="AL69" i="16"/>
  <c r="AM69" i="16"/>
  <c r="AN69" i="16"/>
  <c r="AL70" i="16"/>
  <c r="AM70" i="16"/>
  <c r="AN70" i="16"/>
  <c r="AL71" i="16"/>
  <c r="AM71" i="16"/>
  <c r="AN71" i="16"/>
  <c r="AL72" i="16"/>
  <c r="AM72" i="16"/>
  <c r="AN72" i="16"/>
  <c r="AL73" i="16"/>
  <c r="AM73" i="16"/>
  <c r="AN73" i="16"/>
  <c r="AL74" i="16"/>
  <c r="AM74" i="16"/>
  <c r="AN74" i="16"/>
  <c r="AL75" i="16"/>
  <c r="AM75" i="16"/>
  <c r="AN75" i="16"/>
  <c r="AL76" i="16"/>
  <c r="AM76" i="16"/>
  <c r="AN76" i="16"/>
  <c r="AL77" i="16"/>
  <c r="AM77" i="16"/>
  <c r="AN77" i="16"/>
  <c r="AL78" i="16"/>
  <c r="AM78" i="16"/>
  <c r="AN78" i="16"/>
  <c r="AL79" i="16"/>
  <c r="AM79" i="16"/>
  <c r="AN79" i="16"/>
  <c r="AL80" i="16"/>
  <c r="AM80" i="16"/>
  <c r="AN80" i="16"/>
  <c r="AL81" i="16"/>
  <c r="AM81" i="16"/>
  <c r="AN81" i="16"/>
  <c r="AL82" i="16"/>
  <c r="AM82" i="16"/>
  <c r="AN82" i="16"/>
  <c r="AL83" i="16"/>
  <c r="AM83" i="16"/>
  <c r="AN83" i="16"/>
  <c r="AL84" i="16"/>
  <c r="AM84" i="16"/>
  <c r="AN84" i="16"/>
  <c r="AL85" i="16"/>
  <c r="AM85" i="16"/>
  <c r="AN85" i="16"/>
  <c r="AL86" i="16"/>
  <c r="AM86" i="16"/>
  <c r="AN86" i="16"/>
  <c r="AL87" i="16"/>
  <c r="AM87" i="16"/>
  <c r="AN87" i="16"/>
  <c r="AL88" i="16"/>
  <c r="AM88" i="16"/>
  <c r="AN88" i="16"/>
  <c r="AL89" i="16"/>
  <c r="AM89" i="16"/>
  <c r="AN89" i="16"/>
  <c r="AL90" i="16"/>
  <c r="AM90" i="16"/>
  <c r="AN90" i="16"/>
  <c r="AL91" i="16"/>
  <c r="AM91" i="16"/>
  <c r="AN91" i="16"/>
  <c r="AL92" i="16"/>
  <c r="AM92" i="16"/>
  <c r="AN92" i="16"/>
  <c r="AL93" i="16"/>
  <c r="AM93" i="16"/>
  <c r="AN93" i="16"/>
  <c r="AL94" i="16"/>
  <c r="AM94" i="16"/>
  <c r="AN94" i="16"/>
  <c r="AL95" i="16"/>
  <c r="AM95" i="16"/>
  <c r="AN95" i="16"/>
  <c r="AL96" i="16"/>
  <c r="AM96" i="16"/>
  <c r="AN96" i="16"/>
  <c r="AL97" i="16"/>
  <c r="AM97" i="16"/>
  <c r="AN97" i="16"/>
  <c r="AL98" i="16"/>
  <c r="AM98" i="16"/>
  <c r="AN98" i="16"/>
  <c r="AL99" i="16"/>
  <c r="AM99" i="16"/>
  <c r="AN99" i="16"/>
  <c r="AL100" i="16"/>
  <c r="AM100" i="16"/>
  <c r="AN100" i="16"/>
  <c r="AL101" i="16"/>
  <c r="AM101" i="16"/>
  <c r="AN101" i="16"/>
  <c r="AL102" i="16"/>
  <c r="AM102" i="16"/>
  <c r="AN102" i="16"/>
  <c r="AL103" i="16"/>
  <c r="AM103" i="16"/>
  <c r="AN103" i="16"/>
  <c r="AL104" i="16"/>
  <c r="AM104" i="16"/>
  <c r="AN104" i="16"/>
  <c r="AL105" i="16"/>
  <c r="AM105" i="16"/>
  <c r="AN105" i="16"/>
  <c r="AL106" i="16"/>
  <c r="AM106" i="16"/>
  <c r="AN106" i="16"/>
  <c r="AL107" i="16"/>
  <c r="AM107" i="16"/>
  <c r="AN107" i="16"/>
  <c r="AL108" i="16"/>
  <c r="AM108" i="16"/>
  <c r="AN108" i="16"/>
  <c r="AL109" i="16"/>
  <c r="AM109" i="16"/>
  <c r="AN109" i="16"/>
  <c r="AL2" i="16"/>
  <c r="AM2" i="16"/>
  <c r="AN2" i="16"/>
  <c r="AL3" i="17"/>
  <c r="AL4" i="17"/>
  <c r="AL5" i="17"/>
  <c r="AL6" i="17"/>
  <c r="AL7" i="17"/>
  <c r="AL8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3" i="17"/>
  <c r="AL24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2" i="17"/>
  <c r="AL53" i="17"/>
  <c r="AL54" i="17"/>
  <c r="AL55" i="17"/>
  <c r="AL56" i="17"/>
  <c r="AL57" i="17"/>
  <c r="AL58" i="17"/>
  <c r="AL59" i="17"/>
  <c r="AL60" i="17"/>
  <c r="AL61" i="17"/>
  <c r="AL62" i="17"/>
  <c r="AL63" i="17"/>
  <c r="AL64" i="17"/>
  <c r="AL65" i="17"/>
  <c r="AL66" i="17"/>
  <c r="AL67" i="17"/>
  <c r="AL68" i="17"/>
  <c r="AL69" i="17"/>
  <c r="AL70" i="17"/>
  <c r="AL71" i="17"/>
  <c r="AL72" i="17"/>
  <c r="AL73" i="17"/>
  <c r="AL74" i="17"/>
  <c r="AL75" i="17"/>
  <c r="AL76" i="17"/>
  <c r="AL77" i="17"/>
  <c r="AL78" i="17"/>
  <c r="AL79" i="17"/>
  <c r="AL80" i="17"/>
  <c r="AL81" i="17"/>
  <c r="AL82" i="17"/>
  <c r="AL83" i="17"/>
  <c r="AL84" i="17"/>
  <c r="AL85" i="17"/>
  <c r="AL86" i="17"/>
  <c r="AL87" i="17"/>
  <c r="AL88" i="17"/>
  <c r="AL89" i="17"/>
  <c r="AL90" i="17"/>
  <c r="AL91" i="17"/>
  <c r="AL92" i="17"/>
  <c r="AL93" i="17"/>
  <c r="AL94" i="17"/>
  <c r="AL95" i="17"/>
  <c r="AL96" i="17"/>
  <c r="AL2" i="17"/>
  <c r="AM3" i="17"/>
  <c r="AN3" i="17"/>
  <c r="AO3" i="17"/>
  <c r="AM4" i="17"/>
  <c r="AN4" i="17"/>
  <c r="AO4" i="17"/>
  <c r="AM5" i="17"/>
  <c r="AN5" i="17"/>
  <c r="AO5" i="17"/>
  <c r="AM6" i="17"/>
  <c r="AN6" i="17"/>
  <c r="AO6" i="17"/>
  <c r="AM7" i="17"/>
  <c r="AN7" i="17"/>
  <c r="AO7" i="17"/>
  <c r="AM8" i="17"/>
  <c r="AN8" i="17"/>
  <c r="AO8" i="17"/>
  <c r="AM9" i="17"/>
  <c r="AN9" i="17"/>
  <c r="AO9" i="17"/>
  <c r="AM10" i="17"/>
  <c r="AN10" i="17"/>
  <c r="AO10" i="17"/>
  <c r="AM11" i="17"/>
  <c r="AN11" i="17"/>
  <c r="AO11" i="17"/>
  <c r="AM12" i="17"/>
  <c r="AN12" i="17"/>
  <c r="AO12" i="17"/>
  <c r="AM13" i="17"/>
  <c r="AN13" i="17"/>
  <c r="AO13" i="17"/>
  <c r="AM14" i="17"/>
  <c r="AN14" i="17"/>
  <c r="AO14" i="17"/>
  <c r="AM15" i="17"/>
  <c r="AN15" i="17"/>
  <c r="AO15" i="17"/>
  <c r="AM16" i="17"/>
  <c r="AN16" i="17"/>
  <c r="AO16" i="17"/>
  <c r="AM17" i="17"/>
  <c r="AN17" i="17"/>
  <c r="AO17" i="17"/>
  <c r="AM18" i="17"/>
  <c r="AN18" i="17"/>
  <c r="AO18" i="17"/>
  <c r="AM19" i="17"/>
  <c r="AN19" i="17"/>
  <c r="AO19" i="17"/>
  <c r="AM20" i="17"/>
  <c r="AN20" i="17"/>
  <c r="AO20" i="17"/>
  <c r="AM21" i="17"/>
  <c r="AN21" i="17"/>
  <c r="AO21" i="17"/>
  <c r="AM22" i="17"/>
  <c r="AN22" i="17"/>
  <c r="AO22" i="17"/>
  <c r="AM23" i="17"/>
  <c r="AN23" i="17"/>
  <c r="AO23" i="17"/>
  <c r="AM24" i="17"/>
  <c r="AN24" i="17"/>
  <c r="AO24" i="17"/>
  <c r="AM25" i="17"/>
  <c r="AN25" i="17"/>
  <c r="AO25" i="17"/>
  <c r="AM26" i="17"/>
  <c r="AN26" i="17"/>
  <c r="AO26" i="17"/>
  <c r="AM27" i="17"/>
  <c r="AN27" i="17"/>
  <c r="AO27" i="17"/>
  <c r="AM28" i="17"/>
  <c r="AN28" i="17"/>
  <c r="AO28" i="17"/>
  <c r="AM29" i="17"/>
  <c r="AN29" i="17"/>
  <c r="AO29" i="17"/>
  <c r="AM30" i="17"/>
  <c r="AN30" i="17"/>
  <c r="AO30" i="17"/>
  <c r="AM31" i="17"/>
  <c r="AN31" i="17"/>
  <c r="AO31" i="17"/>
  <c r="AM32" i="17"/>
  <c r="AN32" i="17"/>
  <c r="AO32" i="17"/>
  <c r="AM33" i="17"/>
  <c r="AN33" i="17"/>
  <c r="AO33" i="17"/>
  <c r="AM34" i="17"/>
  <c r="AN34" i="17"/>
  <c r="AO34" i="17"/>
  <c r="AM35" i="17"/>
  <c r="AN35" i="17"/>
  <c r="AO35" i="17"/>
  <c r="AM36" i="17"/>
  <c r="AN36" i="17"/>
  <c r="AO36" i="17"/>
  <c r="AM37" i="17"/>
  <c r="AN37" i="17"/>
  <c r="AO37" i="17"/>
  <c r="AM38" i="17"/>
  <c r="AN38" i="17"/>
  <c r="AO38" i="17"/>
  <c r="AM39" i="17"/>
  <c r="AN39" i="17"/>
  <c r="AO39" i="17"/>
  <c r="AM40" i="17"/>
  <c r="AN40" i="17"/>
  <c r="AO40" i="17"/>
  <c r="AM41" i="17"/>
  <c r="AN41" i="17"/>
  <c r="AO41" i="17"/>
  <c r="AM42" i="17"/>
  <c r="AN42" i="17"/>
  <c r="AO42" i="17"/>
  <c r="AM43" i="17"/>
  <c r="AN43" i="17"/>
  <c r="AO43" i="17"/>
  <c r="AM44" i="17"/>
  <c r="AN44" i="17"/>
  <c r="AO44" i="17"/>
  <c r="AM45" i="17"/>
  <c r="AN45" i="17"/>
  <c r="AO45" i="17"/>
  <c r="AM46" i="17"/>
  <c r="AN46" i="17"/>
  <c r="AO46" i="17"/>
  <c r="AM47" i="17"/>
  <c r="AN47" i="17"/>
  <c r="AO47" i="17"/>
  <c r="AM48" i="17"/>
  <c r="AN48" i="17"/>
  <c r="AO48" i="17"/>
  <c r="AM49" i="17"/>
  <c r="AN49" i="17"/>
  <c r="AO49" i="17"/>
  <c r="AM50" i="17"/>
  <c r="AN50" i="17"/>
  <c r="AO50" i="17"/>
  <c r="AM51" i="17"/>
  <c r="AN51" i="17"/>
  <c r="AO51" i="17"/>
  <c r="AM52" i="17"/>
  <c r="AN52" i="17"/>
  <c r="AO52" i="17"/>
  <c r="AM53" i="17"/>
  <c r="AN53" i="17"/>
  <c r="AO53" i="17"/>
  <c r="AM54" i="17"/>
  <c r="AN54" i="17"/>
  <c r="AO54" i="17"/>
  <c r="AM55" i="17"/>
  <c r="AN55" i="17"/>
  <c r="AO55" i="17"/>
  <c r="AM56" i="17"/>
  <c r="AN56" i="17"/>
  <c r="AO56" i="17"/>
  <c r="AM57" i="17"/>
  <c r="AN57" i="17"/>
  <c r="AO57" i="17"/>
  <c r="AM58" i="17"/>
  <c r="AN58" i="17"/>
  <c r="AO58" i="17"/>
  <c r="AM59" i="17"/>
  <c r="AN59" i="17"/>
  <c r="AO59" i="17"/>
  <c r="AM60" i="17"/>
  <c r="AN60" i="17"/>
  <c r="AO60" i="17"/>
  <c r="AM61" i="17"/>
  <c r="AN61" i="17"/>
  <c r="AO61" i="17"/>
  <c r="AM62" i="17"/>
  <c r="AN62" i="17"/>
  <c r="AO62" i="17"/>
  <c r="AM63" i="17"/>
  <c r="AN63" i="17"/>
  <c r="AO63" i="17"/>
  <c r="AM64" i="17"/>
  <c r="AN64" i="17"/>
  <c r="AO64" i="17"/>
  <c r="AM65" i="17"/>
  <c r="AN65" i="17"/>
  <c r="AO65" i="17"/>
  <c r="AM66" i="17"/>
  <c r="AN66" i="17"/>
  <c r="AO66" i="17"/>
  <c r="AM67" i="17"/>
  <c r="AN67" i="17"/>
  <c r="AO67" i="17"/>
  <c r="AM68" i="17"/>
  <c r="AN68" i="17"/>
  <c r="AO68" i="17"/>
  <c r="AM69" i="17"/>
  <c r="AN69" i="17"/>
  <c r="AO69" i="17"/>
  <c r="AM70" i="17"/>
  <c r="AN70" i="17"/>
  <c r="AO70" i="17"/>
  <c r="AM71" i="17"/>
  <c r="AN71" i="17"/>
  <c r="AO71" i="17"/>
  <c r="AM72" i="17"/>
  <c r="AN72" i="17"/>
  <c r="AO72" i="17"/>
  <c r="AM73" i="17"/>
  <c r="AN73" i="17"/>
  <c r="AO73" i="17"/>
  <c r="AM74" i="17"/>
  <c r="AN74" i="17"/>
  <c r="AO74" i="17"/>
  <c r="AM75" i="17"/>
  <c r="AN75" i="17"/>
  <c r="AO75" i="17"/>
  <c r="AM76" i="17"/>
  <c r="AN76" i="17"/>
  <c r="AO76" i="17"/>
  <c r="AM77" i="17"/>
  <c r="AN77" i="17"/>
  <c r="AO77" i="17"/>
  <c r="AM78" i="17"/>
  <c r="AN78" i="17"/>
  <c r="AO78" i="17"/>
  <c r="AM79" i="17"/>
  <c r="AN79" i="17"/>
  <c r="AO79" i="17"/>
  <c r="AM80" i="17"/>
  <c r="AN80" i="17"/>
  <c r="AO80" i="17"/>
  <c r="AM81" i="17"/>
  <c r="AN81" i="17"/>
  <c r="AO81" i="17"/>
  <c r="AM82" i="17"/>
  <c r="AN82" i="17"/>
  <c r="AO82" i="17"/>
  <c r="AM83" i="17"/>
  <c r="AN83" i="17"/>
  <c r="AO83" i="17"/>
  <c r="AM84" i="17"/>
  <c r="AN84" i="17"/>
  <c r="AO84" i="17"/>
  <c r="AM85" i="17"/>
  <c r="AN85" i="17"/>
  <c r="AO85" i="17"/>
  <c r="AM86" i="17"/>
  <c r="AN86" i="17"/>
  <c r="AO86" i="17"/>
  <c r="AM87" i="17"/>
  <c r="AN87" i="17"/>
  <c r="AO87" i="17"/>
  <c r="AM88" i="17"/>
  <c r="AN88" i="17"/>
  <c r="AO88" i="17"/>
  <c r="AM89" i="17"/>
  <c r="AN89" i="17"/>
  <c r="AO89" i="17"/>
  <c r="AM90" i="17"/>
  <c r="AN90" i="17"/>
  <c r="AO90" i="17"/>
  <c r="AM91" i="17"/>
  <c r="AN91" i="17"/>
  <c r="AO91" i="17"/>
  <c r="AM92" i="17"/>
  <c r="AN92" i="17"/>
  <c r="AO92" i="17"/>
  <c r="AM93" i="17"/>
  <c r="AN93" i="17"/>
  <c r="AO93" i="17"/>
  <c r="AM94" i="17"/>
  <c r="AN94" i="17"/>
  <c r="AO94" i="17"/>
  <c r="AM95" i="17"/>
  <c r="AN95" i="17"/>
  <c r="AO95" i="17"/>
  <c r="AM96" i="17"/>
  <c r="AN96" i="17"/>
  <c r="AO96" i="17"/>
  <c r="AM2" i="17"/>
  <c r="AO2" i="17"/>
  <c r="AN2" i="17"/>
  <c r="AF67" i="5" l="1"/>
  <c r="AG67" i="5" s="1"/>
  <c r="AF61" i="5"/>
  <c r="AG61" i="5" s="1"/>
  <c r="AF55" i="5"/>
  <c r="AG55" i="5" s="1"/>
  <c r="AF49" i="5"/>
  <c r="AG49" i="5" s="1"/>
  <c r="AF43" i="5"/>
  <c r="AG43" i="5" s="1"/>
  <c r="AF31" i="5"/>
  <c r="AG31" i="5" s="1"/>
  <c r="AF25" i="5"/>
  <c r="AG25" i="5" s="1"/>
  <c r="AF19" i="5"/>
  <c r="AG19" i="5" s="1"/>
  <c r="AF13" i="5"/>
  <c r="AG13" i="5" s="1"/>
  <c r="AF7" i="5"/>
  <c r="AG7" i="5" s="1"/>
  <c r="AF69" i="5"/>
  <c r="AG69" i="5" s="1"/>
  <c r="AF63" i="5"/>
  <c r="AG63" i="5" s="1"/>
  <c r="AF57" i="5"/>
  <c r="AG57" i="5" s="1"/>
  <c r="AF51" i="5"/>
  <c r="AG51" i="5" s="1"/>
  <c r="AF45" i="5"/>
  <c r="AG45" i="5" s="1"/>
  <c r="AF39" i="5"/>
  <c r="AG39" i="5" s="1"/>
  <c r="AF33" i="5"/>
  <c r="AG33" i="5" s="1"/>
  <c r="AF27" i="5"/>
  <c r="AG27" i="5" s="1"/>
  <c r="AF21" i="5"/>
  <c r="AG21" i="5" s="1"/>
  <c r="AF15" i="5"/>
  <c r="AG15" i="5" s="1"/>
  <c r="AF9" i="5"/>
  <c r="AG9" i="5" s="1"/>
  <c r="AF3" i="5"/>
  <c r="AG3" i="5" s="1"/>
  <c r="AF38" i="5"/>
  <c r="AG38" i="5" s="1"/>
  <c r="AF26" i="5"/>
  <c r="AG26" i="5" s="1"/>
  <c r="AF72" i="5"/>
  <c r="AG72" i="5" s="1"/>
  <c r="AF70" i="5"/>
  <c r="AG70" i="5" s="1"/>
  <c r="AF68" i="5"/>
  <c r="AG68" i="5" s="1"/>
  <c r="AF66" i="5"/>
  <c r="AG66" i="5" s="1"/>
  <c r="AF64" i="5"/>
  <c r="AG64" i="5" s="1"/>
  <c r="AF62" i="5"/>
  <c r="AG62" i="5" s="1"/>
  <c r="AF58" i="5"/>
  <c r="AG58" i="5" s="1"/>
  <c r="AF56" i="5"/>
  <c r="AG56" i="5" s="1"/>
  <c r="AF54" i="5"/>
  <c r="AG54" i="5" s="1"/>
  <c r="AF52" i="5"/>
  <c r="AG52" i="5" s="1"/>
  <c r="AF50" i="5"/>
  <c r="AG50" i="5" s="1"/>
  <c r="AF48" i="5"/>
  <c r="AG48" i="5" s="1"/>
  <c r="AF46" i="5"/>
  <c r="AG46" i="5" s="1"/>
  <c r="AF44" i="5"/>
  <c r="AG44" i="5" s="1"/>
  <c r="AF42" i="5"/>
  <c r="AG42" i="5" s="1"/>
  <c r="AF40" i="5"/>
  <c r="AG40" i="5" s="1"/>
  <c r="AF37" i="5"/>
  <c r="AG37" i="5" s="1"/>
  <c r="AF36" i="5"/>
  <c r="AG36" i="5" s="1"/>
  <c r="AF35" i="5"/>
  <c r="AG35" i="5" s="1"/>
  <c r="AL52" i="6"/>
  <c r="AL47" i="6"/>
  <c r="AL42" i="6"/>
  <c r="AL36" i="6"/>
  <c r="AL31" i="6"/>
  <c r="AL26" i="6"/>
  <c r="AL20" i="6"/>
  <c r="AL15" i="6"/>
  <c r="AL10" i="6"/>
  <c r="AL4" i="6"/>
  <c r="AD54" i="6"/>
  <c r="AD53" i="6"/>
  <c r="AL51" i="6"/>
  <c r="AL46" i="6"/>
  <c r="AL40" i="6"/>
  <c r="AL35" i="6"/>
  <c r="AL30" i="6"/>
  <c r="AL24" i="6"/>
  <c r="AL19" i="6"/>
  <c r="AL14" i="6"/>
  <c r="AL8" i="6"/>
  <c r="AL3" i="6"/>
  <c r="AC54" i="6"/>
  <c r="AC53" i="6"/>
  <c r="AL50" i="6"/>
  <c r="AL44" i="6"/>
  <c r="AL39" i="6"/>
  <c r="AL34" i="6"/>
  <c r="AL28" i="6"/>
  <c r="AL23" i="6"/>
  <c r="AL18" i="6"/>
  <c r="AL12" i="6"/>
  <c r="AL7" i="6"/>
  <c r="AL2" i="6"/>
  <c r="AB54" i="6"/>
  <c r="AF4" i="5"/>
  <c r="AG4" i="5" s="1"/>
  <c r="AF2" i="5"/>
  <c r="AG2" i="5" s="1"/>
  <c r="AO49" i="6"/>
  <c r="AO37" i="6"/>
  <c r="AO45" i="6"/>
  <c r="AO33" i="6"/>
  <c r="AO29" i="6"/>
  <c r="AO25" i="6"/>
  <c r="AO21" i="6"/>
  <c r="AO17" i="6"/>
  <c r="AO13" i="6"/>
  <c r="AO9" i="6"/>
  <c r="AO5" i="6"/>
  <c r="AN49" i="6"/>
  <c r="AO46" i="6"/>
  <c r="AN45" i="6"/>
  <c r="AO42" i="6"/>
  <c r="AN41" i="6"/>
  <c r="AO38" i="6"/>
  <c r="AN37" i="6"/>
  <c r="AO34" i="6"/>
  <c r="AN33" i="6"/>
  <c r="AO30" i="6"/>
  <c r="AN29" i="6"/>
  <c r="AO26" i="6"/>
  <c r="AN25" i="6"/>
  <c r="AO22" i="6"/>
  <c r="AN21" i="6"/>
  <c r="AO18" i="6"/>
  <c r="AN17" i="6"/>
  <c r="AO14" i="6"/>
  <c r="AN13" i="6"/>
  <c r="AO10" i="6"/>
  <c r="AN9" i="6"/>
  <c r="AO6" i="6"/>
  <c r="AN5" i="6"/>
  <c r="AL49" i="6"/>
  <c r="AL45" i="6"/>
  <c r="AL41" i="6"/>
  <c r="AL37" i="6"/>
  <c r="AL33" i="6"/>
  <c r="AL29" i="6"/>
  <c r="AL25" i="6"/>
  <c r="AL21" i="6"/>
  <c r="AL17" i="6"/>
  <c r="AL13" i="6"/>
  <c r="AL9" i="6"/>
  <c r="AL5" i="6"/>
  <c r="AO41" i="6"/>
  <c r="P20" i="8"/>
  <c r="O20" i="8"/>
  <c r="AL3" i="1"/>
  <c r="AM3" i="1"/>
  <c r="AN3" i="1"/>
  <c r="AO3" i="1"/>
  <c r="AL4" i="1"/>
  <c r="AM4" i="1"/>
  <c r="AN4" i="1"/>
  <c r="AO4" i="1"/>
  <c r="AL5" i="1"/>
  <c r="AM5" i="1"/>
  <c r="AN5" i="1"/>
  <c r="AO5" i="1"/>
  <c r="AL6" i="1"/>
  <c r="AM6" i="1"/>
  <c r="AN6" i="1"/>
  <c r="AO6" i="1"/>
  <c r="AL7" i="1"/>
  <c r="AM7" i="1"/>
  <c r="AN7" i="1"/>
  <c r="AO7" i="1"/>
  <c r="AL8" i="1"/>
  <c r="AM8" i="1"/>
  <c r="AN8" i="1"/>
  <c r="AO8" i="1"/>
  <c r="AL9" i="1"/>
  <c r="AM9" i="1"/>
  <c r="AN9" i="1"/>
  <c r="AO9" i="1"/>
  <c r="AL10" i="1"/>
  <c r="AM10" i="1"/>
  <c r="AN10" i="1"/>
  <c r="AO10" i="1"/>
  <c r="AL11" i="1"/>
  <c r="AM11" i="1"/>
  <c r="AN11" i="1"/>
  <c r="AO11" i="1"/>
  <c r="AL12" i="1"/>
  <c r="AM12" i="1"/>
  <c r="AN12" i="1"/>
  <c r="AO12" i="1"/>
  <c r="AL13" i="1"/>
  <c r="AM13" i="1"/>
  <c r="AN13" i="1"/>
  <c r="AO13" i="1"/>
  <c r="AL14" i="1"/>
  <c r="AM14" i="1"/>
  <c r="AN14" i="1"/>
  <c r="AO14" i="1"/>
  <c r="AL15" i="1"/>
  <c r="AM15" i="1"/>
  <c r="AN15" i="1"/>
  <c r="AO15" i="1"/>
  <c r="AL16" i="1"/>
  <c r="AM16" i="1"/>
  <c r="AN16" i="1"/>
  <c r="AO16" i="1"/>
  <c r="AL17" i="1"/>
  <c r="AM17" i="1"/>
  <c r="AN17" i="1"/>
  <c r="AO17" i="1"/>
  <c r="AL18" i="1"/>
  <c r="AM18" i="1"/>
  <c r="AN18" i="1"/>
  <c r="AO18" i="1"/>
  <c r="AL19" i="1"/>
  <c r="AM19" i="1"/>
  <c r="AN19" i="1"/>
  <c r="AO19" i="1"/>
  <c r="AL20" i="1"/>
  <c r="AM20" i="1"/>
  <c r="AN20" i="1"/>
  <c r="AO20" i="1"/>
  <c r="AL21" i="1"/>
  <c r="AM21" i="1"/>
  <c r="AN21" i="1"/>
  <c r="AO21" i="1"/>
  <c r="AL22" i="1"/>
  <c r="AM22" i="1"/>
  <c r="AN22" i="1"/>
  <c r="AO22" i="1"/>
  <c r="AL23" i="1"/>
  <c r="AM23" i="1"/>
  <c r="AN23" i="1"/>
  <c r="AO23" i="1"/>
  <c r="AL24" i="1"/>
  <c r="AM24" i="1"/>
  <c r="AN24" i="1"/>
  <c r="AO24" i="1"/>
  <c r="AL25" i="1"/>
  <c r="AM25" i="1"/>
  <c r="AN25" i="1"/>
  <c r="AO25" i="1"/>
  <c r="AL26" i="1"/>
  <c r="AM26" i="1"/>
  <c r="AN26" i="1"/>
  <c r="AO26" i="1"/>
  <c r="AL27" i="1"/>
  <c r="AM27" i="1"/>
  <c r="AN27" i="1"/>
  <c r="AO27" i="1"/>
  <c r="AL28" i="1"/>
  <c r="AM28" i="1"/>
  <c r="AN28" i="1"/>
  <c r="AO28" i="1"/>
  <c r="AL29" i="1"/>
  <c r="AM29" i="1"/>
  <c r="AN29" i="1"/>
  <c r="AO29" i="1"/>
  <c r="AL30" i="1"/>
  <c r="AM30" i="1"/>
  <c r="AN30" i="1"/>
  <c r="AO30" i="1"/>
  <c r="AL31" i="1"/>
  <c r="AM31" i="1"/>
  <c r="AN31" i="1"/>
  <c r="AO31" i="1"/>
  <c r="AL32" i="1"/>
  <c r="AM32" i="1"/>
  <c r="AN32" i="1"/>
  <c r="AO32" i="1"/>
  <c r="AL33" i="1"/>
  <c r="AM33" i="1"/>
  <c r="AN33" i="1"/>
  <c r="AO33" i="1"/>
  <c r="AL34" i="1"/>
  <c r="AM34" i="1"/>
  <c r="AN34" i="1"/>
  <c r="AO34" i="1"/>
  <c r="AL35" i="1"/>
  <c r="AM35" i="1"/>
  <c r="AN35" i="1"/>
  <c r="AO35" i="1"/>
  <c r="AL36" i="1"/>
  <c r="AM36" i="1"/>
  <c r="AN36" i="1"/>
  <c r="AO36" i="1"/>
  <c r="AL37" i="1"/>
  <c r="AM37" i="1"/>
  <c r="AN37" i="1"/>
  <c r="AO37" i="1"/>
  <c r="AL38" i="1"/>
  <c r="AM38" i="1"/>
  <c r="AN38" i="1"/>
  <c r="AO38" i="1"/>
  <c r="AL39" i="1"/>
  <c r="AM39" i="1"/>
  <c r="AN39" i="1"/>
  <c r="AO39" i="1"/>
  <c r="AL40" i="1"/>
  <c r="AM40" i="1"/>
  <c r="AN40" i="1"/>
  <c r="AO40" i="1"/>
  <c r="AL41" i="1"/>
  <c r="AM41" i="1"/>
  <c r="AN41" i="1"/>
  <c r="AO41" i="1"/>
  <c r="AL42" i="1"/>
  <c r="AM42" i="1"/>
  <c r="AN42" i="1"/>
  <c r="AO42" i="1"/>
  <c r="AL43" i="1"/>
  <c r="AM43" i="1"/>
  <c r="AN43" i="1"/>
  <c r="AO43" i="1"/>
  <c r="AL44" i="1"/>
  <c r="AM44" i="1"/>
  <c r="AN44" i="1"/>
  <c r="AO44" i="1"/>
  <c r="AL45" i="1"/>
  <c r="AM45" i="1"/>
  <c r="AN45" i="1"/>
  <c r="AO45" i="1"/>
  <c r="AL46" i="1"/>
  <c r="AM46" i="1"/>
  <c r="AN46" i="1"/>
  <c r="AO46" i="1"/>
  <c r="AL47" i="1"/>
  <c r="AM47" i="1"/>
  <c r="AN47" i="1"/>
  <c r="AO47" i="1"/>
  <c r="AL48" i="1"/>
  <c r="AM48" i="1"/>
  <c r="AN48" i="1"/>
  <c r="AO48" i="1"/>
  <c r="AL49" i="1"/>
  <c r="AM49" i="1"/>
  <c r="AN49" i="1"/>
  <c r="AO49" i="1"/>
  <c r="AL50" i="1"/>
  <c r="AM50" i="1"/>
  <c r="AN50" i="1"/>
  <c r="AO50" i="1"/>
  <c r="AL51" i="1"/>
  <c r="AM51" i="1"/>
  <c r="AN51" i="1"/>
  <c r="AO51" i="1"/>
  <c r="AL52" i="1"/>
  <c r="AM52" i="1"/>
  <c r="AN52" i="1"/>
  <c r="AO52" i="1"/>
  <c r="AL53" i="1"/>
  <c r="AM53" i="1"/>
  <c r="AN53" i="1"/>
  <c r="AO53" i="1"/>
  <c r="AL54" i="1"/>
  <c r="AM54" i="1"/>
  <c r="AN54" i="1"/>
  <c r="AO54" i="1"/>
  <c r="AL55" i="1"/>
  <c r="AM55" i="1"/>
  <c r="AN55" i="1"/>
  <c r="AO55" i="1"/>
  <c r="AL56" i="1"/>
  <c r="AM56" i="1"/>
  <c r="AN56" i="1"/>
  <c r="AO56" i="1"/>
  <c r="AL57" i="1"/>
  <c r="AM57" i="1"/>
  <c r="AN57" i="1"/>
  <c r="AO57" i="1"/>
  <c r="AL58" i="1"/>
  <c r="AM58" i="1"/>
  <c r="AN58" i="1"/>
  <c r="AO58" i="1"/>
  <c r="AL59" i="1"/>
  <c r="AM59" i="1"/>
  <c r="AN59" i="1"/>
  <c r="AO59" i="1"/>
  <c r="AO2" i="1"/>
  <c r="AN2" i="1"/>
  <c r="AL2" i="1"/>
  <c r="P15" i="8"/>
  <c r="AM2" i="20"/>
  <c r="AL2" i="20"/>
  <c r="AL3" i="20"/>
  <c r="AL4" i="20"/>
  <c r="AL5" i="20"/>
  <c r="AL6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43" i="20"/>
  <c r="AL44" i="20"/>
  <c r="AL45" i="20"/>
  <c r="AL46" i="20"/>
  <c r="AL47" i="20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AL74" i="20"/>
  <c r="AL75" i="20"/>
  <c r="AL76" i="20"/>
  <c r="AL77" i="20"/>
  <c r="AL78" i="20"/>
  <c r="AL79" i="20"/>
  <c r="AL80" i="20"/>
  <c r="AL81" i="20"/>
  <c r="AL82" i="20"/>
  <c r="AL83" i="20"/>
  <c r="AL84" i="20"/>
  <c r="AL85" i="20"/>
  <c r="AL86" i="20"/>
  <c r="AL87" i="20"/>
  <c r="AL88" i="20"/>
  <c r="AL89" i="20"/>
  <c r="AL90" i="20"/>
  <c r="AL91" i="20"/>
  <c r="AL92" i="20"/>
  <c r="AL93" i="20"/>
  <c r="AL94" i="20"/>
  <c r="AL95" i="20"/>
  <c r="AM3" i="20"/>
  <c r="AN3" i="20"/>
  <c r="AO3" i="20"/>
  <c r="AM4" i="20"/>
  <c r="AN4" i="20"/>
  <c r="AO4" i="20"/>
  <c r="AM5" i="20"/>
  <c r="AN5" i="20"/>
  <c r="AO5" i="20"/>
  <c r="AM6" i="20"/>
  <c r="AN6" i="20"/>
  <c r="AO6" i="20"/>
  <c r="AM7" i="20"/>
  <c r="AN7" i="20"/>
  <c r="AO7" i="20"/>
  <c r="AM8" i="20"/>
  <c r="AN8" i="20"/>
  <c r="AO8" i="20"/>
  <c r="AM9" i="20"/>
  <c r="AN9" i="20"/>
  <c r="AO9" i="20"/>
  <c r="AM10" i="20"/>
  <c r="AN10" i="20"/>
  <c r="AO10" i="20"/>
  <c r="AM11" i="20"/>
  <c r="AN11" i="20"/>
  <c r="AO11" i="20"/>
  <c r="AM12" i="20"/>
  <c r="AN12" i="20"/>
  <c r="AO12" i="20"/>
  <c r="AM13" i="20"/>
  <c r="AN13" i="20"/>
  <c r="AO13" i="20"/>
  <c r="AM14" i="20"/>
  <c r="AN14" i="20"/>
  <c r="AO14" i="20"/>
  <c r="AM15" i="20"/>
  <c r="AN15" i="20"/>
  <c r="AO15" i="20"/>
  <c r="AM16" i="20"/>
  <c r="AN16" i="20"/>
  <c r="AO16" i="20"/>
  <c r="AM17" i="20"/>
  <c r="AN17" i="20"/>
  <c r="AO17" i="20"/>
  <c r="AM18" i="20"/>
  <c r="AN18" i="20"/>
  <c r="AO18" i="20"/>
  <c r="AM19" i="20"/>
  <c r="AN19" i="20"/>
  <c r="AO19" i="20"/>
  <c r="AM20" i="20"/>
  <c r="AN20" i="20"/>
  <c r="AO20" i="20"/>
  <c r="AM21" i="20"/>
  <c r="AN21" i="20"/>
  <c r="AO21" i="20"/>
  <c r="AM22" i="20"/>
  <c r="AN22" i="20"/>
  <c r="AO22" i="20"/>
  <c r="AM23" i="20"/>
  <c r="AN23" i="20"/>
  <c r="AO23" i="20"/>
  <c r="AM24" i="20"/>
  <c r="AN24" i="20"/>
  <c r="AO24" i="20"/>
  <c r="AM25" i="20"/>
  <c r="AN25" i="20"/>
  <c r="AO25" i="20"/>
  <c r="AM26" i="20"/>
  <c r="AN26" i="20"/>
  <c r="AO26" i="20"/>
  <c r="AM27" i="20"/>
  <c r="AN27" i="20"/>
  <c r="AO27" i="20"/>
  <c r="AM28" i="20"/>
  <c r="AN28" i="20"/>
  <c r="AO28" i="20"/>
  <c r="AM29" i="20"/>
  <c r="AN29" i="20"/>
  <c r="AO29" i="20"/>
  <c r="AM30" i="20"/>
  <c r="AN30" i="20"/>
  <c r="AO30" i="20"/>
  <c r="AM31" i="20"/>
  <c r="AN31" i="20"/>
  <c r="AO31" i="20"/>
  <c r="AM32" i="20"/>
  <c r="AN32" i="20"/>
  <c r="AO32" i="20"/>
  <c r="AM33" i="20"/>
  <c r="AN33" i="20"/>
  <c r="AO33" i="20"/>
  <c r="AM34" i="20"/>
  <c r="AN34" i="20"/>
  <c r="AO34" i="20"/>
  <c r="AM35" i="20"/>
  <c r="AN35" i="20"/>
  <c r="AO35" i="20"/>
  <c r="AM36" i="20"/>
  <c r="AN36" i="20"/>
  <c r="AO36" i="20"/>
  <c r="AM37" i="20"/>
  <c r="AN37" i="20"/>
  <c r="AO37" i="20"/>
  <c r="AM38" i="20"/>
  <c r="AN38" i="20"/>
  <c r="AO38" i="20"/>
  <c r="AM39" i="20"/>
  <c r="AN39" i="20"/>
  <c r="AO39" i="20"/>
  <c r="AM40" i="20"/>
  <c r="AN40" i="20"/>
  <c r="AO40" i="20"/>
  <c r="AM41" i="20"/>
  <c r="AN41" i="20"/>
  <c r="AO41" i="20"/>
  <c r="AM42" i="20"/>
  <c r="AN42" i="20"/>
  <c r="AO42" i="20"/>
  <c r="AM43" i="20"/>
  <c r="AN43" i="20"/>
  <c r="AO43" i="20"/>
  <c r="AM44" i="20"/>
  <c r="AN44" i="20"/>
  <c r="AO44" i="20"/>
  <c r="AM45" i="20"/>
  <c r="AN45" i="20"/>
  <c r="AO45" i="20"/>
  <c r="AM46" i="20"/>
  <c r="AN46" i="20"/>
  <c r="AO46" i="20"/>
  <c r="AM47" i="20"/>
  <c r="AN47" i="20"/>
  <c r="AO47" i="20"/>
  <c r="AM48" i="20"/>
  <c r="AN48" i="20"/>
  <c r="AO48" i="20"/>
  <c r="AM49" i="20"/>
  <c r="AN49" i="20"/>
  <c r="AO49" i="20"/>
  <c r="AM50" i="20"/>
  <c r="AN50" i="20"/>
  <c r="AO50" i="20"/>
  <c r="AM51" i="20"/>
  <c r="AN51" i="20"/>
  <c r="AO51" i="20"/>
  <c r="AM52" i="20"/>
  <c r="AN52" i="20"/>
  <c r="AO52" i="20"/>
  <c r="AM53" i="20"/>
  <c r="AN53" i="20"/>
  <c r="AO53" i="20"/>
  <c r="AM54" i="20"/>
  <c r="AN54" i="20"/>
  <c r="AO54" i="20"/>
  <c r="AM55" i="20"/>
  <c r="AN55" i="20"/>
  <c r="AO55" i="20"/>
  <c r="AM56" i="20"/>
  <c r="AN56" i="20"/>
  <c r="AO56" i="20"/>
  <c r="AM57" i="20"/>
  <c r="AN57" i="20"/>
  <c r="AO57" i="20"/>
  <c r="AM58" i="20"/>
  <c r="AN58" i="20"/>
  <c r="AO58" i="20"/>
  <c r="AM59" i="20"/>
  <c r="AN59" i="20"/>
  <c r="AO59" i="20"/>
  <c r="AM60" i="20"/>
  <c r="AN60" i="20"/>
  <c r="AO60" i="20"/>
  <c r="AM61" i="20"/>
  <c r="AN61" i="20"/>
  <c r="AO61" i="20"/>
  <c r="AM62" i="20"/>
  <c r="AN62" i="20"/>
  <c r="AO62" i="20"/>
  <c r="AM63" i="20"/>
  <c r="AN63" i="20"/>
  <c r="AO63" i="20"/>
  <c r="AM64" i="20"/>
  <c r="AN64" i="20"/>
  <c r="AO64" i="20"/>
  <c r="AM65" i="20"/>
  <c r="AN65" i="20"/>
  <c r="AO65" i="20"/>
  <c r="AM66" i="20"/>
  <c r="AN66" i="20"/>
  <c r="AO66" i="20"/>
  <c r="AM67" i="20"/>
  <c r="AN67" i="20"/>
  <c r="AO67" i="20"/>
  <c r="AM68" i="20"/>
  <c r="AN68" i="20"/>
  <c r="AO68" i="20"/>
  <c r="AM69" i="20"/>
  <c r="AN69" i="20"/>
  <c r="AO69" i="20"/>
  <c r="AM70" i="20"/>
  <c r="AN70" i="20"/>
  <c r="AO70" i="20"/>
  <c r="AM71" i="20"/>
  <c r="AN71" i="20"/>
  <c r="AO71" i="20"/>
  <c r="AM72" i="20"/>
  <c r="AN72" i="20"/>
  <c r="AO72" i="20"/>
  <c r="AM73" i="20"/>
  <c r="AN73" i="20"/>
  <c r="AO73" i="20"/>
  <c r="AM74" i="20"/>
  <c r="AN74" i="20"/>
  <c r="AO74" i="20"/>
  <c r="AM75" i="20"/>
  <c r="AN75" i="20"/>
  <c r="AO75" i="20"/>
  <c r="AM76" i="20"/>
  <c r="AN76" i="20"/>
  <c r="AO76" i="20"/>
  <c r="AM77" i="20"/>
  <c r="AN77" i="20"/>
  <c r="AO77" i="20"/>
  <c r="AM78" i="20"/>
  <c r="AN78" i="20"/>
  <c r="AO78" i="20"/>
  <c r="AM79" i="20"/>
  <c r="AN79" i="20"/>
  <c r="AO79" i="20"/>
  <c r="AM80" i="20"/>
  <c r="AN80" i="20"/>
  <c r="AO80" i="20"/>
  <c r="AM81" i="20"/>
  <c r="AN81" i="20"/>
  <c r="AO81" i="20"/>
  <c r="AM82" i="20"/>
  <c r="AN82" i="20"/>
  <c r="AO82" i="20"/>
  <c r="AM83" i="20"/>
  <c r="AN83" i="20"/>
  <c r="AO83" i="20"/>
  <c r="AM84" i="20"/>
  <c r="AN84" i="20"/>
  <c r="AO84" i="20"/>
  <c r="AM85" i="20"/>
  <c r="AN85" i="20"/>
  <c r="AO85" i="20"/>
  <c r="AM86" i="20"/>
  <c r="AN86" i="20"/>
  <c r="AO86" i="20"/>
  <c r="AM87" i="20"/>
  <c r="AN87" i="20"/>
  <c r="AO87" i="20"/>
  <c r="AM88" i="20"/>
  <c r="AN88" i="20"/>
  <c r="AO88" i="20"/>
  <c r="AM89" i="20"/>
  <c r="AN89" i="20"/>
  <c r="AO89" i="20"/>
  <c r="AM90" i="20"/>
  <c r="AN90" i="20"/>
  <c r="AO90" i="20"/>
  <c r="AM91" i="20"/>
  <c r="AN91" i="20"/>
  <c r="AO91" i="20"/>
  <c r="AM92" i="20"/>
  <c r="AN92" i="20"/>
  <c r="AO92" i="20"/>
  <c r="AM93" i="20"/>
  <c r="AN93" i="20"/>
  <c r="AO93" i="20"/>
  <c r="AM94" i="20"/>
  <c r="AN94" i="20"/>
  <c r="AO94" i="20"/>
  <c r="AM95" i="20"/>
  <c r="AN95" i="20"/>
  <c r="AO95" i="20"/>
  <c r="AN2" i="20"/>
  <c r="AO2" i="20"/>
  <c r="Q22" i="8"/>
  <c r="P22" i="8"/>
  <c r="O22" i="8"/>
  <c r="N22" i="8"/>
  <c r="Q21" i="8"/>
  <c r="P21" i="8"/>
  <c r="O21" i="8"/>
  <c r="N21" i="8"/>
  <c r="Q19" i="8"/>
  <c r="P19" i="8"/>
  <c r="O19" i="8"/>
  <c r="N19" i="8"/>
  <c r="Q18" i="8"/>
  <c r="P18" i="8"/>
  <c r="O18" i="8"/>
  <c r="N18" i="8"/>
  <c r="Q17" i="8"/>
  <c r="P17" i="8"/>
  <c r="O17" i="8"/>
  <c r="N17" i="8"/>
  <c r="Q16" i="8"/>
  <c r="P16" i="8"/>
  <c r="O16" i="8"/>
  <c r="N16" i="8"/>
  <c r="Q14" i="8"/>
  <c r="P14" i="8"/>
  <c r="O14" i="8"/>
  <c r="N14" i="8"/>
  <c r="Q15" i="8"/>
  <c r="Q13" i="8"/>
  <c r="P13" i="8"/>
  <c r="O13" i="8"/>
  <c r="N13" i="8"/>
  <c r="Q12" i="8"/>
  <c r="P12" i="8"/>
  <c r="O12" i="8"/>
  <c r="N12" i="8"/>
  <c r="Q11" i="8"/>
  <c r="P11" i="8"/>
  <c r="O11" i="8"/>
  <c r="N11" i="8"/>
  <c r="Q10" i="8"/>
  <c r="P10" i="8"/>
  <c r="O10" i="8"/>
  <c r="N10" i="8"/>
  <c r="Q9" i="8"/>
  <c r="AN2" i="19"/>
  <c r="AM2" i="19"/>
  <c r="AL2" i="19"/>
  <c r="P9" i="8"/>
  <c r="O9" i="8"/>
  <c r="N9" i="8"/>
  <c r="P8" i="8"/>
  <c r="N8" i="8"/>
  <c r="F279" i="9"/>
  <c r="F280" i="9"/>
  <c r="N239" i="9"/>
  <c r="P239" i="9" s="1"/>
  <c r="P23" i="8" l="1"/>
  <c r="Y97" i="9"/>
  <c r="Z97" i="9" s="1"/>
  <c r="O8" i="8"/>
  <c r="Q8" i="8"/>
  <c r="AF54" i="6"/>
  <c r="AG54" i="6" s="1"/>
  <c r="AF53" i="6"/>
  <c r="AG53" i="6" s="1"/>
  <c r="Q20" i="8"/>
  <c r="N15" i="8"/>
  <c r="O15" i="8"/>
  <c r="G5" i="9"/>
  <c r="G7" i="9"/>
  <c r="G16" i="9"/>
  <c r="G20" i="9"/>
  <c r="G23" i="9"/>
  <c r="G24" i="9"/>
  <c r="G27" i="9"/>
  <c r="G28" i="9"/>
  <c r="G29" i="9"/>
  <c r="G34" i="9"/>
  <c r="G50" i="9"/>
  <c r="G51" i="9"/>
  <c r="G52" i="9"/>
  <c r="G53" i="9"/>
  <c r="G56" i="9"/>
  <c r="G58" i="9"/>
  <c r="G60" i="9"/>
  <c r="G64" i="9"/>
  <c r="G65" i="9"/>
  <c r="G66" i="9"/>
  <c r="G69" i="9"/>
  <c r="G71" i="9"/>
  <c r="G73" i="9"/>
  <c r="G75" i="9"/>
  <c r="G83" i="9"/>
  <c r="G85" i="9"/>
  <c r="G88" i="9"/>
  <c r="N90" i="9"/>
  <c r="P90" i="9" s="1"/>
  <c r="R90" i="9" s="1"/>
  <c r="G93" i="9"/>
  <c r="G94" i="9"/>
  <c r="G104" i="9"/>
  <c r="G109" i="9"/>
  <c r="G110" i="9"/>
  <c r="G111" i="9"/>
  <c r="G112" i="9"/>
  <c r="G114" i="9"/>
  <c r="G116" i="9"/>
  <c r="G119" i="9"/>
  <c r="G122" i="9"/>
  <c r="G124" i="9"/>
  <c r="G129" i="9"/>
  <c r="R133" i="9"/>
  <c r="G140" i="9"/>
  <c r="G143" i="9"/>
  <c r="G146" i="9"/>
  <c r="G147" i="9"/>
  <c r="G151" i="9"/>
  <c r="G152" i="9"/>
  <c r="G154" i="9"/>
  <c r="G157" i="9"/>
  <c r="G160" i="9"/>
  <c r="AE3" i="20"/>
  <c r="AF3" i="20"/>
  <c r="AG3" i="20"/>
  <c r="AH3" i="20"/>
  <c r="AE4" i="20"/>
  <c r="AF4" i="20"/>
  <c r="AG4" i="20"/>
  <c r="AH4" i="20"/>
  <c r="AE5" i="20"/>
  <c r="AF5" i="20"/>
  <c r="AG5" i="20"/>
  <c r="AH5" i="20"/>
  <c r="AE6" i="20"/>
  <c r="AF6" i="20"/>
  <c r="AG6" i="20"/>
  <c r="AH6" i="20"/>
  <c r="AE7" i="20"/>
  <c r="AF7" i="20"/>
  <c r="AG7" i="20"/>
  <c r="AH7" i="20"/>
  <c r="AE8" i="20"/>
  <c r="AF8" i="20"/>
  <c r="AG8" i="20"/>
  <c r="AH8" i="20"/>
  <c r="AE9" i="20"/>
  <c r="AF9" i="20"/>
  <c r="AG9" i="20"/>
  <c r="AH9" i="20"/>
  <c r="AE10" i="20"/>
  <c r="AF10" i="20"/>
  <c r="AG10" i="20"/>
  <c r="AH10" i="20"/>
  <c r="AE11" i="20"/>
  <c r="AF11" i="20"/>
  <c r="AG11" i="20"/>
  <c r="AH11" i="20"/>
  <c r="AE12" i="20"/>
  <c r="AF12" i="20"/>
  <c r="AG12" i="20"/>
  <c r="AH12" i="20"/>
  <c r="AE13" i="20"/>
  <c r="AF13" i="20"/>
  <c r="AG13" i="20"/>
  <c r="AH13" i="20"/>
  <c r="AE14" i="20"/>
  <c r="AF14" i="20"/>
  <c r="AG14" i="20"/>
  <c r="AH14" i="20"/>
  <c r="AE15" i="20"/>
  <c r="AF15" i="20"/>
  <c r="AG15" i="20"/>
  <c r="AH15" i="20"/>
  <c r="AE16" i="20"/>
  <c r="AF16" i="20"/>
  <c r="AG16" i="20"/>
  <c r="AH16" i="20"/>
  <c r="AE17" i="20"/>
  <c r="AF17" i="20"/>
  <c r="AG17" i="20"/>
  <c r="AH17" i="20"/>
  <c r="AE18" i="20"/>
  <c r="AF18" i="20"/>
  <c r="AG18" i="20"/>
  <c r="AH18" i="20"/>
  <c r="AE19" i="20"/>
  <c r="AF19" i="20"/>
  <c r="AG19" i="20"/>
  <c r="AH19" i="20"/>
  <c r="AE20" i="20"/>
  <c r="AF20" i="20"/>
  <c r="AG20" i="20"/>
  <c r="AH20" i="20"/>
  <c r="AE21" i="20"/>
  <c r="AF21" i="20"/>
  <c r="AG21" i="20"/>
  <c r="AH21" i="20"/>
  <c r="AE22" i="20"/>
  <c r="AF22" i="20"/>
  <c r="AG22" i="20"/>
  <c r="AH22" i="20"/>
  <c r="AE23" i="20"/>
  <c r="AF23" i="20"/>
  <c r="AG23" i="20"/>
  <c r="AH23" i="20"/>
  <c r="AE24" i="20"/>
  <c r="AF24" i="20"/>
  <c r="AG24" i="20"/>
  <c r="AH24" i="20"/>
  <c r="AE25" i="20"/>
  <c r="AF25" i="20"/>
  <c r="AG25" i="20"/>
  <c r="AH25" i="20"/>
  <c r="AE26" i="20"/>
  <c r="AF26" i="20"/>
  <c r="AG26" i="20"/>
  <c r="AH26" i="20"/>
  <c r="AE27" i="20"/>
  <c r="AF27" i="20"/>
  <c r="AG27" i="20"/>
  <c r="AH27" i="20"/>
  <c r="AE28" i="20"/>
  <c r="AF28" i="20"/>
  <c r="AG28" i="20"/>
  <c r="AH28" i="20"/>
  <c r="AE29" i="20"/>
  <c r="AF29" i="20"/>
  <c r="AG29" i="20"/>
  <c r="AH29" i="20"/>
  <c r="AE30" i="20"/>
  <c r="AF30" i="20"/>
  <c r="AG30" i="20"/>
  <c r="AH30" i="20"/>
  <c r="AE31" i="20"/>
  <c r="AF31" i="20"/>
  <c r="AG31" i="20"/>
  <c r="AH31" i="20"/>
  <c r="AE32" i="20"/>
  <c r="AF32" i="20"/>
  <c r="AG32" i="20"/>
  <c r="AH32" i="20"/>
  <c r="AE33" i="20"/>
  <c r="AF33" i="20"/>
  <c r="AG33" i="20"/>
  <c r="AH33" i="20"/>
  <c r="AE34" i="20"/>
  <c r="AF34" i="20"/>
  <c r="AG34" i="20"/>
  <c r="AH34" i="20"/>
  <c r="AE35" i="20"/>
  <c r="AF35" i="20"/>
  <c r="AG35" i="20"/>
  <c r="AH35" i="20"/>
  <c r="AE36" i="20"/>
  <c r="AF36" i="20"/>
  <c r="AG36" i="20"/>
  <c r="AH36" i="20"/>
  <c r="AE37" i="20"/>
  <c r="AF37" i="20"/>
  <c r="AG37" i="20"/>
  <c r="AH37" i="20"/>
  <c r="AE38" i="20"/>
  <c r="AF38" i="20"/>
  <c r="AG38" i="20"/>
  <c r="AH38" i="20"/>
  <c r="AE39" i="20"/>
  <c r="AF39" i="20"/>
  <c r="AG39" i="20"/>
  <c r="AH39" i="20"/>
  <c r="AE40" i="20"/>
  <c r="AF40" i="20"/>
  <c r="AG40" i="20"/>
  <c r="AH40" i="20"/>
  <c r="AE41" i="20"/>
  <c r="AF41" i="20"/>
  <c r="AG41" i="20"/>
  <c r="AH41" i="20"/>
  <c r="AE42" i="20"/>
  <c r="AF42" i="20"/>
  <c r="AG42" i="20"/>
  <c r="AH42" i="20"/>
  <c r="AE43" i="20"/>
  <c r="AF43" i="20"/>
  <c r="AG43" i="20"/>
  <c r="AH43" i="20"/>
  <c r="AE44" i="20"/>
  <c r="AF44" i="20"/>
  <c r="AG44" i="20"/>
  <c r="AH44" i="20"/>
  <c r="AE45" i="20"/>
  <c r="AF45" i="20"/>
  <c r="AG45" i="20"/>
  <c r="AH45" i="20"/>
  <c r="AE46" i="20"/>
  <c r="AF46" i="20"/>
  <c r="AG46" i="20"/>
  <c r="AH46" i="20"/>
  <c r="AE47" i="20"/>
  <c r="AF47" i="20"/>
  <c r="AG47" i="20"/>
  <c r="AH47" i="20"/>
  <c r="AE48" i="20"/>
  <c r="AF48" i="20"/>
  <c r="AG48" i="20"/>
  <c r="AH48" i="20"/>
  <c r="AE49" i="20"/>
  <c r="AF49" i="20"/>
  <c r="AG49" i="20"/>
  <c r="AH49" i="20"/>
  <c r="AE50" i="20"/>
  <c r="AF50" i="20"/>
  <c r="AG50" i="20"/>
  <c r="AH50" i="20"/>
  <c r="AE51" i="20"/>
  <c r="AF51" i="20"/>
  <c r="AG51" i="20"/>
  <c r="AH51" i="20"/>
  <c r="AE52" i="20"/>
  <c r="AF52" i="20"/>
  <c r="AG52" i="20"/>
  <c r="AH52" i="20"/>
  <c r="AE53" i="20"/>
  <c r="AF53" i="20"/>
  <c r="AG53" i="20"/>
  <c r="AH53" i="20"/>
  <c r="AE54" i="20"/>
  <c r="AF54" i="20"/>
  <c r="AG54" i="20"/>
  <c r="AH54" i="20"/>
  <c r="AE55" i="20"/>
  <c r="AF55" i="20"/>
  <c r="AG55" i="20"/>
  <c r="AH55" i="20"/>
  <c r="AE56" i="20"/>
  <c r="AF56" i="20"/>
  <c r="AG56" i="20"/>
  <c r="AH56" i="20"/>
  <c r="AE57" i="20"/>
  <c r="AF57" i="20"/>
  <c r="AG57" i="20"/>
  <c r="AH57" i="20"/>
  <c r="AE58" i="20"/>
  <c r="AF58" i="20"/>
  <c r="AG58" i="20"/>
  <c r="AH58" i="20"/>
  <c r="AE59" i="20"/>
  <c r="AF59" i="20"/>
  <c r="AG59" i="20"/>
  <c r="AH59" i="20"/>
  <c r="AE60" i="20"/>
  <c r="AF60" i="20"/>
  <c r="AG60" i="20"/>
  <c r="AH60" i="20"/>
  <c r="AE61" i="20"/>
  <c r="AF61" i="20"/>
  <c r="AG61" i="20"/>
  <c r="AH61" i="20"/>
  <c r="AE62" i="20"/>
  <c r="AF62" i="20"/>
  <c r="AG62" i="20"/>
  <c r="AH62" i="20"/>
  <c r="AE63" i="20"/>
  <c r="AF63" i="20"/>
  <c r="AG63" i="20"/>
  <c r="AH63" i="20"/>
  <c r="AE64" i="20"/>
  <c r="AF64" i="20"/>
  <c r="AG64" i="20"/>
  <c r="AH64" i="20"/>
  <c r="AE65" i="20"/>
  <c r="AF65" i="20"/>
  <c r="AG65" i="20"/>
  <c r="AH65" i="20"/>
  <c r="AE66" i="20"/>
  <c r="AF66" i="20"/>
  <c r="AG66" i="20"/>
  <c r="AH66" i="20"/>
  <c r="AE67" i="20"/>
  <c r="AF67" i="20"/>
  <c r="AG67" i="20"/>
  <c r="AH67" i="20"/>
  <c r="AE68" i="20"/>
  <c r="AF68" i="20"/>
  <c r="AG68" i="20"/>
  <c r="AH68" i="20"/>
  <c r="AE69" i="20"/>
  <c r="AF69" i="20"/>
  <c r="AG69" i="20"/>
  <c r="AH69" i="20"/>
  <c r="AE70" i="20"/>
  <c r="AF70" i="20"/>
  <c r="AG70" i="20"/>
  <c r="AH70" i="20"/>
  <c r="AE71" i="20"/>
  <c r="AF71" i="20"/>
  <c r="AG71" i="20"/>
  <c r="AH71" i="20"/>
  <c r="AE72" i="20"/>
  <c r="AF72" i="20"/>
  <c r="AG72" i="20"/>
  <c r="AH72" i="20"/>
  <c r="AE73" i="20"/>
  <c r="AF73" i="20"/>
  <c r="AG73" i="20"/>
  <c r="AH73" i="20"/>
  <c r="AE74" i="20"/>
  <c r="AF74" i="20"/>
  <c r="AG74" i="20"/>
  <c r="AH74" i="20"/>
  <c r="AE75" i="20"/>
  <c r="AF75" i="20"/>
  <c r="AG75" i="20"/>
  <c r="AH75" i="20"/>
  <c r="AE76" i="20"/>
  <c r="AF76" i="20"/>
  <c r="AG76" i="20"/>
  <c r="AH76" i="20"/>
  <c r="AE77" i="20"/>
  <c r="AF77" i="20"/>
  <c r="AG77" i="20"/>
  <c r="AH77" i="20"/>
  <c r="AE78" i="20"/>
  <c r="AF78" i="20"/>
  <c r="AG78" i="20"/>
  <c r="AH78" i="20"/>
  <c r="AE79" i="20"/>
  <c r="AF79" i="20"/>
  <c r="AG79" i="20"/>
  <c r="AH79" i="20"/>
  <c r="AE80" i="20"/>
  <c r="AF80" i="20"/>
  <c r="AG80" i="20"/>
  <c r="AH80" i="20"/>
  <c r="AE81" i="20"/>
  <c r="AF81" i="20"/>
  <c r="AG81" i="20"/>
  <c r="AH81" i="20"/>
  <c r="AE82" i="20"/>
  <c r="AF82" i="20"/>
  <c r="AG82" i="20"/>
  <c r="AH82" i="20"/>
  <c r="AE83" i="20"/>
  <c r="AF83" i="20"/>
  <c r="AG83" i="20"/>
  <c r="AH83" i="20"/>
  <c r="AE84" i="20"/>
  <c r="AF84" i="20"/>
  <c r="AG84" i="20"/>
  <c r="AH84" i="20"/>
  <c r="AE85" i="20"/>
  <c r="AF85" i="20"/>
  <c r="AG85" i="20"/>
  <c r="AH85" i="20"/>
  <c r="AE86" i="20"/>
  <c r="AF86" i="20"/>
  <c r="AG86" i="20"/>
  <c r="AH86" i="20"/>
  <c r="AE87" i="20"/>
  <c r="AF87" i="20"/>
  <c r="AG87" i="20"/>
  <c r="AH87" i="20"/>
  <c r="AE88" i="20"/>
  <c r="AF88" i="20"/>
  <c r="AG88" i="20"/>
  <c r="AH88" i="20"/>
  <c r="AE89" i="20"/>
  <c r="AF89" i="20"/>
  <c r="AG89" i="20"/>
  <c r="AH89" i="20"/>
  <c r="AE90" i="20"/>
  <c r="AF90" i="20"/>
  <c r="AG90" i="20"/>
  <c r="AH90" i="20"/>
  <c r="AE91" i="20"/>
  <c r="AF91" i="20"/>
  <c r="AG91" i="20"/>
  <c r="AH91" i="20"/>
  <c r="AE92" i="20"/>
  <c r="AF92" i="20"/>
  <c r="AG92" i="20"/>
  <c r="AH92" i="20"/>
  <c r="AE93" i="20"/>
  <c r="AF93" i="20"/>
  <c r="AG93" i="20"/>
  <c r="AH93" i="20"/>
  <c r="AE94" i="20"/>
  <c r="AF94" i="20"/>
  <c r="AG94" i="20"/>
  <c r="AH94" i="20"/>
  <c r="AE95" i="20"/>
  <c r="AF95" i="20"/>
  <c r="AG95" i="20"/>
  <c r="AH95" i="20"/>
  <c r="AH2" i="20"/>
  <c r="AG2" i="20"/>
  <c r="AF2" i="20"/>
  <c r="AE2" i="20"/>
  <c r="Q23" i="8" l="1"/>
  <c r="O23" i="8"/>
  <c r="R42" i="9"/>
  <c r="Y18" i="9"/>
  <c r="Z18" i="9" s="1"/>
  <c r="Y59" i="9"/>
  <c r="Z59" i="9" s="1"/>
  <c r="K8" i="8"/>
  <c r="AI3" i="20"/>
  <c r="AI44" i="20"/>
  <c r="AI25" i="20"/>
  <c r="AI17" i="20"/>
  <c r="AI13" i="20"/>
  <c r="AI9" i="20"/>
  <c r="AI29" i="20"/>
  <c r="J8" i="8"/>
  <c r="AI37" i="20"/>
  <c r="AI33" i="20"/>
  <c r="AI21" i="20"/>
  <c r="AI5" i="20"/>
  <c r="L8" i="8"/>
  <c r="I8" i="8"/>
  <c r="AI22" i="20"/>
  <c r="AI20" i="20"/>
  <c r="AI19" i="20"/>
  <c r="AI18" i="20"/>
  <c r="AI16" i="20"/>
  <c r="AI15" i="20"/>
  <c r="AI14" i="20"/>
  <c r="AI12" i="20"/>
  <c r="AI11" i="20"/>
  <c r="AI10" i="20"/>
  <c r="AI8" i="20"/>
  <c r="AI7" i="20"/>
  <c r="AI6" i="20"/>
  <c r="AI4" i="20"/>
  <c r="AI63" i="20"/>
  <c r="AI59" i="20"/>
  <c r="AI55" i="20"/>
  <c r="AI51" i="20"/>
  <c r="AI47" i="20"/>
  <c r="AI43" i="20"/>
  <c r="AI40" i="20"/>
  <c r="AI39" i="20"/>
  <c r="AI36" i="20"/>
  <c r="AI35" i="20"/>
  <c r="AI34" i="20"/>
  <c r="AI32" i="20"/>
  <c r="AI31" i="20"/>
  <c r="AI30" i="20"/>
  <c r="AI28" i="20"/>
  <c r="AI27" i="20"/>
  <c r="AI26" i="20"/>
  <c r="AI24" i="20"/>
  <c r="AI79" i="20"/>
  <c r="AI67" i="20"/>
  <c r="AI23" i="20"/>
  <c r="AI94" i="20"/>
  <c r="AI75" i="20"/>
  <c r="AI71" i="20"/>
  <c r="AI93" i="20"/>
  <c r="AI90" i="20"/>
  <c r="AI86" i="20"/>
  <c r="AI82" i="20"/>
  <c r="AI78" i="20"/>
  <c r="AI77" i="20"/>
  <c r="AI76" i="20"/>
  <c r="AI74" i="20"/>
  <c r="AI73" i="20"/>
  <c r="AI72" i="20"/>
  <c r="AI70" i="20"/>
  <c r="AI69" i="20"/>
  <c r="AI68" i="20"/>
  <c r="AI66" i="20"/>
  <c r="AI65" i="20"/>
  <c r="AI64" i="20"/>
  <c r="AI62" i="20"/>
  <c r="AI61" i="20"/>
  <c r="AI60" i="20"/>
  <c r="AI58" i="20"/>
  <c r="AI57" i="20"/>
  <c r="AI56" i="20"/>
  <c r="AI54" i="20"/>
  <c r="AI53" i="20"/>
  <c r="AI52" i="20"/>
  <c r="AI50" i="20"/>
  <c r="AI49" i="20"/>
  <c r="AI48" i="20"/>
  <c r="AI46" i="20"/>
  <c r="AI45" i="20"/>
  <c r="AI42" i="20"/>
  <c r="AI41" i="20"/>
  <c r="AI38" i="20"/>
  <c r="AI92" i="20"/>
  <c r="AI95" i="20"/>
  <c r="AI91" i="20"/>
  <c r="AI89" i="20"/>
  <c r="AI88" i="20"/>
  <c r="AI87" i="20"/>
  <c r="AI85" i="20"/>
  <c r="AI84" i="20"/>
  <c r="AI83" i="20"/>
  <c r="AI81" i="20"/>
  <c r="AI80" i="20"/>
  <c r="AI2" i="20"/>
  <c r="G2" i="18"/>
  <c r="G4" i="18"/>
  <c r="G5" i="18"/>
  <c r="G6" i="18"/>
  <c r="G7" i="18"/>
  <c r="G9" i="18"/>
  <c r="G8" i="18"/>
  <c r="G10" i="18"/>
  <c r="G16" i="18"/>
  <c r="G11" i="18"/>
  <c r="G12" i="18"/>
  <c r="G13" i="18"/>
  <c r="G14" i="18"/>
  <c r="G15" i="18"/>
  <c r="G17" i="18"/>
  <c r="G20" i="18"/>
  <c r="G18" i="18"/>
  <c r="G19" i="18"/>
  <c r="G21" i="18"/>
  <c r="G24" i="18"/>
  <c r="G30" i="18"/>
  <c r="G22" i="18"/>
  <c r="G23" i="18"/>
  <c r="G31" i="18"/>
  <c r="G25" i="18"/>
  <c r="G26" i="18"/>
  <c r="G28" i="18"/>
  <c r="G27" i="18"/>
  <c r="G35" i="18"/>
  <c r="G29" i="18"/>
  <c r="G34" i="18"/>
  <c r="G33" i="18"/>
  <c r="G37" i="18"/>
  <c r="G32" i="18"/>
  <c r="G42" i="18"/>
  <c r="G44" i="18"/>
  <c r="G47" i="18"/>
  <c r="G36" i="18"/>
  <c r="G50" i="18"/>
  <c r="G51" i="18"/>
  <c r="G56" i="18"/>
  <c r="G45" i="18"/>
  <c r="G38" i="18"/>
  <c r="G60" i="18"/>
  <c r="G39" i="18"/>
  <c r="G48" i="18"/>
  <c r="G41" i="18"/>
  <c r="G40" i="18"/>
  <c r="G62" i="18"/>
  <c r="G63" i="18"/>
  <c r="G64" i="18"/>
  <c r="G65" i="18"/>
  <c r="G53" i="18"/>
  <c r="G66" i="18"/>
  <c r="G49" i="18"/>
  <c r="G57" i="18"/>
  <c r="G43" i="18"/>
  <c r="G71" i="18"/>
  <c r="G46" i="18"/>
  <c r="G54" i="18"/>
  <c r="G73" i="18"/>
  <c r="G52" i="18"/>
  <c r="G55" i="18"/>
  <c r="G76" i="18"/>
  <c r="G79" i="18"/>
  <c r="G81" i="18"/>
  <c r="G58" i="18"/>
  <c r="G82" i="18"/>
  <c r="G59" i="18"/>
  <c r="G86" i="18"/>
  <c r="G61" i="18"/>
  <c r="G88" i="18"/>
  <c r="G89" i="18"/>
  <c r="G90" i="18"/>
  <c r="G72" i="18"/>
  <c r="G91" i="18"/>
  <c r="G93" i="18"/>
  <c r="G94" i="18"/>
  <c r="G67" i="18"/>
  <c r="G95" i="18"/>
  <c r="G70" i="18"/>
  <c r="G68" i="18"/>
  <c r="G96" i="18"/>
  <c r="G97" i="18"/>
  <c r="G100" i="18"/>
  <c r="G69" i="18"/>
  <c r="G101" i="18"/>
  <c r="G104" i="18"/>
  <c r="G83" i="18"/>
  <c r="G107" i="18"/>
  <c r="G108" i="18"/>
  <c r="G110" i="18"/>
  <c r="G78" i="18"/>
  <c r="G85" i="18"/>
  <c r="G75" i="18"/>
  <c r="G113" i="18"/>
  <c r="G114" i="18"/>
  <c r="G115" i="18"/>
  <c r="G116" i="18"/>
  <c r="G117" i="18"/>
  <c r="G118" i="18"/>
  <c r="G119" i="18"/>
  <c r="G120" i="18"/>
  <c r="G103" i="18"/>
  <c r="G74" i="18"/>
  <c r="G121" i="18"/>
  <c r="G122" i="18"/>
  <c r="G123" i="18"/>
  <c r="G124" i="18"/>
  <c r="G98" i="18"/>
  <c r="G125" i="18"/>
  <c r="G77" i="18"/>
  <c r="G80" i="18"/>
  <c r="G126" i="18"/>
  <c r="G127" i="18"/>
  <c r="G128" i="18"/>
  <c r="G129" i="18"/>
  <c r="G131" i="18"/>
  <c r="G132" i="18"/>
  <c r="G87" i="18"/>
  <c r="G133" i="18"/>
  <c r="G134" i="18"/>
  <c r="G136" i="18"/>
  <c r="G137" i="18"/>
  <c r="G138" i="18"/>
  <c r="G139" i="18"/>
  <c r="G140" i="18"/>
  <c r="G141" i="18"/>
  <c r="G142" i="18"/>
  <c r="G144" i="18"/>
  <c r="G84" i="18"/>
  <c r="G145" i="18"/>
  <c r="G130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12" i="18"/>
  <c r="G159" i="18"/>
  <c r="G160" i="18"/>
  <c r="G135" i="18"/>
  <c r="G111" i="18"/>
  <c r="G109" i="18"/>
  <c r="G161" i="18"/>
  <c r="G162" i="18"/>
  <c r="G163" i="18"/>
  <c r="G164" i="18"/>
  <c r="G165" i="18"/>
  <c r="G99" i="18"/>
  <c r="G166" i="18"/>
  <c r="G102" i="18"/>
  <c r="G92" i="18"/>
  <c r="G167" i="18"/>
  <c r="G168" i="18"/>
  <c r="G105" i="18"/>
  <c r="G170" i="18"/>
  <c r="G171" i="18"/>
  <c r="G172" i="18"/>
  <c r="G173" i="18"/>
  <c r="G174" i="18"/>
  <c r="G175" i="18"/>
  <c r="G176" i="18"/>
  <c r="G177" i="18"/>
  <c r="G178" i="18"/>
  <c r="G179" i="18"/>
  <c r="G143" i="18"/>
  <c r="G180" i="18"/>
  <c r="G169" i="18"/>
  <c r="G181" i="18"/>
  <c r="G182" i="18"/>
  <c r="G183" i="18"/>
  <c r="G184" i="18"/>
  <c r="G185" i="18"/>
  <c r="G106" i="18"/>
  <c r="G188" i="18"/>
  <c r="G189" i="18"/>
  <c r="G190" i="18"/>
  <c r="G186" i="18"/>
  <c r="G191" i="18"/>
  <c r="G192" i="18"/>
  <c r="G193" i="18"/>
  <c r="G187" i="18"/>
  <c r="G194" i="18"/>
  <c r="G195" i="18"/>
  <c r="G196" i="18"/>
  <c r="G198" i="18"/>
  <c r="G197" i="18"/>
  <c r="G199" i="18"/>
  <c r="G200" i="18"/>
  <c r="G201" i="18"/>
  <c r="G202" i="18"/>
  <c r="G203" i="18"/>
  <c r="G204" i="18"/>
  <c r="G205" i="18"/>
  <c r="G3" i="18"/>
  <c r="E2" i="18" l="1"/>
  <c r="E4" i="18"/>
  <c r="E5" i="18"/>
  <c r="E6" i="18"/>
  <c r="E7" i="18"/>
  <c r="E9" i="18"/>
  <c r="E8" i="18"/>
  <c r="E10" i="18"/>
  <c r="E16" i="18"/>
  <c r="E11" i="18"/>
  <c r="E12" i="18"/>
  <c r="E13" i="18"/>
  <c r="E14" i="18"/>
  <c r="E15" i="18"/>
  <c r="E17" i="18"/>
  <c r="E20" i="18"/>
  <c r="E18" i="18"/>
  <c r="E19" i="18"/>
  <c r="E21" i="18"/>
  <c r="E24" i="18"/>
  <c r="E30" i="18"/>
  <c r="E22" i="18"/>
  <c r="E23" i="18"/>
  <c r="E31" i="18"/>
  <c r="E25" i="18"/>
  <c r="E26" i="18"/>
  <c r="E28" i="18"/>
  <c r="E27" i="18"/>
  <c r="E35" i="18"/>
  <c r="E29" i="18"/>
  <c r="E34" i="18"/>
  <c r="E33" i="18"/>
  <c r="E37" i="18"/>
  <c r="E32" i="18"/>
  <c r="E42" i="18"/>
  <c r="E44" i="18"/>
  <c r="E47" i="18"/>
  <c r="E36" i="18"/>
  <c r="E50" i="18"/>
  <c r="E51" i="18"/>
  <c r="E56" i="18"/>
  <c r="E45" i="18"/>
  <c r="E38" i="18"/>
  <c r="E60" i="18"/>
  <c r="E39" i="18"/>
  <c r="E48" i="18"/>
  <c r="E41" i="18"/>
  <c r="E40" i="18"/>
  <c r="E62" i="18"/>
  <c r="E63" i="18"/>
  <c r="E64" i="18"/>
  <c r="E65" i="18"/>
  <c r="E53" i="18"/>
  <c r="E66" i="18"/>
  <c r="E49" i="18"/>
  <c r="E57" i="18"/>
  <c r="E43" i="18"/>
  <c r="E71" i="18"/>
  <c r="E46" i="18"/>
  <c r="E54" i="18"/>
  <c r="E73" i="18"/>
  <c r="E52" i="18"/>
  <c r="E55" i="18"/>
  <c r="E76" i="18"/>
  <c r="E79" i="18"/>
  <c r="E81" i="18"/>
  <c r="E58" i="18"/>
  <c r="E82" i="18"/>
  <c r="E59" i="18"/>
  <c r="E86" i="18"/>
  <c r="E61" i="18"/>
  <c r="E88" i="18"/>
  <c r="E89" i="18"/>
  <c r="E90" i="18"/>
  <c r="E72" i="18"/>
  <c r="E91" i="18"/>
  <c r="E93" i="18"/>
  <c r="E94" i="18"/>
  <c r="E67" i="18"/>
  <c r="E95" i="18"/>
  <c r="E70" i="18"/>
  <c r="E68" i="18"/>
  <c r="E96" i="18"/>
  <c r="E97" i="18"/>
  <c r="E100" i="18"/>
  <c r="E69" i="18"/>
  <c r="E101" i="18"/>
  <c r="E104" i="18"/>
  <c r="E83" i="18"/>
  <c r="E107" i="18"/>
  <c r="E108" i="18"/>
  <c r="E110" i="18"/>
  <c r="E78" i="18"/>
  <c r="E85" i="18"/>
  <c r="E75" i="18"/>
  <c r="E113" i="18"/>
  <c r="E114" i="18"/>
  <c r="E115" i="18"/>
  <c r="E116" i="18"/>
  <c r="E117" i="18"/>
  <c r="E118" i="18"/>
  <c r="E119" i="18"/>
  <c r="E120" i="18"/>
  <c r="E103" i="18"/>
  <c r="E74" i="18"/>
  <c r="E121" i="18"/>
  <c r="E122" i="18"/>
  <c r="E123" i="18"/>
  <c r="E124" i="18"/>
  <c r="E98" i="18"/>
  <c r="E125" i="18"/>
  <c r="E77" i="18"/>
  <c r="E80" i="18"/>
  <c r="E126" i="18"/>
  <c r="E127" i="18"/>
  <c r="E128" i="18"/>
  <c r="E129" i="18"/>
  <c r="E131" i="18"/>
  <c r="E132" i="18"/>
  <c r="E87" i="18"/>
  <c r="E133" i="18"/>
  <c r="E134" i="18"/>
  <c r="E136" i="18"/>
  <c r="E137" i="18"/>
  <c r="E138" i="18"/>
  <c r="E139" i="18"/>
  <c r="E140" i="18"/>
  <c r="E141" i="18"/>
  <c r="E142" i="18"/>
  <c r="E144" i="18"/>
  <c r="E84" i="18"/>
  <c r="E145" i="18"/>
  <c r="E130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12" i="18"/>
  <c r="E159" i="18"/>
  <c r="E160" i="18"/>
  <c r="E135" i="18"/>
  <c r="E111" i="18"/>
  <c r="E109" i="18"/>
  <c r="E161" i="18"/>
  <c r="E162" i="18"/>
  <c r="E163" i="18"/>
  <c r="E164" i="18"/>
  <c r="E165" i="18"/>
  <c r="E99" i="18"/>
  <c r="E166" i="18"/>
  <c r="E102" i="18"/>
  <c r="E92" i="18"/>
  <c r="E167" i="18"/>
  <c r="E168" i="18"/>
  <c r="E105" i="18"/>
  <c r="E170" i="18"/>
  <c r="E171" i="18"/>
  <c r="E172" i="18"/>
  <c r="E173" i="18"/>
  <c r="E174" i="18"/>
  <c r="E175" i="18"/>
  <c r="E176" i="18"/>
  <c r="E177" i="18"/>
  <c r="E178" i="18"/>
  <c r="E179" i="18"/>
  <c r="E143" i="18"/>
  <c r="E180" i="18"/>
  <c r="E169" i="18"/>
  <c r="E181" i="18"/>
  <c r="E182" i="18"/>
  <c r="E183" i="18"/>
  <c r="E184" i="18"/>
  <c r="E185" i="18"/>
  <c r="E106" i="18"/>
  <c r="E188" i="18"/>
  <c r="E189" i="18"/>
  <c r="E190" i="18"/>
  <c r="E186" i="18"/>
  <c r="E191" i="18"/>
  <c r="E192" i="18"/>
  <c r="E193" i="18"/>
  <c r="E187" i="18"/>
  <c r="E194" i="18"/>
  <c r="E195" i="18"/>
  <c r="E196" i="18"/>
  <c r="E198" i="18"/>
  <c r="E197" i="18"/>
  <c r="E199" i="18"/>
  <c r="E200" i="18"/>
  <c r="E201" i="18"/>
  <c r="E202" i="18"/>
  <c r="E203" i="18"/>
  <c r="E204" i="18"/>
  <c r="E205" i="18"/>
  <c r="E3" i="18"/>
  <c r="F147" i="9" l="1"/>
  <c r="F160" i="9"/>
  <c r="H147" i="9" s="1"/>
  <c r="J147" i="9" s="1"/>
  <c r="L147" i="9" s="1"/>
  <c r="N147" i="9" s="1"/>
  <c r="P147" i="9" s="1"/>
  <c r="F108" i="9" l="1"/>
  <c r="F261" i="9"/>
  <c r="F253" i="9"/>
  <c r="F172" i="9"/>
  <c r="F161" i="9"/>
  <c r="F162" i="9"/>
  <c r="L149" i="9" s="1"/>
  <c r="N149" i="9" s="1"/>
  <c r="P149" i="9" s="1"/>
  <c r="F130" i="9"/>
  <c r="F71" i="9"/>
  <c r="F50" i="9"/>
  <c r="P44" i="9" s="1"/>
  <c r="F41" i="9"/>
  <c r="H41" i="9" s="1"/>
  <c r="J41" i="9" s="1"/>
  <c r="L41" i="9" s="1"/>
  <c r="N41" i="9" s="1"/>
  <c r="P41" i="9" s="1"/>
  <c r="R41" i="9" s="1"/>
  <c r="F27" i="9"/>
  <c r="AE81" i="19"/>
  <c r="AF81" i="19"/>
  <c r="AG81" i="19"/>
  <c r="AH81" i="19"/>
  <c r="AE82" i="19"/>
  <c r="AF82" i="19"/>
  <c r="AG82" i="19"/>
  <c r="AH82" i="19"/>
  <c r="AE83" i="19"/>
  <c r="AF83" i="19"/>
  <c r="AG83" i="19"/>
  <c r="AH83" i="19"/>
  <c r="AE84" i="19"/>
  <c r="AF84" i="19"/>
  <c r="AG84" i="19"/>
  <c r="AH84" i="19"/>
  <c r="AE85" i="19"/>
  <c r="AF85" i="19"/>
  <c r="AG85" i="19"/>
  <c r="AH85" i="19"/>
  <c r="AE86" i="19"/>
  <c r="AF86" i="19"/>
  <c r="AG86" i="19"/>
  <c r="AH86" i="19"/>
  <c r="AE87" i="19"/>
  <c r="AF87" i="19"/>
  <c r="AG87" i="19"/>
  <c r="AH87" i="19"/>
  <c r="AE88" i="19"/>
  <c r="AF88" i="19"/>
  <c r="AG88" i="19"/>
  <c r="AH88" i="19"/>
  <c r="AE89" i="19"/>
  <c r="AF89" i="19"/>
  <c r="AG89" i="19"/>
  <c r="AH89" i="19"/>
  <c r="AE90" i="19"/>
  <c r="AF90" i="19"/>
  <c r="AG90" i="19"/>
  <c r="AH90" i="19"/>
  <c r="AE91" i="19"/>
  <c r="AF91" i="19"/>
  <c r="AG91" i="19"/>
  <c r="AH91" i="19"/>
  <c r="AE92" i="19"/>
  <c r="AF92" i="19"/>
  <c r="AG92" i="19"/>
  <c r="AH92" i="19"/>
  <c r="AE93" i="19"/>
  <c r="AF93" i="19"/>
  <c r="AG93" i="19"/>
  <c r="AH93" i="19"/>
  <c r="AE94" i="19"/>
  <c r="AF94" i="19"/>
  <c r="AG94" i="19"/>
  <c r="AH94" i="19"/>
  <c r="AE95" i="19"/>
  <c r="AF95" i="19"/>
  <c r="AG95" i="19"/>
  <c r="AH95" i="19"/>
  <c r="AE96" i="19"/>
  <c r="AF96" i="19"/>
  <c r="AG96" i="19"/>
  <c r="AH96" i="19"/>
  <c r="AE97" i="19"/>
  <c r="AF97" i="19"/>
  <c r="AG97" i="19"/>
  <c r="AH97" i="19"/>
  <c r="AE98" i="19"/>
  <c r="AF98" i="19"/>
  <c r="AG98" i="19"/>
  <c r="AH98" i="19"/>
  <c r="AE99" i="19"/>
  <c r="AF99" i="19"/>
  <c r="AG99" i="19"/>
  <c r="AH99" i="19"/>
  <c r="AE61" i="19"/>
  <c r="AF61" i="19"/>
  <c r="AG61" i="19"/>
  <c r="AH61" i="19"/>
  <c r="AE62" i="19"/>
  <c r="AF62" i="19"/>
  <c r="AG62" i="19"/>
  <c r="AH62" i="19"/>
  <c r="AE63" i="19"/>
  <c r="AF63" i="19"/>
  <c r="AG63" i="19"/>
  <c r="AH63" i="19"/>
  <c r="AE64" i="19"/>
  <c r="AF64" i="19"/>
  <c r="AG64" i="19"/>
  <c r="AH64" i="19"/>
  <c r="AE65" i="19"/>
  <c r="AF65" i="19"/>
  <c r="AG65" i="19"/>
  <c r="AH65" i="19"/>
  <c r="AE66" i="19"/>
  <c r="AF66" i="19"/>
  <c r="AG66" i="19"/>
  <c r="AH66" i="19"/>
  <c r="AE67" i="19"/>
  <c r="AF67" i="19"/>
  <c r="AG67" i="19"/>
  <c r="AH67" i="19"/>
  <c r="AE68" i="19"/>
  <c r="AF68" i="19"/>
  <c r="AG68" i="19"/>
  <c r="AH68" i="19"/>
  <c r="AE69" i="19"/>
  <c r="AF69" i="19"/>
  <c r="AG69" i="19"/>
  <c r="AH69" i="19"/>
  <c r="AE70" i="19"/>
  <c r="AF70" i="19"/>
  <c r="AG70" i="19"/>
  <c r="AH70" i="19"/>
  <c r="AE71" i="19"/>
  <c r="AF71" i="19"/>
  <c r="AG71" i="19"/>
  <c r="AH71" i="19"/>
  <c r="AE72" i="19"/>
  <c r="AF72" i="19"/>
  <c r="AG72" i="19"/>
  <c r="AH72" i="19"/>
  <c r="AE73" i="19"/>
  <c r="AF73" i="19"/>
  <c r="AG73" i="19"/>
  <c r="AH73" i="19"/>
  <c r="AE74" i="19"/>
  <c r="AF74" i="19"/>
  <c r="AG74" i="19"/>
  <c r="AH74" i="19"/>
  <c r="AE75" i="19"/>
  <c r="AF75" i="19"/>
  <c r="AG75" i="19"/>
  <c r="AH75" i="19"/>
  <c r="AE76" i="19"/>
  <c r="AF76" i="19"/>
  <c r="AG76" i="19"/>
  <c r="AH76" i="19"/>
  <c r="AE77" i="19"/>
  <c r="AF77" i="19"/>
  <c r="AG77" i="19"/>
  <c r="AH77" i="19"/>
  <c r="AE78" i="19"/>
  <c r="AF78" i="19"/>
  <c r="AG78" i="19"/>
  <c r="AH78" i="19"/>
  <c r="AE79" i="19"/>
  <c r="AF79" i="19"/>
  <c r="AG79" i="19"/>
  <c r="AH79" i="19"/>
  <c r="AE80" i="19"/>
  <c r="AF80" i="19"/>
  <c r="AG80" i="19"/>
  <c r="AH80" i="19"/>
  <c r="AE46" i="19"/>
  <c r="AF46" i="19"/>
  <c r="AG46" i="19"/>
  <c r="AH46" i="19"/>
  <c r="AE47" i="19"/>
  <c r="AF47" i="19"/>
  <c r="AG47" i="19"/>
  <c r="AH47" i="19"/>
  <c r="AE48" i="19"/>
  <c r="AF48" i="19"/>
  <c r="AG48" i="19"/>
  <c r="AH48" i="19"/>
  <c r="AE49" i="19"/>
  <c r="AF49" i="19"/>
  <c r="AG49" i="19"/>
  <c r="AH49" i="19"/>
  <c r="AE50" i="19"/>
  <c r="AF50" i="19"/>
  <c r="AG50" i="19"/>
  <c r="AH50" i="19"/>
  <c r="AE51" i="19"/>
  <c r="AF51" i="19"/>
  <c r="AG51" i="19"/>
  <c r="AH51" i="19"/>
  <c r="AE52" i="19"/>
  <c r="AF52" i="19"/>
  <c r="AG52" i="19"/>
  <c r="AH52" i="19"/>
  <c r="AE53" i="19"/>
  <c r="AF53" i="19"/>
  <c r="AG53" i="19"/>
  <c r="AH53" i="19"/>
  <c r="AE54" i="19"/>
  <c r="AF54" i="19"/>
  <c r="AG54" i="19"/>
  <c r="AH54" i="19"/>
  <c r="AE55" i="19"/>
  <c r="AF55" i="19"/>
  <c r="AG55" i="19"/>
  <c r="AH55" i="19"/>
  <c r="AE56" i="19"/>
  <c r="AF56" i="19"/>
  <c r="AG56" i="19"/>
  <c r="AH56" i="19"/>
  <c r="AE57" i="19"/>
  <c r="AF57" i="19"/>
  <c r="AG57" i="19"/>
  <c r="AH57" i="19"/>
  <c r="AE58" i="19"/>
  <c r="AF58" i="19"/>
  <c r="AG58" i="19"/>
  <c r="AH58" i="19"/>
  <c r="AE59" i="19"/>
  <c r="AF59" i="19"/>
  <c r="AG59" i="19"/>
  <c r="AH59" i="19"/>
  <c r="AE60" i="19"/>
  <c r="AF60" i="19"/>
  <c r="AG60" i="19"/>
  <c r="AH60" i="19"/>
  <c r="AE30" i="19"/>
  <c r="AF30" i="19"/>
  <c r="AG30" i="19"/>
  <c r="AH30" i="19"/>
  <c r="AE31" i="19"/>
  <c r="AF31" i="19"/>
  <c r="AG31" i="19"/>
  <c r="AH31" i="19"/>
  <c r="AE32" i="19"/>
  <c r="AF32" i="19"/>
  <c r="AG32" i="19"/>
  <c r="AH32" i="19"/>
  <c r="AE33" i="19"/>
  <c r="AF33" i="19"/>
  <c r="AG33" i="19"/>
  <c r="AH33" i="19"/>
  <c r="AE34" i="19"/>
  <c r="AF34" i="19"/>
  <c r="AG34" i="19"/>
  <c r="AH34" i="19"/>
  <c r="AE35" i="19"/>
  <c r="AF35" i="19"/>
  <c r="AG35" i="19"/>
  <c r="AH35" i="19"/>
  <c r="AE36" i="19"/>
  <c r="AF36" i="19"/>
  <c r="AG36" i="19"/>
  <c r="AH36" i="19"/>
  <c r="AE37" i="19"/>
  <c r="AF37" i="19"/>
  <c r="AG37" i="19"/>
  <c r="AH37" i="19"/>
  <c r="AE38" i="19"/>
  <c r="AF38" i="19"/>
  <c r="AG38" i="19"/>
  <c r="AH38" i="19"/>
  <c r="AE39" i="19"/>
  <c r="AF39" i="19"/>
  <c r="AG39" i="19"/>
  <c r="AH39" i="19"/>
  <c r="AE40" i="19"/>
  <c r="AF40" i="19"/>
  <c r="AG40" i="19"/>
  <c r="AH40" i="19"/>
  <c r="AE41" i="19"/>
  <c r="AF41" i="19"/>
  <c r="AG41" i="19"/>
  <c r="AH41" i="19"/>
  <c r="AE42" i="19"/>
  <c r="AF42" i="19"/>
  <c r="AG42" i="19"/>
  <c r="AH42" i="19"/>
  <c r="AE43" i="19"/>
  <c r="AF43" i="19"/>
  <c r="AG43" i="19"/>
  <c r="AH43" i="19"/>
  <c r="AE44" i="19"/>
  <c r="AF44" i="19"/>
  <c r="AG44" i="19"/>
  <c r="AH44" i="19"/>
  <c r="AE45" i="19"/>
  <c r="AF45" i="19"/>
  <c r="AG45" i="19"/>
  <c r="AH45" i="19"/>
  <c r="AE20" i="19"/>
  <c r="AF20" i="19"/>
  <c r="AG20" i="19"/>
  <c r="AH20" i="19"/>
  <c r="AE21" i="19"/>
  <c r="AF21" i="19"/>
  <c r="AG21" i="19"/>
  <c r="AH21" i="19"/>
  <c r="AE22" i="19"/>
  <c r="AF22" i="19"/>
  <c r="AG22" i="19"/>
  <c r="AH22" i="19"/>
  <c r="AE23" i="19"/>
  <c r="AF23" i="19"/>
  <c r="AG23" i="19"/>
  <c r="AH23" i="19"/>
  <c r="AE24" i="19"/>
  <c r="AF24" i="19"/>
  <c r="AG24" i="19"/>
  <c r="AH24" i="19"/>
  <c r="AE25" i="19"/>
  <c r="AF25" i="19"/>
  <c r="AG25" i="19"/>
  <c r="AH25" i="19"/>
  <c r="AE26" i="19"/>
  <c r="AF26" i="19"/>
  <c r="AG26" i="19"/>
  <c r="AH26" i="19"/>
  <c r="AE27" i="19"/>
  <c r="AF27" i="19"/>
  <c r="AG27" i="19"/>
  <c r="AH27" i="19"/>
  <c r="AE28" i="19"/>
  <c r="AF28" i="19"/>
  <c r="AG28" i="19"/>
  <c r="AH28" i="19"/>
  <c r="AE29" i="19"/>
  <c r="AF29" i="19"/>
  <c r="AG29" i="19"/>
  <c r="AH29" i="19"/>
  <c r="AE11" i="19"/>
  <c r="AF11" i="19"/>
  <c r="AG11" i="19"/>
  <c r="AH11" i="19"/>
  <c r="AE12" i="19"/>
  <c r="AF12" i="19"/>
  <c r="AG12" i="19"/>
  <c r="AH12" i="19"/>
  <c r="AE13" i="19"/>
  <c r="AF13" i="19"/>
  <c r="AG13" i="19"/>
  <c r="AH13" i="19"/>
  <c r="AE14" i="19"/>
  <c r="AF14" i="19"/>
  <c r="AG14" i="19"/>
  <c r="AH14" i="19"/>
  <c r="AE15" i="19"/>
  <c r="AF15" i="19"/>
  <c r="AG15" i="19"/>
  <c r="AH15" i="19"/>
  <c r="AE16" i="19"/>
  <c r="AF16" i="19"/>
  <c r="AG16" i="19"/>
  <c r="AH16" i="19"/>
  <c r="AE17" i="19"/>
  <c r="AF17" i="19"/>
  <c r="AG17" i="19"/>
  <c r="AH17" i="19"/>
  <c r="AE18" i="19"/>
  <c r="AF18" i="19"/>
  <c r="AG18" i="19"/>
  <c r="AH18" i="19"/>
  <c r="AE19" i="19"/>
  <c r="AF19" i="19"/>
  <c r="AG19" i="19"/>
  <c r="AH19" i="19"/>
  <c r="AE3" i="19"/>
  <c r="AF3" i="19"/>
  <c r="AG3" i="19"/>
  <c r="AH3" i="19"/>
  <c r="AE4" i="19"/>
  <c r="AF4" i="19"/>
  <c r="AG4" i="19"/>
  <c r="AH4" i="19"/>
  <c r="AE5" i="19"/>
  <c r="AF5" i="19"/>
  <c r="AG5" i="19"/>
  <c r="AH5" i="19"/>
  <c r="AE6" i="19"/>
  <c r="AF6" i="19"/>
  <c r="AG6" i="19"/>
  <c r="AH6" i="19"/>
  <c r="AE7" i="19"/>
  <c r="AF7" i="19"/>
  <c r="AG7" i="19"/>
  <c r="AH7" i="19"/>
  <c r="AE8" i="19"/>
  <c r="AF8" i="19"/>
  <c r="AG8" i="19"/>
  <c r="AH8" i="19"/>
  <c r="AE9" i="19"/>
  <c r="AF9" i="19"/>
  <c r="AG9" i="19"/>
  <c r="AH9" i="19"/>
  <c r="AE10" i="19"/>
  <c r="AF10" i="19"/>
  <c r="AG10" i="19"/>
  <c r="AH10" i="19"/>
  <c r="AH2" i="19"/>
  <c r="AG2" i="19"/>
  <c r="AF2" i="19"/>
  <c r="AE2" i="19"/>
  <c r="AC28" i="19"/>
  <c r="AB29" i="19"/>
  <c r="Y31" i="19"/>
  <c r="AC32" i="19"/>
  <c r="Y34" i="19"/>
  <c r="Y35" i="19"/>
  <c r="Y37" i="19"/>
  <c r="AA38" i="19"/>
  <c r="Y40" i="19"/>
  <c r="AB41" i="19"/>
  <c r="AA42" i="19"/>
  <c r="AC44" i="19"/>
  <c r="AB45" i="19"/>
  <c r="Y47" i="19"/>
  <c r="AC48" i="19"/>
  <c r="Y50" i="19"/>
  <c r="Y51" i="19"/>
  <c r="Y53" i="19"/>
  <c r="AA54" i="19"/>
  <c r="Y56" i="19"/>
  <c r="AB57" i="19"/>
  <c r="AA58" i="19"/>
  <c r="AC60" i="19"/>
  <c r="AB61" i="19"/>
  <c r="Y63" i="19"/>
  <c r="AC64" i="19"/>
  <c r="Y66" i="19"/>
  <c r="Y67" i="19"/>
  <c r="Y69" i="19"/>
  <c r="AA70" i="19"/>
  <c r="Y71" i="19"/>
  <c r="Y72" i="19"/>
  <c r="AB73" i="19"/>
  <c r="AA74" i="19"/>
  <c r="Y74" i="19"/>
  <c r="AC76" i="19"/>
  <c r="Y76" i="19"/>
  <c r="AB77" i="19"/>
  <c r="Y77" i="19"/>
  <c r="AA78" i="19"/>
  <c r="Y79" i="19"/>
  <c r="AC80" i="19"/>
  <c r="Y80" i="19"/>
  <c r="AB81" i="19"/>
  <c r="Y82" i="19"/>
  <c r="Y83" i="19"/>
  <c r="AB84" i="19"/>
  <c r="Y85" i="19"/>
  <c r="AA85" i="19"/>
  <c r="AA86" i="19"/>
  <c r="AC87" i="19"/>
  <c r="Y88" i="19"/>
  <c r="AB88" i="19"/>
  <c r="AB89" i="19"/>
  <c r="Y89" i="19"/>
  <c r="AA89" i="19"/>
  <c r="AA90" i="19"/>
  <c r="AC91" i="19"/>
  <c r="AC92" i="19"/>
  <c r="Y92" i="19"/>
  <c r="AB92" i="19"/>
  <c r="AB93" i="19"/>
  <c r="AA93" i="19"/>
  <c r="AC94" i="19"/>
  <c r="AC95" i="19"/>
  <c r="AC96" i="19"/>
  <c r="AC97" i="19"/>
  <c r="Y98" i="19"/>
  <c r="AC98" i="19"/>
  <c r="AC99" i="19"/>
  <c r="Y96" i="19"/>
  <c r="Y94" i="19"/>
  <c r="Y91" i="19"/>
  <c r="AC88" i="19"/>
  <c r="AB85" i="19"/>
  <c r="Y84" i="19"/>
  <c r="AA82" i="19"/>
  <c r="Y81" i="19"/>
  <c r="Y78" i="19"/>
  <c r="Y75" i="19"/>
  <c r="AC72" i="19"/>
  <c r="AB69" i="19"/>
  <c r="AC68" i="19"/>
  <c r="Y68" i="19"/>
  <c r="AA66" i="19"/>
  <c r="AB65" i="19"/>
  <c r="Y65" i="19"/>
  <c r="Y64" i="19"/>
  <c r="AA62" i="19"/>
  <c r="Y62" i="19"/>
  <c r="Y61" i="19"/>
  <c r="Y59" i="19"/>
  <c r="Y58" i="19"/>
  <c r="AC56" i="19"/>
  <c r="Y55" i="19"/>
  <c r="AB53" i="19"/>
  <c r="AC52" i="19"/>
  <c r="Y52" i="19"/>
  <c r="AA50" i="19"/>
  <c r="AB49" i="19"/>
  <c r="Y49" i="19"/>
  <c r="Y48" i="19"/>
  <c r="AA46" i="19"/>
  <c r="Y46" i="19"/>
  <c r="Y45" i="19"/>
  <c r="Y43" i="19"/>
  <c r="Y42" i="19"/>
  <c r="AC40" i="19"/>
  <c r="Y39" i="19"/>
  <c r="AB37" i="19"/>
  <c r="AC36" i="19"/>
  <c r="Y36" i="19"/>
  <c r="AA34" i="19"/>
  <c r="AB33" i="19"/>
  <c r="Y33" i="19"/>
  <c r="Y32" i="19"/>
  <c r="AA30" i="19"/>
  <c r="Y30" i="19"/>
  <c r="Y29" i="19"/>
  <c r="Y27" i="19"/>
  <c r="R149" i="9" l="1"/>
  <c r="Y56" i="9"/>
  <c r="Z56" i="9" s="1"/>
  <c r="Y17" i="9"/>
  <c r="Z17" i="9" s="1"/>
  <c r="Y89" i="9"/>
  <c r="Z89" i="9" s="1"/>
  <c r="K9" i="8"/>
  <c r="J9" i="8"/>
  <c r="L9" i="8"/>
  <c r="I9" i="8"/>
  <c r="AI66" i="19"/>
  <c r="AC90" i="19"/>
  <c r="AC86" i="19"/>
  <c r="Y87" i="19"/>
  <c r="Y90" i="19"/>
  <c r="Y93" i="19"/>
  <c r="Y97" i="19"/>
  <c r="Y38" i="19"/>
  <c r="Y41" i="19"/>
  <c r="Y44" i="19"/>
  <c r="Y54" i="19"/>
  <c r="Y57" i="19"/>
  <c r="Y60" i="19"/>
  <c r="Y70" i="19"/>
  <c r="Y73" i="19"/>
  <c r="Y86" i="19"/>
  <c r="AC84" i="19"/>
  <c r="AA94" i="19"/>
  <c r="Y28" i="19"/>
  <c r="Y95" i="19"/>
  <c r="Y99" i="19"/>
  <c r="AC83" i="19"/>
  <c r="AC82" i="19"/>
  <c r="AA81" i="19"/>
  <c r="AB80" i="19"/>
  <c r="AC79" i="19"/>
  <c r="AC78" i="19"/>
  <c r="AA77" i="19"/>
  <c r="AB76" i="19"/>
  <c r="AC75" i="19"/>
  <c r="AC74" i="19"/>
  <c r="AA73" i="19"/>
  <c r="AB72" i="19"/>
  <c r="AC71" i="19"/>
  <c r="AC70" i="19"/>
  <c r="AA69" i="19"/>
  <c r="AB68" i="19"/>
  <c r="AC67" i="19"/>
  <c r="AC66" i="19"/>
  <c r="AA65" i="19"/>
  <c r="AB64" i="19"/>
  <c r="AC63" i="19"/>
  <c r="AC62" i="19"/>
  <c r="AA61" i="19"/>
  <c r="AB60" i="19"/>
  <c r="AC59" i="19"/>
  <c r="AC58" i="19"/>
  <c r="AA57" i="19"/>
  <c r="AB56" i="19"/>
  <c r="AC55" i="19"/>
  <c r="AC54" i="19"/>
  <c r="AA53" i="19"/>
  <c r="AB52" i="19"/>
  <c r="AC51" i="19"/>
  <c r="AC50" i="19"/>
  <c r="AA49" i="19"/>
  <c r="AB48" i="19"/>
  <c r="AC47" i="19"/>
  <c r="AC46" i="19"/>
  <c r="AA45" i="19"/>
  <c r="AB44" i="19"/>
  <c r="AC43" i="19"/>
  <c r="AC42" i="19"/>
  <c r="AA41" i="19"/>
  <c r="AB40" i="19"/>
  <c r="AC39" i="19"/>
  <c r="AC38" i="19"/>
  <c r="AA37" i="19"/>
  <c r="AB36" i="19"/>
  <c r="AC35" i="19"/>
  <c r="AC34" i="19"/>
  <c r="AA33" i="19"/>
  <c r="AB32" i="19"/>
  <c r="AC31" i="19"/>
  <c r="AC30" i="19"/>
  <c r="AA29" i="19"/>
  <c r="AB28" i="19"/>
  <c r="AC27" i="19"/>
  <c r="AC26" i="19"/>
  <c r="AC25" i="19"/>
  <c r="AC22" i="19"/>
  <c r="AC21" i="19"/>
  <c r="AA19" i="19"/>
  <c r="Y23" i="19"/>
  <c r="AA23" i="19"/>
  <c r="AA27" i="19"/>
  <c r="AC29" i="19"/>
  <c r="AB30" i="19"/>
  <c r="AA31" i="19"/>
  <c r="AC33" i="19"/>
  <c r="AB34" i="19"/>
  <c r="Z34" i="19" s="1"/>
  <c r="AA35" i="19"/>
  <c r="AC37" i="19"/>
  <c r="AB38" i="19"/>
  <c r="AA39" i="19"/>
  <c r="AC41" i="19"/>
  <c r="AB42" i="19"/>
  <c r="Z42" i="19" s="1"/>
  <c r="AA43" i="19"/>
  <c r="AC45" i="19"/>
  <c r="AB46" i="19"/>
  <c r="AA47" i="19"/>
  <c r="AC49" i="19"/>
  <c r="AB50" i="19"/>
  <c r="AA51" i="19"/>
  <c r="AC53" i="19"/>
  <c r="AB54" i="19"/>
  <c r="Z54" i="19" s="1"/>
  <c r="AA55" i="19"/>
  <c r="AC57" i="19"/>
  <c r="AB58" i="19"/>
  <c r="AA59" i="19"/>
  <c r="AC61" i="19"/>
  <c r="AB62" i="19"/>
  <c r="Z62" i="19" s="1"/>
  <c r="AA63" i="19"/>
  <c r="AC65" i="19"/>
  <c r="AB66" i="19"/>
  <c r="Z66" i="19" s="1"/>
  <c r="AA67" i="19"/>
  <c r="AC69" i="19"/>
  <c r="AB70" i="19"/>
  <c r="Z70" i="19" s="1"/>
  <c r="AA71" i="19"/>
  <c r="AC73" i="19"/>
  <c r="Z73" i="19" s="1"/>
  <c r="AB74" i="19"/>
  <c r="Z74" i="19" s="1"/>
  <c r="AA75" i="19"/>
  <c r="AC77" i="19"/>
  <c r="AB78" i="19"/>
  <c r="Z78" i="19" s="1"/>
  <c r="AA79" i="19"/>
  <c r="AC81" i="19"/>
  <c r="AB82" i="19"/>
  <c r="Z82" i="19" s="1"/>
  <c r="AA83" i="19"/>
  <c r="AC85" i="19"/>
  <c r="Z85" i="19" s="1"/>
  <c r="AB86" i="19"/>
  <c r="Z86" i="19" s="1"/>
  <c r="AA87" i="19"/>
  <c r="AC89" i="19"/>
  <c r="Z89" i="19" s="1"/>
  <c r="AB90" i="19"/>
  <c r="AA91" i="19"/>
  <c r="AC93" i="19"/>
  <c r="Z93" i="19" s="1"/>
  <c r="AB94" i="19"/>
  <c r="AA95" i="19"/>
  <c r="AA96" i="19"/>
  <c r="AA97" i="19"/>
  <c r="AA98" i="19"/>
  <c r="AA99" i="19"/>
  <c r="AA24" i="19"/>
  <c r="AB27" i="19"/>
  <c r="AA28" i="19"/>
  <c r="AB31" i="19"/>
  <c r="AA32" i="19"/>
  <c r="AB35" i="19"/>
  <c r="AA36" i="19"/>
  <c r="AB39" i="19"/>
  <c r="AA40" i="19"/>
  <c r="AB43" i="19"/>
  <c r="AA44" i="19"/>
  <c r="AB47" i="19"/>
  <c r="AA48" i="19"/>
  <c r="AB51" i="19"/>
  <c r="AA52" i="19"/>
  <c r="AB55" i="19"/>
  <c r="AA56" i="19"/>
  <c r="AB59" i="19"/>
  <c r="AA60" i="19"/>
  <c r="AB63" i="19"/>
  <c r="AA64" i="19"/>
  <c r="AB67" i="19"/>
  <c r="AA68" i="19"/>
  <c r="AB71" i="19"/>
  <c r="AA72" i="19"/>
  <c r="AB75" i="19"/>
  <c r="AA76" i="19"/>
  <c r="AB79" i="19"/>
  <c r="AA80" i="19"/>
  <c r="AB83" i="19"/>
  <c r="AA84" i="19"/>
  <c r="AB87" i="19"/>
  <c r="AA88" i="19"/>
  <c r="Z88" i="19" s="1"/>
  <c r="AB91" i="19"/>
  <c r="AA92" i="19"/>
  <c r="Z92" i="19" s="1"/>
  <c r="AB95" i="19"/>
  <c r="AB96" i="19"/>
  <c r="AB97" i="19"/>
  <c r="Z97" i="19" s="1"/>
  <c r="AB98" i="19"/>
  <c r="AB99" i="19"/>
  <c r="AC16" i="19"/>
  <c r="AB13" i="19"/>
  <c r="Y5" i="19"/>
  <c r="AI98" i="19"/>
  <c r="AI99" i="19"/>
  <c r="Z50" i="19"/>
  <c r="AI55" i="19"/>
  <c r="AI97" i="19"/>
  <c r="F33" i="9"/>
  <c r="F34" i="9"/>
  <c r="F35" i="9"/>
  <c r="F36" i="9"/>
  <c r="F37" i="9"/>
  <c r="F38" i="9"/>
  <c r="H38" i="9" s="1"/>
  <c r="J38" i="9" s="1"/>
  <c r="L38" i="9" s="1"/>
  <c r="N38" i="9" s="1"/>
  <c r="P38" i="9" s="1"/>
  <c r="F40" i="9"/>
  <c r="F46" i="9"/>
  <c r="F49" i="9"/>
  <c r="F51" i="9"/>
  <c r="P45" i="9" s="1"/>
  <c r="F52" i="9"/>
  <c r="F53" i="9"/>
  <c r="P47" i="9" s="1"/>
  <c r="Y21" i="9" s="1"/>
  <c r="Z21" i="9" s="1"/>
  <c r="F54" i="9"/>
  <c r="L48" i="9" s="1"/>
  <c r="N48" i="9" s="1"/>
  <c r="P48" i="9" s="1"/>
  <c r="F56" i="9"/>
  <c r="H50" i="9" s="1"/>
  <c r="J50" i="9" s="1"/>
  <c r="L50" i="9" s="1"/>
  <c r="N50" i="9" s="1"/>
  <c r="P50" i="9" s="1"/>
  <c r="Y22" i="9" s="1"/>
  <c r="Z22" i="9" s="1"/>
  <c r="F58" i="9"/>
  <c r="F60" i="9"/>
  <c r="F61" i="9"/>
  <c r="F62" i="9"/>
  <c r="F63" i="9"/>
  <c r="F64" i="9"/>
  <c r="F65" i="9"/>
  <c r="L59" i="9" s="1"/>
  <c r="N59" i="9" s="1"/>
  <c r="P59" i="9" s="1"/>
  <c r="F66" i="9"/>
  <c r="F69" i="9"/>
  <c r="F70" i="9"/>
  <c r="H64" i="9" s="1"/>
  <c r="J64" i="9" s="1"/>
  <c r="L64" i="9" s="1"/>
  <c r="N64" i="9" s="1"/>
  <c r="P64" i="9" s="1"/>
  <c r="F72" i="9"/>
  <c r="F73" i="9"/>
  <c r="P67" i="9" s="1"/>
  <c r="F74" i="9"/>
  <c r="F75" i="9"/>
  <c r="F76" i="9"/>
  <c r="F77" i="9"/>
  <c r="H71" i="9" s="1"/>
  <c r="J71" i="9" s="1"/>
  <c r="L71" i="9" s="1"/>
  <c r="N71" i="9" s="1"/>
  <c r="P71" i="9" s="1"/>
  <c r="F78" i="9"/>
  <c r="F80" i="9"/>
  <c r="H80" i="9" s="1"/>
  <c r="J80" i="9" s="1"/>
  <c r="L80" i="9" s="1"/>
  <c r="N80" i="9" s="1"/>
  <c r="P80" i="9" s="1"/>
  <c r="F82" i="9"/>
  <c r="F83" i="9"/>
  <c r="F84" i="9"/>
  <c r="F85" i="9"/>
  <c r="R79" i="9" s="1"/>
  <c r="F88" i="9"/>
  <c r="F91" i="9"/>
  <c r="F92" i="9"/>
  <c r="F93" i="9"/>
  <c r="F94" i="9"/>
  <c r="P86" i="9" s="1"/>
  <c r="F95" i="9"/>
  <c r="P87" i="9" s="1"/>
  <c r="R87" i="9" s="1"/>
  <c r="F97" i="9"/>
  <c r="N89" i="9" s="1"/>
  <c r="P89" i="9" s="1"/>
  <c r="F99" i="9"/>
  <c r="F100" i="9"/>
  <c r="F101" i="9"/>
  <c r="F102" i="9"/>
  <c r="F103" i="9"/>
  <c r="F104" i="9"/>
  <c r="J96" i="9" s="1"/>
  <c r="L96" i="9" s="1"/>
  <c r="N96" i="9" s="1"/>
  <c r="P96" i="9" s="1"/>
  <c r="F105" i="9"/>
  <c r="F106" i="9"/>
  <c r="F107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4" i="9"/>
  <c r="F127" i="9"/>
  <c r="F128" i="9"/>
  <c r="F129" i="9"/>
  <c r="F132" i="9"/>
  <c r="F135" i="9"/>
  <c r="F136" i="9"/>
  <c r="F137" i="9"/>
  <c r="F140" i="9"/>
  <c r="F143" i="9"/>
  <c r="F144" i="9"/>
  <c r="F146" i="9"/>
  <c r="F148" i="9"/>
  <c r="F150" i="9"/>
  <c r="N138" i="9" s="1"/>
  <c r="P138" i="9" s="1"/>
  <c r="F151" i="9"/>
  <c r="F152" i="9"/>
  <c r="F153" i="9"/>
  <c r="F154" i="9"/>
  <c r="F155" i="9"/>
  <c r="F156" i="9"/>
  <c r="F157" i="9"/>
  <c r="F158" i="9"/>
  <c r="F163" i="9"/>
  <c r="F165" i="9"/>
  <c r="F166" i="9"/>
  <c r="F167" i="9"/>
  <c r="F169" i="9"/>
  <c r="F171" i="9"/>
  <c r="F173" i="9"/>
  <c r="F174" i="9"/>
  <c r="F175" i="9"/>
  <c r="H160" i="9" s="1"/>
  <c r="J160" i="9" s="1"/>
  <c r="L160" i="9" s="1"/>
  <c r="N160" i="9" s="1"/>
  <c r="P160" i="9" s="1"/>
  <c r="F176" i="9"/>
  <c r="F177" i="9"/>
  <c r="F178" i="9"/>
  <c r="F179" i="9"/>
  <c r="L164" i="9" s="1"/>
  <c r="N164" i="9" s="1"/>
  <c r="P164" i="9" s="1"/>
  <c r="F181" i="9"/>
  <c r="F183" i="9"/>
  <c r="F184" i="9"/>
  <c r="N168" i="9" s="1"/>
  <c r="P168" i="9" s="1"/>
  <c r="F185" i="9"/>
  <c r="F186" i="9"/>
  <c r="F187" i="9"/>
  <c r="F188" i="9"/>
  <c r="F192" i="9"/>
  <c r="F193" i="9"/>
  <c r="F194" i="9"/>
  <c r="F195" i="9"/>
  <c r="F196" i="9"/>
  <c r="F197" i="9"/>
  <c r="F198" i="9"/>
  <c r="F199" i="9"/>
  <c r="F200" i="9"/>
  <c r="F202" i="9"/>
  <c r="F203" i="9"/>
  <c r="F204" i="9"/>
  <c r="F205" i="9"/>
  <c r="F206" i="9"/>
  <c r="F207" i="9"/>
  <c r="F209" i="9"/>
  <c r="F210" i="9"/>
  <c r="F211" i="9"/>
  <c r="F212" i="9"/>
  <c r="F213" i="9"/>
  <c r="F216" i="9"/>
  <c r="F218" i="9"/>
  <c r="F219" i="9"/>
  <c r="F224" i="9"/>
  <c r="F225" i="9"/>
  <c r="F226" i="9"/>
  <c r="F227" i="9"/>
  <c r="F228" i="9"/>
  <c r="F229" i="9"/>
  <c r="F231" i="9"/>
  <c r="F233" i="9"/>
  <c r="F234" i="9"/>
  <c r="F236" i="9"/>
  <c r="F237" i="9"/>
  <c r="F238" i="9"/>
  <c r="F241" i="9"/>
  <c r="F242" i="9"/>
  <c r="F243" i="9"/>
  <c r="F244" i="9"/>
  <c r="F245" i="9"/>
  <c r="F246" i="9"/>
  <c r="F247" i="9"/>
  <c r="F248" i="9"/>
  <c r="F250" i="9"/>
  <c r="F251" i="9"/>
  <c r="F254" i="9"/>
  <c r="F256" i="9"/>
  <c r="F257" i="9"/>
  <c r="F258" i="9"/>
  <c r="F263" i="9"/>
  <c r="F264" i="9"/>
  <c r="F266" i="9"/>
  <c r="F268" i="9"/>
  <c r="F270" i="9"/>
  <c r="F271" i="9"/>
  <c r="F272" i="9"/>
  <c r="F273" i="9"/>
  <c r="F274" i="9"/>
  <c r="F275" i="9"/>
  <c r="F276" i="9"/>
  <c r="F281" i="9"/>
  <c r="F285" i="9"/>
  <c r="F3" i="9"/>
  <c r="F5" i="9"/>
  <c r="F7" i="9"/>
  <c r="F8" i="9"/>
  <c r="Y3" i="9" s="1"/>
  <c r="Z3" i="9" s="1"/>
  <c r="F9" i="9"/>
  <c r="F11" i="9"/>
  <c r="F12" i="9"/>
  <c r="F16" i="9"/>
  <c r="F17" i="9"/>
  <c r="N15" i="9" s="1"/>
  <c r="P15" i="9" s="1"/>
  <c r="F18" i="9"/>
  <c r="F20" i="9"/>
  <c r="F22" i="9"/>
  <c r="F23" i="9"/>
  <c r="Y10" i="9" s="1"/>
  <c r="Z10" i="9" s="1"/>
  <c r="F24" i="9"/>
  <c r="F25" i="9"/>
  <c r="F26" i="9"/>
  <c r="F28" i="9"/>
  <c r="F29" i="9"/>
  <c r="F30" i="9"/>
  <c r="F31" i="9"/>
  <c r="H27" i="9" s="1"/>
  <c r="J27" i="9" s="1"/>
  <c r="L27" i="9" s="1"/>
  <c r="N27" i="9" s="1"/>
  <c r="P27" i="9" s="1"/>
  <c r="R27" i="9" s="1"/>
  <c r="F32" i="9"/>
  <c r="F2" i="9"/>
  <c r="H94" i="9" l="1"/>
  <c r="J94" i="9" s="1"/>
  <c r="L94" i="9" s="1"/>
  <c r="N94" i="9" s="1"/>
  <c r="P94" i="9" s="1"/>
  <c r="H143" i="9"/>
  <c r="J143" i="9" s="1"/>
  <c r="L143" i="9" s="1"/>
  <c r="N143" i="9" s="1"/>
  <c r="P143" i="9" s="1"/>
  <c r="R143" i="9" s="1"/>
  <c r="H93" i="9"/>
  <c r="J93" i="9" s="1"/>
  <c r="L93" i="9" s="1"/>
  <c r="N93" i="9" s="1"/>
  <c r="P93" i="9" s="1"/>
  <c r="R93" i="9" s="1"/>
  <c r="H60" i="9"/>
  <c r="J60" i="9" s="1"/>
  <c r="L60" i="9" s="1"/>
  <c r="N60" i="9" s="1"/>
  <c r="P60" i="9" s="1"/>
  <c r="H75" i="9"/>
  <c r="J75" i="9" s="1"/>
  <c r="L75" i="9" s="1"/>
  <c r="N75" i="9" s="1"/>
  <c r="P75" i="9" s="1"/>
  <c r="R75" i="9" s="1"/>
  <c r="H28" i="9"/>
  <c r="J28" i="9" s="1"/>
  <c r="L28" i="9" s="1"/>
  <c r="N28" i="9" s="1"/>
  <c r="P28" i="9" s="1"/>
  <c r="R28" i="9" s="1"/>
  <c r="H124" i="9"/>
  <c r="J124" i="9" s="1"/>
  <c r="L124" i="9" s="1"/>
  <c r="N124" i="9" s="1"/>
  <c r="P124" i="9" s="1"/>
  <c r="H16" i="9"/>
  <c r="J16" i="9" s="1"/>
  <c r="L16" i="9" s="1"/>
  <c r="N16" i="9" s="1"/>
  <c r="P16" i="9" s="1"/>
  <c r="R16" i="9" s="1"/>
  <c r="P68" i="9"/>
  <c r="H74" i="9"/>
  <c r="J74" i="9" s="1"/>
  <c r="L74" i="9" s="1"/>
  <c r="N74" i="9" s="1"/>
  <c r="P74" i="9" s="1"/>
  <c r="H24" i="9"/>
  <c r="J24" i="9" s="1"/>
  <c r="L24" i="9" s="1"/>
  <c r="N24" i="9" s="1"/>
  <c r="P24" i="9" s="1"/>
  <c r="H83" i="9"/>
  <c r="J83" i="9" s="1"/>
  <c r="L83" i="9" s="1"/>
  <c r="N83" i="9" s="1"/>
  <c r="P83" i="9" s="1"/>
  <c r="H119" i="9"/>
  <c r="J119" i="9" s="1"/>
  <c r="L119" i="9" s="1"/>
  <c r="N119" i="9" s="1"/>
  <c r="P119" i="9" s="1"/>
  <c r="H58" i="9"/>
  <c r="J58" i="9" s="1"/>
  <c r="L58" i="9" s="1"/>
  <c r="N58" i="9" s="1"/>
  <c r="P58" i="9" s="1"/>
  <c r="H140" i="9"/>
  <c r="J140" i="9" s="1"/>
  <c r="L140" i="9" s="1"/>
  <c r="N140" i="9" s="1"/>
  <c r="P140" i="9" s="1"/>
  <c r="H7" i="9"/>
  <c r="J7" i="9" s="1"/>
  <c r="L7" i="9" s="1"/>
  <c r="N7" i="9" s="1"/>
  <c r="P7" i="9" s="1"/>
  <c r="H23" i="9"/>
  <c r="J23" i="9" s="1"/>
  <c r="L23" i="9" s="1"/>
  <c r="N23" i="9" s="1"/>
  <c r="P23" i="9" s="1"/>
  <c r="R23" i="9" s="1"/>
  <c r="P55" i="9"/>
  <c r="Y62" i="9"/>
  <c r="Z62" i="9" s="1"/>
  <c r="H109" i="9"/>
  <c r="J109" i="9" s="1"/>
  <c r="L109" i="9" s="1"/>
  <c r="N109" i="9" s="1"/>
  <c r="P109" i="9" s="1"/>
  <c r="R109" i="9" s="1"/>
  <c r="H88" i="9"/>
  <c r="J88" i="9" s="1"/>
  <c r="L88" i="9" s="1"/>
  <c r="N88" i="9" s="1"/>
  <c r="P88" i="9" s="1"/>
  <c r="R88" i="9" s="1"/>
  <c r="H66" i="9"/>
  <c r="J66" i="9" s="1"/>
  <c r="L66" i="9" s="1"/>
  <c r="N66" i="9" s="1"/>
  <c r="P66" i="9" s="1"/>
  <c r="H29" i="9"/>
  <c r="J29" i="9" s="1"/>
  <c r="L29" i="9" s="1"/>
  <c r="N29" i="9" s="1"/>
  <c r="P29" i="9" s="1"/>
  <c r="H52" i="9"/>
  <c r="J52" i="9" s="1"/>
  <c r="L52" i="9" s="1"/>
  <c r="N52" i="9" s="1"/>
  <c r="P52" i="9" s="1"/>
  <c r="R52" i="9" s="1"/>
  <c r="R45" i="9"/>
  <c r="Y20" i="9"/>
  <c r="Z20" i="9" s="1"/>
  <c r="P10" i="9"/>
  <c r="N139" i="9"/>
  <c r="P139" i="9" s="1"/>
  <c r="H151" i="9"/>
  <c r="J151" i="9" s="1"/>
  <c r="L151" i="9" s="1"/>
  <c r="N151" i="9" s="1"/>
  <c r="P151" i="9" s="1"/>
  <c r="R59" i="9"/>
  <c r="Y27" i="9"/>
  <c r="Z27" i="9" s="1"/>
  <c r="R43" i="9"/>
  <c r="Y19" i="9"/>
  <c r="Z19" i="9" s="1"/>
  <c r="H11" i="9"/>
  <c r="J11" i="9" s="1"/>
  <c r="L11" i="9" s="1"/>
  <c r="N11" i="9" s="1"/>
  <c r="P11" i="9" s="1"/>
  <c r="R11" i="9" s="1"/>
  <c r="Y64" i="9"/>
  <c r="Z64" i="9" s="1"/>
  <c r="H154" i="9"/>
  <c r="J154" i="9" s="1"/>
  <c r="L154" i="9" s="1"/>
  <c r="N154" i="9" s="1"/>
  <c r="P154" i="9" s="1"/>
  <c r="R154" i="9" s="1"/>
  <c r="R138" i="9"/>
  <c r="Y52" i="9"/>
  <c r="Z52" i="9" s="1"/>
  <c r="H104" i="9"/>
  <c r="J104" i="9" s="1"/>
  <c r="L104" i="9" s="1"/>
  <c r="N104" i="9" s="1"/>
  <c r="P104" i="9" s="1"/>
  <c r="H73" i="9"/>
  <c r="J73" i="9" s="1"/>
  <c r="L73" i="9" s="1"/>
  <c r="N73" i="9" s="1"/>
  <c r="P73" i="9" s="1"/>
  <c r="Y13" i="9"/>
  <c r="Z13" i="9" s="1"/>
  <c r="H157" i="9"/>
  <c r="J157" i="9" s="1"/>
  <c r="L157" i="9" s="1"/>
  <c r="N157" i="9" s="1"/>
  <c r="P157" i="9" s="1"/>
  <c r="H116" i="9"/>
  <c r="J116" i="9" s="1"/>
  <c r="L116" i="9" s="1"/>
  <c r="N116" i="9" s="1"/>
  <c r="P116" i="9" s="1"/>
  <c r="R116" i="9" s="1"/>
  <c r="R89" i="9"/>
  <c r="Y34" i="9"/>
  <c r="Z34" i="9" s="1"/>
  <c r="H56" i="9"/>
  <c r="J56" i="9" s="1"/>
  <c r="L56" i="9" s="1"/>
  <c r="N56" i="9" s="1"/>
  <c r="P56" i="9" s="1"/>
  <c r="R56" i="9" s="1"/>
  <c r="R15" i="9"/>
  <c r="Y8" i="9"/>
  <c r="Z8" i="9" s="1"/>
  <c r="Y74" i="9"/>
  <c r="Z74" i="9" s="1"/>
  <c r="H152" i="9"/>
  <c r="J152" i="9" s="1"/>
  <c r="L152" i="9" s="1"/>
  <c r="N152" i="9" s="1"/>
  <c r="P152" i="9" s="1"/>
  <c r="R152" i="9" s="1"/>
  <c r="H146" i="9"/>
  <c r="J146" i="9" s="1"/>
  <c r="L146" i="9" s="1"/>
  <c r="N146" i="9" s="1"/>
  <c r="P146" i="9" s="1"/>
  <c r="H114" i="9"/>
  <c r="J114" i="9" s="1"/>
  <c r="L114" i="9" s="1"/>
  <c r="N114" i="9" s="1"/>
  <c r="P114" i="9" s="1"/>
  <c r="R114" i="9" s="1"/>
  <c r="H34" i="9"/>
  <c r="J34" i="9" s="1"/>
  <c r="L34" i="9" s="1"/>
  <c r="N34" i="9" s="1"/>
  <c r="P34" i="9" s="1"/>
  <c r="R34" i="9" s="1"/>
  <c r="Y65" i="9"/>
  <c r="Z65" i="9" s="1"/>
  <c r="R21" i="9"/>
  <c r="Y11" i="9"/>
  <c r="Z11" i="9" s="1"/>
  <c r="H5" i="9"/>
  <c r="J5" i="9" s="1"/>
  <c r="L5" i="9" s="1"/>
  <c r="N5" i="9" s="1"/>
  <c r="P5" i="9" s="1"/>
  <c r="Y73" i="9"/>
  <c r="Z73" i="9" s="1"/>
  <c r="H110" i="9"/>
  <c r="J110" i="9" s="1"/>
  <c r="L110" i="9" s="1"/>
  <c r="N110" i="9" s="1"/>
  <c r="P110" i="9" s="1"/>
  <c r="R110" i="9" s="1"/>
  <c r="H20" i="9"/>
  <c r="J20" i="9" s="1"/>
  <c r="L20" i="9" s="1"/>
  <c r="N20" i="9" s="1"/>
  <c r="P20" i="9" s="1"/>
  <c r="R4" i="9"/>
  <c r="Y2" i="9"/>
  <c r="Z2" i="9" s="1"/>
  <c r="H112" i="9"/>
  <c r="J112" i="9" s="1"/>
  <c r="L112" i="9" s="1"/>
  <c r="N112" i="9" s="1"/>
  <c r="P112" i="9" s="1"/>
  <c r="R112" i="9" s="1"/>
  <c r="H85" i="9"/>
  <c r="J85" i="9" s="1"/>
  <c r="L85" i="9" s="1"/>
  <c r="N85" i="9" s="1"/>
  <c r="P85" i="9" s="1"/>
  <c r="H69" i="9"/>
  <c r="J69" i="9" s="1"/>
  <c r="L69" i="9" s="1"/>
  <c r="N69" i="9" s="1"/>
  <c r="P69" i="9" s="1"/>
  <c r="Y28" i="9" s="1"/>
  <c r="Z28" i="9" s="1"/>
  <c r="H53" i="9"/>
  <c r="J53" i="9" s="1"/>
  <c r="L53" i="9" s="1"/>
  <c r="N53" i="9" s="1"/>
  <c r="P53" i="9" s="1"/>
  <c r="R53" i="9" s="1"/>
  <c r="H122" i="9"/>
  <c r="J122" i="9" s="1"/>
  <c r="L122" i="9" s="1"/>
  <c r="N122" i="9" s="1"/>
  <c r="P122" i="9" s="1"/>
  <c r="R122" i="9" s="1"/>
  <c r="N240" i="9"/>
  <c r="P240" i="9" s="1"/>
  <c r="H129" i="9"/>
  <c r="J129" i="9" s="1"/>
  <c r="L129" i="9" s="1"/>
  <c r="N129" i="9" s="1"/>
  <c r="P129" i="9" s="1"/>
  <c r="R129" i="9" s="1"/>
  <c r="H111" i="9"/>
  <c r="J111" i="9" s="1"/>
  <c r="L111" i="9" s="1"/>
  <c r="N111" i="9" s="1"/>
  <c r="P111" i="9" s="1"/>
  <c r="R111" i="9" s="1"/>
  <c r="H51" i="9"/>
  <c r="J51" i="9" s="1"/>
  <c r="L51" i="9" s="1"/>
  <c r="N51" i="9" s="1"/>
  <c r="P51" i="9" s="1"/>
  <c r="H37" i="9"/>
  <c r="J37" i="9" s="1"/>
  <c r="L37" i="9" s="1"/>
  <c r="N37" i="9" s="1"/>
  <c r="P37" i="9" s="1"/>
  <c r="H65" i="9"/>
  <c r="J65" i="9" s="1"/>
  <c r="L65" i="9" s="1"/>
  <c r="N65" i="9" s="1"/>
  <c r="P65" i="9" s="1"/>
  <c r="R19" i="9"/>
  <c r="Y72" i="9"/>
  <c r="Z72" i="9" s="1"/>
  <c r="R50" i="9"/>
  <c r="R47" i="9"/>
  <c r="Y32" i="9"/>
  <c r="Z32" i="9" s="1"/>
  <c r="Y14" i="9"/>
  <c r="Z14" i="9" s="1"/>
  <c r="Y50" i="9"/>
  <c r="Z50" i="9" s="1"/>
  <c r="Y4" i="9"/>
  <c r="Z4" i="9" s="1"/>
  <c r="R6" i="9"/>
  <c r="Y30" i="9"/>
  <c r="Z30" i="9" s="1"/>
  <c r="Y36" i="9"/>
  <c r="Z36" i="9" s="1"/>
  <c r="Y55" i="9"/>
  <c r="Z55" i="9" s="1"/>
  <c r="Y80" i="9"/>
  <c r="Z80" i="9" s="1"/>
  <c r="Y98" i="9"/>
  <c r="Z98" i="9" s="1"/>
  <c r="Y35" i="9"/>
  <c r="Z35" i="9" s="1"/>
  <c r="Y29" i="9"/>
  <c r="Z29" i="9" s="1"/>
  <c r="Z58" i="19"/>
  <c r="Z96" i="19"/>
  <c r="AJ97" i="19"/>
  <c r="Z46" i="19"/>
  <c r="J14" i="9"/>
  <c r="L14" i="9" s="1"/>
  <c r="N14" i="9" s="1"/>
  <c r="P14" i="9" s="1"/>
  <c r="Y7" i="9" s="1"/>
  <c r="Z7" i="9" s="1"/>
  <c r="AJ66" i="19"/>
  <c r="Z77" i="19"/>
  <c r="Z65" i="19"/>
  <c r="Z87" i="19"/>
  <c r="Z69" i="19"/>
  <c r="Z55" i="19"/>
  <c r="AJ55" i="19" s="1"/>
  <c r="Z90" i="19"/>
  <c r="Z94" i="19"/>
  <c r="Z30" i="19"/>
  <c r="Z41" i="19"/>
  <c r="Z91" i="19"/>
  <c r="Z38" i="19"/>
  <c r="Z67" i="19"/>
  <c r="Z35" i="19"/>
  <c r="Z45" i="19"/>
  <c r="Z57" i="19"/>
  <c r="Z81" i="19"/>
  <c r="Z75" i="19"/>
  <c r="Z49" i="19"/>
  <c r="Z43" i="19"/>
  <c r="Z33" i="19"/>
  <c r="Z27" i="19"/>
  <c r="Z53" i="19"/>
  <c r="Z51" i="19"/>
  <c r="Z98" i="19"/>
  <c r="AJ98" i="19" s="1"/>
  <c r="Z37" i="19"/>
  <c r="Z83" i="19"/>
  <c r="Z59" i="19"/>
  <c r="Z28" i="19"/>
  <c r="Z36" i="19"/>
  <c r="Z44" i="19"/>
  <c r="Z52" i="19"/>
  <c r="Z60" i="19"/>
  <c r="Z68" i="19"/>
  <c r="Z76" i="19"/>
  <c r="Z84" i="19"/>
  <c r="Z71" i="19"/>
  <c r="Z61" i="19"/>
  <c r="Z39" i="19"/>
  <c r="Z29" i="19"/>
  <c r="Z80" i="19"/>
  <c r="Z72" i="19"/>
  <c r="Z64" i="19"/>
  <c r="Z56" i="19"/>
  <c r="Z48" i="19"/>
  <c r="Z40" i="19"/>
  <c r="Z32" i="19"/>
  <c r="Y20" i="19"/>
  <c r="AC20" i="19"/>
  <c r="AB20" i="19"/>
  <c r="AB23" i="19"/>
  <c r="AB22" i="19"/>
  <c r="Y4" i="19"/>
  <c r="Y21" i="19"/>
  <c r="AB21" i="19"/>
  <c r="Y24" i="19"/>
  <c r="AC24" i="19"/>
  <c r="Y16" i="19"/>
  <c r="AA21" i="19"/>
  <c r="Y8" i="19"/>
  <c r="AA26" i="19"/>
  <c r="Y26" i="19"/>
  <c r="AA20" i="19"/>
  <c r="Z99" i="19"/>
  <c r="AJ99" i="19" s="1"/>
  <c r="Z95" i="19"/>
  <c r="Z79" i="19"/>
  <c r="Z63" i="19"/>
  <c r="Z47" i="19"/>
  <c r="Z31" i="19"/>
  <c r="AB26" i="19"/>
  <c r="Y9" i="19"/>
  <c r="Y12" i="19"/>
  <c r="AB25" i="19"/>
  <c r="Y25" i="19"/>
  <c r="AA25" i="19"/>
  <c r="AC23" i="19"/>
  <c r="AB8" i="19"/>
  <c r="Y13" i="19"/>
  <c r="Y2" i="19"/>
  <c r="AB19" i="19"/>
  <c r="Y17" i="19"/>
  <c r="Y19" i="19"/>
  <c r="AA22" i="19"/>
  <c r="Y22" i="19"/>
  <c r="AC19" i="19"/>
  <c r="AB24" i="19"/>
  <c r="AC3" i="19"/>
  <c r="F9" i="8" s="1"/>
  <c r="AB3" i="19"/>
  <c r="AA3" i="19"/>
  <c r="Y3" i="19"/>
  <c r="AB4" i="19"/>
  <c r="AC4" i="19"/>
  <c r="AA4" i="19"/>
  <c r="Y14" i="19"/>
  <c r="AC14" i="19"/>
  <c r="AB14" i="19"/>
  <c r="AA14" i="19"/>
  <c r="AA17" i="19"/>
  <c r="AB17" i="19"/>
  <c r="AC17" i="19"/>
  <c r="AC7" i="19"/>
  <c r="AB7" i="19"/>
  <c r="Y7" i="19"/>
  <c r="AA7" i="19"/>
  <c r="AA13" i="19"/>
  <c r="Y10" i="19"/>
  <c r="AC10" i="19"/>
  <c r="AB10" i="19"/>
  <c r="AA10" i="19"/>
  <c r="AB5" i="19"/>
  <c r="AC8" i="19"/>
  <c r="Y18" i="19"/>
  <c r="AA18" i="19"/>
  <c r="AC18" i="19"/>
  <c r="AB18" i="19"/>
  <c r="AC11" i="19"/>
  <c r="AB11" i="19"/>
  <c r="Y11" i="19"/>
  <c r="AA11" i="19"/>
  <c r="AA8" i="19"/>
  <c r="AC13" i="19"/>
  <c r="AA5" i="19"/>
  <c r="AA16" i="19"/>
  <c r="Y6" i="19"/>
  <c r="AC6" i="19"/>
  <c r="AB6" i="19"/>
  <c r="AA6" i="19"/>
  <c r="AA9" i="19"/>
  <c r="AB9" i="19"/>
  <c r="AC9" i="19"/>
  <c r="AB12" i="19"/>
  <c r="AC12" i="19"/>
  <c r="AA12" i="19"/>
  <c r="AC2" i="19"/>
  <c r="AA2" i="19"/>
  <c r="D9" i="8" s="1"/>
  <c r="AB2" i="19"/>
  <c r="E9" i="8" s="1"/>
  <c r="AC15" i="19"/>
  <c r="AB15" i="19"/>
  <c r="Y15" i="19"/>
  <c r="AA15" i="19"/>
  <c r="AC5" i="19"/>
  <c r="AB16" i="19"/>
  <c r="AI57" i="19"/>
  <c r="AJ57" i="19" s="1"/>
  <c r="AI49" i="19"/>
  <c r="AI63" i="19"/>
  <c r="AI59" i="19"/>
  <c r="AI48" i="19"/>
  <c r="AJ48" i="19" s="1"/>
  <c r="AI53" i="19"/>
  <c r="AI71" i="19"/>
  <c r="AJ71" i="19" s="1"/>
  <c r="AI60" i="19"/>
  <c r="AJ60" i="19" s="1"/>
  <c r="AI67" i="19"/>
  <c r="AJ67" i="19" s="1"/>
  <c r="AI52" i="19"/>
  <c r="AJ52" i="19" s="1"/>
  <c r="AI68" i="19"/>
  <c r="AJ68" i="19" s="1"/>
  <c r="AI64" i="19"/>
  <c r="AI51" i="19"/>
  <c r="AJ51" i="19" s="1"/>
  <c r="AI70" i="19"/>
  <c r="AJ70" i="19" s="1"/>
  <c r="AI62" i="19"/>
  <c r="AJ62" i="19" s="1"/>
  <c r="AI56" i="19"/>
  <c r="AI20" i="19"/>
  <c r="AI16" i="19"/>
  <c r="AI8" i="19"/>
  <c r="AI58" i="19"/>
  <c r="AJ58" i="19" s="1"/>
  <c r="AI44" i="19"/>
  <c r="AJ44" i="19" s="1"/>
  <c r="AI40" i="19"/>
  <c r="AJ40" i="19" s="1"/>
  <c r="AI36" i="19"/>
  <c r="AJ36" i="19" s="1"/>
  <c r="AI32" i="19"/>
  <c r="AI28" i="19"/>
  <c r="AI24" i="19"/>
  <c r="AI12" i="19"/>
  <c r="AI4" i="19"/>
  <c r="AI47" i="19"/>
  <c r="AI43" i="19"/>
  <c r="AJ43" i="19" s="1"/>
  <c r="AI39" i="19"/>
  <c r="AI35" i="19"/>
  <c r="AJ35" i="19" s="1"/>
  <c r="AI31" i="19"/>
  <c r="AJ31" i="19" s="1"/>
  <c r="AI27" i="19"/>
  <c r="AJ27" i="19" s="1"/>
  <c r="AI23" i="19"/>
  <c r="AI19" i="19"/>
  <c r="AI15" i="19"/>
  <c r="AI11" i="19"/>
  <c r="AI7" i="19"/>
  <c r="AI3" i="19"/>
  <c r="AI46" i="19"/>
  <c r="AJ46" i="19" s="1"/>
  <c r="AI42" i="19"/>
  <c r="AJ42" i="19" s="1"/>
  <c r="AI38" i="19"/>
  <c r="AI34" i="19"/>
  <c r="AJ34" i="19" s="1"/>
  <c r="AI30" i="19"/>
  <c r="AJ30" i="19" s="1"/>
  <c r="AI26" i="19"/>
  <c r="AI22" i="19"/>
  <c r="AI18" i="19"/>
  <c r="AI14" i="19"/>
  <c r="AI10" i="19"/>
  <c r="AI6" i="19"/>
  <c r="AI2" i="19"/>
  <c r="AI50" i="19"/>
  <c r="AJ50" i="19" s="1"/>
  <c r="AI54" i="19"/>
  <c r="AJ54" i="19" s="1"/>
  <c r="AI45" i="19"/>
  <c r="AI41" i="19"/>
  <c r="AJ41" i="19" s="1"/>
  <c r="AI37" i="19"/>
  <c r="AJ37" i="19" s="1"/>
  <c r="AI33" i="19"/>
  <c r="AJ33" i="19" s="1"/>
  <c r="AI29" i="19"/>
  <c r="AI25" i="19"/>
  <c r="AI21" i="19"/>
  <c r="AI17" i="19"/>
  <c r="AI13" i="19"/>
  <c r="AI9" i="19"/>
  <c r="AI5" i="19"/>
  <c r="AI69" i="19"/>
  <c r="AI96" i="19"/>
  <c r="AJ96" i="19" s="1"/>
  <c r="AI94" i="19"/>
  <c r="AI92" i="19"/>
  <c r="AJ92" i="19" s="1"/>
  <c r="AI90" i="19"/>
  <c r="AJ90" i="19" s="1"/>
  <c r="AI88" i="19"/>
  <c r="AJ88" i="19" s="1"/>
  <c r="AI86" i="19"/>
  <c r="AJ86" i="19" s="1"/>
  <c r="AI84" i="19"/>
  <c r="AI82" i="19"/>
  <c r="AJ82" i="19" s="1"/>
  <c r="AI80" i="19"/>
  <c r="AI78" i="19"/>
  <c r="AJ78" i="19" s="1"/>
  <c r="AI76" i="19"/>
  <c r="AJ76" i="19" s="1"/>
  <c r="AI74" i="19"/>
  <c r="AJ74" i="19" s="1"/>
  <c r="AI72" i="19"/>
  <c r="AJ72" i="19" s="1"/>
  <c r="AI61" i="19"/>
  <c r="AJ61" i="19" s="1"/>
  <c r="AI65" i="19"/>
  <c r="AJ65" i="19" s="1"/>
  <c r="AI95" i="19"/>
  <c r="AI93" i="19"/>
  <c r="AJ93" i="19" s="1"/>
  <c r="AI91" i="19"/>
  <c r="AJ91" i="19" s="1"/>
  <c r="AI89" i="19"/>
  <c r="AJ89" i="19" s="1"/>
  <c r="AI87" i="19"/>
  <c r="AI85" i="19"/>
  <c r="AJ85" i="19" s="1"/>
  <c r="AI83" i="19"/>
  <c r="AI81" i="19"/>
  <c r="AI79" i="19"/>
  <c r="AJ79" i="19" s="1"/>
  <c r="AI77" i="19"/>
  <c r="AJ77" i="19" s="1"/>
  <c r="AI75" i="19"/>
  <c r="AJ75" i="19" s="1"/>
  <c r="AI73" i="19"/>
  <c r="AJ73" i="19" s="1"/>
  <c r="D105" i="18"/>
  <c r="F105" i="18" s="1"/>
  <c r="H105" i="18" s="1"/>
  <c r="D115" i="18"/>
  <c r="F115" i="18" s="1"/>
  <c r="H115" i="18" s="1"/>
  <c r="D153" i="18"/>
  <c r="F153" i="18" s="1"/>
  <c r="H153" i="18" s="1"/>
  <c r="D88" i="18"/>
  <c r="F88" i="18" s="1"/>
  <c r="H88" i="18" s="1"/>
  <c r="D130" i="18"/>
  <c r="F130" i="18" s="1"/>
  <c r="H130" i="18" s="1"/>
  <c r="D121" i="18"/>
  <c r="F121" i="18" s="1"/>
  <c r="H121" i="18" s="1"/>
  <c r="D99" i="18"/>
  <c r="F99" i="18" s="1"/>
  <c r="H99" i="18" s="1"/>
  <c r="D155" i="18"/>
  <c r="F155" i="18" s="1"/>
  <c r="H155" i="18" s="1"/>
  <c r="D64" i="18"/>
  <c r="F64" i="18" s="1"/>
  <c r="H64" i="18" s="1"/>
  <c r="D95" i="18"/>
  <c r="F95" i="18" s="1"/>
  <c r="H95" i="18" s="1"/>
  <c r="D62" i="18"/>
  <c r="F62" i="18" s="1"/>
  <c r="H62" i="18" s="1"/>
  <c r="D190" i="18"/>
  <c r="F190" i="18" s="1"/>
  <c r="H190" i="18" s="1"/>
  <c r="D65" i="18"/>
  <c r="F65" i="18" s="1"/>
  <c r="H65" i="18" s="1"/>
  <c r="D156" i="18"/>
  <c r="F156" i="18" s="1"/>
  <c r="H156" i="18" s="1"/>
  <c r="D106" i="18"/>
  <c r="F106" i="18" s="1"/>
  <c r="H106" i="18" s="1"/>
  <c r="D76" i="18"/>
  <c r="F76" i="18" s="1"/>
  <c r="H76" i="18" s="1"/>
  <c r="D178" i="18"/>
  <c r="F178" i="18" s="1"/>
  <c r="H178" i="18" s="1"/>
  <c r="D109" i="18"/>
  <c r="F109" i="18" s="1"/>
  <c r="H109" i="18" s="1"/>
  <c r="D202" i="18"/>
  <c r="F202" i="18" s="1"/>
  <c r="H202" i="18" s="1"/>
  <c r="D116" i="18"/>
  <c r="F116" i="18" s="1"/>
  <c r="H116" i="18" s="1"/>
  <c r="D107" i="18"/>
  <c r="F107" i="18" s="1"/>
  <c r="H107" i="18" s="1"/>
  <c r="D179" i="18"/>
  <c r="F179" i="18" s="1"/>
  <c r="H179" i="18" s="1"/>
  <c r="D197" i="18"/>
  <c r="F197" i="18" s="1"/>
  <c r="H197" i="18" s="1"/>
  <c r="D203" i="18"/>
  <c r="F203" i="18" s="1"/>
  <c r="H203" i="18" s="1"/>
  <c r="D87" i="18"/>
  <c r="F87" i="18" s="1"/>
  <c r="H87" i="18" s="1"/>
  <c r="D37" i="18"/>
  <c r="F37" i="18" s="1"/>
  <c r="H37" i="18" s="1"/>
  <c r="D42" i="18"/>
  <c r="F42" i="18" s="1"/>
  <c r="H42" i="18" s="1"/>
  <c r="D195" i="18"/>
  <c r="F195" i="18" s="1"/>
  <c r="H195" i="18" s="1"/>
  <c r="D140" i="18"/>
  <c r="F140" i="18" s="1"/>
  <c r="H140" i="18" s="1"/>
  <c r="D170" i="18"/>
  <c r="F170" i="18" s="1"/>
  <c r="H170" i="18" s="1"/>
  <c r="D145" i="18"/>
  <c r="F145" i="18" s="1"/>
  <c r="H145" i="18" s="1"/>
  <c r="D173" i="18"/>
  <c r="F173" i="18" s="1"/>
  <c r="H173" i="18" s="1"/>
  <c r="D171" i="18"/>
  <c r="F171" i="18" s="1"/>
  <c r="H171" i="18" s="1"/>
  <c r="D161" i="18"/>
  <c r="F161" i="18" s="1"/>
  <c r="H161" i="18" s="1"/>
  <c r="D157" i="18"/>
  <c r="F157" i="18" s="1"/>
  <c r="H157" i="18" s="1"/>
  <c r="D51" i="18"/>
  <c r="F51" i="18" s="1"/>
  <c r="H51" i="18" s="1"/>
  <c r="D182" i="18"/>
  <c r="F182" i="18" s="1"/>
  <c r="H182" i="18" s="1"/>
  <c r="D199" i="18"/>
  <c r="F199" i="18" s="1"/>
  <c r="H199" i="18" s="1"/>
  <c r="D126" i="18"/>
  <c r="F126" i="18" s="1"/>
  <c r="H126" i="18" s="1"/>
  <c r="D96" i="18"/>
  <c r="F96" i="18" s="1"/>
  <c r="H96" i="18" s="1"/>
  <c r="D158" i="18"/>
  <c r="F158" i="18" s="1"/>
  <c r="H158" i="18" s="1"/>
  <c r="D191" i="18"/>
  <c r="F191" i="18" s="1"/>
  <c r="H191" i="18" s="1"/>
  <c r="D117" i="18"/>
  <c r="F117" i="18" s="1"/>
  <c r="H117" i="18" s="1"/>
  <c r="D162" i="18"/>
  <c r="F162" i="18" s="1"/>
  <c r="H162" i="18" s="1"/>
  <c r="D112" i="18"/>
  <c r="F112" i="18" s="1"/>
  <c r="H112" i="18" s="1"/>
  <c r="D163" i="18"/>
  <c r="F163" i="18" s="1"/>
  <c r="H163" i="18" s="1"/>
  <c r="D129" i="18"/>
  <c r="F129" i="18" s="1"/>
  <c r="H129" i="18" s="1"/>
  <c r="D66" i="18"/>
  <c r="F66" i="18" s="1"/>
  <c r="H66" i="18" s="1"/>
  <c r="D63" i="18"/>
  <c r="F63" i="18" s="1"/>
  <c r="H63" i="18" s="1"/>
  <c r="D141" i="18"/>
  <c r="F141" i="18" s="1"/>
  <c r="H141" i="18" s="1"/>
  <c r="D127" i="18"/>
  <c r="F127" i="18" s="1"/>
  <c r="H127" i="18" s="1"/>
  <c r="D175" i="18"/>
  <c r="F175" i="18" s="1"/>
  <c r="H175" i="18" s="1"/>
  <c r="D166" i="18"/>
  <c r="F166" i="18" s="1"/>
  <c r="H166" i="18" s="1"/>
  <c r="D122" i="18"/>
  <c r="F122" i="18" s="1"/>
  <c r="H122" i="18" s="1"/>
  <c r="D97" i="18"/>
  <c r="F97" i="18" s="1"/>
  <c r="H97" i="18" s="1"/>
  <c r="D82" i="18"/>
  <c r="F82" i="18" s="1"/>
  <c r="H82" i="18" s="1"/>
  <c r="D118" i="18"/>
  <c r="F118" i="18" s="1"/>
  <c r="H118" i="18" s="1"/>
  <c r="D183" i="18"/>
  <c r="F183" i="18" s="1"/>
  <c r="H183" i="18" s="1"/>
  <c r="D159" i="18"/>
  <c r="F159" i="18" s="1"/>
  <c r="H159" i="18" s="1"/>
  <c r="D89" i="18"/>
  <c r="F89" i="18" s="1"/>
  <c r="H89" i="18" s="1"/>
  <c r="D108" i="18"/>
  <c r="F108" i="18" s="1"/>
  <c r="H108" i="18" s="1"/>
  <c r="D79" i="18"/>
  <c r="F79" i="18" s="1"/>
  <c r="H79" i="18" s="1"/>
  <c r="D181" i="18"/>
  <c r="F181" i="18" s="1"/>
  <c r="H181" i="18" s="1"/>
  <c r="D204" i="18"/>
  <c r="F204" i="18" s="1"/>
  <c r="H204" i="18" s="1"/>
  <c r="D172" i="18"/>
  <c r="F172" i="18" s="1"/>
  <c r="H172" i="18" s="1"/>
  <c r="D119" i="18"/>
  <c r="F119" i="18" s="1"/>
  <c r="H119" i="18" s="1"/>
  <c r="D137" i="18"/>
  <c r="F137" i="18" s="1"/>
  <c r="H137" i="18" s="1"/>
  <c r="D138" i="18"/>
  <c r="F138" i="18" s="1"/>
  <c r="H138" i="18" s="1"/>
  <c r="D188" i="18"/>
  <c r="F188" i="18" s="1"/>
  <c r="H188" i="18" s="1"/>
  <c r="D150" i="18"/>
  <c r="F150" i="18" s="1"/>
  <c r="H150" i="18" s="1"/>
  <c r="D184" i="18"/>
  <c r="F184" i="18" s="1"/>
  <c r="H184" i="18" s="1"/>
  <c r="D133" i="18"/>
  <c r="F133" i="18" s="1"/>
  <c r="H133" i="18" s="1"/>
  <c r="D164" i="18"/>
  <c r="F164" i="18" s="1"/>
  <c r="H164" i="18" s="1"/>
  <c r="D90" i="18"/>
  <c r="F90" i="18" s="1"/>
  <c r="H90" i="18" s="1"/>
  <c r="D102" i="18"/>
  <c r="F102" i="18" s="1"/>
  <c r="H102" i="18" s="1"/>
  <c r="D165" i="18"/>
  <c r="F165" i="18" s="1"/>
  <c r="H165" i="18" s="1"/>
  <c r="D205" i="18"/>
  <c r="F205" i="18" s="1"/>
  <c r="H205" i="18" s="1"/>
  <c r="D185" i="18"/>
  <c r="F185" i="18" s="1"/>
  <c r="H185" i="18" s="1"/>
  <c r="D192" i="18"/>
  <c r="F192" i="18" s="1"/>
  <c r="H192" i="18" s="1"/>
  <c r="D167" i="18"/>
  <c r="F167" i="18" s="1"/>
  <c r="H167" i="18" s="1"/>
  <c r="D134" i="18"/>
  <c r="F134" i="18" s="1"/>
  <c r="H134" i="18" s="1"/>
  <c r="D92" i="18"/>
  <c r="F92" i="18" s="1"/>
  <c r="H92" i="18" s="1"/>
  <c r="D168" i="18"/>
  <c r="F168" i="18" s="1"/>
  <c r="H168" i="18" s="1"/>
  <c r="D104" i="18"/>
  <c r="F104" i="18" s="1"/>
  <c r="H104" i="18" s="1"/>
  <c r="D144" i="18"/>
  <c r="F144" i="18" s="1"/>
  <c r="H144" i="18" s="1"/>
  <c r="D200" i="18"/>
  <c r="F200" i="18" s="1"/>
  <c r="H200" i="18" s="1"/>
  <c r="D193" i="18"/>
  <c r="F193" i="18" s="1"/>
  <c r="H193" i="18" s="1"/>
  <c r="D148" i="18"/>
  <c r="F148" i="18" s="1"/>
  <c r="H148" i="18" s="1"/>
  <c r="D142" i="18"/>
  <c r="F142" i="18" s="1"/>
  <c r="H142" i="18" s="1"/>
  <c r="D187" i="18"/>
  <c r="F187" i="18" s="1"/>
  <c r="H187" i="18" s="1"/>
  <c r="D160" i="18"/>
  <c r="F160" i="18" s="1"/>
  <c r="H160" i="18" s="1"/>
  <c r="D46" i="18"/>
  <c r="F46" i="18" s="1"/>
  <c r="H46" i="18" s="1"/>
  <c r="D201" i="18"/>
  <c r="F201" i="18" s="1"/>
  <c r="H201" i="18" s="1"/>
  <c r="D120" i="18"/>
  <c r="F120" i="18" s="1"/>
  <c r="H120" i="18" s="1"/>
  <c r="D128" i="18"/>
  <c r="F128" i="18" s="1"/>
  <c r="H128" i="18" s="1"/>
  <c r="D196" i="18"/>
  <c r="F196" i="18" s="1"/>
  <c r="H196" i="18" s="1"/>
  <c r="D146" i="18"/>
  <c r="F146" i="18" s="1"/>
  <c r="H146" i="18" s="1"/>
  <c r="D73" i="18"/>
  <c r="F73" i="18" s="1"/>
  <c r="H73" i="18" s="1"/>
  <c r="D176" i="18"/>
  <c r="F176" i="18" s="1"/>
  <c r="H176" i="18" s="1"/>
  <c r="D186" i="18"/>
  <c r="F186" i="18" s="1"/>
  <c r="H186" i="18" s="1"/>
  <c r="D111" i="18"/>
  <c r="F111" i="18" s="1"/>
  <c r="H111" i="18" s="1"/>
  <c r="C2" i="18"/>
  <c r="D2" i="18" s="1"/>
  <c r="F2" i="18" s="1"/>
  <c r="H2" i="18" s="1"/>
  <c r="C4" i="18"/>
  <c r="D4" i="18" s="1"/>
  <c r="F4" i="18" s="1"/>
  <c r="H4" i="18" s="1"/>
  <c r="C5" i="18"/>
  <c r="D5" i="18" s="1"/>
  <c r="F5" i="18" s="1"/>
  <c r="H5" i="18" s="1"/>
  <c r="C9" i="18"/>
  <c r="D9" i="18" s="1"/>
  <c r="F9" i="18" s="1"/>
  <c r="H9" i="18" s="1"/>
  <c r="C6" i="18"/>
  <c r="D6" i="18" s="1"/>
  <c r="F6" i="18" s="1"/>
  <c r="H6" i="18" s="1"/>
  <c r="C7" i="18"/>
  <c r="D7" i="18" s="1"/>
  <c r="F7" i="18" s="1"/>
  <c r="H7" i="18" s="1"/>
  <c r="C8" i="18"/>
  <c r="D8" i="18" s="1"/>
  <c r="F8" i="18" s="1"/>
  <c r="H8" i="18" s="1"/>
  <c r="C10" i="18"/>
  <c r="D10" i="18" s="1"/>
  <c r="F10" i="18" s="1"/>
  <c r="H10" i="18" s="1"/>
  <c r="C16" i="18"/>
  <c r="D16" i="18" s="1"/>
  <c r="F16" i="18" s="1"/>
  <c r="H16" i="18" s="1"/>
  <c r="C11" i="18"/>
  <c r="D11" i="18" s="1"/>
  <c r="F11" i="18" s="1"/>
  <c r="H11" i="18" s="1"/>
  <c r="C17" i="18"/>
  <c r="D17" i="18" s="1"/>
  <c r="F17" i="18" s="1"/>
  <c r="H17" i="18" s="1"/>
  <c r="C12" i="18"/>
  <c r="D12" i="18" s="1"/>
  <c r="F12" i="18" s="1"/>
  <c r="H12" i="18" s="1"/>
  <c r="C14" i="18"/>
  <c r="D14" i="18" s="1"/>
  <c r="F14" i="18" s="1"/>
  <c r="H14" i="18" s="1"/>
  <c r="C13" i="18"/>
  <c r="D13" i="18" s="1"/>
  <c r="F13" i="18" s="1"/>
  <c r="H13" i="18" s="1"/>
  <c r="C15" i="18"/>
  <c r="D15" i="18" s="1"/>
  <c r="F15" i="18" s="1"/>
  <c r="H15" i="18" s="1"/>
  <c r="C20" i="18"/>
  <c r="D20" i="18" s="1"/>
  <c r="F20" i="18" s="1"/>
  <c r="H20" i="18" s="1"/>
  <c r="C18" i="18"/>
  <c r="D18" i="18" s="1"/>
  <c r="F18" i="18" s="1"/>
  <c r="H18" i="18" s="1"/>
  <c r="C19" i="18"/>
  <c r="D19" i="18" s="1"/>
  <c r="F19" i="18" s="1"/>
  <c r="H19" i="18" s="1"/>
  <c r="C30" i="18"/>
  <c r="D30" i="18" s="1"/>
  <c r="F30" i="18" s="1"/>
  <c r="H30" i="18" s="1"/>
  <c r="C21" i="18"/>
  <c r="D21" i="18" s="1"/>
  <c r="F21" i="18" s="1"/>
  <c r="H21" i="18" s="1"/>
  <c r="C24" i="18"/>
  <c r="D24" i="18" s="1"/>
  <c r="F24" i="18" s="1"/>
  <c r="H24" i="18" s="1"/>
  <c r="C22" i="18"/>
  <c r="D22" i="18" s="1"/>
  <c r="F22" i="18" s="1"/>
  <c r="H22" i="18" s="1"/>
  <c r="C23" i="18"/>
  <c r="D23" i="18" s="1"/>
  <c r="F23" i="18" s="1"/>
  <c r="H23" i="18" s="1"/>
  <c r="C35" i="18"/>
  <c r="D35" i="18" s="1"/>
  <c r="F35" i="18" s="1"/>
  <c r="H35" i="18" s="1"/>
  <c r="C31" i="18"/>
  <c r="D31" i="18" s="1"/>
  <c r="F31" i="18" s="1"/>
  <c r="H31" i="18" s="1"/>
  <c r="C33" i="18"/>
  <c r="D33" i="18" s="1"/>
  <c r="F33" i="18" s="1"/>
  <c r="H33" i="18" s="1"/>
  <c r="C25" i="18"/>
  <c r="D25" i="18" s="1"/>
  <c r="F25" i="18" s="1"/>
  <c r="H25" i="18" s="1"/>
  <c r="C28" i="18"/>
  <c r="D28" i="18" s="1"/>
  <c r="F28" i="18" s="1"/>
  <c r="H28" i="18" s="1"/>
  <c r="C26" i="18"/>
  <c r="D26" i="18" s="1"/>
  <c r="F26" i="18" s="1"/>
  <c r="H26" i="18" s="1"/>
  <c r="C27" i="18"/>
  <c r="D27" i="18" s="1"/>
  <c r="F27" i="18" s="1"/>
  <c r="H27" i="18" s="1"/>
  <c r="C29" i="18"/>
  <c r="D29" i="18" s="1"/>
  <c r="F29" i="18" s="1"/>
  <c r="H29" i="18" s="1"/>
  <c r="C34" i="18"/>
  <c r="D34" i="18" s="1"/>
  <c r="F34" i="18" s="1"/>
  <c r="H34" i="18" s="1"/>
  <c r="C32" i="18"/>
  <c r="D32" i="18" s="1"/>
  <c r="F32" i="18" s="1"/>
  <c r="H32" i="18" s="1"/>
  <c r="C47" i="18"/>
  <c r="D47" i="18" s="1"/>
  <c r="F47" i="18" s="1"/>
  <c r="H47" i="18" s="1"/>
  <c r="C50" i="18"/>
  <c r="D50" i="18" s="1"/>
  <c r="F50" i="18" s="1"/>
  <c r="H50" i="18" s="1"/>
  <c r="C56" i="18"/>
  <c r="D56" i="18" s="1"/>
  <c r="F56" i="18" s="1"/>
  <c r="H56" i="18" s="1"/>
  <c r="C44" i="18"/>
  <c r="D44" i="18" s="1"/>
  <c r="F44" i="18" s="1"/>
  <c r="H44" i="18" s="1"/>
  <c r="C60" i="18"/>
  <c r="D60" i="18" s="1"/>
  <c r="F60" i="18" s="1"/>
  <c r="H60" i="18" s="1"/>
  <c r="C36" i="18"/>
  <c r="D36" i="18" s="1"/>
  <c r="F36" i="18" s="1"/>
  <c r="H36" i="18" s="1"/>
  <c r="C53" i="18"/>
  <c r="D53" i="18" s="1"/>
  <c r="F53" i="18" s="1"/>
  <c r="H53" i="18" s="1"/>
  <c r="C48" i="18"/>
  <c r="D48" i="18" s="1"/>
  <c r="F48" i="18" s="1"/>
  <c r="H48" i="18" s="1"/>
  <c r="C45" i="18"/>
  <c r="D45" i="18" s="1"/>
  <c r="F45" i="18" s="1"/>
  <c r="H45" i="18" s="1"/>
  <c r="C38" i="18"/>
  <c r="D38" i="18" s="1"/>
  <c r="F38" i="18" s="1"/>
  <c r="H38" i="18" s="1"/>
  <c r="C41" i="18"/>
  <c r="D41" i="18" s="1"/>
  <c r="F41" i="18" s="1"/>
  <c r="H41" i="18" s="1"/>
  <c r="C39" i="18"/>
  <c r="D39" i="18" s="1"/>
  <c r="F39" i="18" s="1"/>
  <c r="H39" i="18" s="1"/>
  <c r="C40" i="18"/>
  <c r="D40" i="18" s="1"/>
  <c r="F40" i="18" s="1"/>
  <c r="H40" i="18" s="1"/>
  <c r="C49" i="18"/>
  <c r="D49" i="18" s="1"/>
  <c r="F49" i="18" s="1"/>
  <c r="H49" i="18" s="1"/>
  <c r="C57" i="18"/>
  <c r="D57" i="18" s="1"/>
  <c r="F57" i="18" s="1"/>
  <c r="H57" i="18" s="1"/>
  <c r="C43" i="18"/>
  <c r="D43" i="18" s="1"/>
  <c r="F43" i="18" s="1"/>
  <c r="H43" i="18" s="1"/>
  <c r="C71" i="18"/>
  <c r="D71" i="18" s="1"/>
  <c r="F71" i="18" s="1"/>
  <c r="H71" i="18" s="1"/>
  <c r="C54" i="18"/>
  <c r="D54" i="18" s="1"/>
  <c r="F54" i="18" s="1"/>
  <c r="H54" i="18" s="1"/>
  <c r="C86" i="18"/>
  <c r="D86" i="18" s="1"/>
  <c r="F86" i="18" s="1"/>
  <c r="H86" i="18" s="1"/>
  <c r="C52" i="18"/>
  <c r="D52" i="18" s="1"/>
  <c r="F52" i="18" s="1"/>
  <c r="H52" i="18" s="1"/>
  <c r="C55" i="18"/>
  <c r="D55" i="18" s="1"/>
  <c r="F55" i="18" s="1"/>
  <c r="H55" i="18" s="1"/>
  <c r="C91" i="18"/>
  <c r="D91" i="18" s="1"/>
  <c r="F91" i="18" s="1"/>
  <c r="H91" i="18" s="1"/>
  <c r="C93" i="18"/>
  <c r="D93" i="18" s="1"/>
  <c r="F93" i="18" s="1"/>
  <c r="H93" i="18" s="1"/>
  <c r="C94" i="18"/>
  <c r="D94" i="18" s="1"/>
  <c r="F94" i="18" s="1"/>
  <c r="H94" i="18" s="1"/>
  <c r="C100" i="18"/>
  <c r="D100" i="18" s="1"/>
  <c r="F100" i="18" s="1"/>
  <c r="H100" i="18" s="1"/>
  <c r="C81" i="18"/>
  <c r="D81" i="18" s="1"/>
  <c r="F81" i="18" s="1"/>
  <c r="H81" i="18" s="1"/>
  <c r="C101" i="18"/>
  <c r="D101" i="18" s="1"/>
  <c r="F101" i="18" s="1"/>
  <c r="H101" i="18" s="1"/>
  <c r="C58" i="18"/>
  <c r="D58" i="18" s="1"/>
  <c r="F58" i="18" s="1"/>
  <c r="H58" i="18" s="1"/>
  <c r="C72" i="18"/>
  <c r="D72" i="18" s="1"/>
  <c r="F72" i="18" s="1"/>
  <c r="H72" i="18" s="1"/>
  <c r="C59" i="18"/>
  <c r="D59" i="18" s="1"/>
  <c r="F59" i="18" s="1"/>
  <c r="H59" i="18" s="1"/>
  <c r="C83" i="18"/>
  <c r="D83" i="18" s="1"/>
  <c r="F83" i="18" s="1"/>
  <c r="H83" i="18" s="1"/>
  <c r="C61" i="18"/>
  <c r="D61" i="18" s="1"/>
  <c r="F61" i="18" s="1"/>
  <c r="H61" i="18" s="1"/>
  <c r="C110" i="18"/>
  <c r="D110" i="18" s="1"/>
  <c r="F110" i="18" s="1"/>
  <c r="H110" i="18" s="1"/>
  <c r="C103" i="18"/>
  <c r="D103" i="18" s="1"/>
  <c r="F103" i="18" s="1"/>
  <c r="H103" i="18" s="1"/>
  <c r="C67" i="18"/>
  <c r="D67" i="18" s="1"/>
  <c r="F67" i="18" s="1"/>
  <c r="H67" i="18" s="1"/>
  <c r="C123" i="18"/>
  <c r="D123" i="18" s="1"/>
  <c r="F123" i="18" s="1"/>
  <c r="H123" i="18" s="1"/>
  <c r="C124" i="18"/>
  <c r="D124" i="18" s="1"/>
  <c r="F124" i="18" s="1"/>
  <c r="H124" i="18" s="1"/>
  <c r="C70" i="18"/>
  <c r="D70" i="18" s="1"/>
  <c r="F70" i="18" s="1"/>
  <c r="H70" i="18" s="1"/>
  <c r="C68" i="18"/>
  <c r="D68" i="18" s="1"/>
  <c r="F68" i="18" s="1"/>
  <c r="H68" i="18" s="1"/>
  <c r="C131" i="18"/>
  <c r="D131" i="18" s="1"/>
  <c r="F131" i="18" s="1"/>
  <c r="H131" i="18" s="1"/>
  <c r="C139" i="18"/>
  <c r="D139" i="18" s="1"/>
  <c r="F139" i="18" s="1"/>
  <c r="H139" i="18" s="1"/>
  <c r="C136" i="18"/>
  <c r="D136" i="18" s="1"/>
  <c r="F136" i="18" s="1"/>
  <c r="H136" i="18" s="1"/>
  <c r="C69" i="18"/>
  <c r="D69" i="18" s="1"/>
  <c r="F69" i="18" s="1"/>
  <c r="H69" i="18" s="1"/>
  <c r="C78" i="18"/>
  <c r="D78" i="18" s="1"/>
  <c r="F78" i="18" s="1"/>
  <c r="H78" i="18" s="1"/>
  <c r="C147" i="18"/>
  <c r="D147" i="18" s="1"/>
  <c r="F147" i="18" s="1"/>
  <c r="H147" i="18" s="1"/>
  <c r="C149" i="18"/>
  <c r="D149" i="18" s="1"/>
  <c r="F149" i="18" s="1"/>
  <c r="H149" i="18" s="1"/>
  <c r="C151" i="18"/>
  <c r="D151" i="18" s="1"/>
  <c r="F151" i="18" s="1"/>
  <c r="H151" i="18" s="1"/>
  <c r="C154" i="18"/>
  <c r="D154" i="18" s="1"/>
  <c r="F154" i="18" s="1"/>
  <c r="H154" i="18" s="1"/>
  <c r="C113" i="18"/>
  <c r="D113" i="18" s="1"/>
  <c r="F113" i="18" s="1"/>
  <c r="H113" i="18" s="1"/>
  <c r="C114" i="18"/>
  <c r="D114" i="18" s="1"/>
  <c r="F114" i="18" s="1"/>
  <c r="H114" i="18" s="1"/>
  <c r="C152" i="18"/>
  <c r="D152" i="18" s="1"/>
  <c r="F152" i="18" s="1"/>
  <c r="H152" i="18" s="1"/>
  <c r="C85" i="18"/>
  <c r="D85" i="18" s="1"/>
  <c r="F85" i="18" s="1"/>
  <c r="H85" i="18" s="1"/>
  <c r="C132" i="18"/>
  <c r="D132" i="18" s="1"/>
  <c r="F132" i="18" s="1"/>
  <c r="H132" i="18" s="1"/>
  <c r="C75" i="18"/>
  <c r="D75" i="18" s="1"/>
  <c r="F75" i="18" s="1"/>
  <c r="H75" i="18" s="1"/>
  <c r="C135" i="18"/>
  <c r="D135" i="18" s="1"/>
  <c r="F135" i="18" s="1"/>
  <c r="H135" i="18" s="1"/>
  <c r="C98" i="18"/>
  <c r="D98" i="18" s="1"/>
  <c r="F98" i="18" s="1"/>
  <c r="H98" i="18" s="1"/>
  <c r="C125" i="18"/>
  <c r="D125" i="18" s="1"/>
  <c r="F125" i="18" s="1"/>
  <c r="H125" i="18" s="1"/>
  <c r="C74" i="18"/>
  <c r="D74" i="18" s="1"/>
  <c r="F74" i="18" s="1"/>
  <c r="H74" i="18" s="1"/>
  <c r="C77" i="18"/>
  <c r="D77" i="18" s="1"/>
  <c r="F77" i="18" s="1"/>
  <c r="H77" i="18" s="1"/>
  <c r="C84" i="18"/>
  <c r="D84" i="18" s="1"/>
  <c r="F84" i="18" s="1"/>
  <c r="H84" i="18" s="1"/>
  <c r="C80" i="18"/>
  <c r="D80" i="18" s="1"/>
  <c r="F80" i="18" s="1"/>
  <c r="H80" i="18" s="1"/>
  <c r="C174" i="18"/>
  <c r="D174" i="18" s="1"/>
  <c r="F174" i="18" s="1"/>
  <c r="H174" i="18" s="1"/>
  <c r="C177" i="18"/>
  <c r="D177" i="18" s="1"/>
  <c r="F177" i="18" s="1"/>
  <c r="H177" i="18" s="1"/>
  <c r="C143" i="18"/>
  <c r="D143" i="18" s="1"/>
  <c r="F143" i="18" s="1"/>
  <c r="H143" i="18" s="1"/>
  <c r="C180" i="18"/>
  <c r="D180" i="18" s="1"/>
  <c r="F180" i="18" s="1"/>
  <c r="H180" i="18" s="1"/>
  <c r="C169" i="18"/>
  <c r="D169" i="18" s="1"/>
  <c r="F169" i="18" s="1"/>
  <c r="H169" i="18" s="1"/>
  <c r="C194" i="18"/>
  <c r="D194" i="18" s="1"/>
  <c r="F194" i="18" s="1"/>
  <c r="H194" i="18" s="1"/>
  <c r="C189" i="18"/>
  <c r="D189" i="18" s="1"/>
  <c r="F189" i="18" s="1"/>
  <c r="H189" i="18" s="1"/>
  <c r="C198" i="18"/>
  <c r="D198" i="18" s="1"/>
  <c r="F198" i="18" s="1"/>
  <c r="H198" i="18" s="1"/>
  <c r="C3" i="18"/>
  <c r="D3" i="18" s="1"/>
  <c r="F3" i="18" s="1"/>
  <c r="H3" i="18" s="1"/>
  <c r="Y12" i="9" l="1"/>
  <c r="Z12" i="9" s="1"/>
  <c r="Y23" i="9"/>
  <c r="Z23" i="9" s="1"/>
  <c r="Y40" i="9"/>
  <c r="Z40" i="9" s="1"/>
  <c r="Y58" i="9"/>
  <c r="Z58" i="9" s="1"/>
  <c r="Y57" i="9"/>
  <c r="Z57" i="9" s="1"/>
  <c r="R69" i="9"/>
  <c r="Y33" i="9"/>
  <c r="Z33" i="9" s="1"/>
  <c r="Y15" i="9"/>
  <c r="Z15" i="9" s="1"/>
  <c r="Y60" i="9"/>
  <c r="Z60" i="9" s="1"/>
  <c r="Y41" i="9"/>
  <c r="Z41" i="9" s="1"/>
  <c r="Y44" i="9"/>
  <c r="Z44" i="9" s="1"/>
  <c r="Y25" i="9"/>
  <c r="Z25" i="9" s="1"/>
  <c r="Y6" i="9"/>
  <c r="Z6" i="9" s="1"/>
  <c r="Y42" i="9"/>
  <c r="Z42" i="9" s="1"/>
  <c r="Y48" i="9"/>
  <c r="Z48" i="9" s="1"/>
  <c r="Y24" i="9"/>
  <c r="Z24" i="9" s="1"/>
  <c r="Y46" i="9"/>
  <c r="Z46" i="9" s="1"/>
  <c r="R10" i="9"/>
  <c r="Y5" i="9"/>
  <c r="Z5" i="9" s="1"/>
  <c r="Y43" i="9"/>
  <c r="Z43" i="9" s="1"/>
  <c r="Y45" i="9"/>
  <c r="Z45" i="9" s="1"/>
  <c r="R134" i="9"/>
  <c r="Y51" i="9"/>
  <c r="Z51" i="9" s="1"/>
  <c r="Y9" i="9"/>
  <c r="Z9" i="9" s="1"/>
  <c r="R14" i="9"/>
  <c r="AJ81" i="19"/>
  <c r="AJ80" i="19"/>
  <c r="AJ28" i="19"/>
  <c r="Z21" i="19"/>
  <c r="AJ21" i="19" s="1"/>
  <c r="AJ95" i="19"/>
  <c r="AJ47" i="19"/>
  <c r="AJ59" i="19"/>
  <c r="AJ29" i="19"/>
  <c r="AJ38" i="19"/>
  <c r="AJ69" i="19"/>
  <c r="AJ84" i="19"/>
  <c r="AJ56" i="19"/>
  <c r="AJ83" i="19"/>
  <c r="AJ94" i="19"/>
  <c r="AJ32" i="19"/>
  <c r="AJ64" i="19"/>
  <c r="AJ45" i="19"/>
  <c r="AJ22" i="19"/>
  <c r="AJ39" i="19"/>
  <c r="AJ63" i="19"/>
  <c r="AJ87" i="19"/>
  <c r="AJ53" i="19"/>
  <c r="AJ49" i="19"/>
  <c r="G9" i="8"/>
  <c r="Z24" i="19"/>
  <c r="AJ24" i="19" s="1"/>
  <c r="Z19" i="19"/>
  <c r="AJ19" i="19" s="1"/>
  <c r="Z22" i="19"/>
  <c r="C9" i="8" s="1"/>
  <c r="Z23" i="19"/>
  <c r="AJ23" i="19" s="1"/>
  <c r="Z25" i="19"/>
  <c r="AJ25" i="19" s="1"/>
  <c r="Z20" i="19"/>
  <c r="AJ20" i="19" s="1"/>
  <c r="Z12" i="19"/>
  <c r="AJ12" i="19" s="1"/>
  <c r="Z18" i="19"/>
  <c r="AJ18" i="19" s="1"/>
  <c r="Z17" i="19"/>
  <c r="AJ17" i="19" s="1"/>
  <c r="Z8" i="19"/>
  <c r="AJ8" i="19" s="1"/>
  <c r="Z10" i="19"/>
  <c r="AJ10" i="19" s="1"/>
  <c r="Z14" i="19"/>
  <c r="AJ14" i="19" s="1"/>
  <c r="Z4" i="19"/>
  <c r="AJ4" i="19" s="1"/>
  <c r="Z26" i="19"/>
  <c r="AJ26" i="19" s="1"/>
  <c r="Z15" i="19"/>
  <c r="AJ15" i="19" s="1"/>
  <c r="Z9" i="19"/>
  <c r="AJ9" i="19" s="1"/>
  <c r="Z13" i="19"/>
  <c r="AJ13" i="19" s="1"/>
  <c r="Z3" i="19"/>
  <c r="AJ3" i="19" s="1"/>
  <c r="Z2" i="19"/>
  <c r="AJ2" i="19" s="1"/>
  <c r="Z6" i="19"/>
  <c r="AJ6" i="19" s="1"/>
  <c r="Z16" i="19"/>
  <c r="AJ16" i="19" s="1"/>
  <c r="Z11" i="19"/>
  <c r="AJ11" i="19" s="1"/>
  <c r="Z7" i="19"/>
  <c r="AJ7" i="19" s="1"/>
  <c r="Z5" i="19"/>
  <c r="AJ5" i="19" s="1"/>
  <c r="Y72" i="11"/>
  <c r="AA72" i="11"/>
  <c r="AB72" i="11"/>
  <c r="AC72" i="11"/>
  <c r="C72" i="11"/>
  <c r="AG72" i="11" s="1"/>
  <c r="Y71" i="11"/>
  <c r="AA71" i="11"/>
  <c r="AB71" i="11"/>
  <c r="AC71" i="11"/>
  <c r="C71" i="11"/>
  <c r="AG71" i="11" s="1"/>
  <c r="Y69" i="11"/>
  <c r="AA69" i="11"/>
  <c r="AB69" i="11"/>
  <c r="AC69" i="11"/>
  <c r="Y70" i="11"/>
  <c r="AA70" i="11"/>
  <c r="AB70" i="11"/>
  <c r="AC70" i="11"/>
  <c r="C70" i="11"/>
  <c r="AF70" i="11" s="1"/>
  <c r="C69" i="11"/>
  <c r="AG69" i="11" s="1"/>
  <c r="Y68" i="11"/>
  <c r="AA68" i="11"/>
  <c r="AB68" i="11"/>
  <c r="AC68" i="11"/>
  <c r="AF71" i="11" l="1"/>
  <c r="AH71" i="11"/>
  <c r="AE69" i="11"/>
  <c r="Z68" i="11"/>
  <c r="Z70" i="11"/>
  <c r="Z69" i="11"/>
  <c r="AE71" i="11"/>
  <c r="AI71" i="11" s="1"/>
  <c r="Z71" i="11"/>
  <c r="AH69" i="11"/>
  <c r="AF69" i="11"/>
  <c r="Z72" i="11"/>
  <c r="AE72" i="11"/>
  <c r="AH72" i="11"/>
  <c r="AF72" i="11"/>
  <c r="AH70" i="11"/>
  <c r="AG70" i="11"/>
  <c r="AE70" i="11"/>
  <c r="AI69" i="11" l="1"/>
  <c r="AI72" i="11"/>
  <c r="AI70" i="11"/>
  <c r="C68" i="11" l="1"/>
  <c r="AE68" i="11" s="1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AE106" i="16" s="1"/>
  <c r="C107" i="16"/>
  <c r="C108" i="16"/>
  <c r="C109" i="16"/>
  <c r="C2" i="16"/>
  <c r="Y106" i="16"/>
  <c r="AA106" i="16"/>
  <c r="AB106" i="16"/>
  <c r="AC106" i="16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E97" i="17"/>
  <c r="AG97" i="17"/>
  <c r="AH97" i="17"/>
  <c r="AE98" i="17"/>
  <c r="AG98" i="17"/>
  <c r="AH98" i="17"/>
  <c r="AE99" i="17"/>
  <c r="AG99" i="17"/>
  <c r="AH99" i="17"/>
  <c r="AE100" i="17"/>
  <c r="AG100" i="17"/>
  <c r="AH100" i="17"/>
  <c r="AE101" i="17"/>
  <c r="AG101" i="17"/>
  <c r="AH101" i="17"/>
  <c r="AE102" i="17"/>
  <c r="AG102" i="17"/>
  <c r="AH102" i="17"/>
  <c r="AE103" i="17"/>
  <c r="AG103" i="17"/>
  <c r="AH103" i="17"/>
  <c r="AE104" i="17"/>
  <c r="AG104" i="17"/>
  <c r="AH104" i="17"/>
  <c r="AE105" i="17"/>
  <c r="AG105" i="17"/>
  <c r="AH105" i="17"/>
  <c r="AE106" i="17"/>
  <c r="AG106" i="17"/>
  <c r="AH106" i="17"/>
  <c r="AE107" i="17"/>
  <c r="AG107" i="17"/>
  <c r="AH107" i="17"/>
  <c r="AE108" i="17"/>
  <c r="AG108" i="17"/>
  <c r="AH108" i="17"/>
  <c r="AE109" i="17"/>
  <c r="AG109" i="17"/>
  <c r="AH109" i="17"/>
  <c r="C3" i="17"/>
  <c r="AG3" i="17" s="1"/>
  <c r="C4" i="17"/>
  <c r="AE4" i="17" s="1"/>
  <c r="C5" i="17"/>
  <c r="C6" i="17"/>
  <c r="C7" i="17"/>
  <c r="AE7" i="17" s="1"/>
  <c r="C8" i="17"/>
  <c r="AE8" i="17" s="1"/>
  <c r="C9" i="17"/>
  <c r="C10" i="17"/>
  <c r="C11" i="17"/>
  <c r="AH11" i="17" s="1"/>
  <c r="C12" i="17"/>
  <c r="AE12" i="17" s="1"/>
  <c r="C13" i="17"/>
  <c r="C14" i="17"/>
  <c r="C15" i="17"/>
  <c r="AF15" i="17" s="1"/>
  <c r="C16" i="17"/>
  <c r="AE16" i="17" s="1"/>
  <c r="C17" i="17"/>
  <c r="C18" i="17"/>
  <c r="C19" i="17"/>
  <c r="AG19" i="17" s="1"/>
  <c r="C20" i="17"/>
  <c r="AE20" i="17" s="1"/>
  <c r="C21" i="17"/>
  <c r="C22" i="17"/>
  <c r="C23" i="17"/>
  <c r="AE23" i="17" s="1"/>
  <c r="C24" i="17"/>
  <c r="AE24" i="17" s="1"/>
  <c r="C25" i="17"/>
  <c r="C26" i="17"/>
  <c r="C27" i="17"/>
  <c r="AH27" i="17" s="1"/>
  <c r="C28" i="17"/>
  <c r="AE28" i="17" s="1"/>
  <c r="C29" i="17"/>
  <c r="C30" i="17"/>
  <c r="C31" i="17"/>
  <c r="AF31" i="17" s="1"/>
  <c r="C32" i="17"/>
  <c r="AE32" i="17" s="1"/>
  <c r="C33" i="17"/>
  <c r="C34" i="17"/>
  <c r="C35" i="17"/>
  <c r="AG35" i="17" s="1"/>
  <c r="C36" i="17"/>
  <c r="AE36" i="17" s="1"/>
  <c r="C37" i="17"/>
  <c r="C38" i="17"/>
  <c r="C39" i="17"/>
  <c r="AE39" i="17" s="1"/>
  <c r="C40" i="17"/>
  <c r="AE40" i="17" s="1"/>
  <c r="C41" i="17"/>
  <c r="C42" i="17"/>
  <c r="C43" i="17"/>
  <c r="AH43" i="17" s="1"/>
  <c r="C44" i="17"/>
  <c r="AE44" i="17" s="1"/>
  <c r="C45" i="17"/>
  <c r="C46" i="17"/>
  <c r="C47" i="17"/>
  <c r="AF47" i="17" s="1"/>
  <c r="C48" i="17"/>
  <c r="AE48" i="17" s="1"/>
  <c r="C49" i="17"/>
  <c r="C50" i="17"/>
  <c r="C51" i="17"/>
  <c r="AG51" i="17" s="1"/>
  <c r="C52" i="17"/>
  <c r="AE52" i="17" s="1"/>
  <c r="C53" i="17"/>
  <c r="C54" i="17"/>
  <c r="C55" i="17"/>
  <c r="AE55" i="17" s="1"/>
  <c r="C56" i="17"/>
  <c r="AE56" i="17" s="1"/>
  <c r="C57" i="17"/>
  <c r="C58" i="17"/>
  <c r="C59" i="17"/>
  <c r="AH59" i="17" s="1"/>
  <c r="C60" i="17"/>
  <c r="AE60" i="17" s="1"/>
  <c r="C61" i="17"/>
  <c r="C62" i="17"/>
  <c r="C63" i="17"/>
  <c r="AF63" i="17" s="1"/>
  <c r="C64" i="17"/>
  <c r="AE64" i="17" s="1"/>
  <c r="C65" i="17"/>
  <c r="C66" i="17"/>
  <c r="C67" i="17"/>
  <c r="AG67" i="17" s="1"/>
  <c r="C68" i="17"/>
  <c r="AE68" i="17" s="1"/>
  <c r="C69" i="17"/>
  <c r="C70" i="17"/>
  <c r="C71" i="17"/>
  <c r="AE71" i="17" s="1"/>
  <c r="C72" i="17"/>
  <c r="AE72" i="17" s="1"/>
  <c r="C73" i="17"/>
  <c r="C74" i="17"/>
  <c r="C75" i="17"/>
  <c r="AH75" i="17" s="1"/>
  <c r="C76" i="17"/>
  <c r="AE76" i="17" s="1"/>
  <c r="C77" i="17"/>
  <c r="C78" i="17"/>
  <c r="AG78" i="17" s="1"/>
  <c r="C79" i="17"/>
  <c r="AF79" i="17" s="1"/>
  <c r="C80" i="17"/>
  <c r="AE80" i="17" s="1"/>
  <c r="C81" i="17"/>
  <c r="C82" i="17"/>
  <c r="AE82" i="17" s="1"/>
  <c r="C83" i="17"/>
  <c r="AG83" i="17" s="1"/>
  <c r="C84" i="17"/>
  <c r="AF84" i="17" s="1"/>
  <c r="C85" i="17"/>
  <c r="AE85" i="17" s="1"/>
  <c r="C86" i="17"/>
  <c r="AG86" i="17" s="1"/>
  <c r="C87" i="17"/>
  <c r="AG87" i="17" s="1"/>
  <c r="C88" i="17"/>
  <c r="AH88" i="17" s="1"/>
  <c r="C89" i="17"/>
  <c r="AE89" i="17" s="1"/>
  <c r="C90" i="17"/>
  <c r="AG90" i="17" s="1"/>
  <c r="C91" i="17"/>
  <c r="AG91" i="17" s="1"/>
  <c r="C92" i="17"/>
  <c r="AH92" i="17" s="1"/>
  <c r="C93" i="17"/>
  <c r="AE93" i="17" s="1"/>
  <c r="C94" i="17"/>
  <c r="AH94" i="17" s="1"/>
  <c r="C95" i="17"/>
  <c r="AF95" i="17" s="1"/>
  <c r="C96" i="17"/>
  <c r="AH96" i="17" s="1"/>
  <c r="C2" i="17"/>
  <c r="AE2" i="17" s="1"/>
  <c r="AE92" i="17" l="1"/>
  <c r="AH87" i="17"/>
  <c r="AH71" i="17"/>
  <c r="AH64" i="17"/>
  <c r="AG59" i="17"/>
  <c r="AG52" i="17"/>
  <c r="AE47" i="17"/>
  <c r="AH39" i="17"/>
  <c r="AH32" i="17"/>
  <c r="AG27" i="17"/>
  <c r="AG20" i="17"/>
  <c r="AE15" i="17"/>
  <c r="AH7" i="17"/>
  <c r="AF87" i="17"/>
  <c r="AF71" i="17"/>
  <c r="AF55" i="17"/>
  <c r="AF39" i="17"/>
  <c r="AF23" i="17"/>
  <c r="AF7" i="17"/>
  <c r="AE96" i="17"/>
  <c r="AH91" i="17"/>
  <c r="AH80" i="17"/>
  <c r="AH76" i="17"/>
  <c r="AG71" i="17"/>
  <c r="AG64" i="17"/>
  <c r="AE59" i="17"/>
  <c r="AH51" i="17"/>
  <c r="AH44" i="17"/>
  <c r="AG39" i="17"/>
  <c r="AG32" i="17"/>
  <c r="AE27" i="17"/>
  <c r="I10" i="8" s="1"/>
  <c r="AH19" i="17"/>
  <c r="AH12" i="17"/>
  <c r="AG7" i="17"/>
  <c r="AF96" i="17"/>
  <c r="AF80" i="17"/>
  <c r="AF64" i="17"/>
  <c r="AF48" i="17"/>
  <c r="AF32" i="17"/>
  <c r="AF16" i="17"/>
  <c r="AG106" i="16"/>
  <c r="Z106" i="16"/>
  <c r="AH95" i="17"/>
  <c r="AE84" i="17"/>
  <c r="AG80" i="17"/>
  <c r="AG75" i="17"/>
  <c r="AG68" i="17"/>
  <c r="AE63" i="17"/>
  <c r="AH55" i="17"/>
  <c r="AH48" i="17"/>
  <c r="AG43" i="17"/>
  <c r="AG36" i="17"/>
  <c r="AE31" i="17"/>
  <c r="AH23" i="17"/>
  <c r="AH16" i="17"/>
  <c r="AG11" i="17"/>
  <c r="AG4" i="17"/>
  <c r="AF92" i="17"/>
  <c r="AF76" i="17"/>
  <c r="AF60" i="17"/>
  <c r="AF44" i="17"/>
  <c r="AF28" i="17"/>
  <c r="AF12" i="17"/>
  <c r="AF106" i="16"/>
  <c r="AE88" i="17"/>
  <c r="AH83" i="17"/>
  <c r="AE79" i="17"/>
  <c r="AE75" i="17"/>
  <c r="AH67" i="17"/>
  <c r="AH60" i="17"/>
  <c r="AG55" i="17"/>
  <c r="AG48" i="17"/>
  <c r="AE43" i="17"/>
  <c r="AH35" i="17"/>
  <c r="AH28" i="17"/>
  <c r="AG23" i="17"/>
  <c r="AG16" i="17"/>
  <c r="AE11" i="17"/>
  <c r="AH3" i="17"/>
  <c r="AF91" i="17"/>
  <c r="AF75" i="17"/>
  <c r="AF59" i="17"/>
  <c r="AF43" i="17"/>
  <c r="AF27" i="17"/>
  <c r="AF11" i="17"/>
  <c r="AG89" i="17"/>
  <c r="AH86" i="17"/>
  <c r="AF94" i="17"/>
  <c r="AE94" i="17"/>
  <c r="AF90" i="17"/>
  <c r="AE90" i="17"/>
  <c r="AF86" i="17"/>
  <c r="AE86" i="17"/>
  <c r="AF82" i="17"/>
  <c r="AH82" i="17"/>
  <c r="AF78" i="17"/>
  <c r="AH78" i="17"/>
  <c r="AE78" i="17"/>
  <c r="AF74" i="17"/>
  <c r="AH74" i="17"/>
  <c r="AG74" i="17"/>
  <c r="AE74" i="17"/>
  <c r="AF70" i="17"/>
  <c r="AH70" i="17"/>
  <c r="AE70" i="17"/>
  <c r="AG70" i="17"/>
  <c r="AF66" i="17"/>
  <c r="AH66" i="17"/>
  <c r="AE66" i="17"/>
  <c r="AG66" i="17"/>
  <c r="AF62" i="17"/>
  <c r="AH62" i="17"/>
  <c r="AE62" i="17"/>
  <c r="AG62" i="17"/>
  <c r="AF58" i="17"/>
  <c r="AH58" i="17"/>
  <c r="AG58" i="17"/>
  <c r="AE58" i="17"/>
  <c r="AF54" i="17"/>
  <c r="AH54" i="17"/>
  <c r="AE54" i="17"/>
  <c r="AG54" i="17"/>
  <c r="AF50" i="17"/>
  <c r="AH50" i="17"/>
  <c r="AG50" i="17"/>
  <c r="AE50" i="17"/>
  <c r="AF46" i="17"/>
  <c r="AH46" i="17"/>
  <c r="AE46" i="17"/>
  <c r="AG46" i="17"/>
  <c r="AF42" i="17"/>
  <c r="AH42" i="17"/>
  <c r="AG42" i="17"/>
  <c r="AE42" i="17"/>
  <c r="AF38" i="17"/>
  <c r="AH38" i="17"/>
  <c r="AE38" i="17"/>
  <c r="AG38" i="17"/>
  <c r="AF34" i="17"/>
  <c r="AH34" i="17"/>
  <c r="AE34" i="17"/>
  <c r="AG34" i="17"/>
  <c r="AF30" i="17"/>
  <c r="AH30" i="17"/>
  <c r="AE30" i="17"/>
  <c r="AG30" i="17"/>
  <c r="AF26" i="17"/>
  <c r="AH26" i="17"/>
  <c r="AG26" i="17"/>
  <c r="AE26" i="17"/>
  <c r="AF22" i="17"/>
  <c r="AH22" i="17"/>
  <c r="AE22" i="17"/>
  <c r="AG22" i="17"/>
  <c r="AF18" i="17"/>
  <c r="AH18" i="17"/>
  <c r="AG18" i="17"/>
  <c r="AE18" i="17"/>
  <c r="AF14" i="17"/>
  <c r="AH14" i="17"/>
  <c r="AE14" i="17"/>
  <c r="AG14" i="17"/>
  <c r="AF10" i="17"/>
  <c r="AH10" i="17"/>
  <c r="AG10" i="17"/>
  <c r="AE10" i="17"/>
  <c r="AF6" i="17"/>
  <c r="AH6" i="17"/>
  <c r="AE6" i="17"/>
  <c r="AG6" i="17"/>
  <c r="AG94" i="17"/>
  <c r="AF2" i="17"/>
  <c r="AH2" i="17"/>
  <c r="AF93" i="17"/>
  <c r="AH93" i="17"/>
  <c r="AF89" i="17"/>
  <c r="AH89" i="17"/>
  <c r="AF85" i="17"/>
  <c r="AH85" i="17"/>
  <c r="AG81" i="17"/>
  <c r="AH81" i="17"/>
  <c r="AF81" i="17"/>
  <c r="AE81" i="17"/>
  <c r="AG77" i="17"/>
  <c r="AE77" i="17"/>
  <c r="AF77" i="17"/>
  <c r="AH77" i="17"/>
  <c r="AG73" i="17"/>
  <c r="AF73" i="17"/>
  <c r="AE73" i="17"/>
  <c r="AH73" i="17"/>
  <c r="AG69" i="17"/>
  <c r="AE69" i="17"/>
  <c r="AF69" i="17"/>
  <c r="AH69" i="17"/>
  <c r="AG65" i="17"/>
  <c r="AH65" i="17"/>
  <c r="AF65" i="17"/>
  <c r="AE65" i="17"/>
  <c r="AG61" i="17"/>
  <c r="AE61" i="17"/>
  <c r="AF61" i="17"/>
  <c r="AH61" i="17"/>
  <c r="AG57" i="17"/>
  <c r="AF57" i="17"/>
  <c r="AH57" i="17"/>
  <c r="AE57" i="17"/>
  <c r="AG53" i="17"/>
  <c r="AE53" i="17"/>
  <c r="AH53" i="17"/>
  <c r="AF53" i="17"/>
  <c r="AG49" i="17"/>
  <c r="AH49" i="17"/>
  <c r="AF49" i="17"/>
  <c r="AE49" i="17"/>
  <c r="AG45" i="17"/>
  <c r="AE45" i="17"/>
  <c r="AF45" i="17"/>
  <c r="AH45" i="17"/>
  <c r="AG41" i="17"/>
  <c r="AF41" i="17"/>
  <c r="AH41" i="17"/>
  <c r="AE41" i="17"/>
  <c r="AG37" i="17"/>
  <c r="AE37" i="17"/>
  <c r="AF37" i="17"/>
  <c r="AH37" i="17"/>
  <c r="AG33" i="17"/>
  <c r="AH33" i="17"/>
  <c r="AF33" i="17"/>
  <c r="AE33" i="17"/>
  <c r="AG29" i="17"/>
  <c r="AE29" i="17"/>
  <c r="AF29" i="17"/>
  <c r="AH29" i="17"/>
  <c r="AG25" i="17"/>
  <c r="AF25" i="17"/>
  <c r="AE25" i="17"/>
  <c r="AH25" i="17"/>
  <c r="AG21" i="17"/>
  <c r="AE21" i="17"/>
  <c r="AF21" i="17"/>
  <c r="AH21" i="17"/>
  <c r="AG17" i="17"/>
  <c r="AH17" i="17"/>
  <c r="AF17" i="17"/>
  <c r="AE17" i="17"/>
  <c r="AG13" i="17"/>
  <c r="AE13" i="17"/>
  <c r="AF13" i="17"/>
  <c r="AH13" i="17"/>
  <c r="AG9" i="17"/>
  <c r="AF9" i="17"/>
  <c r="AH9" i="17"/>
  <c r="AE9" i="17"/>
  <c r="AG5" i="17"/>
  <c r="AE5" i="17"/>
  <c r="AF5" i="17"/>
  <c r="AH5" i="17"/>
  <c r="AG2" i="17"/>
  <c r="AG93" i="17"/>
  <c r="AH90" i="17"/>
  <c r="AG85" i="17"/>
  <c r="AG82" i="17"/>
  <c r="AG96" i="17"/>
  <c r="AE95" i="17"/>
  <c r="AG92" i="17"/>
  <c r="AE91" i="17"/>
  <c r="AG88" i="17"/>
  <c r="AE87" i="17"/>
  <c r="AG84" i="17"/>
  <c r="AE83" i="17"/>
  <c r="AG79" i="17"/>
  <c r="AG72" i="17"/>
  <c r="AH68" i="17"/>
  <c r="AE67" i="17"/>
  <c r="AG63" i="17"/>
  <c r="AG56" i="17"/>
  <c r="AH52" i="17"/>
  <c r="AE51" i="17"/>
  <c r="AG47" i="17"/>
  <c r="AG40" i="17"/>
  <c r="AH36" i="17"/>
  <c r="AE35" i="17"/>
  <c r="AG31" i="17"/>
  <c r="AG24" i="17"/>
  <c r="AH20" i="17"/>
  <c r="AE19" i="17"/>
  <c r="AG15" i="17"/>
  <c r="AG8" i="17"/>
  <c r="AH4" i="17"/>
  <c r="AE3" i="17"/>
  <c r="AF88" i="17"/>
  <c r="AF83" i="17"/>
  <c r="AF72" i="17"/>
  <c r="AF67" i="17"/>
  <c r="AF56" i="17"/>
  <c r="AF51" i="17"/>
  <c r="AF40" i="17"/>
  <c r="AF35" i="17"/>
  <c r="AF24" i="17"/>
  <c r="AF19" i="17"/>
  <c r="AF8" i="17"/>
  <c r="AF3" i="17"/>
  <c r="AG95" i="17"/>
  <c r="AH84" i="17"/>
  <c r="AH79" i="17"/>
  <c r="AG76" i="17"/>
  <c r="AH72" i="17"/>
  <c r="AH63" i="17"/>
  <c r="AG60" i="17"/>
  <c r="AH56" i="17"/>
  <c r="AH47" i="17"/>
  <c r="AG44" i="17"/>
  <c r="AH40" i="17"/>
  <c r="AH31" i="17"/>
  <c r="AG28" i="17"/>
  <c r="AH24" i="17"/>
  <c r="AH15" i="17"/>
  <c r="AG12" i="17"/>
  <c r="AH8" i="17"/>
  <c r="AF68" i="17"/>
  <c r="AF52" i="17"/>
  <c r="AF36" i="17"/>
  <c r="AF20" i="17"/>
  <c r="AF4" i="17"/>
  <c r="AH106" i="16"/>
  <c r="AH68" i="11"/>
  <c r="AG68" i="11"/>
  <c r="AF68" i="11"/>
  <c r="L10" i="8"/>
  <c r="K10" i="8"/>
  <c r="AC109" i="17"/>
  <c r="AB109" i="17"/>
  <c r="AA109" i="17"/>
  <c r="Y109" i="17"/>
  <c r="AC108" i="17"/>
  <c r="AB108" i="17"/>
  <c r="AA108" i="17"/>
  <c r="Y108" i="17"/>
  <c r="AC107" i="17"/>
  <c r="AB107" i="17"/>
  <c r="AA107" i="17"/>
  <c r="Y107" i="17"/>
  <c r="AC106" i="17"/>
  <c r="AB106" i="17"/>
  <c r="AA106" i="17"/>
  <c r="Y106" i="17"/>
  <c r="AC105" i="17"/>
  <c r="AB105" i="17"/>
  <c r="AA105" i="17"/>
  <c r="Y105" i="17"/>
  <c r="AC104" i="17"/>
  <c r="AB104" i="17"/>
  <c r="AA104" i="17"/>
  <c r="Y104" i="17"/>
  <c r="AC103" i="17"/>
  <c r="AB103" i="17"/>
  <c r="AA103" i="17"/>
  <c r="Y103" i="17"/>
  <c r="AC102" i="17"/>
  <c r="AB102" i="17"/>
  <c r="AA102" i="17"/>
  <c r="Y102" i="17"/>
  <c r="AC101" i="17"/>
  <c r="AB101" i="17"/>
  <c r="AA101" i="17"/>
  <c r="Y101" i="17"/>
  <c r="AC100" i="17"/>
  <c r="AB100" i="17"/>
  <c r="AA100" i="17"/>
  <c r="Y100" i="17"/>
  <c r="AC99" i="17"/>
  <c r="AB99" i="17"/>
  <c r="AA99" i="17"/>
  <c r="Y99" i="17"/>
  <c r="AC98" i="17"/>
  <c r="AB98" i="17"/>
  <c r="AA98" i="17"/>
  <c r="Y98" i="17"/>
  <c r="AC97" i="17"/>
  <c r="AB97" i="17"/>
  <c r="AA97" i="17"/>
  <c r="Y97" i="17"/>
  <c r="AC96" i="17"/>
  <c r="AB96" i="17"/>
  <c r="AA96" i="17"/>
  <c r="Y96" i="17"/>
  <c r="AC95" i="17"/>
  <c r="AB95" i="17"/>
  <c r="AA95" i="17"/>
  <c r="Y95" i="17"/>
  <c r="AC94" i="17"/>
  <c r="AB94" i="17"/>
  <c r="AA94" i="17"/>
  <c r="Y94" i="17"/>
  <c r="AC93" i="17"/>
  <c r="AB93" i="17"/>
  <c r="AA93" i="17"/>
  <c r="Y93" i="17"/>
  <c r="AC92" i="17"/>
  <c r="AB92" i="17"/>
  <c r="AA92" i="17"/>
  <c r="Y92" i="17"/>
  <c r="AC91" i="17"/>
  <c r="AB91" i="17"/>
  <c r="AA91" i="17"/>
  <c r="Y91" i="17"/>
  <c r="AC90" i="17"/>
  <c r="AB90" i="17"/>
  <c r="AA90" i="17"/>
  <c r="Y90" i="17"/>
  <c r="AC89" i="17"/>
  <c r="AB89" i="17"/>
  <c r="AA89" i="17"/>
  <c r="Y89" i="17"/>
  <c r="AC88" i="17"/>
  <c r="AB88" i="17"/>
  <c r="AA88" i="17"/>
  <c r="Y88" i="17"/>
  <c r="AC87" i="17"/>
  <c r="AB87" i="17"/>
  <c r="AA87" i="17"/>
  <c r="Y87" i="17"/>
  <c r="AC86" i="17"/>
  <c r="AB86" i="17"/>
  <c r="AA86" i="17"/>
  <c r="Y86" i="17"/>
  <c r="AC85" i="17"/>
  <c r="AB85" i="17"/>
  <c r="AA85" i="17"/>
  <c r="Y85" i="17"/>
  <c r="AC84" i="17"/>
  <c r="AB84" i="17"/>
  <c r="AA84" i="17"/>
  <c r="Y84" i="17"/>
  <c r="AC83" i="17"/>
  <c r="AB83" i="17"/>
  <c r="AA83" i="17"/>
  <c r="Y83" i="17"/>
  <c r="AC82" i="17"/>
  <c r="AB82" i="17"/>
  <c r="AA82" i="17"/>
  <c r="Y82" i="17"/>
  <c r="AC81" i="17"/>
  <c r="AB81" i="17"/>
  <c r="AA81" i="17"/>
  <c r="Y81" i="17"/>
  <c r="AC80" i="17"/>
  <c r="AB80" i="17"/>
  <c r="AA80" i="17"/>
  <c r="Y80" i="17"/>
  <c r="AC79" i="17"/>
  <c r="AB79" i="17"/>
  <c r="AA79" i="17"/>
  <c r="Y79" i="17"/>
  <c r="AC78" i="17"/>
  <c r="AB78" i="17"/>
  <c r="AA78" i="17"/>
  <c r="Y78" i="17"/>
  <c r="AC77" i="17"/>
  <c r="AB77" i="17"/>
  <c r="AA77" i="17"/>
  <c r="Y77" i="17"/>
  <c r="AC76" i="17"/>
  <c r="AB76" i="17"/>
  <c r="AA76" i="17"/>
  <c r="Y76" i="17"/>
  <c r="AC75" i="17"/>
  <c r="AB75" i="17"/>
  <c r="AA75" i="17"/>
  <c r="Y75" i="17"/>
  <c r="AC74" i="17"/>
  <c r="AB74" i="17"/>
  <c r="AA74" i="17"/>
  <c r="Y74" i="17"/>
  <c r="AC73" i="17"/>
  <c r="AB73" i="17"/>
  <c r="AA73" i="17"/>
  <c r="Y73" i="17"/>
  <c r="AC72" i="17"/>
  <c r="AB72" i="17"/>
  <c r="AA72" i="17"/>
  <c r="Y72" i="17"/>
  <c r="AC71" i="17"/>
  <c r="AB71" i="17"/>
  <c r="AA71" i="17"/>
  <c r="Y71" i="17"/>
  <c r="AC70" i="17"/>
  <c r="AB70" i="17"/>
  <c r="AA70" i="17"/>
  <c r="Y70" i="17"/>
  <c r="AC69" i="17"/>
  <c r="AB69" i="17"/>
  <c r="AA69" i="17"/>
  <c r="Y69" i="17"/>
  <c r="AC68" i="17"/>
  <c r="AB68" i="17"/>
  <c r="AA68" i="17"/>
  <c r="Y68" i="17"/>
  <c r="AC67" i="17"/>
  <c r="AB67" i="17"/>
  <c r="AA67" i="17"/>
  <c r="Y67" i="17"/>
  <c r="AC66" i="17"/>
  <c r="AB66" i="17"/>
  <c r="AA66" i="17"/>
  <c r="Y66" i="17"/>
  <c r="AC65" i="17"/>
  <c r="AB65" i="17"/>
  <c r="AA65" i="17"/>
  <c r="Y65" i="17"/>
  <c r="AC64" i="17"/>
  <c r="AB64" i="17"/>
  <c r="AA64" i="17"/>
  <c r="Y64" i="17"/>
  <c r="AC63" i="17"/>
  <c r="AB63" i="17"/>
  <c r="AA63" i="17"/>
  <c r="Y63" i="17"/>
  <c r="AC62" i="17"/>
  <c r="AB62" i="17"/>
  <c r="AA62" i="17"/>
  <c r="Y62" i="17"/>
  <c r="AC61" i="17"/>
  <c r="AB61" i="17"/>
  <c r="AA61" i="17"/>
  <c r="Y61" i="17"/>
  <c r="AC60" i="17"/>
  <c r="AB60" i="17"/>
  <c r="AA60" i="17"/>
  <c r="Y60" i="17"/>
  <c r="AC59" i="17"/>
  <c r="AB59" i="17"/>
  <c r="AA59" i="17"/>
  <c r="Y59" i="17"/>
  <c r="AC58" i="17"/>
  <c r="AB58" i="17"/>
  <c r="AA58" i="17"/>
  <c r="Y58" i="17"/>
  <c r="AC57" i="17"/>
  <c r="AB57" i="17"/>
  <c r="AA57" i="17"/>
  <c r="Y57" i="17"/>
  <c r="AC56" i="17"/>
  <c r="AB56" i="17"/>
  <c r="AA56" i="17"/>
  <c r="Y56" i="17"/>
  <c r="AC55" i="17"/>
  <c r="AB55" i="17"/>
  <c r="AA55" i="17"/>
  <c r="Y55" i="17"/>
  <c r="AC54" i="17"/>
  <c r="AB54" i="17"/>
  <c r="AA54" i="17"/>
  <c r="Y54" i="17"/>
  <c r="AC53" i="17"/>
  <c r="AB53" i="17"/>
  <c r="AA53" i="17"/>
  <c r="Y53" i="17"/>
  <c r="AC52" i="17"/>
  <c r="AB52" i="17"/>
  <c r="AA52" i="17"/>
  <c r="Y52" i="17"/>
  <c r="AC51" i="17"/>
  <c r="AB51" i="17"/>
  <c r="AA51" i="17"/>
  <c r="Y51" i="17"/>
  <c r="AC50" i="17"/>
  <c r="AB50" i="17"/>
  <c r="AA50" i="17"/>
  <c r="Y50" i="17"/>
  <c r="AC49" i="17"/>
  <c r="AB49" i="17"/>
  <c r="AA49" i="17"/>
  <c r="Y49" i="17"/>
  <c r="AC48" i="17"/>
  <c r="AB48" i="17"/>
  <c r="AA48" i="17"/>
  <c r="Y48" i="17"/>
  <c r="AC47" i="17"/>
  <c r="AB47" i="17"/>
  <c r="AA47" i="17"/>
  <c r="Y47" i="17"/>
  <c r="AC46" i="17"/>
  <c r="AB46" i="17"/>
  <c r="AA46" i="17"/>
  <c r="Y46" i="17"/>
  <c r="AC45" i="17"/>
  <c r="AB45" i="17"/>
  <c r="AA45" i="17"/>
  <c r="Y45" i="17"/>
  <c r="AC44" i="17"/>
  <c r="AB44" i="17"/>
  <c r="AA44" i="17"/>
  <c r="Y44" i="17"/>
  <c r="AC43" i="17"/>
  <c r="AB43" i="17"/>
  <c r="AA43" i="17"/>
  <c r="Y43" i="17"/>
  <c r="AC42" i="17"/>
  <c r="AB42" i="17"/>
  <c r="AA42" i="17"/>
  <c r="Y42" i="17"/>
  <c r="AC41" i="17"/>
  <c r="AB41" i="17"/>
  <c r="AA41" i="17"/>
  <c r="Y41" i="17"/>
  <c r="AC40" i="17"/>
  <c r="AB40" i="17"/>
  <c r="AA40" i="17"/>
  <c r="Y40" i="17"/>
  <c r="AC39" i="17"/>
  <c r="AB39" i="17"/>
  <c r="AA39" i="17"/>
  <c r="Y39" i="17"/>
  <c r="AC38" i="17"/>
  <c r="AB38" i="17"/>
  <c r="AA38" i="17"/>
  <c r="Y38" i="17"/>
  <c r="AC37" i="17"/>
  <c r="AB37" i="17"/>
  <c r="AA37" i="17"/>
  <c r="Y37" i="17"/>
  <c r="AC36" i="17"/>
  <c r="AB36" i="17"/>
  <c r="AA36" i="17"/>
  <c r="Y36" i="17"/>
  <c r="AC35" i="17"/>
  <c r="AB35" i="17"/>
  <c r="AA35" i="17"/>
  <c r="Y35" i="17"/>
  <c r="AC34" i="17"/>
  <c r="AB34" i="17"/>
  <c r="AA34" i="17"/>
  <c r="Y34" i="17"/>
  <c r="AC33" i="17"/>
  <c r="AB33" i="17"/>
  <c r="AA33" i="17"/>
  <c r="Y33" i="17"/>
  <c r="AC32" i="17"/>
  <c r="AB32" i="17"/>
  <c r="AA32" i="17"/>
  <c r="Y32" i="17"/>
  <c r="AC31" i="17"/>
  <c r="AB31" i="17"/>
  <c r="AA31" i="17"/>
  <c r="Y31" i="17"/>
  <c r="AC30" i="17"/>
  <c r="AB30" i="17"/>
  <c r="AA30" i="17"/>
  <c r="Y30" i="17"/>
  <c r="AC29" i="17"/>
  <c r="AB29" i="17"/>
  <c r="AA29" i="17"/>
  <c r="Y29" i="17"/>
  <c r="AC28" i="17"/>
  <c r="AB28" i="17"/>
  <c r="AA28" i="17"/>
  <c r="Y28" i="17"/>
  <c r="AC27" i="17"/>
  <c r="AB27" i="17"/>
  <c r="AA27" i="17"/>
  <c r="Y27" i="17"/>
  <c r="AC26" i="17"/>
  <c r="AB26" i="17"/>
  <c r="AA26" i="17"/>
  <c r="Y26" i="17"/>
  <c r="AC25" i="17"/>
  <c r="AB25" i="17"/>
  <c r="AA25" i="17"/>
  <c r="Y25" i="17"/>
  <c r="AC24" i="17"/>
  <c r="AB24" i="17"/>
  <c r="AA24" i="17"/>
  <c r="Y24" i="17"/>
  <c r="AC23" i="17"/>
  <c r="AB23" i="17"/>
  <c r="AA23" i="17"/>
  <c r="Y23" i="17"/>
  <c r="AC22" i="17"/>
  <c r="AB22" i="17"/>
  <c r="AA22" i="17"/>
  <c r="Y22" i="17"/>
  <c r="AC21" i="17"/>
  <c r="AB21" i="17"/>
  <c r="AA21" i="17"/>
  <c r="Y21" i="17"/>
  <c r="AC20" i="17"/>
  <c r="AB20" i="17"/>
  <c r="AA20" i="17"/>
  <c r="Y20" i="17"/>
  <c r="AC19" i="17"/>
  <c r="AB19" i="17"/>
  <c r="AA19" i="17"/>
  <c r="Y19" i="17"/>
  <c r="AC18" i="17"/>
  <c r="AB18" i="17"/>
  <c r="AA18" i="17"/>
  <c r="Y18" i="17"/>
  <c r="AC17" i="17"/>
  <c r="AB17" i="17"/>
  <c r="AA17" i="17"/>
  <c r="Y17" i="17"/>
  <c r="AC16" i="17"/>
  <c r="AB16" i="17"/>
  <c r="AA16" i="17"/>
  <c r="Y16" i="17"/>
  <c r="AC15" i="17"/>
  <c r="AB15" i="17"/>
  <c r="AA15" i="17"/>
  <c r="Y15" i="17"/>
  <c r="AC14" i="17"/>
  <c r="AB14" i="17"/>
  <c r="AA14" i="17"/>
  <c r="Y14" i="17"/>
  <c r="AC13" i="17"/>
  <c r="AB13" i="17"/>
  <c r="AA13" i="17"/>
  <c r="Y13" i="17"/>
  <c r="AC12" i="17"/>
  <c r="AB12" i="17"/>
  <c r="AA12" i="17"/>
  <c r="Y12" i="17"/>
  <c r="AC11" i="17"/>
  <c r="AB11" i="17"/>
  <c r="AA11" i="17"/>
  <c r="Y11" i="17"/>
  <c r="AC10" i="17"/>
  <c r="AB10" i="17"/>
  <c r="AA10" i="17"/>
  <c r="Y10" i="17"/>
  <c r="AC9" i="17"/>
  <c r="AB9" i="17"/>
  <c r="AA9" i="17"/>
  <c r="Y9" i="17"/>
  <c r="AC8" i="17"/>
  <c r="AB8" i="17"/>
  <c r="AA8" i="17"/>
  <c r="Y8" i="17"/>
  <c r="AC7" i="17"/>
  <c r="AB7" i="17"/>
  <c r="AA7" i="17"/>
  <c r="Y7" i="17"/>
  <c r="AC6" i="17"/>
  <c r="AB6" i="17"/>
  <c r="AA6" i="17"/>
  <c r="Y6" i="17"/>
  <c r="AC5" i="17"/>
  <c r="AB5" i="17"/>
  <c r="AA5" i="17"/>
  <c r="Y5" i="17"/>
  <c r="AC4" i="17"/>
  <c r="AB4" i="17"/>
  <c r="AA4" i="17"/>
  <c r="Y4" i="17"/>
  <c r="AC3" i="17"/>
  <c r="AB3" i="17"/>
  <c r="AA3" i="17"/>
  <c r="Y3" i="17"/>
  <c r="AC2" i="17"/>
  <c r="AB2" i="17"/>
  <c r="AA2" i="17"/>
  <c r="Y2" i="17"/>
  <c r="D10" i="8" l="1"/>
  <c r="G10" i="8"/>
  <c r="E10" i="8"/>
  <c r="F10" i="8"/>
  <c r="J10" i="8"/>
  <c r="AI106" i="16"/>
  <c r="AJ106" i="16" s="1"/>
  <c r="AI68" i="11"/>
  <c r="Z57" i="17"/>
  <c r="Z104" i="17"/>
  <c r="Z105" i="17"/>
  <c r="Z107" i="17"/>
  <c r="Z109" i="17"/>
  <c r="Z13" i="17"/>
  <c r="Z32" i="17"/>
  <c r="Z45" i="17"/>
  <c r="Z48" i="17"/>
  <c r="Z49" i="17"/>
  <c r="Z50" i="17"/>
  <c r="Z51" i="17"/>
  <c r="Z53" i="17"/>
  <c r="Z54" i="17"/>
  <c r="Z55" i="17"/>
  <c r="Z96" i="17"/>
  <c r="Z100" i="17"/>
  <c r="Z17" i="17"/>
  <c r="Z72" i="17"/>
  <c r="Z92" i="17"/>
  <c r="Z4" i="17"/>
  <c r="Z102" i="17"/>
  <c r="Z76" i="17"/>
  <c r="AI57" i="17"/>
  <c r="AI58" i="17"/>
  <c r="AI59" i="17"/>
  <c r="Z5" i="17"/>
  <c r="Z9" i="17"/>
  <c r="Z10" i="17"/>
  <c r="Z11" i="17"/>
  <c r="AI13" i="17"/>
  <c r="AI14" i="17"/>
  <c r="AI15" i="17"/>
  <c r="AI16" i="17"/>
  <c r="Z36" i="17"/>
  <c r="Z40" i="17"/>
  <c r="Z44" i="17"/>
  <c r="Z60" i="17"/>
  <c r="Z73" i="17"/>
  <c r="Z74" i="17"/>
  <c r="Z75" i="17"/>
  <c r="Z80" i="17"/>
  <c r="Z88" i="17"/>
  <c r="Z89" i="17"/>
  <c r="Z90" i="17"/>
  <c r="AJ90" i="17" s="1"/>
  <c r="Z91" i="17"/>
  <c r="AI92" i="17"/>
  <c r="AI93" i="17"/>
  <c r="AI94" i="17"/>
  <c r="AI95" i="17"/>
  <c r="Z2" i="17"/>
  <c r="Z24" i="17"/>
  <c r="Z28" i="17"/>
  <c r="Z29" i="17"/>
  <c r="Z30" i="17"/>
  <c r="Z31" i="17"/>
  <c r="AI32" i="17"/>
  <c r="AI33" i="17"/>
  <c r="AI34" i="17"/>
  <c r="AI35" i="17"/>
  <c r="AI36" i="17"/>
  <c r="Z16" i="17"/>
  <c r="Z20" i="17"/>
  <c r="Z37" i="17"/>
  <c r="Z64" i="17"/>
  <c r="Z68" i="17"/>
  <c r="Z69" i="17"/>
  <c r="Z70" i="17"/>
  <c r="Z71" i="17"/>
  <c r="AI72" i="17"/>
  <c r="AI73" i="17"/>
  <c r="AI74" i="17"/>
  <c r="AI75" i="17"/>
  <c r="Z98" i="17"/>
  <c r="Z101" i="17"/>
  <c r="Z103" i="17"/>
  <c r="AI104" i="17"/>
  <c r="AI105" i="17"/>
  <c r="AI106" i="17"/>
  <c r="AI107" i="17"/>
  <c r="AJ107" i="17" s="1"/>
  <c r="AI108" i="17"/>
  <c r="AI109" i="17"/>
  <c r="AI97" i="17"/>
  <c r="AI98" i="17"/>
  <c r="AI99" i="17"/>
  <c r="Z106" i="17"/>
  <c r="Z108" i="17"/>
  <c r="Z97" i="17"/>
  <c r="Z99" i="17"/>
  <c r="AI100" i="17"/>
  <c r="AI101" i="17"/>
  <c r="AI102" i="17"/>
  <c r="AI103" i="17"/>
  <c r="Z6" i="17"/>
  <c r="Z7" i="17"/>
  <c r="AI9" i="17"/>
  <c r="AJ9" i="17" s="1"/>
  <c r="AI10" i="17"/>
  <c r="AI11" i="17"/>
  <c r="AI12" i="17"/>
  <c r="Z25" i="17"/>
  <c r="Z26" i="17"/>
  <c r="Z27" i="17"/>
  <c r="AI28" i="17"/>
  <c r="AI29" i="17"/>
  <c r="AI30" i="17"/>
  <c r="AI31" i="17"/>
  <c r="Z46" i="17"/>
  <c r="Z47" i="17"/>
  <c r="AI48" i="17"/>
  <c r="AI49" i="17"/>
  <c r="AI50" i="17"/>
  <c r="AJ50" i="17" s="1"/>
  <c r="AI51" i="17"/>
  <c r="AJ51" i="17" s="1"/>
  <c r="AI52" i="17"/>
  <c r="AI53" i="17"/>
  <c r="AJ53" i="17" s="1"/>
  <c r="AI54" i="17"/>
  <c r="AI55" i="17"/>
  <c r="AI56" i="17"/>
  <c r="Z65" i="17"/>
  <c r="Z66" i="17"/>
  <c r="Z67" i="17"/>
  <c r="AI68" i="17"/>
  <c r="AI69" i="17"/>
  <c r="AI70" i="17"/>
  <c r="AI71" i="17"/>
  <c r="Z81" i="17"/>
  <c r="Z82" i="17"/>
  <c r="Z83" i="17"/>
  <c r="Z85" i="17"/>
  <c r="Z86" i="17"/>
  <c r="Z87" i="17"/>
  <c r="AI88" i="17"/>
  <c r="AI89" i="17"/>
  <c r="AI90" i="17"/>
  <c r="AI91" i="17"/>
  <c r="AI2" i="17"/>
  <c r="AJ2" i="17" s="1"/>
  <c r="AI3" i="17"/>
  <c r="AI4" i="17"/>
  <c r="AJ4" i="17" s="1"/>
  <c r="Z8" i="17"/>
  <c r="Z14" i="17"/>
  <c r="Z15" i="17"/>
  <c r="AI17" i="17"/>
  <c r="AI18" i="17"/>
  <c r="AI19" i="17"/>
  <c r="AI20" i="17"/>
  <c r="AI21" i="17"/>
  <c r="AI22" i="17"/>
  <c r="AI23" i="17"/>
  <c r="Z33" i="17"/>
  <c r="Z34" i="17"/>
  <c r="Z35" i="17"/>
  <c r="AI37" i="17"/>
  <c r="AI38" i="17"/>
  <c r="AI39" i="17"/>
  <c r="AI40" i="17"/>
  <c r="AI41" i="17"/>
  <c r="AI42" i="17"/>
  <c r="AI43" i="17"/>
  <c r="AI44" i="17"/>
  <c r="Z58" i="17"/>
  <c r="Z59" i="17"/>
  <c r="AI60" i="17"/>
  <c r="AI61" i="17"/>
  <c r="AI62" i="17"/>
  <c r="AI63" i="17"/>
  <c r="AI76" i="17"/>
  <c r="AI77" i="17"/>
  <c r="AI78" i="17"/>
  <c r="AI79" i="17"/>
  <c r="Z84" i="17"/>
  <c r="Z93" i="17"/>
  <c r="C10" i="8" s="1"/>
  <c r="Z94" i="17"/>
  <c r="Z95" i="17"/>
  <c r="AI96" i="17"/>
  <c r="Z3" i="17"/>
  <c r="AI5" i="17"/>
  <c r="AI6" i="17"/>
  <c r="AI7" i="17"/>
  <c r="AI8" i="17"/>
  <c r="AJ8" i="17" s="1"/>
  <c r="Z12" i="17"/>
  <c r="Z18" i="17"/>
  <c r="Z19" i="17"/>
  <c r="Z21" i="17"/>
  <c r="Z22" i="17"/>
  <c r="Z23" i="17"/>
  <c r="AI24" i="17"/>
  <c r="AI25" i="17"/>
  <c r="AI26" i="17"/>
  <c r="AI27" i="17"/>
  <c r="Z38" i="17"/>
  <c r="Z39" i="17"/>
  <c r="Z41" i="17"/>
  <c r="Z42" i="17"/>
  <c r="Z43" i="17"/>
  <c r="AI45" i="17"/>
  <c r="AI46" i="17"/>
  <c r="AJ46" i="17" s="1"/>
  <c r="AI47" i="17"/>
  <c r="AJ47" i="17" s="1"/>
  <c r="Z52" i="17"/>
  <c r="Z56" i="17"/>
  <c r="Z61" i="17"/>
  <c r="Z62" i="17"/>
  <c r="Z63" i="17"/>
  <c r="AI64" i="17"/>
  <c r="AI65" i="17"/>
  <c r="AI66" i="17"/>
  <c r="AI67" i="17"/>
  <c r="Z77" i="17"/>
  <c r="Z78" i="17"/>
  <c r="Z79" i="17"/>
  <c r="AI80" i="17"/>
  <c r="AI81" i="17"/>
  <c r="AI82" i="17"/>
  <c r="AI83" i="17"/>
  <c r="AI84" i="17"/>
  <c r="AJ84" i="17" s="1"/>
  <c r="AI85" i="17"/>
  <c r="AI86" i="17"/>
  <c r="AI87" i="17"/>
  <c r="AJ71" i="17" l="1"/>
  <c r="AJ49" i="17"/>
  <c r="AJ11" i="17"/>
  <c r="AJ91" i="17"/>
  <c r="AJ48" i="17"/>
  <c r="AJ10" i="17"/>
  <c r="AJ75" i="17"/>
  <c r="AJ74" i="17"/>
  <c r="AJ89" i="17"/>
  <c r="AJ88" i="17"/>
  <c r="AJ73" i="17"/>
  <c r="AJ109" i="17"/>
  <c r="AJ5" i="17"/>
  <c r="AJ28" i="17"/>
  <c r="AJ100" i="17"/>
  <c r="AJ45" i="17"/>
  <c r="AJ96" i="17"/>
  <c r="AJ37" i="17"/>
  <c r="AJ70" i="17"/>
  <c r="AJ92" i="17"/>
  <c r="AJ104" i="17"/>
  <c r="AJ87" i="17"/>
  <c r="AJ27" i="17"/>
  <c r="AJ6" i="17"/>
  <c r="AJ29" i="17"/>
  <c r="AJ102" i="17"/>
  <c r="AJ54" i="17"/>
  <c r="AJ101" i="17"/>
  <c r="AJ83" i="17"/>
  <c r="AJ66" i="17"/>
  <c r="AJ20" i="17"/>
  <c r="AJ55" i="17"/>
  <c r="AJ57" i="17"/>
  <c r="AJ105" i="17"/>
  <c r="AJ15" i="17"/>
  <c r="AJ32" i="17"/>
  <c r="AJ3" i="17"/>
  <c r="AJ35" i="17"/>
  <c r="AJ93" i="17"/>
  <c r="AJ82" i="17"/>
  <c r="AJ65" i="17"/>
  <c r="AJ12" i="17"/>
  <c r="AJ106" i="17"/>
  <c r="AJ13" i="17"/>
  <c r="AJ69" i="17"/>
  <c r="AJ31" i="17"/>
  <c r="AJ72" i="17"/>
  <c r="AJ95" i="17"/>
  <c r="AJ80" i="17"/>
  <c r="AJ67" i="17"/>
  <c r="AJ24" i="17"/>
  <c r="AJ7" i="17"/>
  <c r="AJ76" i="17"/>
  <c r="AJ60" i="17"/>
  <c r="AJ39" i="17"/>
  <c r="AJ34" i="17"/>
  <c r="AJ21" i="17"/>
  <c r="AJ17" i="17"/>
  <c r="AJ68" i="17"/>
  <c r="AJ56" i="17"/>
  <c r="AJ30" i="17"/>
  <c r="AJ103" i="17"/>
  <c r="AJ99" i="17"/>
  <c r="AJ108" i="17"/>
  <c r="AJ94" i="17"/>
  <c r="AJ14" i="17"/>
  <c r="AJ97" i="17"/>
  <c r="AJ59" i="17"/>
  <c r="AJ33" i="17"/>
  <c r="AJ58" i="17"/>
  <c r="AJ64" i="17"/>
  <c r="AJ44" i="17"/>
  <c r="AJ40" i="17"/>
  <c r="AJ16" i="17"/>
  <c r="AJ52" i="17"/>
  <c r="AJ36" i="17"/>
  <c r="AJ98" i="17"/>
  <c r="AJ43" i="17"/>
  <c r="AJ79" i="17"/>
  <c r="AJ38" i="17"/>
  <c r="AJ86" i="17"/>
  <c r="AJ26" i="17"/>
  <c r="AJ78" i="17"/>
  <c r="AJ62" i="17"/>
  <c r="AJ41" i="17"/>
  <c r="AJ23" i="17"/>
  <c r="AJ19" i="17"/>
  <c r="AJ63" i="17"/>
  <c r="AJ42" i="17"/>
  <c r="AJ85" i="17"/>
  <c r="AJ81" i="17"/>
  <c r="AJ25" i="17"/>
  <c r="AJ77" i="17"/>
  <c r="AJ61" i="17"/>
  <c r="AJ22" i="17"/>
  <c r="AJ18" i="17"/>
  <c r="V55" i="3" l="1"/>
  <c r="X55" i="3"/>
  <c r="Y55" i="3"/>
  <c r="Z55" i="3"/>
  <c r="C55" i="3"/>
  <c r="AC55" i="3" s="1"/>
  <c r="AB55" i="3" l="1"/>
  <c r="AE55" i="3"/>
  <c r="W55" i="3"/>
  <c r="Y95" i="16"/>
  <c r="AA95" i="16"/>
  <c r="AB95" i="16"/>
  <c r="AC95" i="16"/>
  <c r="Y96" i="16"/>
  <c r="AA96" i="16"/>
  <c r="AB96" i="16"/>
  <c r="AC96" i="16"/>
  <c r="Y97" i="16"/>
  <c r="AA97" i="16"/>
  <c r="AB97" i="16"/>
  <c r="AC97" i="16"/>
  <c r="Y98" i="16"/>
  <c r="AA98" i="16"/>
  <c r="AB98" i="16"/>
  <c r="AC98" i="16"/>
  <c r="Y99" i="16"/>
  <c r="AA99" i="16"/>
  <c r="AB99" i="16"/>
  <c r="AC99" i="16"/>
  <c r="Y100" i="16"/>
  <c r="AA100" i="16"/>
  <c r="AB100" i="16"/>
  <c r="AC100" i="16"/>
  <c r="Y101" i="16"/>
  <c r="AA101" i="16"/>
  <c r="AB101" i="16"/>
  <c r="AC101" i="16"/>
  <c r="Y102" i="16"/>
  <c r="AA102" i="16"/>
  <c r="AB102" i="16"/>
  <c r="AC102" i="16"/>
  <c r="Y103" i="16"/>
  <c r="AA103" i="16"/>
  <c r="AB103" i="16"/>
  <c r="AC103" i="16"/>
  <c r="Y104" i="16"/>
  <c r="AA104" i="16"/>
  <c r="AB104" i="16"/>
  <c r="AC104" i="16"/>
  <c r="Y105" i="16"/>
  <c r="AA105" i="16"/>
  <c r="AB105" i="16"/>
  <c r="AC105" i="16"/>
  <c r="Y107" i="16"/>
  <c r="AA107" i="16"/>
  <c r="AB107" i="16"/>
  <c r="AC107" i="16"/>
  <c r="Y108" i="16"/>
  <c r="AA108" i="16"/>
  <c r="AB108" i="16"/>
  <c r="AC108" i="16"/>
  <c r="Y109" i="16"/>
  <c r="AA109" i="16"/>
  <c r="AB109" i="16"/>
  <c r="AC109" i="16"/>
  <c r="AE95" i="16"/>
  <c r="AF95" i="16"/>
  <c r="AG95" i="16"/>
  <c r="AH95" i="16"/>
  <c r="AE96" i="16"/>
  <c r="AF96" i="16"/>
  <c r="AG96" i="16"/>
  <c r="AH96" i="16"/>
  <c r="AE97" i="16"/>
  <c r="AF97" i="16"/>
  <c r="AG97" i="16"/>
  <c r="AH97" i="16"/>
  <c r="AE98" i="16"/>
  <c r="AF98" i="16"/>
  <c r="AG98" i="16"/>
  <c r="AH98" i="16"/>
  <c r="AE99" i="16"/>
  <c r="AF99" i="16"/>
  <c r="AG99" i="16"/>
  <c r="AH99" i="16"/>
  <c r="AE100" i="16"/>
  <c r="AF100" i="16"/>
  <c r="AG100" i="16"/>
  <c r="AH100" i="16"/>
  <c r="AE101" i="16"/>
  <c r="AF101" i="16"/>
  <c r="AG101" i="16"/>
  <c r="AH101" i="16"/>
  <c r="AE102" i="16"/>
  <c r="AF102" i="16"/>
  <c r="AG102" i="16"/>
  <c r="AH102" i="16"/>
  <c r="AE103" i="16"/>
  <c r="AF103" i="16"/>
  <c r="AG103" i="16"/>
  <c r="AH103" i="16"/>
  <c r="AE104" i="16"/>
  <c r="AF104" i="16"/>
  <c r="AG104" i="16"/>
  <c r="AH104" i="16"/>
  <c r="AE105" i="16"/>
  <c r="AF105" i="16"/>
  <c r="AG105" i="16"/>
  <c r="AH105" i="16"/>
  <c r="AE107" i="16"/>
  <c r="AF107" i="16"/>
  <c r="AG107" i="16"/>
  <c r="AH107" i="16"/>
  <c r="AE108" i="16"/>
  <c r="AF108" i="16"/>
  <c r="AG108" i="16"/>
  <c r="AH108" i="16"/>
  <c r="AE109" i="16"/>
  <c r="AF109" i="16"/>
  <c r="AG109" i="16"/>
  <c r="AH109" i="16"/>
  <c r="AG87" i="16"/>
  <c r="AF88" i="16"/>
  <c r="AG91" i="16"/>
  <c r="AH92" i="16"/>
  <c r="AC94" i="16"/>
  <c r="AB94" i="16"/>
  <c r="AA94" i="16"/>
  <c r="Y94" i="16"/>
  <c r="AG94" i="16"/>
  <c r="AC93" i="16"/>
  <c r="AB93" i="16"/>
  <c r="AA93" i="16"/>
  <c r="Y93" i="16"/>
  <c r="AG93" i="16"/>
  <c r="AC92" i="16"/>
  <c r="AB92" i="16"/>
  <c r="AA92" i="16"/>
  <c r="Y92" i="16"/>
  <c r="AG92" i="16"/>
  <c r="AH91" i="16"/>
  <c r="AF91" i="16"/>
  <c r="AC91" i="16"/>
  <c r="AB91" i="16"/>
  <c r="AA91" i="16"/>
  <c r="Y91" i="16"/>
  <c r="AC90" i="16"/>
  <c r="AB90" i="16"/>
  <c r="AA90" i="16"/>
  <c r="Y90" i="16"/>
  <c r="AG90" i="16"/>
  <c r="AC89" i="16"/>
  <c r="AB89" i="16"/>
  <c r="AA89" i="16"/>
  <c r="Y89" i="16"/>
  <c r="AG89" i="16"/>
  <c r="AH88" i="16"/>
  <c r="AC88" i="16"/>
  <c r="AB88" i="16"/>
  <c r="AA88" i="16"/>
  <c r="Y88" i="16"/>
  <c r="AG88" i="16"/>
  <c r="AH87" i="16"/>
  <c r="AF87" i="16"/>
  <c r="AC87" i="16"/>
  <c r="AB87" i="16"/>
  <c r="AA87" i="16"/>
  <c r="Y87" i="16"/>
  <c r="AC86" i="16"/>
  <c r="AB86" i="16"/>
  <c r="AA86" i="16"/>
  <c r="Y86" i="16"/>
  <c r="AG86" i="16"/>
  <c r="AC85" i="16"/>
  <c r="AB85" i="16"/>
  <c r="AA85" i="16"/>
  <c r="Y85" i="16"/>
  <c r="AH85" i="16"/>
  <c r="AC84" i="16"/>
  <c r="AB84" i="16"/>
  <c r="AA84" i="16"/>
  <c r="Y84" i="16"/>
  <c r="AF84" i="16"/>
  <c r="AH83" i="16"/>
  <c r="AF83" i="16"/>
  <c r="AC83" i="16"/>
  <c r="AB83" i="16"/>
  <c r="AA83" i="16"/>
  <c r="Y83" i="16"/>
  <c r="AC82" i="16"/>
  <c r="AB82" i="16"/>
  <c r="AA82" i="16"/>
  <c r="Y82" i="16"/>
  <c r="AC81" i="16"/>
  <c r="AB81" i="16"/>
  <c r="AA81" i="16"/>
  <c r="Y81" i="16"/>
  <c r="AH81" i="16"/>
  <c r="AH80" i="16"/>
  <c r="AC80" i="16"/>
  <c r="AB80" i="16"/>
  <c r="AA80" i="16"/>
  <c r="Y80" i="16"/>
  <c r="AF80" i="16"/>
  <c r="AH79" i="16"/>
  <c r="AF79" i="16"/>
  <c r="AC79" i="16"/>
  <c r="AB79" i="16"/>
  <c r="AA79" i="16"/>
  <c r="Y79" i="16"/>
  <c r="AC78" i="16"/>
  <c r="AB78" i="16"/>
  <c r="AA78" i="16"/>
  <c r="Y78" i="16"/>
  <c r="AC77" i="16"/>
  <c r="AB77" i="16"/>
  <c r="AA77" i="16"/>
  <c r="Y77" i="16"/>
  <c r="AH77" i="16"/>
  <c r="AH76" i="16"/>
  <c r="AC76" i="16"/>
  <c r="AB76" i="16"/>
  <c r="AA76" i="16"/>
  <c r="Y76" i="16"/>
  <c r="AF76" i="16"/>
  <c r="AC75" i="16"/>
  <c r="AB75" i="16"/>
  <c r="AA75" i="16"/>
  <c r="Y75" i="16"/>
  <c r="AH75" i="16"/>
  <c r="AC74" i="16"/>
  <c r="AB74" i="16"/>
  <c r="AA74" i="16"/>
  <c r="Y74" i="16"/>
  <c r="AC73" i="16"/>
  <c r="AB73" i="16"/>
  <c r="AA73" i="16"/>
  <c r="Y73" i="16"/>
  <c r="AH73" i="16"/>
  <c r="AC72" i="16"/>
  <c r="AB72" i="16"/>
  <c r="AA72" i="16"/>
  <c r="Y72" i="16"/>
  <c r="AF72" i="16"/>
  <c r="AC71" i="16"/>
  <c r="AB71" i="16"/>
  <c r="AA71" i="16"/>
  <c r="Y71" i="16"/>
  <c r="AF71" i="16"/>
  <c r="AC70" i="16"/>
  <c r="AB70" i="16"/>
  <c r="AA70" i="16"/>
  <c r="Y70" i="16"/>
  <c r="AC69" i="16"/>
  <c r="AB69" i="16"/>
  <c r="AA69" i="16"/>
  <c r="Y69" i="16"/>
  <c r="AH69" i="16"/>
  <c r="AC68" i="16"/>
  <c r="AB68" i="16"/>
  <c r="AA68" i="16"/>
  <c r="Y68" i="16"/>
  <c r="AF68" i="16"/>
  <c r="AH67" i="16"/>
  <c r="AF67" i="16"/>
  <c r="AC67" i="16"/>
  <c r="AB67" i="16"/>
  <c r="AA67" i="16"/>
  <c r="Y67" i="16"/>
  <c r="AC66" i="16"/>
  <c r="AB66" i="16"/>
  <c r="AA66" i="16"/>
  <c r="Y66" i="16"/>
  <c r="AF66" i="16"/>
  <c r="AC65" i="16"/>
  <c r="AB65" i="16"/>
  <c r="AA65" i="16"/>
  <c r="Y65" i="16"/>
  <c r="AH65" i="16"/>
  <c r="AH64" i="16"/>
  <c r="AC64" i="16"/>
  <c r="AB64" i="16"/>
  <c r="AA64" i="16"/>
  <c r="Y64" i="16"/>
  <c r="AF64" i="16"/>
  <c r="AH63" i="16"/>
  <c r="AF63" i="16"/>
  <c r="AC63" i="16"/>
  <c r="AB63" i="16"/>
  <c r="AA63" i="16"/>
  <c r="Y63" i="16"/>
  <c r="AC62" i="16"/>
  <c r="AB62" i="16"/>
  <c r="AA62" i="16"/>
  <c r="Y62" i="16"/>
  <c r="AC61" i="16"/>
  <c r="AB61" i="16"/>
  <c r="AA61" i="16"/>
  <c r="Y61" i="16"/>
  <c r="AH61" i="16"/>
  <c r="AH60" i="16"/>
  <c r="AC60" i="16"/>
  <c r="AB60" i="16"/>
  <c r="AA60" i="16"/>
  <c r="Y60" i="16"/>
  <c r="AF60" i="16"/>
  <c r="AC59" i="16"/>
  <c r="AB59" i="16"/>
  <c r="AA59" i="16"/>
  <c r="Y59" i="16"/>
  <c r="AH59" i="16"/>
  <c r="AC58" i="16"/>
  <c r="AB58" i="16"/>
  <c r="AA58" i="16"/>
  <c r="Y58" i="16"/>
  <c r="AC57" i="16"/>
  <c r="AB57" i="16"/>
  <c r="AA57" i="16"/>
  <c r="Y57" i="16"/>
  <c r="AH57" i="16"/>
  <c r="AC56" i="16"/>
  <c r="AB56" i="16"/>
  <c r="AA56" i="16"/>
  <c r="Y56" i="16"/>
  <c r="AE56" i="16"/>
  <c r="AC55" i="16"/>
  <c r="AB55" i="16"/>
  <c r="AA55" i="16"/>
  <c r="Y55" i="16"/>
  <c r="AE55" i="16"/>
  <c r="AC54" i="16"/>
  <c r="AB54" i="16"/>
  <c r="AA54" i="16"/>
  <c r="Y54" i="16"/>
  <c r="AE54" i="16"/>
  <c r="AC53" i="16"/>
  <c r="AB53" i="16"/>
  <c r="AA53" i="16"/>
  <c r="Y53" i="16"/>
  <c r="AH53" i="16"/>
  <c r="AC52" i="16"/>
  <c r="AB52" i="16"/>
  <c r="AA52" i="16"/>
  <c r="Y52" i="16"/>
  <c r="AE52" i="16"/>
  <c r="AH51" i="16"/>
  <c r="AE51" i="16"/>
  <c r="AC51" i="16"/>
  <c r="AB51" i="16"/>
  <c r="AA51" i="16"/>
  <c r="Y51" i="16"/>
  <c r="AC50" i="16"/>
  <c r="AB50" i="16"/>
  <c r="AA50" i="16"/>
  <c r="Y50" i="16"/>
  <c r="AC49" i="16"/>
  <c r="AB49" i="16"/>
  <c r="AA49" i="16"/>
  <c r="Y49" i="16"/>
  <c r="AH49" i="16"/>
  <c r="AC48" i="16"/>
  <c r="AB48" i="16"/>
  <c r="AA48" i="16"/>
  <c r="Y48" i="16"/>
  <c r="AF48" i="16"/>
  <c r="AC47" i="16"/>
  <c r="AB47" i="16"/>
  <c r="AA47" i="16"/>
  <c r="Y47" i="16"/>
  <c r="AE47" i="16"/>
  <c r="AF46" i="16"/>
  <c r="AE46" i="16"/>
  <c r="AC46" i="16"/>
  <c r="AB46" i="16"/>
  <c r="AA46" i="16"/>
  <c r="Y46" i="16"/>
  <c r="AC45" i="16"/>
  <c r="AB45" i="16"/>
  <c r="AA45" i="16"/>
  <c r="Y45" i="16"/>
  <c r="AC44" i="16"/>
  <c r="AB44" i="16"/>
  <c r="AA44" i="16"/>
  <c r="Y44" i="16"/>
  <c r="AF44" i="16"/>
  <c r="AC43" i="16"/>
  <c r="AB43" i="16"/>
  <c r="AA43" i="16"/>
  <c r="Y43" i="16"/>
  <c r="AG43" i="16"/>
  <c r="AH42" i="16"/>
  <c r="AC42" i="16"/>
  <c r="AB42" i="16"/>
  <c r="AA42" i="16"/>
  <c r="Y42" i="16"/>
  <c r="AG42" i="16"/>
  <c r="AH41" i="16"/>
  <c r="AC41" i="16"/>
  <c r="AB41" i="16"/>
  <c r="AA41" i="16"/>
  <c r="Y41" i="16"/>
  <c r="AG41" i="16"/>
  <c r="AH40" i="16"/>
  <c r="AC40" i="16"/>
  <c r="AB40" i="16"/>
  <c r="AA40" i="16"/>
  <c r="Y40" i="16"/>
  <c r="AG40" i="16"/>
  <c r="AH39" i="16"/>
  <c r="AC39" i="16"/>
  <c r="AB39" i="16"/>
  <c r="AA39" i="16"/>
  <c r="Y39" i="16"/>
  <c r="AG39" i="16"/>
  <c r="AH38" i="16"/>
  <c r="AC38" i="16"/>
  <c r="AB38" i="16"/>
  <c r="AA38" i="16"/>
  <c r="Y38" i="16"/>
  <c r="AG38" i="16"/>
  <c r="AH37" i="16"/>
  <c r="AC37" i="16"/>
  <c r="AB37" i="16"/>
  <c r="AA37" i="16"/>
  <c r="Y37" i="16"/>
  <c r="AG37" i="16"/>
  <c r="AH36" i="16"/>
  <c r="AC36" i="16"/>
  <c r="AB36" i="16"/>
  <c r="AA36" i="16"/>
  <c r="Y36" i="16"/>
  <c r="AG36" i="16"/>
  <c r="AH35" i="16"/>
  <c r="AC35" i="16"/>
  <c r="AB35" i="16"/>
  <c r="AA35" i="16"/>
  <c r="Y35" i="16"/>
  <c r="AG35" i="16"/>
  <c r="AH34" i="16"/>
  <c r="AC34" i="16"/>
  <c r="AB34" i="16"/>
  <c r="AA34" i="16"/>
  <c r="Y34" i="16"/>
  <c r="AG34" i="16"/>
  <c r="AC33" i="16"/>
  <c r="AB33" i="16"/>
  <c r="AA33" i="16"/>
  <c r="Y33" i="16"/>
  <c r="AG33" i="16"/>
  <c r="AC32" i="16"/>
  <c r="AB32" i="16"/>
  <c r="AA32" i="16"/>
  <c r="Y32" i="16"/>
  <c r="AH32" i="16"/>
  <c r="AC31" i="16"/>
  <c r="AB31" i="16"/>
  <c r="AA31" i="16"/>
  <c r="Y31" i="16"/>
  <c r="AH31" i="16"/>
  <c r="AF30" i="16"/>
  <c r="AC30" i="16"/>
  <c r="AB30" i="16"/>
  <c r="AA30" i="16"/>
  <c r="Y30" i="16"/>
  <c r="AC29" i="16"/>
  <c r="AB29" i="16"/>
  <c r="AA29" i="16"/>
  <c r="Y29" i="16"/>
  <c r="AH28" i="16"/>
  <c r="AC28" i="16"/>
  <c r="AB28" i="16"/>
  <c r="AA28" i="16"/>
  <c r="Y28" i="16"/>
  <c r="AC27" i="16"/>
  <c r="AB27" i="16"/>
  <c r="AA27" i="16"/>
  <c r="Y27" i="16"/>
  <c r="AH27" i="16"/>
  <c r="AE26" i="16"/>
  <c r="AC26" i="16"/>
  <c r="AB26" i="16"/>
  <c r="AA26" i="16"/>
  <c r="Y26" i="16"/>
  <c r="AC25" i="16"/>
  <c r="AB25" i="16"/>
  <c r="AA25" i="16"/>
  <c r="Y25" i="16"/>
  <c r="AH24" i="16"/>
  <c r="AC24" i="16"/>
  <c r="AB24" i="16"/>
  <c r="AA24" i="16"/>
  <c r="Y24" i="16"/>
  <c r="AC23" i="16"/>
  <c r="AB23" i="16"/>
  <c r="AA23" i="16"/>
  <c r="Y23" i="16"/>
  <c r="AH23" i="16"/>
  <c r="AE22" i="16"/>
  <c r="AC22" i="16"/>
  <c r="AB22" i="16"/>
  <c r="AA22" i="16"/>
  <c r="Y22" i="16"/>
  <c r="AC21" i="16"/>
  <c r="AB21" i="16"/>
  <c r="AA21" i="16"/>
  <c r="Y21" i="16"/>
  <c r="AH20" i="16"/>
  <c r="AC20" i="16"/>
  <c r="AB20" i="16"/>
  <c r="AA20" i="16"/>
  <c r="Y20" i="16"/>
  <c r="AC19" i="16"/>
  <c r="AB19" i="16"/>
  <c r="AA19" i="16"/>
  <c r="Y19" i="16"/>
  <c r="AH19" i="16"/>
  <c r="AE18" i="16"/>
  <c r="AC18" i="16"/>
  <c r="AB18" i="16"/>
  <c r="AA18" i="16"/>
  <c r="Y18" i="16"/>
  <c r="AC17" i="16"/>
  <c r="AB17" i="16"/>
  <c r="AA17" i="16"/>
  <c r="Y17" i="16"/>
  <c r="AC16" i="16"/>
  <c r="AB16" i="16"/>
  <c r="AA16" i="16"/>
  <c r="Y16" i="16"/>
  <c r="AF15" i="16"/>
  <c r="AC15" i="16"/>
  <c r="AB15" i="16"/>
  <c r="AA15" i="16"/>
  <c r="Y15" i="16"/>
  <c r="AF14" i="16"/>
  <c r="AE14" i="16"/>
  <c r="AC14" i="16"/>
  <c r="AB14" i="16"/>
  <c r="AA14" i="16"/>
  <c r="Y14" i="16"/>
  <c r="AC13" i="16"/>
  <c r="AB13" i="16"/>
  <c r="AA13" i="16"/>
  <c r="Y13" i="16"/>
  <c r="AE13" i="16"/>
  <c r="AC12" i="16"/>
  <c r="AB12" i="16"/>
  <c r="AA12" i="16"/>
  <c r="Y12" i="16"/>
  <c r="AF11" i="16"/>
  <c r="AC11" i="16"/>
  <c r="AB11" i="16"/>
  <c r="AA11" i="16"/>
  <c r="Y11" i="16"/>
  <c r="AC10" i="16"/>
  <c r="AB10" i="16"/>
  <c r="AA10" i="16"/>
  <c r="Y10" i="16"/>
  <c r="AE10" i="16"/>
  <c r="AC9" i="16"/>
  <c r="AB9" i="16"/>
  <c r="AA9" i="16"/>
  <c r="Y9" i="16"/>
  <c r="AC8" i="16"/>
  <c r="AB8" i="16"/>
  <c r="AA8" i="16"/>
  <c r="Y8" i="16"/>
  <c r="AH8" i="16"/>
  <c r="AH7" i="16"/>
  <c r="AE7" i="16"/>
  <c r="AC7" i="16"/>
  <c r="AB7" i="16"/>
  <c r="AA7" i="16"/>
  <c r="Y7" i="16"/>
  <c r="AC6" i="16"/>
  <c r="AB6" i="16"/>
  <c r="AA6" i="16"/>
  <c r="Y6" i="16"/>
  <c r="AE6" i="16"/>
  <c r="AC5" i="16"/>
  <c r="AB5" i="16"/>
  <c r="AA5" i="16"/>
  <c r="Y5" i="16"/>
  <c r="AC4" i="16"/>
  <c r="AB4" i="16"/>
  <c r="AA4" i="16"/>
  <c r="Y4" i="16"/>
  <c r="AG4" i="16"/>
  <c r="AC3" i="16"/>
  <c r="AB3" i="16"/>
  <c r="AA3" i="16"/>
  <c r="Y3" i="16"/>
  <c r="AG3" i="16"/>
  <c r="AC2" i="16"/>
  <c r="AB2" i="16"/>
  <c r="AA2" i="16"/>
  <c r="Y2" i="16"/>
  <c r="AG2" i="16"/>
  <c r="G11" i="8" l="1"/>
  <c r="F11" i="8"/>
  <c r="D11" i="8"/>
  <c r="E11" i="8"/>
  <c r="AF55" i="3"/>
  <c r="Z108" i="16"/>
  <c r="Z107" i="16"/>
  <c r="Z105" i="16"/>
  <c r="Z109" i="16"/>
  <c r="Z104" i="16"/>
  <c r="Z102" i="16"/>
  <c r="Z100" i="16"/>
  <c r="Z96" i="16"/>
  <c r="Z103" i="16"/>
  <c r="Z101" i="16"/>
  <c r="Z99" i="16"/>
  <c r="Z98" i="16"/>
  <c r="Z97" i="16"/>
  <c r="Z95" i="16"/>
  <c r="AI98" i="16"/>
  <c r="AJ98" i="16" s="1"/>
  <c r="AI96" i="16"/>
  <c r="AI95" i="16"/>
  <c r="AI102" i="16"/>
  <c r="AJ102" i="16" s="1"/>
  <c r="AI101" i="16"/>
  <c r="AI107" i="16"/>
  <c r="AI109" i="16"/>
  <c r="AI99" i="16"/>
  <c r="AI105" i="16"/>
  <c r="AI104" i="16"/>
  <c r="AI100" i="16"/>
  <c r="AI108" i="16"/>
  <c r="AI103" i="16"/>
  <c r="AI97" i="16"/>
  <c r="Z91" i="16"/>
  <c r="Z92" i="16"/>
  <c r="Z67" i="16"/>
  <c r="Z61" i="16"/>
  <c r="Z11" i="16"/>
  <c r="Z15" i="16"/>
  <c r="Z83" i="16"/>
  <c r="Z6" i="16"/>
  <c r="Z10" i="16"/>
  <c r="Z17" i="16"/>
  <c r="Z35" i="16"/>
  <c r="Z41" i="16"/>
  <c r="Z76" i="16"/>
  <c r="Z2" i="16"/>
  <c r="AE19" i="16"/>
  <c r="AE23" i="16"/>
  <c r="AF27" i="16"/>
  <c r="AF31" i="16"/>
  <c r="Z5" i="16"/>
  <c r="Z9" i="16"/>
  <c r="Z19" i="16"/>
  <c r="AF34" i="16"/>
  <c r="AF35" i="16"/>
  <c r="AF36" i="16"/>
  <c r="AF37" i="16"/>
  <c r="AF38" i="16"/>
  <c r="AF39" i="16"/>
  <c r="AF40" i="16"/>
  <c r="AF41" i="16"/>
  <c r="AF42" i="16"/>
  <c r="Z43" i="16"/>
  <c r="AF43" i="16"/>
  <c r="Z47" i="16"/>
  <c r="Z49" i="16"/>
  <c r="AH55" i="16"/>
  <c r="AH71" i="16"/>
  <c r="Z84" i="16"/>
  <c r="AH89" i="16"/>
  <c r="AF92" i="16"/>
  <c r="Z93" i="16"/>
  <c r="AH93" i="16"/>
  <c r="Z3" i="16"/>
  <c r="Z13" i="16"/>
  <c r="AH56" i="16"/>
  <c r="AF59" i="16"/>
  <c r="AH72" i="16"/>
  <c r="AF75" i="16"/>
  <c r="AF86" i="16"/>
  <c r="AF90" i="16"/>
  <c r="AF94" i="16"/>
  <c r="Z4" i="16"/>
  <c r="Z27" i="16"/>
  <c r="Z31" i="16"/>
  <c r="Z33" i="16"/>
  <c r="AE34" i="16"/>
  <c r="AE35" i="16"/>
  <c r="AE36" i="16"/>
  <c r="AE37" i="16"/>
  <c r="AE38" i="16"/>
  <c r="AE39" i="16"/>
  <c r="AE40" i="16"/>
  <c r="AE41" i="16"/>
  <c r="AE42" i="16"/>
  <c r="AE43" i="16"/>
  <c r="AF47" i="16"/>
  <c r="AH52" i="16"/>
  <c r="Z53" i="16"/>
  <c r="AH68" i="16"/>
  <c r="Z75" i="16"/>
  <c r="AH84" i="16"/>
  <c r="AH86" i="16"/>
  <c r="AF89" i="16"/>
  <c r="Z90" i="16"/>
  <c r="AH90" i="16"/>
  <c r="AF93" i="16"/>
  <c r="Z94" i="16"/>
  <c r="AH94" i="16"/>
  <c r="AG5" i="16"/>
  <c r="AF5" i="16"/>
  <c r="AG9" i="16"/>
  <c r="AF9" i="16"/>
  <c r="AH2" i="16"/>
  <c r="AH3" i="16"/>
  <c r="AH4" i="16"/>
  <c r="AG6" i="16"/>
  <c r="AF6" i="16"/>
  <c r="AG10" i="16"/>
  <c r="AF10" i="16"/>
  <c r="AG13" i="16"/>
  <c r="AH13" i="16"/>
  <c r="AG17" i="16"/>
  <c r="AF17" i="16"/>
  <c r="AG18" i="16"/>
  <c r="AF18" i="16"/>
  <c r="AG22" i="16"/>
  <c r="AF22" i="16"/>
  <c r="Z25" i="16"/>
  <c r="AG26" i="16"/>
  <c r="AF26" i="16"/>
  <c r="AG30" i="16"/>
  <c r="AE30" i="16"/>
  <c r="Z32" i="16"/>
  <c r="AF33" i="16"/>
  <c r="Z37" i="16"/>
  <c r="Z38" i="16"/>
  <c r="Z39" i="16"/>
  <c r="AG46" i="16"/>
  <c r="AH46" i="16"/>
  <c r="Z48" i="16"/>
  <c r="AG51" i="16"/>
  <c r="AF51" i="16"/>
  <c r="AG55" i="16"/>
  <c r="AF55" i="16"/>
  <c r="Z57" i="16"/>
  <c r="AG59" i="16"/>
  <c r="AE59" i="16"/>
  <c r="AG63" i="16"/>
  <c r="AE63" i="16"/>
  <c r="Z65" i="16"/>
  <c r="AG67" i="16"/>
  <c r="AE67" i="16"/>
  <c r="Z69" i="16"/>
  <c r="AG71" i="16"/>
  <c r="AI71" i="16" s="1"/>
  <c r="AE71" i="16"/>
  <c r="Z73" i="16"/>
  <c r="AG75" i="16"/>
  <c r="AE75" i="16"/>
  <c r="Z77" i="16"/>
  <c r="AG79" i="16"/>
  <c r="AE79" i="16"/>
  <c r="Z81" i="16"/>
  <c r="AG83" i="16"/>
  <c r="AE83" i="16"/>
  <c r="Z85" i="16"/>
  <c r="Z89" i="16"/>
  <c r="AG21" i="16"/>
  <c r="AF21" i="16"/>
  <c r="AG49" i="16"/>
  <c r="AF49" i="16"/>
  <c r="AG50" i="16"/>
  <c r="AF50" i="16"/>
  <c r="AG70" i="16"/>
  <c r="AE70" i="16"/>
  <c r="AG74" i="16"/>
  <c r="AE74" i="16"/>
  <c r="AG78" i="16"/>
  <c r="AE78" i="16"/>
  <c r="AG82" i="16"/>
  <c r="AE82" i="16"/>
  <c r="AG12" i="16"/>
  <c r="AH12" i="16"/>
  <c r="AG16" i="16"/>
  <c r="AH16" i="16"/>
  <c r="AG29" i="16"/>
  <c r="AE29" i="16"/>
  <c r="AH33" i="16"/>
  <c r="AG45" i="16"/>
  <c r="AH45" i="16"/>
  <c r="AG58" i="16"/>
  <c r="AE58" i="16"/>
  <c r="AG62" i="16"/>
  <c r="AE62" i="16"/>
  <c r="AE3" i="16"/>
  <c r="AG53" i="16"/>
  <c r="AF53" i="16"/>
  <c r="AG57" i="16"/>
  <c r="AE57" i="16"/>
  <c r="AF58" i="16"/>
  <c r="AG61" i="16"/>
  <c r="AE61" i="16"/>
  <c r="AF62" i="16"/>
  <c r="AG65" i="16"/>
  <c r="AE65" i="16"/>
  <c r="AG69" i="16"/>
  <c r="AE69" i="16"/>
  <c r="AF70" i="16"/>
  <c r="AG73" i="16"/>
  <c r="AE73" i="16"/>
  <c r="AF74" i="16"/>
  <c r="AG77" i="16"/>
  <c r="AE77" i="16"/>
  <c r="AF78" i="16"/>
  <c r="AG81" i="16"/>
  <c r="AE81" i="16"/>
  <c r="AF82" i="16"/>
  <c r="AG85" i="16"/>
  <c r="AE85" i="16"/>
  <c r="AG25" i="16"/>
  <c r="AF25" i="16"/>
  <c r="AG54" i="16"/>
  <c r="K11" i="8" s="1"/>
  <c r="AF54" i="16"/>
  <c r="J11" i="8" s="1"/>
  <c r="AG66" i="16"/>
  <c r="AE66" i="16"/>
  <c r="AE2" i="16"/>
  <c r="AE4" i="16"/>
  <c r="AE5" i="16"/>
  <c r="AH6" i="16"/>
  <c r="AG8" i="16"/>
  <c r="AF8" i="16"/>
  <c r="Z8" i="16"/>
  <c r="AE9" i="16"/>
  <c r="AG11" i="16"/>
  <c r="AH11" i="16"/>
  <c r="AE12" i="16"/>
  <c r="AF13" i="16"/>
  <c r="AG15" i="16"/>
  <c r="AH15" i="16"/>
  <c r="AE16" i="16"/>
  <c r="AE17" i="16"/>
  <c r="AH18" i="16"/>
  <c r="AG20" i="16"/>
  <c r="AF20" i="16"/>
  <c r="AE21" i="16"/>
  <c r="AH22" i="16"/>
  <c r="AI22" i="16" s="1"/>
  <c r="AG24" i="16"/>
  <c r="AF24" i="16"/>
  <c r="AE25" i="16"/>
  <c r="AH26" i="16"/>
  <c r="AG28" i="16"/>
  <c r="AE28" i="16"/>
  <c r="AF29" i="16"/>
  <c r="AH30" i="16"/>
  <c r="AG32" i="16"/>
  <c r="AE32" i="16"/>
  <c r="AG44" i="16"/>
  <c r="AH44" i="16"/>
  <c r="AE45" i="16"/>
  <c r="AG48" i="16"/>
  <c r="AH48" i="16"/>
  <c r="AE50" i="16"/>
  <c r="AF2" i="16"/>
  <c r="AF3" i="16"/>
  <c r="AF4" i="16"/>
  <c r="AH5" i="16"/>
  <c r="AG7" i="16"/>
  <c r="AF7" i="16"/>
  <c r="Z7" i="16"/>
  <c r="AE8" i="16"/>
  <c r="AH9" i="16"/>
  <c r="AE11" i="16"/>
  <c r="AF12" i="16"/>
  <c r="AG14" i="16"/>
  <c r="AH14" i="16"/>
  <c r="Z14" i="16"/>
  <c r="AE15" i="16"/>
  <c r="Z16" i="16"/>
  <c r="AF16" i="16"/>
  <c r="AH17" i="16"/>
  <c r="AG19" i="16"/>
  <c r="AF19" i="16"/>
  <c r="AE20" i="16"/>
  <c r="AH21" i="16"/>
  <c r="AG23" i="16"/>
  <c r="AF23" i="16"/>
  <c r="AE24" i="16"/>
  <c r="AH25" i="16"/>
  <c r="AG27" i="16"/>
  <c r="AE27" i="16"/>
  <c r="AF28" i="16"/>
  <c r="Z29" i="16"/>
  <c r="AH29" i="16"/>
  <c r="AG31" i="16"/>
  <c r="AE31" i="16"/>
  <c r="AF32" i="16"/>
  <c r="AE33" i="16"/>
  <c r="AI33" i="16" s="1"/>
  <c r="AJ33" i="16" s="1"/>
  <c r="AE44" i="16"/>
  <c r="Z45" i="16"/>
  <c r="AF45" i="16"/>
  <c r="AG47" i="16"/>
  <c r="AH47" i="16"/>
  <c r="AE48" i="16"/>
  <c r="AE49" i="16"/>
  <c r="AH50" i="16"/>
  <c r="AG52" i="16"/>
  <c r="AF52" i="16"/>
  <c r="AE53" i="16"/>
  <c r="AH54" i="16"/>
  <c r="AG56" i="16"/>
  <c r="AF56" i="16"/>
  <c r="AF57" i="16"/>
  <c r="AI57" i="16" s="1"/>
  <c r="AJ57" i="16" s="1"/>
  <c r="AH58" i="16"/>
  <c r="AG60" i="16"/>
  <c r="AE60" i="16"/>
  <c r="AF61" i="16"/>
  <c r="AH62" i="16"/>
  <c r="AG64" i="16"/>
  <c r="AE64" i="16"/>
  <c r="AF65" i="16"/>
  <c r="Z66" i="16"/>
  <c r="AH66" i="16"/>
  <c r="AG68" i="16"/>
  <c r="AE68" i="16"/>
  <c r="AF69" i="16"/>
  <c r="AH70" i="16"/>
  <c r="AI70" i="16" s="1"/>
  <c r="AG72" i="16"/>
  <c r="AE72" i="16"/>
  <c r="AF73" i="16"/>
  <c r="Z74" i="16"/>
  <c r="AH74" i="16"/>
  <c r="AG76" i="16"/>
  <c r="AE76" i="16"/>
  <c r="AF77" i="16"/>
  <c r="AH78" i="16"/>
  <c r="AI78" i="16" s="1"/>
  <c r="AG80" i="16"/>
  <c r="AE80" i="16"/>
  <c r="AF81" i="16"/>
  <c r="Z82" i="16"/>
  <c r="AH82" i="16"/>
  <c r="AG84" i="16"/>
  <c r="AE84" i="16"/>
  <c r="AF85" i="16"/>
  <c r="AI85" i="16" s="1"/>
  <c r="AJ85" i="16" s="1"/>
  <c r="Z21" i="16"/>
  <c r="Z22" i="16"/>
  <c r="Z23" i="16"/>
  <c r="AH43" i="16"/>
  <c r="AI43" i="16" s="1"/>
  <c r="AJ43" i="16" s="1"/>
  <c r="AE86" i="16"/>
  <c r="AI86" i="16" s="1"/>
  <c r="AE87" i="16"/>
  <c r="AI87" i="16" s="1"/>
  <c r="AE88" i="16"/>
  <c r="AI88" i="16" s="1"/>
  <c r="AE89" i="16"/>
  <c r="AI89" i="16" s="1"/>
  <c r="AJ89" i="16" s="1"/>
  <c r="AE90" i="16"/>
  <c r="AE91" i="16"/>
  <c r="AI91" i="16" s="1"/>
  <c r="AJ91" i="16" s="1"/>
  <c r="AE92" i="16"/>
  <c r="AI92" i="16" s="1"/>
  <c r="AJ92" i="16" s="1"/>
  <c r="AE93" i="16"/>
  <c r="AE94" i="16"/>
  <c r="AI34" i="16"/>
  <c r="AI39" i="16"/>
  <c r="AJ39" i="16" s="1"/>
  <c r="AI42" i="16"/>
  <c r="AI36" i="16"/>
  <c r="AI38" i="16"/>
  <c r="AJ38" i="16" s="1"/>
  <c r="AI46" i="16"/>
  <c r="AI40" i="16"/>
  <c r="AI75" i="16"/>
  <c r="AJ75" i="16" s="1"/>
  <c r="AI35" i="16"/>
  <c r="AJ35" i="16" s="1"/>
  <c r="AI37" i="16"/>
  <c r="AJ37" i="16" s="1"/>
  <c r="AI51" i="16"/>
  <c r="AI83" i="16"/>
  <c r="AJ83" i="16" s="1"/>
  <c r="Z12" i="16"/>
  <c r="Z24" i="16"/>
  <c r="Z30" i="16"/>
  <c r="Z40" i="16"/>
  <c r="Z46" i="16"/>
  <c r="Z68" i="16"/>
  <c r="Z70" i="16"/>
  <c r="Z71" i="16"/>
  <c r="Z72" i="16"/>
  <c r="Z78" i="16"/>
  <c r="Z79" i="16"/>
  <c r="Z80" i="16"/>
  <c r="Z86" i="16"/>
  <c r="Z87" i="16"/>
  <c r="Z88" i="16"/>
  <c r="Z20" i="16"/>
  <c r="Z26" i="16"/>
  <c r="Z36" i="16"/>
  <c r="Z42" i="16"/>
  <c r="Z54" i="16"/>
  <c r="Z55" i="16"/>
  <c r="Z56" i="16"/>
  <c r="Z62" i="16"/>
  <c r="Z63" i="16"/>
  <c r="Z18" i="16"/>
  <c r="Z28" i="16"/>
  <c r="Z34" i="16"/>
  <c r="Z44" i="16"/>
  <c r="Z50" i="16"/>
  <c r="Z51" i="16"/>
  <c r="Z52" i="16"/>
  <c r="Z58" i="16"/>
  <c r="Z59" i="16"/>
  <c r="Z60" i="16"/>
  <c r="Z64" i="16"/>
  <c r="AI9" i="16"/>
  <c r="AJ9" i="16" s="1"/>
  <c r="AH10" i="16"/>
  <c r="AI10" i="16" s="1"/>
  <c r="AJ10" i="16" s="1"/>
  <c r="Y94" i="15"/>
  <c r="AA94" i="15"/>
  <c r="AB94" i="15"/>
  <c r="AC94" i="15"/>
  <c r="C3" i="15"/>
  <c r="AE3" i="15" s="1"/>
  <c r="C4" i="15"/>
  <c r="C5" i="15"/>
  <c r="C6" i="15"/>
  <c r="C7" i="15"/>
  <c r="AF7" i="15" s="1"/>
  <c r="C8" i="15"/>
  <c r="AF8" i="15" s="1"/>
  <c r="C9" i="15"/>
  <c r="AF9" i="15" s="1"/>
  <c r="C10" i="15"/>
  <c r="AF10" i="15" s="1"/>
  <c r="C11" i="15"/>
  <c r="AF11" i="15" s="1"/>
  <c r="C12" i="15"/>
  <c r="AF12" i="15" s="1"/>
  <c r="C13" i="15"/>
  <c r="C14" i="15"/>
  <c r="AF14" i="15" s="1"/>
  <c r="C15" i="15"/>
  <c r="C16" i="15"/>
  <c r="AF16" i="15" s="1"/>
  <c r="C17" i="15"/>
  <c r="AG17" i="15" s="1"/>
  <c r="C18" i="15"/>
  <c r="C19" i="15"/>
  <c r="AE19" i="15" s="1"/>
  <c r="C20" i="15"/>
  <c r="AF20" i="15" s="1"/>
  <c r="C21" i="15"/>
  <c r="AF21" i="15" s="1"/>
  <c r="C22" i="15"/>
  <c r="AF22" i="15" s="1"/>
  <c r="C23" i="15"/>
  <c r="AF23" i="15" s="1"/>
  <c r="C24" i="15"/>
  <c r="AF24" i="15" s="1"/>
  <c r="C25" i="15"/>
  <c r="AF25" i="15" s="1"/>
  <c r="C26" i="15"/>
  <c r="AF26" i="15" s="1"/>
  <c r="C27" i="15"/>
  <c r="AF27" i="15" s="1"/>
  <c r="C28" i="15"/>
  <c r="C29" i="15"/>
  <c r="AF29" i="15" s="1"/>
  <c r="C30" i="15"/>
  <c r="AF30" i="15" s="1"/>
  <c r="C31" i="15"/>
  <c r="AF31" i="15" s="1"/>
  <c r="C32" i="15"/>
  <c r="AF32" i="15" s="1"/>
  <c r="C33" i="15"/>
  <c r="AG33" i="15" s="1"/>
  <c r="C34" i="15"/>
  <c r="C35" i="15"/>
  <c r="AF35" i="15" s="1"/>
  <c r="C36" i="15"/>
  <c r="AF36" i="15" s="1"/>
  <c r="C37" i="15"/>
  <c r="C38" i="15"/>
  <c r="AF38" i="15" s="1"/>
  <c r="C39" i="15"/>
  <c r="AF39" i="15" s="1"/>
  <c r="C40" i="15"/>
  <c r="AF40" i="15" s="1"/>
  <c r="C41" i="15"/>
  <c r="AF41" i="15" s="1"/>
  <c r="C42" i="15"/>
  <c r="AF42" i="15" s="1"/>
  <c r="C43" i="15"/>
  <c r="AF43" i="15" s="1"/>
  <c r="C44" i="15"/>
  <c r="AF44" i="15" s="1"/>
  <c r="C45" i="15"/>
  <c r="AF45" i="15" s="1"/>
  <c r="C46" i="15"/>
  <c r="AF46" i="15" s="1"/>
  <c r="C47" i="15"/>
  <c r="AF47" i="15" s="1"/>
  <c r="C48" i="15"/>
  <c r="AF48" i="15" s="1"/>
  <c r="C49" i="15"/>
  <c r="AG49" i="15" s="1"/>
  <c r="C50" i="15"/>
  <c r="AF50" i="15" s="1"/>
  <c r="C51" i="15"/>
  <c r="C52" i="15"/>
  <c r="C53" i="15"/>
  <c r="AF53" i="15" s="1"/>
  <c r="C54" i="15"/>
  <c r="AF54" i="15" s="1"/>
  <c r="C55" i="15"/>
  <c r="AF55" i="15" s="1"/>
  <c r="C56" i="15"/>
  <c r="AF56" i="15" s="1"/>
  <c r="C57" i="15"/>
  <c r="AG57" i="15" s="1"/>
  <c r="C58" i="15"/>
  <c r="C59" i="15"/>
  <c r="AE59" i="15" s="1"/>
  <c r="C60" i="15"/>
  <c r="AF60" i="15" s="1"/>
  <c r="C61" i="15"/>
  <c r="C62" i="15"/>
  <c r="AF62" i="15" s="1"/>
  <c r="C63" i="15"/>
  <c r="AF63" i="15" s="1"/>
  <c r="C64" i="15"/>
  <c r="C65" i="15"/>
  <c r="AG65" i="15" s="1"/>
  <c r="C66" i="15"/>
  <c r="AF66" i="15" s="1"/>
  <c r="C67" i="15"/>
  <c r="AE67" i="15" s="1"/>
  <c r="C68" i="15"/>
  <c r="AF68" i="15" s="1"/>
  <c r="C69" i="15"/>
  <c r="AF69" i="15" s="1"/>
  <c r="C70" i="15"/>
  <c r="AF70" i="15" s="1"/>
  <c r="C71" i="15"/>
  <c r="AF71" i="15" s="1"/>
  <c r="C72" i="15"/>
  <c r="AF72" i="15" s="1"/>
  <c r="C73" i="15"/>
  <c r="AF73" i="15" s="1"/>
  <c r="C74" i="15"/>
  <c r="AF74" i="15" s="1"/>
  <c r="C75" i="15"/>
  <c r="AE75" i="15" s="1"/>
  <c r="C76" i="15"/>
  <c r="AF76" i="15" s="1"/>
  <c r="C77" i="15"/>
  <c r="AF77" i="15" s="1"/>
  <c r="C78" i="15"/>
  <c r="AF78" i="15" s="1"/>
  <c r="C79" i="15"/>
  <c r="AF79" i="15" s="1"/>
  <c r="C80" i="15"/>
  <c r="AF80" i="15" s="1"/>
  <c r="C81" i="15"/>
  <c r="AG81" i="15" s="1"/>
  <c r="C82" i="15"/>
  <c r="AF82" i="15" s="1"/>
  <c r="C83" i="15"/>
  <c r="AE83" i="15" s="1"/>
  <c r="C84" i="15"/>
  <c r="AF84" i="15" s="1"/>
  <c r="C85" i="15"/>
  <c r="AF85" i="15" s="1"/>
  <c r="C86" i="15"/>
  <c r="AF86" i="15" s="1"/>
  <c r="C87" i="15"/>
  <c r="AF87" i="15" s="1"/>
  <c r="C88" i="15"/>
  <c r="AF88" i="15" s="1"/>
  <c r="C89" i="15"/>
  <c r="AF89" i="15" s="1"/>
  <c r="C90" i="15"/>
  <c r="AF90" i="15" s="1"/>
  <c r="C91" i="15"/>
  <c r="AF91" i="15" s="1"/>
  <c r="C92" i="15"/>
  <c r="C93" i="15"/>
  <c r="AH93" i="15" s="1"/>
  <c r="C94" i="15"/>
  <c r="AE94" i="15" s="1"/>
  <c r="Y93" i="15"/>
  <c r="AA93" i="15"/>
  <c r="AB93" i="15"/>
  <c r="AC93" i="15"/>
  <c r="AF3" i="15"/>
  <c r="AF4" i="15"/>
  <c r="AF5" i="15"/>
  <c r="AF6" i="15"/>
  <c r="AF13" i="15"/>
  <c r="AF28" i="15"/>
  <c r="AF37" i="15"/>
  <c r="AE51" i="15"/>
  <c r="AF52" i="15"/>
  <c r="AF58" i="15"/>
  <c r="AF61" i="15"/>
  <c r="AF64" i="15"/>
  <c r="AF92" i="15"/>
  <c r="C2" i="15"/>
  <c r="AE2" i="15" s="1"/>
  <c r="Y68" i="15"/>
  <c r="AA68" i="15"/>
  <c r="AB68" i="15"/>
  <c r="AC68" i="15"/>
  <c r="Y69" i="15"/>
  <c r="AA69" i="15"/>
  <c r="AB69" i="15"/>
  <c r="AC69" i="15"/>
  <c r="Y70" i="15"/>
  <c r="AA70" i="15"/>
  <c r="AB70" i="15"/>
  <c r="AC70" i="15"/>
  <c r="Y71" i="15"/>
  <c r="AA71" i="15"/>
  <c r="AB71" i="15"/>
  <c r="AC71" i="15"/>
  <c r="Y72" i="15"/>
  <c r="AA72" i="15"/>
  <c r="AB72" i="15"/>
  <c r="AC72" i="15"/>
  <c r="Y73" i="15"/>
  <c r="AA73" i="15"/>
  <c r="AB73" i="15"/>
  <c r="AC73" i="15"/>
  <c r="Y74" i="15"/>
  <c r="AA74" i="15"/>
  <c r="AB74" i="15"/>
  <c r="AC74" i="15"/>
  <c r="Y75" i="15"/>
  <c r="AA75" i="15"/>
  <c r="AB75" i="15"/>
  <c r="AC75" i="15"/>
  <c r="Y76" i="15"/>
  <c r="AA76" i="15"/>
  <c r="AB76" i="15"/>
  <c r="AC76" i="15"/>
  <c r="Y77" i="15"/>
  <c r="AA77" i="15"/>
  <c r="AB77" i="15"/>
  <c r="AC77" i="15"/>
  <c r="Y78" i="15"/>
  <c r="AA78" i="15"/>
  <c r="AB78" i="15"/>
  <c r="AC78" i="15"/>
  <c r="Y79" i="15"/>
  <c r="AA79" i="15"/>
  <c r="AB79" i="15"/>
  <c r="AC79" i="15"/>
  <c r="Y80" i="15"/>
  <c r="AA80" i="15"/>
  <c r="AB80" i="15"/>
  <c r="AC80" i="15"/>
  <c r="Y81" i="15"/>
  <c r="AA81" i="15"/>
  <c r="AB81" i="15"/>
  <c r="AC81" i="15"/>
  <c r="Y82" i="15"/>
  <c r="AA82" i="15"/>
  <c r="AB82" i="15"/>
  <c r="AC82" i="15"/>
  <c r="Y83" i="15"/>
  <c r="AA83" i="15"/>
  <c r="AB83" i="15"/>
  <c r="AC83" i="15"/>
  <c r="Y84" i="15"/>
  <c r="AA84" i="15"/>
  <c r="AB84" i="15"/>
  <c r="AC84" i="15"/>
  <c r="Y85" i="15"/>
  <c r="AA85" i="15"/>
  <c r="AB85" i="15"/>
  <c r="AC85" i="15"/>
  <c r="Y86" i="15"/>
  <c r="AA86" i="15"/>
  <c r="AB86" i="15"/>
  <c r="AC86" i="15"/>
  <c r="Y87" i="15"/>
  <c r="AA87" i="15"/>
  <c r="AB87" i="15"/>
  <c r="AC87" i="15"/>
  <c r="Y88" i="15"/>
  <c r="AA88" i="15"/>
  <c r="AB88" i="15"/>
  <c r="AC88" i="15"/>
  <c r="Y89" i="15"/>
  <c r="AA89" i="15"/>
  <c r="AB89" i="15"/>
  <c r="AC89" i="15"/>
  <c r="Y90" i="15"/>
  <c r="AA90" i="15"/>
  <c r="AB90" i="15"/>
  <c r="AC90" i="15"/>
  <c r="Y91" i="15"/>
  <c r="AA91" i="15"/>
  <c r="AB91" i="15"/>
  <c r="AC91" i="15"/>
  <c r="Y92" i="15"/>
  <c r="AA92" i="15"/>
  <c r="AB92" i="15"/>
  <c r="AC92" i="15"/>
  <c r="AF34" i="15"/>
  <c r="AF18" i="15"/>
  <c r="AF15" i="15"/>
  <c r="AI26" i="16" l="1"/>
  <c r="AE43" i="15"/>
  <c r="AI3" i="16"/>
  <c r="AJ3" i="16" s="1"/>
  <c r="AI81" i="16"/>
  <c r="AJ81" i="16" s="1"/>
  <c r="AJ103" i="16"/>
  <c r="AI8" i="16"/>
  <c r="AJ108" i="16"/>
  <c r="C11" i="8"/>
  <c r="AG89" i="15"/>
  <c r="AF49" i="15"/>
  <c r="AI58" i="16"/>
  <c r="AJ58" i="16" s="1"/>
  <c r="AI4" i="16"/>
  <c r="AJ4" i="16" s="1"/>
  <c r="I11" i="8"/>
  <c r="AF83" i="15"/>
  <c r="AI49" i="16"/>
  <c r="AJ49" i="16" s="1"/>
  <c r="L11" i="8"/>
  <c r="AJ95" i="16"/>
  <c r="AJ105" i="16"/>
  <c r="AJ101" i="16"/>
  <c r="AJ8" i="16"/>
  <c r="AJ99" i="16"/>
  <c r="AJ97" i="16"/>
  <c r="AJ104" i="16"/>
  <c r="AJ107" i="16"/>
  <c r="AI2" i="16"/>
  <c r="AJ2" i="16" s="1"/>
  <c r="AI31" i="16"/>
  <c r="AJ31" i="16" s="1"/>
  <c r="AI73" i="16"/>
  <c r="AJ73" i="16" s="1"/>
  <c r="AI69" i="16"/>
  <c r="AJ69" i="16" s="1"/>
  <c r="AI62" i="16"/>
  <c r="AJ62" i="16" s="1"/>
  <c r="AI13" i="16"/>
  <c r="AJ13" i="16" s="1"/>
  <c r="AJ100" i="16"/>
  <c r="AJ109" i="16"/>
  <c r="AJ96" i="16"/>
  <c r="AI54" i="16"/>
  <c r="AJ54" i="16" s="1"/>
  <c r="AI11" i="16"/>
  <c r="AJ11" i="16" s="1"/>
  <c r="AI52" i="16"/>
  <c r="AJ52" i="16" s="1"/>
  <c r="AI61" i="16"/>
  <c r="AJ61" i="16" s="1"/>
  <c r="AI45" i="16"/>
  <c r="AJ45" i="16" s="1"/>
  <c r="AI16" i="16"/>
  <c r="AJ16" i="16" s="1"/>
  <c r="AI79" i="16"/>
  <c r="AJ79" i="16" s="1"/>
  <c r="AI67" i="16"/>
  <c r="AJ67" i="16" s="1"/>
  <c r="AI63" i="16"/>
  <c r="AJ63" i="16" s="1"/>
  <c r="AI55" i="16"/>
  <c r="AJ55" i="16" s="1"/>
  <c r="AI30" i="16"/>
  <c r="AJ30" i="16" s="1"/>
  <c r="AI6" i="16"/>
  <c r="AJ6" i="16" s="1"/>
  <c r="AI59" i="16"/>
  <c r="AJ59" i="16" s="1"/>
  <c r="AI41" i="16"/>
  <c r="AJ41" i="16" s="1"/>
  <c r="AI94" i="16"/>
  <c r="AJ94" i="16" s="1"/>
  <c r="AI90" i="16"/>
  <c r="AJ90" i="16" s="1"/>
  <c r="AI82" i="16"/>
  <c r="AJ82" i="16" s="1"/>
  <c r="AI65" i="16"/>
  <c r="AJ65" i="16" s="1"/>
  <c r="AI53" i="16"/>
  <c r="AJ53" i="16" s="1"/>
  <c r="AI21" i="16"/>
  <c r="AJ21" i="16" s="1"/>
  <c r="AI74" i="16"/>
  <c r="AJ74" i="16" s="1"/>
  <c r="AI93" i="16"/>
  <c r="AJ93" i="16" s="1"/>
  <c r="AI77" i="16"/>
  <c r="AJ77" i="16" s="1"/>
  <c r="AI66" i="16"/>
  <c r="AJ66" i="16" s="1"/>
  <c r="AI47" i="16"/>
  <c r="AJ47" i="16" s="1"/>
  <c r="AI27" i="16"/>
  <c r="AJ27" i="16" s="1"/>
  <c r="AI18" i="16"/>
  <c r="AJ18" i="16" s="1"/>
  <c r="AI7" i="16"/>
  <c r="AJ7" i="16" s="1"/>
  <c r="AI48" i="16"/>
  <c r="AJ48" i="16" s="1"/>
  <c r="AI32" i="16"/>
  <c r="AJ32" i="16" s="1"/>
  <c r="AI28" i="16"/>
  <c r="AJ28" i="16" s="1"/>
  <c r="AI24" i="16"/>
  <c r="AJ24" i="16" s="1"/>
  <c r="AI20" i="16"/>
  <c r="AJ20" i="16" s="1"/>
  <c r="AI5" i="16"/>
  <c r="AJ5" i="16" s="1"/>
  <c r="AI64" i="16"/>
  <c r="AJ64" i="16" s="1"/>
  <c r="AI60" i="16"/>
  <c r="AJ60" i="16" s="1"/>
  <c r="AI56" i="16"/>
  <c r="AJ56" i="16" s="1"/>
  <c r="AI14" i="16"/>
  <c r="AJ14" i="16" s="1"/>
  <c r="AJ46" i="16"/>
  <c r="AJ86" i="16"/>
  <c r="AI84" i="16"/>
  <c r="AJ84" i="16" s="1"/>
  <c r="AI50" i="16"/>
  <c r="AJ50" i="16" s="1"/>
  <c r="AI23" i="16"/>
  <c r="AJ23" i="16" s="1"/>
  <c r="AI19" i="16"/>
  <c r="AJ19" i="16" s="1"/>
  <c r="AI15" i="16"/>
  <c r="AJ15" i="16" s="1"/>
  <c r="AI12" i="16"/>
  <c r="AJ12" i="16" s="1"/>
  <c r="AI44" i="16"/>
  <c r="AJ44" i="16" s="1"/>
  <c r="AI29" i="16"/>
  <c r="AJ29" i="16" s="1"/>
  <c r="AI25" i="16"/>
  <c r="AJ25" i="16" s="1"/>
  <c r="AI17" i="16"/>
  <c r="AJ17" i="16" s="1"/>
  <c r="AJ22" i="16"/>
  <c r="AI80" i="16"/>
  <c r="AJ80" i="16" s="1"/>
  <c r="AI76" i="16"/>
  <c r="AJ76" i="16" s="1"/>
  <c r="AJ71" i="16"/>
  <c r="AI72" i="16"/>
  <c r="AJ72" i="16" s="1"/>
  <c r="AI68" i="16"/>
  <c r="AJ68" i="16" s="1"/>
  <c r="AJ70" i="16"/>
  <c r="AJ87" i="16"/>
  <c r="AJ26" i="16"/>
  <c r="AJ36" i="16"/>
  <c r="AJ88" i="16"/>
  <c r="AJ78" i="16"/>
  <c r="AJ42" i="16"/>
  <c r="AJ40" i="16"/>
  <c r="AJ51" i="16"/>
  <c r="AJ34" i="16"/>
  <c r="AE91" i="15"/>
  <c r="AH94" i="15"/>
  <c r="AG94" i="15"/>
  <c r="AF94" i="15"/>
  <c r="Z94" i="15"/>
  <c r="AF75" i="15"/>
  <c r="AE35" i="15"/>
  <c r="AF67" i="15"/>
  <c r="AE11" i="15"/>
  <c r="AF59" i="15"/>
  <c r="AF93" i="15"/>
  <c r="AF51" i="15"/>
  <c r="AE27" i="15"/>
  <c r="AF19" i="15"/>
  <c r="AG93" i="15"/>
  <c r="AE93" i="15"/>
  <c r="AF17" i="15"/>
  <c r="AF81" i="15"/>
  <c r="Z93" i="15"/>
  <c r="AG41" i="15"/>
  <c r="AF33" i="15"/>
  <c r="AF65" i="15"/>
  <c r="AG25" i="15"/>
  <c r="AG9" i="15"/>
  <c r="AG73" i="15"/>
  <c r="AF57" i="15"/>
  <c r="AE6" i="15"/>
  <c r="AE22" i="15"/>
  <c r="AE46" i="15"/>
  <c r="AE54" i="15"/>
  <c r="AE78" i="15"/>
  <c r="AH2" i="15"/>
  <c r="AH5" i="15"/>
  <c r="AE9" i="15"/>
  <c r="AH10" i="15"/>
  <c r="AH13" i="15"/>
  <c r="AE17" i="15"/>
  <c r="AH18" i="15"/>
  <c r="AH21" i="15"/>
  <c r="AE25" i="15"/>
  <c r="AH26" i="15"/>
  <c r="AH29" i="15"/>
  <c r="AE33" i="15"/>
  <c r="AH34" i="15"/>
  <c r="AH37" i="15"/>
  <c r="AE41" i="15"/>
  <c r="AH42" i="15"/>
  <c r="AH45" i="15"/>
  <c r="AE49" i="15"/>
  <c r="AH50" i="15"/>
  <c r="AH53" i="15"/>
  <c r="AE57" i="15"/>
  <c r="AH58" i="15"/>
  <c r="AH61" i="15"/>
  <c r="AE65" i="15"/>
  <c r="AH66" i="15"/>
  <c r="AH69" i="15"/>
  <c r="AE73" i="15"/>
  <c r="AH74" i="15"/>
  <c r="AH77" i="15"/>
  <c r="AE81" i="15"/>
  <c r="AH82" i="15"/>
  <c r="AH85" i="15"/>
  <c r="AE89" i="15"/>
  <c r="AH90" i="15"/>
  <c r="AG5" i="15"/>
  <c r="AE7" i="15"/>
  <c r="AE10" i="15"/>
  <c r="AG13" i="15"/>
  <c r="AE15" i="15"/>
  <c r="AE18" i="15"/>
  <c r="AG21" i="15"/>
  <c r="AE23" i="15"/>
  <c r="AE26" i="15"/>
  <c r="AG29" i="15"/>
  <c r="AE31" i="15"/>
  <c r="AE34" i="15"/>
  <c r="AG37" i="15"/>
  <c r="AE39" i="15"/>
  <c r="AE42" i="15"/>
  <c r="AG45" i="15"/>
  <c r="AE47" i="15"/>
  <c r="AE50" i="15"/>
  <c r="AG53" i="15"/>
  <c r="AE55" i="15"/>
  <c r="AE58" i="15"/>
  <c r="AG61" i="15"/>
  <c r="AE63" i="15"/>
  <c r="AE66" i="15"/>
  <c r="AG69" i="15"/>
  <c r="AE71" i="15"/>
  <c r="AE74" i="15"/>
  <c r="AG77" i="15"/>
  <c r="AE79" i="15"/>
  <c r="AE82" i="15"/>
  <c r="AG85" i="15"/>
  <c r="AE87" i="15"/>
  <c r="AE90" i="15"/>
  <c r="AE14" i="15"/>
  <c r="AE30" i="15"/>
  <c r="AE38" i="15"/>
  <c r="AE62" i="15"/>
  <c r="AE70" i="15"/>
  <c r="AE86" i="15"/>
  <c r="Z77" i="15"/>
  <c r="Z70" i="15"/>
  <c r="AE5" i="15"/>
  <c r="AH6" i="15"/>
  <c r="AH9" i="15"/>
  <c r="AE13" i="15"/>
  <c r="AH14" i="15"/>
  <c r="AH17" i="15"/>
  <c r="AE21" i="15"/>
  <c r="AH22" i="15"/>
  <c r="AH25" i="15"/>
  <c r="AE29" i="15"/>
  <c r="AH30" i="15"/>
  <c r="AH33" i="15"/>
  <c r="AE37" i="15"/>
  <c r="AH38" i="15"/>
  <c r="AH41" i="15"/>
  <c r="AE45" i="15"/>
  <c r="AH46" i="15"/>
  <c r="AH49" i="15"/>
  <c r="AE53" i="15"/>
  <c r="AH54" i="15"/>
  <c r="AH57" i="15"/>
  <c r="AE61" i="15"/>
  <c r="AH62" i="15"/>
  <c r="AH65" i="15"/>
  <c r="AE69" i="15"/>
  <c r="AH70" i="15"/>
  <c r="AH73" i="15"/>
  <c r="AE77" i="15"/>
  <c r="AH78" i="15"/>
  <c r="AH81" i="15"/>
  <c r="AE85" i="15"/>
  <c r="AH86" i="15"/>
  <c r="AH89" i="15"/>
  <c r="AE4" i="15"/>
  <c r="AE8" i="15"/>
  <c r="AE24" i="15"/>
  <c r="AE32" i="15"/>
  <c r="AE36" i="15"/>
  <c r="AE44" i="15"/>
  <c r="AE56" i="15"/>
  <c r="AE64" i="15"/>
  <c r="AE68" i="15"/>
  <c r="AE76" i="15"/>
  <c r="AE84" i="15"/>
  <c r="AE92" i="15"/>
  <c r="AH15" i="15"/>
  <c r="AH16" i="15"/>
  <c r="AH19" i="15"/>
  <c r="AH20" i="15"/>
  <c r="AH23" i="15"/>
  <c r="AH24" i="15"/>
  <c r="AH35" i="15"/>
  <c r="AH36" i="15"/>
  <c r="AH39" i="15"/>
  <c r="AH40" i="15"/>
  <c r="AH75" i="15"/>
  <c r="AH76" i="15"/>
  <c r="AH79" i="15"/>
  <c r="AH80" i="15"/>
  <c r="AH83" i="15"/>
  <c r="AH84" i="15"/>
  <c r="AH91" i="15"/>
  <c r="AH92" i="15"/>
  <c r="AG6" i="15"/>
  <c r="AG7" i="15"/>
  <c r="AG8" i="15"/>
  <c r="AG14" i="15"/>
  <c r="AG15" i="15"/>
  <c r="AG16" i="15"/>
  <c r="AG22" i="15"/>
  <c r="AG23" i="15"/>
  <c r="AG24" i="15"/>
  <c r="AG26" i="15"/>
  <c r="AG27" i="15"/>
  <c r="AG28" i="15"/>
  <c r="AG38" i="15"/>
  <c r="AG39" i="15"/>
  <c r="AG40" i="15"/>
  <c r="AG42" i="15"/>
  <c r="AG43" i="15"/>
  <c r="AG44" i="15"/>
  <c r="AG50" i="15"/>
  <c r="AG51" i="15"/>
  <c r="AG52" i="15"/>
  <c r="AG62" i="15"/>
  <c r="AG63" i="15"/>
  <c r="AG64" i="15"/>
  <c r="AG70" i="15"/>
  <c r="AG71" i="15"/>
  <c r="AG72" i="15"/>
  <c r="AG74" i="15"/>
  <c r="AG75" i="15"/>
  <c r="AG76" i="15"/>
  <c r="AG82" i="15"/>
  <c r="AG83" i="15"/>
  <c r="AG84" i="15"/>
  <c r="AE12" i="15"/>
  <c r="AE16" i="15"/>
  <c r="AE20" i="15"/>
  <c r="AE28" i="15"/>
  <c r="AE40" i="15"/>
  <c r="AE48" i="15"/>
  <c r="AE52" i="15"/>
  <c r="AE60" i="15"/>
  <c r="AE72" i="15"/>
  <c r="AE80" i="15"/>
  <c r="AE88" i="15"/>
  <c r="AH3" i="15"/>
  <c r="AH4" i="15"/>
  <c r="AH7" i="15"/>
  <c r="AH8" i="15"/>
  <c r="AH11" i="15"/>
  <c r="AH12" i="15"/>
  <c r="AH27" i="15"/>
  <c r="AH28" i="15"/>
  <c r="AH31" i="15"/>
  <c r="AH32" i="15"/>
  <c r="AH43" i="15"/>
  <c r="AH44" i="15"/>
  <c r="AH47" i="15"/>
  <c r="AH48" i="15"/>
  <c r="AH51" i="15"/>
  <c r="AH52" i="15"/>
  <c r="AH55" i="15"/>
  <c r="AH56" i="15"/>
  <c r="AH59" i="15"/>
  <c r="AH60" i="15"/>
  <c r="AH63" i="15"/>
  <c r="AH64" i="15"/>
  <c r="AH67" i="15"/>
  <c r="AH68" i="15"/>
  <c r="AH71" i="15"/>
  <c r="AH72" i="15"/>
  <c r="AH87" i="15"/>
  <c r="AH88" i="15"/>
  <c r="AG2" i="15"/>
  <c r="AG3" i="15"/>
  <c r="AG4" i="15"/>
  <c r="AG10" i="15"/>
  <c r="AG11" i="15"/>
  <c r="AG12" i="15"/>
  <c r="AG18" i="15"/>
  <c r="AG19" i="15"/>
  <c r="AG20" i="15"/>
  <c r="AG30" i="15"/>
  <c r="AG31" i="15"/>
  <c r="AG32" i="15"/>
  <c r="AG34" i="15"/>
  <c r="AG35" i="15"/>
  <c r="AG36" i="15"/>
  <c r="AG46" i="15"/>
  <c r="AG47" i="15"/>
  <c r="AG48" i="15"/>
  <c r="AG54" i="15"/>
  <c r="AG55" i="15"/>
  <c r="AG56" i="15"/>
  <c r="AG58" i="15"/>
  <c r="AG59" i="15"/>
  <c r="AG60" i="15"/>
  <c r="AG66" i="15"/>
  <c r="AG67" i="15"/>
  <c r="AG68" i="15"/>
  <c r="AG78" i="15"/>
  <c r="AG79" i="15"/>
  <c r="AG80" i="15"/>
  <c r="AG86" i="15"/>
  <c r="AG87" i="15"/>
  <c r="AG88" i="15"/>
  <c r="AG90" i="15"/>
  <c r="AG91" i="15"/>
  <c r="AG92" i="15"/>
  <c r="AF2" i="15"/>
  <c r="J12" i="8" s="1"/>
  <c r="Z90" i="15"/>
  <c r="Z89" i="15"/>
  <c r="Z78" i="15"/>
  <c r="Z72" i="15"/>
  <c r="Z92" i="15"/>
  <c r="Z91" i="15"/>
  <c r="Z88" i="15"/>
  <c r="Z85" i="15"/>
  <c r="Z80" i="15"/>
  <c r="Z79" i="15"/>
  <c r="Z76" i="15"/>
  <c r="Z74" i="15"/>
  <c r="Z71" i="15"/>
  <c r="Z86" i="15"/>
  <c r="Z84" i="15"/>
  <c r="Z82" i="15"/>
  <c r="Z68" i="15"/>
  <c r="Z81" i="15"/>
  <c r="Z73" i="15"/>
  <c r="Z69" i="15"/>
  <c r="Z87" i="15"/>
  <c r="Z83" i="15"/>
  <c r="Z75" i="15"/>
  <c r="AI94" i="15" l="1"/>
  <c r="AJ94" i="15" s="1"/>
  <c r="I12" i="8"/>
  <c r="AI93" i="15"/>
  <c r="AJ93" i="15" s="1"/>
  <c r="K12" i="8"/>
  <c r="L12" i="8"/>
  <c r="AI83" i="15"/>
  <c r="AJ83" i="15" s="1"/>
  <c r="AI78" i="15"/>
  <c r="AJ78" i="15" s="1"/>
  <c r="AI79" i="15"/>
  <c r="AJ79" i="15" s="1"/>
  <c r="AI75" i="15"/>
  <c r="AJ75" i="15" s="1"/>
  <c r="AI90" i="15"/>
  <c r="AJ90" i="15" s="1"/>
  <c r="AI87" i="15"/>
  <c r="AJ87" i="15" s="1"/>
  <c r="AI70" i="15"/>
  <c r="AJ70" i="15" s="1"/>
  <c r="AI73" i="15"/>
  <c r="AJ73" i="15" s="1"/>
  <c r="AI80" i="15"/>
  <c r="AJ80" i="15" s="1"/>
  <c r="AI76" i="15"/>
  <c r="AJ76" i="15" s="1"/>
  <c r="AI91" i="15"/>
  <c r="AJ91" i="15" s="1"/>
  <c r="AI71" i="15"/>
  <c r="AJ71" i="15" s="1"/>
  <c r="AI74" i="15"/>
  <c r="AJ74" i="15" s="1"/>
  <c r="AI81" i="15"/>
  <c r="AJ81" i="15" s="1"/>
  <c r="AI72" i="15"/>
  <c r="AJ72" i="15" s="1"/>
  <c r="AI82" i="15"/>
  <c r="AJ82" i="15" s="1"/>
  <c r="AI86" i="15"/>
  <c r="AJ86" i="15" s="1"/>
  <c r="AI84" i="15"/>
  <c r="AJ84" i="15" s="1"/>
  <c r="AI69" i="15"/>
  <c r="AJ69" i="15" s="1"/>
  <c r="AI88" i="15"/>
  <c r="AJ88" i="15" s="1"/>
  <c r="AI89" i="15"/>
  <c r="AJ89" i="15" s="1"/>
  <c r="AI68" i="15"/>
  <c r="AJ68" i="15" s="1"/>
  <c r="AI85" i="15"/>
  <c r="AJ85" i="15" s="1"/>
  <c r="AI92" i="15"/>
  <c r="AJ92" i="15" s="1"/>
  <c r="AI77" i="15"/>
  <c r="AJ77" i="15" s="1"/>
  <c r="AC67" i="15" l="1"/>
  <c r="AB67" i="15"/>
  <c r="AA67" i="15"/>
  <c r="Y67" i="15"/>
  <c r="AC66" i="15"/>
  <c r="AB66" i="15"/>
  <c r="AA66" i="15"/>
  <c r="Y66" i="15"/>
  <c r="AC65" i="15"/>
  <c r="AB65" i="15"/>
  <c r="AA65" i="15"/>
  <c r="Y65" i="15"/>
  <c r="AC64" i="15"/>
  <c r="AB64" i="15"/>
  <c r="AA64" i="15"/>
  <c r="Y64" i="15"/>
  <c r="AC63" i="15"/>
  <c r="AB63" i="15"/>
  <c r="AA63" i="15"/>
  <c r="Y63" i="15"/>
  <c r="AC62" i="15"/>
  <c r="AB62" i="15"/>
  <c r="AA62" i="15"/>
  <c r="Y62" i="15"/>
  <c r="AC61" i="15"/>
  <c r="AB61" i="15"/>
  <c r="AA61" i="15"/>
  <c r="Y61" i="15"/>
  <c r="AC60" i="15"/>
  <c r="AB60" i="15"/>
  <c r="AA60" i="15"/>
  <c r="Y60" i="15"/>
  <c r="AC59" i="15"/>
  <c r="AB59" i="15"/>
  <c r="AA59" i="15"/>
  <c r="Y59" i="15"/>
  <c r="AC58" i="15"/>
  <c r="AB58" i="15"/>
  <c r="AA58" i="15"/>
  <c r="Y58" i="15"/>
  <c r="AC57" i="15"/>
  <c r="AB57" i="15"/>
  <c r="AA57" i="15"/>
  <c r="Y57" i="15"/>
  <c r="AC56" i="15"/>
  <c r="AB56" i="15"/>
  <c r="AA56" i="15"/>
  <c r="Y56" i="15"/>
  <c r="AC55" i="15"/>
  <c r="AB55" i="15"/>
  <c r="AA55" i="15"/>
  <c r="Y55" i="15"/>
  <c r="AC54" i="15"/>
  <c r="AB54" i="15"/>
  <c r="AA54" i="15"/>
  <c r="Y54" i="15"/>
  <c r="AC53" i="15"/>
  <c r="AB53" i="15"/>
  <c r="AA53" i="15"/>
  <c r="Y53" i="15"/>
  <c r="AC52" i="15"/>
  <c r="AB52" i="15"/>
  <c r="AA52" i="15"/>
  <c r="Y52" i="15"/>
  <c r="AC51" i="15"/>
  <c r="AB51" i="15"/>
  <c r="AA51" i="15"/>
  <c r="Y51" i="15"/>
  <c r="AC50" i="15"/>
  <c r="AB50" i="15"/>
  <c r="AA50" i="15"/>
  <c r="Y50" i="15"/>
  <c r="AC49" i="15"/>
  <c r="AB49" i="15"/>
  <c r="AA49" i="15"/>
  <c r="Y49" i="15"/>
  <c r="AC48" i="15"/>
  <c r="AB48" i="15"/>
  <c r="AA48" i="15"/>
  <c r="Y48" i="15"/>
  <c r="AC47" i="15"/>
  <c r="AB47" i="15"/>
  <c r="AA47" i="15"/>
  <c r="Y47" i="15"/>
  <c r="AC46" i="15"/>
  <c r="AB46" i="15"/>
  <c r="AA46" i="15"/>
  <c r="Y46" i="15"/>
  <c r="AC45" i="15"/>
  <c r="AB45" i="15"/>
  <c r="AA45" i="15"/>
  <c r="Y45" i="15"/>
  <c r="AC44" i="15"/>
  <c r="AB44" i="15"/>
  <c r="AA44" i="15"/>
  <c r="Y44" i="15"/>
  <c r="AC43" i="15"/>
  <c r="AB43" i="15"/>
  <c r="AA43" i="15"/>
  <c r="Y43" i="15"/>
  <c r="AC42" i="15"/>
  <c r="AB42" i="15"/>
  <c r="AA42" i="15"/>
  <c r="Y42" i="15"/>
  <c r="AC41" i="15"/>
  <c r="AB41" i="15"/>
  <c r="AA41" i="15"/>
  <c r="Y41" i="15"/>
  <c r="AC40" i="15"/>
  <c r="AB40" i="15"/>
  <c r="AA40" i="15"/>
  <c r="Y40" i="15"/>
  <c r="AC39" i="15"/>
  <c r="AB39" i="15"/>
  <c r="AA39" i="15"/>
  <c r="Y39" i="15"/>
  <c r="AC38" i="15"/>
  <c r="AB38" i="15"/>
  <c r="AA38" i="15"/>
  <c r="Y38" i="15"/>
  <c r="AC37" i="15"/>
  <c r="AB37" i="15"/>
  <c r="AA37" i="15"/>
  <c r="Y37" i="15"/>
  <c r="AC36" i="15"/>
  <c r="AB36" i="15"/>
  <c r="AA36" i="15"/>
  <c r="Y36" i="15"/>
  <c r="AC35" i="15"/>
  <c r="AB35" i="15"/>
  <c r="AA35" i="15"/>
  <c r="Y35" i="15"/>
  <c r="AC34" i="15"/>
  <c r="AB34" i="15"/>
  <c r="AA34" i="15"/>
  <c r="Y34" i="15"/>
  <c r="AC33" i="15"/>
  <c r="AB33" i="15"/>
  <c r="AA33" i="15"/>
  <c r="Y33" i="15"/>
  <c r="AC32" i="15"/>
  <c r="AB32" i="15"/>
  <c r="AA32" i="15"/>
  <c r="Y32" i="15"/>
  <c r="AC31" i="15"/>
  <c r="AB31" i="15"/>
  <c r="AA31" i="15"/>
  <c r="Y31" i="15"/>
  <c r="AC30" i="15"/>
  <c r="AB30" i="15"/>
  <c r="AA30" i="15"/>
  <c r="Y30" i="15"/>
  <c r="AC29" i="15"/>
  <c r="AB29" i="15"/>
  <c r="AA29" i="15"/>
  <c r="Y29" i="15"/>
  <c r="AC28" i="15"/>
  <c r="AB28" i="15"/>
  <c r="AA28" i="15"/>
  <c r="Y28" i="15"/>
  <c r="AC27" i="15"/>
  <c r="AB27" i="15"/>
  <c r="AA27" i="15"/>
  <c r="Y27" i="15"/>
  <c r="AC26" i="15"/>
  <c r="AB26" i="15"/>
  <c r="AA26" i="15"/>
  <c r="Y26" i="15"/>
  <c r="AC25" i="15"/>
  <c r="AB25" i="15"/>
  <c r="AA25" i="15"/>
  <c r="Y25" i="15"/>
  <c r="AC24" i="15"/>
  <c r="AB24" i="15"/>
  <c r="AA24" i="15"/>
  <c r="Y24" i="15"/>
  <c r="AC23" i="15"/>
  <c r="AB23" i="15"/>
  <c r="AA23" i="15"/>
  <c r="Y23" i="15"/>
  <c r="AC22" i="15"/>
  <c r="AB22" i="15"/>
  <c r="AA22" i="15"/>
  <c r="Y22" i="15"/>
  <c r="AC21" i="15"/>
  <c r="AB21" i="15"/>
  <c r="AA21" i="15"/>
  <c r="Y21" i="15"/>
  <c r="AC20" i="15"/>
  <c r="AB20" i="15"/>
  <c r="AA20" i="15"/>
  <c r="Y20" i="15"/>
  <c r="AC19" i="15"/>
  <c r="AB19" i="15"/>
  <c r="AA19" i="15"/>
  <c r="Y19" i="15"/>
  <c r="AC18" i="15"/>
  <c r="AB18" i="15"/>
  <c r="AA18" i="15"/>
  <c r="Y18" i="15"/>
  <c r="AC17" i="15"/>
  <c r="AB17" i="15"/>
  <c r="AA17" i="15"/>
  <c r="Y17" i="15"/>
  <c r="AC16" i="15"/>
  <c r="AB16" i="15"/>
  <c r="AA16" i="15"/>
  <c r="Y16" i="15"/>
  <c r="AC15" i="15"/>
  <c r="AB15" i="15"/>
  <c r="AA15" i="15"/>
  <c r="Y15" i="15"/>
  <c r="AC14" i="15"/>
  <c r="AB14" i="15"/>
  <c r="AA14" i="15"/>
  <c r="Y14" i="15"/>
  <c r="AC13" i="15"/>
  <c r="AB13" i="15"/>
  <c r="AA13" i="15"/>
  <c r="Y13" i="15"/>
  <c r="AC12" i="15"/>
  <c r="AB12" i="15"/>
  <c r="AA12" i="15"/>
  <c r="Y12" i="15"/>
  <c r="AC11" i="15"/>
  <c r="AB11" i="15"/>
  <c r="AA11" i="15"/>
  <c r="Y11" i="15"/>
  <c r="AC10" i="15"/>
  <c r="AB10" i="15"/>
  <c r="AA10" i="15"/>
  <c r="Y10" i="15"/>
  <c r="AC9" i="15"/>
  <c r="AB9" i="15"/>
  <c r="AA9" i="15"/>
  <c r="Y9" i="15"/>
  <c r="AC8" i="15"/>
  <c r="AB8" i="15"/>
  <c r="AA8" i="15"/>
  <c r="Y8" i="15"/>
  <c r="AC7" i="15"/>
  <c r="AB7" i="15"/>
  <c r="AA7" i="15"/>
  <c r="Y7" i="15"/>
  <c r="AC6" i="15"/>
  <c r="AB6" i="15"/>
  <c r="AA6" i="15"/>
  <c r="Y6" i="15"/>
  <c r="AC5" i="15"/>
  <c r="AB5" i="15"/>
  <c r="AA5" i="15"/>
  <c r="Y5" i="15"/>
  <c r="AC4" i="15"/>
  <c r="AB4" i="15"/>
  <c r="AA4" i="15"/>
  <c r="Y4" i="15"/>
  <c r="AC3" i="15"/>
  <c r="AB3" i="15"/>
  <c r="AA3" i="15"/>
  <c r="Y3" i="15"/>
  <c r="AC2" i="15"/>
  <c r="F12" i="8" s="1"/>
  <c r="AB2" i="15"/>
  <c r="E12" i="8" s="1"/>
  <c r="AA2" i="15"/>
  <c r="D12" i="8" s="1"/>
  <c r="Y2" i="15"/>
  <c r="G12" i="8" s="1"/>
  <c r="C75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AH73" i="14" s="1"/>
  <c r="C74" i="14"/>
  <c r="Z4" i="15" l="1"/>
  <c r="Z8" i="15"/>
  <c r="Z13" i="15"/>
  <c r="Z17" i="15"/>
  <c r="Z21" i="15"/>
  <c r="Z25" i="15"/>
  <c r="Z29" i="15"/>
  <c r="Z33" i="15"/>
  <c r="Z37" i="15"/>
  <c r="Z41" i="15"/>
  <c r="Z45" i="15"/>
  <c r="Z49" i="15"/>
  <c r="Z53" i="15"/>
  <c r="Z57" i="15"/>
  <c r="Z61" i="15"/>
  <c r="Z65" i="15"/>
  <c r="AI12" i="15"/>
  <c r="Z3" i="15"/>
  <c r="Z11" i="15"/>
  <c r="Z20" i="15"/>
  <c r="Z28" i="15"/>
  <c r="Z40" i="15"/>
  <c r="Z56" i="15"/>
  <c r="Z60" i="15"/>
  <c r="Z64" i="15"/>
  <c r="Z2" i="15"/>
  <c r="Z6" i="15"/>
  <c r="Z10" i="15"/>
  <c r="Z15" i="15"/>
  <c r="Z19" i="15"/>
  <c r="Z23" i="15"/>
  <c r="Z27" i="15"/>
  <c r="Z31" i="15"/>
  <c r="Z35" i="15"/>
  <c r="Z39" i="15"/>
  <c r="Z43" i="15"/>
  <c r="Z47" i="15"/>
  <c r="Z51" i="15"/>
  <c r="Z55" i="15"/>
  <c r="Z59" i="15"/>
  <c r="Z63" i="15"/>
  <c r="Z67" i="15"/>
  <c r="Z7" i="15"/>
  <c r="Z12" i="15"/>
  <c r="Z16" i="15"/>
  <c r="Z24" i="15"/>
  <c r="Z32" i="15"/>
  <c r="Z36" i="15"/>
  <c r="Z44" i="15"/>
  <c r="Z48" i="15"/>
  <c r="Z52" i="15"/>
  <c r="Z5" i="15"/>
  <c r="Z9" i="15"/>
  <c r="Z14" i="15"/>
  <c r="Z18" i="15"/>
  <c r="Z22" i="15"/>
  <c r="Z26" i="15"/>
  <c r="Z30" i="15"/>
  <c r="Z34" i="15"/>
  <c r="Z38" i="15"/>
  <c r="Z42" i="15"/>
  <c r="Z46" i="15"/>
  <c r="Z50" i="15"/>
  <c r="Z54" i="15"/>
  <c r="Z58" i="15"/>
  <c r="Z62" i="15"/>
  <c r="Z66" i="15"/>
  <c r="AF75" i="14"/>
  <c r="AH72" i="14"/>
  <c r="AG75" i="14"/>
  <c r="AH75" i="14"/>
  <c r="AE75" i="14"/>
  <c r="AH74" i="14"/>
  <c r="AH68" i="14"/>
  <c r="AH71" i="14"/>
  <c r="AH70" i="14"/>
  <c r="AH69" i="14"/>
  <c r="AE69" i="14"/>
  <c r="AE70" i="14"/>
  <c r="AF71" i="14"/>
  <c r="AE74" i="14"/>
  <c r="AF70" i="14"/>
  <c r="AE73" i="14"/>
  <c r="AF74" i="14"/>
  <c r="AE71" i="14"/>
  <c r="AE68" i="14"/>
  <c r="AF73" i="14"/>
  <c r="AF72" i="14"/>
  <c r="AG74" i="14"/>
  <c r="AG73" i="14"/>
  <c r="AG72" i="14"/>
  <c r="AG71" i="14"/>
  <c r="AG70" i="14"/>
  <c r="AG69" i="14"/>
  <c r="AG68" i="14"/>
  <c r="AE72" i="14"/>
  <c r="AF69" i="14"/>
  <c r="AF68" i="14"/>
  <c r="C12" i="8" l="1"/>
  <c r="AJ12" i="15"/>
  <c r="AI9" i="15"/>
  <c r="AJ9" i="15" s="1"/>
  <c r="AI5" i="15"/>
  <c r="AJ5" i="15" s="1"/>
  <c r="AI64" i="15"/>
  <c r="AJ64" i="15" s="1"/>
  <c r="AI60" i="15"/>
  <c r="AJ60" i="15" s="1"/>
  <c r="AI52" i="15"/>
  <c r="AJ52" i="15" s="1"/>
  <c r="AI48" i="15"/>
  <c r="AJ48" i="15" s="1"/>
  <c r="AI40" i="15"/>
  <c r="AJ40" i="15" s="1"/>
  <c r="AI32" i="15"/>
  <c r="AJ32" i="15" s="1"/>
  <c r="AI24" i="15"/>
  <c r="AJ24" i="15" s="1"/>
  <c r="AI16" i="15"/>
  <c r="AJ16" i="15" s="1"/>
  <c r="AI65" i="15"/>
  <c r="AJ65" i="15" s="1"/>
  <c r="AI53" i="15"/>
  <c r="AJ53" i="15" s="1"/>
  <c r="AI45" i="15"/>
  <c r="AJ45" i="15" s="1"/>
  <c r="AI37" i="15"/>
  <c r="AJ37" i="15" s="1"/>
  <c r="AI67" i="15"/>
  <c r="AJ67" i="15" s="1"/>
  <c r="AI63" i="15"/>
  <c r="AJ63" i="15" s="1"/>
  <c r="AI59" i="15"/>
  <c r="AJ59" i="15" s="1"/>
  <c r="AI55" i="15"/>
  <c r="AJ55" i="15" s="1"/>
  <c r="AI51" i="15"/>
  <c r="AJ51" i="15" s="1"/>
  <c r="AI47" i="15"/>
  <c r="AJ47" i="15" s="1"/>
  <c r="AI43" i="15"/>
  <c r="AJ43" i="15" s="1"/>
  <c r="AI39" i="15"/>
  <c r="AJ39" i="15" s="1"/>
  <c r="AI35" i="15"/>
  <c r="AJ35" i="15" s="1"/>
  <c r="AI31" i="15"/>
  <c r="AJ31" i="15" s="1"/>
  <c r="AI27" i="15"/>
  <c r="AJ27" i="15" s="1"/>
  <c r="AI23" i="15"/>
  <c r="AJ23" i="15" s="1"/>
  <c r="AI19" i="15"/>
  <c r="AJ19" i="15" s="1"/>
  <c r="AI15" i="15"/>
  <c r="AJ15" i="15" s="1"/>
  <c r="AI8" i="15"/>
  <c r="AJ8" i="15" s="1"/>
  <c r="AI4" i="15"/>
  <c r="AJ4" i="15" s="1"/>
  <c r="AI56" i="15"/>
  <c r="AJ56" i="15" s="1"/>
  <c r="AI44" i="15"/>
  <c r="AJ44" i="15" s="1"/>
  <c r="AI36" i="15"/>
  <c r="AJ36" i="15" s="1"/>
  <c r="AI28" i="15"/>
  <c r="AJ28" i="15" s="1"/>
  <c r="AI20" i="15"/>
  <c r="AJ20" i="15" s="1"/>
  <c r="AI61" i="15"/>
  <c r="AJ61" i="15" s="1"/>
  <c r="AI57" i="15"/>
  <c r="AJ57" i="15" s="1"/>
  <c r="AI49" i="15"/>
  <c r="AJ49" i="15" s="1"/>
  <c r="AI41" i="15"/>
  <c r="AJ41" i="15" s="1"/>
  <c r="AI33" i="15"/>
  <c r="AJ33" i="15" s="1"/>
  <c r="AI29" i="15"/>
  <c r="AJ29" i="15" s="1"/>
  <c r="AI25" i="15"/>
  <c r="AJ25" i="15" s="1"/>
  <c r="AI21" i="15"/>
  <c r="AJ21" i="15" s="1"/>
  <c r="AI17" i="15"/>
  <c r="AJ17" i="15" s="1"/>
  <c r="AI13" i="15"/>
  <c r="AJ13" i="15" s="1"/>
  <c r="AI10" i="15"/>
  <c r="AJ10" i="15" s="1"/>
  <c r="AI6" i="15"/>
  <c r="AJ6" i="15" s="1"/>
  <c r="AI2" i="15"/>
  <c r="AJ2" i="15" s="1"/>
  <c r="AI66" i="15"/>
  <c r="AJ66" i="15" s="1"/>
  <c r="AI62" i="15"/>
  <c r="AJ62" i="15" s="1"/>
  <c r="AI58" i="15"/>
  <c r="AJ58" i="15" s="1"/>
  <c r="AI54" i="15"/>
  <c r="AJ54" i="15" s="1"/>
  <c r="AI50" i="15"/>
  <c r="AJ50" i="15" s="1"/>
  <c r="AI46" i="15"/>
  <c r="AJ46" i="15" s="1"/>
  <c r="AI42" i="15"/>
  <c r="AJ42" i="15" s="1"/>
  <c r="AI38" i="15"/>
  <c r="AJ38" i="15" s="1"/>
  <c r="AI34" i="15"/>
  <c r="AJ34" i="15" s="1"/>
  <c r="AI30" i="15"/>
  <c r="AJ30" i="15" s="1"/>
  <c r="AI26" i="15"/>
  <c r="AJ26" i="15" s="1"/>
  <c r="AI22" i="15"/>
  <c r="AJ22" i="15" s="1"/>
  <c r="AI18" i="15"/>
  <c r="AJ18" i="15" s="1"/>
  <c r="AI14" i="15"/>
  <c r="AJ14" i="15" s="1"/>
  <c r="AI11" i="15"/>
  <c r="AJ11" i="15" s="1"/>
  <c r="AI7" i="15"/>
  <c r="AJ7" i="15" s="1"/>
  <c r="AI3" i="15"/>
  <c r="AJ3" i="15" s="1"/>
  <c r="AI75" i="14"/>
  <c r="AI70" i="14"/>
  <c r="AI74" i="14"/>
  <c r="AI71" i="14"/>
  <c r="AI69" i="14"/>
  <c r="AI72" i="14"/>
  <c r="AI68" i="14"/>
  <c r="AI73" i="14"/>
  <c r="AF67" i="14" l="1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3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G15" i="14"/>
  <c r="AG13" i="14"/>
  <c r="AH12" i="14"/>
  <c r="AG12" i="14"/>
  <c r="AF12" i="14"/>
  <c r="AE12" i="14"/>
  <c r="AG11" i="14"/>
  <c r="AG10" i="14"/>
  <c r="AG9" i="14"/>
  <c r="AG8" i="14"/>
  <c r="AG7" i="14"/>
  <c r="AG6" i="14"/>
  <c r="AG5" i="14"/>
  <c r="AG4" i="14"/>
  <c r="AG3" i="14"/>
  <c r="C2" i="14"/>
  <c r="V65" i="13"/>
  <c r="X65" i="13"/>
  <c r="Y65" i="13"/>
  <c r="Z65" i="13"/>
  <c r="C65" i="13"/>
  <c r="AC65" i="13" s="1"/>
  <c r="Z64" i="13"/>
  <c r="Y64" i="13"/>
  <c r="X64" i="13"/>
  <c r="V64" i="13"/>
  <c r="C64" i="13"/>
  <c r="AC64" i="13" s="1"/>
  <c r="Z63" i="13"/>
  <c r="Y63" i="13"/>
  <c r="X63" i="13"/>
  <c r="V63" i="13"/>
  <c r="C63" i="13"/>
  <c r="AC63" i="13" s="1"/>
  <c r="Z62" i="13"/>
  <c r="Y62" i="13"/>
  <c r="X62" i="13"/>
  <c r="V62" i="13"/>
  <c r="C62" i="13"/>
  <c r="AC62" i="13" s="1"/>
  <c r="Z61" i="13"/>
  <c r="Y61" i="13"/>
  <c r="X61" i="13"/>
  <c r="V61" i="13"/>
  <c r="C61" i="13"/>
  <c r="AC61" i="13" s="1"/>
  <c r="Z60" i="13"/>
  <c r="Y60" i="13"/>
  <c r="X60" i="13"/>
  <c r="V60" i="13"/>
  <c r="C60" i="13"/>
  <c r="AC60" i="13" s="1"/>
  <c r="Z59" i="13"/>
  <c r="Y59" i="13"/>
  <c r="X59" i="13"/>
  <c r="V59" i="13"/>
  <c r="C59" i="13"/>
  <c r="AC59" i="13" s="1"/>
  <c r="Z58" i="13"/>
  <c r="Y58" i="13"/>
  <c r="X58" i="13"/>
  <c r="V58" i="13"/>
  <c r="C58" i="13"/>
  <c r="AC58" i="13" s="1"/>
  <c r="Z57" i="13"/>
  <c r="Y57" i="13"/>
  <c r="X57" i="13"/>
  <c r="V57" i="13"/>
  <c r="C57" i="13"/>
  <c r="AC57" i="13" s="1"/>
  <c r="Z56" i="13"/>
  <c r="Y56" i="13"/>
  <c r="X56" i="13"/>
  <c r="V56" i="13"/>
  <c r="C56" i="13"/>
  <c r="AC56" i="13" s="1"/>
  <c r="Z55" i="13"/>
  <c r="Y55" i="13"/>
  <c r="X55" i="13"/>
  <c r="V55" i="13"/>
  <c r="C55" i="13"/>
  <c r="AC55" i="13" s="1"/>
  <c r="Z54" i="13"/>
  <c r="Y54" i="13"/>
  <c r="X54" i="13"/>
  <c r="V54" i="13"/>
  <c r="C54" i="13"/>
  <c r="AC54" i="13" s="1"/>
  <c r="Z53" i="13"/>
  <c r="Y53" i="13"/>
  <c r="X53" i="13"/>
  <c r="V53" i="13"/>
  <c r="C53" i="13"/>
  <c r="AC53" i="13" s="1"/>
  <c r="Z52" i="13"/>
  <c r="Y52" i="13"/>
  <c r="X52" i="13"/>
  <c r="V52" i="13"/>
  <c r="C52" i="13"/>
  <c r="AC52" i="13" s="1"/>
  <c r="Z51" i="13"/>
  <c r="Y51" i="13"/>
  <c r="X51" i="13"/>
  <c r="V51" i="13"/>
  <c r="C51" i="13"/>
  <c r="AC51" i="13" s="1"/>
  <c r="Z50" i="13"/>
  <c r="Y50" i="13"/>
  <c r="X50" i="13"/>
  <c r="V50" i="13"/>
  <c r="C50" i="13"/>
  <c r="AC50" i="13" s="1"/>
  <c r="Z49" i="13"/>
  <c r="Y49" i="13"/>
  <c r="X49" i="13"/>
  <c r="V49" i="13"/>
  <c r="C49" i="13"/>
  <c r="AC49" i="13" s="1"/>
  <c r="Z48" i="13"/>
  <c r="Y48" i="13"/>
  <c r="X48" i="13"/>
  <c r="V48" i="13"/>
  <c r="C48" i="13"/>
  <c r="AC48" i="13" s="1"/>
  <c r="Z47" i="13"/>
  <c r="Y47" i="13"/>
  <c r="X47" i="13"/>
  <c r="V47" i="13"/>
  <c r="C47" i="13"/>
  <c r="AC47" i="13" s="1"/>
  <c r="Z46" i="13"/>
  <c r="Y46" i="13"/>
  <c r="X46" i="13"/>
  <c r="V46" i="13"/>
  <c r="C46" i="13"/>
  <c r="AC46" i="13" s="1"/>
  <c r="Z45" i="13"/>
  <c r="Y45" i="13"/>
  <c r="X45" i="13"/>
  <c r="V45" i="13"/>
  <c r="C45" i="13"/>
  <c r="AC45" i="13" s="1"/>
  <c r="Z44" i="13"/>
  <c r="Y44" i="13"/>
  <c r="X44" i="13"/>
  <c r="V44" i="13"/>
  <c r="C44" i="13"/>
  <c r="AC44" i="13" s="1"/>
  <c r="Z43" i="13"/>
  <c r="Y43" i="13"/>
  <c r="X43" i="13"/>
  <c r="V43" i="13"/>
  <c r="C43" i="13"/>
  <c r="AC43" i="13" s="1"/>
  <c r="Z42" i="13"/>
  <c r="Y42" i="13"/>
  <c r="X42" i="13"/>
  <c r="V42" i="13"/>
  <c r="C42" i="13"/>
  <c r="AC42" i="13" s="1"/>
  <c r="Z41" i="13"/>
  <c r="Y41" i="13"/>
  <c r="X41" i="13"/>
  <c r="V41" i="13"/>
  <c r="C41" i="13"/>
  <c r="AC41" i="13" s="1"/>
  <c r="Z40" i="13"/>
  <c r="Y40" i="13"/>
  <c r="X40" i="13"/>
  <c r="V40" i="13"/>
  <c r="C40" i="13"/>
  <c r="AC40" i="13" s="1"/>
  <c r="Z39" i="13"/>
  <c r="Y39" i="13"/>
  <c r="X39" i="13"/>
  <c r="V39" i="13"/>
  <c r="C39" i="13"/>
  <c r="AC39" i="13" s="1"/>
  <c r="Z38" i="13"/>
  <c r="Y38" i="13"/>
  <c r="X38" i="13"/>
  <c r="V38" i="13"/>
  <c r="C38" i="13"/>
  <c r="Z37" i="13"/>
  <c r="Y37" i="13"/>
  <c r="X37" i="13"/>
  <c r="V37" i="13"/>
  <c r="C37" i="13"/>
  <c r="AE37" i="13" s="1"/>
  <c r="Z36" i="13"/>
  <c r="Y36" i="13"/>
  <c r="X36" i="13"/>
  <c r="V36" i="13"/>
  <c r="C36" i="13"/>
  <c r="AE36" i="13" s="1"/>
  <c r="Z35" i="13"/>
  <c r="Y35" i="13"/>
  <c r="X35" i="13"/>
  <c r="V35" i="13"/>
  <c r="C35" i="13"/>
  <c r="AE35" i="13" s="1"/>
  <c r="Z34" i="13"/>
  <c r="Y34" i="13"/>
  <c r="X34" i="13"/>
  <c r="V34" i="13"/>
  <c r="C34" i="13"/>
  <c r="AE34" i="13" s="1"/>
  <c r="Z33" i="13"/>
  <c r="Y33" i="13"/>
  <c r="X33" i="13"/>
  <c r="V33" i="13"/>
  <c r="C33" i="13"/>
  <c r="AE33" i="13" s="1"/>
  <c r="Z32" i="13"/>
  <c r="Y32" i="13"/>
  <c r="X32" i="13"/>
  <c r="V32" i="13"/>
  <c r="C32" i="13"/>
  <c r="Z31" i="13"/>
  <c r="Y31" i="13"/>
  <c r="X31" i="13"/>
  <c r="V31" i="13"/>
  <c r="C31" i="13"/>
  <c r="AD31" i="13" s="1"/>
  <c r="Z30" i="13"/>
  <c r="Y30" i="13"/>
  <c r="X30" i="13"/>
  <c r="V30" i="13"/>
  <c r="C30" i="13"/>
  <c r="Z29" i="13"/>
  <c r="Y29" i="13"/>
  <c r="X29" i="13"/>
  <c r="V29" i="13"/>
  <c r="C29" i="13"/>
  <c r="AE29" i="13" s="1"/>
  <c r="Z28" i="13"/>
  <c r="Y28" i="13"/>
  <c r="X28" i="13"/>
  <c r="V28" i="13"/>
  <c r="C28" i="13"/>
  <c r="AD28" i="13" s="1"/>
  <c r="Z27" i="13"/>
  <c r="Y27" i="13"/>
  <c r="X27" i="13"/>
  <c r="V27" i="13"/>
  <c r="C27" i="13"/>
  <c r="Z26" i="13"/>
  <c r="Y26" i="13"/>
  <c r="X26" i="13"/>
  <c r="V26" i="13"/>
  <c r="C26" i="13"/>
  <c r="Z25" i="13"/>
  <c r="Y25" i="13"/>
  <c r="X25" i="13"/>
  <c r="V25" i="13"/>
  <c r="C25" i="13"/>
  <c r="AE25" i="13" s="1"/>
  <c r="Z24" i="13"/>
  <c r="Y24" i="13"/>
  <c r="X24" i="13"/>
  <c r="V24" i="13"/>
  <c r="C24" i="13"/>
  <c r="Z23" i="13"/>
  <c r="Y23" i="13"/>
  <c r="X23" i="13"/>
  <c r="V23" i="13"/>
  <c r="C23" i="13"/>
  <c r="Z22" i="13"/>
  <c r="Y22" i="13"/>
  <c r="X22" i="13"/>
  <c r="V22" i="13"/>
  <c r="C22" i="13"/>
  <c r="Z21" i="13"/>
  <c r="Y21" i="13"/>
  <c r="X21" i="13"/>
  <c r="V21" i="13"/>
  <c r="C21" i="13"/>
  <c r="AE21" i="13" s="1"/>
  <c r="Z20" i="13"/>
  <c r="Y20" i="13"/>
  <c r="X20" i="13"/>
  <c r="V20" i="13"/>
  <c r="C20" i="13"/>
  <c r="Z19" i="13"/>
  <c r="Y19" i="13"/>
  <c r="X19" i="13"/>
  <c r="V19" i="13"/>
  <c r="C19" i="13"/>
  <c r="Z18" i="13"/>
  <c r="Y18" i="13"/>
  <c r="X18" i="13"/>
  <c r="V18" i="13"/>
  <c r="C18" i="13"/>
  <c r="Z17" i="13"/>
  <c r="Y17" i="13"/>
  <c r="X17" i="13"/>
  <c r="V17" i="13"/>
  <c r="C17" i="13"/>
  <c r="AE17" i="13" s="1"/>
  <c r="Z16" i="13"/>
  <c r="Y16" i="13"/>
  <c r="X16" i="13"/>
  <c r="V16" i="13"/>
  <c r="C16" i="13"/>
  <c r="Z15" i="13"/>
  <c r="Y15" i="13"/>
  <c r="X15" i="13"/>
  <c r="V15" i="13"/>
  <c r="C15" i="13"/>
  <c r="Z14" i="13"/>
  <c r="Y14" i="13"/>
  <c r="X14" i="13"/>
  <c r="V14" i="13"/>
  <c r="C14" i="13"/>
  <c r="Z13" i="13"/>
  <c r="Y13" i="13"/>
  <c r="X13" i="13"/>
  <c r="V13" i="13"/>
  <c r="C13" i="13"/>
  <c r="AE13" i="13" s="1"/>
  <c r="Z12" i="13"/>
  <c r="Y12" i="13"/>
  <c r="X12" i="13"/>
  <c r="V12" i="13"/>
  <c r="C12" i="13"/>
  <c r="Z11" i="13"/>
  <c r="Y11" i="13"/>
  <c r="X11" i="13"/>
  <c r="V11" i="13"/>
  <c r="C11" i="13"/>
  <c r="Z10" i="13"/>
  <c r="Y10" i="13"/>
  <c r="X10" i="13"/>
  <c r="V10" i="13"/>
  <c r="C10" i="13"/>
  <c r="Z9" i="13"/>
  <c r="Y9" i="13"/>
  <c r="X9" i="13"/>
  <c r="V9" i="13"/>
  <c r="C9" i="13"/>
  <c r="AE9" i="13" s="1"/>
  <c r="Z8" i="13"/>
  <c r="Y8" i="13"/>
  <c r="X8" i="13"/>
  <c r="V8" i="13"/>
  <c r="C8" i="13"/>
  <c r="Z7" i="13"/>
  <c r="Y7" i="13"/>
  <c r="X7" i="13"/>
  <c r="V7" i="13"/>
  <c r="C7" i="13"/>
  <c r="Z6" i="13"/>
  <c r="Y6" i="13"/>
  <c r="X6" i="13"/>
  <c r="V6" i="13"/>
  <c r="C6" i="13"/>
  <c r="Z5" i="13"/>
  <c r="Y5" i="13"/>
  <c r="X5" i="13"/>
  <c r="V5" i="13"/>
  <c r="C5" i="13"/>
  <c r="AE5" i="13" s="1"/>
  <c r="Z4" i="13"/>
  <c r="Y4" i="13"/>
  <c r="X4" i="13"/>
  <c r="V4" i="13"/>
  <c r="C4" i="13"/>
  <c r="Z3" i="13"/>
  <c r="Y3" i="13"/>
  <c r="X3" i="13"/>
  <c r="V3" i="13"/>
  <c r="C3" i="13"/>
  <c r="Z2" i="13"/>
  <c r="Y2" i="13"/>
  <c r="X2" i="13"/>
  <c r="V2" i="13"/>
  <c r="C2" i="13"/>
  <c r="C3" i="12"/>
  <c r="AB3" i="12" s="1"/>
  <c r="C4" i="12"/>
  <c r="AB4" i="12" s="1"/>
  <c r="C5" i="12"/>
  <c r="C6" i="12"/>
  <c r="C7" i="12"/>
  <c r="AB7" i="12" s="1"/>
  <c r="C8" i="12"/>
  <c r="AB8" i="12" s="1"/>
  <c r="C9" i="12"/>
  <c r="C10" i="12"/>
  <c r="C11" i="12"/>
  <c r="AB11" i="12" s="1"/>
  <c r="C12" i="12"/>
  <c r="AE12" i="12" s="1"/>
  <c r="C13" i="12"/>
  <c r="C14" i="12"/>
  <c r="C15" i="12"/>
  <c r="C16" i="12"/>
  <c r="AC16" i="12" s="1"/>
  <c r="C17" i="12"/>
  <c r="AC17" i="12" s="1"/>
  <c r="C18" i="12"/>
  <c r="C19" i="12"/>
  <c r="AC19" i="12" s="1"/>
  <c r="C20" i="12"/>
  <c r="AC20" i="12" s="1"/>
  <c r="C21" i="12"/>
  <c r="C22" i="12"/>
  <c r="C23" i="12"/>
  <c r="AC23" i="12" s="1"/>
  <c r="C24" i="12"/>
  <c r="C25" i="12"/>
  <c r="C26" i="12"/>
  <c r="C27" i="12"/>
  <c r="AC27" i="12" s="1"/>
  <c r="C28" i="12"/>
  <c r="AC28" i="12" s="1"/>
  <c r="C29" i="12"/>
  <c r="C30" i="12"/>
  <c r="AE30" i="12" s="1"/>
  <c r="C31" i="12"/>
  <c r="AC31" i="12" s="1"/>
  <c r="C32" i="12"/>
  <c r="C33" i="12"/>
  <c r="C34" i="12"/>
  <c r="AC34" i="12" s="1"/>
  <c r="C35" i="12"/>
  <c r="AC35" i="12" s="1"/>
  <c r="C36" i="12"/>
  <c r="C37" i="12"/>
  <c r="AC37" i="12" s="1"/>
  <c r="C38" i="12"/>
  <c r="AC38" i="12" s="1"/>
  <c r="C39" i="12"/>
  <c r="C40" i="12"/>
  <c r="AC40" i="12" s="1"/>
  <c r="C41" i="12"/>
  <c r="AC41" i="12" s="1"/>
  <c r="C42" i="12"/>
  <c r="C43" i="12"/>
  <c r="AC43" i="12" s="1"/>
  <c r="C44" i="12"/>
  <c r="AC44" i="12" s="1"/>
  <c r="C45" i="12"/>
  <c r="C46" i="12"/>
  <c r="AC46" i="12" s="1"/>
  <c r="C47" i="12"/>
  <c r="AC47" i="12" s="1"/>
  <c r="C48" i="12"/>
  <c r="C49" i="12"/>
  <c r="C50" i="12"/>
  <c r="AC50" i="12" s="1"/>
  <c r="C51" i="12"/>
  <c r="AC51" i="12" s="1"/>
  <c r="C52" i="12"/>
  <c r="C53" i="12"/>
  <c r="C54" i="12"/>
  <c r="AC54" i="12" s="1"/>
  <c r="C55" i="12"/>
  <c r="AC55" i="12" s="1"/>
  <c r="C56" i="12"/>
  <c r="C57" i="12"/>
  <c r="C58" i="12"/>
  <c r="AC58" i="12" s="1"/>
  <c r="C59" i="12"/>
  <c r="C60" i="12"/>
  <c r="AE60" i="12" s="1"/>
  <c r="C61" i="12"/>
  <c r="AC61" i="12" s="1"/>
  <c r="C62" i="12"/>
  <c r="C63" i="12"/>
  <c r="C64" i="12"/>
  <c r="AC64" i="12" s="1"/>
  <c r="V64" i="12"/>
  <c r="X64" i="12"/>
  <c r="Y64" i="12"/>
  <c r="Z64" i="12"/>
  <c r="Z63" i="12"/>
  <c r="Y63" i="12"/>
  <c r="X63" i="12"/>
  <c r="V63" i="12"/>
  <c r="Z62" i="12"/>
  <c r="Y62" i="12"/>
  <c r="X62" i="12"/>
  <c r="V62" i="12"/>
  <c r="Z61" i="12"/>
  <c r="Y61" i="12"/>
  <c r="X61" i="12"/>
  <c r="V61" i="12"/>
  <c r="Z60" i="12"/>
  <c r="Y60" i="12"/>
  <c r="X60" i="12"/>
  <c r="V60" i="12"/>
  <c r="Z59" i="12"/>
  <c r="Y59" i="12"/>
  <c r="X59" i="12"/>
  <c r="V59" i="12"/>
  <c r="Z58" i="12"/>
  <c r="Y58" i="12"/>
  <c r="X58" i="12"/>
  <c r="V58" i="12"/>
  <c r="Z57" i="12"/>
  <c r="Y57" i="12"/>
  <c r="X57" i="12"/>
  <c r="V57" i="12"/>
  <c r="Z56" i="12"/>
  <c r="Y56" i="12"/>
  <c r="X56" i="12"/>
  <c r="V56" i="12"/>
  <c r="Z55" i="12"/>
  <c r="Y55" i="12"/>
  <c r="X55" i="12"/>
  <c r="V55" i="12"/>
  <c r="Z54" i="12"/>
  <c r="Y54" i="12"/>
  <c r="X54" i="12"/>
  <c r="V54" i="12"/>
  <c r="Z53" i="12"/>
  <c r="Y53" i="12"/>
  <c r="X53" i="12"/>
  <c r="V53" i="12"/>
  <c r="Z52" i="12"/>
  <c r="Y52" i="12"/>
  <c r="X52" i="12"/>
  <c r="V52" i="12"/>
  <c r="Z51" i="12"/>
  <c r="Y51" i="12"/>
  <c r="X51" i="12"/>
  <c r="V51" i="12"/>
  <c r="Z50" i="12"/>
  <c r="Y50" i="12"/>
  <c r="X50" i="12"/>
  <c r="V50" i="12"/>
  <c r="Z49" i="12"/>
  <c r="Y49" i="12"/>
  <c r="X49" i="12"/>
  <c r="V49" i="12"/>
  <c r="Z48" i="12"/>
  <c r="Y48" i="12"/>
  <c r="X48" i="12"/>
  <c r="V48" i="12"/>
  <c r="Z47" i="12"/>
  <c r="Y47" i="12"/>
  <c r="X47" i="12"/>
  <c r="V47" i="12"/>
  <c r="Z46" i="12"/>
  <c r="Y46" i="12"/>
  <c r="X46" i="12"/>
  <c r="V46" i="12"/>
  <c r="Z45" i="12"/>
  <c r="Y45" i="12"/>
  <c r="X45" i="12"/>
  <c r="V45" i="12"/>
  <c r="Z44" i="12"/>
  <c r="Y44" i="12"/>
  <c r="X44" i="12"/>
  <c r="V44" i="12"/>
  <c r="Z43" i="12"/>
  <c r="Y43" i="12"/>
  <c r="X43" i="12"/>
  <c r="V43" i="12"/>
  <c r="Z42" i="12"/>
  <c r="Y42" i="12"/>
  <c r="X42" i="12"/>
  <c r="V42" i="12"/>
  <c r="Z41" i="12"/>
  <c r="Y41" i="12"/>
  <c r="X41" i="12"/>
  <c r="V41" i="12"/>
  <c r="Z40" i="12"/>
  <c r="Y40" i="12"/>
  <c r="X40" i="12"/>
  <c r="V40" i="12"/>
  <c r="Z39" i="12"/>
  <c r="Y39" i="12"/>
  <c r="X39" i="12"/>
  <c r="V39" i="12"/>
  <c r="Z38" i="12"/>
  <c r="Y38" i="12"/>
  <c r="X38" i="12"/>
  <c r="V38" i="12"/>
  <c r="Z37" i="12"/>
  <c r="Y37" i="12"/>
  <c r="X37" i="12"/>
  <c r="V37" i="12"/>
  <c r="Z36" i="12"/>
  <c r="Y36" i="12"/>
  <c r="X36" i="12"/>
  <c r="V36" i="12"/>
  <c r="Z35" i="12"/>
  <c r="Y35" i="12"/>
  <c r="X35" i="12"/>
  <c r="V35" i="12"/>
  <c r="Z34" i="12"/>
  <c r="Y34" i="12"/>
  <c r="X34" i="12"/>
  <c r="V34" i="12"/>
  <c r="Z33" i="12"/>
  <c r="Y33" i="12"/>
  <c r="X33" i="12"/>
  <c r="V33" i="12"/>
  <c r="Z32" i="12"/>
  <c r="Y32" i="12"/>
  <c r="X32" i="12"/>
  <c r="V32" i="12"/>
  <c r="Z31" i="12"/>
  <c r="Y31" i="12"/>
  <c r="X31" i="12"/>
  <c r="V31" i="12"/>
  <c r="Z30" i="12"/>
  <c r="Y30" i="12"/>
  <c r="X30" i="12"/>
  <c r="V30" i="12"/>
  <c r="Z29" i="12"/>
  <c r="Y29" i="12"/>
  <c r="X29" i="12"/>
  <c r="V29" i="12"/>
  <c r="Z28" i="12"/>
  <c r="Y28" i="12"/>
  <c r="X28" i="12"/>
  <c r="V28" i="12"/>
  <c r="Z27" i="12"/>
  <c r="Y27" i="12"/>
  <c r="X27" i="12"/>
  <c r="V27" i="12"/>
  <c r="Z26" i="12"/>
  <c r="Y26" i="12"/>
  <c r="X26" i="12"/>
  <c r="V26" i="12"/>
  <c r="Z25" i="12"/>
  <c r="Y25" i="12"/>
  <c r="X25" i="12"/>
  <c r="V25" i="12"/>
  <c r="Z24" i="12"/>
  <c r="Y24" i="12"/>
  <c r="X24" i="12"/>
  <c r="V24" i="12"/>
  <c r="AC24" i="12"/>
  <c r="Z23" i="12"/>
  <c r="Y23" i="12"/>
  <c r="X23" i="12"/>
  <c r="V23" i="12"/>
  <c r="Z22" i="12"/>
  <c r="Y22" i="12"/>
  <c r="X22" i="12"/>
  <c r="V22" i="12"/>
  <c r="Z21" i="12"/>
  <c r="Y21" i="12"/>
  <c r="X21" i="12"/>
  <c r="V21" i="12"/>
  <c r="Z20" i="12"/>
  <c r="Y20" i="12"/>
  <c r="X20" i="12"/>
  <c r="V20" i="12"/>
  <c r="Z19" i="12"/>
  <c r="Y19" i="12"/>
  <c r="X19" i="12"/>
  <c r="V19" i="12"/>
  <c r="Z18" i="12"/>
  <c r="Y18" i="12"/>
  <c r="X18" i="12"/>
  <c r="V18" i="12"/>
  <c r="Z17" i="12"/>
  <c r="Y17" i="12"/>
  <c r="X17" i="12"/>
  <c r="V17" i="12"/>
  <c r="Z16" i="12"/>
  <c r="Y16" i="12"/>
  <c r="X16" i="12"/>
  <c r="V16" i="12"/>
  <c r="Z15" i="12"/>
  <c r="Y15" i="12"/>
  <c r="X15" i="12"/>
  <c r="V15" i="12"/>
  <c r="Z14" i="12"/>
  <c r="Y14" i="12"/>
  <c r="X14" i="12"/>
  <c r="V14" i="12"/>
  <c r="Z13" i="12"/>
  <c r="Y13" i="12"/>
  <c r="X13" i="12"/>
  <c r="V13" i="12"/>
  <c r="AC13" i="12"/>
  <c r="AB12" i="12"/>
  <c r="Z12" i="12"/>
  <c r="Y12" i="12"/>
  <c r="X12" i="12"/>
  <c r="V12" i="12"/>
  <c r="Z11" i="12"/>
  <c r="Y11" i="12"/>
  <c r="X11" i="12"/>
  <c r="V11" i="12"/>
  <c r="Z10" i="12"/>
  <c r="Y10" i="12"/>
  <c r="X10" i="12"/>
  <c r="V10" i="12"/>
  <c r="Z9" i="12"/>
  <c r="Y9" i="12"/>
  <c r="X9" i="12"/>
  <c r="V9" i="12"/>
  <c r="Z8" i="12"/>
  <c r="Y8" i="12"/>
  <c r="X8" i="12"/>
  <c r="V8" i="12"/>
  <c r="Z7" i="12"/>
  <c r="Y7" i="12"/>
  <c r="X7" i="12"/>
  <c r="V7" i="12"/>
  <c r="Z6" i="12"/>
  <c r="Y6" i="12"/>
  <c r="X6" i="12"/>
  <c r="V6" i="12"/>
  <c r="Z5" i="12"/>
  <c r="Y5" i="12"/>
  <c r="X5" i="12"/>
  <c r="V5" i="12"/>
  <c r="Z4" i="12"/>
  <c r="Y4" i="12"/>
  <c r="X4" i="12"/>
  <c r="V4" i="12"/>
  <c r="Z3" i="12"/>
  <c r="Y3" i="12"/>
  <c r="X3" i="12"/>
  <c r="V3" i="12"/>
  <c r="Z2" i="12"/>
  <c r="Y2" i="12"/>
  <c r="X2" i="12"/>
  <c r="V2" i="12"/>
  <c r="C2" i="12"/>
  <c r="C67" i="11"/>
  <c r="Y67" i="11"/>
  <c r="AA67" i="11"/>
  <c r="AB67" i="11"/>
  <c r="AC67" i="11"/>
  <c r="V2" i="2"/>
  <c r="X2" i="2"/>
  <c r="Y2" i="2"/>
  <c r="Z2" i="2"/>
  <c r="Y3" i="1"/>
  <c r="AA3" i="1"/>
  <c r="AB3" i="1"/>
  <c r="AC3" i="1"/>
  <c r="Y4" i="1"/>
  <c r="AA4" i="1"/>
  <c r="AB4" i="1"/>
  <c r="AC4" i="1"/>
  <c r="Y5" i="1"/>
  <c r="AA5" i="1"/>
  <c r="AB5" i="1"/>
  <c r="AC5" i="1"/>
  <c r="Y6" i="1"/>
  <c r="AA6" i="1"/>
  <c r="AB6" i="1"/>
  <c r="AC6" i="1"/>
  <c r="Y7" i="1"/>
  <c r="AA7" i="1"/>
  <c r="AB7" i="1"/>
  <c r="AC7" i="1"/>
  <c r="Y8" i="1"/>
  <c r="AA8" i="1"/>
  <c r="AB8" i="1"/>
  <c r="AC8" i="1"/>
  <c r="Y9" i="1"/>
  <c r="AA9" i="1"/>
  <c r="AB9" i="1"/>
  <c r="AC9" i="1"/>
  <c r="Y10" i="1"/>
  <c r="AA10" i="1"/>
  <c r="AB10" i="1"/>
  <c r="AC10" i="1"/>
  <c r="Y11" i="1"/>
  <c r="AA11" i="1"/>
  <c r="AB11" i="1"/>
  <c r="AC11" i="1"/>
  <c r="Y12" i="1"/>
  <c r="AA12" i="1"/>
  <c r="AB12" i="1"/>
  <c r="AC12" i="1"/>
  <c r="Y13" i="1"/>
  <c r="AA13" i="1"/>
  <c r="AB13" i="1"/>
  <c r="AC13" i="1"/>
  <c r="Y14" i="1"/>
  <c r="AA14" i="1"/>
  <c r="AB14" i="1"/>
  <c r="AC14" i="1"/>
  <c r="Y15" i="1"/>
  <c r="AA15" i="1"/>
  <c r="AB15" i="1"/>
  <c r="AC15" i="1"/>
  <c r="Y16" i="1"/>
  <c r="AA16" i="1"/>
  <c r="AB16" i="1"/>
  <c r="AC16" i="1"/>
  <c r="Y17" i="1"/>
  <c r="AA17" i="1"/>
  <c r="AB17" i="1"/>
  <c r="AC17" i="1"/>
  <c r="Y18" i="1"/>
  <c r="AA18" i="1"/>
  <c r="AB18" i="1"/>
  <c r="AC18" i="1"/>
  <c r="Y19" i="1"/>
  <c r="AA19" i="1"/>
  <c r="AB19" i="1"/>
  <c r="AC19" i="1"/>
  <c r="Y20" i="1"/>
  <c r="AA20" i="1"/>
  <c r="AB20" i="1"/>
  <c r="AC20" i="1"/>
  <c r="Y21" i="1"/>
  <c r="AA21" i="1"/>
  <c r="AB21" i="1"/>
  <c r="AC21" i="1"/>
  <c r="Y22" i="1"/>
  <c r="AA22" i="1"/>
  <c r="AB22" i="1"/>
  <c r="AC22" i="1"/>
  <c r="Y23" i="1"/>
  <c r="AA23" i="1"/>
  <c r="AB23" i="1"/>
  <c r="AC23" i="1"/>
  <c r="Y24" i="1"/>
  <c r="AA24" i="1"/>
  <c r="AB24" i="1"/>
  <c r="AC24" i="1"/>
  <c r="Y25" i="1"/>
  <c r="AA25" i="1"/>
  <c r="AB25" i="1"/>
  <c r="AC25" i="1"/>
  <c r="Y26" i="1"/>
  <c r="AA26" i="1"/>
  <c r="AB26" i="1"/>
  <c r="AC26" i="1"/>
  <c r="Y27" i="1"/>
  <c r="AA27" i="1"/>
  <c r="AB27" i="1"/>
  <c r="AC27" i="1"/>
  <c r="Y28" i="1"/>
  <c r="AA28" i="1"/>
  <c r="AB28" i="1"/>
  <c r="AC28" i="1"/>
  <c r="Y29" i="1"/>
  <c r="AA29" i="1"/>
  <c r="AB29" i="1"/>
  <c r="AC29" i="1"/>
  <c r="Y30" i="1"/>
  <c r="AA30" i="1"/>
  <c r="AB30" i="1"/>
  <c r="AC30" i="1"/>
  <c r="Y31" i="1"/>
  <c r="AA31" i="1"/>
  <c r="AB31" i="1"/>
  <c r="AC31" i="1"/>
  <c r="Y32" i="1"/>
  <c r="AA32" i="1"/>
  <c r="AB32" i="1"/>
  <c r="AC32" i="1"/>
  <c r="Y33" i="1"/>
  <c r="AA33" i="1"/>
  <c r="AB33" i="1"/>
  <c r="AC33" i="1"/>
  <c r="Y34" i="1"/>
  <c r="AA34" i="1"/>
  <c r="AB34" i="1"/>
  <c r="AC34" i="1"/>
  <c r="Y35" i="1"/>
  <c r="AA35" i="1"/>
  <c r="AB35" i="1"/>
  <c r="AC35" i="1"/>
  <c r="Y36" i="1"/>
  <c r="AA36" i="1"/>
  <c r="AB36" i="1"/>
  <c r="AC36" i="1"/>
  <c r="Y37" i="1"/>
  <c r="AA37" i="1"/>
  <c r="AB37" i="1"/>
  <c r="AC37" i="1"/>
  <c r="Y38" i="1"/>
  <c r="AA38" i="1"/>
  <c r="AB38" i="1"/>
  <c r="AC38" i="1"/>
  <c r="Y39" i="1"/>
  <c r="AA39" i="1"/>
  <c r="AB39" i="1"/>
  <c r="AC39" i="1"/>
  <c r="Y40" i="1"/>
  <c r="AA40" i="1"/>
  <c r="AB40" i="1"/>
  <c r="AC40" i="1"/>
  <c r="Y41" i="1"/>
  <c r="AA41" i="1"/>
  <c r="AB41" i="1"/>
  <c r="AC41" i="1"/>
  <c r="Y42" i="1"/>
  <c r="AA42" i="1"/>
  <c r="AB42" i="1"/>
  <c r="AC42" i="1"/>
  <c r="Y43" i="1"/>
  <c r="AA43" i="1"/>
  <c r="AB43" i="1"/>
  <c r="AC43" i="1"/>
  <c r="Y44" i="1"/>
  <c r="AA44" i="1"/>
  <c r="AB44" i="1"/>
  <c r="AC44" i="1"/>
  <c r="Y45" i="1"/>
  <c r="AA45" i="1"/>
  <c r="AB45" i="1"/>
  <c r="AC45" i="1"/>
  <c r="Y46" i="1"/>
  <c r="AA46" i="1"/>
  <c r="AB46" i="1"/>
  <c r="AC46" i="1"/>
  <c r="Y47" i="1"/>
  <c r="AA47" i="1"/>
  <c r="AB47" i="1"/>
  <c r="AC47" i="1"/>
  <c r="Y48" i="1"/>
  <c r="AA48" i="1"/>
  <c r="AB48" i="1"/>
  <c r="AC48" i="1"/>
  <c r="Y49" i="1"/>
  <c r="AA49" i="1"/>
  <c r="AB49" i="1"/>
  <c r="AC49" i="1"/>
  <c r="Y50" i="1"/>
  <c r="AA50" i="1"/>
  <c r="AB50" i="1"/>
  <c r="AC50" i="1"/>
  <c r="Y51" i="1"/>
  <c r="AA51" i="1"/>
  <c r="AB51" i="1"/>
  <c r="AC51" i="1"/>
  <c r="Y52" i="1"/>
  <c r="AA52" i="1"/>
  <c r="AB52" i="1"/>
  <c r="AC52" i="1"/>
  <c r="Y53" i="1"/>
  <c r="AA53" i="1"/>
  <c r="AB53" i="1"/>
  <c r="AC53" i="1"/>
  <c r="Y54" i="1"/>
  <c r="AA54" i="1"/>
  <c r="AB54" i="1"/>
  <c r="AC54" i="1"/>
  <c r="Y55" i="1"/>
  <c r="AA55" i="1"/>
  <c r="AB55" i="1"/>
  <c r="AC55" i="1"/>
  <c r="Y56" i="1"/>
  <c r="AA56" i="1"/>
  <c r="AB56" i="1"/>
  <c r="AC56" i="1"/>
  <c r="Y57" i="1"/>
  <c r="AA57" i="1"/>
  <c r="AB57" i="1"/>
  <c r="AC57" i="1"/>
  <c r="Y58" i="1"/>
  <c r="AA58" i="1"/>
  <c r="AB58" i="1"/>
  <c r="AC58" i="1"/>
  <c r="Y59" i="1"/>
  <c r="AA59" i="1"/>
  <c r="AB59" i="1"/>
  <c r="AC59" i="1"/>
  <c r="AC2" i="1"/>
  <c r="AB2" i="1"/>
  <c r="AA2" i="1"/>
  <c r="Y2" i="1"/>
  <c r="V3" i="2"/>
  <c r="X3" i="2"/>
  <c r="Y3" i="2"/>
  <c r="Z3" i="2"/>
  <c r="V4" i="2"/>
  <c r="X4" i="2"/>
  <c r="Y4" i="2"/>
  <c r="Z4" i="2"/>
  <c r="V5" i="2"/>
  <c r="X5" i="2"/>
  <c r="Y5" i="2"/>
  <c r="Z5" i="2"/>
  <c r="V6" i="2"/>
  <c r="X6" i="2"/>
  <c r="Y6" i="2"/>
  <c r="Z6" i="2"/>
  <c r="V7" i="2"/>
  <c r="X7" i="2"/>
  <c r="Y7" i="2"/>
  <c r="Z7" i="2"/>
  <c r="V8" i="2"/>
  <c r="X8" i="2"/>
  <c r="Y8" i="2"/>
  <c r="Z8" i="2"/>
  <c r="V9" i="2"/>
  <c r="X9" i="2"/>
  <c r="Y9" i="2"/>
  <c r="Z9" i="2"/>
  <c r="V10" i="2"/>
  <c r="X10" i="2"/>
  <c r="Y10" i="2"/>
  <c r="Z10" i="2"/>
  <c r="V11" i="2"/>
  <c r="X11" i="2"/>
  <c r="Y11" i="2"/>
  <c r="Z11" i="2"/>
  <c r="V12" i="2"/>
  <c r="X12" i="2"/>
  <c r="Y12" i="2"/>
  <c r="Z12" i="2"/>
  <c r="V13" i="2"/>
  <c r="X13" i="2"/>
  <c r="Y13" i="2"/>
  <c r="Z13" i="2"/>
  <c r="V14" i="2"/>
  <c r="X14" i="2"/>
  <c r="Y14" i="2"/>
  <c r="Z14" i="2"/>
  <c r="V15" i="2"/>
  <c r="X15" i="2"/>
  <c r="Y15" i="2"/>
  <c r="Z15" i="2"/>
  <c r="V16" i="2"/>
  <c r="X16" i="2"/>
  <c r="Y16" i="2"/>
  <c r="Z16" i="2"/>
  <c r="V17" i="2"/>
  <c r="X17" i="2"/>
  <c r="Y17" i="2"/>
  <c r="Z17" i="2"/>
  <c r="V18" i="2"/>
  <c r="X18" i="2"/>
  <c r="Y18" i="2"/>
  <c r="Z18" i="2"/>
  <c r="V19" i="2"/>
  <c r="X19" i="2"/>
  <c r="Y19" i="2"/>
  <c r="Z19" i="2"/>
  <c r="V20" i="2"/>
  <c r="X20" i="2"/>
  <c r="Y20" i="2"/>
  <c r="Z20" i="2"/>
  <c r="V21" i="2"/>
  <c r="X21" i="2"/>
  <c r="Y21" i="2"/>
  <c r="Z21" i="2"/>
  <c r="V22" i="2"/>
  <c r="X22" i="2"/>
  <c r="Y22" i="2"/>
  <c r="Z22" i="2"/>
  <c r="V23" i="2"/>
  <c r="X23" i="2"/>
  <c r="Y23" i="2"/>
  <c r="Z23" i="2"/>
  <c r="V24" i="2"/>
  <c r="X24" i="2"/>
  <c r="Y24" i="2"/>
  <c r="Z24" i="2"/>
  <c r="V25" i="2"/>
  <c r="X25" i="2"/>
  <c r="Y25" i="2"/>
  <c r="Z25" i="2"/>
  <c r="V26" i="2"/>
  <c r="X26" i="2"/>
  <c r="Y26" i="2"/>
  <c r="Z26" i="2"/>
  <c r="V27" i="2"/>
  <c r="X27" i="2"/>
  <c r="Y27" i="2"/>
  <c r="Z27" i="2"/>
  <c r="V28" i="2"/>
  <c r="X28" i="2"/>
  <c r="Y28" i="2"/>
  <c r="Z28" i="2"/>
  <c r="V29" i="2"/>
  <c r="X29" i="2"/>
  <c r="Y29" i="2"/>
  <c r="Z29" i="2"/>
  <c r="V30" i="2"/>
  <c r="X30" i="2"/>
  <c r="Y30" i="2"/>
  <c r="Z30" i="2"/>
  <c r="V31" i="2"/>
  <c r="X31" i="2"/>
  <c r="Y31" i="2"/>
  <c r="Z31" i="2"/>
  <c r="V32" i="2"/>
  <c r="X32" i="2"/>
  <c r="Y32" i="2"/>
  <c r="Z32" i="2"/>
  <c r="V33" i="2"/>
  <c r="X33" i="2"/>
  <c r="Y33" i="2"/>
  <c r="Z33" i="2"/>
  <c r="V34" i="2"/>
  <c r="X34" i="2"/>
  <c r="Y34" i="2"/>
  <c r="Z34" i="2"/>
  <c r="V35" i="2"/>
  <c r="X35" i="2"/>
  <c r="Y35" i="2"/>
  <c r="Z35" i="2"/>
  <c r="V36" i="2"/>
  <c r="X36" i="2"/>
  <c r="Y36" i="2"/>
  <c r="Z36" i="2"/>
  <c r="V37" i="2"/>
  <c r="X37" i="2"/>
  <c r="Y37" i="2"/>
  <c r="Z37" i="2"/>
  <c r="V38" i="2"/>
  <c r="X38" i="2"/>
  <c r="Y38" i="2"/>
  <c r="Z38" i="2"/>
  <c r="V39" i="2"/>
  <c r="X39" i="2"/>
  <c r="Y39" i="2"/>
  <c r="Z39" i="2"/>
  <c r="V40" i="2"/>
  <c r="X40" i="2"/>
  <c r="Y40" i="2"/>
  <c r="Z40" i="2"/>
  <c r="V41" i="2"/>
  <c r="X41" i="2"/>
  <c r="Y41" i="2"/>
  <c r="Z41" i="2"/>
  <c r="V42" i="2"/>
  <c r="X42" i="2"/>
  <c r="Y42" i="2"/>
  <c r="Z42" i="2"/>
  <c r="V43" i="2"/>
  <c r="X43" i="2"/>
  <c r="Y43" i="2"/>
  <c r="Z43" i="2"/>
  <c r="V44" i="2"/>
  <c r="X44" i="2"/>
  <c r="Y44" i="2"/>
  <c r="Z44" i="2"/>
  <c r="V45" i="2"/>
  <c r="X45" i="2"/>
  <c r="Y45" i="2"/>
  <c r="Z45" i="2"/>
  <c r="V46" i="2"/>
  <c r="X46" i="2"/>
  <c r="Y46" i="2"/>
  <c r="Z46" i="2"/>
  <c r="V47" i="2"/>
  <c r="X47" i="2"/>
  <c r="Y47" i="2"/>
  <c r="Z47" i="2"/>
  <c r="V48" i="2"/>
  <c r="X48" i="2"/>
  <c r="Y48" i="2"/>
  <c r="Z48" i="2"/>
  <c r="V49" i="2"/>
  <c r="X49" i="2"/>
  <c r="Y49" i="2"/>
  <c r="Z49" i="2"/>
  <c r="V50" i="2"/>
  <c r="X50" i="2"/>
  <c r="Y50" i="2"/>
  <c r="Z50" i="2"/>
  <c r="V51" i="2"/>
  <c r="X51" i="2"/>
  <c r="Y51" i="2"/>
  <c r="Z51" i="2"/>
  <c r="V52" i="2"/>
  <c r="X52" i="2"/>
  <c r="Y52" i="2"/>
  <c r="Z52" i="2"/>
  <c r="V53" i="2"/>
  <c r="X53" i="2"/>
  <c r="Y53" i="2"/>
  <c r="Z53" i="2"/>
  <c r="V54" i="2"/>
  <c r="X54" i="2"/>
  <c r="Y54" i="2"/>
  <c r="Z54" i="2"/>
  <c r="V55" i="2"/>
  <c r="X55" i="2"/>
  <c r="Y55" i="2"/>
  <c r="Z55" i="2"/>
  <c r="V56" i="2"/>
  <c r="X56" i="2"/>
  <c r="Y56" i="2"/>
  <c r="Z56" i="2"/>
  <c r="V3" i="3"/>
  <c r="X3" i="3"/>
  <c r="Y3" i="3"/>
  <c r="Z3" i="3"/>
  <c r="V4" i="3"/>
  <c r="X4" i="3"/>
  <c r="Y4" i="3"/>
  <c r="Z4" i="3"/>
  <c r="V5" i="3"/>
  <c r="X5" i="3"/>
  <c r="Y5" i="3"/>
  <c r="Z5" i="3"/>
  <c r="V6" i="3"/>
  <c r="X6" i="3"/>
  <c r="Y6" i="3"/>
  <c r="Z6" i="3"/>
  <c r="V7" i="3"/>
  <c r="X7" i="3"/>
  <c r="Y7" i="3"/>
  <c r="Z7" i="3"/>
  <c r="V8" i="3"/>
  <c r="X8" i="3"/>
  <c r="Y8" i="3"/>
  <c r="Z8" i="3"/>
  <c r="V9" i="3"/>
  <c r="X9" i="3"/>
  <c r="Y9" i="3"/>
  <c r="Z9" i="3"/>
  <c r="V10" i="3"/>
  <c r="X10" i="3"/>
  <c r="Y10" i="3"/>
  <c r="Z10" i="3"/>
  <c r="V11" i="3"/>
  <c r="X11" i="3"/>
  <c r="Y11" i="3"/>
  <c r="Z11" i="3"/>
  <c r="V12" i="3"/>
  <c r="X12" i="3"/>
  <c r="Y12" i="3"/>
  <c r="Z12" i="3"/>
  <c r="V13" i="3"/>
  <c r="X13" i="3"/>
  <c r="Y13" i="3"/>
  <c r="Z13" i="3"/>
  <c r="V14" i="3"/>
  <c r="X14" i="3"/>
  <c r="Y14" i="3"/>
  <c r="Z14" i="3"/>
  <c r="V15" i="3"/>
  <c r="X15" i="3"/>
  <c r="Y15" i="3"/>
  <c r="Z15" i="3"/>
  <c r="V16" i="3"/>
  <c r="X16" i="3"/>
  <c r="Y16" i="3"/>
  <c r="Z16" i="3"/>
  <c r="V17" i="3"/>
  <c r="X17" i="3"/>
  <c r="Y17" i="3"/>
  <c r="Z17" i="3"/>
  <c r="V18" i="3"/>
  <c r="X18" i="3"/>
  <c r="Y18" i="3"/>
  <c r="Z18" i="3"/>
  <c r="V19" i="3"/>
  <c r="X19" i="3"/>
  <c r="Y19" i="3"/>
  <c r="Z19" i="3"/>
  <c r="V20" i="3"/>
  <c r="X20" i="3"/>
  <c r="Y20" i="3"/>
  <c r="Z20" i="3"/>
  <c r="V21" i="3"/>
  <c r="X21" i="3"/>
  <c r="Y21" i="3"/>
  <c r="Z21" i="3"/>
  <c r="V22" i="3"/>
  <c r="X22" i="3"/>
  <c r="Y22" i="3"/>
  <c r="Z22" i="3"/>
  <c r="V23" i="3"/>
  <c r="X23" i="3"/>
  <c r="Y23" i="3"/>
  <c r="Z23" i="3"/>
  <c r="V24" i="3"/>
  <c r="X24" i="3"/>
  <c r="Y24" i="3"/>
  <c r="Z24" i="3"/>
  <c r="V25" i="3"/>
  <c r="X25" i="3"/>
  <c r="Y25" i="3"/>
  <c r="Z25" i="3"/>
  <c r="V26" i="3"/>
  <c r="X26" i="3"/>
  <c r="Y26" i="3"/>
  <c r="Z26" i="3"/>
  <c r="V27" i="3"/>
  <c r="X27" i="3"/>
  <c r="Y27" i="3"/>
  <c r="Z27" i="3"/>
  <c r="V28" i="3"/>
  <c r="X28" i="3"/>
  <c r="Y28" i="3"/>
  <c r="Z28" i="3"/>
  <c r="V29" i="3"/>
  <c r="X29" i="3"/>
  <c r="Y29" i="3"/>
  <c r="Z29" i="3"/>
  <c r="V30" i="3"/>
  <c r="X30" i="3"/>
  <c r="Y30" i="3"/>
  <c r="Z30" i="3"/>
  <c r="V31" i="3"/>
  <c r="X31" i="3"/>
  <c r="Y31" i="3"/>
  <c r="Z31" i="3"/>
  <c r="V32" i="3"/>
  <c r="X32" i="3"/>
  <c r="Y32" i="3"/>
  <c r="Z32" i="3"/>
  <c r="V33" i="3"/>
  <c r="X33" i="3"/>
  <c r="Y33" i="3"/>
  <c r="Z33" i="3"/>
  <c r="V34" i="3"/>
  <c r="X34" i="3"/>
  <c r="Y34" i="3"/>
  <c r="Z34" i="3"/>
  <c r="V35" i="3"/>
  <c r="X35" i="3"/>
  <c r="Y35" i="3"/>
  <c r="Z35" i="3"/>
  <c r="V36" i="3"/>
  <c r="X36" i="3"/>
  <c r="Y36" i="3"/>
  <c r="Z36" i="3"/>
  <c r="V37" i="3"/>
  <c r="X37" i="3"/>
  <c r="Y37" i="3"/>
  <c r="Z37" i="3"/>
  <c r="V38" i="3"/>
  <c r="X38" i="3"/>
  <c r="Y38" i="3"/>
  <c r="Z38" i="3"/>
  <c r="V39" i="3"/>
  <c r="X39" i="3"/>
  <c r="Y39" i="3"/>
  <c r="Z39" i="3"/>
  <c r="V40" i="3"/>
  <c r="X40" i="3"/>
  <c r="Y40" i="3"/>
  <c r="Z40" i="3"/>
  <c r="V41" i="3"/>
  <c r="X41" i="3"/>
  <c r="Y41" i="3"/>
  <c r="Z41" i="3"/>
  <c r="V42" i="3"/>
  <c r="X42" i="3"/>
  <c r="Y42" i="3"/>
  <c r="Z42" i="3"/>
  <c r="V43" i="3"/>
  <c r="X43" i="3"/>
  <c r="Y43" i="3"/>
  <c r="Z43" i="3"/>
  <c r="V44" i="3"/>
  <c r="X44" i="3"/>
  <c r="Y44" i="3"/>
  <c r="Z44" i="3"/>
  <c r="V45" i="3"/>
  <c r="X45" i="3"/>
  <c r="Y45" i="3"/>
  <c r="Z45" i="3"/>
  <c r="V46" i="3"/>
  <c r="X46" i="3"/>
  <c r="Y46" i="3"/>
  <c r="Z46" i="3"/>
  <c r="V47" i="3"/>
  <c r="X47" i="3"/>
  <c r="Y47" i="3"/>
  <c r="Z47" i="3"/>
  <c r="V48" i="3"/>
  <c r="X48" i="3"/>
  <c r="Y48" i="3"/>
  <c r="Z48" i="3"/>
  <c r="V49" i="3"/>
  <c r="X49" i="3"/>
  <c r="Y49" i="3"/>
  <c r="Z49" i="3"/>
  <c r="V50" i="3"/>
  <c r="X50" i="3"/>
  <c r="Y50" i="3"/>
  <c r="Z50" i="3"/>
  <c r="V51" i="3"/>
  <c r="X51" i="3"/>
  <c r="Y51" i="3"/>
  <c r="Z51" i="3"/>
  <c r="V52" i="3"/>
  <c r="X52" i="3"/>
  <c r="Y52" i="3"/>
  <c r="Z52" i="3"/>
  <c r="V53" i="3"/>
  <c r="X53" i="3"/>
  <c r="Y53" i="3"/>
  <c r="Z53" i="3"/>
  <c r="V54" i="3"/>
  <c r="X54" i="3"/>
  <c r="Y54" i="3"/>
  <c r="Z54" i="3"/>
  <c r="V56" i="3"/>
  <c r="X56" i="3"/>
  <c r="Y56" i="3"/>
  <c r="Z56" i="3"/>
  <c r="V57" i="3"/>
  <c r="X57" i="3"/>
  <c r="Y57" i="3"/>
  <c r="Z57" i="3"/>
  <c r="V58" i="3"/>
  <c r="X58" i="3"/>
  <c r="Y58" i="3"/>
  <c r="Z58" i="3"/>
  <c r="V59" i="3"/>
  <c r="X59" i="3"/>
  <c r="Y59" i="3"/>
  <c r="Z59" i="3"/>
  <c r="V60" i="3"/>
  <c r="X60" i="3"/>
  <c r="Y60" i="3"/>
  <c r="Z60" i="3"/>
  <c r="V61" i="3"/>
  <c r="X61" i="3"/>
  <c r="Y61" i="3"/>
  <c r="Z61" i="3"/>
  <c r="V62" i="3"/>
  <c r="X62" i="3"/>
  <c r="Y62" i="3"/>
  <c r="Z62" i="3"/>
  <c r="V63" i="3"/>
  <c r="X63" i="3"/>
  <c r="Y63" i="3"/>
  <c r="Z63" i="3"/>
  <c r="V64" i="3"/>
  <c r="X64" i="3"/>
  <c r="Y64" i="3"/>
  <c r="Z64" i="3"/>
  <c r="V65" i="3"/>
  <c r="X65" i="3"/>
  <c r="Y65" i="3"/>
  <c r="Z65" i="3"/>
  <c r="Z2" i="3"/>
  <c r="Y2" i="3"/>
  <c r="X2" i="3"/>
  <c r="V2" i="3"/>
  <c r="V3" i="4"/>
  <c r="X3" i="4"/>
  <c r="Y3" i="4"/>
  <c r="Z3" i="4"/>
  <c r="V4" i="4"/>
  <c r="X4" i="4"/>
  <c r="Y4" i="4"/>
  <c r="Z4" i="4"/>
  <c r="V5" i="4"/>
  <c r="X5" i="4"/>
  <c r="Y5" i="4"/>
  <c r="Z5" i="4"/>
  <c r="V6" i="4"/>
  <c r="X6" i="4"/>
  <c r="Y6" i="4"/>
  <c r="Z6" i="4"/>
  <c r="V7" i="4"/>
  <c r="X7" i="4"/>
  <c r="Y7" i="4"/>
  <c r="Z7" i="4"/>
  <c r="V8" i="4"/>
  <c r="X8" i="4"/>
  <c r="Y8" i="4"/>
  <c r="Z8" i="4"/>
  <c r="V9" i="4"/>
  <c r="X9" i="4"/>
  <c r="Y9" i="4"/>
  <c r="Z9" i="4"/>
  <c r="V10" i="4"/>
  <c r="X10" i="4"/>
  <c r="Y10" i="4"/>
  <c r="Z10" i="4"/>
  <c r="V11" i="4"/>
  <c r="X11" i="4"/>
  <c r="Y11" i="4"/>
  <c r="Z11" i="4"/>
  <c r="V12" i="4"/>
  <c r="X12" i="4"/>
  <c r="Y12" i="4"/>
  <c r="Z12" i="4"/>
  <c r="V13" i="4"/>
  <c r="X13" i="4"/>
  <c r="Y13" i="4"/>
  <c r="Z13" i="4"/>
  <c r="V14" i="4"/>
  <c r="X14" i="4"/>
  <c r="Y14" i="4"/>
  <c r="Z14" i="4"/>
  <c r="V15" i="4"/>
  <c r="X15" i="4"/>
  <c r="Y15" i="4"/>
  <c r="Z15" i="4"/>
  <c r="V16" i="4"/>
  <c r="X16" i="4"/>
  <c r="Y16" i="4"/>
  <c r="Z16" i="4"/>
  <c r="V17" i="4"/>
  <c r="X17" i="4"/>
  <c r="Y17" i="4"/>
  <c r="Z17" i="4"/>
  <c r="V18" i="4"/>
  <c r="X18" i="4"/>
  <c r="Y18" i="4"/>
  <c r="Z18" i="4"/>
  <c r="V19" i="4"/>
  <c r="X19" i="4"/>
  <c r="Y19" i="4"/>
  <c r="Z19" i="4"/>
  <c r="V20" i="4"/>
  <c r="X20" i="4"/>
  <c r="Y20" i="4"/>
  <c r="Z20" i="4"/>
  <c r="V21" i="4"/>
  <c r="X21" i="4"/>
  <c r="Y21" i="4"/>
  <c r="Z21" i="4"/>
  <c r="V22" i="4"/>
  <c r="X22" i="4"/>
  <c r="Y22" i="4"/>
  <c r="Z22" i="4"/>
  <c r="V23" i="4"/>
  <c r="X23" i="4"/>
  <c r="Y23" i="4"/>
  <c r="Z23" i="4"/>
  <c r="V24" i="4"/>
  <c r="X24" i="4"/>
  <c r="Y24" i="4"/>
  <c r="Z24" i="4"/>
  <c r="V25" i="4"/>
  <c r="X25" i="4"/>
  <c r="Y25" i="4"/>
  <c r="Z25" i="4"/>
  <c r="V26" i="4"/>
  <c r="X26" i="4"/>
  <c r="Y26" i="4"/>
  <c r="Z26" i="4"/>
  <c r="V27" i="4"/>
  <c r="X27" i="4"/>
  <c r="Y27" i="4"/>
  <c r="Z27" i="4"/>
  <c r="V28" i="4"/>
  <c r="X28" i="4"/>
  <c r="Y28" i="4"/>
  <c r="Z28" i="4"/>
  <c r="V29" i="4"/>
  <c r="X29" i="4"/>
  <c r="Y29" i="4"/>
  <c r="Z29" i="4"/>
  <c r="V30" i="4"/>
  <c r="X30" i="4"/>
  <c r="Y30" i="4"/>
  <c r="Z30" i="4"/>
  <c r="V31" i="4"/>
  <c r="X31" i="4"/>
  <c r="Y31" i="4"/>
  <c r="Z31" i="4"/>
  <c r="V32" i="4"/>
  <c r="X32" i="4"/>
  <c r="Y32" i="4"/>
  <c r="Z32" i="4"/>
  <c r="V33" i="4"/>
  <c r="X33" i="4"/>
  <c r="Y33" i="4"/>
  <c r="Z33" i="4"/>
  <c r="V34" i="4"/>
  <c r="X34" i="4"/>
  <c r="Y34" i="4"/>
  <c r="Z34" i="4"/>
  <c r="V35" i="4"/>
  <c r="X35" i="4"/>
  <c r="Y35" i="4"/>
  <c r="Z35" i="4"/>
  <c r="V36" i="4"/>
  <c r="X36" i="4"/>
  <c r="Y36" i="4"/>
  <c r="Z36" i="4"/>
  <c r="V37" i="4"/>
  <c r="X37" i="4"/>
  <c r="Y37" i="4"/>
  <c r="Z37" i="4"/>
  <c r="V38" i="4"/>
  <c r="X38" i="4"/>
  <c r="Y38" i="4"/>
  <c r="Z38" i="4"/>
  <c r="V39" i="4"/>
  <c r="X39" i="4"/>
  <c r="Y39" i="4"/>
  <c r="Z39" i="4"/>
  <c r="V40" i="4"/>
  <c r="X40" i="4"/>
  <c r="Y40" i="4"/>
  <c r="Z40" i="4"/>
  <c r="V41" i="4"/>
  <c r="X41" i="4"/>
  <c r="Y41" i="4"/>
  <c r="Z41" i="4"/>
  <c r="V42" i="4"/>
  <c r="X42" i="4"/>
  <c r="Y42" i="4"/>
  <c r="Z42" i="4"/>
  <c r="V43" i="4"/>
  <c r="X43" i="4"/>
  <c r="Y43" i="4"/>
  <c r="Z43" i="4"/>
  <c r="V44" i="4"/>
  <c r="X44" i="4"/>
  <c r="Y44" i="4"/>
  <c r="Z44" i="4"/>
  <c r="V45" i="4"/>
  <c r="X45" i="4"/>
  <c r="Y45" i="4"/>
  <c r="Z45" i="4"/>
  <c r="V46" i="4"/>
  <c r="X46" i="4"/>
  <c r="Y46" i="4"/>
  <c r="Z46" i="4"/>
  <c r="V47" i="4"/>
  <c r="X47" i="4"/>
  <c r="Y47" i="4"/>
  <c r="Z47" i="4"/>
  <c r="V48" i="4"/>
  <c r="X48" i="4"/>
  <c r="Y48" i="4"/>
  <c r="Z48" i="4"/>
  <c r="V49" i="4"/>
  <c r="X49" i="4"/>
  <c r="Y49" i="4"/>
  <c r="Z49" i="4"/>
  <c r="V50" i="4"/>
  <c r="X50" i="4"/>
  <c r="Y50" i="4"/>
  <c r="Z50" i="4"/>
  <c r="V51" i="4"/>
  <c r="X51" i="4"/>
  <c r="Y51" i="4"/>
  <c r="Z51" i="4"/>
  <c r="V52" i="4"/>
  <c r="X52" i="4"/>
  <c r="Y52" i="4"/>
  <c r="Z52" i="4"/>
  <c r="V53" i="4"/>
  <c r="X53" i="4"/>
  <c r="Y53" i="4"/>
  <c r="Z53" i="4"/>
  <c r="V54" i="4"/>
  <c r="X54" i="4"/>
  <c r="Y54" i="4"/>
  <c r="Z54" i="4"/>
  <c r="V55" i="4"/>
  <c r="X55" i="4"/>
  <c r="Y55" i="4"/>
  <c r="Z55" i="4"/>
  <c r="V56" i="4"/>
  <c r="X56" i="4"/>
  <c r="Y56" i="4"/>
  <c r="Z56" i="4"/>
  <c r="V57" i="4"/>
  <c r="X57" i="4"/>
  <c r="Y57" i="4"/>
  <c r="Z57" i="4"/>
  <c r="Z2" i="4"/>
  <c r="Y2" i="4"/>
  <c r="X2" i="4"/>
  <c r="V2" i="4"/>
  <c r="V3" i="6"/>
  <c r="X3" i="6"/>
  <c r="Y3" i="6"/>
  <c r="Z3" i="6"/>
  <c r="V4" i="6"/>
  <c r="X4" i="6"/>
  <c r="Y4" i="6"/>
  <c r="Z4" i="6"/>
  <c r="V5" i="6"/>
  <c r="X5" i="6"/>
  <c r="Y5" i="6"/>
  <c r="Z5" i="6"/>
  <c r="V6" i="6"/>
  <c r="X6" i="6"/>
  <c r="Y6" i="6"/>
  <c r="Z6" i="6"/>
  <c r="V7" i="6"/>
  <c r="X7" i="6"/>
  <c r="Y7" i="6"/>
  <c r="Z7" i="6"/>
  <c r="V8" i="6"/>
  <c r="X8" i="6"/>
  <c r="Y8" i="6"/>
  <c r="Z8" i="6"/>
  <c r="V9" i="6"/>
  <c r="X9" i="6"/>
  <c r="Y9" i="6"/>
  <c r="Z9" i="6"/>
  <c r="V10" i="6"/>
  <c r="X10" i="6"/>
  <c r="Y10" i="6"/>
  <c r="Z10" i="6"/>
  <c r="V11" i="6"/>
  <c r="X11" i="6"/>
  <c r="Y11" i="6"/>
  <c r="Z11" i="6"/>
  <c r="V12" i="6"/>
  <c r="X12" i="6"/>
  <c r="Y12" i="6"/>
  <c r="Z12" i="6"/>
  <c r="V13" i="6"/>
  <c r="X13" i="6"/>
  <c r="Y13" i="6"/>
  <c r="Z13" i="6"/>
  <c r="V14" i="6"/>
  <c r="X14" i="6"/>
  <c r="Y14" i="6"/>
  <c r="Z14" i="6"/>
  <c r="V15" i="6"/>
  <c r="X15" i="6"/>
  <c r="Y15" i="6"/>
  <c r="Z15" i="6"/>
  <c r="V16" i="6"/>
  <c r="X16" i="6"/>
  <c r="Y16" i="6"/>
  <c r="Z16" i="6"/>
  <c r="V17" i="6"/>
  <c r="X17" i="6"/>
  <c r="Y17" i="6"/>
  <c r="Z17" i="6"/>
  <c r="V18" i="6"/>
  <c r="X18" i="6"/>
  <c r="Y18" i="6"/>
  <c r="Z18" i="6"/>
  <c r="V19" i="6"/>
  <c r="X19" i="6"/>
  <c r="Y19" i="6"/>
  <c r="Z19" i="6"/>
  <c r="V20" i="6"/>
  <c r="X20" i="6"/>
  <c r="Y20" i="6"/>
  <c r="Z20" i="6"/>
  <c r="V21" i="6"/>
  <c r="X21" i="6"/>
  <c r="Y21" i="6"/>
  <c r="Z21" i="6"/>
  <c r="V22" i="6"/>
  <c r="X22" i="6"/>
  <c r="Y22" i="6"/>
  <c r="Z22" i="6"/>
  <c r="V23" i="6"/>
  <c r="X23" i="6"/>
  <c r="Y23" i="6"/>
  <c r="Z23" i="6"/>
  <c r="V24" i="6"/>
  <c r="X24" i="6"/>
  <c r="Y24" i="6"/>
  <c r="Z24" i="6"/>
  <c r="V25" i="6"/>
  <c r="X25" i="6"/>
  <c r="Y25" i="6"/>
  <c r="Z25" i="6"/>
  <c r="V26" i="6"/>
  <c r="X26" i="6"/>
  <c r="Y26" i="6"/>
  <c r="Z26" i="6"/>
  <c r="V27" i="6"/>
  <c r="X27" i="6"/>
  <c r="Y27" i="6"/>
  <c r="Z27" i="6"/>
  <c r="V28" i="6"/>
  <c r="X28" i="6"/>
  <c r="Y28" i="6"/>
  <c r="Z28" i="6"/>
  <c r="V29" i="6"/>
  <c r="X29" i="6"/>
  <c r="Y29" i="6"/>
  <c r="Z29" i="6"/>
  <c r="V30" i="6"/>
  <c r="X30" i="6"/>
  <c r="Y30" i="6"/>
  <c r="Z30" i="6"/>
  <c r="V31" i="6"/>
  <c r="X31" i="6"/>
  <c r="Y31" i="6"/>
  <c r="Z31" i="6"/>
  <c r="V32" i="6"/>
  <c r="X32" i="6"/>
  <c r="Y32" i="6"/>
  <c r="Z32" i="6"/>
  <c r="V33" i="6"/>
  <c r="X33" i="6"/>
  <c r="Y33" i="6"/>
  <c r="Z33" i="6"/>
  <c r="V34" i="6"/>
  <c r="X34" i="6"/>
  <c r="Y34" i="6"/>
  <c r="Z34" i="6"/>
  <c r="V35" i="6"/>
  <c r="X35" i="6"/>
  <c r="Y35" i="6"/>
  <c r="Z35" i="6"/>
  <c r="V36" i="6"/>
  <c r="X36" i="6"/>
  <c r="Y36" i="6"/>
  <c r="Z36" i="6"/>
  <c r="V37" i="6"/>
  <c r="X37" i="6"/>
  <c r="Y37" i="6"/>
  <c r="Z37" i="6"/>
  <c r="V38" i="6"/>
  <c r="X38" i="6"/>
  <c r="Y38" i="6"/>
  <c r="Z38" i="6"/>
  <c r="V39" i="6"/>
  <c r="X39" i="6"/>
  <c r="Y39" i="6"/>
  <c r="Z39" i="6"/>
  <c r="V40" i="6"/>
  <c r="X40" i="6"/>
  <c r="Y40" i="6"/>
  <c r="Z40" i="6"/>
  <c r="V41" i="6"/>
  <c r="X41" i="6"/>
  <c r="Y41" i="6"/>
  <c r="Z41" i="6"/>
  <c r="V42" i="6"/>
  <c r="X42" i="6"/>
  <c r="Y42" i="6"/>
  <c r="Z42" i="6"/>
  <c r="V43" i="6"/>
  <c r="X43" i="6"/>
  <c r="Y43" i="6"/>
  <c r="Z43" i="6"/>
  <c r="V44" i="6"/>
  <c r="X44" i="6"/>
  <c r="Y44" i="6"/>
  <c r="Z44" i="6"/>
  <c r="V45" i="6"/>
  <c r="X45" i="6"/>
  <c r="Y45" i="6"/>
  <c r="Z45" i="6"/>
  <c r="V46" i="6"/>
  <c r="X46" i="6"/>
  <c r="Y46" i="6"/>
  <c r="Z46" i="6"/>
  <c r="V47" i="6"/>
  <c r="X47" i="6"/>
  <c r="Y47" i="6"/>
  <c r="Z47" i="6"/>
  <c r="V48" i="6"/>
  <c r="X48" i="6"/>
  <c r="Y48" i="6"/>
  <c r="Z48" i="6"/>
  <c r="V49" i="6"/>
  <c r="X49" i="6"/>
  <c r="Y49" i="6"/>
  <c r="Z49" i="6"/>
  <c r="V50" i="6"/>
  <c r="X50" i="6"/>
  <c r="Y50" i="6"/>
  <c r="Z50" i="6"/>
  <c r="V51" i="6"/>
  <c r="X51" i="6"/>
  <c r="Y51" i="6"/>
  <c r="Z51" i="6"/>
  <c r="V52" i="6"/>
  <c r="X52" i="6"/>
  <c r="Y52" i="6"/>
  <c r="Z52" i="6"/>
  <c r="Z2" i="6"/>
  <c r="Y2" i="6"/>
  <c r="X2" i="6"/>
  <c r="V2" i="6"/>
  <c r="AE65" i="13" l="1"/>
  <c r="AE57" i="13"/>
  <c r="W19" i="6"/>
  <c r="W18" i="6"/>
  <c r="W6" i="6"/>
  <c r="W43" i="3"/>
  <c r="W23" i="3"/>
  <c r="W41" i="6"/>
  <c r="W37" i="6"/>
  <c r="W36" i="6"/>
  <c r="W24" i="6"/>
  <c r="W23" i="6"/>
  <c r="AD65" i="13"/>
  <c r="AD53" i="13"/>
  <c r="W9" i="6"/>
  <c r="W64" i="3"/>
  <c r="AB65" i="13"/>
  <c r="AB61" i="13"/>
  <c r="W22" i="3"/>
  <c r="W11" i="3"/>
  <c r="W7" i="3"/>
  <c r="W54" i="2"/>
  <c r="W34" i="6"/>
  <c r="W52" i="3"/>
  <c r="W48" i="3"/>
  <c r="W47" i="3"/>
  <c r="W28" i="3"/>
  <c r="W27" i="3"/>
  <c r="AD49" i="13"/>
  <c r="AC33" i="13"/>
  <c r="W11" i="2"/>
  <c r="W10" i="2"/>
  <c r="Z55" i="1"/>
  <c r="Z54" i="1"/>
  <c r="Z40" i="1"/>
  <c r="Z39" i="1"/>
  <c r="AB57" i="13"/>
  <c r="AB49" i="13"/>
  <c r="AB29" i="13"/>
  <c r="AD61" i="13"/>
  <c r="AE53" i="13"/>
  <c r="AB45" i="13"/>
  <c r="W19" i="3"/>
  <c r="Z35" i="1"/>
  <c r="AD37" i="13"/>
  <c r="W48" i="6"/>
  <c r="W5" i="6"/>
  <c r="W3" i="3"/>
  <c r="W30" i="2"/>
  <c r="AE41" i="13"/>
  <c r="AC37" i="13"/>
  <c r="AB33" i="13"/>
  <c r="AD25" i="13"/>
  <c r="AC21" i="13"/>
  <c r="AB17" i="13"/>
  <c r="AD9" i="13"/>
  <c r="AC5" i="13"/>
  <c r="W50" i="6"/>
  <c r="W4" i="6"/>
  <c r="W5" i="3"/>
  <c r="W45" i="6"/>
  <c r="W26" i="6"/>
  <c r="W10" i="6"/>
  <c r="W63" i="3"/>
  <c r="W60" i="3"/>
  <c r="W56" i="3"/>
  <c r="W46" i="3"/>
  <c r="W37" i="3"/>
  <c r="W33" i="3"/>
  <c r="W31" i="3"/>
  <c r="W12" i="3"/>
  <c r="W53" i="2"/>
  <c r="W50" i="2"/>
  <c r="W41" i="2"/>
  <c r="W40" i="2"/>
  <c r="W38" i="2"/>
  <c r="W22" i="2"/>
  <c r="Z13" i="1"/>
  <c r="Z11" i="1"/>
  <c r="AE61" i="13"/>
  <c r="AD57" i="13"/>
  <c r="AB53" i="13"/>
  <c r="AE45" i="13"/>
  <c r="AD41" i="13"/>
  <c r="AB37" i="13"/>
  <c r="AD29" i="13"/>
  <c r="AC25" i="13"/>
  <c r="AB21" i="13"/>
  <c r="AD13" i="13"/>
  <c r="AC9" i="13"/>
  <c r="AB5" i="13"/>
  <c r="W51" i="6"/>
  <c r="W58" i="3"/>
  <c r="W6" i="3"/>
  <c r="W43" i="6"/>
  <c r="W42" i="6"/>
  <c r="W35" i="6"/>
  <c r="W52" i="6"/>
  <c r="W46" i="6"/>
  <c r="W33" i="6"/>
  <c r="W32" i="6"/>
  <c r="W22" i="6"/>
  <c r="W21" i="6"/>
  <c r="W13" i="6"/>
  <c r="W18" i="4"/>
  <c r="W17" i="4"/>
  <c r="W13" i="4"/>
  <c r="W65" i="3"/>
  <c r="W42" i="3"/>
  <c r="W39" i="3"/>
  <c r="W26" i="3"/>
  <c r="W17" i="3"/>
  <c r="W15" i="3"/>
  <c r="Z34" i="1"/>
  <c r="Z31" i="1"/>
  <c r="Z22" i="1"/>
  <c r="Z19" i="1"/>
  <c r="AE49" i="13"/>
  <c r="AD45" i="13"/>
  <c r="AB41" i="13"/>
  <c r="AF41" i="13" s="1"/>
  <c r="AD33" i="13"/>
  <c r="AC29" i="13"/>
  <c r="AB25" i="13"/>
  <c r="AD17" i="13"/>
  <c r="AC13" i="13"/>
  <c r="AB9" i="13"/>
  <c r="AD21" i="13"/>
  <c r="AC17" i="13"/>
  <c r="AB13" i="13"/>
  <c r="AD5" i="13"/>
  <c r="W2" i="6"/>
  <c r="W30" i="6"/>
  <c r="W11" i="6"/>
  <c r="W44" i="6"/>
  <c r="W40" i="6"/>
  <c r="W25" i="6"/>
  <c r="W17" i="6"/>
  <c r="W14" i="6"/>
  <c r="W8" i="6"/>
  <c r="W7" i="6"/>
  <c r="W2" i="3"/>
  <c r="W61" i="3"/>
  <c r="W54" i="3"/>
  <c r="W51" i="3"/>
  <c r="W30" i="3"/>
  <c r="W25" i="3"/>
  <c r="W20" i="3"/>
  <c r="W16" i="3"/>
  <c r="W10" i="3"/>
  <c r="W9" i="3"/>
  <c r="W42" i="2"/>
  <c r="W21" i="2"/>
  <c r="W20" i="2"/>
  <c r="W18" i="2"/>
  <c r="W9" i="2"/>
  <c r="W8" i="2"/>
  <c r="W6" i="2"/>
  <c r="W27" i="6"/>
  <c r="W41" i="3"/>
  <c r="W36" i="3"/>
  <c r="W32" i="3"/>
  <c r="W21" i="3"/>
  <c r="G22" i="8"/>
  <c r="C22" i="8"/>
  <c r="E22" i="8"/>
  <c r="D22" i="8"/>
  <c r="F22" i="8"/>
  <c r="Z18" i="1"/>
  <c r="Z15" i="1"/>
  <c r="Z6" i="1"/>
  <c r="Z5" i="1"/>
  <c r="Z3" i="1"/>
  <c r="W49" i="6"/>
  <c r="W12" i="6"/>
  <c r="W3" i="6"/>
  <c r="W59" i="3"/>
  <c r="W53" i="3"/>
  <c r="W49" i="3"/>
  <c r="W44" i="3"/>
  <c r="W38" i="3"/>
  <c r="W35" i="3"/>
  <c r="W14" i="3"/>
  <c r="W4" i="3"/>
  <c r="W37" i="2"/>
  <c r="W36" i="2"/>
  <c r="W34" i="2"/>
  <c r="W25" i="2"/>
  <c r="W24" i="2"/>
  <c r="W14" i="2"/>
  <c r="Z58" i="1"/>
  <c r="Z51" i="1"/>
  <c r="W47" i="6"/>
  <c r="W39" i="6"/>
  <c r="W38" i="6"/>
  <c r="W31" i="6"/>
  <c r="W29" i="6"/>
  <c r="W28" i="6"/>
  <c r="W20" i="6"/>
  <c r="W16" i="6"/>
  <c r="W15" i="6"/>
  <c r="W62" i="3"/>
  <c r="W57" i="3"/>
  <c r="W50" i="3"/>
  <c r="W45" i="3"/>
  <c r="W40" i="3"/>
  <c r="W34" i="3"/>
  <c r="W29" i="3"/>
  <c r="W24" i="3"/>
  <c r="W18" i="3"/>
  <c r="W13" i="3"/>
  <c r="W8" i="3"/>
  <c r="W48" i="2"/>
  <c r="Z50" i="1"/>
  <c r="Z47" i="1"/>
  <c r="Z38" i="1"/>
  <c r="Z29" i="1"/>
  <c r="Z27" i="1"/>
  <c r="Z8" i="1"/>
  <c r="Z7" i="1"/>
  <c r="AE64" i="13"/>
  <c r="AD63" i="13"/>
  <c r="AB62" i="13"/>
  <c r="AE60" i="13"/>
  <c r="AD59" i="13"/>
  <c r="AB58" i="13"/>
  <c r="AE56" i="13"/>
  <c r="AD55" i="13"/>
  <c r="AB54" i="13"/>
  <c r="AF54" i="13" s="1"/>
  <c r="AE52" i="13"/>
  <c r="AD51" i="13"/>
  <c r="AB50" i="13"/>
  <c r="AE48" i="13"/>
  <c r="AD47" i="13"/>
  <c r="AB46" i="13"/>
  <c r="AE44" i="13"/>
  <c r="AD43" i="13"/>
  <c r="AB42" i="13"/>
  <c r="AE40" i="13"/>
  <c r="AD39" i="13"/>
  <c r="AC36" i="13"/>
  <c r="AB35" i="13"/>
  <c r="AD2" i="13"/>
  <c r="D21" i="8"/>
  <c r="C21" i="8"/>
  <c r="K21" i="8"/>
  <c r="G21" i="8"/>
  <c r="AD6" i="13"/>
  <c r="AE6" i="13"/>
  <c r="AB6" i="13"/>
  <c r="AC6" i="13"/>
  <c r="AD10" i="13"/>
  <c r="AE10" i="13"/>
  <c r="AF10" i="13" s="1"/>
  <c r="AB10" i="13"/>
  <c r="AC10" i="13"/>
  <c r="AD14" i="13"/>
  <c r="AE14" i="13"/>
  <c r="AB14" i="13"/>
  <c r="AC14" i="13"/>
  <c r="AD18" i="13"/>
  <c r="AE18" i="13"/>
  <c r="AB18" i="13"/>
  <c r="AC18" i="13"/>
  <c r="AD22" i="13"/>
  <c r="AE22" i="13"/>
  <c r="AF22" i="13" s="1"/>
  <c r="AB22" i="13"/>
  <c r="AC22" i="13"/>
  <c r="AE26" i="13"/>
  <c r="AB26" i="13"/>
  <c r="AC26" i="13"/>
  <c r="AE30" i="13"/>
  <c r="AB30" i="13"/>
  <c r="AC30" i="13"/>
  <c r="F21" i="8"/>
  <c r="AD64" i="13"/>
  <c r="AB63" i="13"/>
  <c r="AD60" i="13"/>
  <c r="AB59" i="13"/>
  <c r="AD56" i="13"/>
  <c r="AB55" i="13"/>
  <c r="AD52" i="13"/>
  <c r="AB51" i="13"/>
  <c r="AD48" i="13"/>
  <c r="AB47" i="13"/>
  <c r="AD44" i="13"/>
  <c r="AB43" i="13"/>
  <c r="AD40" i="13"/>
  <c r="AB39" i="13"/>
  <c r="AB36" i="13"/>
  <c r="AD34" i="13"/>
  <c r="AD30" i="13"/>
  <c r="AD3" i="13"/>
  <c r="AE3" i="13"/>
  <c r="AB3" i="13"/>
  <c r="AC3" i="13"/>
  <c r="AD7" i="13"/>
  <c r="AE7" i="13"/>
  <c r="AB7" i="13"/>
  <c r="AC7" i="13"/>
  <c r="AD11" i="13"/>
  <c r="AE11" i="13"/>
  <c r="AF11" i="13" s="1"/>
  <c r="AB11" i="13"/>
  <c r="AC11" i="13"/>
  <c r="AD15" i="13"/>
  <c r="AE15" i="13"/>
  <c r="AB15" i="13"/>
  <c r="AC15" i="13"/>
  <c r="AD19" i="13"/>
  <c r="AE19" i="13"/>
  <c r="AB19" i="13"/>
  <c r="AC19" i="13"/>
  <c r="AD23" i="13"/>
  <c r="AE23" i="13"/>
  <c r="AB23" i="13"/>
  <c r="AC23" i="13"/>
  <c r="AE27" i="13"/>
  <c r="AB27" i="13"/>
  <c r="AC27" i="13"/>
  <c r="AE31" i="13"/>
  <c r="AB31" i="13"/>
  <c r="AC31" i="13"/>
  <c r="AB64" i="13"/>
  <c r="AF64" i="13" s="1"/>
  <c r="AE62" i="13"/>
  <c r="AB60" i="13"/>
  <c r="AE58" i="13"/>
  <c r="AF58" i="13" s="1"/>
  <c r="AB56" i="13"/>
  <c r="AF56" i="13" s="1"/>
  <c r="AE54" i="13"/>
  <c r="AB52" i="13"/>
  <c r="AF52" i="13" s="1"/>
  <c r="AE50" i="13"/>
  <c r="AB48" i="13"/>
  <c r="AF48" i="13" s="1"/>
  <c r="AE46" i="13"/>
  <c r="AB44" i="13"/>
  <c r="AF44" i="13" s="1"/>
  <c r="AE42" i="13"/>
  <c r="AB40" i="13"/>
  <c r="AE38" i="13"/>
  <c r="AD35" i="13"/>
  <c r="AC34" i="13"/>
  <c r="AF34" i="13" s="1"/>
  <c r="AD27" i="13"/>
  <c r="J22" i="8"/>
  <c r="AD4" i="13"/>
  <c r="AE4" i="13"/>
  <c r="AB4" i="13"/>
  <c r="AC4" i="13"/>
  <c r="AD8" i="13"/>
  <c r="AE8" i="13"/>
  <c r="AB8" i="13"/>
  <c r="AC8" i="13"/>
  <c r="AD12" i="13"/>
  <c r="AE12" i="13"/>
  <c r="AF12" i="13" s="1"/>
  <c r="AB12" i="13"/>
  <c r="AC12" i="13"/>
  <c r="AD16" i="13"/>
  <c r="AE16" i="13"/>
  <c r="AB16" i="13"/>
  <c r="AC16" i="13"/>
  <c r="AD20" i="13"/>
  <c r="AE20" i="13"/>
  <c r="AB20" i="13"/>
  <c r="AC20" i="13"/>
  <c r="AD24" i="13"/>
  <c r="AE24" i="13"/>
  <c r="AF24" i="13" s="1"/>
  <c r="AB24" i="13"/>
  <c r="AC24" i="13"/>
  <c r="AE28" i="13"/>
  <c r="AB28" i="13"/>
  <c r="AC28" i="13"/>
  <c r="AE32" i="13"/>
  <c r="AB32" i="13"/>
  <c r="AC32" i="13"/>
  <c r="W65" i="13"/>
  <c r="AF65" i="13"/>
  <c r="AE63" i="13"/>
  <c r="AD62" i="13"/>
  <c r="AF62" i="13" s="1"/>
  <c r="AF61" i="13"/>
  <c r="AE59" i="13"/>
  <c r="AD58" i="13"/>
  <c r="AE55" i="13"/>
  <c r="AD54" i="13"/>
  <c r="AE51" i="13"/>
  <c r="AD50" i="13"/>
  <c r="AE47" i="13"/>
  <c r="AD46" i="13"/>
  <c r="AE43" i="13"/>
  <c r="AD42" i="13"/>
  <c r="AE39" i="13"/>
  <c r="AD38" i="13"/>
  <c r="AD36" i="13"/>
  <c r="AC35" i="13"/>
  <c r="AB34" i="13"/>
  <c r="AD32" i="13"/>
  <c r="AD26" i="13"/>
  <c r="W46" i="2"/>
  <c r="W27" i="2"/>
  <c r="W26" i="2"/>
  <c r="W5" i="2"/>
  <c r="W4" i="2"/>
  <c r="Z45" i="1"/>
  <c r="Z43" i="1"/>
  <c r="Z24" i="1"/>
  <c r="Z23" i="1"/>
  <c r="W7" i="13"/>
  <c r="W23" i="13"/>
  <c r="W39" i="13"/>
  <c r="W55" i="13"/>
  <c r="AF21" i="13"/>
  <c r="AF17" i="13"/>
  <c r="AG2" i="14"/>
  <c r="W52" i="2"/>
  <c r="W2" i="2"/>
  <c r="W55" i="2"/>
  <c r="W49" i="2"/>
  <c r="W44" i="2"/>
  <c r="W39" i="2"/>
  <c r="W33" i="2"/>
  <c r="W32" i="2"/>
  <c r="W23" i="2"/>
  <c r="W17" i="2"/>
  <c r="W16" i="2"/>
  <c r="W7" i="2"/>
  <c r="W47" i="2"/>
  <c r="W31" i="2"/>
  <c r="W15" i="2"/>
  <c r="W56" i="2"/>
  <c r="W51" i="2"/>
  <c r="W45" i="2"/>
  <c r="W43" i="2"/>
  <c r="W35" i="2"/>
  <c r="W29" i="2"/>
  <c r="W28" i="2"/>
  <c r="W19" i="2"/>
  <c r="W13" i="2"/>
  <c r="W12" i="2"/>
  <c r="W3" i="2"/>
  <c r="W54" i="4"/>
  <c r="W53" i="4"/>
  <c r="W52" i="4"/>
  <c r="W28" i="4"/>
  <c r="W12" i="4"/>
  <c r="W11" i="4"/>
  <c r="W9" i="4"/>
  <c r="W5" i="4"/>
  <c r="Z49" i="1"/>
  <c r="Z28" i="1"/>
  <c r="Z12" i="1"/>
  <c r="Z56" i="1"/>
  <c r="Z52" i="1"/>
  <c r="Z46" i="1"/>
  <c r="Z41" i="1"/>
  <c r="Z36" i="1"/>
  <c r="Z30" i="1"/>
  <c r="Z25" i="1"/>
  <c r="Z20" i="1"/>
  <c r="Z14" i="1"/>
  <c r="Z4" i="1"/>
  <c r="Z59" i="1"/>
  <c r="Z44" i="1"/>
  <c r="Z33" i="1"/>
  <c r="Z17" i="1"/>
  <c r="Z57" i="1"/>
  <c r="Z53" i="1"/>
  <c r="Z48" i="1"/>
  <c r="Z42" i="1"/>
  <c r="Z37" i="1"/>
  <c r="Z32" i="1"/>
  <c r="Z26" i="1"/>
  <c r="Z21" i="1"/>
  <c r="Z16" i="1"/>
  <c r="Z10" i="1"/>
  <c r="Z9" i="1"/>
  <c r="W32" i="4"/>
  <c r="W56" i="4"/>
  <c r="W55" i="4"/>
  <c r="W27" i="4"/>
  <c r="W26" i="4"/>
  <c r="W24" i="4"/>
  <c r="W21" i="4"/>
  <c r="W16" i="4"/>
  <c r="W33" i="4"/>
  <c r="W50" i="4"/>
  <c r="W48" i="4"/>
  <c r="W36" i="4"/>
  <c r="W31" i="4"/>
  <c r="W30" i="4"/>
  <c r="W6" i="4"/>
  <c r="W44" i="4"/>
  <c r="W22" i="4"/>
  <c r="W49" i="4"/>
  <c r="W35" i="4"/>
  <c r="W25" i="4"/>
  <c r="W20" i="4"/>
  <c r="W19" i="4"/>
  <c r="W10" i="4"/>
  <c r="W4" i="4"/>
  <c r="W3" i="4"/>
  <c r="W45" i="4"/>
  <c r="W41" i="4"/>
  <c r="W37" i="4"/>
  <c r="W2" i="4"/>
  <c r="W47" i="4"/>
  <c r="W46" i="4"/>
  <c r="W43" i="4"/>
  <c r="W42" i="4"/>
  <c r="W40" i="4"/>
  <c r="W39" i="4"/>
  <c r="W38" i="4"/>
  <c r="W29" i="4"/>
  <c r="W23" i="4"/>
  <c r="W14" i="4"/>
  <c r="W8" i="4"/>
  <c r="W7" i="4"/>
  <c r="AF2" i="14"/>
  <c r="AF8" i="14"/>
  <c r="AF4" i="14"/>
  <c r="AF10" i="14"/>
  <c r="AF7" i="14"/>
  <c r="AF9" i="14"/>
  <c r="AF11" i="14"/>
  <c r="AF3" i="14"/>
  <c r="AF5" i="14"/>
  <c r="AF6" i="14"/>
  <c r="AI12" i="14"/>
  <c r="AF14" i="14"/>
  <c r="AH14" i="14"/>
  <c r="AE14" i="14"/>
  <c r="AF16" i="14"/>
  <c r="AH16" i="14"/>
  <c r="AE16" i="14"/>
  <c r="AH2" i="14"/>
  <c r="AE2" i="14"/>
  <c r="AH3" i="14"/>
  <c r="AE3" i="14"/>
  <c r="AH4" i="14"/>
  <c r="AE4" i="14"/>
  <c r="AH5" i="14"/>
  <c r="AE5" i="14"/>
  <c r="AH6" i="14"/>
  <c r="AE6" i="14"/>
  <c r="AH7" i="14"/>
  <c r="AE7" i="14"/>
  <c r="AH8" i="14"/>
  <c r="AE8" i="14"/>
  <c r="AH9" i="14"/>
  <c r="AE9" i="14"/>
  <c r="AH10" i="14"/>
  <c r="AE10" i="14"/>
  <c r="AH11" i="14"/>
  <c r="AE11" i="14"/>
  <c r="AF13" i="14"/>
  <c r="AH13" i="14"/>
  <c r="AE13" i="14"/>
  <c r="AF15" i="14"/>
  <c r="AH15" i="14"/>
  <c r="AE15" i="14"/>
  <c r="AF17" i="14"/>
  <c r="AH17" i="14"/>
  <c r="AE17" i="14"/>
  <c r="AG17" i="14"/>
  <c r="AG14" i="14"/>
  <c r="AG16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6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2" i="14"/>
  <c r="AE53" i="14"/>
  <c r="AE54" i="14"/>
  <c r="AE55" i="14"/>
  <c r="AE56" i="14"/>
  <c r="AE57" i="14"/>
  <c r="AE58" i="14"/>
  <c r="AE59" i="14"/>
  <c r="AE60" i="14"/>
  <c r="AE61" i="14"/>
  <c r="AE62" i="14"/>
  <c r="AE63" i="14"/>
  <c r="AE64" i="14"/>
  <c r="AE65" i="14"/>
  <c r="AE66" i="14"/>
  <c r="AE6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H40" i="14"/>
  <c r="AH41" i="14"/>
  <c r="AH42" i="14"/>
  <c r="AH43" i="14"/>
  <c r="AH44" i="14"/>
  <c r="AH45" i="14"/>
  <c r="AH46" i="14"/>
  <c r="AH47" i="14"/>
  <c r="AH48" i="14"/>
  <c r="AH49" i="14"/>
  <c r="AH50" i="14"/>
  <c r="AH51" i="14"/>
  <c r="AH52" i="14"/>
  <c r="AH53" i="14"/>
  <c r="AH54" i="14"/>
  <c r="AH55" i="14"/>
  <c r="AH56" i="14"/>
  <c r="AH57" i="14"/>
  <c r="AH58" i="14"/>
  <c r="AH59" i="14"/>
  <c r="AH60" i="14"/>
  <c r="AH61" i="14"/>
  <c r="AH62" i="14"/>
  <c r="AH63" i="14"/>
  <c r="AH64" i="14"/>
  <c r="AH65" i="14"/>
  <c r="AH66" i="14"/>
  <c r="AH67" i="14"/>
  <c r="AG67" i="14"/>
  <c r="AG65" i="14"/>
  <c r="J21" i="8"/>
  <c r="AC38" i="13"/>
  <c r="E21" i="8"/>
  <c r="L21" i="8"/>
  <c r="AB38" i="13"/>
  <c r="AF29" i="13"/>
  <c r="AF25" i="13"/>
  <c r="AF7" i="13"/>
  <c r="AG7" i="13" s="1"/>
  <c r="AF3" i="13"/>
  <c r="AF57" i="13"/>
  <c r="AF53" i="13"/>
  <c r="AF49" i="13"/>
  <c r="AF45" i="13"/>
  <c r="AF37" i="13"/>
  <c r="AF33" i="13"/>
  <c r="AF20" i="13"/>
  <c r="AF19" i="13"/>
  <c r="AF16" i="13"/>
  <c r="AF14" i="13"/>
  <c r="AF9" i="13"/>
  <c r="AF6" i="13"/>
  <c r="AF50" i="13"/>
  <c r="AG50" i="13" s="1"/>
  <c r="AF46" i="13"/>
  <c r="AF42" i="13"/>
  <c r="AF8" i="13"/>
  <c r="AF4" i="13"/>
  <c r="AF40" i="13"/>
  <c r="AF36" i="13"/>
  <c r="AF28" i="13"/>
  <c r="AF27" i="13"/>
  <c r="AF18" i="13"/>
  <c r="AF13" i="13"/>
  <c r="AF5" i="13"/>
  <c r="I21" i="8"/>
  <c r="W10" i="13"/>
  <c r="W58" i="13"/>
  <c r="W5" i="13"/>
  <c r="W21" i="13"/>
  <c r="AG21" i="13" s="1"/>
  <c r="W37" i="13"/>
  <c r="W53" i="13"/>
  <c r="W26" i="13"/>
  <c r="W42" i="13"/>
  <c r="W16" i="13"/>
  <c r="W32" i="13"/>
  <c r="W48" i="13"/>
  <c r="AG48" i="13" s="1"/>
  <c r="W64" i="13"/>
  <c r="AG65" i="13"/>
  <c r="W3" i="13"/>
  <c r="W12" i="13"/>
  <c r="W28" i="13"/>
  <c r="W35" i="13"/>
  <c r="W51" i="13"/>
  <c r="W2" i="13"/>
  <c r="W8" i="13"/>
  <c r="W13" i="13"/>
  <c r="W15" i="13"/>
  <c r="W18" i="13"/>
  <c r="W24" i="13"/>
  <c r="W29" i="13"/>
  <c r="W31" i="13"/>
  <c r="W34" i="13"/>
  <c r="W40" i="13"/>
  <c r="W45" i="13"/>
  <c r="W47" i="13"/>
  <c r="W50" i="13"/>
  <c r="W56" i="13"/>
  <c r="W61" i="13"/>
  <c r="AG61" i="13" s="1"/>
  <c r="W63" i="13"/>
  <c r="W6" i="13"/>
  <c r="W17" i="13"/>
  <c r="W19" i="13"/>
  <c r="W22" i="13"/>
  <c r="W33" i="13"/>
  <c r="W38" i="13"/>
  <c r="W44" i="13"/>
  <c r="AG44" i="13" s="1"/>
  <c r="W49" i="13"/>
  <c r="AG49" i="13" s="1"/>
  <c r="W54" i="13"/>
  <c r="W60" i="13"/>
  <c r="W4" i="13"/>
  <c r="W9" i="13"/>
  <c r="W11" i="13"/>
  <c r="W14" i="13"/>
  <c r="W20" i="13"/>
  <c r="W25" i="13"/>
  <c r="W27" i="13"/>
  <c r="W30" i="13"/>
  <c r="W36" i="13"/>
  <c r="W41" i="13"/>
  <c r="W43" i="13"/>
  <c r="W46" i="13"/>
  <c r="W52" i="13"/>
  <c r="AG52" i="13" s="1"/>
  <c r="W57" i="13"/>
  <c r="W59" i="13"/>
  <c r="W62" i="13"/>
  <c r="AC2" i="13"/>
  <c r="AB2" i="13"/>
  <c r="AE2" i="13"/>
  <c r="AG64" i="13"/>
  <c r="W5" i="12"/>
  <c r="AE58" i="12"/>
  <c r="W9" i="12"/>
  <c r="W16" i="12"/>
  <c r="W20" i="12"/>
  <c r="W24" i="12"/>
  <c r="W28" i="12"/>
  <c r="W31" i="12"/>
  <c r="W35" i="12"/>
  <c r="W39" i="12"/>
  <c r="W43" i="12"/>
  <c r="W47" i="12"/>
  <c r="W51" i="12"/>
  <c r="W55" i="12"/>
  <c r="W61" i="12"/>
  <c r="W64" i="12"/>
  <c r="W4" i="12"/>
  <c r="W8" i="12"/>
  <c r="W23" i="12"/>
  <c r="W38" i="12"/>
  <c r="W46" i="12"/>
  <c r="W58" i="12"/>
  <c r="W2" i="12"/>
  <c r="W6" i="12"/>
  <c r="W10" i="12"/>
  <c r="W13" i="12"/>
  <c r="W17" i="12"/>
  <c r="W21" i="12"/>
  <c r="W25" i="12"/>
  <c r="W29" i="12"/>
  <c r="W32" i="12"/>
  <c r="W36" i="12"/>
  <c r="W40" i="12"/>
  <c r="W44" i="12"/>
  <c r="W48" i="12"/>
  <c r="W52" i="12"/>
  <c r="W56" i="12"/>
  <c r="W59" i="12"/>
  <c r="W62" i="12"/>
  <c r="W15" i="12"/>
  <c r="W19" i="12"/>
  <c r="W27" i="12"/>
  <c r="W34" i="12"/>
  <c r="W42" i="12"/>
  <c r="W50" i="12"/>
  <c r="W54" i="12"/>
  <c r="W3" i="12"/>
  <c r="W7" i="12"/>
  <c r="W11" i="12"/>
  <c r="W12" i="12"/>
  <c r="W14" i="12"/>
  <c r="W18" i="12"/>
  <c r="W22" i="12"/>
  <c r="W26" i="12"/>
  <c r="W30" i="12"/>
  <c r="W33" i="12"/>
  <c r="W37" i="12"/>
  <c r="W41" i="12"/>
  <c r="W45" i="12"/>
  <c r="W49" i="12"/>
  <c r="W53" i="12"/>
  <c r="W57" i="12"/>
  <c r="W60" i="12"/>
  <c r="W63" i="12"/>
  <c r="AB2" i="12"/>
  <c r="AB6" i="12"/>
  <c r="AB10" i="12"/>
  <c r="AD12" i="12"/>
  <c r="AC15" i="12"/>
  <c r="AE18" i="12"/>
  <c r="AC22" i="12"/>
  <c r="AC26" i="12"/>
  <c r="AC30" i="12"/>
  <c r="AC33" i="12"/>
  <c r="AE36" i="12"/>
  <c r="AC39" i="12"/>
  <c r="AE42" i="12"/>
  <c r="AC45" i="12"/>
  <c r="AC49" i="12"/>
  <c r="AC53" i="12"/>
  <c r="AC57" i="12"/>
  <c r="AC60" i="12"/>
  <c r="AC63" i="12"/>
  <c r="AB5" i="12"/>
  <c r="AB9" i="12"/>
  <c r="AC12" i="12"/>
  <c r="AC14" i="12"/>
  <c r="AC18" i="12"/>
  <c r="AC21" i="12"/>
  <c r="AC25" i="12"/>
  <c r="AC29" i="12"/>
  <c r="AC32" i="12"/>
  <c r="AC36" i="12"/>
  <c r="AE38" i="12"/>
  <c r="L22" i="8" s="1"/>
  <c r="AC42" i="12"/>
  <c r="AE44" i="12"/>
  <c r="AC48" i="12"/>
  <c r="AC52" i="12"/>
  <c r="AC56" i="12"/>
  <c r="AC59" i="12"/>
  <c r="AC62" i="12"/>
  <c r="AE14" i="12"/>
  <c r="AE20" i="12"/>
  <c r="AE26" i="12"/>
  <c r="AE50" i="12"/>
  <c r="AE22" i="12"/>
  <c r="AE28" i="12"/>
  <c r="AE34" i="12"/>
  <c r="AE52" i="12"/>
  <c r="AE16" i="12"/>
  <c r="AE24" i="12"/>
  <c r="AE32" i="12"/>
  <c r="AE40" i="12"/>
  <c r="AE48" i="12"/>
  <c r="AE56" i="12"/>
  <c r="AE46" i="12"/>
  <c r="AE54" i="12"/>
  <c r="AE62" i="12"/>
  <c r="AE64" i="12"/>
  <c r="AE13" i="12"/>
  <c r="AE15" i="12"/>
  <c r="AE17" i="12"/>
  <c r="AE19" i="12"/>
  <c r="AE21" i="12"/>
  <c r="AE23" i="12"/>
  <c r="AE25" i="12"/>
  <c r="AE27" i="12"/>
  <c r="AE29" i="12"/>
  <c r="AE31" i="12"/>
  <c r="AE33" i="12"/>
  <c r="AE35" i="12"/>
  <c r="AE37" i="12"/>
  <c r="AE39" i="12"/>
  <c r="AE41" i="12"/>
  <c r="AE43" i="12"/>
  <c r="AE45" i="12"/>
  <c r="AE47" i="12"/>
  <c r="AE49" i="12"/>
  <c r="AE51" i="12"/>
  <c r="AE53" i="12"/>
  <c r="AE55" i="12"/>
  <c r="AE57" i="12"/>
  <c r="AE59" i="12"/>
  <c r="AE61" i="12"/>
  <c r="AE63" i="12"/>
  <c r="AD2" i="12"/>
  <c r="AD3" i="12"/>
  <c r="AD4" i="12"/>
  <c r="AD5" i="12"/>
  <c r="AD6" i="12"/>
  <c r="AD7" i="12"/>
  <c r="AD8" i="12"/>
  <c r="AD9" i="12"/>
  <c r="AD10" i="12"/>
  <c r="AD11" i="12"/>
  <c r="AD14" i="12"/>
  <c r="AD16" i="12"/>
  <c r="AD17" i="12"/>
  <c r="AD18" i="12"/>
  <c r="AD20" i="12"/>
  <c r="AD23" i="12"/>
  <c r="AD24" i="12"/>
  <c r="AD25" i="12"/>
  <c r="AD26" i="12"/>
  <c r="AD27" i="12"/>
  <c r="AD29" i="12"/>
  <c r="AD30" i="12"/>
  <c r="AD31" i="12"/>
  <c r="AD32" i="12"/>
  <c r="AD33" i="12"/>
  <c r="AD38" i="12"/>
  <c r="K22" i="8" s="1"/>
  <c r="AD39" i="12"/>
  <c r="AD41" i="12"/>
  <c r="AD42" i="12"/>
  <c r="AD48" i="12"/>
  <c r="AD49" i="12"/>
  <c r="AD51" i="12"/>
  <c r="AD53" i="12"/>
  <c r="AD54" i="12"/>
  <c r="AD55" i="12"/>
  <c r="AD57" i="12"/>
  <c r="AD58" i="12"/>
  <c r="AD59" i="12"/>
  <c r="AD62" i="12"/>
  <c r="AE2" i="12"/>
  <c r="AE3" i="12"/>
  <c r="AE4" i="12"/>
  <c r="AE5" i="12"/>
  <c r="AE6" i="12"/>
  <c r="AE7" i="12"/>
  <c r="AE8" i="12"/>
  <c r="AE9" i="12"/>
  <c r="AE10" i="12"/>
  <c r="AE11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I22" i="8" s="1"/>
  <c r="AB39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2" i="12"/>
  <c r="AB53" i="12"/>
  <c r="AB54" i="12"/>
  <c r="AB55" i="12"/>
  <c r="AB56" i="12"/>
  <c r="AB57" i="12"/>
  <c r="AB58" i="12"/>
  <c r="AB59" i="12"/>
  <c r="AB60" i="12"/>
  <c r="AB61" i="12"/>
  <c r="AB62" i="12"/>
  <c r="AB63" i="12"/>
  <c r="AB64" i="12"/>
  <c r="AC2" i="12"/>
  <c r="AC3" i="12"/>
  <c r="AC4" i="12"/>
  <c r="AC5" i="12"/>
  <c r="AC6" i="12"/>
  <c r="AC7" i="12"/>
  <c r="AC8" i="12"/>
  <c r="AC9" i="12"/>
  <c r="AC10" i="12"/>
  <c r="AC11" i="12"/>
  <c r="AD13" i="12"/>
  <c r="AD15" i="12"/>
  <c r="AD19" i="12"/>
  <c r="AD21" i="12"/>
  <c r="AD22" i="12"/>
  <c r="AD28" i="12"/>
  <c r="AD34" i="12"/>
  <c r="AD35" i="12"/>
  <c r="AD36" i="12"/>
  <c r="AD37" i="12"/>
  <c r="AD40" i="12"/>
  <c r="AD43" i="12"/>
  <c r="AD44" i="12"/>
  <c r="AD45" i="12"/>
  <c r="AD46" i="12"/>
  <c r="AD47" i="12"/>
  <c r="AD50" i="12"/>
  <c r="AD52" i="12"/>
  <c r="AD56" i="12"/>
  <c r="AD60" i="12"/>
  <c r="AD61" i="12"/>
  <c r="AD63" i="12"/>
  <c r="AD64" i="12"/>
  <c r="AF67" i="11"/>
  <c r="Z67" i="11"/>
  <c r="AG67" i="11"/>
  <c r="AE67" i="11"/>
  <c r="AH67" i="11"/>
  <c r="W57" i="4"/>
  <c r="W51" i="4"/>
  <c r="W34" i="4"/>
  <c r="W15" i="4"/>
  <c r="Z2" i="1"/>
  <c r="C14" i="6"/>
  <c r="AE12" i="11"/>
  <c r="AF12" i="11"/>
  <c r="AG12" i="11"/>
  <c r="AH12" i="11"/>
  <c r="AC66" i="11"/>
  <c r="AB66" i="11"/>
  <c r="AA66" i="11"/>
  <c r="Y66" i="11"/>
  <c r="AC65" i="11"/>
  <c r="AB65" i="11"/>
  <c r="AA65" i="11"/>
  <c r="Y65" i="11"/>
  <c r="AC64" i="11"/>
  <c r="AB64" i="11"/>
  <c r="AA64" i="11"/>
  <c r="Y64" i="11"/>
  <c r="AC63" i="11"/>
  <c r="AB63" i="11"/>
  <c r="AA63" i="11"/>
  <c r="Y63" i="11"/>
  <c r="AC62" i="11"/>
  <c r="AB62" i="11"/>
  <c r="AA62" i="11"/>
  <c r="Y62" i="11"/>
  <c r="AC61" i="11"/>
  <c r="AB61" i="11"/>
  <c r="AA61" i="11"/>
  <c r="Y61" i="11"/>
  <c r="AC60" i="11"/>
  <c r="AB60" i="11"/>
  <c r="AA60" i="11"/>
  <c r="Y60" i="11"/>
  <c r="AC59" i="11"/>
  <c r="AB59" i="11"/>
  <c r="AA59" i="11"/>
  <c r="Y59" i="11"/>
  <c r="AC58" i="11"/>
  <c r="AB58" i="11"/>
  <c r="AA58" i="11"/>
  <c r="Y58" i="11"/>
  <c r="AC57" i="11"/>
  <c r="AB57" i="11"/>
  <c r="AA57" i="11"/>
  <c r="Y57" i="11"/>
  <c r="AC56" i="11"/>
  <c r="AB56" i="11"/>
  <c r="AA56" i="11"/>
  <c r="Y56" i="11"/>
  <c r="AC55" i="11"/>
  <c r="AB55" i="11"/>
  <c r="AA55" i="11"/>
  <c r="Y55" i="11"/>
  <c r="AC54" i="11"/>
  <c r="AB54" i="11"/>
  <c r="AA54" i="11"/>
  <c r="Y54" i="11"/>
  <c r="AC53" i="11"/>
  <c r="AB53" i="11"/>
  <c r="AA53" i="11"/>
  <c r="Y53" i="11"/>
  <c r="AC52" i="11"/>
  <c r="AB52" i="11"/>
  <c r="AA52" i="11"/>
  <c r="Y52" i="11"/>
  <c r="AC51" i="11"/>
  <c r="AB51" i="11"/>
  <c r="AA51" i="11"/>
  <c r="Y51" i="11"/>
  <c r="AC50" i="11"/>
  <c r="AB50" i="11"/>
  <c r="AA50" i="11"/>
  <c r="Y50" i="11"/>
  <c r="AC49" i="11"/>
  <c r="AB49" i="11"/>
  <c r="AA49" i="11"/>
  <c r="Y49" i="11"/>
  <c r="AC48" i="11"/>
  <c r="AB48" i="11"/>
  <c r="AA48" i="11"/>
  <c r="Y48" i="11"/>
  <c r="AC47" i="11"/>
  <c r="AB47" i="11"/>
  <c r="AA47" i="11"/>
  <c r="Y47" i="11"/>
  <c r="AC46" i="11"/>
  <c r="AB46" i="11"/>
  <c r="AA46" i="11"/>
  <c r="Y46" i="11"/>
  <c r="AC45" i="11"/>
  <c r="AB45" i="11"/>
  <c r="AA45" i="11"/>
  <c r="Y45" i="11"/>
  <c r="AC44" i="11"/>
  <c r="AB44" i="11"/>
  <c r="AA44" i="11"/>
  <c r="Y44" i="11"/>
  <c r="AC43" i="11"/>
  <c r="AB43" i="11"/>
  <c r="AA43" i="11"/>
  <c r="Y43" i="11"/>
  <c r="AC42" i="11"/>
  <c r="AB42" i="11"/>
  <c r="AA42" i="11"/>
  <c r="Y42" i="11"/>
  <c r="AC41" i="11"/>
  <c r="AB41" i="11"/>
  <c r="AA41" i="11"/>
  <c r="Y41" i="11"/>
  <c r="AC40" i="11"/>
  <c r="AB40" i="11"/>
  <c r="AA40" i="11"/>
  <c r="Y40" i="11"/>
  <c r="AC39" i="11"/>
  <c r="AB39" i="11"/>
  <c r="AA39" i="11"/>
  <c r="Y39" i="11"/>
  <c r="AC38" i="11"/>
  <c r="AB38" i="11"/>
  <c r="AA38" i="11"/>
  <c r="Y38" i="11"/>
  <c r="AC37" i="11"/>
  <c r="AB37" i="11"/>
  <c r="AA37" i="11"/>
  <c r="Y37" i="11"/>
  <c r="AC36" i="11"/>
  <c r="AB36" i="11"/>
  <c r="AA36" i="11"/>
  <c r="Y36" i="11"/>
  <c r="AC35" i="11"/>
  <c r="AB35" i="11"/>
  <c r="AA35" i="11"/>
  <c r="Y35" i="11"/>
  <c r="AC34" i="11"/>
  <c r="AB34" i="11"/>
  <c r="AA34" i="11"/>
  <c r="Y34" i="11"/>
  <c r="AC33" i="11"/>
  <c r="AB33" i="11"/>
  <c r="AA33" i="11"/>
  <c r="Y33" i="11"/>
  <c r="AC32" i="11"/>
  <c r="AB32" i="11"/>
  <c r="AA32" i="11"/>
  <c r="Y32" i="11"/>
  <c r="AC31" i="11"/>
  <c r="AB31" i="11"/>
  <c r="AA31" i="11"/>
  <c r="Y31" i="11"/>
  <c r="AC30" i="11"/>
  <c r="AB30" i="11"/>
  <c r="AA30" i="11"/>
  <c r="Y30" i="11"/>
  <c r="AC29" i="11"/>
  <c r="AB29" i="11"/>
  <c r="AA29" i="11"/>
  <c r="Y29" i="11"/>
  <c r="AC28" i="11"/>
  <c r="AB28" i="11"/>
  <c r="AA28" i="11"/>
  <c r="Y28" i="11"/>
  <c r="AC27" i="11"/>
  <c r="AB27" i="11"/>
  <c r="AA27" i="11"/>
  <c r="Y27" i="11"/>
  <c r="AC26" i="11"/>
  <c r="AB26" i="11"/>
  <c r="AA26" i="11"/>
  <c r="Y26" i="11"/>
  <c r="AC25" i="11"/>
  <c r="AB25" i="11"/>
  <c r="AA25" i="11"/>
  <c r="Y25" i="11"/>
  <c r="AC24" i="11"/>
  <c r="AB24" i="11"/>
  <c r="AA24" i="11"/>
  <c r="Y24" i="11"/>
  <c r="AC23" i="11"/>
  <c r="AB23" i="11"/>
  <c r="AA23" i="11"/>
  <c r="Y23" i="11"/>
  <c r="AC22" i="11"/>
  <c r="AB22" i="11"/>
  <c r="AA22" i="11"/>
  <c r="Y22" i="11"/>
  <c r="AC21" i="11"/>
  <c r="AB21" i="11"/>
  <c r="AA21" i="11"/>
  <c r="Y21" i="11"/>
  <c r="AC20" i="11"/>
  <c r="AB20" i="11"/>
  <c r="AA20" i="11"/>
  <c r="Y20" i="11"/>
  <c r="AC19" i="11"/>
  <c r="AB19" i="11"/>
  <c r="AA19" i="11"/>
  <c r="Y19" i="11"/>
  <c r="AC18" i="11"/>
  <c r="AB18" i="11"/>
  <c r="AA18" i="11"/>
  <c r="Y18" i="11"/>
  <c r="AC17" i="11"/>
  <c r="AB17" i="11"/>
  <c r="AA17" i="11"/>
  <c r="Y17" i="11"/>
  <c r="AC16" i="11"/>
  <c r="AB16" i="11"/>
  <c r="AA16" i="11"/>
  <c r="Y16" i="11"/>
  <c r="AC15" i="11"/>
  <c r="AB15" i="11"/>
  <c r="AA15" i="11"/>
  <c r="Y15" i="11"/>
  <c r="AC14" i="11"/>
  <c r="AB14" i="11"/>
  <c r="AA14" i="11"/>
  <c r="Y14" i="11"/>
  <c r="AC13" i="11"/>
  <c r="AB13" i="11"/>
  <c r="AA13" i="11"/>
  <c r="Y13" i="11"/>
  <c r="AC12" i="11"/>
  <c r="AB12" i="11"/>
  <c r="AA12" i="11"/>
  <c r="Y12" i="11"/>
  <c r="AC11" i="11"/>
  <c r="AB11" i="11"/>
  <c r="AA11" i="11"/>
  <c r="Y11" i="11"/>
  <c r="AC10" i="11"/>
  <c r="AB10" i="11"/>
  <c r="AA10" i="11"/>
  <c r="Y10" i="11"/>
  <c r="AC9" i="11"/>
  <c r="AB9" i="11"/>
  <c r="AA9" i="11"/>
  <c r="Y9" i="11"/>
  <c r="AC8" i="11"/>
  <c r="AB8" i="11"/>
  <c r="AA8" i="11"/>
  <c r="Y8" i="11"/>
  <c r="AC7" i="11"/>
  <c r="AB7" i="11"/>
  <c r="AA7" i="11"/>
  <c r="Y7" i="11"/>
  <c r="AC6" i="11"/>
  <c r="AB6" i="11"/>
  <c r="AA6" i="11"/>
  <c r="Y6" i="11"/>
  <c r="AC5" i="11"/>
  <c r="AB5" i="11"/>
  <c r="AA5" i="11"/>
  <c r="Y5" i="11"/>
  <c r="AC4" i="11"/>
  <c r="AB4" i="11"/>
  <c r="AA4" i="11"/>
  <c r="Y4" i="11"/>
  <c r="AC3" i="11"/>
  <c r="AB3" i="11"/>
  <c r="AA3" i="11"/>
  <c r="Y3" i="11"/>
  <c r="AC2" i="11"/>
  <c r="AB2" i="11"/>
  <c r="AA2" i="11"/>
  <c r="Y2" i="11"/>
  <c r="C3" i="11"/>
  <c r="AE3" i="11" s="1"/>
  <c r="C4" i="11"/>
  <c r="AE4" i="11" s="1"/>
  <c r="C5" i="11"/>
  <c r="AE5" i="11" s="1"/>
  <c r="C6" i="11"/>
  <c r="AE6" i="11" s="1"/>
  <c r="C7" i="11"/>
  <c r="AE7" i="11" s="1"/>
  <c r="C8" i="11"/>
  <c r="AE8" i="11" s="1"/>
  <c r="C9" i="11"/>
  <c r="AE9" i="11" s="1"/>
  <c r="C10" i="11"/>
  <c r="AE10" i="11" s="1"/>
  <c r="C11" i="11"/>
  <c r="AE11" i="11" s="1"/>
  <c r="C13" i="11"/>
  <c r="AE13" i="11" s="1"/>
  <c r="C14" i="11"/>
  <c r="AE14" i="11" s="1"/>
  <c r="C15" i="11"/>
  <c r="AE15" i="11" s="1"/>
  <c r="C16" i="11"/>
  <c r="AE16" i="11" s="1"/>
  <c r="C17" i="11"/>
  <c r="AE17" i="11" s="1"/>
  <c r="C18" i="11"/>
  <c r="AE18" i="11" s="1"/>
  <c r="C19" i="11"/>
  <c r="AE19" i="11" s="1"/>
  <c r="C20" i="11"/>
  <c r="AE20" i="11" s="1"/>
  <c r="C21" i="11"/>
  <c r="AE21" i="11" s="1"/>
  <c r="C22" i="11"/>
  <c r="AE22" i="11" s="1"/>
  <c r="C23" i="11"/>
  <c r="AE23" i="11" s="1"/>
  <c r="C24" i="11"/>
  <c r="AE24" i="11" s="1"/>
  <c r="C25" i="11"/>
  <c r="AE25" i="11" s="1"/>
  <c r="C26" i="11"/>
  <c r="AE26" i="11" s="1"/>
  <c r="C27" i="11"/>
  <c r="AE27" i="11" s="1"/>
  <c r="C28" i="11"/>
  <c r="AE28" i="11" s="1"/>
  <c r="C29" i="11"/>
  <c r="AE29" i="11" s="1"/>
  <c r="C30" i="11"/>
  <c r="AE30" i="11" s="1"/>
  <c r="C31" i="11"/>
  <c r="AE31" i="11" s="1"/>
  <c r="C32" i="11"/>
  <c r="AE32" i="11" s="1"/>
  <c r="C33" i="11"/>
  <c r="AE33" i="11" s="1"/>
  <c r="C34" i="11"/>
  <c r="AE34" i="11" s="1"/>
  <c r="C35" i="11"/>
  <c r="AE35" i="11" s="1"/>
  <c r="C36" i="11"/>
  <c r="AE36" i="11" s="1"/>
  <c r="C37" i="11"/>
  <c r="AE37" i="11" s="1"/>
  <c r="C38" i="11"/>
  <c r="AE38" i="11" s="1"/>
  <c r="C39" i="11"/>
  <c r="AE39" i="11" s="1"/>
  <c r="C40" i="11"/>
  <c r="AE40" i="11" s="1"/>
  <c r="C41" i="11"/>
  <c r="AE41" i="11" s="1"/>
  <c r="C42" i="11"/>
  <c r="AE42" i="11" s="1"/>
  <c r="C43" i="11"/>
  <c r="AE43" i="11" s="1"/>
  <c r="C44" i="11"/>
  <c r="AE44" i="11" s="1"/>
  <c r="C45" i="11"/>
  <c r="AE45" i="11" s="1"/>
  <c r="C46" i="11"/>
  <c r="AE46" i="11" s="1"/>
  <c r="C47" i="11"/>
  <c r="AE47" i="11" s="1"/>
  <c r="C48" i="11"/>
  <c r="AE48" i="11" s="1"/>
  <c r="C49" i="11"/>
  <c r="AE49" i="11" s="1"/>
  <c r="C50" i="11"/>
  <c r="AE50" i="11" s="1"/>
  <c r="C51" i="11"/>
  <c r="AE51" i="11" s="1"/>
  <c r="C52" i="11"/>
  <c r="AE52" i="11" s="1"/>
  <c r="C53" i="11"/>
  <c r="AE53" i="11" s="1"/>
  <c r="C54" i="11"/>
  <c r="AE54" i="11" s="1"/>
  <c r="C55" i="11"/>
  <c r="AE55" i="11" s="1"/>
  <c r="C56" i="11"/>
  <c r="AE56" i="11" s="1"/>
  <c r="C57" i="11"/>
  <c r="AE57" i="11" s="1"/>
  <c r="C58" i="11"/>
  <c r="AE58" i="11" s="1"/>
  <c r="C59" i="11"/>
  <c r="AE59" i="11" s="1"/>
  <c r="C60" i="11"/>
  <c r="AE60" i="11" s="1"/>
  <c r="C61" i="11"/>
  <c r="AE61" i="11" s="1"/>
  <c r="C62" i="11"/>
  <c r="AE62" i="11" s="1"/>
  <c r="C63" i="11"/>
  <c r="AE63" i="11" s="1"/>
  <c r="C64" i="11"/>
  <c r="AE64" i="11" s="1"/>
  <c r="C65" i="11"/>
  <c r="AE65" i="11" s="1"/>
  <c r="C66" i="11"/>
  <c r="AE66" i="11" s="1"/>
  <c r="C2" i="11"/>
  <c r="AF60" i="13" l="1"/>
  <c r="AG5" i="13"/>
  <c r="AG36" i="13"/>
  <c r="AH2" i="11"/>
  <c r="I14" i="8"/>
  <c r="D14" i="8"/>
  <c r="L14" i="8"/>
  <c r="G14" i="8"/>
  <c r="C14" i="8"/>
  <c r="K14" i="8"/>
  <c r="F14" i="8"/>
  <c r="J14" i="8"/>
  <c r="E14" i="8"/>
  <c r="AG13" i="13"/>
  <c r="AB14" i="6"/>
  <c r="AE14" i="6"/>
  <c r="AC14" i="6"/>
  <c r="AD14" i="6"/>
  <c r="AG20" i="13"/>
  <c r="AG45" i="13"/>
  <c r="AG34" i="13"/>
  <c r="AG29" i="13"/>
  <c r="AF31" i="13"/>
  <c r="AG31" i="13" s="1"/>
  <c r="AF15" i="13"/>
  <c r="AG15" i="13" s="1"/>
  <c r="AG57" i="13"/>
  <c r="AG41" i="13"/>
  <c r="AG25" i="13"/>
  <c r="AG9" i="13"/>
  <c r="AF23" i="13"/>
  <c r="AG23" i="13" s="1"/>
  <c r="AG61" i="11"/>
  <c r="AH48" i="11"/>
  <c r="AG36" i="11"/>
  <c r="AG29" i="11"/>
  <c r="AH16" i="11"/>
  <c r="AG3" i="11"/>
  <c r="AG4" i="13"/>
  <c r="AG16" i="13"/>
  <c r="AG37" i="13"/>
  <c r="AF38" i="13"/>
  <c r="AF43" i="13"/>
  <c r="AF51" i="13"/>
  <c r="AF59" i="13"/>
  <c r="AG59" i="13" s="1"/>
  <c r="AF26" i="13"/>
  <c r="AF35" i="13"/>
  <c r="AG65" i="11"/>
  <c r="AH57" i="11"/>
  <c r="AH45" i="11"/>
  <c r="AG33" i="11"/>
  <c r="AH25" i="11"/>
  <c r="AH13" i="11"/>
  <c r="AF30" i="13"/>
  <c r="AH64" i="11"/>
  <c r="AG52" i="11"/>
  <c r="AG45" i="11"/>
  <c r="AH32" i="11"/>
  <c r="AG20" i="11"/>
  <c r="AG13" i="11"/>
  <c r="AF32" i="13"/>
  <c r="AG32" i="13" s="1"/>
  <c r="AF39" i="13"/>
  <c r="AG39" i="13" s="1"/>
  <c r="AF47" i="13"/>
  <c r="AG47" i="13" s="1"/>
  <c r="AF55" i="13"/>
  <c r="AG55" i="13" s="1"/>
  <c r="AF63" i="13"/>
  <c r="AH61" i="11"/>
  <c r="AG49" i="11"/>
  <c r="AH41" i="11"/>
  <c r="AH29" i="11"/>
  <c r="AG17" i="11"/>
  <c r="AH8" i="11"/>
  <c r="J13" i="8"/>
  <c r="L13" i="8"/>
  <c r="I13" i="8"/>
  <c r="K13" i="8"/>
  <c r="AI63" i="14"/>
  <c r="AI55" i="14"/>
  <c r="AI51" i="14"/>
  <c r="AI47" i="14"/>
  <c r="AI43" i="14"/>
  <c r="AI59" i="14"/>
  <c r="AI39" i="14"/>
  <c r="AI35" i="14"/>
  <c r="AI31" i="14"/>
  <c r="AI27" i="14"/>
  <c r="AI23" i="14"/>
  <c r="AI19" i="14"/>
  <c r="AI66" i="14"/>
  <c r="AI62" i="14"/>
  <c r="AI58" i="14"/>
  <c r="AI54" i="14"/>
  <c r="AI50" i="14"/>
  <c r="AI46" i="14"/>
  <c r="AI42" i="14"/>
  <c r="AI38" i="14"/>
  <c r="AI34" i="14"/>
  <c r="AI30" i="14"/>
  <c r="AI26" i="14"/>
  <c r="AI22" i="14"/>
  <c r="AI18" i="14"/>
  <c r="AI11" i="14"/>
  <c r="AI9" i="14"/>
  <c r="AI7" i="14"/>
  <c r="AI5" i="14"/>
  <c r="AI3" i="14"/>
  <c r="AI16" i="14"/>
  <c r="AI65" i="14"/>
  <c r="AI61" i="14"/>
  <c r="AI57" i="14"/>
  <c r="AI53" i="14"/>
  <c r="AI49" i="14"/>
  <c r="AI45" i="14"/>
  <c r="AI41" i="14"/>
  <c r="AI37" i="14"/>
  <c r="AI33" i="14"/>
  <c r="AI29" i="14"/>
  <c r="AI25" i="14"/>
  <c r="AI21" i="14"/>
  <c r="AI13" i="14"/>
  <c r="AI67" i="14"/>
  <c r="AI17" i="14"/>
  <c r="AI14" i="14"/>
  <c r="AI64" i="14"/>
  <c r="AI60" i="14"/>
  <c r="AI56" i="14"/>
  <c r="AI52" i="14"/>
  <c r="AI48" i="14"/>
  <c r="AI44" i="14"/>
  <c r="AI40" i="14"/>
  <c r="AI36" i="14"/>
  <c r="AI32" i="14"/>
  <c r="AI28" i="14"/>
  <c r="AI24" i="14"/>
  <c r="AI20" i="14"/>
  <c r="AI15" i="14"/>
  <c r="AI10" i="14"/>
  <c r="AI8" i="14"/>
  <c r="AI6" i="14"/>
  <c r="AI4" i="14"/>
  <c r="AI2" i="14"/>
  <c r="AF2" i="13"/>
  <c r="AG2" i="13" s="1"/>
  <c r="AG53" i="13"/>
  <c r="AG58" i="13"/>
  <c r="AG14" i="13"/>
  <c r="AG51" i="13"/>
  <c r="AG43" i="13"/>
  <c r="AG11" i="13"/>
  <c r="AG63" i="13"/>
  <c r="AG46" i="13"/>
  <c r="AG26" i="13"/>
  <c r="AG30" i="13"/>
  <c r="AG10" i="13"/>
  <c r="AG35" i="13"/>
  <c r="AG27" i="13"/>
  <c r="AG19" i="13"/>
  <c r="AG3" i="13"/>
  <c r="AG62" i="13"/>
  <c r="AG42" i="13"/>
  <c r="AG33" i="13"/>
  <c r="AG17" i="13"/>
  <c r="AG60" i="13"/>
  <c r="AG56" i="13"/>
  <c r="AG40" i="13"/>
  <c r="AG28" i="13"/>
  <c r="AG24" i="13"/>
  <c r="AG12" i="13"/>
  <c r="AG8" i="13"/>
  <c r="AG54" i="13"/>
  <c r="AG38" i="13"/>
  <c r="AG22" i="13"/>
  <c r="AG18" i="13"/>
  <c r="AG6" i="13"/>
  <c r="AF54" i="12"/>
  <c r="AG54" i="12" s="1"/>
  <c r="AF38" i="12"/>
  <c r="AG38" i="12" s="1"/>
  <c r="AF12" i="12"/>
  <c r="AG12" i="12" s="1"/>
  <c r="AF32" i="12"/>
  <c r="AG32" i="12" s="1"/>
  <c r="AF58" i="12"/>
  <c r="AG58" i="12" s="1"/>
  <c r="AF55" i="12"/>
  <c r="AG55" i="12" s="1"/>
  <c r="AF39" i="12"/>
  <c r="AG39" i="12" s="1"/>
  <c r="AF31" i="12"/>
  <c r="AG31" i="12" s="1"/>
  <c r="AF33" i="12"/>
  <c r="AG33" i="12" s="1"/>
  <c r="AF17" i="12"/>
  <c r="AG17" i="12" s="1"/>
  <c r="AF42" i="12"/>
  <c r="AG42" i="12" s="1"/>
  <c r="AF30" i="12"/>
  <c r="AG30" i="12" s="1"/>
  <c r="AF18" i="12"/>
  <c r="AG18" i="12" s="1"/>
  <c r="AF51" i="12"/>
  <c r="AG51" i="12" s="1"/>
  <c r="AF47" i="12"/>
  <c r="AG47" i="12" s="1"/>
  <c r="AF43" i="12"/>
  <c r="AG43" i="12" s="1"/>
  <c r="AF35" i="12"/>
  <c r="AG35" i="12" s="1"/>
  <c r="AF27" i="12"/>
  <c r="AG27" i="12" s="1"/>
  <c r="AF23" i="12"/>
  <c r="AG23" i="12" s="1"/>
  <c r="AF19" i="12"/>
  <c r="AG19" i="12" s="1"/>
  <c r="AF6" i="12"/>
  <c r="AG6" i="12" s="1"/>
  <c r="AF24" i="12"/>
  <c r="AG24" i="12" s="1"/>
  <c r="AF16" i="12"/>
  <c r="AG16" i="12" s="1"/>
  <c r="AF9" i="12"/>
  <c r="AG9" i="12" s="1"/>
  <c r="AF4" i="12"/>
  <c r="AG4" i="12" s="1"/>
  <c r="AF10" i="12"/>
  <c r="AG10" i="12" s="1"/>
  <c r="AF2" i="12"/>
  <c r="AG2" i="12" s="1"/>
  <c r="AF60" i="12"/>
  <c r="AG60" i="12" s="1"/>
  <c r="AF48" i="12"/>
  <c r="AG48" i="12" s="1"/>
  <c r="AF44" i="12"/>
  <c r="AG44" i="12" s="1"/>
  <c r="AF36" i="12"/>
  <c r="AG36" i="12" s="1"/>
  <c r="AF3" i="12"/>
  <c r="AG3" i="12" s="1"/>
  <c r="AF5" i="12"/>
  <c r="AG5" i="12" s="1"/>
  <c r="AF59" i="12"/>
  <c r="AG59" i="12" s="1"/>
  <c r="AF8" i="12"/>
  <c r="AG8" i="12" s="1"/>
  <c r="AF11" i="12"/>
  <c r="AG11" i="12" s="1"/>
  <c r="AF7" i="12"/>
  <c r="AG7" i="12" s="1"/>
  <c r="AF53" i="12"/>
  <c r="AG53" i="12" s="1"/>
  <c r="AF29" i="12"/>
  <c r="AG29" i="12" s="1"/>
  <c r="AF25" i="12"/>
  <c r="AG25" i="12" s="1"/>
  <c r="AF63" i="12"/>
  <c r="AG63" i="12" s="1"/>
  <c r="AF64" i="12"/>
  <c r="AG64" i="12" s="1"/>
  <c r="AF52" i="12"/>
  <c r="AG52" i="12" s="1"/>
  <c r="AF40" i="12"/>
  <c r="AG40" i="12" s="1"/>
  <c r="AF20" i="12"/>
  <c r="AG20" i="12" s="1"/>
  <c r="AF62" i="12"/>
  <c r="AG62" i="12" s="1"/>
  <c r="AF50" i="12"/>
  <c r="AG50" i="12" s="1"/>
  <c r="AF46" i="12"/>
  <c r="AG46" i="12" s="1"/>
  <c r="AF34" i="12"/>
  <c r="AG34" i="12" s="1"/>
  <c r="AF26" i="12"/>
  <c r="AG26" i="12" s="1"/>
  <c r="AF22" i="12"/>
  <c r="AG22" i="12" s="1"/>
  <c r="AF14" i="12"/>
  <c r="AG14" i="12" s="1"/>
  <c r="AF15" i="12"/>
  <c r="AG15" i="12" s="1"/>
  <c r="AF56" i="12"/>
  <c r="AG56" i="12" s="1"/>
  <c r="AF28" i="12"/>
  <c r="AG28" i="12" s="1"/>
  <c r="AF61" i="12"/>
  <c r="AG61" i="12" s="1"/>
  <c r="AF57" i="12"/>
  <c r="AG57" i="12" s="1"/>
  <c r="AF49" i="12"/>
  <c r="AG49" i="12" s="1"/>
  <c r="AF45" i="12"/>
  <c r="AG45" i="12" s="1"/>
  <c r="AF41" i="12"/>
  <c r="AG41" i="12" s="1"/>
  <c r="AF37" i="12"/>
  <c r="AG37" i="12" s="1"/>
  <c r="AF21" i="12"/>
  <c r="AG21" i="12" s="1"/>
  <c r="AF13" i="12"/>
  <c r="AG13" i="12" s="1"/>
  <c r="AI67" i="11"/>
  <c r="AJ67" i="11" s="1"/>
  <c r="AG55" i="11"/>
  <c r="AG23" i="11"/>
  <c r="AG27" i="11"/>
  <c r="AG24" i="11"/>
  <c r="AH20" i="11"/>
  <c r="AH65" i="11"/>
  <c r="AG63" i="11"/>
  <c r="AG60" i="11"/>
  <c r="AH56" i="11"/>
  <c r="AG53" i="11"/>
  <c r="AH49" i="11"/>
  <c r="AG47" i="11"/>
  <c r="AG44" i="11"/>
  <c r="AH40" i="11"/>
  <c r="AG37" i="11"/>
  <c r="AH33" i="11"/>
  <c r="AG31" i="11"/>
  <c r="AG28" i="11"/>
  <c r="AH24" i="11"/>
  <c r="AG21" i="11"/>
  <c r="AH17" i="11"/>
  <c r="AG15" i="11"/>
  <c r="AG11" i="11"/>
  <c r="AH7" i="11"/>
  <c r="AG4" i="11"/>
  <c r="AG39" i="11"/>
  <c r="AG6" i="11"/>
  <c r="AG59" i="11"/>
  <c r="AG56" i="11"/>
  <c r="AH52" i="11"/>
  <c r="AG43" i="11"/>
  <c r="AG40" i="11"/>
  <c r="AH36" i="11"/>
  <c r="AG10" i="11"/>
  <c r="AG7" i="11"/>
  <c r="AH3" i="11"/>
  <c r="AF2" i="11"/>
  <c r="AG64" i="11"/>
  <c r="AH60" i="11"/>
  <c r="AG57" i="11"/>
  <c r="AH53" i="11"/>
  <c r="AG51" i="11"/>
  <c r="AG48" i="11"/>
  <c r="AH44" i="11"/>
  <c r="AG41" i="11"/>
  <c r="AH37" i="11"/>
  <c r="AG35" i="11"/>
  <c r="AG32" i="11"/>
  <c r="AH28" i="11"/>
  <c r="AG25" i="11"/>
  <c r="AH21" i="11"/>
  <c r="AG19" i="11"/>
  <c r="AG16" i="11"/>
  <c r="AH11" i="11"/>
  <c r="AG8" i="11"/>
  <c r="AH4" i="11"/>
  <c r="AG62" i="11"/>
  <c r="AG50" i="11"/>
  <c r="AG46" i="11"/>
  <c r="AG38" i="11"/>
  <c r="AG30" i="11"/>
  <c r="AG26" i="11"/>
  <c r="AG18" i="11"/>
  <c r="AG5" i="11"/>
  <c r="AH66" i="11"/>
  <c r="AH63" i="11"/>
  <c r="AH62" i="11"/>
  <c r="AH59" i="11"/>
  <c r="AH58" i="11"/>
  <c r="AH35" i="11"/>
  <c r="AH34" i="11"/>
  <c r="AH27" i="11"/>
  <c r="AH26" i="11"/>
  <c r="AH23" i="11"/>
  <c r="AH22" i="11"/>
  <c r="AH19" i="11"/>
  <c r="AH18" i="11"/>
  <c r="AH15" i="11"/>
  <c r="AH14" i="11"/>
  <c r="AH6" i="11"/>
  <c r="AH5" i="11"/>
  <c r="AG2" i="11"/>
  <c r="AF66" i="11"/>
  <c r="AF65" i="11"/>
  <c r="AF64" i="11"/>
  <c r="AF63" i="11"/>
  <c r="AF62" i="11"/>
  <c r="AF61" i="11"/>
  <c r="AF60" i="11"/>
  <c r="AF59" i="11"/>
  <c r="AF58" i="11"/>
  <c r="AF57" i="11"/>
  <c r="AF56" i="11"/>
  <c r="AF55" i="11"/>
  <c r="AF54" i="11"/>
  <c r="AF53" i="11"/>
  <c r="AF52" i="11"/>
  <c r="AF51" i="11"/>
  <c r="AF50" i="11"/>
  <c r="AF49" i="11"/>
  <c r="AF48" i="11"/>
  <c r="AI48" i="11" s="1"/>
  <c r="AF47" i="11"/>
  <c r="AF46" i="11"/>
  <c r="AF45" i="11"/>
  <c r="AI45" i="11" s="1"/>
  <c r="AF44" i="11"/>
  <c r="AF43" i="11"/>
  <c r="AF42" i="11"/>
  <c r="AF41" i="11"/>
  <c r="AF40" i="11"/>
  <c r="AF39" i="11"/>
  <c r="AF38" i="11"/>
  <c r="AF37" i="11"/>
  <c r="AF36" i="11"/>
  <c r="AF35" i="11"/>
  <c r="AF34" i="11"/>
  <c r="AF33" i="11"/>
  <c r="AF32" i="11"/>
  <c r="AF31" i="11"/>
  <c r="AF30" i="11"/>
  <c r="AF29" i="11"/>
  <c r="AI29" i="11" s="1"/>
  <c r="AF28" i="11"/>
  <c r="AF27" i="11"/>
  <c r="AF26" i="11"/>
  <c r="AF25" i="11"/>
  <c r="AF24" i="11"/>
  <c r="AF23" i="11"/>
  <c r="AF22" i="11"/>
  <c r="AF21" i="11"/>
  <c r="AF20" i="11"/>
  <c r="AF19" i="11"/>
  <c r="AF18" i="11"/>
  <c r="AF17" i="11"/>
  <c r="AF16" i="11"/>
  <c r="AF15" i="11"/>
  <c r="AF14" i="11"/>
  <c r="AF13" i="11"/>
  <c r="AI13" i="11" s="1"/>
  <c r="AF11" i="11"/>
  <c r="AF10" i="11"/>
  <c r="AF9" i="11"/>
  <c r="AF8" i="11"/>
  <c r="AF7" i="11"/>
  <c r="AF6" i="11"/>
  <c r="AF5" i="11"/>
  <c r="AF4" i="11"/>
  <c r="AF3" i="11"/>
  <c r="AG66" i="11"/>
  <c r="AG58" i="11"/>
  <c r="AG54" i="11"/>
  <c r="AG42" i="11"/>
  <c r="AG34" i="11"/>
  <c r="AG22" i="11"/>
  <c r="AG14" i="11"/>
  <c r="AG9" i="11"/>
  <c r="AH55" i="11"/>
  <c r="AH54" i="11"/>
  <c r="AH51" i="11"/>
  <c r="AH50" i="11"/>
  <c r="AH47" i="11"/>
  <c r="AH46" i="11"/>
  <c r="AH43" i="11"/>
  <c r="AH42" i="11"/>
  <c r="AH39" i="11"/>
  <c r="AH38" i="11"/>
  <c r="AH31" i="11"/>
  <c r="AH30" i="11"/>
  <c r="AH10" i="11"/>
  <c r="AH9" i="11"/>
  <c r="AE2" i="11"/>
  <c r="AI61" i="11"/>
  <c r="AI12" i="11"/>
  <c r="Z29" i="11"/>
  <c r="Z6" i="11"/>
  <c r="Z45" i="11"/>
  <c r="Z61" i="11"/>
  <c r="Z13" i="11"/>
  <c r="Z21" i="11"/>
  <c r="Z25" i="11"/>
  <c r="Z27" i="11"/>
  <c r="Z28" i="11"/>
  <c r="Z46" i="11"/>
  <c r="Z50" i="11"/>
  <c r="Z12" i="11"/>
  <c r="Z65" i="11"/>
  <c r="Z17" i="11"/>
  <c r="Z22" i="11"/>
  <c r="Z33" i="11"/>
  <c r="Z37" i="11"/>
  <c r="Z41" i="11"/>
  <c r="Z43" i="11"/>
  <c r="Z44" i="11"/>
  <c r="Z62" i="11"/>
  <c r="Z5" i="11"/>
  <c r="Z9" i="11"/>
  <c r="Z11" i="11"/>
  <c r="Z38" i="11"/>
  <c r="Z49" i="11"/>
  <c r="Z53" i="11"/>
  <c r="Z57" i="11"/>
  <c r="Z59" i="11"/>
  <c r="Z60" i="11"/>
  <c r="Z8" i="11"/>
  <c r="Z18" i="11"/>
  <c r="Z23" i="11"/>
  <c r="Z39" i="11"/>
  <c r="Z56" i="11"/>
  <c r="Z66" i="11"/>
  <c r="Z3" i="11"/>
  <c r="Z4" i="11"/>
  <c r="Z14" i="11"/>
  <c r="Z19" i="11"/>
  <c r="Z20" i="11"/>
  <c r="Z30" i="11"/>
  <c r="Z35" i="11"/>
  <c r="Z36" i="11"/>
  <c r="Z42" i="11"/>
  <c r="Z51" i="11"/>
  <c r="Z52" i="11"/>
  <c r="Z58" i="11"/>
  <c r="Z2" i="11"/>
  <c r="Z7" i="11"/>
  <c r="Z24" i="11"/>
  <c r="Z34" i="11"/>
  <c r="Z40" i="11"/>
  <c r="Z55" i="11"/>
  <c r="Z10" i="11"/>
  <c r="Z15" i="11"/>
  <c r="Z16" i="11"/>
  <c r="Z26" i="11"/>
  <c r="Z31" i="11"/>
  <c r="Z32" i="11"/>
  <c r="Z47" i="11"/>
  <c r="Z48" i="11"/>
  <c r="Z54" i="11"/>
  <c r="Z63" i="11"/>
  <c r="Z64" i="11"/>
  <c r="AI34" i="11" l="1"/>
  <c r="AJ34" i="11" s="1"/>
  <c r="AF14" i="6"/>
  <c r="AG14" i="6" s="1"/>
  <c r="AJ48" i="11"/>
  <c r="AJ61" i="11"/>
  <c r="AJ29" i="11"/>
  <c r="AJ45" i="11"/>
  <c r="AI62" i="11"/>
  <c r="AJ62" i="11" s="1"/>
  <c r="AI7" i="11"/>
  <c r="AJ7" i="11" s="1"/>
  <c r="AI60" i="11"/>
  <c r="AJ60" i="11" s="1"/>
  <c r="AI8" i="11"/>
  <c r="AJ8" i="11" s="1"/>
  <c r="AI21" i="11"/>
  <c r="AJ21" i="11" s="1"/>
  <c r="AI33" i="11"/>
  <c r="AJ33" i="11" s="1"/>
  <c r="AI35" i="11"/>
  <c r="AJ35" i="11" s="1"/>
  <c r="AI50" i="11"/>
  <c r="AJ50" i="11" s="1"/>
  <c r="AI46" i="11"/>
  <c r="AJ46" i="11" s="1"/>
  <c r="AI22" i="11"/>
  <c r="AJ22" i="11" s="1"/>
  <c r="AI58" i="11"/>
  <c r="AJ58" i="11" s="1"/>
  <c r="AI4" i="11"/>
  <c r="AJ4" i="11" s="1"/>
  <c r="AI17" i="11"/>
  <c r="AJ17" i="11" s="1"/>
  <c r="AI57" i="11"/>
  <c r="AJ57" i="11" s="1"/>
  <c r="AI14" i="11"/>
  <c r="AJ14" i="11" s="1"/>
  <c r="AI16" i="11"/>
  <c r="AJ16" i="11" s="1"/>
  <c r="AI28" i="11"/>
  <c r="AJ28" i="11" s="1"/>
  <c r="AI10" i="11"/>
  <c r="AJ10" i="11" s="1"/>
  <c r="AI47" i="11"/>
  <c r="AJ47" i="11" s="1"/>
  <c r="AI25" i="11"/>
  <c r="AJ25" i="11" s="1"/>
  <c r="AI37" i="11"/>
  <c r="AJ37" i="11" s="1"/>
  <c r="AI49" i="11"/>
  <c r="AJ49" i="11" s="1"/>
  <c r="AI66" i="11"/>
  <c r="AJ66" i="11" s="1"/>
  <c r="AI15" i="11"/>
  <c r="AJ15" i="11" s="1"/>
  <c r="AI2" i="11"/>
  <c r="AJ2" i="11" s="1"/>
  <c r="AI11" i="11"/>
  <c r="AJ11" i="11" s="1"/>
  <c r="AI24" i="11"/>
  <c r="AJ24" i="11" s="1"/>
  <c r="AI52" i="11"/>
  <c r="AJ52" i="11" s="1"/>
  <c r="AI64" i="11"/>
  <c r="AJ64" i="11" s="1"/>
  <c r="AI26" i="11"/>
  <c r="AJ26" i="11" s="1"/>
  <c r="AI63" i="11"/>
  <c r="AJ63" i="11" s="1"/>
  <c r="AI39" i="11"/>
  <c r="AJ39" i="11" s="1"/>
  <c r="AI23" i="11"/>
  <c r="AJ23" i="11" s="1"/>
  <c r="AI56" i="11"/>
  <c r="AJ56" i="11" s="1"/>
  <c r="AI42" i="11"/>
  <c r="AJ42" i="11" s="1"/>
  <c r="AI31" i="11"/>
  <c r="AJ31" i="11" s="1"/>
  <c r="AI3" i="11"/>
  <c r="AJ3" i="11" s="1"/>
  <c r="AI20" i="11"/>
  <c r="AJ20" i="11" s="1"/>
  <c r="AI32" i="11"/>
  <c r="AJ32" i="11" s="1"/>
  <c r="AI40" i="11"/>
  <c r="AJ40" i="11" s="1"/>
  <c r="AI41" i="11"/>
  <c r="AJ41" i="11" s="1"/>
  <c r="AI65" i="11"/>
  <c r="AJ65" i="11" s="1"/>
  <c r="AI9" i="11"/>
  <c r="AJ9" i="11" s="1"/>
  <c r="AI19" i="11"/>
  <c r="AJ19" i="11" s="1"/>
  <c r="AI27" i="11"/>
  <c r="AJ27" i="11" s="1"/>
  <c r="AI55" i="11"/>
  <c r="AJ55" i="11" s="1"/>
  <c r="AI59" i="11"/>
  <c r="AJ59" i="11" s="1"/>
  <c r="AI54" i="11"/>
  <c r="AJ54" i="11" s="1"/>
  <c r="AI44" i="11"/>
  <c r="AJ44" i="11" s="1"/>
  <c r="AI18" i="11"/>
  <c r="AJ18" i="11" s="1"/>
  <c r="AI38" i="11"/>
  <c r="AJ38" i="11" s="1"/>
  <c r="AI53" i="11"/>
  <c r="AJ53" i="11" s="1"/>
  <c r="AI6" i="11"/>
  <c r="AJ6" i="11" s="1"/>
  <c r="AI5" i="11"/>
  <c r="AJ5" i="11" s="1"/>
  <c r="AI43" i="11"/>
  <c r="AJ43" i="11" s="1"/>
  <c r="AI51" i="11"/>
  <c r="AJ51" i="11" s="1"/>
  <c r="AI30" i="11"/>
  <c r="AJ30" i="11" s="1"/>
  <c r="AJ13" i="11"/>
  <c r="AI36" i="11"/>
  <c r="AJ36" i="11" s="1"/>
  <c r="AJ12" i="11"/>
  <c r="AB54" i="4" l="1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K52" i="10"/>
  <c r="J52" i="10"/>
  <c r="AF56" i="4" l="1"/>
  <c r="AG56" i="4" s="1"/>
  <c r="AF55" i="4"/>
  <c r="AG55" i="4" s="1"/>
  <c r="AF57" i="4"/>
  <c r="AG57" i="4" s="1"/>
  <c r="AF54" i="4"/>
  <c r="AG54" i="4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2" i="1"/>
  <c r="AB3" i="4"/>
  <c r="AC3" i="4"/>
  <c r="AD3" i="4"/>
  <c r="AE3" i="4"/>
  <c r="AB4" i="4"/>
  <c r="AC4" i="4"/>
  <c r="AD4" i="4"/>
  <c r="AE4" i="4"/>
  <c r="AB5" i="4"/>
  <c r="AC5" i="4"/>
  <c r="AD5" i="4"/>
  <c r="AE5" i="4"/>
  <c r="AB6" i="4"/>
  <c r="AC6" i="4"/>
  <c r="AD6" i="4"/>
  <c r="AE6" i="4"/>
  <c r="AB7" i="4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E2" i="4"/>
  <c r="AD2" i="4"/>
  <c r="AC2" i="4"/>
  <c r="AB2" i="4"/>
  <c r="I15" i="8" l="1"/>
  <c r="D15" i="8"/>
  <c r="L15" i="8"/>
  <c r="G15" i="8"/>
  <c r="C15" i="8"/>
  <c r="K15" i="8"/>
  <c r="F15" i="8"/>
  <c r="J15" i="8"/>
  <c r="E15" i="8"/>
  <c r="AH53" i="1"/>
  <c r="AG53" i="1"/>
  <c r="AF53" i="1"/>
  <c r="AE53" i="1"/>
  <c r="AH45" i="1"/>
  <c r="AG45" i="1"/>
  <c r="AF45" i="1"/>
  <c r="AE45" i="1"/>
  <c r="AH37" i="1"/>
  <c r="AG37" i="1"/>
  <c r="AF37" i="1"/>
  <c r="AE37" i="1"/>
  <c r="AH29" i="1"/>
  <c r="AG29" i="1"/>
  <c r="AF29" i="1"/>
  <c r="AE29" i="1"/>
  <c r="AH21" i="1"/>
  <c r="AG21" i="1"/>
  <c r="AF21" i="1"/>
  <c r="AE21" i="1"/>
  <c r="AH13" i="1"/>
  <c r="AG13" i="1"/>
  <c r="AF13" i="1"/>
  <c r="AE13" i="1"/>
  <c r="AH5" i="1"/>
  <c r="AF5" i="1"/>
  <c r="AG5" i="1"/>
  <c r="AE5" i="1"/>
  <c r="AH58" i="1"/>
  <c r="AF58" i="1"/>
  <c r="AG58" i="1"/>
  <c r="AE58" i="1"/>
  <c r="AH50" i="1"/>
  <c r="AF50" i="1"/>
  <c r="AG50" i="1"/>
  <c r="AE50" i="1"/>
  <c r="AH42" i="1"/>
  <c r="AF42" i="1"/>
  <c r="AG42" i="1"/>
  <c r="AE42" i="1"/>
  <c r="AH34" i="1"/>
  <c r="AF34" i="1"/>
  <c r="AG34" i="1"/>
  <c r="AE34" i="1"/>
  <c r="AH26" i="1"/>
  <c r="AF26" i="1"/>
  <c r="AG26" i="1"/>
  <c r="AE26" i="1"/>
  <c r="AH18" i="1"/>
  <c r="AF18" i="1"/>
  <c r="AG18" i="1"/>
  <c r="AE18" i="1"/>
  <c r="AH14" i="1"/>
  <c r="AF14" i="1"/>
  <c r="AG14" i="1"/>
  <c r="AE14" i="1"/>
  <c r="AH59" i="1"/>
  <c r="AG59" i="1"/>
  <c r="AF59" i="1"/>
  <c r="AE59" i="1"/>
  <c r="AH55" i="1"/>
  <c r="AG55" i="1"/>
  <c r="AF55" i="1"/>
  <c r="AE55" i="1"/>
  <c r="AH51" i="1"/>
  <c r="AG51" i="1"/>
  <c r="AF51" i="1"/>
  <c r="AE51" i="1"/>
  <c r="AH47" i="1"/>
  <c r="AG47" i="1"/>
  <c r="AF47" i="1"/>
  <c r="AE47" i="1"/>
  <c r="AH43" i="1"/>
  <c r="AG43" i="1"/>
  <c r="AF43" i="1"/>
  <c r="AE43" i="1"/>
  <c r="AH39" i="1"/>
  <c r="AG39" i="1"/>
  <c r="AF39" i="1"/>
  <c r="AE39" i="1"/>
  <c r="AH35" i="1"/>
  <c r="AG35" i="1"/>
  <c r="AF35" i="1"/>
  <c r="AE35" i="1"/>
  <c r="AH31" i="1"/>
  <c r="AG31" i="1"/>
  <c r="AF31" i="1"/>
  <c r="AE31" i="1"/>
  <c r="AH27" i="1"/>
  <c r="AG27" i="1"/>
  <c r="AF27" i="1"/>
  <c r="AE27" i="1"/>
  <c r="AH23" i="1"/>
  <c r="AG23" i="1"/>
  <c r="AF23" i="1"/>
  <c r="AE23" i="1"/>
  <c r="AH19" i="1"/>
  <c r="AG19" i="1"/>
  <c r="AF19" i="1"/>
  <c r="AE19" i="1"/>
  <c r="AH15" i="1"/>
  <c r="AG15" i="1"/>
  <c r="AF15" i="1"/>
  <c r="AE15" i="1"/>
  <c r="AH11" i="1"/>
  <c r="AG11" i="1"/>
  <c r="AF11" i="1"/>
  <c r="AE11" i="1"/>
  <c r="AH7" i="1"/>
  <c r="AG7" i="1"/>
  <c r="AF7" i="1"/>
  <c r="AE7" i="1"/>
  <c r="AH3" i="1"/>
  <c r="AG3" i="1"/>
  <c r="AF3" i="1"/>
  <c r="AE3" i="1"/>
  <c r="AH57" i="1"/>
  <c r="AG57" i="1"/>
  <c r="AF57" i="1"/>
  <c r="AE57" i="1"/>
  <c r="AH49" i="1"/>
  <c r="AG49" i="1"/>
  <c r="AF49" i="1"/>
  <c r="AE49" i="1"/>
  <c r="AH41" i="1"/>
  <c r="AG41" i="1"/>
  <c r="AF41" i="1"/>
  <c r="AE41" i="1"/>
  <c r="AH33" i="1"/>
  <c r="AG33" i="1"/>
  <c r="AF33" i="1"/>
  <c r="AE33" i="1"/>
  <c r="AH25" i="1"/>
  <c r="AG25" i="1"/>
  <c r="AF25" i="1"/>
  <c r="AE25" i="1"/>
  <c r="AH17" i="1"/>
  <c r="AG17" i="1"/>
  <c r="AF17" i="1"/>
  <c r="AE17" i="1"/>
  <c r="AH9" i="1"/>
  <c r="AG9" i="1"/>
  <c r="AF9" i="1"/>
  <c r="AE9" i="1"/>
  <c r="AH54" i="1"/>
  <c r="AF54" i="1"/>
  <c r="AG54" i="1"/>
  <c r="AE54" i="1"/>
  <c r="AH46" i="1"/>
  <c r="AF46" i="1"/>
  <c r="AG46" i="1"/>
  <c r="AE46" i="1"/>
  <c r="AH38" i="1"/>
  <c r="AF38" i="1"/>
  <c r="AG38" i="1"/>
  <c r="AE38" i="1"/>
  <c r="AH30" i="1"/>
  <c r="AF30" i="1"/>
  <c r="AG30" i="1"/>
  <c r="AE30" i="1"/>
  <c r="AH22" i="1"/>
  <c r="AF22" i="1"/>
  <c r="AG22" i="1"/>
  <c r="AE22" i="1"/>
  <c r="AH10" i="1"/>
  <c r="AF10" i="1"/>
  <c r="AG10" i="1"/>
  <c r="AE10" i="1"/>
  <c r="AH2" i="1"/>
  <c r="AF2" i="1"/>
  <c r="AE2" i="1"/>
  <c r="AG2" i="1"/>
  <c r="AH56" i="1"/>
  <c r="AF56" i="1"/>
  <c r="AG56" i="1"/>
  <c r="AE56" i="1"/>
  <c r="AH52" i="1"/>
  <c r="AF52" i="1"/>
  <c r="AG52" i="1"/>
  <c r="AE52" i="1"/>
  <c r="AH48" i="1"/>
  <c r="AF48" i="1"/>
  <c r="AG48" i="1"/>
  <c r="AE48" i="1"/>
  <c r="AH44" i="1"/>
  <c r="AF44" i="1"/>
  <c r="AG44" i="1"/>
  <c r="AE44" i="1"/>
  <c r="AH40" i="1"/>
  <c r="AF40" i="1"/>
  <c r="AG40" i="1"/>
  <c r="AE40" i="1"/>
  <c r="AH36" i="1"/>
  <c r="AF36" i="1"/>
  <c r="AG36" i="1"/>
  <c r="AE36" i="1"/>
  <c r="AH32" i="1"/>
  <c r="AF32" i="1"/>
  <c r="AG32" i="1"/>
  <c r="AE32" i="1"/>
  <c r="AH28" i="1"/>
  <c r="AF28" i="1"/>
  <c r="AG28" i="1"/>
  <c r="AE28" i="1"/>
  <c r="AH24" i="1"/>
  <c r="AF24" i="1"/>
  <c r="AG24" i="1"/>
  <c r="AE24" i="1"/>
  <c r="AH20" i="1"/>
  <c r="AF20" i="1"/>
  <c r="AG20" i="1"/>
  <c r="AE20" i="1"/>
  <c r="AH16" i="1"/>
  <c r="AF16" i="1"/>
  <c r="AG16" i="1"/>
  <c r="AE16" i="1"/>
  <c r="AH12" i="1"/>
  <c r="AF12" i="1"/>
  <c r="AG12" i="1"/>
  <c r="AE12" i="1"/>
  <c r="AH8" i="1"/>
  <c r="AF8" i="1"/>
  <c r="AG8" i="1"/>
  <c r="AE8" i="1"/>
  <c r="AH4" i="1"/>
  <c r="AF4" i="1"/>
  <c r="AG4" i="1"/>
  <c r="AE4" i="1"/>
  <c r="AH6" i="1"/>
  <c r="AG6" i="1"/>
  <c r="AF6" i="1"/>
  <c r="AE6" i="1"/>
  <c r="AI16" i="1" l="1"/>
  <c r="AJ16" i="1" s="1"/>
  <c r="AI17" i="1"/>
  <c r="AJ17" i="1" s="1"/>
  <c r="AF53" i="4"/>
  <c r="AG53" i="4" s="1"/>
  <c r="AF52" i="4"/>
  <c r="AG52" i="4" s="1"/>
  <c r="AF51" i="4"/>
  <c r="AG51" i="4" s="1"/>
  <c r="AF50" i="4"/>
  <c r="AG50" i="4" s="1"/>
  <c r="AF49" i="4"/>
  <c r="AG49" i="4" s="1"/>
  <c r="AF48" i="4"/>
  <c r="AG48" i="4" s="1"/>
  <c r="AF47" i="4"/>
  <c r="AG47" i="4" s="1"/>
  <c r="AF46" i="4"/>
  <c r="AG46" i="4" s="1"/>
  <c r="AF45" i="4"/>
  <c r="AG45" i="4" s="1"/>
  <c r="AF44" i="4"/>
  <c r="AG44" i="4" s="1"/>
  <c r="AF43" i="4"/>
  <c r="AG43" i="4" s="1"/>
  <c r="AF42" i="4"/>
  <c r="AG42" i="4" s="1"/>
  <c r="AF41" i="4"/>
  <c r="AG41" i="4" s="1"/>
  <c r="AF40" i="4"/>
  <c r="AG40" i="4" s="1"/>
  <c r="AF39" i="4"/>
  <c r="AG39" i="4" s="1"/>
  <c r="AF38" i="4"/>
  <c r="AG38" i="4" s="1"/>
  <c r="AF37" i="4"/>
  <c r="AG37" i="4" s="1"/>
  <c r="AF36" i="4"/>
  <c r="AG36" i="4" s="1"/>
  <c r="AF35" i="4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F2" i="4"/>
  <c r="AG2" i="4" s="1"/>
  <c r="AI59" i="1"/>
  <c r="AJ59" i="1" s="1"/>
  <c r="AI3" i="1"/>
  <c r="AJ3" i="1" s="1"/>
  <c r="AI4" i="1"/>
  <c r="AJ4" i="1" s="1"/>
  <c r="AI5" i="1"/>
  <c r="AJ5" i="1" s="1"/>
  <c r="AI6" i="1"/>
  <c r="AJ6" i="1" s="1"/>
  <c r="AI7" i="1"/>
  <c r="AJ7" i="1" s="1"/>
  <c r="AI8" i="1"/>
  <c r="AJ8" i="1" s="1"/>
  <c r="AI9" i="1"/>
  <c r="AJ9" i="1" s="1"/>
  <c r="AI10" i="1"/>
  <c r="AJ10" i="1" s="1"/>
  <c r="AI11" i="1"/>
  <c r="AJ11" i="1" s="1"/>
  <c r="AI12" i="1"/>
  <c r="AJ12" i="1" s="1"/>
  <c r="AI13" i="1"/>
  <c r="AJ13" i="1" s="1"/>
  <c r="AI14" i="1"/>
  <c r="AJ14" i="1" s="1"/>
  <c r="AI15" i="1"/>
  <c r="AJ15" i="1" s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 s="1"/>
  <c r="AI32" i="1"/>
  <c r="AJ32" i="1" s="1"/>
  <c r="AI33" i="1"/>
  <c r="AJ33" i="1" s="1"/>
  <c r="AI35" i="1"/>
  <c r="AJ35" i="1" s="1"/>
  <c r="AI36" i="1"/>
  <c r="AJ36" i="1" s="1"/>
  <c r="AI37" i="1"/>
  <c r="AJ37" i="1" s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 s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 s="1"/>
  <c r="AI54" i="1"/>
  <c r="AJ54" i="1" s="1"/>
  <c r="AI55" i="1"/>
  <c r="AJ55" i="1" s="1"/>
  <c r="AI56" i="1"/>
  <c r="AJ56" i="1" s="1"/>
  <c r="AI57" i="1"/>
  <c r="AJ57" i="1" s="1"/>
  <c r="AI58" i="1"/>
  <c r="AJ58" i="1" s="1"/>
  <c r="AI34" i="1" l="1"/>
  <c r="AJ34" i="1" s="1"/>
  <c r="B53" i="10"/>
  <c r="C53" i="10"/>
  <c r="D53" i="10"/>
  <c r="E53" i="10"/>
  <c r="B54" i="10"/>
  <c r="C54" i="10"/>
  <c r="D54" i="10"/>
  <c r="E54" i="10"/>
  <c r="B55" i="10"/>
  <c r="C55" i="10"/>
  <c r="D55" i="10"/>
  <c r="E55" i="10"/>
  <c r="B56" i="10"/>
  <c r="C56" i="10"/>
  <c r="D56" i="10"/>
  <c r="E56" i="10"/>
  <c r="B57" i="10"/>
  <c r="C57" i="10"/>
  <c r="D57" i="10"/>
  <c r="E57" i="10"/>
  <c r="B58" i="10"/>
  <c r="C58" i="10"/>
  <c r="D58" i="10"/>
  <c r="E58" i="10"/>
  <c r="B59" i="10"/>
  <c r="C59" i="10"/>
  <c r="D59" i="10"/>
  <c r="E59" i="10"/>
  <c r="B60" i="10"/>
  <c r="C60" i="10"/>
  <c r="D60" i="10"/>
  <c r="E60" i="10"/>
  <c r="B61" i="10"/>
  <c r="C61" i="10"/>
  <c r="D61" i="10"/>
  <c r="E61" i="10"/>
  <c r="B62" i="10"/>
  <c r="C62" i="10"/>
  <c r="D62" i="10"/>
  <c r="E62" i="10"/>
  <c r="B63" i="10"/>
  <c r="C63" i="10"/>
  <c r="D63" i="10"/>
  <c r="E63" i="10"/>
  <c r="B64" i="10"/>
  <c r="C64" i="10"/>
  <c r="D64" i="10"/>
  <c r="E64" i="10"/>
  <c r="B65" i="10"/>
  <c r="C65" i="10"/>
  <c r="D65" i="10"/>
  <c r="E65" i="10"/>
  <c r="B66" i="10"/>
  <c r="C66" i="10"/>
  <c r="D66" i="10"/>
  <c r="E66" i="10"/>
  <c r="B67" i="10"/>
  <c r="C67" i="10"/>
  <c r="D67" i="10"/>
  <c r="E67" i="10"/>
  <c r="B68" i="10"/>
  <c r="C68" i="10"/>
  <c r="D68" i="10"/>
  <c r="E68" i="10"/>
  <c r="B69" i="10"/>
  <c r="C69" i="10"/>
  <c r="D69" i="10"/>
  <c r="E69" i="10"/>
  <c r="B70" i="10"/>
  <c r="C70" i="10"/>
  <c r="D70" i="10"/>
  <c r="E70" i="10"/>
  <c r="B71" i="10"/>
  <c r="C71" i="10"/>
  <c r="D71" i="10"/>
  <c r="E71" i="10"/>
  <c r="B72" i="10"/>
  <c r="C72" i="10"/>
  <c r="D72" i="10"/>
  <c r="E72" i="10"/>
  <c r="B73" i="10"/>
  <c r="C73" i="10"/>
  <c r="D73" i="10"/>
  <c r="E73" i="10"/>
  <c r="B74" i="10"/>
  <c r="C74" i="10"/>
  <c r="D74" i="10"/>
  <c r="E74" i="10"/>
  <c r="B75" i="10"/>
  <c r="C75" i="10"/>
  <c r="D75" i="10"/>
  <c r="E75" i="10"/>
  <c r="B76" i="10"/>
  <c r="C76" i="10"/>
  <c r="D76" i="10"/>
  <c r="E76" i="10"/>
  <c r="B77" i="10"/>
  <c r="C77" i="10"/>
  <c r="D77" i="10"/>
  <c r="E77" i="10"/>
  <c r="B78" i="10"/>
  <c r="C78" i="10"/>
  <c r="D78" i="10"/>
  <c r="E78" i="10"/>
  <c r="B79" i="10"/>
  <c r="C79" i="10"/>
  <c r="D79" i="10"/>
  <c r="E79" i="10"/>
  <c r="B80" i="10"/>
  <c r="C80" i="10"/>
  <c r="D80" i="10"/>
  <c r="E80" i="10"/>
  <c r="B81" i="10"/>
  <c r="C81" i="10"/>
  <c r="D81" i="10"/>
  <c r="E81" i="10"/>
  <c r="B82" i="10"/>
  <c r="C82" i="10"/>
  <c r="D82" i="10"/>
  <c r="E82" i="10"/>
  <c r="B83" i="10"/>
  <c r="C83" i="10"/>
  <c r="D83" i="10"/>
  <c r="E83" i="10"/>
  <c r="B84" i="10"/>
  <c r="C84" i="10"/>
  <c r="D84" i="10"/>
  <c r="E84" i="10"/>
  <c r="B85" i="10"/>
  <c r="C85" i="10"/>
  <c r="D85" i="10"/>
  <c r="E85" i="10"/>
  <c r="B86" i="10"/>
  <c r="C86" i="10"/>
  <c r="D86" i="10"/>
  <c r="E86" i="10"/>
  <c r="B87" i="10"/>
  <c r="C87" i="10"/>
  <c r="D87" i="10"/>
  <c r="E87" i="10"/>
  <c r="B88" i="10"/>
  <c r="C88" i="10"/>
  <c r="D88" i="10"/>
  <c r="E88" i="10"/>
  <c r="B89" i="10"/>
  <c r="C89" i="10"/>
  <c r="D89" i="10"/>
  <c r="E89" i="10"/>
  <c r="B90" i="10"/>
  <c r="C90" i="10"/>
  <c r="D90" i="10"/>
  <c r="E90" i="10"/>
  <c r="B91" i="10"/>
  <c r="C91" i="10"/>
  <c r="D91" i="10"/>
  <c r="E91" i="10"/>
  <c r="B92" i="10"/>
  <c r="C92" i="10"/>
  <c r="D92" i="10"/>
  <c r="E92" i="10"/>
  <c r="B93" i="10"/>
  <c r="C93" i="10"/>
  <c r="D93" i="10"/>
  <c r="E93" i="10"/>
  <c r="B94" i="10"/>
  <c r="C94" i="10"/>
  <c r="D94" i="10"/>
  <c r="E94" i="10"/>
  <c r="B95" i="10"/>
  <c r="C95" i="10"/>
  <c r="D95" i="10"/>
  <c r="E95" i="10"/>
  <c r="B96" i="10"/>
  <c r="C96" i="10"/>
  <c r="D96" i="10"/>
  <c r="E96" i="10"/>
  <c r="B97" i="10"/>
  <c r="C97" i="10"/>
  <c r="D97" i="10"/>
  <c r="E97" i="10"/>
  <c r="B98" i="10"/>
  <c r="C98" i="10"/>
  <c r="D98" i="10"/>
  <c r="E98" i="10"/>
  <c r="B99" i="10"/>
  <c r="C99" i="10"/>
  <c r="D99" i="10"/>
  <c r="E99" i="10"/>
  <c r="B100" i="10"/>
  <c r="C100" i="10"/>
  <c r="D100" i="10"/>
  <c r="E100" i="10"/>
  <c r="B101" i="10"/>
  <c r="C101" i="10"/>
  <c r="D101" i="10"/>
  <c r="E101" i="10"/>
  <c r="B102" i="10"/>
  <c r="C102" i="10"/>
  <c r="D102" i="10"/>
  <c r="E102" i="10"/>
  <c r="B103" i="10"/>
  <c r="C103" i="10"/>
  <c r="D103" i="10"/>
  <c r="E103" i="10"/>
  <c r="B104" i="10"/>
  <c r="C104" i="10"/>
  <c r="D104" i="10"/>
  <c r="E104" i="10"/>
  <c r="B105" i="10"/>
  <c r="C105" i="10"/>
  <c r="D105" i="10"/>
  <c r="E105" i="10"/>
  <c r="B106" i="10"/>
  <c r="C106" i="10"/>
  <c r="D106" i="10"/>
  <c r="E106" i="10"/>
  <c r="B107" i="10"/>
  <c r="C107" i="10"/>
  <c r="D107" i="10"/>
  <c r="E107" i="10"/>
  <c r="B108" i="10"/>
  <c r="C108" i="10"/>
  <c r="D108" i="10"/>
  <c r="E108" i="10"/>
  <c r="B109" i="10"/>
  <c r="C109" i="10"/>
  <c r="D109" i="10"/>
  <c r="E109" i="10"/>
  <c r="B110" i="10"/>
  <c r="C110" i="10"/>
  <c r="D110" i="10"/>
  <c r="E110" i="10"/>
  <c r="E52" i="10"/>
  <c r="D52" i="10"/>
  <c r="C52" i="10"/>
  <c r="B52" i="10"/>
  <c r="F52" i="10" l="1"/>
  <c r="F109" i="10"/>
  <c r="F106" i="10"/>
  <c r="F105" i="10"/>
  <c r="F102" i="10"/>
  <c r="F101" i="10"/>
  <c r="F98" i="10"/>
  <c r="F97" i="10"/>
  <c r="F94" i="10"/>
  <c r="F93" i="10"/>
  <c r="F90" i="10"/>
  <c r="F89" i="10"/>
  <c r="F86" i="10"/>
  <c r="F85" i="10"/>
  <c r="F82" i="10"/>
  <c r="F81" i="10"/>
  <c r="F78" i="10"/>
  <c r="F77" i="10"/>
  <c r="F74" i="10"/>
  <c r="F73" i="10"/>
  <c r="F70" i="10"/>
  <c r="F69" i="10"/>
  <c r="F66" i="10"/>
  <c r="F65" i="10"/>
  <c r="F62" i="10"/>
  <c r="F61" i="10"/>
  <c r="F58" i="10"/>
  <c r="F57" i="10"/>
  <c r="F54" i="10"/>
  <c r="F53" i="10"/>
  <c r="F110" i="10"/>
  <c r="F108" i="10"/>
  <c r="F107" i="10"/>
  <c r="F104" i="10"/>
  <c r="F103" i="10"/>
  <c r="F100" i="10"/>
  <c r="F99" i="10"/>
  <c r="F96" i="10"/>
  <c r="F95" i="10"/>
  <c r="F92" i="10"/>
  <c r="F91" i="10"/>
  <c r="F88" i="10"/>
  <c r="F87" i="10"/>
  <c r="F84" i="10"/>
  <c r="F83" i="10"/>
  <c r="F80" i="10"/>
  <c r="F79" i="10"/>
  <c r="F76" i="10"/>
  <c r="F75" i="10"/>
  <c r="F72" i="10"/>
  <c r="F71" i="10"/>
  <c r="F68" i="10"/>
  <c r="F67" i="10"/>
  <c r="F64" i="10"/>
  <c r="F63" i="10"/>
  <c r="F60" i="10"/>
  <c r="F59" i="10"/>
  <c r="F56" i="10"/>
  <c r="F55" i="10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6" i="3"/>
  <c r="C57" i="3"/>
  <c r="C58" i="3"/>
  <c r="C59" i="3"/>
  <c r="C60" i="3"/>
  <c r="C61" i="3"/>
  <c r="C62" i="3"/>
  <c r="C63" i="3"/>
  <c r="C64" i="3"/>
  <c r="C65" i="3"/>
  <c r="C2" i="3"/>
  <c r="AE60" i="3" l="1"/>
  <c r="AB60" i="3"/>
  <c r="AC60" i="3"/>
  <c r="AD60" i="3"/>
  <c r="AE56" i="3"/>
  <c r="AB56" i="3"/>
  <c r="AC56" i="3"/>
  <c r="AD56" i="3"/>
  <c r="AE47" i="3"/>
  <c r="AB47" i="3"/>
  <c r="AC47" i="3"/>
  <c r="AD47" i="3"/>
  <c r="AE31" i="3"/>
  <c r="AC31" i="3"/>
  <c r="AD31" i="3"/>
  <c r="AB31" i="3"/>
  <c r="AE23" i="3"/>
  <c r="AC23" i="3"/>
  <c r="AD23" i="3"/>
  <c r="AB23" i="3"/>
  <c r="AE19" i="3"/>
  <c r="AB19" i="3"/>
  <c r="AC19" i="3"/>
  <c r="AD19" i="3"/>
  <c r="AE11" i="3"/>
  <c r="AC11" i="3"/>
  <c r="AD11" i="3"/>
  <c r="AB11" i="3"/>
  <c r="AE7" i="3"/>
  <c r="AB7" i="3"/>
  <c r="AC7" i="3"/>
  <c r="AD7" i="3"/>
  <c r="AE63" i="3"/>
  <c r="AB63" i="3"/>
  <c r="AC63" i="3"/>
  <c r="AD63" i="3"/>
  <c r="AE59" i="3"/>
  <c r="AB59" i="3"/>
  <c r="AC59" i="3"/>
  <c r="AD59" i="3"/>
  <c r="AE54" i="3"/>
  <c r="AB54" i="3"/>
  <c r="AC54" i="3"/>
  <c r="AD54" i="3"/>
  <c r="AE50" i="3"/>
  <c r="AB50" i="3"/>
  <c r="AC50" i="3"/>
  <c r="AD50" i="3"/>
  <c r="AE46" i="3"/>
  <c r="AD46" i="3"/>
  <c r="AB46" i="3"/>
  <c r="AC46" i="3"/>
  <c r="AE42" i="3"/>
  <c r="AB42" i="3"/>
  <c r="AC42" i="3"/>
  <c r="AD42" i="3"/>
  <c r="AE38" i="3"/>
  <c r="AB38" i="3"/>
  <c r="AC38" i="3"/>
  <c r="AD38" i="3"/>
  <c r="AE34" i="3"/>
  <c r="AB34" i="3"/>
  <c r="AC34" i="3"/>
  <c r="AD34" i="3"/>
  <c r="AE30" i="3"/>
  <c r="AB30" i="3"/>
  <c r="AC30" i="3"/>
  <c r="AD30" i="3"/>
  <c r="AE26" i="3"/>
  <c r="AB26" i="3"/>
  <c r="AC26" i="3"/>
  <c r="AD26" i="3"/>
  <c r="AE22" i="3"/>
  <c r="AB22" i="3"/>
  <c r="AC22" i="3"/>
  <c r="AD22" i="3"/>
  <c r="AE18" i="3"/>
  <c r="AB18" i="3"/>
  <c r="AC18" i="3"/>
  <c r="AD18" i="3"/>
  <c r="AE14" i="3"/>
  <c r="AB14" i="3"/>
  <c r="AC14" i="3"/>
  <c r="AD14" i="3"/>
  <c r="AE10" i="3"/>
  <c r="AB10" i="3"/>
  <c r="AC10" i="3"/>
  <c r="AD10" i="3"/>
  <c r="AE6" i="3"/>
  <c r="AB6" i="3"/>
  <c r="AC6" i="3"/>
  <c r="AD6" i="3"/>
  <c r="AE62" i="3"/>
  <c r="AC62" i="3"/>
  <c r="AD62" i="3"/>
  <c r="AB62" i="3"/>
  <c r="AE53" i="3"/>
  <c r="AD53" i="3"/>
  <c r="AB53" i="3"/>
  <c r="AC53" i="3"/>
  <c r="AE45" i="3"/>
  <c r="AD45" i="3"/>
  <c r="AB45" i="3"/>
  <c r="AC45" i="3"/>
  <c r="AE37" i="3"/>
  <c r="AB37" i="3"/>
  <c r="AC37" i="3"/>
  <c r="AD37" i="3"/>
  <c r="AE29" i="3"/>
  <c r="AD29" i="3"/>
  <c r="AB29" i="3"/>
  <c r="AC29" i="3"/>
  <c r="AE5" i="3"/>
  <c r="AB5" i="3"/>
  <c r="AC5" i="3"/>
  <c r="AD5" i="3"/>
  <c r="AB2" i="3"/>
  <c r="AC2" i="3"/>
  <c r="AE2" i="3"/>
  <c r="AD2" i="3"/>
  <c r="AE58" i="3"/>
  <c r="AC58" i="3"/>
  <c r="AD58" i="3"/>
  <c r="AB58" i="3"/>
  <c r="AE49" i="3"/>
  <c r="AD49" i="3"/>
  <c r="AB49" i="3"/>
  <c r="AC49" i="3"/>
  <c r="AE41" i="3"/>
  <c r="AC41" i="3"/>
  <c r="AD41" i="3"/>
  <c r="AB41" i="3"/>
  <c r="AE33" i="3"/>
  <c r="AB33" i="3"/>
  <c r="AC33" i="3"/>
  <c r="AD33" i="3"/>
  <c r="AE25" i="3"/>
  <c r="AB25" i="3"/>
  <c r="AC25" i="3"/>
  <c r="AD25" i="3"/>
  <c r="AE21" i="3"/>
  <c r="AB21" i="3"/>
  <c r="AC21" i="3"/>
  <c r="AD21" i="3"/>
  <c r="AE17" i="3"/>
  <c r="AB17" i="3"/>
  <c r="AC17" i="3"/>
  <c r="AD17" i="3"/>
  <c r="AE13" i="3"/>
  <c r="AB13" i="3"/>
  <c r="AC13" i="3"/>
  <c r="AD13" i="3"/>
  <c r="AE9" i="3"/>
  <c r="AD9" i="3"/>
  <c r="AB9" i="3"/>
  <c r="AC9" i="3"/>
  <c r="AE65" i="3"/>
  <c r="AC65" i="3"/>
  <c r="AD65" i="3"/>
  <c r="AB65" i="3"/>
  <c r="AE61" i="3"/>
  <c r="AC61" i="3"/>
  <c r="AD61" i="3"/>
  <c r="AB61" i="3"/>
  <c r="AE57" i="3"/>
  <c r="AC57" i="3"/>
  <c r="AD57" i="3"/>
  <c r="AB57" i="3"/>
  <c r="AE52" i="3"/>
  <c r="AB52" i="3"/>
  <c r="AC52" i="3"/>
  <c r="AD52" i="3"/>
  <c r="AE48" i="3"/>
  <c r="AC48" i="3"/>
  <c r="AD48" i="3"/>
  <c r="AB48" i="3"/>
  <c r="AE44" i="3"/>
  <c r="AC44" i="3"/>
  <c r="AD44" i="3"/>
  <c r="AB44" i="3"/>
  <c r="AE40" i="3"/>
  <c r="AC40" i="3"/>
  <c r="AD40" i="3"/>
  <c r="AB40" i="3"/>
  <c r="AE36" i="3"/>
  <c r="AD36" i="3"/>
  <c r="AB36" i="3"/>
  <c r="AC36" i="3"/>
  <c r="AE32" i="3"/>
  <c r="AD32" i="3"/>
  <c r="AB32" i="3"/>
  <c r="AC32" i="3"/>
  <c r="AE28" i="3"/>
  <c r="AD28" i="3"/>
  <c r="AB28" i="3"/>
  <c r="AC28" i="3"/>
  <c r="AE24" i="3"/>
  <c r="AC24" i="3"/>
  <c r="AD24" i="3"/>
  <c r="AB24" i="3"/>
  <c r="AE20" i="3"/>
  <c r="AD20" i="3"/>
  <c r="AB20" i="3"/>
  <c r="AC20" i="3"/>
  <c r="AE16" i="3"/>
  <c r="AD16" i="3"/>
  <c r="AB16" i="3"/>
  <c r="AC16" i="3"/>
  <c r="AE12" i="3"/>
  <c r="AC12" i="3"/>
  <c r="AD12" i="3"/>
  <c r="AB12" i="3"/>
  <c r="AE8" i="3"/>
  <c r="AB8" i="3"/>
  <c r="AC8" i="3"/>
  <c r="AD8" i="3"/>
  <c r="AE4" i="3"/>
  <c r="L17" i="8" s="1"/>
  <c r="AB4" i="3"/>
  <c r="AC4" i="3"/>
  <c r="AD4" i="3"/>
  <c r="AE64" i="3"/>
  <c r="AB64" i="3"/>
  <c r="AC64" i="3"/>
  <c r="AD64" i="3"/>
  <c r="AE51" i="3"/>
  <c r="AB51" i="3"/>
  <c r="AC51" i="3"/>
  <c r="AD51" i="3"/>
  <c r="AE43" i="3"/>
  <c r="AB43" i="3"/>
  <c r="AC43" i="3"/>
  <c r="AD43" i="3"/>
  <c r="AE35" i="3"/>
  <c r="AB35" i="3"/>
  <c r="AC35" i="3"/>
  <c r="AD35" i="3"/>
  <c r="AE27" i="3"/>
  <c r="AC27" i="3"/>
  <c r="AD27" i="3"/>
  <c r="AB27" i="3"/>
  <c r="AE15" i="3"/>
  <c r="AB15" i="3"/>
  <c r="AC15" i="3"/>
  <c r="AD15" i="3"/>
  <c r="AE3" i="3"/>
  <c r="AB3" i="3"/>
  <c r="AC3" i="3"/>
  <c r="AD3" i="3"/>
  <c r="AE39" i="3"/>
  <c r="AB39" i="3"/>
  <c r="AD39" i="3"/>
  <c r="AC39" i="3"/>
  <c r="I17" i="8"/>
  <c r="K17" i="8"/>
  <c r="J17" i="8"/>
  <c r="E17" i="8"/>
  <c r="C17" i="8"/>
  <c r="F17" i="8"/>
  <c r="G17" i="8"/>
  <c r="D17" i="8"/>
  <c r="C3" i="6"/>
  <c r="C4" i="6"/>
  <c r="C5" i="6"/>
  <c r="C6" i="6"/>
  <c r="C7" i="6"/>
  <c r="C8" i="6"/>
  <c r="C9" i="6"/>
  <c r="C10" i="6"/>
  <c r="C11" i="6"/>
  <c r="C12" i="6"/>
  <c r="C13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2" i="6"/>
  <c r="C3" i="2"/>
  <c r="C4" i="2"/>
  <c r="C5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2" i="2"/>
  <c r="C23" i="2"/>
  <c r="C25" i="2"/>
  <c r="C24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21" i="2"/>
  <c r="C43" i="2"/>
  <c r="C44" i="2"/>
  <c r="C45" i="2"/>
  <c r="C46" i="2"/>
  <c r="C47" i="2"/>
  <c r="C48" i="2"/>
  <c r="C49" i="2"/>
  <c r="C51" i="2"/>
  <c r="C52" i="2"/>
  <c r="C53" i="2"/>
  <c r="C54" i="2"/>
  <c r="C55" i="2"/>
  <c r="C42" i="2"/>
  <c r="C50" i="2"/>
  <c r="C41" i="2"/>
  <c r="C56" i="2"/>
  <c r="C6" i="2"/>
  <c r="C2" i="2"/>
  <c r="AB51" i="6" l="1"/>
  <c r="AC51" i="6"/>
  <c r="AD51" i="6"/>
  <c r="AE51" i="6"/>
  <c r="AB47" i="6"/>
  <c r="AC47" i="6"/>
  <c r="AD47" i="6"/>
  <c r="AE47" i="6"/>
  <c r="AB43" i="6"/>
  <c r="AC43" i="6"/>
  <c r="AD43" i="6"/>
  <c r="AE43" i="6"/>
  <c r="AB39" i="6"/>
  <c r="AC39" i="6"/>
  <c r="AD39" i="6"/>
  <c r="AE39" i="6"/>
  <c r="AB35" i="6"/>
  <c r="AC35" i="6"/>
  <c r="AD35" i="6"/>
  <c r="AE35" i="6"/>
  <c r="AB31" i="6"/>
  <c r="AC31" i="6"/>
  <c r="AD31" i="6"/>
  <c r="AE31" i="6"/>
  <c r="AB27" i="6"/>
  <c r="AC27" i="6"/>
  <c r="AD27" i="6"/>
  <c r="AE27" i="6"/>
  <c r="AB23" i="6"/>
  <c r="AE23" i="6"/>
  <c r="AC23" i="6"/>
  <c r="AD23" i="6"/>
  <c r="AB19" i="6"/>
  <c r="AE19" i="6"/>
  <c r="AC19" i="6"/>
  <c r="AD19" i="6"/>
  <c r="AB15" i="6"/>
  <c r="AE15" i="6"/>
  <c r="AC15" i="6"/>
  <c r="AD15" i="6"/>
  <c r="AB10" i="6"/>
  <c r="AE10" i="6"/>
  <c r="AC10" i="6"/>
  <c r="AD10" i="6"/>
  <c r="AB6" i="6"/>
  <c r="AE6" i="6"/>
  <c r="AC6" i="6"/>
  <c r="AD6" i="6"/>
  <c r="AB50" i="6"/>
  <c r="AC50" i="6"/>
  <c r="AD50" i="6"/>
  <c r="AE50" i="6"/>
  <c r="AB46" i="6"/>
  <c r="AC46" i="6"/>
  <c r="AD46" i="6"/>
  <c r="AE46" i="6"/>
  <c r="AB42" i="6"/>
  <c r="AC42" i="6"/>
  <c r="AD42" i="6"/>
  <c r="AE42" i="6"/>
  <c r="AB38" i="6"/>
  <c r="AC38" i="6"/>
  <c r="AD38" i="6"/>
  <c r="AE38" i="6"/>
  <c r="AB34" i="6"/>
  <c r="AC34" i="6"/>
  <c r="AD34" i="6"/>
  <c r="AE34" i="6"/>
  <c r="AB30" i="6"/>
  <c r="AC30" i="6"/>
  <c r="AD30" i="6"/>
  <c r="AE30" i="6"/>
  <c r="AB26" i="6"/>
  <c r="AC26" i="6"/>
  <c r="AD26" i="6"/>
  <c r="AE26" i="6"/>
  <c r="AB22" i="6"/>
  <c r="AE22" i="6"/>
  <c r="AC22" i="6"/>
  <c r="AD22" i="6"/>
  <c r="AB18" i="6"/>
  <c r="AE18" i="6"/>
  <c r="AC18" i="6"/>
  <c r="AD18" i="6"/>
  <c r="AB13" i="6"/>
  <c r="AE13" i="6"/>
  <c r="AC13" i="6"/>
  <c r="AD13" i="6"/>
  <c r="AB9" i="6"/>
  <c r="AE9" i="6"/>
  <c r="AC9" i="6"/>
  <c r="AD9" i="6"/>
  <c r="AB5" i="6"/>
  <c r="AE5" i="6"/>
  <c r="AC5" i="6"/>
  <c r="AD5" i="6"/>
  <c r="AD2" i="6"/>
  <c r="AB2" i="6"/>
  <c r="AE2" i="6"/>
  <c r="AC2" i="6"/>
  <c r="AB49" i="6"/>
  <c r="AC49" i="6"/>
  <c r="AD49" i="6"/>
  <c r="AE49" i="6"/>
  <c r="AB45" i="6"/>
  <c r="AC45" i="6"/>
  <c r="AD45" i="6"/>
  <c r="AE45" i="6"/>
  <c r="AB41" i="6"/>
  <c r="AC41" i="6"/>
  <c r="AD41" i="6"/>
  <c r="AE41" i="6"/>
  <c r="AB37" i="6"/>
  <c r="AC37" i="6"/>
  <c r="AD37" i="6"/>
  <c r="AE37" i="6"/>
  <c r="AB33" i="6"/>
  <c r="AC33" i="6"/>
  <c r="AD33" i="6"/>
  <c r="AE33" i="6"/>
  <c r="AB29" i="6"/>
  <c r="AC29" i="6"/>
  <c r="AD29" i="6"/>
  <c r="AE29" i="6"/>
  <c r="AB25" i="6"/>
  <c r="I20" i="8" s="1"/>
  <c r="AE25" i="6"/>
  <c r="L20" i="8" s="1"/>
  <c r="AC25" i="6"/>
  <c r="AD25" i="6"/>
  <c r="K20" i="8" s="1"/>
  <c r="AB21" i="6"/>
  <c r="AE21" i="6"/>
  <c r="AC21" i="6"/>
  <c r="AD21" i="6"/>
  <c r="AB17" i="6"/>
  <c r="AC17" i="6"/>
  <c r="AE17" i="6"/>
  <c r="AD17" i="6"/>
  <c r="AB12" i="6"/>
  <c r="AE12" i="6"/>
  <c r="AC12" i="6"/>
  <c r="AD12" i="6"/>
  <c r="AB8" i="6"/>
  <c r="AE8" i="6"/>
  <c r="AC8" i="6"/>
  <c r="AD8" i="6"/>
  <c r="AB4" i="6"/>
  <c r="AE4" i="6"/>
  <c r="AC4" i="6"/>
  <c r="AD4" i="6"/>
  <c r="AB52" i="6"/>
  <c r="AC52" i="6"/>
  <c r="AD52" i="6"/>
  <c r="AE52" i="6"/>
  <c r="AB48" i="6"/>
  <c r="AC48" i="6"/>
  <c r="AD48" i="6"/>
  <c r="AE48" i="6"/>
  <c r="AB44" i="6"/>
  <c r="AC44" i="6"/>
  <c r="AD44" i="6"/>
  <c r="AE44" i="6"/>
  <c r="AB40" i="6"/>
  <c r="AC40" i="6"/>
  <c r="AD40" i="6"/>
  <c r="AE40" i="6"/>
  <c r="AB36" i="6"/>
  <c r="AC36" i="6"/>
  <c r="AD36" i="6"/>
  <c r="AE36" i="6"/>
  <c r="AB32" i="6"/>
  <c r="AC32" i="6"/>
  <c r="AD32" i="6"/>
  <c r="AE32" i="6"/>
  <c r="AB28" i="6"/>
  <c r="AC28" i="6"/>
  <c r="AD28" i="6"/>
  <c r="AE28" i="6"/>
  <c r="AB24" i="6"/>
  <c r="AE24" i="6"/>
  <c r="AC24" i="6"/>
  <c r="AD24" i="6"/>
  <c r="AB20" i="6"/>
  <c r="AE20" i="6"/>
  <c r="AC20" i="6"/>
  <c r="AD20" i="6"/>
  <c r="AB16" i="6"/>
  <c r="AE16" i="6"/>
  <c r="AC16" i="6"/>
  <c r="AD16" i="6"/>
  <c r="AB11" i="6"/>
  <c r="AE11" i="6"/>
  <c r="AC11" i="6"/>
  <c r="AD11" i="6"/>
  <c r="AB7" i="6"/>
  <c r="AE7" i="6"/>
  <c r="AC7" i="6"/>
  <c r="AD7" i="6"/>
  <c r="AB3" i="6"/>
  <c r="AE3" i="6"/>
  <c r="AC3" i="6"/>
  <c r="AD3" i="6"/>
  <c r="AF46" i="3"/>
  <c r="AG46" i="3" s="1"/>
  <c r="AF2" i="3"/>
  <c r="AG2" i="3" s="1"/>
  <c r="AF27" i="3"/>
  <c r="AG27" i="3" s="1"/>
  <c r="AF12" i="3"/>
  <c r="AG12" i="3" s="1"/>
  <c r="AF24" i="3"/>
  <c r="AG24" i="3" s="1"/>
  <c r="AF40" i="3"/>
  <c r="AG40" i="3" s="1"/>
  <c r="AF44" i="3"/>
  <c r="AG44" i="3" s="1"/>
  <c r="AF48" i="3"/>
  <c r="AG48" i="3" s="1"/>
  <c r="AF57" i="3"/>
  <c r="AG57" i="3" s="1"/>
  <c r="AF61" i="3"/>
  <c r="AG61" i="3" s="1"/>
  <c r="AF41" i="3"/>
  <c r="AG41" i="3" s="1"/>
  <c r="AF58" i="3"/>
  <c r="AG58" i="3" s="1"/>
  <c r="AF62" i="3"/>
  <c r="AG62" i="3" s="1"/>
  <c r="AF11" i="3"/>
  <c r="AG11" i="3" s="1"/>
  <c r="AF23" i="3"/>
  <c r="AG23" i="3" s="1"/>
  <c r="AF31" i="3"/>
  <c r="AG31" i="3" s="1"/>
  <c r="J19" i="8"/>
  <c r="D20" i="8"/>
  <c r="C20" i="8"/>
  <c r="G20" i="8"/>
  <c r="F20" i="8"/>
  <c r="E20" i="8"/>
  <c r="J20" i="8"/>
  <c r="AF64" i="3"/>
  <c r="AG64" i="3" s="1"/>
  <c r="AF16" i="3"/>
  <c r="AG16" i="3" s="1"/>
  <c r="AF20" i="3"/>
  <c r="AG20" i="3" s="1"/>
  <c r="AF28" i="3"/>
  <c r="AG28" i="3" s="1"/>
  <c r="AF32" i="3"/>
  <c r="AG32" i="3" s="1"/>
  <c r="AF36" i="3"/>
  <c r="AG36" i="3" s="1"/>
  <c r="AF9" i="3"/>
  <c r="AG9" i="3" s="1"/>
  <c r="AF49" i="3"/>
  <c r="AG49" i="3" s="1"/>
  <c r="AF29" i="3"/>
  <c r="AG29" i="3" s="1"/>
  <c r="AF45" i="3"/>
  <c r="AG45" i="3" s="1"/>
  <c r="AF53" i="3"/>
  <c r="AG53" i="3" s="1"/>
  <c r="I19" i="8"/>
  <c r="AF3" i="3"/>
  <c r="AG3" i="3" s="1"/>
  <c r="AF15" i="3"/>
  <c r="AG15" i="3" s="1"/>
  <c r="AF35" i="3"/>
  <c r="AG35" i="3" s="1"/>
  <c r="AF43" i="3"/>
  <c r="AG43" i="3" s="1"/>
  <c r="AF51" i="3"/>
  <c r="AG51" i="3" s="1"/>
  <c r="AF4" i="3"/>
  <c r="AG4" i="3" s="1"/>
  <c r="AF8" i="3"/>
  <c r="AG8" i="3" s="1"/>
  <c r="AF52" i="3"/>
  <c r="AG52" i="3" s="1"/>
  <c r="AF65" i="3"/>
  <c r="AG65" i="3" s="1"/>
  <c r="AF13" i="3"/>
  <c r="AG13" i="3" s="1"/>
  <c r="AF17" i="3"/>
  <c r="AG17" i="3" s="1"/>
  <c r="AF21" i="3"/>
  <c r="AG21" i="3" s="1"/>
  <c r="AF25" i="3"/>
  <c r="AG25" i="3" s="1"/>
  <c r="AF33" i="3"/>
  <c r="AG33" i="3" s="1"/>
  <c r="AF5" i="3"/>
  <c r="AG5" i="3" s="1"/>
  <c r="AF37" i="3"/>
  <c r="AG37" i="3" s="1"/>
  <c r="AF6" i="3"/>
  <c r="AG6" i="3" s="1"/>
  <c r="AF10" i="3"/>
  <c r="AG10" i="3" s="1"/>
  <c r="AF14" i="3"/>
  <c r="AG14" i="3" s="1"/>
  <c r="AF18" i="3"/>
  <c r="AG18" i="3" s="1"/>
  <c r="AF22" i="3"/>
  <c r="AG22" i="3" s="1"/>
  <c r="AF26" i="3"/>
  <c r="AG26" i="3" s="1"/>
  <c r="AF30" i="3"/>
  <c r="AG30" i="3" s="1"/>
  <c r="AF34" i="3"/>
  <c r="AG34" i="3" s="1"/>
  <c r="AF38" i="3"/>
  <c r="AG38" i="3" s="1"/>
  <c r="AF42" i="3"/>
  <c r="AG42" i="3" s="1"/>
  <c r="AF50" i="3"/>
  <c r="AG50" i="3" s="1"/>
  <c r="AF54" i="3"/>
  <c r="AG54" i="3" s="1"/>
  <c r="AF59" i="3"/>
  <c r="AG59" i="3" s="1"/>
  <c r="AF63" i="3"/>
  <c r="AG63" i="3" s="1"/>
  <c r="AF7" i="3"/>
  <c r="AG7" i="3" s="1"/>
  <c r="AF19" i="3"/>
  <c r="AG19" i="3" s="1"/>
  <c r="AF47" i="3"/>
  <c r="AG47" i="3" s="1"/>
  <c r="AF56" i="3"/>
  <c r="AG56" i="3" s="1"/>
  <c r="AF60" i="3"/>
  <c r="AG60" i="3" s="1"/>
  <c r="AE42" i="2"/>
  <c r="AC42" i="2"/>
  <c r="AB42" i="2"/>
  <c r="AD42" i="2"/>
  <c r="AE47" i="2"/>
  <c r="AD47" i="2"/>
  <c r="AB47" i="2"/>
  <c r="AC47" i="2"/>
  <c r="AE38" i="2"/>
  <c r="AC38" i="2"/>
  <c r="AB38" i="2"/>
  <c r="AD38" i="2"/>
  <c r="AE30" i="2"/>
  <c r="AD30" i="2"/>
  <c r="AC30" i="2"/>
  <c r="AB30" i="2"/>
  <c r="AE22" i="2"/>
  <c r="AD22" i="2"/>
  <c r="AC22" i="2"/>
  <c r="AB22" i="2"/>
  <c r="AE13" i="2"/>
  <c r="AB13" i="2"/>
  <c r="AD13" i="2"/>
  <c r="AC13" i="2"/>
  <c r="AE4" i="2"/>
  <c r="AB4" i="2"/>
  <c r="AD4" i="2"/>
  <c r="AC4" i="2"/>
  <c r="AE50" i="2"/>
  <c r="AC50" i="2"/>
  <c r="AB50" i="2"/>
  <c r="AD50" i="2"/>
  <c r="AE48" i="2"/>
  <c r="AC48" i="2"/>
  <c r="AB48" i="2"/>
  <c r="AD48" i="2"/>
  <c r="AE39" i="2"/>
  <c r="AD39" i="2"/>
  <c r="AB39" i="2"/>
  <c r="AC39" i="2"/>
  <c r="AE31" i="2"/>
  <c r="AB31" i="2"/>
  <c r="AD31" i="2"/>
  <c r="AC31" i="2"/>
  <c r="AE23" i="2"/>
  <c r="AB23" i="2"/>
  <c r="AD23" i="2"/>
  <c r="AC23" i="2"/>
  <c r="AE14" i="2"/>
  <c r="AD14" i="2"/>
  <c r="AC14" i="2"/>
  <c r="AB14" i="2"/>
  <c r="AE5" i="2"/>
  <c r="AD5" i="2"/>
  <c r="AB5" i="2"/>
  <c r="AC5" i="2"/>
  <c r="AE56" i="2"/>
  <c r="AC56" i="2"/>
  <c r="AB56" i="2"/>
  <c r="AD56" i="2"/>
  <c r="AE55" i="2"/>
  <c r="AD55" i="2"/>
  <c r="AB55" i="2"/>
  <c r="AC55" i="2"/>
  <c r="AE51" i="2"/>
  <c r="AD51" i="2"/>
  <c r="AB51" i="2"/>
  <c r="AC51" i="2"/>
  <c r="AE46" i="2"/>
  <c r="AC46" i="2"/>
  <c r="AB46" i="2"/>
  <c r="AD46" i="2"/>
  <c r="AE21" i="2"/>
  <c r="AB21" i="2"/>
  <c r="AD21" i="2"/>
  <c r="AC21" i="2"/>
  <c r="AE37" i="2"/>
  <c r="AD37" i="2"/>
  <c r="AB37" i="2"/>
  <c r="AC37" i="2"/>
  <c r="AE33" i="2"/>
  <c r="AC33" i="2"/>
  <c r="AB33" i="2"/>
  <c r="AD33" i="2"/>
  <c r="AE29" i="2"/>
  <c r="AB29" i="2"/>
  <c r="AD29" i="2"/>
  <c r="AC29" i="2"/>
  <c r="AE24" i="2"/>
  <c r="AD24" i="2"/>
  <c r="AC24" i="2"/>
  <c r="AB24" i="2"/>
  <c r="AE20" i="2"/>
  <c r="AD20" i="2"/>
  <c r="AC20" i="2"/>
  <c r="AB20" i="2"/>
  <c r="AE16" i="2"/>
  <c r="AD16" i="2"/>
  <c r="AC16" i="2"/>
  <c r="AB16" i="2"/>
  <c r="AE12" i="2"/>
  <c r="AD12" i="2"/>
  <c r="AC12" i="2"/>
  <c r="AB12" i="2"/>
  <c r="AE8" i="2"/>
  <c r="AD8" i="2"/>
  <c r="AB8" i="2"/>
  <c r="AC8" i="2"/>
  <c r="AE3" i="2"/>
  <c r="AD3" i="2"/>
  <c r="AC3" i="2"/>
  <c r="AB3" i="2"/>
  <c r="AE52" i="2"/>
  <c r="AC52" i="2"/>
  <c r="AB52" i="2"/>
  <c r="AD52" i="2"/>
  <c r="AE43" i="2"/>
  <c r="AD43" i="2"/>
  <c r="AB43" i="2"/>
  <c r="AC43" i="2"/>
  <c r="AE26" i="2"/>
  <c r="AD26" i="2"/>
  <c r="AC26" i="2"/>
  <c r="AB26" i="2"/>
  <c r="AE17" i="2"/>
  <c r="AB17" i="2"/>
  <c r="AD17" i="2"/>
  <c r="AC17" i="2"/>
  <c r="AE9" i="2"/>
  <c r="AC9" i="2"/>
  <c r="AB9" i="2"/>
  <c r="AD9" i="2"/>
  <c r="AB2" i="2"/>
  <c r="AC2" i="2"/>
  <c r="AE2" i="2"/>
  <c r="AD2" i="2"/>
  <c r="AE53" i="2"/>
  <c r="AD53" i="2"/>
  <c r="AB53" i="2"/>
  <c r="AC53" i="2"/>
  <c r="AE44" i="2"/>
  <c r="AC44" i="2"/>
  <c r="AB44" i="2"/>
  <c r="AD44" i="2"/>
  <c r="AE35" i="2"/>
  <c r="AD35" i="2"/>
  <c r="AB35" i="2"/>
  <c r="AC35" i="2"/>
  <c r="AE27" i="2"/>
  <c r="AB27" i="2"/>
  <c r="AD27" i="2"/>
  <c r="AC27" i="2"/>
  <c r="AE18" i="2"/>
  <c r="AD18" i="2"/>
  <c r="AC18" i="2"/>
  <c r="AB18" i="2"/>
  <c r="AE10" i="2"/>
  <c r="AD10" i="2"/>
  <c r="AB10" i="2"/>
  <c r="AC10" i="2"/>
  <c r="AE41" i="2"/>
  <c r="AD41" i="2"/>
  <c r="AB41" i="2"/>
  <c r="AC41" i="2"/>
  <c r="AE54" i="2"/>
  <c r="AC54" i="2"/>
  <c r="AB54" i="2"/>
  <c r="AD54" i="2"/>
  <c r="AE49" i="2"/>
  <c r="AD49" i="2"/>
  <c r="AB49" i="2"/>
  <c r="AC49" i="2"/>
  <c r="AE45" i="2"/>
  <c r="AD45" i="2"/>
  <c r="AB45" i="2"/>
  <c r="AC45" i="2"/>
  <c r="AE40" i="2"/>
  <c r="AC40" i="2"/>
  <c r="AB40" i="2"/>
  <c r="AD40" i="2"/>
  <c r="AE36" i="2"/>
  <c r="AC36" i="2"/>
  <c r="AB36" i="2"/>
  <c r="AD36" i="2"/>
  <c r="AE32" i="2"/>
  <c r="AD32" i="2"/>
  <c r="AB32" i="2"/>
  <c r="AC32" i="2"/>
  <c r="AE28" i="2"/>
  <c r="AD28" i="2"/>
  <c r="AC28" i="2"/>
  <c r="AB28" i="2"/>
  <c r="AE25" i="2"/>
  <c r="AB25" i="2"/>
  <c r="AD25" i="2"/>
  <c r="AC25" i="2"/>
  <c r="AE19" i="2"/>
  <c r="AB19" i="2"/>
  <c r="AD19" i="2"/>
  <c r="AC19" i="2"/>
  <c r="AE15" i="2"/>
  <c r="AB15" i="2"/>
  <c r="AD15" i="2"/>
  <c r="AC15" i="2"/>
  <c r="AE11" i="2"/>
  <c r="AB11" i="2"/>
  <c r="AD11" i="2"/>
  <c r="AC11" i="2"/>
  <c r="AE7" i="2"/>
  <c r="AB7" i="2"/>
  <c r="AD7" i="2"/>
  <c r="AC7" i="2"/>
  <c r="K19" i="8"/>
  <c r="AC6" i="2"/>
  <c r="AB6" i="2"/>
  <c r="AD6" i="2"/>
  <c r="AE6" i="2"/>
  <c r="AB34" i="4"/>
  <c r="AD34" i="4"/>
  <c r="AE34" i="4"/>
  <c r="AC34" i="4"/>
  <c r="I18" i="8"/>
  <c r="K18" i="8"/>
  <c r="J18" i="8"/>
  <c r="L18" i="8"/>
  <c r="AE34" i="2"/>
  <c r="AB34" i="2"/>
  <c r="AD34" i="2"/>
  <c r="AC34" i="2"/>
  <c r="L16" i="8"/>
  <c r="I16" i="8"/>
  <c r="K16" i="8"/>
  <c r="J16" i="8"/>
  <c r="AF39" i="3"/>
  <c r="AG39" i="3" s="1"/>
  <c r="G18" i="8"/>
  <c r="E18" i="8"/>
  <c r="F18" i="8"/>
  <c r="C18" i="8"/>
  <c r="D18" i="8"/>
  <c r="D16" i="8"/>
  <c r="E16" i="8"/>
  <c r="F16" i="8"/>
  <c r="C16" i="8"/>
  <c r="G16" i="8"/>
  <c r="K23" i="8" l="1"/>
  <c r="J23" i="8"/>
  <c r="I23" i="8"/>
  <c r="AF32" i="6"/>
  <c r="AG32" i="6" s="1"/>
  <c r="AF36" i="6"/>
  <c r="AG36" i="6" s="1"/>
  <c r="AF40" i="6"/>
  <c r="AG40" i="6" s="1"/>
  <c r="AF44" i="6"/>
  <c r="AG44" i="6" s="1"/>
  <c r="AF48" i="6"/>
  <c r="AG48" i="6" s="1"/>
  <c r="AF52" i="6"/>
  <c r="AG52" i="6" s="1"/>
  <c r="AF33" i="6"/>
  <c r="AG33" i="6" s="1"/>
  <c r="AF37" i="6"/>
  <c r="AG37" i="6" s="1"/>
  <c r="AF41" i="6"/>
  <c r="AG41" i="6" s="1"/>
  <c r="AF45" i="6"/>
  <c r="AG45" i="6" s="1"/>
  <c r="AF49" i="6"/>
  <c r="AG49" i="6" s="1"/>
  <c r="AF30" i="6"/>
  <c r="AG30" i="6" s="1"/>
  <c r="AF34" i="6"/>
  <c r="AG34" i="6" s="1"/>
  <c r="AF38" i="6"/>
  <c r="AG38" i="6" s="1"/>
  <c r="AF42" i="6"/>
  <c r="AG42" i="6" s="1"/>
  <c r="AF46" i="6"/>
  <c r="AG46" i="6" s="1"/>
  <c r="AF50" i="6"/>
  <c r="AG50" i="6" s="1"/>
  <c r="AF31" i="6"/>
  <c r="AG31" i="6" s="1"/>
  <c r="AF35" i="6"/>
  <c r="AG35" i="6" s="1"/>
  <c r="AF39" i="6"/>
  <c r="AG39" i="6" s="1"/>
  <c r="AF43" i="6"/>
  <c r="AG43" i="6" s="1"/>
  <c r="AF47" i="6"/>
  <c r="AG47" i="6" s="1"/>
  <c r="AF51" i="6"/>
  <c r="AG51" i="6" s="1"/>
  <c r="AF3" i="6"/>
  <c r="AG3" i="6" s="1"/>
  <c r="AF7" i="6"/>
  <c r="AG7" i="6" s="1"/>
  <c r="AF24" i="6"/>
  <c r="AG24" i="6" s="1"/>
  <c r="AF22" i="6"/>
  <c r="AG22" i="6" s="1"/>
  <c r="AF10" i="6"/>
  <c r="AG10" i="6" s="1"/>
  <c r="AF19" i="6"/>
  <c r="AG19" i="6" s="1"/>
  <c r="AF27" i="6"/>
  <c r="AG27" i="6" s="1"/>
  <c r="AF4" i="6"/>
  <c r="AG4" i="6" s="1"/>
  <c r="AF12" i="6"/>
  <c r="AG12" i="6" s="1"/>
  <c r="AF17" i="6"/>
  <c r="AG17" i="6" s="1"/>
  <c r="AF29" i="6"/>
  <c r="AG29" i="6" s="1"/>
  <c r="AF16" i="6"/>
  <c r="AG16" i="6" s="1"/>
  <c r="AF20" i="6"/>
  <c r="AG20" i="6" s="1"/>
  <c r="AF28" i="6"/>
  <c r="AG28" i="6" s="1"/>
  <c r="AF5" i="6"/>
  <c r="AG5" i="6" s="1"/>
  <c r="AF13" i="6"/>
  <c r="AG13" i="6" s="1"/>
  <c r="AF15" i="6"/>
  <c r="AG15" i="6" s="1"/>
  <c r="AF8" i="6"/>
  <c r="AG8" i="6" s="1"/>
  <c r="AF21" i="6"/>
  <c r="AG21" i="6" s="1"/>
  <c r="AF25" i="6"/>
  <c r="AG25" i="6" s="1"/>
  <c r="AF9" i="6"/>
  <c r="AG9" i="6" s="1"/>
  <c r="AF18" i="6"/>
  <c r="AG18" i="6" s="1"/>
  <c r="AF26" i="6"/>
  <c r="AG26" i="6" s="1"/>
  <c r="AF6" i="6"/>
  <c r="AG6" i="6" s="1"/>
  <c r="AF23" i="6"/>
  <c r="AG23" i="6" s="1"/>
  <c r="AF11" i="6"/>
  <c r="AG11" i="6" s="1"/>
  <c r="L19" i="8"/>
  <c r="L23" i="8" s="1"/>
  <c r="AF2" i="6"/>
  <c r="AG2" i="6" s="1"/>
  <c r="AF7" i="2"/>
  <c r="AG7" i="2" s="1"/>
  <c r="AF11" i="2"/>
  <c r="AG11" i="2" s="1"/>
  <c r="AF15" i="2"/>
  <c r="AG15" i="2" s="1"/>
  <c r="AF19" i="2"/>
  <c r="AG19" i="2" s="1"/>
  <c r="AF25" i="2"/>
  <c r="AG25" i="2" s="1"/>
  <c r="AF27" i="2"/>
  <c r="AG27" i="2" s="1"/>
  <c r="AF17" i="2"/>
  <c r="AG17" i="2" s="1"/>
  <c r="AF29" i="2"/>
  <c r="AG29" i="2" s="1"/>
  <c r="AF21" i="2"/>
  <c r="AG21" i="2" s="1"/>
  <c r="AF23" i="2"/>
  <c r="AG23" i="2" s="1"/>
  <c r="AF31" i="2"/>
  <c r="AG31" i="2" s="1"/>
  <c r="AF4" i="2"/>
  <c r="AG4" i="2" s="1"/>
  <c r="AF13" i="2"/>
  <c r="AG13" i="2" s="1"/>
  <c r="AF36" i="2"/>
  <c r="AG36" i="2" s="1"/>
  <c r="AF45" i="2"/>
  <c r="AG45" i="2" s="1"/>
  <c r="AF49" i="2"/>
  <c r="AG49" i="2" s="1"/>
  <c r="AF54" i="2"/>
  <c r="AG54" i="2" s="1"/>
  <c r="AF44" i="2"/>
  <c r="AG44" i="2" s="1"/>
  <c r="AF53" i="2"/>
  <c r="AG53" i="2" s="1"/>
  <c r="AF9" i="2"/>
  <c r="AG9" i="2" s="1"/>
  <c r="AF33" i="2"/>
  <c r="AG33" i="2" s="1"/>
  <c r="AF46" i="2"/>
  <c r="AG46" i="2" s="1"/>
  <c r="AF55" i="2"/>
  <c r="AG55" i="2" s="1"/>
  <c r="AF56" i="2"/>
  <c r="AG56" i="2" s="1"/>
  <c r="AF39" i="2"/>
  <c r="AG39" i="2" s="1"/>
  <c r="AF48" i="2"/>
  <c r="AG48" i="2" s="1"/>
  <c r="AF38" i="2"/>
  <c r="AG38" i="2" s="1"/>
  <c r="AF2" i="2"/>
  <c r="AG2" i="2" s="1"/>
  <c r="AF32" i="2"/>
  <c r="AG32" i="2" s="1"/>
  <c r="AF40" i="2"/>
  <c r="AG40" i="2" s="1"/>
  <c r="AF41" i="2"/>
  <c r="AG41" i="2" s="1"/>
  <c r="AF10" i="2"/>
  <c r="AG10" i="2" s="1"/>
  <c r="AF35" i="2"/>
  <c r="AG35" i="2" s="1"/>
  <c r="AF43" i="2"/>
  <c r="AG43" i="2" s="1"/>
  <c r="AF52" i="2"/>
  <c r="AG52" i="2" s="1"/>
  <c r="AF8" i="2"/>
  <c r="AG8" i="2" s="1"/>
  <c r="AF37" i="2"/>
  <c r="AG37" i="2" s="1"/>
  <c r="AF51" i="2"/>
  <c r="AG51" i="2" s="1"/>
  <c r="AF5" i="2"/>
  <c r="AG5" i="2" s="1"/>
  <c r="AF50" i="2"/>
  <c r="AG50" i="2" s="1"/>
  <c r="AF47" i="2"/>
  <c r="AG47" i="2" s="1"/>
  <c r="AF42" i="2"/>
  <c r="AG42" i="2" s="1"/>
  <c r="AF28" i="2"/>
  <c r="AG28" i="2" s="1"/>
  <c r="AF18" i="2"/>
  <c r="AG18" i="2" s="1"/>
  <c r="AF26" i="2"/>
  <c r="AG26" i="2" s="1"/>
  <c r="AF3" i="2"/>
  <c r="AG3" i="2" s="1"/>
  <c r="AF12" i="2"/>
  <c r="AG12" i="2" s="1"/>
  <c r="AF16" i="2"/>
  <c r="AG16" i="2" s="1"/>
  <c r="AF20" i="2"/>
  <c r="AG20" i="2" s="1"/>
  <c r="AF24" i="2"/>
  <c r="AG24" i="2" s="1"/>
  <c r="AF14" i="2"/>
  <c r="AG14" i="2" s="1"/>
  <c r="AF22" i="2"/>
  <c r="AG22" i="2" s="1"/>
  <c r="AF30" i="2"/>
  <c r="AG30" i="2" s="1"/>
  <c r="AF6" i="2"/>
  <c r="AG6" i="2" s="1"/>
  <c r="AF34" i="4"/>
  <c r="AG34" i="4" s="1"/>
  <c r="AF34" i="2"/>
  <c r="AG34" i="2" s="1"/>
  <c r="AI2" i="1"/>
  <c r="AJ2" i="1" s="1"/>
  <c r="N20" i="8" l="1"/>
  <c r="N23" i="8" s="1"/>
  <c r="AC75" i="14"/>
  <c r="AB75" i="14"/>
  <c r="Y75" i="14"/>
  <c r="AA75" i="14"/>
  <c r="AB74" i="14"/>
  <c r="AC74" i="14"/>
  <c r="Y74" i="14"/>
  <c r="Y73" i="14"/>
  <c r="AB73" i="14"/>
  <c r="AC73" i="14"/>
  <c r="Y72" i="14"/>
  <c r="AC72" i="14"/>
  <c r="AB72" i="14"/>
  <c r="AB71" i="14"/>
  <c r="AC71" i="14"/>
  <c r="Y71" i="14"/>
  <c r="AC70" i="14"/>
  <c r="AB70" i="14"/>
  <c r="Y70" i="14"/>
  <c r="Y69" i="14"/>
  <c r="AC69" i="14"/>
  <c r="AB69" i="14"/>
  <c r="AC68" i="14"/>
  <c r="Y68" i="14"/>
  <c r="AB68" i="14"/>
  <c r="Y67" i="14"/>
  <c r="AC67" i="14"/>
  <c r="AB67" i="14"/>
  <c r="AB66" i="14"/>
  <c r="Y66" i="14"/>
  <c r="AC66" i="14"/>
  <c r="AC65" i="14"/>
  <c r="Y65" i="14"/>
  <c r="AB65" i="14"/>
  <c r="Y64" i="14"/>
  <c r="AB64" i="14"/>
  <c r="AC64" i="14"/>
  <c r="Y63" i="14"/>
  <c r="AB63" i="14"/>
  <c r="AC63" i="14"/>
  <c r="AB62" i="14"/>
  <c r="Y62" i="14"/>
  <c r="AC62" i="14"/>
  <c r="AC61" i="14"/>
  <c r="Y61" i="14"/>
  <c r="AB61" i="14"/>
  <c r="AB60" i="14"/>
  <c r="Y60" i="14"/>
  <c r="AC60" i="14"/>
  <c r="Y59" i="14"/>
  <c r="AB59" i="14"/>
  <c r="AC59" i="14"/>
  <c r="Y58" i="14"/>
  <c r="AB58" i="14"/>
  <c r="AC58" i="14"/>
  <c r="Y57" i="14"/>
  <c r="AC57" i="14"/>
  <c r="AB57" i="14"/>
  <c r="Y56" i="14"/>
  <c r="AB56" i="14"/>
  <c r="AC56" i="14"/>
  <c r="Y55" i="14"/>
  <c r="AB55" i="14"/>
  <c r="AC55" i="14"/>
  <c r="AC54" i="14"/>
  <c r="AB54" i="14"/>
  <c r="Y54" i="14"/>
  <c r="Y53" i="14"/>
  <c r="AC53" i="14"/>
  <c r="AB53" i="14"/>
  <c r="AB52" i="14"/>
  <c r="Y52" i="14"/>
  <c r="AC52" i="14"/>
  <c r="Y51" i="14"/>
  <c r="AB51" i="14"/>
  <c r="AC51" i="14"/>
  <c r="Y50" i="14"/>
  <c r="AC50" i="14"/>
  <c r="AB50" i="14"/>
  <c r="Y49" i="14"/>
  <c r="AC49" i="14"/>
  <c r="AB49" i="14"/>
  <c r="Y48" i="14"/>
  <c r="AB48" i="14"/>
  <c r="AC48" i="14"/>
  <c r="Y47" i="14"/>
  <c r="AC47" i="14"/>
  <c r="AB47" i="14"/>
  <c r="AC46" i="14"/>
  <c r="AB46" i="14"/>
  <c r="Y46" i="14"/>
  <c r="Y45" i="14"/>
  <c r="AC45" i="14"/>
  <c r="AB45" i="14"/>
  <c r="AC43" i="14"/>
  <c r="AB43" i="14"/>
  <c r="Y43" i="14"/>
  <c r="Y42" i="14"/>
  <c r="AC42" i="14"/>
  <c r="AB42" i="14"/>
  <c r="AC41" i="14"/>
  <c r="AB41" i="14"/>
  <c r="Y41" i="14"/>
  <c r="Y40" i="14"/>
  <c r="AB40" i="14"/>
  <c r="AC40" i="14"/>
  <c r="AB39" i="14"/>
  <c r="AC39" i="14"/>
  <c r="Y39" i="14"/>
  <c r="AB38" i="14"/>
  <c r="Y38" i="14"/>
  <c r="AC38" i="14"/>
  <c r="AC37" i="14"/>
  <c r="AB37" i="14"/>
  <c r="Y37" i="14"/>
  <c r="AB36" i="14"/>
  <c r="Y36" i="14"/>
  <c r="AC36" i="14"/>
  <c r="AC35" i="14"/>
  <c r="AB35" i="14"/>
  <c r="Y35" i="14"/>
  <c r="AB34" i="14"/>
  <c r="Y34" i="14"/>
  <c r="AC34" i="14"/>
  <c r="AB33" i="14"/>
  <c r="Y33" i="14"/>
  <c r="AC33" i="14"/>
  <c r="AB32" i="14"/>
  <c r="AC32" i="14"/>
  <c r="Y32" i="14"/>
  <c r="AB31" i="14"/>
  <c r="Y31" i="14"/>
  <c r="AC31" i="14"/>
  <c r="AC30" i="14"/>
  <c r="Y30" i="14"/>
  <c r="AB30" i="14"/>
  <c r="AC29" i="14"/>
  <c r="Y29" i="14"/>
  <c r="AB29" i="14"/>
  <c r="AC28" i="14"/>
  <c r="AB28" i="14"/>
  <c r="Y28" i="14"/>
  <c r="AC27" i="14"/>
  <c r="Y27" i="14"/>
  <c r="AB27" i="14"/>
  <c r="AB26" i="14"/>
  <c r="Y26" i="14"/>
  <c r="AC26" i="14"/>
  <c r="Y25" i="14"/>
  <c r="AC25" i="14"/>
  <c r="AB25" i="14"/>
  <c r="AC24" i="14"/>
  <c r="Y24" i="14"/>
  <c r="AB24" i="14"/>
  <c r="AB23" i="14"/>
  <c r="Y23" i="14"/>
  <c r="AC23" i="14"/>
  <c r="AC22" i="14"/>
  <c r="Y22" i="14"/>
  <c r="AB22" i="14"/>
  <c r="AC21" i="14"/>
  <c r="Y21" i="14"/>
  <c r="AB21" i="14"/>
  <c r="AC20" i="14"/>
  <c r="AB20" i="14"/>
  <c r="Y20" i="14"/>
  <c r="AC19" i="14"/>
  <c r="Y19" i="14"/>
  <c r="AB19" i="14"/>
  <c r="AB18" i="14"/>
  <c r="Y18" i="14"/>
  <c r="AC18" i="14"/>
  <c r="Y17" i="14"/>
  <c r="AC17" i="14"/>
  <c r="AB17" i="14"/>
  <c r="AB16" i="14"/>
  <c r="Y16" i="14"/>
  <c r="AC16" i="14"/>
  <c r="AC15" i="14"/>
  <c r="AB15" i="14"/>
  <c r="Y15" i="14"/>
  <c r="Y14" i="14"/>
  <c r="AB14" i="14"/>
  <c r="AC14" i="14"/>
  <c r="Y13" i="14"/>
  <c r="AC13" i="14"/>
  <c r="AB13" i="14"/>
  <c r="Y12" i="14"/>
  <c r="AB12" i="14"/>
  <c r="AC12" i="14"/>
  <c r="AB11" i="14"/>
  <c r="Y11" i="14"/>
  <c r="AC11" i="14"/>
  <c r="AC10" i="14"/>
  <c r="AB10" i="14"/>
  <c r="Y10" i="14"/>
  <c r="Y9" i="14"/>
  <c r="AB9" i="14"/>
  <c r="AC9" i="14"/>
  <c r="Y8" i="14"/>
  <c r="AB8" i="14"/>
  <c r="AC8" i="14"/>
  <c r="Y7" i="14"/>
  <c r="AB7" i="14"/>
  <c r="AC7" i="14"/>
  <c r="AB6" i="14"/>
  <c r="Y6" i="14"/>
  <c r="AC6" i="14"/>
  <c r="AC5" i="14"/>
  <c r="Y5" i="14"/>
  <c r="AB5" i="14"/>
  <c r="AB4" i="14"/>
  <c r="Y4" i="14"/>
  <c r="AC4" i="14"/>
  <c r="Y3" i="14"/>
  <c r="AC3" i="14"/>
  <c r="AB3" i="14"/>
  <c r="AB2" i="14"/>
  <c r="AC2" i="14"/>
  <c r="Y2" i="14"/>
  <c r="AA72" i="14"/>
  <c r="AA68" i="14"/>
  <c r="AA73" i="14"/>
  <c r="AA71" i="14"/>
  <c r="AA69" i="14"/>
  <c r="AA44" i="14"/>
  <c r="AA12" i="14"/>
  <c r="AA55" i="14"/>
  <c r="AA70" i="14"/>
  <c r="AA56" i="14"/>
  <c r="Z56" i="14" s="1"/>
  <c r="AJ56" i="14" s="1"/>
  <c r="AA52" i="14"/>
  <c r="Y44" i="14"/>
  <c r="G13" i="8" s="1"/>
  <c r="AA57" i="14"/>
  <c r="AA42" i="14"/>
  <c r="AA54" i="14"/>
  <c r="AA63" i="14"/>
  <c r="AA59" i="14"/>
  <c r="AA39" i="14"/>
  <c r="AA47" i="14"/>
  <c r="AA43" i="14"/>
  <c r="AA27" i="14"/>
  <c r="AA23" i="14"/>
  <c r="AA35" i="14"/>
  <c r="AA31" i="14"/>
  <c r="AA62" i="14"/>
  <c r="AA58" i="14"/>
  <c r="AA19" i="14"/>
  <c r="AA66" i="14"/>
  <c r="AA46" i="14"/>
  <c r="AA48" i="14"/>
  <c r="AA20" i="14"/>
  <c r="AA10" i="14"/>
  <c r="AA6" i="14"/>
  <c r="AA2" i="14"/>
  <c r="AA74" i="14"/>
  <c r="AA53" i="14"/>
  <c r="AA65" i="14"/>
  <c r="AA50" i="14"/>
  <c r="AA30" i="14"/>
  <c r="AA26" i="14"/>
  <c r="AA38" i="14"/>
  <c r="AA34" i="14"/>
  <c r="AA11" i="14"/>
  <c r="AA9" i="14"/>
  <c r="AA22" i="14"/>
  <c r="AA18" i="14"/>
  <c r="AA3" i="14"/>
  <c r="AA16" i="14"/>
  <c r="AA7" i="14"/>
  <c r="AA5" i="14"/>
  <c r="AC44" i="14"/>
  <c r="F13" i="8" s="1"/>
  <c r="AA67" i="14"/>
  <c r="AA64" i="14"/>
  <c r="Z64" i="14" s="1"/>
  <c r="AJ64" i="14" s="1"/>
  <c r="AA61" i="14"/>
  <c r="AA41" i="14"/>
  <c r="AA37" i="14"/>
  <c r="AA49" i="14"/>
  <c r="AA45" i="14"/>
  <c r="AA25" i="14"/>
  <c r="AA21" i="14"/>
  <c r="AA33" i="14"/>
  <c r="AA29" i="14"/>
  <c r="AA17" i="14"/>
  <c r="AA14" i="14"/>
  <c r="AA13" i="14"/>
  <c r="AA60" i="14"/>
  <c r="AB44" i="14"/>
  <c r="E13" i="8" s="1"/>
  <c r="AA51" i="14"/>
  <c r="AA32" i="14"/>
  <c r="AA40" i="14"/>
  <c r="AA36" i="14"/>
  <c r="AA28" i="14"/>
  <c r="AA24" i="14"/>
  <c r="AA15" i="14"/>
  <c r="AA8" i="14"/>
  <c r="AA4" i="14"/>
  <c r="Z28" i="14" l="1"/>
  <c r="AJ28" i="14" s="1"/>
  <c r="Z32" i="14"/>
  <c r="AJ32" i="14" s="1"/>
  <c r="D13" i="8"/>
  <c r="Z29" i="14"/>
  <c r="AJ29" i="14" s="1"/>
  <c r="Z23" i="14"/>
  <c r="AJ23" i="14" s="1"/>
  <c r="Z39" i="14"/>
  <c r="AJ39" i="14" s="1"/>
  <c r="Z42" i="14"/>
  <c r="AJ42" i="14" s="1"/>
  <c r="Z68" i="14"/>
  <c r="AJ68" i="14" s="1"/>
  <c r="Z72" i="14"/>
  <c r="AJ72" i="14" s="1"/>
  <c r="Z8" i="14"/>
  <c r="AJ8" i="14" s="1"/>
  <c r="Z24" i="14"/>
  <c r="AJ24" i="14" s="1"/>
  <c r="Z62" i="14"/>
  <c r="AJ62" i="14" s="1"/>
  <c r="Z59" i="14"/>
  <c r="AJ59" i="14" s="1"/>
  <c r="Z70" i="14"/>
  <c r="AJ70" i="14" s="1"/>
  <c r="Z17" i="14"/>
  <c r="AJ17" i="14" s="1"/>
  <c r="Z25" i="14"/>
  <c r="AJ25" i="14" s="1"/>
  <c r="Z41" i="14"/>
  <c r="AJ41" i="14" s="1"/>
  <c r="Z52" i="14"/>
  <c r="AJ52" i="14" s="1"/>
  <c r="Z12" i="14"/>
  <c r="AJ12" i="14" s="1"/>
  <c r="Z67" i="14"/>
  <c r="AJ67" i="14" s="1"/>
  <c r="Z66" i="14"/>
  <c r="AJ66" i="14" s="1"/>
  <c r="Z31" i="14"/>
  <c r="AJ31" i="14" s="1"/>
  <c r="Z55" i="14"/>
  <c r="AJ55" i="14" s="1"/>
  <c r="Z7" i="14"/>
  <c r="AJ7" i="14" s="1"/>
  <c r="Z40" i="14"/>
  <c r="AJ40" i="14" s="1"/>
  <c r="Z21" i="14"/>
  <c r="AJ21" i="14" s="1"/>
  <c r="Z49" i="14"/>
  <c r="AJ49" i="14" s="1"/>
  <c r="Z48" i="14"/>
  <c r="AJ48" i="14" s="1"/>
  <c r="Z58" i="14"/>
  <c r="AJ58" i="14" s="1"/>
  <c r="Z33" i="14"/>
  <c r="AJ33" i="14" s="1"/>
  <c r="Z36" i="14"/>
  <c r="AJ36" i="14" s="1"/>
  <c r="Z51" i="14"/>
  <c r="AJ51" i="14" s="1"/>
  <c r="Z13" i="14"/>
  <c r="AJ13" i="14" s="1"/>
  <c r="Z61" i="14"/>
  <c r="AJ61" i="14" s="1"/>
  <c r="Z3" i="14"/>
  <c r="AJ3" i="14" s="1"/>
  <c r="Z11" i="14"/>
  <c r="AJ11" i="14" s="1"/>
  <c r="Z30" i="14"/>
  <c r="AJ30" i="14" s="1"/>
  <c r="Z74" i="14"/>
  <c r="AJ74" i="14" s="1"/>
  <c r="Z20" i="14"/>
  <c r="AJ20" i="14" s="1"/>
  <c r="Z35" i="14"/>
  <c r="AJ35" i="14" s="1"/>
  <c r="Z43" i="14"/>
  <c r="AJ43" i="14" s="1"/>
  <c r="Z63" i="14"/>
  <c r="AJ63" i="14" s="1"/>
  <c r="Z73" i="14"/>
  <c r="AJ73" i="14" s="1"/>
  <c r="Z9" i="14"/>
  <c r="AJ9" i="14" s="1"/>
  <c r="Z15" i="14"/>
  <c r="AJ15" i="14" s="1"/>
  <c r="Z60" i="14"/>
  <c r="AJ60" i="14" s="1"/>
  <c r="Z45" i="14"/>
  <c r="AJ45" i="14" s="1"/>
  <c r="Z22" i="14"/>
  <c r="AJ22" i="14" s="1"/>
  <c r="Z38" i="14"/>
  <c r="AJ38" i="14" s="1"/>
  <c r="Z65" i="14"/>
  <c r="AJ65" i="14" s="1"/>
  <c r="Z6" i="14"/>
  <c r="AJ6" i="14" s="1"/>
  <c r="Z46" i="14"/>
  <c r="AJ46" i="14" s="1"/>
  <c r="Z27" i="14"/>
  <c r="AJ27" i="14" s="1"/>
  <c r="Z57" i="14"/>
  <c r="AJ57" i="14" s="1"/>
  <c r="Z69" i="14"/>
  <c r="AJ69" i="14" s="1"/>
  <c r="Z75" i="14"/>
  <c r="AJ75" i="14" s="1"/>
  <c r="Z4" i="14"/>
  <c r="AJ4" i="14" s="1"/>
  <c r="Z16" i="14"/>
  <c r="AJ16" i="14" s="1"/>
  <c r="Z26" i="14"/>
  <c r="AJ26" i="14" s="1"/>
  <c r="Z53" i="14"/>
  <c r="AJ53" i="14" s="1"/>
  <c r="Z10" i="14"/>
  <c r="AJ10" i="14" s="1"/>
  <c r="Z54" i="14"/>
  <c r="AJ54" i="14" s="1"/>
  <c r="Z71" i="14"/>
  <c r="AJ71" i="14" s="1"/>
  <c r="Z14" i="14"/>
  <c r="AJ14" i="14" s="1"/>
  <c r="Z37" i="14"/>
  <c r="AJ37" i="14" s="1"/>
  <c r="Z5" i="14"/>
  <c r="AJ5" i="14" s="1"/>
  <c r="Z18" i="14"/>
  <c r="AJ18" i="14" s="1"/>
  <c r="Z34" i="14"/>
  <c r="AJ34" i="14" s="1"/>
  <c r="Z50" i="14"/>
  <c r="AJ50" i="14" s="1"/>
  <c r="Z2" i="14"/>
  <c r="AJ2" i="14" s="1"/>
  <c r="Z19" i="14"/>
  <c r="AJ19" i="14" s="1"/>
  <c r="Z47" i="14"/>
  <c r="AJ47" i="14" s="1"/>
  <c r="Z44" i="14"/>
  <c r="C13" i="8" l="1"/>
  <c r="AJ44" i="14"/>
  <c r="AB95" i="20" l="1"/>
  <c r="Y95" i="20"/>
  <c r="AC95" i="20"/>
  <c r="AB94" i="20"/>
  <c r="AC94" i="20"/>
  <c r="Y94" i="20"/>
  <c r="Y93" i="20"/>
  <c r="AC93" i="20"/>
  <c r="AB93" i="20"/>
  <c r="Y92" i="20"/>
  <c r="AC92" i="20"/>
  <c r="AB92" i="20"/>
  <c r="Y91" i="20"/>
  <c r="AB91" i="20"/>
  <c r="AC91" i="20"/>
  <c r="Y90" i="20"/>
  <c r="AB90" i="20"/>
  <c r="AC90" i="20"/>
  <c r="AB89" i="20"/>
  <c r="AC89" i="20"/>
  <c r="Y89" i="20"/>
  <c r="Y88" i="20"/>
  <c r="AB88" i="20"/>
  <c r="AC88" i="20"/>
  <c r="AC87" i="20"/>
  <c r="AB87" i="20"/>
  <c r="Y87" i="20"/>
  <c r="AC86" i="20"/>
  <c r="AB86" i="20"/>
  <c r="Y86" i="20"/>
  <c r="Y85" i="20"/>
  <c r="AC85" i="20"/>
  <c r="AB85" i="20"/>
  <c r="Y84" i="20"/>
  <c r="AC84" i="20"/>
  <c r="AB84" i="20"/>
  <c r="Y83" i="20"/>
  <c r="AB83" i="20"/>
  <c r="AC83" i="20"/>
  <c r="Y82" i="20"/>
  <c r="AB82" i="20"/>
  <c r="AC82" i="20"/>
  <c r="AB81" i="20"/>
  <c r="Y81" i="20"/>
  <c r="AC81" i="20"/>
  <c r="Y80" i="20"/>
  <c r="AC80" i="20"/>
  <c r="AB80" i="20"/>
  <c r="AC79" i="20"/>
  <c r="Y79" i="20"/>
  <c r="AB79" i="20"/>
  <c r="AC78" i="20"/>
  <c r="Y78" i="20"/>
  <c r="AB78" i="20"/>
  <c r="AB77" i="20"/>
  <c r="Y77" i="20"/>
  <c r="AC77" i="20"/>
  <c r="AB76" i="20"/>
  <c r="Y76" i="20"/>
  <c r="AC76" i="20"/>
  <c r="AB75" i="20"/>
  <c r="Y75" i="20"/>
  <c r="AC75" i="20"/>
  <c r="AC74" i="20"/>
  <c r="Y74" i="20"/>
  <c r="AB74" i="20"/>
  <c r="Y73" i="20"/>
  <c r="AB73" i="20"/>
  <c r="AC73" i="20"/>
  <c r="Y72" i="20"/>
  <c r="AB72" i="20"/>
  <c r="AC72" i="20"/>
  <c r="Y71" i="20"/>
  <c r="AB71" i="20"/>
  <c r="AC71" i="20"/>
  <c r="AB70" i="20"/>
  <c r="Y70" i="20"/>
  <c r="AC70" i="20"/>
  <c r="AC69" i="20"/>
  <c r="Y69" i="20"/>
  <c r="AB69" i="20"/>
  <c r="AC68" i="20"/>
  <c r="AB68" i="20"/>
  <c r="Y68" i="20"/>
  <c r="AC67" i="20"/>
  <c r="AB67" i="20"/>
  <c r="Y67" i="20"/>
  <c r="AC66" i="20"/>
  <c r="AB66" i="20"/>
  <c r="Y66" i="20"/>
  <c r="AB65" i="20"/>
  <c r="Y65" i="20"/>
  <c r="AC65" i="20"/>
  <c r="AB64" i="20"/>
  <c r="AC64" i="20"/>
  <c r="Y64" i="20"/>
  <c r="AB63" i="20"/>
  <c r="Y63" i="20"/>
  <c r="AC63" i="20"/>
  <c r="AC62" i="20"/>
  <c r="Y62" i="20"/>
  <c r="AB62" i="20"/>
  <c r="AC61" i="20"/>
  <c r="AB61" i="20"/>
  <c r="Y61" i="20"/>
  <c r="AC60" i="20"/>
  <c r="AB60" i="20"/>
  <c r="Y60" i="20"/>
  <c r="AB59" i="20"/>
  <c r="Y59" i="20"/>
  <c r="AC59" i="20"/>
  <c r="AC58" i="20"/>
  <c r="Y58" i="20"/>
  <c r="AB58" i="20"/>
  <c r="Y57" i="20"/>
  <c r="AC57" i="20"/>
  <c r="AB57" i="20"/>
  <c r="Y56" i="20"/>
  <c r="AB56" i="20"/>
  <c r="AC56" i="20"/>
  <c r="Y55" i="20"/>
  <c r="AB55" i="20"/>
  <c r="AC55" i="20"/>
  <c r="AC54" i="20"/>
  <c r="AB54" i="20"/>
  <c r="Y54" i="20"/>
  <c r="AC53" i="20"/>
  <c r="AB53" i="20"/>
  <c r="Y53" i="20"/>
  <c r="Y52" i="20"/>
  <c r="AC52" i="20"/>
  <c r="AB52" i="20"/>
  <c r="AC51" i="20"/>
  <c r="Y51" i="20"/>
  <c r="AB51" i="20"/>
  <c r="AC50" i="20"/>
  <c r="Y50" i="20"/>
  <c r="AB50" i="20"/>
  <c r="AB49" i="20"/>
  <c r="Y49" i="20"/>
  <c r="AC49" i="20"/>
  <c r="AB48" i="20"/>
  <c r="Y48" i="20"/>
  <c r="AC48" i="20"/>
  <c r="AB47" i="20"/>
  <c r="Y47" i="20"/>
  <c r="AC47" i="20"/>
  <c r="AB46" i="20"/>
  <c r="AC46" i="20"/>
  <c r="Y46" i="20"/>
  <c r="AB45" i="20"/>
  <c r="AC45" i="20"/>
  <c r="Y45" i="20"/>
  <c r="Y44" i="20"/>
  <c r="AB44" i="20"/>
  <c r="AC44" i="20"/>
  <c r="AC43" i="20"/>
  <c r="Y43" i="20"/>
  <c r="AB43" i="20"/>
  <c r="AC42" i="20"/>
  <c r="Y42" i="20"/>
  <c r="AB42" i="20"/>
  <c r="AC41" i="20"/>
  <c r="Y41" i="20"/>
  <c r="AB41" i="20"/>
  <c r="AC40" i="20"/>
  <c r="AB40" i="20"/>
  <c r="Y40" i="20"/>
  <c r="Y39" i="20"/>
  <c r="AB39" i="20"/>
  <c r="AC39" i="20"/>
  <c r="Y38" i="20"/>
  <c r="AB38" i="20"/>
  <c r="AC38" i="20"/>
  <c r="AB37" i="20"/>
  <c r="Y37" i="20"/>
  <c r="AC37" i="20"/>
  <c r="AB36" i="20"/>
  <c r="AC36" i="20"/>
  <c r="Y36" i="20"/>
  <c r="AC35" i="20"/>
  <c r="Y35" i="20"/>
  <c r="AB35" i="20"/>
  <c r="AB34" i="20"/>
  <c r="Y34" i="20"/>
  <c r="AC34" i="20"/>
  <c r="Y33" i="20"/>
  <c r="AC33" i="20"/>
  <c r="AB33" i="20"/>
  <c r="Y32" i="20"/>
  <c r="AB32" i="20"/>
  <c r="AC32" i="20"/>
  <c r="Y31" i="20"/>
  <c r="AB31" i="20"/>
  <c r="AC31" i="20"/>
  <c r="AB30" i="20"/>
  <c r="Y30" i="20"/>
  <c r="AC30" i="20"/>
  <c r="AC29" i="20"/>
  <c r="AB29" i="20"/>
  <c r="Y29" i="20"/>
  <c r="Y28" i="20"/>
  <c r="AC28" i="20"/>
  <c r="AB28" i="20"/>
  <c r="Y27" i="20"/>
  <c r="AB27" i="20"/>
  <c r="AC27" i="20"/>
  <c r="AB26" i="20"/>
  <c r="AC26" i="20"/>
  <c r="Y26" i="20"/>
  <c r="Y25" i="20"/>
  <c r="AB25" i="20"/>
  <c r="AC25" i="20"/>
  <c r="Y24" i="20"/>
  <c r="AB24" i="20"/>
  <c r="AC24" i="20"/>
  <c r="AB23" i="20"/>
  <c r="AC23" i="20"/>
  <c r="Y23" i="20"/>
  <c r="AC22" i="20"/>
  <c r="AB22" i="20"/>
  <c r="Y22" i="20"/>
  <c r="AC21" i="20"/>
  <c r="Y21" i="20"/>
  <c r="AB21" i="20"/>
  <c r="AC20" i="20"/>
  <c r="Y20" i="20"/>
  <c r="AB20" i="20"/>
  <c r="Y19" i="20"/>
  <c r="AC19" i="20"/>
  <c r="AB19" i="20"/>
  <c r="AB18" i="20"/>
  <c r="Y18" i="20"/>
  <c r="AC18" i="20"/>
  <c r="Y17" i="20"/>
  <c r="AC17" i="20"/>
  <c r="AB17" i="20"/>
  <c r="AB16" i="20"/>
  <c r="Y16" i="20"/>
  <c r="AC16" i="20"/>
  <c r="AC15" i="20"/>
  <c r="AB15" i="20"/>
  <c r="Y15" i="20"/>
  <c r="AC14" i="20"/>
  <c r="AB14" i="20"/>
  <c r="Y14" i="20"/>
  <c r="AC13" i="20"/>
  <c r="AB13" i="20"/>
  <c r="Y13" i="20"/>
  <c r="AC12" i="20"/>
  <c r="AB12" i="20"/>
  <c r="Y12" i="20"/>
  <c r="AB11" i="20"/>
  <c r="AC11" i="20"/>
  <c r="Y11" i="20"/>
  <c r="AC10" i="20"/>
  <c r="Y10" i="20"/>
  <c r="AB10" i="20"/>
  <c r="Y9" i="20"/>
  <c r="AB9" i="20"/>
  <c r="AC9" i="20"/>
  <c r="AB8" i="20"/>
  <c r="Y8" i="20"/>
  <c r="AC8" i="20"/>
  <c r="AB7" i="20"/>
  <c r="AC7" i="20"/>
  <c r="Y7" i="20"/>
  <c r="AB6" i="20"/>
  <c r="AC6" i="20"/>
  <c r="Y6" i="20"/>
  <c r="Y5" i="20"/>
  <c r="AC5" i="20"/>
  <c r="AB5" i="20"/>
  <c r="Y3" i="20"/>
  <c r="AB3" i="20"/>
  <c r="AC3" i="20"/>
  <c r="AB2" i="20"/>
  <c r="Y2" i="20"/>
  <c r="AC2" i="20"/>
  <c r="AA84" i="20"/>
  <c r="Z84" i="20" s="1"/>
  <c r="AJ84" i="20" s="1"/>
  <c r="AA47" i="20"/>
  <c r="AA5" i="20"/>
  <c r="AA45" i="20"/>
  <c r="AA12" i="20"/>
  <c r="AA27" i="20"/>
  <c r="AA4" i="20"/>
  <c r="AA77" i="20"/>
  <c r="AA34" i="20"/>
  <c r="Z34" i="20" s="1"/>
  <c r="AJ34" i="20" s="1"/>
  <c r="AA19" i="20"/>
  <c r="AA6" i="20"/>
  <c r="AA29" i="20"/>
  <c r="AA54" i="20"/>
  <c r="AB4" i="20"/>
  <c r="AA49" i="20"/>
  <c r="AA55" i="20"/>
  <c r="Z55" i="20" s="1"/>
  <c r="AJ55" i="20" s="1"/>
  <c r="AA40" i="20"/>
  <c r="AA38" i="20"/>
  <c r="AA23" i="20"/>
  <c r="AA50" i="20"/>
  <c r="AA32" i="20"/>
  <c r="AA18" i="20"/>
  <c r="AA10" i="20"/>
  <c r="Y4" i="20"/>
  <c r="AA14" i="20"/>
  <c r="AA57" i="20"/>
  <c r="AA87" i="20"/>
  <c r="AA2" i="20"/>
  <c r="Z2" i="20" s="1"/>
  <c r="AJ2" i="20" s="1"/>
  <c r="AA80" i="20"/>
  <c r="AA15" i="20"/>
  <c r="AA24" i="20"/>
  <c r="AA85" i="20"/>
  <c r="AA31" i="20"/>
  <c r="Z31" i="20" s="1"/>
  <c r="AJ31" i="20" s="1"/>
  <c r="AA43" i="20"/>
  <c r="AA33" i="20"/>
  <c r="AA91" i="20"/>
  <c r="Z91" i="20" s="1"/>
  <c r="AJ91" i="20" s="1"/>
  <c r="AA88" i="20"/>
  <c r="AA25" i="20"/>
  <c r="AA17" i="20"/>
  <c r="AA30" i="20"/>
  <c r="AA74" i="20"/>
  <c r="Z74" i="20" s="1"/>
  <c r="AJ74" i="20" s="1"/>
  <c r="AA28" i="20"/>
  <c r="AA63" i="20"/>
  <c r="AA72" i="20"/>
  <c r="AA65" i="20"/>
  <c r="AA26" i="20"/>
  <c r="AA42" i="20"/>
  <c r="AA94" i="20"/>
  <c r="AA36" i="20"/>
  <c r="AA41" i="20"/>
  <c r="AA83" i="20"/>
  <c r="Z83" i="20" s="1"/>
  <c r="AJ83" i="20" s="1"/>
  <c r="AA21" i="20"/>
  <c r="AA69" i="20"/>
  <c r="AA53" i="20"/>
  <c r="AA79" i="20"/>
  <c r="AA75" i="20"/>
  <c r="AA46" i="20"/>
  <c r="Z46" i="20" s="1"/>
  <c r="AJ46" i="20" s="1"/>
  <c r="AA58" i="20"/>
  <c r="AA67" i="20"/>
  <c r="AA62" i="20"/>
  <c r="AA64" i="20"/>
  <c r="AA71" i="20"/>
  <c r="Z71" i="20" s="1"/>
  <c r="AJ71" i="20" s="1"/>
  <c r="AA37" i="20"/>
  <c r="AA22" i="20"/>
  <c r="AA39" i="20"/>
  <c r="Z39" i="20" s="1"/>
  <c r="AJ39" i="20" s="1"/>
  <c r="AA9" i="20"/>
  <c r="AA61" i="20"/>
  <c r="AC4" i="20"/>
  <c r="AA93" i="20"/>
  <c r="AA44" i="20"/>
  <c r="AA51" i="20"/>
  <c r="AA89" i="20"/>
  <c r="AA35" i="20"/>
  <c r="AA8" i="20"/>
  <c r="AA81" i="20"/>
  <c r="AA95" i="20"/>
  <c r="AA7" i="20"/>
  <c r="AA73" i="20"/>
  <c r="AA78" i="20"/>
  <c r="AA82" i="20"/>
  <c r="AA20" i="20"/>
  <c r="AA3" i="20"/>
  <c r="AA60" i="20"/>
  <c r="AA13" i="20"/>
  <c r="AA92" i="20"/>
  <c r="Z92" i="20" s="1"/>
  <c r="AJ92" i="20" s="1"/>
  <c r="AA56" i="20"/>
  <c r="AA86" i="20"/>
  <c r="AA70" i="20"/>
  <c r="AA11" i="20"/>
  <c r="AA59" i="20"/>
  <c r="Z59" i="20" s="1"/>
  <c r="AJ59" i="20" s="1"/>
  <c r="AA48" i="20"/>
  <c r="AA66" i="20"/>
  <c r="AA90" i="20"/>
  <c r="Z90" i="20" s="1"/>
  <c r="AJ90" i="20" s="1"/>
  <c r="AA52" i="20"/>
  <c r="AA76" i="20"/>
  <c r="AA16" i="20"/>
  <c r="AA68" i="20"/>
  <c r="Z20" i="20" l="1"/>
  <c r="AJ20" i="20" s="1"/>
  <c r="Z12" i="20"/>
  <c r="AJ12" i="20" s="1"/>
  <c r="Z64" i="20"/>
  <c r="AJ64" i="20" s="1"/>
  <c r="Z36" i="20"/>
  <c r="AJ36" i="20" s="1"/>
  <c r="Z60" i="20"/>
  <c r="AJ60" i="20" s="1"/>
  <c r="Z68" i="20"/>
  <c r="AJ68" i="20" s="1"/>
  <c r="Z88" i="20"/>
  <c r="AJ88" i="20" s="1"/>
  <c r="Z80" i="20"/>
  <c r="AJ80" i="20" s="1"/>
  <c r="Z16" i="20"/>
  <c r="AJ16" i="20" s="1"/>
  <c r="Z70" i="20"/>
  <c r="AJ70" i="20" s="1"/>
  <c r="Z13" i="20"/>
  <c r="AJ13" i="20" s="1"/>
  <c r="Z89" i="20"/>
  <c r="AJ89" i="20" s="1"/>
  <c r="Z62" i="20"/>
  <c r="AJ62" i="20" s="1"/>
  <c r="Z72" i="20"/>
  <c r="AJ72" i="20" s="1"/>
  <c r="Z30" i="20"/>
  <c r="AJ30" i="20" s="1"/>
  <c r="Z50" i="20"/>
  <c r="AJ50" i="20" s="1"/>
  <c r="Z45" i="20"/>
  <c r="AJ45" i="20" s="1"/>
  <c r="Z76" i="20"/>
  <c r="AJ76" i="20" s="1"/>
  <c r="Z48" i="20"/>
  <c r="AJ48" i="20" s="1"/>
  <c r="Z78" i="20"/>
  <c r="AJ78" i="20" s="1"/>
  <c r="Z61" i="20"/>
  <c r="AJ61" i="20" s="1"/>
  <c r="Z42" i="20"/>
  <c r="AJ42" i="20" s="1"/>
  <c r="Z24" i="20"/>
  <c r="AJ24" i="20" s="1"/>
  <c r="Z10" i="20"/>
  <c r="AJ10" i="20" s="1"/>
  <c r="Z52" i="20"/>
  <c r="AJ52" i="20" s="1"/>
  <c r="Z8" i="20"/>
  <c r="AJ8" i="20" s="1"/>
  <c r="Z44" i="20"/>
  <c r="AJ44" i="20" s="1"/>
  <c r="Z58" i="20"/>
  <c r="AJ58" i="20" s="1"/>
  <c r="Z53" i="20"/>
  <c r="AJ53" i="20" s="1"/>
  <c r="Z18" i="20"/>
  <c r="AJ18" i="20" s="1"/>
  <c r="F8" i="8"/>
  <c r="F23" i="8" s="1"/>
  <c r="E8" i="8"/>
  <c r="E23" i="8" s="1"/>
  <c r="G8" i="8"/>
  <c r="G23" i="8" s="1"/>
  <c r="Z3" i="20"/>
  <c r="AJ3" i="20" s="1"/>
  <c r="Z73" i="20"/>
  <c r="AJ73" i="20" s="1"/>
  <c r="Z51" i="20"/>
  <c r="AJ51" i="20" s="1"/>
  <c r="Z22" i="20"/>
  <c r="AJ22" i="20" s="1"/>
  <c r="Z85" i="20"/>
  <c r="AJ85" i="20" s="1"/>
  <c r="Z14" i="20"/>
  <c r="AJ14" i="20" s="1"/>
  <c r="Z23" i="20"/>
  <c r="AJ23" i="20" s="1"/>
  <c r="Z29" i="20"/>
  <c r="AJ29" i="20" s="1"/>
  <c r="Z63" i="20"/>
  <c r="AJ63" i="20" s="1"/>
  <c r="Z86" i="20"/>
  <c r="AJ86" i="20" s="1"/>
  <c r="Z28" i="20"/>
  <c r="AJ28" i="20" s="1"/>
  <c r="Z32" i="20"/>
  <c r="AJ32" i="20" s="1"/>
  <c r="Z40" i="20"/>
  <c r="AJ40" i="20" s="1"/>
  <c r="Z19" i="20"/>
  <c r="AJ19" i="20" s="1"/>
  <c r="Z27" i="20"/>
  <c r="AJ27" i="20" s="1"/>
  <c r="Z56" i="20"/>
  <c r="AJ56" i="20" s="1"/>
  <c r="D8" i="8"/>
  <c r="D23" i="8" s="1"/>
  <c r="Z5" i="20"/>
  <c r="AJ5" i="20" s="1"/>
  <c r="Z6" i="20"/>
  <c r="AJ6" i="20" s="1"/>
  <c r="Z7" i="20"/>
  <c r="AJ7" i="20" s="1"/>
  <c r="Z9" i="20"/>
  <c r="AJ9" i="20" s="1"/>
  <c r="Z11" i="20"/>
  <c r="AJ11" i="20" s="1"/>
  <c r="Z17" i="20"/>
  <c r="AJ17" i="20" s="1"/>
  <c r="Z21" i="20"/>
  <c r="AJ21" i="20" s="1"/>
  <c r="Z26" i="20"/>
  <c r="AJ26" i="20" s="1"/>
  <c r="Z37" i="20"/>
  <c r="AJ37" i="20" s="1"/>
  <c r="Z43" i="20"/>
  <c r="AJ43" i="20" s="1"/>
  <c r="Z54" i="20"/>
  <c r="AJ54" i="20" s="1"/>
  <c r="Z57" i="20"/>
  <c r="AJ57" i="20" s="1"/>
  <c r="Z67" i="20"/>
  <c r="AJ67" i="20" s="1"/>
  <c r="Z75" i="20"/>
  <c r="AJ75" i="20" s="1"/>
  <c r="Z79" i="20"/>
  <c r="AJ79" i="20" s="1"/>
  <c r="Z82" i="20"/>
  <c r="AJ82" i="20" s="1"/>
  <c r="Z4" i="20"/>
  <c r="AJ4" i="20" s="1"/>
  <c r="Z93" i="20"/>
  <c r="AJ93" i="20" s="1"/>
  <c r="Z95" i="20"/>
  <c r="AJ95" i="20" s="1"/>
  <c r="Z66" i="20"/>
  <c r="AJ66" i="20" s="1"/>
  <c r="Z69" i="20"/>
  <c r="AJ69" i="20" s="1"/>
  <c r="Z94" i="20"/>
  <c r="AJ94" i="20" s="1"/>
  <c r="Z25" i="20"/>
  <c r="AJ25" i="20" s="1"/>
  <c r="Z49" i="20"/>
  <c r="AJ49" i="20" s="1"/>
  <c r="Z15" i="20"/>
  <c r="AJ15" i="20" s="1"/>
  <c r="Z33" i="20"/>
  <c r="AJ33" i="20" s="1"/>
  <c r="Z35" i="20"/>
  <c r="AJ35" i="20" s="1"/>
  <c r="Z41" i="20"/>
  <c r="AJ41" i="20" s="1"/>
  <c r="Z65" i="20"/>
  <c r="AJ65" i="20" s="1"/>
  <c r="Z87" i="20"/>
  <c r="AJ87" i="20" s="1"/>
  <c r="Z81" i="20"/>
  <c r="AJ81" i="20" s="1"/>
  <c r="Z38" i="20"/>
  <c r="AJ38" i="20" s="1"/>
  <c r="Z77" i="20"/>
  <c r="AJ77" i="20" s="1"/>
  <c r="Z47" i="20"/>
  <c r="AJ47" i="20" s="1"/>
  <c r="C8" i="8" l="1"/>
  <c r="C23" i="8" s="1"/>
  <c r="A11" i="8"/>
  <c r="G98" i="9"/>
  <c r="H98" i="9" s="1"/>
  <c r="J98" i="9" s="1"/>
  <c r="L98" i="9" s="1"/>
  <c r="N98" i="9" s="1"/>
  <c r="P98" i="9" s="1"/>
  <c r="G251" i="9"/>
  <c r="H251" i="9" s="1"/>
  <c r="J251" i="9" s="1"/>
  <c r="L251" i="9" s="1"/>
  <c r="N251" i="9" s="1"/>
  <c r="P251" i="9" s="1"/>
  <c r="G206" i="9"/>
  <c r="H206" i="9" s="1"/>
  <c r="J206" i="9" s="1"/>
  <c r="L206" i="9" s="1"/>
  <c r="N206" i="9" s="1"/>
  <c r="P206" i="9" s="1"/>
  <c r="G281" i="9"/>
  <c r="H281" i="9" s="1"/>
  <c r="J281" i="9" s="1"/>
  <c r="L281" i="9" s="1"/>
  <c r="N281" i="9" s="1"/>
  <c r="P281" i="9" s="1"/>
  <c r="G131" i="9"/>
  <c r="H131" i="9" s="1"/>
  <c r="J131" i="9" s="1"/>
  <c r="L131" i="9" s="1"/>
  <c r="N131" i="9" s="1"/>
  <c r="P131" i="9" s="1"/>
  <c r="G249" i="9"/>
  <c r="H249" i="9" s="1"/>
  <c r="J249" i="9" s="1"/>
  <c r="L249" i="9" s="1"/>
  <c r="N249" i="9" s="1"/>
  <c r="P249" i="9" s="1"/>
  <c r="G264" i="9"/>
  <c r="H264" i="9"/>
  <c r="J264" i="9" s="1"/>
  <c r="L264" i="9" s="1"/>
  <c r="N264" i="9" s="1"/>
  <c r="P264" i="9" s="1"/>
  <c r="G141" i="9"/>
  <c r="H141" i="9" s="1"/>
  <c r="J141" i="9" s="1"/>
  <c r="L141" i="9" s="1"/>
  <c r="N141" i="9" s="1"/>
  <c r="P141" i="9" s="1"/>
  <c r="G180" i="9"/>
  <c r="H180" i="9" s="1"/>
  <c r="J180" i="9" s="1"/>
  <c r="L180" i="9" s="1"/>
  <c r="N180" i="9" s="1"/>
  <c r="P180" i="9" s="1"/>
  <c r="G196" i="9"/>
  <c r="H196" i="9" s="1"/>
  <c r="J196" i="9" s="1"/>
  <c r="L196" i="9" s="1"/>
  <c r="N196" i="9" s="1"/>
  <c r="P196" i="9" s="1"/>
  <c r="Y75" i="9" s="1"/>
  <c r="Z75" i="9" s="1"/>
  <c r="G201" i="9"/>
  <c r="H201" i="9" s="1"/>
  <c r="J201" i="9" s="1"/>
  <c r="L201" i="9" s="1"/>
  <c r="N201" i="9" s="1"/>
  <c r="P201" i="9" s="1"/>
  <c r="G161" i="9"/>
  <c r="H161" i="9" s="1"/>
  <c r="J161" i="9" s="1"/>
  <c r="L161" i="9" s="1"/>
  <c r="N161" i="9"/>
  <c r="P161" i="9" s="1"/>
  <c r="G153" i="9"/>
  <c r="H153" i="9" s="1"/>
  <c r="J153" i="9" s="1"/>
  <c r="L153" i="9" s="1"/>
  <c r="N153" i="9" s="1"/>
  <c r="P153" i="9" s="1"/>
  <c r="G287" i="9"/>
  <c r="H287" i="9" s="1"/>
  <c r="J287" i="9" s="1"/>
  <c r="L287" i="9" s="1"/>
  <c r="N287" i="9" s="1"/>
  <c r="P287" i="9" s="1"/>
  <c r="R287" i="9" s="1"/>
  <c r="G243" i="9"/>
  <c r="H243" i="9"/>
  <c r="J243" i="9" s="1"/>
  <c r="L243" i="9" s="1"/>
  <c r="N243" i="9" s="1"/>
  <c r="P243" i="9" s="1"/>
  <c r="G253" i="9"/>
  <c r="H253" i="9"/>
  <c r="J253" i="9" s="1"/>
  <c r="L253" i="9" s="1"/>
  <c r="N253" i="9" s="1"/>
  <c r="P253" i="9" s="1"/>
  <c r="G252" i="9"/>
  <c r="H252" i="9" s="1"/>
  <c r="J252" i="9" s="1"/>
  <c r="L252" i="9" s="1"/>
  <c r="N252" i="9" s="1"/>
  <c r="P252" i="9" s="1"/>
  <c r="Y85" i="9" s="1"/>
  <c r="Z85" i="9" s="1"/>
  <c r="G99" i="9"/>
  <c r="H99" i="9" s="1"/>
  <c r="J99" i="9" s="1"/>
  <c r="L99" i="9" s="1"/>
  <c r="N99" i="9" s="1"/>
  <c r="P99" i="9" s="1"/>
  <c r="R99" i="9" s="1"/>
  <c r="G232" i="9"/>
  <c r="H232" i="9" s="1"/>
  <c r="J232" i="9" s="1"/>
  <c r="L232" i="9" s="1"/>
  <c r="N232" i="9" s="1"/>
  <c r="P232" i="9" s="1"/>
  <c r="G258" i="9"/>
  <c r="H258" i="9" s="1"/>
  <c r="J258" i="9" s="1"/>
  <c r="L258" i="9" s="1"/>
  <c r="N258" i="9" s="1"/>
  <c r="P258" i="9" s="1"/>
  <c r="G108" i="9"/>
  <c r="H108" i="9"/>
  <c r="J108" i="9" s="1"/>
  <c r="L108" i="9" s="1"/>
  <c r="N108" i="9" s="1"/>
  <c r="P108" i="9" s="1"/>
  <c r="G297" i="9"/>
  <c r="H297" i="9" s="1"/>
  <c r="J297" i="9" s="1"/>
  <c r="L297" i="9" s="1"/>
  <c r="N297" i="9" s="1"/>
  <c r="P297" i="9" s="1"/>
  <c r="G295" i="9"/>
  <c r="H295" i="9" s="1"/>
  <c r="J295" i="9" s="1"/>
  <c r="L295" i="9" s="1"/>
  <c r="N295" i="9" s="1"/>
  <c r="P295" i="9" s="1"/>
  <c r="G159" i="9"/>
  <c r="H159" i="9" s="1"/>
  <c r="J159" i="9" s="1"/>
  <c r="L159" i="9" s="1"/>
  <c r="N159" i="9" s="1"/>
  <c r="P159" i="9" s="1"/>
  <c r="G123" i="9"/>
  <c r="H123" i="9" s="1"/>
  <c r="J123" i="9" s="1"/>
  <c r="L123" i="9" s="1"/>
  <c r="N123" i="9" s="1"/>
  <c r="P123" i="9" s="1"/>
  <c r="G171" i="9"/>
  <c r="H171" i="9" s="1"/>
  <c r="J171" i="9" s="1"/>
  <c r="L171" i="9" s="1"/>
  <c r="N171" i="9" s="1"/>
  <c r="P171" i="9" s="1"/>
  <c r="G215" i="9"/>
  <c r="H215" i="9" s="1"/>
  <c r="J215" i="9" s="1"/>
  <c r="L215" i="9" s="1"/>
  <c r="N215" i="9" s="1"/>
  <c r="P215" i="9" s="1"/>
  <c r="G176" i="9"/>
  <c r="H176" i="9" s="1"/>
  <c r="J176" i="9" s="1"/>
  <c r="L176" i="9" s="1"/>
  <c r="N176" i="9" s="1"/>
  <c r="P176" i="9" s="1"/>
  <c r="G182" i="9"/>
  <c r="H182" i="9" s="1"/>
  <c r="J182" i="9" s="1"/>
  <c r="L182" i="9" s="1"/>
  <c r="N182" i="9" s="1"/>
  <c r="P182" i="9" s="1"/>
  <c r="G142" i="9"/>
  <c r="H142" i="9" s="1"/>
  <c r="J142" i="9" s="1"/>
  <c r="L142" i="9" s="1"/>
  <c r="N142" i="9" s="1"/>
  <c r="P142" i="9" s="1"/>
  <c r="G298" i="9"/>
  <c r="H298" i="9" s="1"/>
  <c r="J298" i="9" s="1"/>
  <c r="L298" i="9" s="1"/>
  <c r="N298" i="9" s="1"/>
  <c r="P298" i="9" s="1"/>
  <c r="G217" i="9"/>
  <c r="H217" i="9" s="1"/>
  <c r="J217" i="9" s="1"/>
  <c r="L217" i="9" s="1"/>
  <c r="N217" i="9" s="1"/>
  <c r="P217" i="9" s="1"/>
  <c r="G280" i="9"/>
  <c r="H280" i="9" s="1"/>
  <c r="J280" i="9" s="1"/>
  <c r="L280" i="9" s="1"/>
  <c r="N280" i="9" s="1"/>
  <c r="P280" i="9" s="1"/>
  <c r="G265" i="9"/>
  <c r="H265" i="9" s="1"/>
  <c r="J265" i="9" s="1"/>
  <c r="L265" i="9" s="1"/>
  <c r="N265" i="9" s="1"/>
  <c r="P265" i="9" s="1"/>
  <c r="G211" i="9"/>
  <c r="H211" i="9" s="1"/>
  <c r="J211" i="9" s="1"/>
  <c r="L211" i="9" s="1"/>
  <c r="N211" i="9" s="1"/>
  <c r="P211" i="9" s="1"/>
  <c r="G173" i="9"/>
  <c r="H173" i="9" s="1"/>
  <c r="J173" i="9" s="1"/>
  <c r="L173" i="9" s="1"/>
  <c r="N173" i="9" s="1"/>
  <c r="P173" i="9" s="1"/>
  <c r="Y38" i="9"/>
  <c r="Z38" i="9" s="1"/>
  <c r="G106" i="9"/>
  <c r="H106" i="9" s="1"/>
  <c r="J106" i="9" s="1"/>
  <c r="L106" i="9" s="1"/>
  <c r="N106" i="9" s="1"/>
  <c r="P106" i="9" s="1"/>
  <c r="R106" i="9" s="1"/>
  <c r="R48" i="9"/>
  <c r="Q48" i="9"/>
  <c r="G165" i="9"/>
  <c r="H165" i="9" s="1"/>
  <c r="J165" i="9" s="1"/>
  <c r="L165" i="9" s="1"/>
  <c r="N165" i="9" s="1"/>
  <c r="P165" i="9" s="1"/>
  <c r="G229" i="9"/>
  <c r="H229" i="9" s="1"/>
  <c r="J229" i="9" s="1"/>
  <c r="L229" i="9" s="1"/>
  <c r="N229" i="9" s="1"/>
  <c r="P229" i="9" s="1"/>
  <c r="Q119" i="9"/>
  <c r="R119" i="9" s="1"/>
  <c r="G156" i="9"/>
  <c r="H156" i="9" s="1"/>
  <c r="J156" i="9" s="1"/>
  <c r="L156" i="9" s="1"/>
  <c r="N156" i="9" s="1"/>
  <c r="P156" i="9" s="1"/>
  <c r="G219" i="9"/>
  <c r="H219" i="9"/>
  <c r="J219" i="9" s="1"/>
  <c r="L219" i="9" s="1"/>
  <c r="N219" i="9" s="1"/>
  <c r="P219" i="9" s="1"/>
  <c r="G235" i="9"/>
  <c r="H235" i="9" s="1"/>
  <c r="J235" i="9" s="1"/>
  <c r="L235" i="9" s="1"/>
  <c r="N235" i="9" s="1"/>
  <c r="P235" i="9" s="1"/>
  <c r="G31" i="9"/>
  <c r="H31" i="9"/>
  <c r="J31" i="9" s="1"/>
  <c r="L31" i="9" s="1"/>
  <c r="N31" i="9" s="1"/>
  <c r="P31" i="9" s="1"/>
  <c r="G40" i="9"/>
  <c r="H40" i="9" s="1"/>
  <c r="J40" i="9" s="1"/>
  <c r="L40" i="9" s="1"/>
  <c r="N40" i="9" s="1"/>
  <c r="P40" i="9" s="1"/>
  <c r="R40" i="9" s="1"/>
  <c r="G218" i="9"/>
  <c r="H218" i="9" s="1"/>
  <c r="J218" i="9" s="1"/>
  <c r="L218" i="9" s="1"/>
  <c r="N218" i="9" s="1"/>
  <c r="P218" i="9" s="1"/>
  <c r="G162" i="9"/>
  <c r="H162" i="9" s="1"/>
  <c r="J162" i="9" s="1"/>
  <c r="L162" i="9" s="1"/>
  <c r="N162" i="9" s="1"/>
  <c r="P162" i="9" s="1"/>
  <c r="G76" i="9"/>
  <c r="H76" i="9"/>
  <c r="J76" i="9" s="1"/>
  <c r="L76" i="9" s="1"/>
  <c r="N76" i="9" s="1"/>
  <c r="P76" i="9" s="1"/>
  <c r="G257" i="9"/>
  <c r="H257" i="9" s="1"/>
  <c r="J257" i="9" s="1"/>
  <c r="L257" i="9" s="1"/>
  <c r="N257" i="9" s="1"/>
  <c r="P257" i="9" s="1"/>
  <c r="G158" i="9"/>
  <c r="H158" i="9" s="1"/>
  <c r="J158" i="9" s="1"/>
  <c r="L158" i="9" s="1"/>
  <c r="N158" i="9" s="1"/>
  <c r="P158" i="9" s="1"/>
  <c r="R115" i="9"/>
  <c r="Q115" i="9"/>
  <c r="G291" i="9"/>
  <c r="H291" i="9" s="1"/>
  <c r="J291" i="9" s="1"/>
  <c r="L291" i="9" s="1"/>
  <c r="N291" i="9" s="1"/>
  <c r="P291" i="9" s="1"/>
  <c r="G84" i="9"/>
  <c r="H84" i="9" s="1"/>
  <c r="J84" i="9" s="1"/>
  <c r="L84" i="9" s="1"/>
  <c r="N84" i="9" s="1"/>
  <c r="P84" i="9" s="1"/>
  <c r="R74" i="9"/>
  <c r="Q74" i="9"/>
  <c r="G12" i="9"/>
  <c r="H12" i="9" s="1"/>
  <c r="J12" i="9" s="1"/>
  <c r="L12" i="9" s="1"/>
  <c r="N12" i="9" s="1"/>
  <c r="P12" i="9" s="1"/>
  <c r="Q189" i="9"/>
  <c r="R189" i="9" s="1"/>
  <c r="Q71" i="9"/>
  <c r="R71" i="9" s="1"/>
  <c r="G101" i="9"/>
  <c r="H101" i="9" s="1"/>
  <c r="J101" i="9" s="1"/>
  <c r="L101" i="9" s="1"/>
  <c r="N101" i="9" s="1"/>
  <c r="P101" i="9" s="1"/>
  <c r="G92" i="9"/>
  <c r="H92" i="9" s="1"/>
  <c r="J92" i="9" s="1"/>
  <c r="L92" i="9" s="1"/>
  <c r="N92" i="9" s="1"/>
  <c r="P92" i="9" s="1"/>
  <c r="G261" i="9"/>
  <c r="H261" i="9" s="1"/>
  <c r="J261" i="9" s="1"/>
  <c r="L261" i="9" s="1"/>
  <c r="N261" i="9" s="1"/>
  <c r="P261" i="9" s="1"/>
  <c r="G203" i="9"/>
  <c r="H203" i="9" s="1"/>
  <c r="J203" i="9" s="1"/>
  <c r="L203" i="9" s="1"/>
  <c r="N203" i="9" s="1"/>
  <c r="P203" i="9" s="1"/>
  <c r="G212" i="9"/>
  <c r="H212" i="9"/>
  <c r="J212" i="9" s="1"/>
  <c r="L212" i="9" s="1"/>
  <c r="N212" i="9" s="1"/>
  <c r="P212" i="9" s="1"/>
  <c r="G262" i="9"/>
  <c r="H262" i="9" s="1"/>
  <c r="J262" i="9" s="1"/>
  <c r="L262" i="9" s="1"/>
  <c r="N262" i="9" s="1"/>
  <c r="P262" i="9" s="1"/>
  <c r="G263" i="9"/>
  <c r="H263" i="9"/>
  <c r="J263" i="9" s="1"/>
  <c r="L263" i="9" s="1"/>
  <c r="N263" i="9" s="1"/>
  <c r="P263" i="9" s="1"/>
  <c r="Q38" i="9"/>
  <c r="R38" i="9" s="1"/>
  <c r="Q128" i="9"/>
  <c r="R128" i="9" s="1"/>
  <c r="G247" i="9"/>
  <c r="H247" i="9" s="1"/>
  <c r="J247" i="9" s="1"/>
  <c r="L247" i="9" s="1"/>
  <c r="N247" i="9" s="1"/>
  <c r="P247" i="9" s="1"/>
  <c r="Q191" i="9"/>
  <c r="R191" i="9" s="1"/>
  <c r="G193" i="9"/>
  <c r="H193" i="9" s="1"/>
  <c r="J193" i="9" s="1"/>
  <c r="L193" i="9" s="1"/>
  <c r="N193" i="9" s="1"/>
  <c r="P193" i="9"/>
  <c r="R64" i="9"/>
  <c r="Q64" i="9"/>
  <c r="G127" i="9"/>
  <c r="H127" i="9" s="1"/>
  <c r="J127" i="9" s="1"/>
  <c r="L127" i="9" s="1"/>
  <c r="N127" i="9" s="1"/>
  <c r="P127" i="9" s="1"/>
  <c r="G18" i="9"/>
  <c r="H18" i="9"/>
  <c r="J18" i="9" s="1"/>
  <c r="L18" i="9" s="1"/>
  <c r="N18" i="9" s="1"/>
  <c r="P18" i="9" s="1"/>
  <c r="G268" i="9"/>
  <c r="H268" i="9" s="1"/>
  <c r="J268" i="9" s="1"/>
  <c r="L268" i="9" s="1"/>
  <c r="N268" i="9" s="1"/>
  <c r="P268" i="9" s="1"/>
  <c r="G82" i="9"/>
  <c r="H82" i="9" s="1"/>
  <c r="J82" i="9" s="1"/>
  <c r="L82" i="9" s="1"/>
  <c r="N82" i="9" s="1"/>
  <c r="P82" i="9" s="1"/>
  <c r="G117" i="9"/>
  <c r="H117" i="9" s="1"/>
  <c r="J117" i="9" s="1"/>
  <c r="L117" i="9" s="1"/>
  <c r="N117" i="9" s="1"/>
  <c r="P117" i="9" s="1"/>
  <c r="G246" i="9"/>
  <c r="H246" i="9" s="1"/>
  <c r="J246" i="9" s="1"/>
  <c r="L246" i="9" s="1"/>
  <c r="N246" i="9" s="1"/>
  <c r="P246" i="9" s="1"/>
  <c r="G254" i="9"/>
  <c r="H254" i="9" s="1"/>
  <c r="J254" i="9" s="1"/>
  <c r="L254" i="9" s="1"/>
  <c r="N254" i="9" s="1"/>
  <c r="P254" i="9" s="1"/>
  <c r="G172" i="9"/>
  <c r="H172" i="9"/>
  <c r="J172" i="9" s="1"/>
  <c r="L172" i="9" s="1"/>
  <c r="N172" i="9" s="1"/>
  <c r="P172" i="9" s="1"/>
  <c r="Q124" i="9"/>
  <c r="R124" i="9" s="1"/>
  <c r="G121" i="9"/>
  <c r="H121" i="9" s="1"/>
  <c r="J121" i="9" s="1"/>
  <c r="L121" i="9" s="1"/>
  <c r="N121" i="9" s="1"/>
  <c r="P121" i="9" s="1"/>
  <c r="G63" i="9"/>
  <c r="H63" i="9"/>
  <c r="J63" i="9" s="1"/>
  <c r="L63" i="9" s="1"/>
  <c r="N63" i="9" s="1"/>
  <c r="P63" i="9" s="1"/>
  <c r="G25" i="9"/>
  <c r="H25" i="9" s="1"/>
  <c r="J25" i="9" s="1"/>
  <c r="L25" i="9" s="1"/>
  <c r="N25" i="9" s="1"/>
  <c r="P25" i="9" s="1"/>
  <c r="G177" i="9"/>
  <c r="H177" i="9"/>
  <c r="J177" i="9" s="1"/>
  <c r="L177" i="9" s="1"/>
  <c r="N177" i="9" s="1"/>
  <c r="P177" i="9" s="1"/>
  <c r="G237" i="9"/>
  <c r="H237" i="9" s="1"/>
  <c r="J237" i="9" s="1"/>
  <c r="L237" i="9" s="1"/>
  <c r="N237" i="9" s="1"/>
  <c r="P237" i="9" s="1"/>
  <c r="G222" i="9"/>
  <c r="H222" i="9" s="1"/>
  <c r="J222" i="9" s="1"/>
  <c r="L222" i="9" s="1"/>
  <c r="N222" i="9" s="1"/>
  <c r="P222" i="9" s="1"/>
  <c r="Q147" i="9"/>
  <c r="R147" i="9" s="1"/>
  <c r="G286" i="9"/>
  <c r="H286" i="9" s="1"/>
  <c r="J286" i="9" s="1"/>
  <c r="L286" i="9" s="1"/>
  <c r="N286" i="9" s="1"/>
  <c r="P286" i="9" s="1"/>
  <c r="Y26" i="9"/>
  <c r="Z26" i="9" s="1"/>
  <c r="G155" i="9"/>
  <c r="H155" i="9" s="1"/>
  <c r="J155" i="9" s="1"/>
  <c r="L155" i="9" s="1"/>
  <c r="N155" i="9" s="1"/>
  <c r="P155" i="9" s="1"/>
  <c r="G107" i="9"/>
  <c r="H107" i="9" s="1"/>
  <c r="J107" i="9" s="1"/>
  <c r="L107" i="9" s="1"/>
  <c r="N107" i="9" s="1"/>
  <c r="P107" i="9" s="1"/>
  <c r="H225" i="9"/>
  <c r="J225" i="9" s="1"/>
  <c r="L225" i="9" s="1"/>
  <c r="N225" i="9" s="1"/>
  <c r="P225" i="9" s="1"/>
  <c r="G225" i="9"/>
  <c r="G9" i="9"/>
  <c r="H9" i="9" s="1"/>
  <c r="J9" i="9" s="1"/>
  <c r="L9" i="9" s="1"/>
  <c r="N9" i="9" s="1"/>
  <c r="P9" i="9" s="1"/>
  <c r="G49" i="9"/>
  <c r="H49" i="9" s="1"/>
  <c r="J49" i="9" s="1"/>
  <c r="L49" i="9" s="1"/>
  <c r="N49" i="9" s="1"/>
  <c r="P49" i="9" s="1"/>
  <c r="G36" i="9"/>
  <c r="H36" i="9" s="1"/>
  <c r="J36" i="9" s="1"/>
  <c r="L36" i="9" s="1"/>
  <c r="N36" i="9" s="1"/>
  <c r="P36" i="9" s="1"/>
  <c r="G97" i="9"/>
  <c r="H97" i="9" s="1"/>
  <c r="J97" i="9" s="1"/>
  <c r="L97" i="9" s="1"/>
  <c r="N97" i="9" s="1"/>
  <c r="P97" i="9" s="1"/>
  <c r="G200" i="9"/>
  <c r="H200" i="9" s="1"/>
  <c r="J200" i="9" s="1"/>
  <c r="L200" i="9" s="1"/>
  <c r="N200" i="9" s="1"/>
  <c r="P200" i="9" s="1"/>
  <c r="G289" i="9"/>
  <c r="H289" i="9" s="1"/>
  <c r="J289" i="9" s="1"/>
  <c r="L289" i="9" s="1"/>
  <c r="N289" i="9" s="1"/>
  <c r="P289" i="9" s="1"/>
  <c r="G278" i="9"/>
  <c r="H278" i="9" s="1"/>
  <c r="J278" i="9" s="1"/>
  <c r="L278" i="9" s="1"/>
  <c r="N278" i="9" s="1"/>
  <c r="P278" i="9" s="1"/>
  <c r="G194" i="9"/>
  <c r="H194" i="9" s="1"/>
  <c r="J194" i="9" s="1"/>
  <c r="L194" i="9" s="1"/>
  <c r="N194" i="9" s="1"/>
  <c r="P194" i="9" s="1"/>
  <c r="Q80" i="9"/>
  <c r="R80" i="9" s="1"/>
  <c r="Q68" i="9"/>
  <c r="R68" i="9" s="1"/>
  <c r="G271" i="9"/>
  <c r="H271" i="9" s="1"/>
  <c r="J271" i="9" s="1"/>
  <c r="L271" i="9" s="1"/>
  <c r="N271" i="9" s="1"/>
  <c r="P271" i="9" s="1"/>
  <c r="G216" i="9"/>
  <c r="H216" i="9" s="1"/>
  <c r="J216" i="9" s="1"/>
  <c r="L216" i="9" s="1"/>
  <c r="N216" i="9" s="1"/>
  <c r="P216" i="9" s="1"/>
  <c r="G199" i="9"/>
  <c r="H199" i="9"/>
  <c r="J199" i="9"/>
  <c r="L199" i="9" s="1"/>
  <c r="N199" i="9" s="1"/>
  <c r="P199" i="9" s="1"/>
  <c r="R199" i="9" s="1"/>
  <c r="G46" i="9"/>
  <c r="H46" i="9"/>
  <c r="J46" i="9" s="1"/>
  <c r="L46" i="9" s="1"/>
  <c r="N46" i="9" s="1"/>
  <c r="P46" i="9" s="1"/>
  <c r="G184" i="9"/>
  <c r="H184" i="9" s="1"/>
  <c r="J184" i="9" s="1"/>
  <c r="L184" i="9" s="1"/>
  <c r="N184" i="9" s="1"/>
  <c r="P184" i="9" s="1"/>
  <c r="G181" i="9"/>
  <c r="H181" i="9"/>
  <c r="J181" i="9" s="1"/>
  <c r="L181" i="9" s="1"/>
  <c r="N181" i="9" s="1"/>
  <c r="P181" i="9" s="1"/>
  <c r="G195" i="9"/>
  <c r="H195" i="9" s="1"/>
  <c r="J195" i="9" s="1"/>
  <c r="L195" i="9" s="1"/>
  <c r="N195" i="9" s="1"/>
  <c r="P195" i="9" s="1"/>
  <c r="G32" i="9"/>
  <c r="H32" i="9" s="1"/>
  <c r="J32" i="9" s="1"/>
  <c r="L32" i="9" s="1"/>
  <c r="N32" i="9" s="1"/>
  <c r="P32" i="9" s="1"/>
  <c r="G126" i="9"/>
  <c r="H126" i="9" s="1"/>
  <c r="J126" i="9" s="1"/>
  <c r="L126" i="9" s="1"/>
  <c r="N126" i="9" s="1"/>
  <c r="P126" i="9" s="1"/>
  <c r="G207" i="9"/>
  <c r="H207" i="9" s="1"/>
  <c r="J207" i="9" s="1"/>
  <c r="L207" i="9" s="1"/>
  <c r="N207" i="9" s="1"/>
  <c r="P207" i="9" s="1"/>
  <c r="R207" i="9" s="1"/>
  <c r="G292" i="9"/>
  <c r="H292" i="9" s="1"/>
  <c r="J292" i="9" s="1"/>
  <c r="L292" i="9" s="1"/>
  <c r="N292" i="9" s="1"/>
  <c r="P292" i="9" s="1"/>
  <c r="R292" i="9" s="1"/>
  <c r="Q96" i="9"/>
  <c r="R96" i="9" s="1"/>
  <c r="Q65" i="9"/>
  <c r="R65" i="9" s="1"/>
  <c r="G248" i="9"/>
  <c r="H248" i="9" s="1"/>
  <c r="J248" i="9" s="1"/>
  <c r="L248" i="9" s="1"/>
  <c r="N248" i="9" s="1"/>
  <c r="P248" i="9" s="1"/>
  <c r="R248" i="9" s="1"/>
  <c r="Q5" i="9"/>
  <c r="R5" i="9" s="1"/>
  <c r="Q58" i="9"/>
  <c r="R58" i="9" s="1"/>
  <c r="R37" i="9"/>
  <c r="Q37" i="9"/>
  <c r="G183" i="9"/>
  <c r="H183" i="9" s="1"/>
  <c r="J183" i="9" s="1"/>
  <c r="L183" i="9" s="1"/>
  <c r="N183" i="9" s="1"/>
  <c r="P183" i="9" s="1"/>
  <c r="R183" i="9" s="1"/>
  <c r="G135" i="9"/>
  <c r="H135" i="9"/>
  <c r="J135" i="9" s="1"/>
  <c r="L135" i="9" s="1"/>
  <c r="N135" i="9" s="1"/>
  <c r="P135" i="9" s="1"/>
  <c r="R135" i="9" s="1"/>
  <c r="G256" i="9"/>
  <c r="H256" i="9" s="1"/>
  <c r="J256" i="9" s="1"/>
  <c r="L256" i="9" s="1"/>
  <c r="N256" i="9"/>
  <c r="P256" i="9" s="1"/>
  <c r="G266" i="9"/>
  <c r="H266" i="9" s="1"/>
  <c r="J266" i="9" s="1"/>
  <c r="L266" i="9" s="1"/>
  <c r="N266" i="9" s="1"/>
  <c r="P266" i="9" s="1"/>
  <c r="R266" i="9" s="1"/>
  <c r="G255" i="9"/>
  <c r="H255" i="9"/>
  <c r="J255" i="9" s="1"/>
  <c r="L255" i="9" s="1"/>
  <c r="N255" i="9" s="1"/>
  <c r="P255" i="9" s="1"/>
  <c r="G186" i="9"/>
  <c r="H186" i="9" s="1"/>
  <c r="J186" i="9" s="1"/>
  <c r="L186" i="9" s="1"/>
  <c r="N186" i="9" s="1"/>
  <c r="P186" i="9" s="1"/>
  <c r="G277" i="9"/>
  <c r="H277" i="9" s="1"/>
  <c r="J277" i="9" s="1"/>
  <c r="L277" i="9" s="1"/>
  <c r="N277" i="9" s="1"/>
  <c r="P277" i="9" s="1"/>
  <c r="G276" i="9"/>
  <c r="H276" i="9"/>
  <c r="J276" i="9" s="1"/>
  <c r="L276" i="9" s="1"/>
  <c r="N276" i="9" s="1"/>
  <c r="P276" i="9" s="1"/>
  <c r="G174" i="9"/>
  <c r="H174" i="9" s="1"/>
  <c r="J174" i="9"/>
  <c r="L174" i="9" s="1"/>
  <c r="N174" i="9" s="1"/>
  <c r="P174" i="9" s="1"/>
  <c r="Y68" i="9" s="1"/>
  <c r="Z68" i="9" s="1"/>
  <c r="G198" i="9"/>
  <c r="H198" i="9" s="1"/>
  <c r="J198" i="9" s="1"/>
  <c r="L198" i="9" s="1"/>
  <c r="N198" i="9" s="1"/>
  <c r="P198" i="9" s="1"/>
  <c r="R198" i="9" s="1"/>
  <c r="G136" i="9"/>
  <c r="H136" i="9" s="1"/>
  <c r="J136" i="9" s="1"/>
  <c r="L136" i="9" s="1"/>
  <c r="N136" i="9" s="1"/>
  <c r="P136" i="9" s="1"/>
  <c r="G238" i="9"/>
  <c r="H238" i="9"/>
  <c r="J238" i="9"/>
  <c r="L238" i="9" s="1"/>
  <c r="N238" i="9" s="1"/>
  <c r="P238" i="9"/>
  <c r="G223" i="9"/>
  <c r="H223" i="9" s="1"/>
  <c r="J223" i="9" s="1"/>
  <c r="L223" i="9" s="1"/>
  <c r="N223" i="9" s="1"/>
  <c r="P223" i="9" s="1"/>
  <c r="G293" i="9"/>
  <c r="H293" i="9"/>
  <c r="J293" i="9" s="1"/>
  <c r="L293" i="9" s="1"/>
  <c r="N293" i="9" s="1"/>
  <c r="P293" i="9" s="1"/>
  <c r="R293" i="9" s="1"/>
  <c r="Q146" i="9"/>
  <c r="R146" i="9" s="1"/>
  <c r="Q104" i="9"/>
  <c r="R104" i="9" s="1"/>
  <c r="G33" i="9"/>
  <c r="H33" i="9" s="1"/>
  <c r="J33" i="9" s="1"/>
  <c r="L33" i="9" s="1"/>
  <c r="N33" i="9" s="1"/>
  <c r="P33" i="9" s="1"/>
  <c r="R33" i="9" s="1"/>
  <c r="G185" i="9"/>
  <c r="H185" i="9" s="1"/>
  <c r="J185" i="9" s="1"/>
  <c r="L185" i="9"/>
  <c r="N185" i="9" s="1"/>
  <c r="P185" i="9" s="1"/>
  <c r="R185" i="9" s="1"/>
  <c r="G272" i="9"/>
  <c r="H272" i="9" s="1"/>
  <c r="J272" i="9"/>
  <c r="L272" i="9" s="1"/>
  <c r="N272" i="9" s="1"/>
  <c r="P272" i="9" s="1"/>
  <c r="R272" i="9" s="1"/>
  <c r="G95" i="9"/>
  <c r="H95" i="9"/>
  <c r="J95" i="9" s="1"/>
  <c r="L95" i="9" s="1"/>
  <c r="N95" i="9" s="1"/>
  <c r="P95" i="9" s="1"/>
  <c r="R95" i="9" s="1"/>
  <c r="G3" i="9"/>
  <c r="H3" i="9" s="1"/>
  <c r="J3" i="9"/>
  <c r="L3" i="9" s="1"/>
  <c r="N3" i="9" s="1"/>
  <c r="P3" i="9" s="1"/>
  <c r="Q24" i="9"/>
  <c r="R24" i="9" s="1"/>
  <c r="G132" i="9"/>
  <c r="H132" i="9"/>
  <c r="J132" i="9" s="1"/>
  <c r="L132" i="9"/>
  <c r="N132" i="9" s="1"/>
  <c r="P132" i="9"/>
  <c r="G163" i="9"/>
  <c r="H163" i="9"/>
  <c r="J163" i="9"/>
  <c r="L163" i="9" s="1"/>
  <c r="N163" i="9" s="1"/>
  <c r="P163" i="9" s="1"/>
  <c r="R163" i="9" s="1"/>
  <c r="Q139" i="9"/>
  <c r="R139" i="9" s="1"/>
  <c r="G192" i="9"/>
  <c r="H192" i="9"/>
  <c r="J192" i="9"/>
  <c r="L192" i="9" s="1"/>
  <c r="N192" i="9" s="1"/>
  <c r="P192" i="9" s="1"/>
  <c r="G125" i="9"/>
  <c r="H125" i="9" s="1"/>
  <c r="J125" i="9" s="1"/>
  <c r="L125" i="9" s="1"/>
  <c r="N125" i="9" s="1"/>
  <c r="P125" i="9" s="1"/>
  <c r="G2" i="9"/>
  <c r="H2" i="9" s="1"/>
  <c r="J2" i="9" s="1"/>
  <c r="L2" i="9" s="1"/>
  <c r="N2" i="9" s="1"/>
  <c r="P2" i="9" s="1"/>
  <c r="R2" i="9" s="1"/>
  <c r="G234" i="9"/>
  <c r="H234" i="9" s="1"/>
  <c r="J234" i="9" s="1"/>
  <c r="L234" i="9" s="1"/>
  <c r="N234" i="9" s="1"/>
  <c r="P234" i="9" s="1"/>
  <c r="G102" i="9"/>
  <c r="H102" i="9" s="1"/>
  <c r="J102" i="9" s="1"/>
  <c r="L102" i="9" s="1"/>
  <c r="N102" i="9" s="1"/>
  <c r="P102" i="9" s="1"/>
  <c r="R102" i="9" s="1"/>
  <c r="G120" i="9"/>
  <c r="H120" i="9" s="1"/>
  <c r="J120" i="9"/>
  <c r="L120" i="9" s="1"/>
  <c r="N120" i="9" s="1"/>
  <c r="P120" i="9" s="1"/>
  <c r="G17" i="9"/>
  <c r="H17" i="9"/>
  <c r="J17" i="9" s="1"/>
  <c r="L17" i="9" s="1"/>
  <c r="N17" i="9" s="1"/>
  <c r="P17" i="9" s="1"/>
  <c r="G145" i="9"/>
  <c r="H145" i="9" s="1"/>
  <c r="J145" i="9" s="1"/>
  <c r="L145" i="9" s="1"/>
  <c r="N145" i="9" s="1"/>
  <c r="P145" i="9" s="1"/>
  <c r="R145" i="9" s="1"/>
  <c r="G167" i="9"/>
  <c r="H167" i="9" s="1"/>
  <c r="J167" i="9" s="1"/>
  <c r="L167" i="9" s="1"/>
  <c r="N167" i="9" s="1"/>
  <c r="P167" i="9" s="1"/>
  <c r="G175" i="9"/>
  <c r="H175" i="9"/>
  <c r="J175" i="9" s="1"/>
  <c r="L175" i="9" s="1"/>
  <c r="N175" i="9" s="1"/>
  <c r="P175" i="9" s="1"/>
  <c r="R175" i="9" s="1"/>
  <c r="G166" i="9"/>
  <c r="H166" i="9"/>
  <c r="J166" i="9" s="1"/>
  <c r="L166" i="9" s="1"/>
  <c r="N166" i="9" s="1"/>
  <c r="P166" i="9" s="1"/>
  <c r="G242" i="9"/>
  <c r="H242" i="9" s="1"/>
  <c r="J242" i="9"/>
  <c r="L242" i="9" s="1"/>
  <c r="N242" i="9" s="1"/>
  <c r="P242" i="9" s="1"/>
  <c r="G209" i="9"/>
  <c r="H209" i="9" s="1"/>
  <c r="J209" i="9" s="1"/>
  <c r="L209" i="9" s="1"/>
  <c r="N209" i="9" s="1"/>
  <c r="P209" i="9" s="1"/>
  <c r="R209" i="9" s="1"/>
  <c r="G208" i="9"/>
  <c r="H208" i="9" s="1"/>
  <c r="J208" i="9" s="1"/>
  <c r="L208" i="9" s="1"/>
  <c r="N208" i="9" s="1"/>
  <c r="P208" i="9" s="1"/>
  <c r="G8" i="9"/>
  <c r="G197" i="9"/>
  <c r="H197" i="9" s="1"/>
  <c r="J197" i="9" s="1"/>
  <c r="L197" i="9" s="1"/>
  <c r="N197" i="9" s="1"/>
  <c r="P197" i="9" s="1"/>
  <c r="R197" i="9" s="1"/>
  <c r="G270" i="9"/>
  <c r="H270" i="9" s="1"/>
  <c r="J270" i="9" s="1"/>
  <c r="L270" i="9" s="1"/>
  <c r="N270" i="9" s="1"/>
  <c r="P270" i="9" s="1"/>
  <c r="G230" i="9"/>
  <c r="H230" i="9" s="1"/>
  <c r="J230" i="9" s="1"/>
  <c r="L230" i="9" s="1"/>
  <c r="N230" i="9" s="1"/>
  <c r="P230" i="9" s="1"/>
  <c r="G128" i="9"/>
  <c r="G273" i="9"/>
  <c r="H273" i="9"/>
  <c r="J273" i="9" s="1"/>
  <c r="L273" i="9" s="1"/>
  <c r="N273" i="9"/>
  <c r="P273" i="9" s="1"/>
  <c r="R273" i="9" s="1"/>
  <c r="G115" i="9"/>
  <c r="G26" i="9"/>
  <c r="H26" i="9" s="1"/>
  <c r="J26" i="9" s="1"/>
  <c r="L26" i="9" s="1"/>
  <c r="N26" i="9" s="1"/>
  <c r="P26" i="9" s="1"/>
  <c r="R26" i="9" s="1"/>
  <c r="G188" i="9"/>
  <c r="H188" i="9" s="1"/>
  <c r="J188" i="9" s="1"/>
  <c r="L188" i="9" s="1"/>
  <c r="N188" i="9" s="1"/>
  <c r="P188" i="9" s="1"/>
  <c r="R188" i="9" s="1"/>
  <c r="G100" i="9"/>
  <c r="H100" i="9" s="1"/>
  <c r="J100" i="9" s="1"/>
  <c r="L100" i="9" s="1"/>
  <c r="N100" i="9" s="1"/>
  <c r="P100" i="9" s="1"/>
  <c r="G187" i="9"/>
  <c r="H187" i="9" s="1"/>
  <c r="J187" i="9" s="1"/>
  <c r="L187" i="9" s="1"/>
  <c r="N187" i="9" s="1"/>
  <c r="P187" i="9" s="1"/>
  <c r="R187" i="9" s="1"/>
  <c r="G169" i="9"/>
  <c r="H169" i="9" s="1"/>
  <c r="J169" i="9" s="1"/>
  <c r="L169" i="9" s="1"/>
  <c r="N169" i="9" s="1"/>
  <c r="P169" i="9" s="1"/>
  <c r="G274" i="9"/>
  <c r="H274" i="9"/>
  <c r="J274" i="9" s="1"/>
  <c r="L274" i="9" s="1"/>
  <c r="N274" i="9" s="1"/>
  <c r="P274" i="9" s="1"/>
  <c r="R274" i="9" s="1"/>
  <c r="G35" i="9"/>
  <c r="G150" i="9"/>
  <c r="H150" i="9"/>
  <c r="J150" i="9" s="1"/>
  <c r="L150" i="9" s="1"/>
  <c r="N150" i="9" s="1"/>
  <c r="P150" i="9" s="1"/>
  <c r="R150" i="9" s="1"/>
  <c r="G61" i="9"/>
  <c r="H61" i="9" s="1"/>
  <c r="J61" i="9" s="1"/>
  <c r="L61" i="9" s="1"/>
  <c r="N61" i="9" s="1"/>
  <c r="P61" i="9" s="1"/>
  <c r="G228" i="9"/>
  <c r="H228" i="9"/>
  <c r="J228" i="9" s="1"/>
  <c r="L228" i="9" s="1"/>
  <c r="N228" i="9" s="1"/>
  <c r="P228" i="9" s="1"/>
  <c r="G91" i="9"/>
  <c r="H91" i="9" s="1"/>
  <c r="J91" i="9" s="1"/>
  <c r="L91" i="9" s="1"/>
  <c r="N91" i="9" s="1"/>
  <c r="P91" i="9" s="1"/>
  <c r="R91" i="9" s="1"/>
  <c r="G62" i="9"/>
  <c r="H62" i="9" s="1"/>
  <c r="J62" i="9" s="1"/>
  <c r="L62" i="9" s="1"/>
  <c r="N62" i="9" s="1"/>
  <c r="P62" i="9" s="1"/>
  <c r="R62" i="9" s="1"/>
  <c r="G22" i="9"/>
  <c r="H22" i="9"/>
  <c r="J22" i="9" s="1"/>
  <c r="L22" i="9" s="1"/>
  <c r="N22" i="9" s="1"/>
  <c r="P22" i="9" s="1"/>
  <c r="R22" i="9" s="1"/>
  <c r="G213" i="9"/>
  <c r="G231" i="9"/>
  <c r="H231" i="9" s="1"/>
  <c r="J231" i="9" s="1"/>
  <c r="L231" i="9" s="1"/>
  <c r="N231" i="9" s="1"/>
  <c r="P231" i="9" s="1"/>
  <c r="G227" i="9"/>
  <c r="H227" i="9" s="1"/>
  <c r="J227" i="9" s="1"/>
  <c r="L227" i="9" s="1"/>
  <c r="N227" i="9" s="1"/>
  <c r="P227" i="9" s="1"/>
  <c r="G105" i="9"/>
  <c r="H105" i="9"/>
  <c r="J105" i="9" s="1"/>
  <c r="L105" i="9" s="1"/>
  <c r="N105" i="9" s="1"/>
  <c r="P105" i="9" s="1"/>
  <c r="G204" i="9"/>
  <c r="H204" i="9" s="1"/>
  <c r="J204" i="9" s="1"/>
  <c r="L204" i="9" s="1"/>
  <c r="N204" i="9" s="1"/>
  <c r="P204" i="9" s="1"/>
  <c r="R204" i="9" s="1"/>
  <c r="G78" i="9"/>
  <c r="H78" i="9" s="1"/>
  <c r="J78" i="9" s="1"/>
  <c r="L78" i="9" s="1"/>
  <c r="N78" i="9" s="1"/>
  <c r="P78" i="9" s="1"/>
  <c r="G148" i="9"/>
  <c r="H148" i="9" s="1"/>
  <c r="J148" i="9" s="1"/>
  <c r="L148" i="9" s="1"/>
  <c r="N148" i="9" s="1"/>
  <c r="P148" i="9" s="1"/>
  <c r="G214" i="9"/>
  <c r="H214" i="9" s="1"/>
  <c r="J214" i="9" s="1"/>
  <c r="L214" i="9" s="1"/>
  <c r="N214" i="9" s="1"/>
  <c r="P214" i="9" s="1"/>
  <c r="R214" i="9" s="1"/>
  <c r="G250" i="9"/>
  <c r="H250" i="9"/>
  <c r="J250" i="9" s="1"/>
  <c r="L250" i="9" s="1"/>
  <c r="N250" i="9" s="1"/>
  <c r="P250" i="9" s="1"/>
  <c r="R250" i="9" s="1"/>
  <c r="G202" i="9"/>
  <c r="H202" i="9" s="1"/>
  <c r="J202" i="9" s="1"/>
  <c r="L202" i="9" s="1"/>
  <c r="N202" i="9" s="1"/>
  <c r="P202" i="9" s="1"/>
  <c r="R202" i="9" s="1"/>
  <c r="G179" i="9"/>
  <c r="H179" i="9" s="1"/>
  <c r="J179" i="9" s="1"/>
  <c r="L179" i="9" s="1"/>
  <c r="N179" i="9" s="1"/>
  <c r="P179" i="9" s="1"/>
  <c r="G70" i="9"/>
  <c r="H70" i="9" s="1"/>
  <c r="J70" i="9" s="1"/>
  <c r="L70" i="9" s="1"/>
  <c r="N70" i="9" s="1"/>
  <c r="P70" i="9" s="1"/>
  <c r="G290" i="9"/>
  <c r="H290" i="9" s="1"/>
  <c r="J290" i="9" s="1"/>
  <c r="L290" i="9" s="1"/>
  <c r="N290" i="9" s="1"/>
  <c r="P290" i="9" s="1"/>
  <c r="R290" i="9" s="1"/>
  <c r="G285" i="9"/>
  <c r="H285" i="9" s="1"/>
  <c r="J285" i="9" s="1"/>
  <c r="L285" i="9" s="1"/>
  <c r="N285" i="9" s="1"/>
  <c r="P285" i="9" s="1"/>
  <c r="G30" i="9"/>
  <c r="H30" i="9" s="1"/>
  <c r="J30" i="9" s="1"/>
  <c r="L30" i="9" s="1"/>
  <c r="N30" i="9" s="1"/>
  <c r="P30" i="9" s="1"/>
  <c r="G244" i="9"/>
  <c r="H244" i="9" s="1"/>
  <c r="J244" i="9" s="1"/>
  <c r="L244" i="9" s="1"/>
  <c r="N244" i="9" s="1"/>
  <c r="P244" i="9" s="1"/>
  <c r="R244" i="9" s="1"/>
  <c r="G245" i="9"/>
  <c r="H245" i="9" s="1"/>
  <c r="J245" i="9" s="1"/>
  <c r="L245" i="9" s="1"/>
  <c r="N245" i="9" s="1"/>
  <c r="P245" i="9" s="1"/>
  <c r="R245" i="9" s="1"/>
  <c r="G210" i="9"/>
  <c r="H210" i="9" s="1"/>
  <c r="J210" i="9" s="1"/>
  <c r="L210" i="9" s="1"/>
  <c r="N210" i="9" s="1"/>
  <c r="P210" i="9" s="1"/>
  <c r="G178" i="9"/>
  <c r="H178" i="9" s="1"/>
  <c r="J178" i="9" s="1"/>
  <c r="L178" i="9" s="1"/>
  <c r="N178" i="9" s="1"/>
  <c r="P178" i="9" s="1"/>
  <c r="G224" i="9"/>
  <c r="H224" i="9" s="1"/>
  <c r="J224" i="9" s="1"/>
  <c r="L224" i="9" s="1"/>
  <c r="N224" i="9" s="1"/>
  <c r="P224" i="9" s="1"/>
  <c r="G77" i="9"/>
  <c r="H77" i="9"/>
  <c r="J77" i="9"/>
  <c r="L77" i="9" s="1"/>
  <c r="N77" i="9" s="1"/>
  <c r="P77" i="9" s="1"/>
  <c r="G288" i="9"/>
  <c r="H288" i="9" s="1"/>
  <c r="J288" i="9" s="1"/>
  <c r="L288" i="9" s="1"/>
  <c r="N288" i="9" s="1"/>
  <c r="P288" i="9" s="1"/>
  <c r="R288" i="9" s="1"/>
  <c r="G236" i="9"/>
  <c r="H236" i="9" s="1"/>
  <c r="J236" i="9" s="1"/>
  <c r="L236" i="9" s="1"/>
  <c r="N236" i="9" s="1"/>
  <c r="P236" i="9" s="1"/>
  <c r="G241" i="9"/>
  <c r="H241" i="9" s="1"/>
  <c r="J241" i="9" s="1"/>
  <c r="L241" i="9" s="1"/>
  <c r="N241" i="9" s="1"/>
  <c r="P241" i="9" s="1"/>
  <c r="R241" i="9" s="1"/>
  <c r="G137" i="9"/>
  <c r="H137" i="9"/>
  <c r="J137" i="9" s="1"/>
  <c r="L137" i="9" s="1"/>
  <c r="N137" i="9" s="1"/>
  <c r="P137" i="9" s="1"/>
  <c r="R137" i="9" s="1"/>
  <c r="G205" i="9"/>
  <c r="H205" i="9" s="1"/>
  <c r="J205" i="9" s="1"/>
  <c r="L205" i="9" s="1"/>
  <c r="N205" i="9" s="1"/>
  <c r="P205" i="9" s="1"/>
  <c r="G144" i="9"/>
  <c r="H144" i="9" s="1"/>
  <c r="J144" i="9" s="1"/>
  <c r="L144" i="9" s="1"/>
  <c r="N144" i="9" s="1"/>
  <c r="P144" i="9" s="1"/>
  <c r="R144" i="9" s="1"/>
  <c r="G296" i="9"/>
  <c r="H296" i="9" s="1"/>
  <c r="J296" i="9" s="1"/>
  <c r="L296" i="9" s="1"/>
  <c r="N296" i="9" s="1"/>
  <c r="P296" i="9" s="1"/>
  <c r="R296" i="9" s="1"/>
  <c r="G294" i="9"/>
  <c r="H294" i="9" s="1"/>
  <c r="J294" i="9" s="1"/>
  <c r="L294" i="9" s="1"/>
  <c r="N294" i="9" s="1"/>
  <c r="P294" i="9" s="1"/>
  <c r="G113" i="9"/>
  <c r="H113" i="9" s="1"/>
  <c r="J113" i="9" s="1"/>
  <c r="L113" i="9" s="1"/>
  <c r="N113" i="9" s="1"/>
  <c r="P113" i="9" s="1"/>
  <c r="G233" i="9"/>
  <c r="H233" i="9" s="1"/>
  <c r="J233" i="9" s="1"/>
  <c r="L233" i="9" s="1"/>
  <c r="N233" i="9" s="1"/>
  <c r="P233" i="9" s="1"/>
  <c r="G118" i="9"/>
  <c r="H118" i="9" s="1"/>
  <c r="J118" i="9" s="1"/>
  <c r="L118" i="9" s="1"/>
  <c r="N118" i="9" s="1"/>
  <c r="P118" i="9" s="1"/>
  <c r="R118" i="9" s="1"/>
  <c r="G279" i="9"/>
  <c r="H279" i="9"/>
  <c r="J279" i="9" s="1"/>
  <c r="L279" i="9" s="1"/>
  <c r="N279" i="9" s="1"/>
  <c r="P279" i="9" s="1"/>
  <c r="R279" i="9" s="1"/>
  <c r="G226" i="9"/>
  <c r="H226" i="9" s="1"/>
  <c r="J226" i="9" s="1"/>
  <c r="L226" i="9" s="1"/>
  <c r="N226" i="9" s="1"/>
  <c r="P226" i="9" s="1"/>
  <c r="R226" i="9" s="1"/>
  <c r="G54" i="9"/>
  <c r="H54" i="9" s="1"/>
  <c r="J54" i="9" s="1"/>
  <c r="L54" i="9" s="1"/>
  <c r="N54" i="9" s="1"/>
  <c r="P54" i="9" s="1"/>
  <c r="G275" i="9"/>
  <c r="H275" i="9" s="1"/>
  <c r="J275" i="9" s="1"/>
  <c r="L275" i="9" s="1"/>
  <c r="N275" i="9" s="1"/>
  <c r="P275" i="9" s="1"/>
  <c r="G72" i="9"/>
  <c r="H72" i="9"/>
  <c r="J72" i="9" s="1"/>
  <c r="L72" i="9" s="1"/>
  <c r="N72" i="9" s="1"/>
  <c r="P72" i="9" s="1"/>
  <c r="R72" i="9" s="1"/>
  <c r="G103" i="9"/>
  <c r="H103" i="9" s="1"/>
  <c r="J103" i="9" s="1"/>
  <c r="L103" i="9" s="1"/>
  <c r="N103" i="9" s="1"/>
  <c r="P103" i="9" s="1"/>
  <c r="Q44" i="9"/>
  <c r="R44" i="9" s="1"/>
  <c r="R130" i="9"/>
  <c r="Q130" i="9"/>
  <c r="Q92" i="9"/>
  <c r="Q204" i="9"/>
  <c r="Q181" i="9"/>
  <c r="Q230" i="9"/>
  <c r="Q162" i="9"/>
  <c r="Q36" i="9"/>
  <c r="R36" i="9" s="1"/>
  <c r="Q9" i="9"/>
  <c r="Q137" i="9"/>
  <c r="Q273" i="9"/>
  <c r="Q202" i="9"/>
  <c r="Q218" i="9"/>
  <c r="Q293" i="9"/>
  <c r="R83" i="9"/>
  <c r="Q83" i="9"/>
  <c r="Q164" i="9"/>
  <c r="R164" i="9" s="1"/>
  <c r="Q267" i="9"/>
  <c r="R267" i="9" s="1"/>
  <c r="Q260" i="9"/>
  <c r="R260" i="9" s="1"/>
  <c r="Q201" i="9"/>
  <c r="Q245" i="9"/>
  <c r="Q235" i="9"/>
  <c r="Q54" i="9"/>
  <c r="Q195" i="9"/>
  <c r="Q158" i="9"/>
  <c r="Q271" i="9"/>
  <c r="R271" i="9" s="1"/>
  <c r="Q252" i="9"/>
  <c r="Q61" i="9"/>
  <c r="Q126" i="9"/>
  <c r="Q22" i="9"/>
  <c r="Q144" i="9"/>
  <c r="Q262" i="9"/>
  <c r="Q244" i="9"/>
  <c r="Q288" i="9"/>
  <c r="Q241" i="9"/>
  <c r="Q60" i="9"/>
  <c r="R60" i="9" s="1"/>
  <c r="Q99" i="9"/>
  <c r="Q100" i="9"/>
  <c r="Q153" i="9"/>
  <c r="Q272" i="9"/>
  <c r="Q78" i="9"/>
  <c r="Q217" i="9"/>
  <c r="Q3" i="9"/>
  <c r="Q253" i="9"/>
  <c r="Q113" i="9"/>
  <c r="Q172" i="9"/>
  <c r="Q82" i="9"/>
  <c r="Q281" i="9"/>
  <c r="Q72" i="9"/>
  <c r="Q148" i="9"/>
  <c r="Q287" i="9"/>
  <c r="Q226" i="9"/>
  <c r="Q268" i="9"/>
  <c r="Q224" i="9"/>
  <c r="Q33" i="9"/>
  <c r="Q279" i="9"/>
  <c r="Q2" i="9"/>
  <c r="Q234" i="9"/>
  <c r="Q177" i="9"/>
  <c r="Q194" i="9"/>
  <c r="Q12" i="9"/>
  <c r="Q25" i="9"/>
  <c r="Q186" i="9"/>
  <c r="Q18" i="9"/>
  <c r="Q30" i="9"/>
  <c r="Q289" i="9"/>
  <c r="Q219" i="9"/>
  <c r="Q85" i="9"/>
  <c r="R85" i="9" s="1"/>
  <c r="R269" i="9"/>
  <c r="Q269" i="9"/>
  <c r="Q259" i="9"/>
  <c r="R259" i="9" s="1"/>
  <c r="Q26" i="9"/>
  <c r="Q31" i="9"/>
  <c r="Q209" i="9"/>
  <c r="Q125" i="9"/>
  <c r="Q150" i="9"/>
  <c r="Q263" i="9"/>
  <c r="Q211" i="9"/>
  <c r="Q228" i="9"/>
  <c r="Q285" i="9"/>
  <c r="Q180" i="9"/>
  <c r="Q280" i="9"/>
  <c r="Q254" i="9"/>
  <c r="Q274" i="9"/>
  <c r="Q237" i="9"/>
  <c r="Q292" i="9"/>
  <c r="Q29" i="9"/>
  <c r="R29" i="9" s="1"/>
  <c r="Q51" i="9"/>
  <c r="R51" i="9" s="1"/>
  <c r="Q221" i="9"/>
  <c r="R221" i="9" s="1"/>
  <c r="Q102" i="9"/>
  <c r="Q49" i="9"/>
  <c r="Q159" i="9"/>
  <c r="Q206" i="9"/>
  <c r="Q246" i="9"/>
  <c r="Q105" i="9"/>
  <c r="Q135" i="9"/>
  <c r="Q193" i="9"/>
  <c r="Q247" i="9"/>
  <c r="Q174" i="9"/>
  <c r="Q163" i="9"/>
  <c r="Q127" i="9"/>
  <c r="Q256" i="9"/>
  <c r="R256" i="9" s="1"/>
  <c r="Q296" i="9"/>
  <c r="Q291" i="9"/>
  <c r="Q94" i="9"/>
  <c r="R94" i="9" s="1"/>
  <c r="R220" i="9"/>
  <c r="Q220" i="9"/>
  <c r="R73" i="9"/>
  <c r="Q73" i="9"/>
  <c r="Q168" i="9"/>
  <c r="R168" i="9" s="1"/>
  <c r="Q200" i="9"/>
  <c r="Q136" i="9"/>
  <c r="Q192" i="9"/>
  <c r="Q249" i="9"/>
  <c r="Q248" i="9"/>
  <c r="Q203" i="9"/>
  <c r="Q77" i="9"/>
  <c r="Q225" i="9"/>
  <c r="Q229" i="9"/>
  <c r="Q255" i="9"/>
  <c r="Q208" i="9"/>
  <c r="Q169" i="9"/>
  <c r="Q95" i="9"/>
  <c r="Q286" i="9"/>
  <c r="Q298" i="9"/>
  <c r="Q35" i="9"/>
  <c r="R35" i="9" s="1"/>
  <c r="R55" i="9"/>
  <c r="Q55" i="9"/>
  <c r="Q20" i="9"/>
  <c r="R20" i="9" s="1"/>
  <c r="Q7" i="9"/>
  <c r="R7" i="9" s="1"/>
  <c r="Q151" i="9"/>
  <c r="R151" i="9" s="1"/>
  <c r="Q240" i="9"/>
  <c r="R240" i="9" s="1"/>
  <c r="Q160" i="9"/>
  <c r="R160" i="9" s="1"/>
  <c r="Q67" i="9"/>
  <c r="R67" i="9" s="1"/>
  <c r="Q188" i="9"/>
  <c r="Q216" i="9"/>
  <c r="Q107" i="9"/>
  <c r="Q156" i="9"/>
  <c r="Q165" i="9"/>
  <c r="Q70" i="9"/>
  <c r="Q118" i="9"/>
  <c r="Q196" i="9"/>
  <c r="Q121" i="9"/>
  <c r="Q215" i="9"/>
  <c r="Q173" i="9"/>
  <c r="Q167" i="9"/>
  <c r="Q175" i="9"/>
  <c r="Q265" i="9"/>
  <c r="Q232" i="9"/>
  <c r="Q182" i="9"/>
  <c r="Q66" i="9"/>
  <c r="R66" i="9" s="1"/>
  <c r="Q190" i="9"/>
  <c r="R190" i="9" s="1"/>
  <c r="Q166" i="9"/>
  <c r="Q276" i="9"/>
  <c r="Q32" i="9"/>
  <c r="Q171" i="9"/>
  <c r="Q242" i="9"/>
  <c r="Q238" i="9"/>
  <c r="Q84" i="9"/>
  <c r="Q97" i="9"/>
  <c r="Q197" i="9"/>
  <c r="Q161" i="9"/>
  <c r="Q120" i="9"/>
  <c r="Q261" i="9"/>
  <c r="Q251" i="9"/>
  <c r="Q176" i="9"/>
  <c r="Q290" i="9"/>
  <c r="Q284" i="9"/>
  <c r="R284" i="9" s="1"/>
  <c r="R213" i="9"/>
  <c r="Q213" i="9"/>
  <c r="Q214" i="9"/>
  <c r="Q205" i="9"/>
  <c r="Q278" i="9"/>
  <c r="Q231" i="9"/>
  <c r="Q266" i="9"/>
  <c r="Q250" i="9"/>
  <c r="Q62" i="9"/>
  <c r="Q101" i="9"/>
  <c r="Q257" i="9"/>
  <c r="Q183" i="9"/>
  <c r="Q155" i="9"/>
  <c r="Q184" i="9"/>
  <c r="Q227" i="9"/>
  <c r="Q223" i="9"/>
  <c r="Q295" i="9"/>
  <c r="Q283" i="9"/>
  <c r="R283" i="9" s="1"/>
  <c r="Q86" i="9"/>
  <c r="R86" i="9" s="1"/>
  <c r="R239" i="9"/>
  <c r="Q239" i="9"/>
  <c r="Q179" i="9"/>
  <c r="Q187" i="9"/>
  <c r="Q233" i="9"/>
  <c r="Q264" i="9"/>
  <c r="Q76" i="9"/>
  <c r="Q117" i="9"/>
  <c r="Q275" i="9"/>
  <c r="Q199" i="9"/>
  <c r="Q91" i="9"/>
  <c r="Q17" i="9"/>
  <c r="Q212" i="9"/>
  <c r="Q207" i="9"/>
  <c r="Q185" i="9"/>
  <c r="Q178" i="9"/>
  <c r="Q297" i="9"/>
  <c r="Q140" i="9"/>
  <c r="R140" i="9" s="1"/>
  <c r="Q157" i="9"/>
  <c r="R157" i="9" s="1"/>
  <c r="Q170" i="9"/>
  <c r="R170" i="9" s="1"/>
  <c r="Q13" i="9"/>
  <c r="R13" i="9" s="1"/>
  <c r="Q282" i="9"/>
  <c r="R282" i="9" s="1"/>
  <c r="Q145" i="9"/>
  <c r="Q236" i="9"/>
  <c r="Q270" i="9"/>
  <c r="Q63" i="9"/>
  <c r="Q258" i="9"/>
  <c r="Q210" i="9"/>
  <c r="Q277" i="9"/>
  <c r="Q222" i="9"/>
  <c r="Q132" i="9"/>
  <c r="Q103" i="9"/>
  <c r="Q243" i="9"/>
  <c r="Q40" i="9"/>
  <c r="Q46" i="9"/>
  <c r="Q198" i="9"/>
  <c r="Q294" i="9"/>
  <c r="R212" i="9" l="1"/>
  <c r="R12" i="9"/>
  <c r="R257" i="9"/>
  <c r="R233" i="9"/>
  <c r="R236" i="9"/>
  <c r="R30" i="9"/>
  <c r="R148" i="9"/>
  <c r="R234" i="9"/>
  <c r="R126" i="9"/>
  <c r="R63" i="9"/>
  <c r="R261" i="9"/>
  <c r="R103" i="9"/>
  <c r="R113" i="9"/>
  <c r="R285" i="9"/>
  <c r="R78" i="9"/>
  <c r="R169" i="9"/>
  <c r="R208" i="9"/>
  <c r="R167" i="9"/>
  <c r="R223" i="9"/>
  <c r="R294" i="9"/>
  <c r="R132" i="9"/>
  <c r="R276" i="9"/>
  <c r="R216" i="9"/>
  <c r="R77" i="9"/>
  <c r="R105" i="9"/>
  <c r="R228" i="9"/>
  <c r="R230" i="9"/>
  <c r="R195" i="9"/>
  <c r="R155" i="9"/>
  <c r="R247" i="9"/>
  <c r="R275" i="9"/>
  <c r="R70" i="9"/>
  <c r="R100" i="9"/>
  <c r="R242" i="9"/>
  <c r="R17" i="9"/>
  <c r="R125" i="9"/>
  <c r="R277" i="9"/>
  <c r="R54" i="9"/>
  <c r="R179" i="9"/>
  <c r="R227" i="9"/>
  <c r="R61" i="9"/>
  <c r="R286" i="9"/>
  <c r="R268" i="9"/>
  <c r="R224" i="9"/>
  <c r="R231" i="9"/>
  <c r="R166" i="9"/>
  <c r="R120" i="9"/>
  <c r="R136" i="9"/>
  <c r="R178" i="9"/>
  <c r="R3" i="9"/>
  <c r="R165" i="9"/>
  <c r="R205" i="9"/>
  <c r="R210" i="9"/>
  <c r="R194" i="9"/>
  <c r="R237" i="9"/>
  <c r="Y78" i="9"/>
  <c r="Z78" i="9" s="1"/>
  <c r="R211" i="9"/>
  <c r="Y91" i="9"/>
  <c r="Z91" i="9" s="1"/>
  <c r="R265" i="9"/>
  <c r="Y66" i="9"/>
  <c r="Z66" i="9" s="1"/>
  <c r="R171" i="9"/>
  <c r="Y100" i="9"/>
  <c r="Z100" i="9" s="1"/>
  <c r="R295" i="9"/>
  <c r="Y101" i="9"/>
  <c r="Z101" i="9" s="1"/>
  <c r="Y103" i="9"/>
  <c r="Z103" i="9" s="1"/>
  <c r="R297" i="9"/>
  <c r="R141" i="9"/>
  <c r="Y53" i="9"/>
  <c r="Z53" i="9" s="1"/>
  <c r="R153" i="9"/>
  <c r="R181" i="9"/>
  <c r="R177" i="9"/>
  <c r="R254" i="9"/>
  <c r="R18" i="9"/>
  <c r="R263" i="9"/>
  <c r="R156" i="9"/>
  <c r="R173" i="9"/>
  <c r="Y67" i="9"/>
  <c r="Z67" i="9" s="1"/>
  <c r="Y61" i="9"/>
  <c r="Z61" i="9" s="1"/>
  <c r="R159" i="9"/>
  <c r="R252" i="9"/>
  <c r="Y63" i="9"/>
  <c r="Z63" i="9" s="1"/>
  <c r="R161" i="9"/>
  <c r="Y83" i="9"/>
  <c r="Z83" i="9" s="1"/>
  <c r="R249" i="9"/>
  <c r="R200" i="9"/>
  <c r="R225" i="9"/>
  <c r="R291" i="9"/>
  <c r="Y71" i="9"/>
  <c r="Z71" i="9" s="1"/>
  <c r="R182" i="9"/>
  <c r="Y49" i="9"/>
  <c r="Z49" i="9" s="1"/>
  <c r="R131" i="9"/>
  <c r="R184" i="9"/>
  <c r="R107" i="9"/>
  <c r="R25" i="9"/>
  <c r="R246" i="9"/>
  <c r="R127" i="9"/>
  <c r="R262" i="9"/>
  <c r="R218" i="9"/>
  <c r="Y76" i="9"/>
  <c r="Z76" i="9" s="1"/>
  <c r="R201" i="9"/>
  <c r="Y95" i="9"/>
  <c r="Z95" i="9" s="1"/>
  <c r="R281" i="9"/>
  <c r="R162" i="9"/>
  <c r="R97" i="9"/>
  <c r="R229" i="9"/>
  <c r="R253" i="9"/>
  <c r="Y86" i="9"/>
  <c r="Z86" i="9" s="1"/>
  <c r="R192" i="9"/>
  <c r="R46" i="9"/>
  <c r="R117" i="9"/>
  <c r="R158" i="9"/>
  <c r="Y69" i="9"/>
  <c r="Z69" i="9" s="1"/>
  <c r="R176" i="9"/>
  <c r="R206" i="9"/>
  <c r="Y77" i="9"/>
  <c r="Z77" i="9" s="1"/>
  <c r="R142" i="9"/>
  <c r="Y54" i="9"/>
  <c r="Z54" i="9" s="1"/>
  <c r="R270" i="9"/>
  <c r="R238" i="9"/>
  <c r="R174" i="9"/>
  <c r="R186" i="9"/>
  <c r="R193" i="9"/>
  <c r="Y94" i="9"/>
  <c r="Z94" i="9" s="1"/>
  <c r="R280" i="9"/>
  <c r="R215" i="9"/>
  <c r="Y79" i="9"/>
  <c r="Z79" i="9" s="1"/>
  <c r="R108" i="9"/>
  <c r="Y39" i="9"/>
  <c r="Z39" i="9" s="1"/>
  <c r="R243" i="9"/>
  <c r="Y82" i="9"/>
  <c r="Z82" i="9" s="1"/>
  <c r="R196" i="9"/>
  <c r="R49" i="9"/>
  <c r="R121" i="9"/>
  <c r="R203" i="9"/>
  <c r="R31" i="9"/>
  <c r="R180" i="9"/>
  <c r="Y70" i="9"/>
  <c r="Z70" i="9" s="1"/>
  <c r="Y84" i="9"/>
  <c r="Z84" i="9" s="1"/>
  <c r="R251" i="9"/>
  <c r="R217" i="9"/>
  <c r="Y87" i="9"/>
  <c r="Z87" i="9" s="1"/>
  <c r="R258" i="9"/>
  <c r="R255" i="9"/>
  <c r="R32" i="9"/>
  <c r="R278" i="9"/>
  <c r="R9" i="9"/>
  <c r="R82" i="9"/>
  <c r="R235" i="9"/>
  <c r="Y102" i="9"/>
  <c r="Z102" i="9" s="1"/>
  <c r="Y104" i="9"/>
  <c r="Z104" i="9" s="1"/>
  <c r="R298" i="9"/>
  <c r="Y37" i="9"/>
  <c r="Z37" i="9" s="1"/>
  <c r="R98" i="9"/>
  <c r="Y99" i="9"/>
  <c r="Z99" i="9" s="1"/>
  <c r="R289" i="9"/>
  <c r="R222" i="9"/>
  <c r="R172" i="9"/>
  <c r="R92" i="9"/>
  <c r="R84" i="9"/>
  <c r="R76" i="9"/>
  <c r="R219" i="9"/>
  <c r="Y47" i="9"/>
  <c r="Z47" i="9" s="1"/>
  <c r="R123" i="9"/>
  <c r="Y81" i="9"/>
  <c r="Z81" i="9" s="1"/>
  <c r="R232" i="9"/>
  <c r="R264" i="9"/>
  <c r="Y90" i="9"/>
  <c r="Z90" i="9" s="1"/>
  <c r="R101" i="9"/>
</calcChain>
</file>

<file path=xl/sharedStrings.xml><?xml version="1.0" encoding="utf-8"?>
<sst xmlns="http://schemas.openxmlformats.org/spreadsheetml/2006/main" count="41757" uniqueCount="1076">
  <si>
    <t>Round</t>
  </si>
  <si>
    <t>+/-</t>
  </si>
  <si>
    <t>P</t>
  </si>
  <si>
    <t>W</t>
  </si>
  <si>
    <t>D</t>
  </si>
  <si>
    <t>L</t>
  </si>
  <si>
    <t>Warwick</t>
  </si>
  <si>
    <t>Armour</t>
  </si>
  <si>
    <t>Warwick Armour</t>
  </si>
  <si>
    <t/>
  </si>
  <si>
    <t>Garry</t>
  </si>
  <si>
    <t>Benveniste</t>
  </si>
  <si>
    <t>Garry Benveniste</t>
  </si>
  <si>
    <t>Don</t>
  </si>
  <si>
    <t>Blesing</t>
  </si>
  <si>
    <t>Don Blesing</t>
  </si>
  <si>
    <t>Bob</t>
  </si>
  <si>
    <t>Boorman</t>
  </si>
  <si>
    <t>Bob Boorman</t>
  </si>
  <si>
    <t>Buvinic</t>
  </si>
  <si>
    <t>Nick Buvinic</t>
  </si>
  <si>
    <t>Brian</t>
  </si>
  <si>
    <t>Callahan</t>
  </si>
  <si>
    <t>Brian Callahan</t>
  </si>
  <si>
    <t>Dave</t>
  </si>
  <si>
    <t>Dave Callahan</t>
  </si>
  <si>
    <t>Liam</t>
  </si>
  <si>
    <t>Carter</t>
  </si>
  <si>
    <t>Liam Carter</t>
  </si>
  <si>
    <t>Graham</t>
  </si>
  <si>
    <t>Cass</t>
  </si>
  <si>
    <t>Graham Cass</t>
  </si>
  <si>
    <t>Chris</t>
  </si>
  <si>
    <t>Chrisakis</t>
  </si>
  <si>
    <t>Chris Chrisakis</t>
  </si>
  <si>
    <t>Scott</t>
  </si>
  <si>
    <t>Scott Colvill</t>
  </si>
  <si>
    <t>Shane</t>
  </si>
  <si>
    <t>Daniher</t>
  </si>
  <si>
    <t>Shane Daniher</t>
  </si>
  <si>
    <t>Brett</t>
  </si>
  <si>
    <t>Davis</t>
  </si>
  <si>
    <t>Brett Davis</t>
  </si>
  <si>
    <t>Ross</t>
  </si>
  <si>
    <t>DeLaine</t>
  </si>
  <si>
    <t>Ross DeLaine</t>
  </si>
  <si>
    <t>Jamie</t>
  </si>
  <si>
    <t>Jamie Eccleston</t>
  </si>
  <si>
    <t>Megan</t>
  </si>
  <si>
    <t>Megan Eccleston</t>
  </si>
  <si>
    <t>Andrew</t>
  </si>
  <si>
    <t>Feijen</t>
  </si>
  <si>
    <t>Andrew Feijen</t>
  </si>
  <si>
    <t>Steve</t>
  </si>
  <si>
    <t>Steve Feijen</t>
  </si>
  <si>
    <t>Alan</t>
  </si>
  <si>
    <t>Forrest</t>
  </si>
  <si>
    <t>Alan Forrest</t>
  </si>
  <si>
    <t>John</t>
  </si>
  <si>
    <t>Frangos</t>
  </si>
  <si>
    <t>John Frangos</t>
  </si>
  <si>
    <t>Adrian</t>
  </si>
  <si>
    <t>Green</t>
  </si>
  <si>
    <t>Adrian Green</t>
  </si>
  <si>
    <t>Tony</t>
  </si>
  <si>
    <t>Guastella</t>
  </si>
  <si>
    <t>Tony Guastella</t>
  </si>
  <si>
    <t>Des</t>
  </si>
  <si>
    <t>Haarsma</t>
  </si>
  <si>
    <t>Des Haarsma</t>
  </si>
  <si>
    <t>Hicks</t>
  </si>
  <si>
    <t>Steve Hicks</t>
  </si>
  <si>
    <t>Tim</t>
  </si>
  <si>
    <t>Tim Hicks</t>
  </si>
  <si>
    <t>Ken</t>
  </si>
  <si>
    <t>Hocking</t>
  </si>
  <si>
    <t>Ken Hocking</t>
  </si>
  <si>
    <t>Richard</t>
  </si>
  <si>
    <t>Hooper</t>
  </si>
  <si>
    <t>Richard Hooper</t>
  </si>
  <si>
    <t>Pat</t>
  </si>
  <si>
    <t>Impagnatiello</t>
  </si>
  <si>
    <t>Pat Impagnatiello</t>
  </si>
  <si>
    <t>Toby</t>
  </si>
  <si>
    <t>Keukenmeester</t>
  </si>
  <si>
    <t>Toby Keukenmeester</t>
  </si>
  <si>
    <t>Ashley</t>
  </si>
  <si>
    <t>Koch</t>
  </si>
  <si>
    <t>Ashley Koch</t>
  </si>
  <si>
    <t>Ron</t>
  </si>
  <si>
    <t>Kuczmarski</t>
  </si>
  <si>
    <t>Ron Kuczmarski</t>
  </si>
  <si>
    <t>Mark</t>
  </si>
  <si>
    <t>Masotti</t>
  </si>
  <si>
    <t>Mark Masotti</t>
  </si>
  <si>
    <t>Mike</t>
  </si>
  <si>
    <t>McDonagh</t>
  </si>
  <si>
    <t>Mike McDonagh</t>
  </si>
  <si>
    <t>Phil</t>
  </si>
  <si>
    <t>McDonald</t>
  </si>
  <si>
    <t>Phil McDonald</t>
  </si>
  <si>
    <t>Steven</t>
  </si>
  <si>
    <t>McGorman</t>
  </si>
  <si>
    <t>Andrew McGorman</t>
  </si>
  <si>
    <t>Ian</t>
  </si>
  <si>
    <t>McLaughlin</t>
  </si>
  <si>
    <t>Ian McLaughlin</t>
  </si>
  <si>
    <t>Rogan</t>
  </si>
  <si>
    <t>Mexted</t>
  </si>
  <si>
    <t>Rogan Mexted</t>
  </si>
  <si>
    <t>Katrina</t>
  </si>
  <si>
    <t>Miller</t>
  </si>
  <si>
    <t>Katrina Miller</t>
  </si>
  <si>
    <t>Mick</t>
  </si>
  <si>
    <t>Moffatt</t>
  </si>
  <si>
    <t>Mick Moffatt</t>
  </si>
  <si>
    <t>Sean</t>
  </si>
  <si>
    <t>Morrison</t>
  </si>
  <si>
    <t>Sean Morrison</t>
  </si>
  <si>
    <t>Dale</t>
  </si>
  <si>
    <t>Robertson</t>
  </si>
  <si>
    <t>Dale Robertson</t>
  </si>
  <si>
    <t>Peter</t>
  </si>
  <si>
    <t>Rose</t>
  </si>
  <si>
    <t>Peter Rose</t>
  </si>
  <si>
    <t>Smith</t>
  </si>
  <si>
    <t>Ken Smith</t>
  </si>
  <si>
    <t>Smyth</t>
  </si>
  <si>
    <t>Phil Smyth</t>
  </si>
  <si>
    <t>Jeff</t>
  </si>
  <si>
    <t>Snedden</t>
  </si>
  <si>
    <t>Jeff Snedden</t>
  </si>
  <si>
    <t>Taylor</t>
  </si>
  <si>
    <t>Dennis</t>
  </si>
  <si>
    <t>Dennis Taylor</t>
  </si>
  <si>
    <t>Thulborn</t>
  </si>
  <si>
    <t>Dave Thulborn</t>
  </si>
  <si>
    <t>Scott Thulborn</t>
  </si>
  <si>
    <t>Tims</t>
  </si>
  <si>
    <t>Jeff Tims</t>
  </si>
  <si>
    <t>Vince</t>
  </si>
  <si>
    <t>Violi</t>
  </si>
  <si>
    <t>Vince Violi</t>
  </si>
  <si>
    <t>Steve Visentin</t>
  </si>
  <si>
    <t>Walkley</t>
  </si>
  <si>
    <t>Steve Walkley</t>
  </si>
  <si>
    <t>Bruce</t>
  </si>
  <si>
    <t>Wallace</t>
  </si>
  <si>
    <t>Bruce Wallace</t>
  </si>
  <si>
    <t>Sandra</t>
  </si>
  <si>
    <t>Sandra Wallace</t>
  </si>
  <si>
    <t>Josh</t>
  </si>
  <si>
    <t>Wiles</t>
  </si>
  <si>
    <t>Josh Wiles</t>
  </si>
  <si>
    <t>Scott Hocking</t>
  </si>
  <si>
    <t>Henry</t>
  </si>
  <si>
    <t>Higgins</t>
  </si>
  <si>
    <t>Henry Higgins</t>
  </si>
  <si>
    <t>Tania</t>
  </si>
  <si>
    <t>Sam</t>
  </si>
  <si>
    <t>First</t>
  </si>
  <si>
    <t>Last</t>
  </si>
  <si>
    <t>Germein</t>
  </si>
  <si>
    <t>McGirr</t>
  </si>
  <si>
    <t>Greg</t>
  </si>
  <si>
    <t>McPharlin</t>
  </si>
  <si>
    <t>William</t>
  </si>
  <si>
    <t>Josette</t>
  </si>
  <si>
    <t>Hemlin</t>
  </si>
  <si>
    <t>Paul</t>
  </si>
  <si>
    <t>Williams</t>
  </si>
  <si>
    <t>Bill</t>
  </si>
  <si>
    <t>Wilkinson</t>
  </si>
  <si>
    <t>George</t>
  </si>
  <si>
    <t>Wilson</t>
  </si>
  <si>
    <t>Berlemon</t>
  </si>
  <si>
    <t>Brown</t>
  </si>
  <si>
    <t>Gary</t>
  </si>
  <si>
    <t>Cooper</t>
  </si>
  <si>
    <t>Flavel</t>
  </si>
  <si>
    <t>Tom</t>
  </si>
  <si>
    <t>Jesson</t>
  </si>
  <si>
    <t>Albert</t>
  </si>
  <si>
    <t>Kruimel</t>
  </si>
  <si>
    <t>Craig</t>
  </si>
  <si>
    <t>McGlashan</t>
  </si>
  <si>
    <t>Penfold</t>
  </si>
  <si>
    <t>Perry</t>
  </si>
  <si>
    <t>Wakefield</t>
  </si>
  <si>
    <t>Young</t>
  </si>
  <si>
    <t>Prentice</t>
  </si>
  <si>
    <t>Lance</t>
  </si>
  <si>
    <t>Morgan</t>
  </si>
  <si>
    <t>Dwayne</t>
  </si>
  <si>
    <t>Curtis</t>
  </si>
  <si>
    <t>Hagen</t>
  </si>
  <si>
    <t>Allen</t>
  </si>
  <si>
    <t>Hutchin</t>
  </si>
  <si>
    <t>Simek</t>
  </si>
  <si>
    <t>Loomes</t>
  </si>
  <si>
    <t>Zerella</t>
  </si>
  <si>
    <t>Klose</t>
  </si>
  <si>
    <t>Black</t>
  </si>
  <si>
    <t>Higgs</t>
  </si>
  <si>
    <t>Holland</t>
  </si>
  <si>
    <t>Hammond</t>
  </si>
  <si>
    <t>Bate</t>
  </si>
  <si>
    <t>Malcolm</t>
  </si>
  <si>
    <t>David</t>
  </si>
  <si>
    <t>Di</t>
  </si>
  <si>
    <t>Grant</t>
  </si>
  <si>
    <t>Atkinson</t>
  </si>
  <si>
    <t>Byrne</t>
  </si>
  <si>
    <t>Danaher</t>
  </si>
  <si>
    <t>Footner</t>
  </si>
  <si>
    <t>Gannon</t>
  </si>
  <si>
    <t>McLardie</t>
  </si>
  <si>
    <t>Rowena</t>
  </si>
  <si>
    <t>Marlene</t>
  </si>
  <si>
    <t>Ben</t>
  </si>
  <si>
    <t>Wells</t>
  </si>
  <si>
    <t>Smalldon</t>
  </si>
  <si>
    <t>2011/2012</t>
  </si>
  <si>
    <t>2010/2011</t>
  </si>
  <si>
    <t>2009/2010</t>
  </si>
  <si>
    <t>2008/2009</t>
  </si>
  <si>
    <t>2007/2008</t>
  </si>
  <si>
    <t>2006/2007</t>
  </si>
  <si>
    <t>Total</t>
  </si>
  <si>
    <t>Played</t>
  </si>
  <si>
    <t>Won</t>
  </si>
  <si>
    <t>Drawn</t>
  </si>
  <si>
    <t>Lost</t>
  </si>
  <si>
    <t>Kuczmarski Snr</t>
  </si>
  <si>
    <t>Don Germein</t>
  </si>
  <si>
    <t>Mike Hocking</t>
  </si>
  <si>
    <t>Steven McDonald</t>
  </si>
  <si>
    <t>Greg McPharlin</t>
  </si>
  <si>
    <t>William McPharlin</t>
  </si>
  <si>
    <t>Dave Taylor</t>
  </si>
  <si>
    <t>Tania Wilkinson</t>
  </si>
  <si>
    <t>Paul Williams</t>
  </si>
  <si>
    <t>Mark Berlemon</t>
  </si>
  <si>
    <t>Ian Brown</t>
  </si>
  <si>
    <t>Gary Cooper</t>
  </si>
  <si>
    <t>Andrew Flavel</t>
  </si>
  <si>
    <t>Tom Jesson</t>
  </si>
  <si>
    <t>Albert Kruimel</t>
  </si>
  <si>
    <t>Craig McGlashan</t>
  </si>
  <si>
    <t>Rose McGlashan</t>
  </si>
  <si>
    <t>Tony Penfold</t>
  </si>
  <si>
    <t>Ian Perry</t>
  </si>
  <si>
    <t>Bill Scott</t>
  </si>
  <si>
    <t>Sam Wakefield</t>
  </si>
  <si>
    <t>George Wilson</t>
  </si>
  <si>
    <t>Paul Young</t>
  </si>
  <si>
    <t>Lance Morgan</t>
  </si>
  <si>
    <t>Steve Prentice</t>
  </si>
  <si>
    <t>David Black</t>
  </si>
  <si>
    <t>Jeff Davis</t>
  </si>
  <si>
    <t>Craig Green</t>
  </si>
  <si>
    <t>Gary Hagen</t>
  </si>
  <si>
    <t>Di Holland</t>
  </si>
  <si>
    <t>Paul Loomes</t>
  </si>
  <si>
    <t>Dave Young</t>
  </si>
  <si>
    <t>Ben Footner</t>
  </si>
  <si>
    <t>Dave Smalldon</t>
  </si>
  <si>
    <t>Brian Wells</t>
  </si>
  <si>
    <t>John Wells</t>
  </si>
  <si>
    <t>Visentin</t>
  </si>
  <si>
    <t>Lead</t>
  </si>
  <si>
    <t>Second</t>
  </si>
  <si>
    <t>Third</t>
  </si>
  <si>
    <t>Skip</t>
  </si>
  <si>
    <t>Year</t>
  </si>
  <si>
    <t>Colvill</t>
  </si>
  <si>
    <t>Select Name</t>
  </si>
  <si>
    <t>Steve McDonald</t>
  </si>
  <si>
    <t>David Taylor</t>
  </si>
  <si>
    <t>Sam Janetzki (temp)</t>
  </si>
  <si>
    <t>Tania Wilkinson (temp)</t>
  </si>
  <si>
    <t>Ross Delaine</t>
  </si>
  <si>
    <t>Rob Corpe (sub)</t>
  </si>
  <si>
    <t>Mark Hyland (sub)</t>
  </si>
  <si>
    <t>Patrick McGirr</t>
  </si>
  <si>
    <t>Bill Dunbar (TR)</t>
  </si>
  <si>
    <t>Josette Hemlin</t>
  </si>
  <si>
    <t>Heather Richards (sub)</t>
  </si>
  <si>
    <t>Heather Richards (Sub)</t>
  </si>
  <si>
    <t>George Wilson (TR)</t>
  </si>
  <si>
    <t>Silvija Svencis</t>
  </si>
  <si>
    <t>Chris Murdoch (TR)</t>
  </si>
  <si>
    <t>No play</t>
  </si>
  <si>
    <t>Mark berlemon</t>
  </si>
  <si>
    <t>Dale Frood</t>
  </si>
  <si>
    <t>Steve McGlashan</t>
  </si>
  <si>
    <t>Allan Hayward</t>
  </si>
  <si>
    <t>paul Williams</t>
  </si>
  <si>
    <t>Lyndon Prior</t>
  </si>
  <si>
    <t>Brian McInneny</t>
  </si>
  <si>
    <t>No Play</t>
  </si>
  <si>
    <t>Forfeit</t>
  </si>
  <si>
    <t>Ron Kuczmarski Snr</t>
  </si>
  <si>
    <t>Vacant 1</t>
  </si>
  <si>
    <t>McGlashan B (temp)</t>
  </si>
  <si>
    <t>Vacant</t>
  </si>
  <si>
    <t>McDonald A (sub)</t>
  </si>
  <si>
    <t>Vacant 2</t>
  </si>
  <si>
    <t>Vacant 3</t>
  </si>
  <si>
    <t>Forfeit 1</t>
  </si>
  <si>
    <t>Jones</t>
  </si>
  <si>
    <t>Vacant 4</t>
  </si>
  <si>
    <t>Dunn</t>
  </si>
  <si>
    <t>Forfeit 2</t>
  </si>
  <si>
    <t>McGlashan S (temp)</t>
  </si>
  <si>
    <t>Won on Forfeit 1</t>
  </si>
  <si>
    <t>Zbierski (Sub)</t>
  </si>
  <si>
    <t>McDonald A (Sub)</t>
  </si>
  <si>
    <t>Won on Forfeit 2</t>
  </si>
  <si>
    <t>No play weather</t>
  </si>
  <si>
    <t>No play heat</t>
  </si>
  <si>
    <t>Lance (sub)</t>
  </si>
  <si>
    <t>Lee</t>
  </si>
  <si>
    <t>Barrett D</t>
  </si>
  <si>
    <t>Morris I</t>
  </si>
  <si>
    <t>Dunn R</t>
  </si>
  <si>
    <t>Thornton M</t>
  </si>
  <si>
    <t>Smalldon B</t>
  </si>
  <si>
    <t>White B</t>
  </si>
  <si>
    <t>Spalding (sub)</t>
  </si>
  <si>
    <t>Hildred (sub)</t>
  </si>
  <si>
    <t>Craig J (Sub)</t>
  </si>
  <si>
    <t>vacant 3</t>
  </si>
  <si>
    <t>Shepherdson</t>
  </si>
  <si>
    <t>Edmunds C (sub)</t>
  </si>
  <si>
    <t>vacant 1</t>
  </si>
  <si>
    <t>Frangos J</t>
  </si>
  <si>
    <t>Kelly</t>
  </si>
  <si>
    <t>Scobie (temp)</t>
  </si>
  <si>
    <t>Andersen J (temp)</t>
  </si>
  <si>
    <t>vacant 2</t>
  </si>
  <si>
    <t>Callahan J (temp)</t>
  </si>
  <si>
    <t>Kalogakis (sub)</t>
  </si>
  <si>
    <t>Kevin Hutchin</t>
  </si>
  <si>
    <t>John Higgs</t>
  </si>
  <si>
    <t>Bruce Bate</t>
  </si>
  <si>
    <t>Bob Klose</t>
  </si>
  <si>
    <t>Grant Hammond</t>
  </si>
  <si>
    <t>Ken Smith A (temp)</t>
  </si>
  <si>
    <t>Ian McLardie</t>
  </si>
  <si>
    <t>Chris Gannon</t>
  </si>
  <si>
    <t>Phil McDonald C (temp)</t>
  </si>
  <si>
    <t>Kevin Hutchin P (temp)</t>
  </si>
  <si>
    <t>Marlene Byrne</t>
  </si>
  <si>
    <t>Rowena Atkinson</t>
  </si>
  <si>
    <t>Malcolm Allen-Farr A</t>
  </si>
  <si>
    <t>Malcolm Allen M</t>
  </si>
  <si>
    <t>Malcolm Allen</t>
  </si>
  <si>
    <t>patrick mcgirr</t>
  </si>
  <si>
    <t>dave taylor</t>
  </si>
  <si>
    <t>Patrick</t>
  </si>
  <si>
    <t>Name</t>
  </si>
  <si>
    <t>shots</t>
  </si>
  <si>
    <t>position</t>
  </si>
  <si>
    <t>Dwayne Curtis</t>
  </si>
  <si>
    <t>Eccleston</t>
  </si>
  <si>
    <t>Paul Eckhold (sub)</t>
  </si>
  <si>
    <t>David Uppington (temp)</t>
  </si>
  <si>
    <t>Shane danaher</t>
  </si>
  <si>
    <t>Shane Danaher</t>
  </si>
  <si>
    <t>Sam Eccleston (temp)</t>
  </si>
  <si>
    <t>SATURDAY PENNANTS</t>
  </si>
  <si>
    <t>SF</t>
  </si>
  <si>
    <t>PF</t>
  </si>
  <si>
    <t>GF</t>
  </si>
  <si>
    <t>Justin</t>
  </si>
  <si>
    <t>Adam</t>
  </si>
  <si>
    <t>Davenport</t>
  </si>
  <si>
    <t>Eckhold</t>
  </si>
  <si>
    <t>Elgar</t>
  </si>
  <si>
    <t>Tristan</t>
  </si>
  <si>
    <t>Firth</t>
  </si>
  <si>
    <t>Hurst</t>
  </si>
  <si>
    <t>Simon</t>
  </si>
  <si>
    <t>Hank</t>
  </si>
  <si>
    <t>Pelgrim</t>
  </si>
  <si>
    <t>Rianne</t>
  </si>
  <si>
    <t>Reiger</t>
  </si>
  <si>
    <t>Uppington</t>
  </si>
  <si>
    <t>Val</t>
  </si>
  <si>
    <t>West</t>
  </si>
  <si>
    <t>Justin Colvill</t>
  </si>
  <si>
    <t>Adam Davenport</t>
  </si>
  <si>
    <t>Paul Eckhold</t>
  </si>
  <si>
    <t>Mark Elgar</t>
  </si>
  <si>
    <t>Tristan Elgar</t>
  </si>
  <si>
    <t>Chris Firth</t>
  </si>
  <si>
    <t>Alan Hurst</t>
  </si>
  <si>
    <t>Simon Kelly</t>
  </si>
  <si>
    <t>Hank Pelgrim</t>
  </si>
  <si>
    <t>Rianne Reiger</t>
  </si>
  <si>
    <t>David Uppington</t>
  </si>
  <si>
    <t>Val West</t>
  </si>
  <si>
    <t>Justin Williams</t>
  </si>
  <si>
    <t>Dave Smalldon (sub)</t>
  </si>
  <si>
    <t>Kylie Hurst (temp)</t>
  </si>
  <si>
    <t>Maz Jennings (Temp)</t>
  </si>
  <si>
    <t>Malcolm Allen (sub)</t>
  </si>
  <si>
    <t>2012/2013</t>
  </si>
  <si>
    <t>Kevin</t>
  </si>
  <si>
    <t>Gordon Hunt (sub)</t>
  </si>
  <si>
    <t>Arnfield</t>
  </si>
  <si>
    <t>Kevin Shepherdson (temp)</t>
  </si>
  <si>
    <t>Greg Arnfield</t>
  </si>
  <si>
    <t>Chris Leopold (temp)</t>
  </si>
  <si>
    <t>Lionel</t>
  </si>
  <si>
    <t>Bates</t>
  </si>
  <si>
    <t>Clarke</t>
  </si>
  <si>
    <t>Fabris</t>
  </si>
  <si>
    <t>Ryan</t>
  </si>
  <si>
    <t>Freedman</t>
  </si>
  <si>
    <t>Harrison</t>
  </si>
  <si>
    <t>Heath</t>
  </si>
  <si>
    <t>Darryl</t>
  </si>
  <si>
    <t>Hemsley</t>
  </si>
  <si>
    <t>Jim</t>
  </si>
  <si>
    <t>Hurt</t>
  </si>
  <si>
    <t>Edith</t>
  </si>
  <si>
    <t>Jarman</t>
  </si>
  <si>
    <t>Johanson</t>
  </si>
  <si>
    <t>Kenner</t>
  </si>
  <si>
    <t>Kingsley</t>
  </si>
  <si>
    <t>Lawrie</t>
  </si>
  <si>
    <t>Mair</t>
  </si>
  <si>
    <t>Jack</t>
  </si>
  <si>
    <t>Monaghan</t>
  </si>
  <si>
    <t>Nicholls</t>
  </si>
  <si>
    <t>Wayne</t>
  </si>
  <si>
    <t>Potter</t>
  </si>
  <si>
    <t>Ramsey</t>
  </si>
  <si>
    <t>Sargent</t>
  </si>
  <si>
    <t>Sayer</t>
  </si>
  <si>
    <t>Ray</t>
  </si>
  <si>
    <t>Tuckfield</t>
  </si>
  <si>
    <t>Harold</t>
  </si>
  <si>
    <t>Wegener</t>
  </si>
  <si>
    <t>Ryan Freedman</t>
  </si>
  <si>
    <t>Scott Nicholls</t>
  </si>
  <si>
    <t>Kingsley Lawrie</t>
  </si>
  <si>
    <t>Paul Craig</t>
  </si>
  <si>
    <t>Wayne Nicholls</t>
  </si>
  <si>
    <t>Bob Ramsey</t>
  </si>
  <si>
    <t>Andrew Mair</t>
  </si>
  <si>
    <t>Darryl Hemsley</t>
  </si>
  <si>
    <t>Jack Monaghan</t>
  </si>
  <si>
    <t>Chris Johanson</t>
  </si>
  <si>
    <t>Lionel Bates</t>
  </si>
  <si>
    <t>Jim Higgs</t>
  </si>
  <si>
    <t>Bruce Potter</t>
  </si>
  <si>
    <t>Harold Wegener</t>
  </si>
  <si>
    <t>Edith Jarman</t>
  </si>
  <si>
    <t>Graham Sargent</t>
  </si>
  <si>
    <t>Peter Hurt</t>
  </si>
  <si>
    <t>Ray Tuckfield</t>
  </si>
  <si>
    <t>Steve Fabris</t>
  </si>
  <si>
    <t>Bob Harrison</t>
  </si>
  <si>
    <t>Adam Sayer</t>
  </si>
  <si>
    <t>Graham Kenner</t>
  </si>
  <si>
    <t>Paul Heath</t>
  </si>
  <si>
    <t>Bob Clarke</t>
  </si>
  <si>
    <t>Ian Ramsey</t>
  </si>
  <si>
    <t>2005/2006</t>
  </si>
  <si>
    <t>2004/2005</t>
  </si>
  <si>
    <t>R</t>
  </si>
  <si>
    <t>Ivor</t>
  </si>
  <si>
    <t>Osborne</t>
  </si>
  <si>
    <t>Daryl</t>
  </si>
  <si>
    <t>Rudland</t>
  </si>
  <si>
    <t>Sian</t>
  </si>
  <si>
    <t>Rundle</t>
  </si>
  <si>
    <t>no play</t>
  </si>
  <si>
    <t>Ivor Lee</t>
  </si>
  <si>
    <t>Ian McLaugglin</t>
  </si>
  <si>
    <t>R Dunn</t>
  </si>
  <si>
    <t>Daryl Rudland</t>
  </si>
  <si>
    <t>Cliff Edmunds</t>
  </si>
  <si>
    <t>Sian Rundle</t>
  </si>
  <si>
    <t>Ivor lee</t>
  </si>
  <si>
    <t>Toby keukenmeester</t>
  </si>
  <si>
    <t>peter Hurt</t>
  </si>
  <si>
    <t>Des Harsma</t>
  </si>
  <si>
    <t>Leigh Adams</t>
  </si>
  <si>
    <t>Nic Buvinic</t>
  </si>
  <si>
    <t>Helen Chrisakis</t>
  </si>
  <si>
    <t>Carlos Gonzalez</t>
  </si>
  <si>
    <t>Ian Haley</t>
  </si>
  <si>
    <t>Alan Higgins</t>
  </si>
  <si>
    <t>Jeff Krebbekx</t>
  </si>
  <si>
    <t>Steve Lockwood</t>
  </si>
  <si>
    <t>Ben McDonnell</t>
  </si>
  <si>
    <t>Margaret Mooney</t>
  </si>
  <si>
    <t>Dante Nou</t>
  </si>
  <si>
    <t>Emil Nou</t>
  </si>
  <si>
    <t>Cooper Hocking</t>
  </si>
  <si>
    <t>2013/2014</t>
  </si>
  <si>
    <t>Nic</t>
  </si>
  <si>
    <t>Josh Wiles (TR)</t>
  </si>
  <si>
    <t>Ian Andrae (TR)</t>
  </si>
  <si>
    <t>Bill Wills (sub)</t>
  </si>
  <si>
    <t>Jango Nou (TR)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</si>
  <si>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</si>
  <si>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</si>
  <si>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</si>
  <si>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</si>
  <si>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</si>
  <si>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</si>
  <si>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</si>
  <si>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</si>
  <si>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</si>
  <si>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</si>
  <si>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Rd 11</t>
  </si>
  <si>
    <t>Rd 12</t>
  </si>
  <si>
    <t>Rd 13</t>
  </si>
  <si>
    <t>Rd 14</t>
  </si>
  <si>
    <t>Rd 15</t>
  </si>
  <si>
    <t>Rd 16</t>
  </si>
  <si>
    <t>Rd 17</t>
  </si>
  <si>
    <t>Rd 18</t>
  </si>
  <si>
    <t>Semi f</t>
  </si>
  <si>
    <t>Prelim</t>
  </si>
  <si>
    <t>Grand F</t>
  </si>
  <si>
    <t>Leigh</t>
  </si>
  <si>
    <t>Adams</t>
  </si>
  <si>
    <t>Helen</t>
  </si>
  <si>
    <t>Carlos</t>
  </si>
  <si>
    <t>Gonzalez</t>
  </si>
  <si>
    <t>Haley</t>
  </si>
  <si>
    <t>Krebbekx</t>
  </si>
  <si>
    <t>Leopold</t>
  </si>
  <si>
    <t>Lockwood</t>
  </si>
  <si>
    <t>McDonnell</t>
  </si>
  <si>
    <t>Margaret</t>
  </si>
  <si>
    <t>Mooney</t>
  </si>
  <si>
    <t>Dante</t>
  </si>
  <si>
    <t>Nou</t>
  </si>
  <si>
    <t>Emil</t>
  </si>
  <si>
    <t>Darren</t>
  </si>
  <si>
    <t>patrick McGirr</t>
  </si>
  <si>
    <t>steven mcDonald</t>
  </si>
  <si>
    <t>Santo Caruso (sub)</t>
  </si>
  <si>
    <t>Siegertsz</t>
  </si>
  <si>
    <t>Stevens</t>
  </si>
  <si>
    <t>Darren Siegertsz</t>
  </si>
  <si>
    <t>Don Stevens</t>
  </si>
  <si>
    <t>sf</t>
  </si>
  <si>
    <t>pf</t>
  </si>
  <si>
    <t>gf</t>
  </si>
  <si>
    <t>Matthew Northcott</t>
  </si>
  <si>
    <t>Ben Smith</t>
  </si>
  <si>
    <t>Stuart Lea</t>
  </si>
  <si>
    <t>Rodney Merritt</t>
  </si>
  <si>
    <t>Lee Sydenham</t>
  </si>
  <si>
    <t>Bill Dunbar</t>
  </si>
  <si>
    <t>David Young</t>
  </si>
  <si>
    <t>Malcolm Parsons</t>
  </si>
  <si>
    <t>Kerri Parsons</t>
  </si>
  <si>
    <t>Daryl McMahon</t>
  </si>
  <si>
    <t>Mulvea McGovern (TR)</t>
  </si>
  <si>
    <t>Ian Andre (TR)</t>
  </si>
  <si>
    <t>Andrew Ryan (Sub)</t>
  </si>
  <si>
    <t>Chris Knapp (sub)</t>
  </si>
  <si>
    <t>Martin Smith</t>
  </si>
  <si>
    <t>Nick</t>
  </si>
  <si>
    <t>Mulvea</t>
  </si>
  <si>
    <t>McGovern (TR)</t>
  </si>
  <si>
    <t>Sydenham</t>
  </si>
  <si>
    <t>Andre (TR)</t>
  </si>
  <si>
    <t>Dunbar</t>
  </si>
  <si>
    <t>Rachel</t>
  </si>
  <si>
    <t>Knapp (sub)</t>
  </si>
  <si>
    <t>Stuart</t>
  </si>
  <si>
    <t>Lea</t>
  </si>
  <si>
    <t>McMahon</t>
  </si>
  <si>
    <t>Rodney</t>
  </si>
  <si>
    <t>Merritt</t>
  </si>
  <si>
    <t>Matthew</t>
  </si>
  <si>
    <t>Northcott</t>
  </si>
  <si>
    <t>Kerri</t>
  </si>
  <si>
    <t>Parsons</t>
  </si>
  <si>
    <t>Ryan (Sub)</t>
  </si>
  <si>
    <t>Martin</t>
  </si>
  <si>
    <t>Smith (TR)</t>
  </si>
  <si>
    <t>2014/2015</t>
  </si>
  <si>
    <t>Paul Smith</t>
  </si>
  <si>
    <t>Lisa</t>
  </si>
  <si>
    <t>Shepardson (TR)</t>
  </si>
  <si>
    <t>Kevin Shepardson (TR)</t>
  </si>
  <si>
    <t>Ian Hall</t>
  </si>
  <si>
    <t>Hall</t>
  </si>
  <si>
    <t>Lisa Smith</t>
  </si>
  <si>
    <t>Cassandra Harvey</t>
  </si>
  <si>
    <t>Trevor Feast</t>
  </si>
  <si>
    <t>Karen Gatto</t>
  </si>
  <si>
    <t>Tamzin Jenke</t>
  </si>
  <si>
    <t>Jessica Alvaro</t>
  </si>
  <si>
    <t>Jan Moen</t>
  </si>
  <si>
    <t>Rachel Krebbekx</t>
  </si>
  <si>
    <t>Richard Bond</t>
  </si>
  <si>
    <t>Ian Andrae</t>
  </si>
  <si>
    <t>Corey Hicks</t>
  </si>
  <si>
    <t>Michael Bowman</t>
  </si>
  <si>
    <t>Ross McLaren</t>
  </si>
  <si>
    <t>Steve Vick</t>
  </si>
  <si>
    <t>Darren Gray</t>
  </si>
  <si>
    <t>Charlie Hicks</t>
  </si>
  <si>
    <t>Vicki Degenhardt</t>
  </si>
  <si>
    <t>Peter Cheeseman (sub)</t>
  </si>
  <si>
    <t>Mulvea McGovern</t>
  </si>
  <si>
    <t>Jimmy Cook NOP</t>
  </si>
  <si>
    <t>Kevin Stephenson NOP</t>
  </si>
  <si>
    <t>Mitch Watkins NOP</t>
  </si>
  <si>
    <t>Reg Grantham NOP</t>
  </si>
  <si>
    <t>Matthew Bing NOP</t>
  </si>
  <si>
    <t>Tony Zappia NOP</t>
  </si>
  <si>
    <t>Lawrie Begnini NOP</t>
  </si>
  <si>
    <t>Ben Trainor</t>
  </si>
  <si>
    <t>Trevor Squire</t>
  </si>
  <si>
    <t>Darren Booth</t>
  </si>
  <si>
    <t>John Evans</t>
  </si>
  <si>
    <t>Jakub Krumbholc (NOP)</t>
  </si>
  <si>
    <t>vacant</t>
  </si>
  <si>
    <t>Allen (sub)</t>
  </si>
  <si>
    <t>Jessica</t>
  </si>
  <si>
    <t>Alvaro</t>
  </si>
  <si>
    <t>Andrae</t>
  </si>
  <si>
    <t>Bond</t>
  </si>
  <si>
    <t>Michael</t>
  </si>
  <si>
    <t>Bowman</t>
  </si>
  <si>
    <t>Vicki</t>
  </si>
  <si>
    <t>Degenhardt</t>
  </si>
  <si>
    <t>Cheeseman (SUB)</t>
  </si>
  <si>
    <t>Trevor</t>
  </si>
  <si>
    <t>Feast</t>
  </si>
  <si>
    <t>Karen</t>
  </si>
  <si>
    <t>Gatto</t>
  </si>
  <si>
    <t>Gray</t>
  </si>
  <si>
    <t>Cassandra</t>
  </si>
  <si>
    <t>Harvey</t>
  </si>
  <si>
    <t>Charlie</t>
  </si>
  <si>
    <t>Corey</t>
  </si>
  <si>
    <t>Tamzin</t>
  </si>
  <si>
    <t>Jenke</t>
  </si>
  <si>
    <t>McGovern</t>
  </si>
  <si>
    <t>McLaren</t>
  </si>
  <si>
    <t>Jan</t>
  </si>
  <si>
    <t>Moen</t>
  </si>
  <si>
    <t>Vick</t>
  </si>
  <si>
    <t>Jimmy</t>
  </si>
  <si>
    <t>Cook NOP</t>
  </si>
  <si>
    <t>Stephenson NOP</t>
  </si>
  <si>
    <t>Mitch</t>
  </si>
  <si>
    <t>Watkins NOP</t>
  </si>
  <si>
    <t>Reg</t>
  </si>
  <si>
    <t>Grantham NOP</t>
  </si>
  <si>
    <t>Bing NOP</t>
  </si>
  <si>
    <t>Zappia NOP</t>
  </si>
  <si>
    <t>Begnini NOP</t>
  </si>
  <si>
    <t>Trainor</t>
  </si>
  <si>
    <t>Squire</t>
  </si>
  <si>
    <t>Booth</t>
  </si>
  <si>
    <t>Evans</t>
  </si>
  <si>
    <t>Jakub</t>
  </si>
  <si>
    <t>Krumbholc (NOP)</t>
  </si>
  <si>
    <t>2015/2016</t>
  </si>
  <si>
    <t>Burton</t>
  </si>
  <si>
    <t>Davidson</t>
  </si>
  <si>
    <t>Warren</t>
  </si>
  <si>
    <t>Durdin</t>
  </si>
  <si>
    <t>Jon</t>
  </si>
  <si>
    <t>Ellen</t>
  </si>
  <si>
    <t>Garrett</t>
  </si>
  <si>
    <t>Grantham</t>
  </si>
  <si>
    <t>Stephen</t>
  </si>
  <si>
    <t>Allan</t>
  </si>
  <si>
    <t>Holloway</t>
  </si>
  <si>
    <t>Victor</t>
  </si>
  <si>
    <t>Stewart</t>
  </si>
  <si>
    <t>Maguire</t>
  </si>
  <si>
    <t>Simson</t>
  </si>
  <si>
    <t>Omabak</t>
  </si>
  <si>
    <t>Price</t>
  </si>
  <si>
    <t>Catherine</t>
  </si>
  <si>
    <t>Rhen</t>
  </si>
  <si>
    <t>Sexton</t>
  </si>
  <si>
    <t>Szabo</t>
  </si>
  <si>
    <t>Anton</t>
  </si>
  <si>
    <t>Bob Burton</t>
  </si>
  <si>
    <t>Ron Davidson</t>
  </si>
  <si>
    <t>Warren Durdin</t>
  </si>
  <si>
    <t>Jon Evans</t>
  </si>
  <si>
    <t>Ellen Garrett</t>
  </si>
  <si>
    <t>Reg Grantham</t>
  </si>
  <si>
    <t>Sam Grantham</t>
  </si>
  <si>
    <t>Stephen Heath</t>
  </si>
  <si>
    <t>Allan Higgins</t>
  </si>
  <si>
    <t>Sean Holloway</t>
  </si>
  <si>
    <t>Victor Holloway</t>
  </si>
  <si>
    <t>Stewart Jones</t>
  </si>
  <si>
    <t>Steve Maguire</t>
  </si>
  <si>
    <t>Simson Omabak</t>
  </si>
  <si>
    <t>Grant Price</t>
  </si>
  <si>
    <t>Catherine Rhen</t>
  </si>
  <si>
    <t>Matthew Sexton</t>
  </si>
  <si>
    <t>Peter Szabo</t>
  </si>
  <si>
    <t>Anton Violi</t>
  </si>
  <si>
    <t>Peter Munn</t>
  </si>
  <si>
    <t>2016/2017</t>
  </si>
  <si>
    <t>Munn</t>
  </si>
  <si>
    <t>up to 2016</t>
  </si>
  <si>
    <t>total</t>
  </si>
  <si>
    <t>Total Games Played</t>
  </si>
  <si>
    <t>Names</t>
  </si>
  <si>
    <t>Andrew Barrett</t>
  </si>
  <si>
    <t>Richard Brown</t>
  </si>
  <si>
    <t>Jon Cooper</t>
  </si>
  <si>
    <t>Wayne Darling</t>
  </si>
  <si>
    <t>Ashley Farran</t>
  </si>
  <si>
    <t>Sam Fotheningham</t>
  </si>
  <si>
    <t>Steven Heath</t>
  </si>
  <si>
    <t>Nick Henry</t>
  </si>
  <si>
    <t>Mark Hyland</t>
  </si>
  <si>
    <t>Greg Jackson</t>
  </si>
  <si>
    <t>Stuart Jones</t>
  </si>
  <si>
    <t>Dawn Lilley</t>
  </si>
  <si>
    <t>Paul Lilley</t>
  </si>
  <si>
    <t>Steven Maguire</t>
  </si>
  <si>
    <t>Daniel McDonald</t>
  </si>
  <si>
    <t>Wes Street</t>
  </si>
  <si>
    <t>Josh Thompson</t>
  </si>
  <si>
    <t>Paul Wilson</t>
  </si>
  <si>
    <t>Ashley Farren</t>
  </si>
  <si>
    <t>2017/2018</t>
  </si>
  <si>
    <t>pre 2017</t>
  </si>
  <si>
    <t>2017/18</t>
  </si>
  <si>
    <t>Darling</t>
  </si>
  <si>
    <t>Barrett</t>
  </si>
  <si>
    <t>Farren</t>
  </si>
  <si>
    <t>Fotheningham</t>
  </si>
  <si>
    <t>Hyland</t>
  </si>
  <si>
    <t>Jackson</t>
  </si>
  <si>
    <t>Lilley</t>
  </si>
  <si>
    <t>Dawn</t>
  </si>
  <si>
    <t>Daniel</t>
  </si>
  <si>
    <t>Street</t>
  </si>
  <si>
    <t>Thompson</t>
  </si>
  <si>
    <t>Wes</t>
  </si>
  <si>
    <t>Barry Lilly</t>
  </si>
  <si>
    <t>Colin King</t>
  </si>
  <si>
    <t>total up to 2018</t>
  </si>
  <si>
    <t>John Cooper</t>
  </si>
  <si>
    <t>Pat Impragniatello</t>
  </si>
  <si>
    <t>Gerrin Jenke</t>
  </si>
  <si>
    <t>Neville Jenke</t>
  </si>
  <si>
    <t>Barry Lilley</t>
  </si>
  <si>
    <t>Graeme Longbottom</t>
  </si>
  <si>
    <t>Jim McCreery</t>
  </si>
  <si>
    <t>Nick Potts</t>
  </si>
  <si>
    <t>Chris Thulborn</t>
  </si>
  <si>
    <t>Ross Tilley</t>
  </si>
  <si>
    <t>Hayley Walding</t>
  </si>
  <si>
    <t>Kaleb Walding</t>
  </si>
  <si>
    <t>James Wilson</t>
  </si>
  <si>
    <t>2018/2019</t>
  </si>
  <si>
    <t>total up to 2019</t>
  </si>
  <si>
    <t>Impragniatello</t>
  </si>
  <si>
    <t>Gerrin</t>
  </si>
  <si>
    <t>Neville</t>
  </si>
  <si>
    <t>Colin</t>
  </si>
  <si>
    <t>King</t>
  </si>
  <si>
    <t>Barry</t>
  </si>
  <si>
    <t>Graeme</t>
  </si>
  <si>
    <t>Longbottom</t>
  </si>
  <si>
    <t>McCreery</t>
  </si>
  <si>
    <t>Potts</t>
  </si>
  <si>
    <t>Tilley</t>
  </si>
  <si>
    <t>Hayley</t>
  </si>
  <si>
    <t>Walding</t>
  </si>
  <si>
    <t>Kaleb</t>
  </si>
  <si>
    <t>James</t>
  </si>
  <si>
    <t>2018/19</t>
  </si>
  <si>
    <t>Team played in</t>
  </si>
  <si>
    <t xml:space="preserve">Third </t>
  </si>
  <si>
    <t>Fourth +</t>
  </si>
  <si>
    <t>nick buvinic</t>
  </si>
  <si>
    <t>Peter Cheeseman (SUB)</t>
  </si>
  <si>
    <t>Lisa Smith (TR)</t>
  </si>
  <si>
    <t>Chris Leopold</t>
  </si>
  <si>
    <t>Paul Zerella</t>
  </si>
  <si>
    <t>Scott W</t>
  </si>
  <si>
    <t>McGlashan C</t>
  </si>
  <si>
    <t>Callahan D</t>
  </si>
  <si>
    <t>McDonald P</t>
  </si>
  <si>
    <t>Hicks S</t>
  </si>
  <si>
    <t>Green A</t>
  </si>
  <si>
    <t>McDonald S</t>
  </si>
  <si>
    <t>Young D</t>
  </si>
  <si>
    <t>Hutchinson</t>
  </si>
  <si>
    <t>Green C</t>
  </si>
  <si>
    <t>Hicks T</t>
  </si>
  <si>
    <t>McGlashan R</t>
  </si>
  <si>
    <t>Taylor De</t>
  </si>
  <si>
    <t>Taylor Da</t>
  </si>
  <si>
    <t>Sawley A</t>
  </si>
  <si>
    <t>Impagnaitello</t>
  </si>
  <si>
    <t>Callahan B</t>
  </si>
  <si>
    <t>Viscente</t>
  </si>
  <si>
    <t>Ian Flavel</t>
  </si>
  <si>
    <t>Bill Ryan</t>
  </si>
  <si>
    <t>Ken Hutchinson</t>
  </si>
  <si>
    <t>Will Sawley</t>
  </si>
  <si>
    <t>Ken Hutchin</t>
  </si>
  <si>
    <t>Robert Simek</t>
  </si>
  <si>
    <t>Robert Klose</t>
  </si>
  <si>
    <t>Chris Morgan</t>
  </si>
  <si>
    <t>Ian Curtis</t>
  </si>
  <si>
    <t>Alex Sawley</t>
  </si>
  <si>
    <t>Pat Impagnaitello</t>
  </si>
  <si>
    <t>Les Carter</t>
  </si>
  <si>
    <t>Steve Viscente</t>
  </si>
  <si>
    <t xml:space="preserve">Ken Smith </t>
  </si>
  <si>
    <t>Will</t>
  </si>
  <si>
    <t>Sawley</t>
  </si>
  <si>
    <t>Robert</t>
  </si>
  <si>
    <t>Alex</t>
  </si>
  <si>
    <t>Les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</si>
  <si>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</si>
  <si>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</si>
  <si>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</si>
  <si>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</si>
  <si>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</si>
  <si>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</si>
  <si>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</si>
  <si>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</si>
  <si>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</si>
  <si>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</si>
  <si>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</si>
  <si>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</si>
  <si>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</si>
  <si>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</si>
  <si>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</si>
  <si>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</si>
  <si>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</si>
  <si>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</si>
  <si>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Delaine</t>
  </si>
  <si>
    <t>Peter Osborne</t>
  </si>
  <si>
    <t>Position Played</t>
  </si>
  <si>
    <t xml:space="preserve">Bill Scott </t>
  </si>
  <si>
    <t>Alister Behenna</t>
  </si>
  <si>
    <t>Jayden Green</t>
  </si>
  <si>
    <t>2019/20</t>
  </si>
  <si>
    <t>2019/2020</t>
  </si>
  <si>
    <t>Alister</t>
  </si>
  <si>
    <t>Behenna</t>
  </si>
  <si>
    <t>Jayden</t>
  </si>
  <si>
    <t>Semi Final</t>
  </si>
  <si>
    <t>Prelim Final</t>
  </si>
  <si>
    <t>Grand Final</t>
  </si>
  <si>
    <t>Rd SF</t>
  </si>
  <si>
    <t>Brad Cunynghame</t>
  </si>
  <si>
    <t>Joe Kertesz</t>
  </si>
  <si>
    <t>Tara Hurst</t>
  </si>
  <si>
    <t>Kylie Hurst</t>
  </si>
  <si>
    <t>Michael Rundell</t>
  </si>
  <si>
    <t>Sam Janetzki</t>
  </si>
  <si>
    <t>Laini McGorman</t>
  </si>
  <si>
    <t>Stewart Lomax</t>
  </si>
  <si>
    <t>Tracey Kneebone</t>
  </si>
  <si>
    <t>Heather Gunn</t>
  </si>
  <si>
    <t>Anthony Diener</t>
  </si>
  <si>
    <t>Barry Beaumont</t>
  </si>
  <si>
    <t>Brad</t>
  </si>
  <si>
    <t>Cunynghame</t>
  </si>
  <si>
    <t>Lyndon</t>
  </si>
  <si>
    <t>Joe</t>
  </si>
  <si>
    <t>Kertesz</t>
  </si>
  <si>
    <t>Tara</t>
  </si>
  <si>
    <t>Kylie</t>
  </si>
  <si>
    <t>Rundell</t>
  </si>
  <si>
    <t>Janetzki</t>
  </si>
  <si>
    <t>Laini</t>
  </si>
  <si>
    <t>Lomax</t>
  </si>
  <si>
    <t>Tracey</t>
  </si>
  <si>
    <t>Kneebone</t>
  </si>
  <si>
    <t>Heather</t>
  </si>
  <si>
    <t>Gunn</t>
  </si>
  <si>
    <t>Anthony</t>
  </si>
  <si>
    <t>Diener</t>
  </si>
  <si>
    <t>Beaumont</t>
  </si>
  <si>
    <t>2020/21</t>
  </si>
  <si>
    <t>2020/2021</t>
  </si>
  <si>
    <t>Frank</t>
  </si>
  <si>
    <t>Simon Frank</t>
  </si>
  <si>
    <t>Garratt</t>
  </si>
  <si>
    <t>Ellen Garratt</t>
  </si>
  <si>
    <t>Lenthall</t>
  </si>
  <si>
    <t>Robert Lenthall</t>
  </si>
  <si>
    <t xml:space="preserve">sub 2 </t>
  </si>
  <si>
    <t xml:space="preserve">Sub 1 </t>
  </si>
  <si>
    <t xml:space="preserve">Sub 2 </t>
  </si>
  <si>
    <t xml:space="preserve">sub 1 </t>
  </si>
  <si>
    <t xml:space="preserve">Sub 3 </t>
  </si>
  <si>
    <t xml:space="preserve">sub 3 </t>
  </si>
  <si>
    <t xml:space="preserve">Sub 4 </t>
  </si>
  <si>
    <t xml:space="preserve">sub 4 </t>
  </si>
  <si>
    <t xml:space="preserve">sub 5 </t>
  </si>
  <si>
    <t>Select your name from the drop down list above to view your results.</t>
  </si>
  <si>
    <t>jon cooper</t>
  </si>
  <si>
    <t>2021/2022</t>
  </si>
  <si>
    <t>David Benveniste</t>
  </si>
  <si>
    <t>Rick</t>
  </si>
  <si>
    <t>Bryant</t>
  </si>
  <si>
    <t>Rick Bryant</t>
  </si>
  <si>
    <t>Conlon</t>
  </si>
  <si>
    <t>Matthew Conlon</t>
  </si>
  <si>
    <t>Hamish</t>
  </si>
  <si>
    <t>Goodger</t>
  </si>
  <si>
    <t>Hamish Goodger</t>
  </si>
  <si>
    <t>Bing</t>
  </si>
  <si>
    <t>Hui</t>
  </si>
  <si>
    <t>Bing Hui</t>
  </si>
  <si>
    <t>Olivia</t>
  </si>
  <si>
    <t>Olivia Jones</t>
  </si>
  <si>
    <t>Declan</t>
  </si>
  <si>
    <t>Declan Martin</t>
  </si>
  <si>
    <t>Peters</t>
  </si>
  <si>
    <t>Andrew Peters</t>
  </si>
  <si>
    <t>Remy</t>
  </si>
  <si>
    <t>Prideaux</t>
  </si>
  <si>
    <t>Remy Prideaux</t>
  </si>
  <si>
    <t>Prior</t>
  </si>
  <si>
    <t>Candise</t>
  </si>
  <si>
    <t>Raison</t>
  </si>
  <si>
    <t>Candise Raison</t>
  </si>
  <si>
    <t>Matthew Raison</t>
  </si>
  <si>
    <t>Arthur</t>
  </si>
  <si>
    <t>Arthur Scott</t>
  </si>
  <si>
    <t>Sincock</t>
  </si>
  <si>
    <t>Robert Sincock</t>
  </si>
  <si>
    <t>Ramon</t>
  </si>
  <si>
    <t>Walton</t>
  </si>
  <si>
    <t>Ramon Walton</t>
  </si>
  <si>
    <t>Bruce bate</t>
  </si>
  <si>
    <t>2021/22</t>
  </si>
  <si>
    <t>Brendan</t>
  </si>
  <si>
    <t>Bain</t>
  </si>
  <si>
    <t>Brendan Bain</t>
  </si>
  <si>
    <t>Coulter</t>
  </si>
  <si>
    <t>Bill Coulter</t>
  </si>
  <si>
    <t>Elaine</t>
  </si>
  <si>
    <t>Cox</t>
  </si>
  <si>
    <t>Elaine Cox</t>
  </si>
  <si>
    <t>Judd</t>
  </si>
  <si>
    <t>Crush</t>
  </si>
  <si>
    <t>Judd Crush</t>
  </si>
  <si>
    <t>Dawson</t>
  </si>
  <si>
    <t>Dale Dawson</t>
  </si>
  <si>
    <t>Jenny</t>
  </si>
  <si>
    <t>Elmslie</t>
  </si>
  <si>
    <t>Jenny Elmslie</t>
  </si>
  <si>
    <t>Jim Elmslie</t>
  </si>
  <si>
    <t>Giles</t>
  </si>
  <si>
    <t>Paul Giles</t>
  </si>
  <si>
    <t>Glaser</t>
  </si>
  <si>
    <t>Chris Glaser</t>
  </si>
  <si>
    <t>Henrys</t>
  </si>
  <si>
    <t>Nick Henrys</t>
  </si>
  <si>
    <t>Julian</t>
  </si>
  <si>
    <t>Gary Julian</t>
  </si>
  <si>
    <t>Langmead</t>
  </si>
  <si>
    <t>Kevin Langmead</t>
  </si>
  <si>
    <t>Malton</t>
  </si>
  <si>
    <t>Ray Malton</t>
  </si>
  <si>
    <t>Bradley</t>
  </si>
  <si>
    <t>Bradley Miller</t>
  </si>
  <si>
    <t>Glenda</t>
  </si>
  <si>
    <t>Milne</t>
  </si>
  <si>
    <t>Glenda Milne</t>
  </si>
  <si>
    <t>Lachlan</t>
  </si>
  <si>
    <t>Newitt</t>
  </si>
  <si>
    <t>Lachlan Newitt</t>
  </si>
  <si>
    <t>Andrea</t>
  </si>
  <si>
    <t>Panagaris</t>
  </si>
  <si>
    <t>Andrea Panagaris</t>
  </si>
  <si>
    <t>Kim</t>
  </si>
  <si>
    <t>Pokoina</t>
  </si>
  <si>
    <t>Kim Pokoina</t>
  </si>
  <si>
    <t>Purdie</t>
  </si>
  <si>
    <t>Andrew Purdie</t>
  </si>
  <si>
    <t>Russell</t>
  </si>
  <si>
    <t>Alan Russell</t>
  </si>
  <si>
    <t>Daryl Simon</t>
  </si>
  <si>
    <t>Judith</t>
  </si>
  <si>
    <t>Sykes</t>
  </si>
  <si>
    <t>Judith Sykes</t>
  </si>
  <si>
    <t>Rhys</t>
  </si>
  <si>
    <t>Rhys Taylor</t>
  </si>
  <si>
    <t>First name</t>
  </si>
  <si>
    <t>last name</t>
  </si>
  <si>
    <t>Jeff davis</t>
  </si>
  <si>
    <t>Tamzin jenke</t>
  </si>
  <si>
    <t>Wayne darling</t>
  </si>
  <si>
    <t>Richard brown</t>
  </si>
  <si>
    <t>P Zachary</t>
  </si>
  <si>
    <t>2022/2023</t>
  </si>
  <si>
    <t>2022/23</t>
  </si>
  <si>
    <t>Brenton Anderson</t>
  </si>
  <si>
    <t>Garth Andrew</t>
  </si>
  <si>
    <t>Elliott Black</t>
  </si>
  <si>
    <t>Sheridan Bodnar</t>
  </si>
  <si>
    <t>John Corbin</t>
  </si>
  <si>
    <t>Robert Corpe</t>
  </si>
  <si>
    <t>Erin Dejemal</t>
  </si>
  <si>
    <t>George Enrvriadis</t>
  </si>
  <si>
    <t>Jeremy Francis</t>
  </si>
  <si>
    <t>Jamie Jarman</t>
  </si>
  <si>
    <t>Kobe Jarman</t>
  </si>
  <si>
    <t>Kirsten Jones</t>
  </si>
  <si>
    <t>Shane Kelly</t>
  </si>
  <si>
    <t>Ben Massey</t>
  </si>
  <si>
    <t>Robert McKeown</t>
  </si>
  <si>
    <t>Jackie Menzies</t>
  </si>
  <si>
    <t>Joe Menzies</t>
  </si>
  <si>
    <t>Mick Menzies</t>
  </si>
  <si>
    <t>Peter Somers</t>
  </si>
  <si>
    <t>Mark Stone</t>
  </si>
  <si>
    <t>Marc Taylor</t>
  </si>
  <si>
    <t>Peter Thring</t>
  </si>
  <si>
    <t>Dean Tinley</t>
  </si>
  <si>
    <t>Richard Weeks</t>
  </si>
  <si>
    <t>Ian Watson</t>
  </si>
  <si>
    <t>AFTER Rd 13</t>
  </si>
  <si>
    <t>Megan Grandison</t>
  </si>
  <si>
    <t>Paul Trzeciak</t>
  </si>
  <si>
    <t>2023/24</t>
  </si>
  <si>
    <t>Brenton</t>
  </si>
  <si>
    <t>Anderson</t>
  </si>
  <si>
    <t>Garth</t>
  </si>
  <si>
    <t>Elliott</t>
  </si>
  <si>
    <t>Sheridan</t>
  </si>
  <si>
    <t>Bodnar</t>
  </si>
  <si>
    <t>Corbin</t>
  </si>
  <si>
    <t>Corpe</t>
  </si>
  <si>
    <t>Jeremy</t>
  </si>
  <si>
    <t>Francis</t>
  </si>
  <si>
    <t>Grandison</t>
  </si>
  <si>
    <t>Kobe</t>
  </si>
  <si>
    <t>Kirsten</t>
  </si>
  <si>
    <t>Massey</t>
  </si>
  <si>
    <t>McKeown</t>
  </si>
  <si>
    <t>Jackie</t>
  </si>
  <si>
    <t>Menzies</t>
  </si>
  <si>
    <t>Somers</t>
  </si>
  <si>
    <t>Stone</t>
  </si>
  <si>
    <t>Marc</t>
  </si>
  <si>
    <t>Dean</t>
  </si>
  <si>
    <t>Tinley</t>
  </si>
  <si>
    <t>Trzeciak</t>
  </si>
  <si>
    <t>Watson</t>
  </si>
  <si>
    <t>Weeks</t>
  </si>
  <si>
    <t>2023/2024</t>
  </si>
  <si>
    <t>Erin</t>
  </si>
  <si>
    <t>Stuart lea</t>
  </si>
  <si>
    <t>Declan martin</t>
  </si>
  <si>
    <t>as at end 2023/24 season</t>
  </si>
  <si>
    <t>Erin Djemal</t>
  </si>
  <si>
    <t>Djemal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</si>
</sst>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2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/>
    <xf numFmtId="0" fontId="2" fillId="0" borderId="7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/>
    <xf numFmtId="0" fontId="0" fillId="0" borderId="5" xfId="0" applyBorder="1" applyAlignment="1">
      <alignment horizontal="center"/>
    </xf>
    <xf numFmtId="0" fontId="2" fillId="0" borderId="8" xfId="0" applyFont="1" applyBorder="1"/>
    <xf numFmtId="0" fontId="3" fillId="0" borderId="5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center"/>
    </xf>
    <xf numFmtId="0" fontId="2" fillId="0" borderId="0" xfId="1" applyFont="1"/>
    <xf numFmtId="0" fontId="2" fillId="0" borderId="5" xfId="1" applyFont="1" applyBorder="1"/>
    <xf numFmtId="0" fontId="4" fillId="0" borderId="0" xfId="1"/>
    <xf numFmtId="0" fontId="4" fillId="0" borderId="0" xfId="1" applyAlignment="1">
      <alignment horizontal="left"/>
    </xf>
    <xf numFmtId="0" fontId="4" fillId="0" borderId="1" xfId="1" applyBorder="1"/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6" borderId="1" xfId="0" applyFont="1" applyFill="1" applyBorder="1"/>
    <xf numFmtId="0" fontId="0" fillId="0" borderId="10" xfId="0" applyBorder="1" applyAlignment="1">
      <alignment horizontal="center"/>
    </xf>
    <xf numFmtId="0" fontId="0" fillId="0" borderId="5" xfId="0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7" borderId="1" xfId="0" applyFill="1" applyBorder="1"/>
    <xf numFmtId="0" fontId="4" fillId="0" borderId="1" xfId="1" applyBorder="1" applyAlignment="1">
      <alignment horizontal="center"/>
    </xf>
    <xf numFmtId="0" fontId="4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7" xfId="1" applyFont="1" applyBorder="1"/>
    <xf numFmtId="0" fontId="4" fillId="0" borderId="0" xfId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4" fillId="0" borderId="0" xfId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Comma 2" xfId="2" xr:uid="{9000C0BB-E943-4047-B078-C3FFE5D0B48B}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ron/Documents/Ron's%20Files/ABC%202015/statistics%202004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Red"/>
      <sheetName val="1 Blue N"/>
      <sheetName val="3 Red C"/>
      <sheetName val="Metro 4E"/>
      <sheetName val="Metro 3C AHOS"/>
      <sheetName val="Metro 4E AOBC"/>
      <sheetName val="Wed PL1 ABC"/>
      <sheetName val="Wed M2E AOBC"/>
      <sheetName val="Wed M3N ABC-AOBC"/>
      <sheetName val="Wed Team of the Week"/>
      <sheetName val="Wed per week"/>
      <sheetName val="Sat Team of the Week"/>
      <sheetName val="Sat per week"/>
      <sheetName val="Sat Combined stats"/>
      <sheetName val="Program"/>
      <sheetName val="Combined"/>
      <sheetName val="AGM Stats"/>
      <sheetName val="Card Lab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D4" t="str">
            <v>Warwick Armour</v>
          </cell>
        </row>
        <row r="5">
          <cell r="D5" t="str">
            <v>Rowena Atkinson</v>
          </cell>
        </row>
        <row r="6">
          <cell r="D6" t="str">
            <v>Bruce Bate</v>
          </cell>
        </row>
        <row r="7">
          <cell r="D7" t="str">
            <v>Lionel Bates</v>
          </cell>
        </row>
        <row r="8">
          <cell r="D8" t="str">
            <v>Garry Benveniste</v>
          </cell>
        </row>
        <row r="9">
          <cell r="D9" t="str">
            <v>David Black</v>
          </cell>
        </row>
        <row r="10">
          <cell r="D10" t="str">
            <v>Don Blesing</v>
          </cell>
        </row>
        <row r="11">
          <cell r="D11" t="str">
            <v>Marlene Byrne</v>
          </cell>
        </row>
        <row r="12">
          <cell r="D12" t="str">
            <v>Dave Callahan</v>
          </cell>
        </row>
        <row r="13">
          <cell r="D13" t="str">
            <v>Graham Cass</v>
          </cell>
        </row>
        <row r="14">
          <cell r="D14" t="str">
            <v>Bob Clarke</v>
          </cell>
        </row>
        <row r="15">
          <cell r="D15" t="str">
            <v>Gary Cooper</v>
          </cell>
        </row>
        <row r="16">
          <cell r="D16" t="str">
            <v>Paul Craig</v>
          </cell>
        </row>
        <row r="17">
          <cell r="D17" t="str">
            <v>Jeff Davis</v>
          </cell>
        </row>
        <row r="18">
          <cell r="D18" t="str">
            <v>Ross DeLaine</v>
          </cell>
        </row>
        <row r="19">
          <cell r="D19" t="str">
            <v>Steve Fabris</v>
          </cell>
        </row>
        <row r="20">
          <cell r="D20" t="str">
            <v>Ben Footner</v>
          </cell>
        </row>
        <row r="21">
          <cell r="D21" t="str">
            <v>Ryan Freedman</v>
          </cell>
        </row>
        <row r="22">
          <cell r="D22" t="str">
            <v>Don Germein</v>
          </cell>
        </row>
        <row r="23">
          <cell r="D23" t="str">
            <v>Adrian Green</v>
          </cell>
        </row>
        <row r="24">
          <cell r="D24" t="str">
            <v>Tony Guastella</v>
          </cell>
        </row>
        <row r="25">
          <cell r="D25" t="str">
            <v>Des Haarsma</v>
          </cell>
        </row>
        <row r="26">
          <cell r="D26" t="str">
            <v>Bob Harrison</v>
          </cell>
        </row>
        <row r="27">
          <cell r="D27" t="str">
            <v>Paul Heath</v>
          </cell>
        </row>
        <row r="28">
          <cell r="D28" t="str">
            <v>Darryl Hemsley</v>
          </cell>
        </row>
        <row r="29">
          <cell r="D29" t="str">
            <v>Steve Hicks</v>
          </cell>
        </row>
        <row r="30">
          <cell r="D30" t="str">
            <v>Jim Higgs</v>
          </cell>
        </row>
        <row r="31">
          <cell r="D31" t="str">
            <v>Mike Hocking</v>
          </cell>
        </row>
        <row r="32">
          <cell r="D32" t="str">
            <v>Richard Hooper</v>
          </cell>
        </row>
        <row r="33">
          <cell r="D33" t="str">
            <v>Peter Hurt</v>
          </cell>
        </row>
        <row r="34">
          <cell r="D34" t="str">
            <v>Kevin Hutchin</v>
          </cell>
        </row>
        <row r="35">
          <cell r="D35" t="str">
            <v>Edith Jarman</v>
          </cell>
        </row>
        <row r="36">
          <cell r="D36" t="str">
            <v>Chris Johanson</v>
          </cell>
        </row>
        <row r="37">
          <cell r="D37" t="str">
            <v>Graham Kenner</v>
          </cell>
        </row>
        <row r="38">
          <cell r="D38" t="str">
            <v>Toby Keukenmeester</v>
          </cell>
        </row>
        <row r="39">
          <cell r="D39" t="str">
            <v>Albert Kruimel</v>
          </cell>
        </row>
        <row r="40">
          <cell r="D40" t="str">
            <v>Ron Kuczmarski</v>
          </cell>
        </row>
        <row r="41">
          <cell r="D41" t="str">
            <v>Ron Kuczmarski Snr</v>
          </cell>
        </row>
        <row r="42">
          <cell r="D42" t="str">
            <v>Kingsley Lawrie</v>
          </cell>
        </row>
        <row r="43">
          <cell r="D43" t="str">
            <v>Andrew Mair</v>
          </cell>
        </row>
        <row r="44">
          <cell r="D44" t="str">
            <v>Phil McDonald</v>
          </cell>
        </row>
        <row r="45">
          <cell r="D45" t="str">
            <v>Pat McGirr</v>
          </cell>
        </row>
        <row r="46">
          <cell r="D46" t="str">
            <v>Rose McGlashan</v>
          </cell>
        </row>
        <row r="47">
          <cell r="D47" t="str">
            <v>Mick Moffatt</v>
          </cell>
        </row>
        <row r="48">
          <cell r="D48" t="str">
            <v>Jack Monaghan</v>
          </cell>
        </row>
        <row r="49">
          <cell r="D49" t="str">
            <v>Scott Nicholls</v>
          </cell>
        </row>
        <row r="50">
          <cell r="D50" t="str">
            <v>Wayne Nicholls</v>
          </cell>
        </row>
        <row r="51">
          <cell r="D51" t="str">
            <v>Bruce Potter</v>
          </cell>
        </row>
        <row r="52">
          <cell r="D52" t="str">
            <v>Steve Prentice</v>
          </cell>
        </row>
        <row r="53">
          <cell r="D53" t="str">
            <v>Bob Ramsey</v>
          </cell>
        </row>
        <row r="54">
          <cell r="D54" t="str">
            <v>Ian Ramsey</v>
          </cell>
        </row>
        <row r="55">
          <cell r="D55" t="str">
            <v>Dale Robertson</v>
          </cell>
        </row>
        <row r="56">
          <cell r="D56" t="str">
            <v>Graham Sargent</v>
          </cell>
        </row>
        <row r="57">
          <cell r="D57" t="str">
            <v>Adam Sayer</v>
          </cell>
        </row>
        <row r="58">
          <cell r="D58" t="str">
            <v>Bill Scott</v>
          </cell>
        </row>
        <row r="59">
          <cell r="D59" t="str">
            <v>Ken Smith</v>
          </cell>
        </row>
        <row r="60">
          <cell r="D60" t="str">
            <v>Jeff Timms</v>
          </cell>
        </row>
        <row r="61">
          <cell r="D61" t="str">
            <v>Ray Tuckfield</v>
          </cell>
        </row>
        <row r="62">
          <cell r="D62" t="str">
            <v>Steve Walkley</v>
          </cell>
        </row>
        <row r="63">
          <cell r="D63" t="str">
            <v>Bruce Wallace</v>
          </cell>
        </row>
        <row r="64">
          <cell r="D64" t="str">
            <v>Sandra Wallace</v>
          </cell>
        </row>
        <row r="65">
          <cell r="D65" t="str">
            <v>Harold Wegener</v>
          </cell>
        </row>
        <row r="66">
          <cell r="D66" t="str">
            <v>Paul Williams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showRowColHeaders="0" tabSelected="1" workbookViewId="0">
      <selection activeCell="A3" sqref="A3"/>
    </sheetView>
  </sheetViews>
  <sheetFormatPr defaultRowHeight="15" x14ac:dyDescent="0.25"/>
  <cols>
    <col min="1" max="1" width="21.28515625" customWidth="1"/>
    <col min="2" max="2" width="16.28515625" customWidth="1"/>
    <col min="8" max="8" width="1" customWidth="1"/>
    <col min="9" max="9" width="9.85546875" bestFit="1" customWidth="1"/>
    <col min="13" max="13" width="1.28515625" customWidth="1"/>
  </cols>
  <sheetData>
    <row r="1" spans="1:17" ht="15.75" thickBot="1" x14ac:dyDescent="0.3">
      <c r="B1" s="60" t="s">
        <v>371</v>
      </c>
      <c r="C1" s="61"/>
      <c r="D1" s="61"/>
      <c r="E1" s="61"/>
      <c r="F1" s="61"/>
      <c r="G1" s="62"/>
      <c r="H1" s="47"/>
      <c r="I1" s="60" t="s">
        <v>855</v>
      </c>
      <c r="J1" s="61"/>
      <c r="K1" s="61"/>
      <c r="L1" s="62"/>
      <c r="M1" s="42"/>
      <c r="N1" s="59" t="s">
        <v>790</v>
      </c>
      <c r="O1" s="59"/>
      <c r="P1" s="59"/>
      <c r="Q1" s="59"/>
    </row>
    <row r="2" spans="1:17" x14ac:dyDescent="0.25">
      <c r="A2" s="10" t="s">
        <v>276</v>
      </c>
      <c r="B2" s="14" t="s">
        <v>274</v>
      </c>
      <c r="C2" s="14" t="s">
        <v>229</v>
      </c>
      <c r="D2" s="14" t="s">
        <v>230</v>
      </c>
      <c r="E2" s="14" t="s">
        <v>231</v>
      </c>
      <c r="F2" s="14" t="s">
        <v>232</v>
      </c>
      <c r="G2" s="15" t="s">
        <v>1</v>
      </c>
      <c r="H2" s="15"/>
      <c r="I2" s="14" t="s">
        <v>270</v>
      </c>
      <c r="J2" s="14" t="s">
        <v>271</v>
      </c>
      <c r="K2" s="14" t="s">
        <v>272</v>
      </c>
      <c r="L2" s="14" t="s">
        <v>273</v>
      </c>
      <c r="M2" s="41"/>
      <c r="N2" s="41" t="s">
        <v>160</v>
      </c>
      <c r="O2" s="41" t="s">
        <v>271</v>
      </c>
      <c r="P2" s="41" t="s">
        <v>272</v>
      </c>
      <c r="Q2" s="41" t="s">
        <v>792</v>
      </c>
    </row>
    <row r="3" spans="1:17" x14ac:dyDescent="0.25">
      <c r="A3" s="32" t="s">
        <v>12</v>
      </c>
      <c r="B3" s="9" t="s">
        <v>1069</v>
      </c>
      <c r="C3" s="9">
        <f>IF(ISERROR(VLOOKUP($A$3,'2023-24'!$C$1:$AC$108,24,FALSE))," ",VLOOKUP($A$3,'2023-24'!$C$1:$AC$108,24,FALSE))</f>
        <v>18</v>
      </c>
      <c r="D3" s="9">
        <f>IF(ISERROR(VLOOKUP($A$3,'2023-24'!$C$1:$AC$108,25,FALSE))," ",VLOOKUP($A$3,'2023-24'!$C$1:$AC$108,25,FALSE))</f>
        <v>7</v>
      </c>
      <c r="E3" s="9">
        <f>IF(ISERROR(VLOOKUP($A$3,'2023-24'!$C$1:$AC$108,26,FALSE))," ",VLOOKUP($A$3,'2023-24'!$C$1:$AC$108,26,FALSE))</f>
        <v>0</v>
      </c>
      <c r="F3" s="9">
        <f>IF(ISERROR(VLOOKUP($A$3,'2023-24'!$C$1:$AC$108,27,FALSE))," ",VLOOKUP($A$3,'2023-24'!$C$1:$AC$108,27,FALSE))</f>
        <v>11</v>
      </c>
      <c r="G3" s="9">
        <f>IF(ISERROR(VLOOKUP($A$3,'2023-24'!$C$1:$AC$108,23,FALSE))," ",VLOOKUP($A$3,'2023-24'!$C$1:$AC$108,23,FALSE))</f>
        <v>-65</v>
      </c>
      <c r="H3" s="9"/>
      <c r="I3" s="9">
        <f>IF(ISERROR(VLOOKUP($A$3,'2023-24'!$C$1:$AI$108,29,FALSE))," ",VLOOKUP($A$3,'2023-24'!$C$1:$AI$108,29,FALSE))</f>
        <v>0</v>
      </c>
      <c r="J3" s="9">
        <f>IF(ISERROR(VLOOKUP($A$3,'2023-24'!$C$1:$AI$108,30,FALSE))," ",VLOOKUP($A$3,'2023-24'!$C$1:$AI$108,30,FALSE))</f>
        <v>0</v>
      </c>
      <c r="K3" s="9">
        <f>IF(ISERROR(VLOOKUP($A$3,'2023-24'!$C$1:$AI$108,31,FALSE))," ",VLOOKUP($A$3,'2023-24'!$C$1:$AI$108,31,FALSE))</f>
        <v>3</v>
      </c>
      <c r="L3" s="9">
        <f>IF(ISERROR(VLOOKUP($A$3,'2023-24'!$C$1:$AI$108,32,FALSE))," ",VLOOKUP($A$3,'2023-24'!$C$1:$AI$108,32,FALSE))</f>
        <v>15</v>
      </c>
      <c r="M3" s="9"/>
      <c r="N3" s="9">
        <f>IF(ISERROR(VLOOKUP($A$3,'2023-24'!$AK$1:$AO$108,2,FALSE))," ",VLOOKUP($A$3,'2023-24'!$AK$1:$AO$108,2,FALSE))</f>
        <v>0</v>
      </c>
      <c r="O3" s="9">
        <f>IF(ISERROR(VLOOKUP($A$3,'2023-24'!$AK$1:$AO$108,3,FALSE))," ",VLOOKUP($A$3,'2023-24'!$AK$1:$AO$108,3,FALSE))</f>
        <v>0</v>
      </c>
      <c r="P3" s="9">
        <f>IF(ISERROR(VLOOKUP($A$3,'2023-24'!$AK$1:$AO$108,4,FALSE))," ",VLOOKUP($A$3,'2023-24'!$AK$1:$AO$108,4,FALSE))</f>
        <v>18</v>
      </c>
      <c r="Q3" s="9">
        <f>IF(ISERROR(VLOOKUP($A$3,'2023-24'!$AK$1:$AO$108,5,FALSE))," ",VLOOKUP($A$3,'2023-24'!$AK$1:$AO$108,5,FALSE))</f>
        <v>0</v>
      </c>
    </row>
    <row r="4" spans="1:17" x14ac:dyDescent="0.25">
      <c r="A4" s="11"/>
      <c r="B4" s="9" t="s">
        <v>1013</v>
      </c>
      <c r="C4" s="9">
        <f>IF(ISERROR(VLOOKUP($A$3,'2022-23'!$C$1:$AC$108,24,FALSE))," ",VLOOKUP($A$3,'2022-23'!$C$1:$AC$108,24,FALSE))</f>
        <v>18</v>
      </c>
      <c r="D4" s="9">
        <f>IF(ISERROR(VLOOKUP($A$3,'2022-23'!$C$1:$AC$108,25,FALSE))," ",VLOOKUP($A$3,'2022-23'!$C$1:$AC$108,25,FALSE))</f>
        <v>9</v>
      </c>
      <c r="E4" s="9">
        <f>IF(ISERROR(VLOOKUP($A$3,'2022-23'!$C$1:$AC$108,26,FALSE))," ",VLOOKUP($A$3,'2022-23'!$C$1:$AC$108,26,FALSE))</f>
        <v>1</v>
      </c>
      <c r="F4" s="9">
        <f>IF(ISERROR(VLOOKUP($A$3,'2022-23'!$C$1:$AC$108,27,FALSE))," ",VLOOKUP($A$3,'2022-23'!$C$1:$AC$108,27,FALSE))</f>
        <v>8</v>
      </c>
      <c r="G4" s="9">
        <f>IF(ISERROR(VLOOKUP($A$3,'2022-23'!$C$1:$AC$108,23,FALSE))," ",VLOOKUP($A$3,'2022-23'!$C$1:$AC$108,23,FALSE))</f>
        <v>51</v>
      </c>
      <c r="H4" s="9"/>
      <c r="I4" s="9">
        <f>IF(ISERROR(VLOOKUP($A$3,'2022-23'!$C$1:$AI$108,29,FALSE))," ",VLOOKUP($A$3,'2022-23'!$C$1:$AI$108,29,FALSE))</f>
        <v>0</v>
      </c>
      <c r="J4" s="9">
        <f>IF(ISERROR(VLOOKUP($A$3,'2022-23'!$C$1:$AI$108,30,FALSE))," ",VLOOKUP($A$3,'2022-23'!$C$1:$AI$108,30,FALSE))</f>
        <v>4</v>
      </c>
      <c r="K4" s="9">
        <f>IF(ISERROR(VLOOKUP($A$3,'2022-23'!$C$1:$AI$108,31,FALSE))," ",VLOOKUP($A$3,'2022-23'!$C$1:$AI$108,31,FALSE))</f>
        <v>6</v>
      </c>
      <c r="L4" s="9">
        <f>IF(ISERROR(VLOOKUP($A$3,'2022-23'!$C$1:$AI$108,32,FALSE))," ",VLOOKUP($A$3,'2022-23'!$C$1:$AI$108,32,FALSE))</f>
        <v>8</v>
      </c>
      <c r="M4" s="9"/>
      <c r="N4" s="9">
        <f>IF(ISERROR(VLOOKUP($A$3,'2022-23'!$AK$1:$AO$108,2,FALSE))," ",VLOOKUP($A$3,'2022-23'!$AK$1:$AO$108,2,FALSE))</f>
        <v>0</v>
      </c>
      <c r="O4" s="9">
        <f>IF(ISERROR(VLOOKUP($A$3,'2022-23'!$AK$1:$AO$108,3,FALSE))," ",VLOOKUP($A$3,'2022-23'!$AK$1:$AO$108,3,FALSE))</f>
        <v>10</v>
      </c>
      <c r="P4" s="9">
        <f>IF(ISERROR(VLOOKUP($A$3,'2022-23'!$AK$1:$AO$108,4,FALSE))," ",VLOOKUP($A$3,'2022-23'!$AK$1:$AO$108,4,FALSE))</f>
        <v>8</v>
      </c>
      <c r="Q4" s="9">
        <f>IF(ISERROR(VLOOKUP($A$3,'2022-23'!$AK$1:$AO$108,5,FALSE))," ",VLOOKUP($A$3,'2022-23'!$AK$1:$AO$108,5,FALSE))</f>
        <v>0</v>
      </c>
    </row>
    <row r="5" spans="1:17" ht="15" customHeight="1" x14ac:dyDescent="0.25">
      <c r="A5" s="58"/>
      <c r="B5" s="9" t="s">
        <v>917</v>
      </c>
      <c r="C5" s="9">
        <f>IF(ISERROR(VLOOKUP($A$3,'2021-22'!$C$1:$AC$108,24,FALSE))," ",VLOOKUP($A$3,'2021-22'!$C$1:$AC$108,24,FALSE))</f>
        <v>21</v>
      </c>
      <c r="D5" s="9">
        <f>IF(ISERROR(VLOOKUP($A$3,'2021-22'!$C$1:$AC$108,25,FALSE))," ",VLOOKUP($A$3,'2021-22'!$C$1:$AC$108,25,FALSE))</f>
        <v>10</v>
      </c>
      <c r="E5" s="9">
        <f>IF(ISERROR(VLOOKUP($A$3,'2021-22'!$C$1:$AC$108,26,FALSE))," ",VLOOKUP($A$3,'2021-22'!$C$1:$AC$108,26,FALSE))</f>
        <v>2</v>
      </c>
      <c r="F5" s="9">
        <f>IF(ISERROR(VLOOKUP($A$3,'2021-22'!$C$1:$AC$108,27,FALSE))," ",VLOOKUP($A$3,'2021-22'!$C$1:$AC$108,27,FALSE))</f>
        <v>9</v>
      </c>
      <c r="G5" s="9">
        <f>IF(ISERROR(VLOOKUP($A$3,'2021-22'!$C$1:$AC$108,23,FALSE))," ",VLOOKUP($A$3,'2021-22'!$C$1:$AC$108,23,FALSE))</f>
        <v>54</v>
      </c>
      <c r="H5" s="9"/>
      <c r="I5" s="9">
        <f>IF(ISERROR(VLOOKUP($A$3,'2021-22'!$C$1:$AI$108,29,FALSE))," ",VLOOKUP($A$3,'2021-22'!$C$1:$AI$108,29,FALSE))</f>
        <v>0</v>
      </c>
      <c r="J5" s="9">
        <f>IF(ISERROR(VLOOKUP($A$3,'2021-22'!$C$1:$AI$108,30,FALSE))," ",VLOOKUP($A$3,'2021-22'!$C$1:$AI$108,30,FALSE))</f>
        <v>1</v>
      </c>
      <c r="K5" s="9">
        <f>IF(ISERROR(VLOOKUP($A$3,'2021-22'!$C$1:$AI$108,31,FALSE))," ",VLOOKUP($A$3,'2021-22'!$C$1:$AI$108,31,FALSE))</f>
        <v>13</v>
      </c>
      <c r="L5" s="9">
        <f>IF(ISERROR(VLOOKUP($A$3,'2021-22'!$C$1:$AI$108,32,FALSE))," ",VLOOKUP($A$3,'2021-22'!$C$1:$AI$108,32,FALSE))</f>
        <v>7</v>
      </c>
      <c r="M5" s="9"/>
      <c r="N5" s="9">
        <f>IF(ISERROR(VLOOKUP($A$3,'2021-22'!$AK$1:$AO$108,2,FALSE))," ",VLOOKUP($A$3,'2021-22'!$AK$1:$AO$108,2,FALSE))</f>
        <v>0</v>
      </c>
      <c r="O5" s="9">
        <f>IF(ISERROR(VLOOKUP($A$3,'2021-22'!$AK$1:$AO$108,3,FALSE))," ",VLOOKUP($A$3,'2021-22'!$AK$1:$AO$108,3,FALSE))</f>
        <v>14</v>
      </c>
      <c r="P5" s="9">
        <f>IF(ISERROR(VLOOKUP($A$3,'2021-22'!$AK$1:$AO$108,4,FALSE))," ",VLOOKUP($A$3,'2021-22'!$AK$1:$AO$108,4,FALSE))</f>
        <v>7</v>
      </c>
      <c r="Q5" s="9">
        <f>IF(ISERROR(VLOOKUP($A$3,'2021-22'!$AK$1:$AO$108,5,FALSE))," ",VLOOKUP($A$3,'2021-22'!$AK$1:$AO$108,5,FALSE))</f>
        <v>0</v>
      </c>
    </row>
    <row r="6" spans="1:17" x14ac:dyDescent="0.25">
      <c r="A6" s="58"/>
      <c r="B6" s="9" t="s">
        <v>899</v>
      </c>
      <c r="C6" s="9">
        <f>IF(ISERROR(VLOOKUP($A$3,'2020-21'!$C$1:$AC$108,24,FALSE))," ",VLOOKUP($A$3,'2020-21'!$C$1:$AC$108,24,FALSE))</f>
        <v>20</v>
      </c>
      <c r="D6" s="9">
        <f>IF(ISERROR(VLOOKUP($A$3,'2020-21'!$C$1:$AC$108,25,FALSE))," ",VLOOKUP($A$3,'2020-21'!$C$1:$AC$108,25,FALSE))</f>
        <v>6</v>
      </c>
      <c r="E6" s="9">
        <f>IF(ISERROR(VLOOKUP($A$3,'2020-21'!$C$1:$AC$108,26,FALSE))," ",VLOOKUP($A$3,'2020-21'!$C$1:$AC$108,26,FALSE))</f>
        <v>1</v>
      </c>
      <c r="F6" s="9">
        <f>IF(ISERROR(VLOOKUP($A$3,'2020-21'!$C$1:$AC$108,27,FALSE))," ",VLOOKUP($A$3,'2020-21'!$C$1:$AC$108,27,FALSE))</f>
        <v>13</v>
      </c>
      <c r="G6" s="9">
        <f>IF(ISERROR(VLOOKUP($A$3,'2020-21'!$C$1:$AC$108,23,FALSE))," ",VLOOKUP($A$3,'2020-21'!$C$1:$AC$108,23,FALSE))</f>
        <v>-51</v>
      </c>
      <c r="H6" s="9"/>
      <c r="I6" s="9">
        <f>IF(ISERROR(VLOOKUP($A$3,'2020-21'!$C$1:$AI$108,29,FALSE))," ",VLOOKUP($A$3,'2020-21'!$C$1:$AI$108,29,FALSE))</f>
        <v>0</v>
      </c>
      <c r="J6" s="9">
        <f>IF(ISERROR(VLOOKUP($A$3,'2020-21'!$C$1:$AI$108,30,FALSE))," ",VLOOKUP($A$3,'2020-21'!$C$1:$AI$108,30,FALSE))</f>
        <v>0</v>
      </c>
      <c r="K6" s="9">
        <f>IF(ISERROR(VLOOKUP($A$3,'2020-21'!$C$1:$AI$108,31,FALSE))," ",VLOOKUP($A$3,'2020-21'!$C$1:$AI$108,31,FALSE))</f>
        <v>0</v>
      </c>
      <c r="L6" s="9">
        <f>IF(ISERROR(VLOOKUP($A$3,'2020-21'!$C$1:$AI$108,32,FALSE))," ",VLOOKUP($A$3,'2020-21'!$C$1:$AI$108,32,FALSE))</f>
        <v>20</v>
      </c>
      <c r="M6" s="9"/>
      <c r="N6" s="9">
        <f>IF(ISERROR(VLOOKUP($A$3,'2020-21'!$AK$1:$AO$108,2,FALSE))," ",VLOOKUP($A$3,'2020-21'!$AK$1:$AO$108,2,FALSE))</f>
        <v>0</v>
      </c>
      <c r="O6" s="9">
        <f>IF(ISERROR(VLOOKUP($A$3,'2020-21'!$AK$1:$AO$108,3,FALSE))," ",VLOOKUP($A$3,'2020-21'!$AK$1:$AO$108,3,FALSE))</f>
        <v>20</v>
      </c>
      <c r="P6" s="9">
        <f>IF(ISERROR(VLOOKUP($A$3,'2020-21'!$AK$1:$AO$108,4,FALSE))," ",VLOOKUP($A$3,'2020-21'!$AK$1:$AO$108,4,FALSE))</f>
        <v>0</v>
      </c>
      <c r="Q6" s="9">
        <f>IF(ISERROR(VLOOKUP($A$3,'2020-21'!$AK$1:$AO$108,5,FALSE))," ",VLOOKUP($A$3,'2020-21'!$AK$1:$AO$108,5,FALSE))</f>
        <v>0</v>
      </c>
    </row>
    <row r="7" spans="1:17" x14ac:dyDescent="0.25">
      <c r="A7" s="58"/>
      <c r="B7" s="9" t="s">
        <v>860</v>
      </c>
      <c r="C7" s="9">
        <f>IF(ISERROR(VLOOKUP($A$3,'2019-20'!$C$1:$AC$109,24,FALSE))," ",VLOOKUP($A$3,'2019-20'!$C$1:$AC$109,24,FALSE))</f>
        <v>19</v>
      </c>
      <c r="D7" s="9">
        <f>IF(ISERROR(VLOOKUP($A$3,'2019-20'!$C$1:$AC$109,25,FALSE))," ",VLOOKUP($A$3,'2019-20'!$C$1:$AC$109,25,FALSE))</f>
        <v>6</v>
      </c>
      <c r="E7" s="9">
        <f>IF(ISERROR(VLOOKUP($A$3,'2019-20'!$C$1:$AC$109,26,FALSE))," ",VLOOKUP($A$3,'2019-20'!$C$1:$AC$109,26,FALSE))</f>
        <v>4</v>
      </c>
      <c r="F7" s="9">
        <f>IF(ISERROR(VLOOKUP($A$3,'2019-20'!$C$1:$AC$109,27,FALSE))," ",VLOOKUP($A$3,'2019-20'!$C$1:$AC$109,27,FALSE))</f>
        <v>9</v>
      </c>
      <c r="G7" s="9">
        <f>IF(ISERROR(VLOOKUP($A$3,'2019-20'!$C$1:$AC$109,23,FALSE))," ",VLOOKUP($A$3,'2019-20'!$C$1:$AC$109,23,FALSE))</f>
        <v>-55</v>
      </c>
      <c r="H7" s="9"/>
      <c r="I7" s="9">
        <f>IF(ISERROR(VLOOKUP($A$3,'2019-20'!$C$1:$AI$109,29,FALSE))," ",VLOOKUP($A$3,'2019-20'!$C$1:$AI$109,29,FALSE))</f>
        <v>0</v>
      </c>
      <c r="J7" s="9">
        <f>IF(ISERROR(VLOOKUP($A$3,'2019-20'!$C$1:$AI$109,30,FALSE))," ",VLOOKUP($A$3,'2019-20'!$C$1:$AI$109,30,FALSE))</f>
        <v>0</v>
      </c>
      <c r="K7" s="9">
        <f>IF(ISERROR(VLOOKUP($A$3,'2019-20'!$C$1:$AI$109,31,FALSE))," ",VLOOKUP($A$3,'2019-20'!$C$1:$AI$109,31,FALSE))</f>
        <v>2</v>
      </c>
      <c r="L7" s="9">
        <f>IF(ISERROR(VLOOKUP($A$3,'2019-20'!$C$1:$AI$109,32,FALSE))," ",VLOOKUP($A$3,'2019-20'!$C$1:$AI$109,32,FALSE))</f>
        <v>17</v>
      </c>
      <c r="M7" s="9"/>
      <c r="N7" s="9">
        <f>IF(ISERROR(VLOOKUP($A$3,'2019-20'!$AK$1:$AO$109,2,FALSE))," ",VLOOKUP($A$3,'2019-20'!$AK$1:$AO$109,2,FALSE))</f>
        <v>0</v>
      </c>
      <c r="O7" s="9">
        <f>IF(ISERROR(VLOOKUP($A$3,'2019-20'!$AK$1:$AO$109,3,FALSE))," ",VLOOKUP($A$3,'2019-20'!$AK$1:$AO$109,3,FALSE))</f>
        <v>18</v>
      </c>
      <c r="P7" s="9">
        <f>IF(ISERROR(VLOOKUP($A$3,'2019-20'!$AK$1:$AO$109,4,FALSE))," ",VLOOKUP($A$3,'2019-20'!$AK$1:$AO$109,4,FALSE))</f>
        <v>0</v>
      </c>
      <c r="Q7" s="9">
        <f>IF(ISERROR(VLOOKUP($A$3,'2019-20'!$AK$1:$AO$109,5,FALSE))," ",VLOOKUP($A$3,'2019-20'!$AK$1:$AO$109,5,FALSE))</f>
        <v>0</v>
      </c>
    </row>
    <row r="8" spans="1:17" x14ac:dyDescent="0.25">
      <c r="A8" s="28"/>
      <c r="B8" s="9" t="s">
        <v>772</v>
      </c>
      <c r="C8" s="9">
        <f>IF(ISERROR(VLOOKUP($A$3,'2018-19'!$C$1:$AC$109,24,FALSE))," ",VLOOKUP($A$3,'2018-19'!$C$1:$AC$109,24,FALSE))</f>
        <v>17</v>
      </c>
      <c r="D8" s="9">
        <f>IF(ISERROR(VLOOKUP($A$3,'2018-19'!$C$1:$AC$109,25,FALSE))," ",VLOOKUP($A$3,'2018-19'!$C$1:$AC$109,25,FALSE))</f>
        <v>5</v>
      </c>
      <c r="E8" s="9">
        <f>IF(ISERROR(VLOOKUP($A$3,'2018-19'!$C$1:$AC$109,26,FALSE))," ",VLOOKUP($A$3,'2018-19'!$C$1:$AC$109,26,FALSE))</f>
        <v>2</v>
      </c>
      <c r="F8" s="9">
        <f>IF(ISERROR(VLOOKUP($A$3,'2018-19'!$C$1:$AC$109,27,FALSE))," ",VLOOKUP($A$3,'2018-19'!$C$1:$AC$109,27,FALSE))</f>
        <v>10</v>
      </c>
      <c r="G8" s="9">
        <f>IF(ISERROR(VLOOKUP($A$3,'2018-19'!$C$1:$AC$109,23,FALSE))," ",VLOOKUP($A$3,'2018-19'!$C$1:$AC$109,23,FALSE))</f>
        <v>-11</v>
      </c>
      <c r="H8" s="9"/>
      <c r="I8" s="9">
        <f>IF(ISERROR(VLOOKUP($A$3,'2018-19'!$C$1:$AI$109,29,FALSE))," ",VLOOKUP($A$3,'2018-19'!$C$1:$AI$109,29,FALSE))</f>
        <v>0</v>
      </c>
      <c r="J8" s="9">
        <f>IF(ISERROR(VLOOKUP($A$3,'2018-19'!$C$1:$AI$109,30,FALSE))," ",VLOOKUP($A$3,'2018-19'!$C$1:$AI$109,30,FALSE))</f>
        <v>0</v>
      </c>
      <c r="K8" s="9">
        <f>IF(ISERROR(VLOOKUP($A$3,'2018-19'!$C$1:$AI$109,31,FALSE))," ",VLOOKUP($A$3,'2018-19'!$C$1:$AI$109,31,FALSE))</f>
        <v>0</v>
      </c>
      <c r="L8" s="9">
        <f>IF(ISERROR(VLOOKUP($A$3,'2018-19'!$C$1:$AI$109,32,FALSE))," ",VLOOKUP($A$3,'2018-19'!$C$1:$AI$109,32,FALSE))</f>
        <v>17</v>
      </c>
      <c r="M8" s="9"/>
      <c r="N8" s="9">
        <f>IF(ISERROR(VLOOKUP($A$3,'2018-19'!$AK$1:$AO$109,2,FALSE))," ",VLOOKUP($A$3,'2018-19'!$AK$1:$AO$109,2,FALSE))</f>
        <v>0</v>
      </c>
      <c r="O8" s="9">
        <f>IF(ISERROR(VLOOKUP($A$3,'2018-19'!$AK$1:$AO$109,3,FALSE))," ",VLOOKUP($A$3,'2018-19'!$AK$1:$AO$109,3,FALSE))</f>
        <v>17</v>
      </c>
      <c r="P8" s="9">
        <f>IF(ISERROR(VLOOKUP($A$3,'2018-19'!$AK$1:$AO$109,4,FALSE))," ",VLOOKUP($A$3,'2018-19'!$AK$1:$AO$109,4,FALSE))</f>
        <v>0</v>
      </c>
      <c r="Q8" s="9">
        <f>IF(ISERROR(VLOOKUP($A$3,'2018-19'!$AK$1:$AO$109,5,FALSE))," ",VLOOKUP($A$3,'2018-19'!$AK$1:$AO$109,5,FALSE))</f>
        <v>0</v>
      </c>
    </row>
    <row r="9" spans="1:17" x14ac:dyDescent="0.25">
      <c r="A9" s="33" t="s">
        <v>720</v>
      </c>
      <c r="B9" s="9" t="s">
        <v>741</v>
      </c>
      <c r="C9" s="9">
        <f>IF(ISERROR(VLOOKUP($A$3,'2017-18'!$C$1:$AC$109,24,FALSE))," ",VLOOKUP($A$3,'2017-18'!$C$1:$AC$109,24,FALSE))</f>
        <v>18</v>
      </c>
      <c r="D9" s="9">
        <f>IF(ISERROR(VLOOKUP($A$3,'2017-18'!$C$1:$AC$109,25,FALSE))," ",VLOOKUP($A$3,'2017-18'!$C$1:$AC$109,25,FALSE))</f>
        <v>8</v>
      </c>
      <c r="E9" s="9">
        <f>IF(ISERROR(VLOOKUP($A$3,'2017-18'!$C$1:$AC$109,26,FALSE))," ",VLOOKUP($A$3,'2017-18'!$C$1:$AC$109,26,FALSE))</f>
        <v>1</v>
      </c>
      <c r="F9" s="9">
        <f>IF(ISERROR(VLOOKUP($A$3,'2017-18'!$C$1:$AC$109,27,FALSE))," ",VLOOKUP($A$3,'2017-18'!$C$1:$AC$109,27,FALSE))</f>
        <v>9</v>
      </c>
      <c r="G9" s="9">
        <f>IF(ISERROR(VLOOKUP($A$3,'2017-18'!$C$1:$AC$109,23,FALSE))," ",VLOOKUP($A$3,'2017-18'!$C$1:$AC$109,23,FALSE))</f>
        <v>0</v>
      </c>
      <c r="H9" s="9"/>
      <c r="I9" s="9">
        <f>IF(ISERROR(VLOOKUP($A$3,'2017-18'!$C$1:$AI$109,29,FALSE))," ",VLOOKUP($A$3,'2017-18'!$C$1:$AI$109,29,FALSE))</f>
        <v>0</v>
      </c>
      <c r="J9" s="9">
        <f>IF(ISERROR(VLOOKUP($A$3,'2017-18'!$C$1:$AI$109,30,FALSE))," ",VLOOKUP($A$3,'2017-18'!$C$1:$AI$109,30,FALSE))</f>
        <v>0</v>
      </c>
      <c r="K9" s="9">
        <f>IF(ISERROR(VLOOKUP($A$3,'2017-18'!$C$1:$AI$109,31,FALSE))," ",VLOOKUP($A$3,'2017-18'!$C$1:$AI$109,31,FALSE))</f>
        <v>0</v>
      </c>
      <c r="L9" s="9">
        <f>IF(ISERROR(VLOOKUP($A$3,'2017-18'!$C$1:$AI$109,32,FALSE))," ",VLOOKUP($A$3,'2017-18'!$C$1:$AI$109,32,FALSE))</f>
        <v>18</v>
      </c>
      <c r="M9" s="9"/>
      <c r="N9" s="9">
        <f>IF(ISERROR(VLOOKUP($A$3,'2017-18'!$AK$1:$AO$109,2,FALSE))," ",VLOOKUP($A$3,'2017-18'!$AK$1:$AO$109,2,FALSE))</f>
        <v>0</v>
      </c>
      <c r="O9" s="9">
        <f>IF(ISERROR(VLOOKUP($A$3,'2017-18'!$AK$1:$AO$109,3,FALSE))," ",VLOOKUP($A$3,'2017-18'!$AK$1:$AO$109,3,FALSE))</f>
        <v>18</v>
      </c>
      <c r="P9" s="9">
        <f>IF(ISERROR(VLOOKUP($A$3,'2017-18'!$AK$1:$AO$109,4,FALSE))," ",VLOOKUP($A$3,'2017-18'!$AK$1:$AO$109,4,FALSE))</f>
        <v>0</v>
      </c>
      <c r="Q9" s="9">
        <f>IF(ISERROR(VLOOKUP($A$3,'2017-18'!$AK$1:$AO$109,5,FALSE))," ",VLOOKUP($A$3,'2017-18'!$AK$1:$AO$109,5,FALSE))</f>
        <v>0</v>
      </c>
    </row>
    <row r="10" spans="1:17" x14ac:dyDescent="0.25">
      <c r="A10" s="33" t="s">
        <v>1073</v>
      </c>
      <c r="B10" s="9" t="s">
        <v>716</v>
      </c>
      <c r="C10" s="9">
        <f>IF(ISERROR(VLOOKUP($A$3,'2016-17'!$C$1:$AC$109,24,FALSE))," ",VLOOKUP($A$3,'2016-17'!$C$1:$AC$109,24,FALSE))</f>
        <v>18</v>
      </c>
      <c r="D10" s="9">
        <f>IF(ISERROR(VLOOKUP($A$3,'2016-17'!$C$1:$AC$109,25,FALSE))," ",VLOOKUP($A$3,'2016-17'!$C$1:$AC$109,25,FALSE))</f>
        <v>10</v>
      </c>
      <c r="E10" s="9">
        <f>IF(ISERROR(VLOOKUP($A$3,'2016-17'!$C$1:$AC$109,26,FALSE))," ",VLOOKUP($A$3,'2016-17'!$C$1:$AC$109,26,FALSE))</f>
        <v>1</v>
      </c>
      <c r="F10" s="9">
        <f>IF(ISERROR(VLOOKUP($A$3,'2016-17'!$C$1:$AC$109,27,FALSE))," ",VLOOKUP($A$3,'2016-17'!$C$1:$AC$109,27,FALSE))</f>
        <v>7</v>
      </c>
      <c r="G10" s="9">
        <f>IF(ISERROR(VLOOKUP($A$3,'2016-17'!$C$1:$AC$109,23,FALSE))," ",VLOOKUP($A$3,'2016-17'!$C$1:$AC$109,23,FALSE))</f>
        <v>57</v>
      </c>
      <c r="H10" s="9"/>
      <c r="I10" s="9">
        <f>IF(ISERROR(VLOOKUP($A$3,'2016-17'!$C$1:$AI$109,29,FALSE))," ",VLOOKUP($A$3,'2016-17'!$C$1:$AI$109,29,FALSE))</f>
        <v>0</v>
      </c>
      <c r="J10" s="9">
        <f>IF(ISERROR(VLOOKUP($A$3,'2016-17'!$C$1:$AI$109,30,FALSE))," ",VLOOKUP($A$3,'2016-17'!$C$1:$AI$109,30,FALSE))</f>
        <v>0</v>
      </c>
      <c r="K10" s="9">
        <f>IF(ISERROR(VLOOKUP($A$3,'2016-17'!$C$1:$AI$109,31,FALSE))," ",VLOOKUP($A$3,'2016-17'!$C$1:$AI$109,31,FALSE))</f>
        <v>0</v>
      </c>
      <c r="L10" s="9">
        <f>IF(ISERROR(VLOOKUP($A$3,'2016-17'!$C$1:$AI$109,32,FALSE))," ",VLOOKUP($A$3,'2016-17'!$C$1:$AI$109,32,FALSE))</f>
        <v>18</v>
      </c>
      <c r="M10" s="9"/>
      <c r="N10" s="9">
        <f>IF(ISERROR(VLOOKUP($A$3,'2016-17'!$AK$1:$AO$109,2,FALSE))," ",VLOOKUP($A$3,'2016-17'!$AK$1:$AO$109,2,FALSE))</f>
        <v>0</v>
      </c>
      <c r="O10" s="9">
        <f>IF(ISERROR(VLOOKUP($A$3,'2016-17'!$AK$1:$AO$109,3,FALSE))," ",VLOOKUP($A$3,'2016-17'!$AK$1:$AO$109,3,FALSE))</f>
        <v>18</v>
      </c>
      <c r="P10" s="9">
        <f>IF(ISERROR(VLOOKUP($A$3,'2016-17'!$AK$1:$AO$109,4,FALSE))," ",VLOOKUP($A$3,'2016-17'!$AK$1:$AO$109,4,FALSE))</f>
        <v>0</v>
      </c>
      <c r="Q10" s="9">
        <f>IF(ISERROR(VLOOKUP($A$3,'2016-17'!$AK$1:$AO$109,5,FALSE))," ",VLOOKUP($A$3,'2016-17'!$AK$1:$AO$109,5,FALSE))</f>
        <v>0</v>
      </c>
    </row>
    <row r="11" spans="1:17" x14ac:dyDescent="0.25">
      <c r="A11" s="29">
        <f>VLOOKUP(A3,'Players list'!C2:R310,16,FALSE)</f>
        <v>766</v>
      </c>
      <c r="B11" s="9" t="s">
        <v>673</v>
      </c>
      <c r="C11" s="9">
        <f>IF(ISERROR(VLOOKUP($A$3,'2015-16'!$C$1:$AC$109,24,FALSE))," ",VLOOKUP($A$3,'2015-16'!$C$1:$AC$109,24,FALSE))</f>
        <v>16</v>
      </c>
      <c r="D11" s="9">
        <f>IF(ISERROR(VLOOKUP($A$3,'2015-16'!$C$1:$AC$109,25,FALSE))," ",VLOOKUP($A$3,'2015-16'!$C$1:$AC$109,25,FALSE))</f>
        <v>5</v>
      </c>
      <c r="E11" s="9">
        <f>IF(ISERROR(VLOOKUP($A$3,'2015-16'!$C$1:$AC$109,26,FALSE))," ",VLOOKUP($A$3,'2015-16'!$C$1:$AC$109,26,FALSE))</f>
        <v>1</v>
      </c>
      <c r="F11" s="9">
        <f>IF(ISERROR(VLOOKUP($A$3,'2015-16'!$C$1:$AC$109,27,FALSE))," ",VLOOKUP($A$3,'2015-16'!$C$1:$AC$109,27,FALSE))</f>
        <v>10</v>
      </c>
      <c r="G11" s="9">
        <f>IF(ISERROR(VLOOKUP($A$3,'2015-16'!$C$1:$AC$109,23,FALSE))," ",VLOOKUP($A$3,'2015-16'!$C$1:$AC$109,23,FALSE))</f>
        <v>-33</v>
      </c>
      <c r="H11" s="9"/>
      <c r="I11" s="9">
        <f>IF(ISERROR(VLOOKUP($A$3,'2015-16'!$C$1:$AI$109,29,FALSE))," ",VLOOKUP($A$3,'2015-16'!$C$1:$AI$109,29,FALSE))</f>
        <v>0</v>
      </c>
      <c r="J11" s="9">
        <f>IF(ISERROR(VLOOKUP($A$3,'2015-16'!$C$1:$AI$109,30,FALSE))," ",VLOOKUP($A$3,'2015-16'!$C$1:$AI$109,30,FALSE))</f>
        <v>0</v>
      </c>
      <c r="K11" s="9">
        <f>IF(ISERROR(VLOOKUP($A$3,'2015-16'!$C$1:$AI$109,31,FALSE))," ",VLOOKUP($A$3,'2015-16'!$C$1:$AI$109,31,FALSE))</f>
        <v>1</v>
      </c>
      <c r="L11" s="9">
        <f>IF(ISERROR(VLOOKUP($A$3,'2015-16'!$C$1:$AI$109,32,FALSE))," ",VLOOKUP($A$3,'2015-16'!$C$1:$AI$109,32,FALSE))</f>
        <v>15</v>
      </c>
      <c r="M11" s="9"/>
      <c r="N11" s="9">
        <f>IF(ISERROR(VLOOKUP($A$3,'2015-16'!$AK$1:$AO$109,2,FALSE))," ",VLOOKUP($A$3,'2015-16'!$AK$1:$AO$109,2,FALSE))</f>
        <v>0</v>
      </c>
      <c r="O11" s="9">
        <f>IF(ISERROR(VLOOKUP($A$3,'2015-16'!$AK$1:$AO$109,3,FALSE))," ",VLOOKUP($A$3,'2015-16'!$AK$1:$AO$109,3,FALSE))</f>
        <v>16</v>
      </c>
      <c r="P11" s="9">
        <f>IF(ISERROR(VLOOKUP($A$3,'2015-16'!$AK$1:$AO$109,4,FALSE))," ",VLOOKUP($A$3,'2015-16'!$AK$1:$AO$109,4,FALSE))</f>
        <v>0</v>
      </c>
      <c r="Q11" s="9">
        <f>IF(ISERROR(VLOOKUP($A$3,'2015-16'!$AK$1:$AO$109,5,FALSE))," ",VLOOKUP($A$3,'2015-16'!$AK$1:$AO$109,5,FALSE))</f>
        <v>0</v>
      </c>
    </row>
    <row r="12" spans="1:17" x14ac:dyDescent="0.25">
      <c r="A12" s="11"/>
      <c r="B12" s="9" t="s">
        <v>592</v>
      </c>
      <c r="C12" s="9">
        <f>IF(ISERROR(VLOOKUP($A$3,'2014-15'!$C$1:$AC$99,24,FALSE))," ",VLOOKUP($A$3,'2014-15'!$C$1:$AC$99,24,FALSE))</f>
        <v>20</v>
      </c>
      <c r="D12" s="9">
        <f>IF(ISERROR(VLOOKUP($A$3,'2014-15'!$C$1:$AC$99,25,FALSE))," ",VLOOKUP($A$3,'2014-15'!$C$1:$AC$99,25,FALSE))</f>
        <v>10</v>
      </c>
      <c r="E12" s="9">
        <f>IF(ISERROR(VLOOKUP($A$3,'2014-15'!$C$1:$AC$99,26,FALSE))," ",VLOOKUP($A$3,'2014-15'!$C$1:$AC$99,26,FALSE))</f>
        <v>1</v>
      </c>
      <c r="F12" s="9">
        <f>IF(ISERROR(VLOOKUP($A$3,'2014-15'!$C$1:$AC$99,27,FALSE))," ",VLOOKUP($A$3,'2014-15'!$C$1:$AC$99,27,FALSE))</f>
        <v>9</v>
      </c>
      <c r="G12" s="9">
        <f>IF(ISERROR(VLOOKUP($A$3,'2014-15'!$C$1:$AC$99,23,FALSE))," ",VLOOKUP($A$3,'2014-15'!$C$1:$AC$99,23,FALSE))</f>
        <v>-31</v>
      </c>
      <c r="H12" s="9"/>
      <c r="I12" s="9">
        <f>IF(ISERROR(VLOOKUP($A$3,'2014-15'!$C$1:$AI$99,29,FALSE))," ",VLOOKUP($A$3,'2014-15'!$C$1:$AI$99,29,FALSE))</f>
        <v>0</v>
      </c>
      <c r="J12" s="9">
        <f>IF(ISERROR(VLOOKUP($A$3,'2014-15'!$C$1:$AI$99,30,FALSE))," ",VLOOKUP($A$3,'2014-15'!$C$1:$AI$99,30,FALSE))</f>
        <v>0</v>
      </c>
      <c r="K12" s="9">
        <f>IF(ISERROR(VLOOKUP($A$3,'2014-15'!$C$1:$AI$99,31,FALSE))," ",VLOOKUP($A$3,'2014-15'!$C$1:$AI$99,31,FALSE))</f>
        <v>0</v>
      </c>
      <c r="L12" s="9">
        <f>IF(ISERROR(VLOOKUP($A$3,'2014-15'!$C$1:$AI$99,32,FALSE))," ",VLOOKUP($A$3,'2014-15'!$C$1:$AI$99,32,FALSE))</f>
        <v>20</v>
      </c>
      <c r="M12" s="9"/>
      <c r="N12" s="9">
        <f>IF(ISERROR(VLOOKUP($A$3,'2014-15'!$AK$1:$AO$109,2,FALSE))," ",VLOOKUP($A$3,'2014-15'!$AK$1:$AO$109,2,FALSE))</f>
        <v>0</v>
      </c>
      <c r="O12" s="9">
        <f>IF(ISERROR(VLOOKUP($A$3,'2014-15'!$AK$1:$AO$109,3,FALSE))," ",VLOOKUP($A$3,'2014-15'!$AK$1:$AO$109,3,FALSE))</f>
        <v>20</v>
      </c>
      <c r="P12" s="9">
        <f>IF(ISERROR(VLOOKUP($A$3,'2014-15'!$AK$1:$AO$109,4,FALSE))," ",VLOOKUP($A$3,'2014-15'!$AK$1:$AO$109,4,FALSE))</f>
        <v>0</v>
      </c>
      <c r="Q12" s="9">
        <f>IF(ISERROR(VLOOKUP($A$3,'2014-15'!$AK$1:$AO$109,5,FALSE))," ",VLOOKUP($A$3,'2014-15'!$AK$1:$AO$109,5,FALSE))</f>
        <v>0</v>
      </c>
    </row>
    <row r="13" spans="1:17" x14ac:dyDescent="0.25">
      <c r="A13" s="11"/>
      <c r="B13" s="9" t="s">
        <v>504</v>
      </c>
      <c r="C13" s="9">
        <f>IF(ISERROR(VLOOKUP($A$3,'2013-14'!$C$1:$AC$86,24,FALSE))," ",VLOOKUP($A$3,'2013-14'!$C$1:$AC$86,24,FALSE))</f>
        <v>19</v>
      </c>
      <c r="D13" s="9">
        <f>IF(ISERROR(VLOOKUP($A$3,'2013-14'!$C$1:$AC$86,25,FALSE))," ",VLOOKUP($A$3,'2013-14'!$C$1:$AC$86,25,FALSE))</f>
        <v>6</v>
      </c>
      <c r="E13" s="9">
        <f>IF(ISERROR(VLOOKUP($A$3,'2013-14'!$C$1:$AC$86,26,FALSE))," ",VLOOKUP($A$3,'2013-14'!$C$1:$AC$86,26,FALSE))</f>
        <v>0</v>
      </c>
      <c r="F13" s="9">
        <f>IF(ISERROR(VLOOKUP($A$3,'2013-14'!$C$1:$AC$86,27,FALSE))," ",VLOOKUP($A$3,'2013-14'!$C$1:$AC$86,27,FALSE))</f>
        <v>13</v>
      </c>
      <c r="G13" s="9">
        <f>IF(ISERROR(VLOOKUP($A$3,'2013-14'!$C$1:$AC$86,23,FALSE))," ",VLOOKUP($A$3,'2013-14'!$C$1:$AC$86,23,FALSE))</f>
        <v>-27</v>
      </c>
      <c r="H13" s="9"/>
      <c r="I13" s="9">
        <f>IF(ISERROR(VLOOKUP($A$3,'2013-14'!$C$1:$AI$86,29,FALSE))," ",VLOOKUP($A$3,'2013-14'!$C$1:$AI$86,29,FALSE))</f>
        <v>1</v>
      </c>
      <c r="J13" s="9">
        <f>IF(ISERROR(VLOOKUP($A$3,'2013-14'!$C$1:$AI$86,30,FALSE))," ",VLOOKUP($A$3,'2013-14'!$C$1:$AI$86,30,FALSE))</f>
        <v>9</v>
      </c>
      <c r="K13" s="9">
        <f>IF(ISERROR(VLOOKUP($A$3,'2013-14'!$C$1:$AI$86,31,FALSE))," ",VLOOKUP($A$3,'2013-14'!$C$1:$AI$86,31,FALSE))</f>
        <v>0</v>
      </c>
      <c r="L13" s="9">
        <f>IF(ISERROR(VLOOKUP($A$3,'2013-14'!$C$1:$AI$86,32,FALSE))," ",VLOOKUP($A$3,'2013-14'!$C$1:$AI$86,32,FALSE))</f>
        <v>9</v>
      </c>
      <c r="M13" s="9"/>
      <c r="N13" s="9">
        <f>IF(ISERROR(VLOOKUP($A$3,'2013-14'!$AK$1:$AO$109,2,FALSE))," ",VLOOKUP($A$3,'2013-14'!$AK$1:$AO$109,2,FALSE))</f>
        <v>10</v>
      </c>
      <c r="O13" s="9">
        <f>IF(ISERROR(VLOOKUP($A$3,'2013-14'!$AK$1:$AO$109,3,FALSE))," ",VLOOKUP($A$3,'2013-14'!$AK$1:$AO$109,3,FALSE))</f>
        <v>9</v>
      </c>
      <c r="P13" s="9">
        <f>IF(ISERROR(VLOOKUP($A$3,'2013-14'!$AK$1:$AO$109,4,FALSE))," ",VLOOKUP($A$3,'2013-14'!$AK$1:$AO$109,4,FALSE))</f>
        <v>0</v>
      </c>
      <c r="Q13" s="9">
        <f>IF(ISERROR(VLOOKUP($A$3,'2013-14'!$AK$1:$AO$109,5,FALSE))," ",VLOOKUP($A$3,'2013-14'!$AK$1:$AO$109,5,FALSE))</f>
        <v>0</v>
      </c>
    </row>
    <row r="14" spans="1:17" x14ac:dyDescent="0.25">
      <c r="A14" s="11"/>
      <c r="B14" s="9" t="s">
        <v>408</v>
      </c>
      <c r="C14" s="9">
        <f>IF(ISERROR(VLOOKUP($A$3,'2012-13'!$C$1:$AC$86,24,FALSE))," ",VLOOKUP($A$3,'2012-13'!$C$1:$AC$86,24,FALSE))</f>
        <v>18</v>
      </c>
      <c r="D14" s="9">
        <f>IF(ISERROR(VLOOKUP($A$3,'2012-13'!$C$1:$AC$86,25,FALSE))," ",VLOOKUP($A$3,'2012-13'!$C$1:$AC$86,25,FALSE))</f>
        <v>11</v>
      </c>
      <c r="E14" s="9">
        <f>IF(ISERROR(VLOOKUP($A$3,'2012-13'!$C$1:$AC$86,26,FALSE))," ",VLOOKUP($A$3,'2012-13'!$C$1:$AC$86,26,FALSE))</f>
        <v>0</v>
      </c>
      <c r="F14" s="9">
        <f>IF(ISERROR(VLOOKUP($A$3,'2012-13'!$C$1:$AC$86,27,FALSE))," ",VLOOKUP($A$3,'2012-13'!$C$1:$AC$86,27,FALSE))</f>
        <v>7</v>
      </c>
      <c r="G14" s="9">
        <f>IF(ISERROR(VLOOKUP($A$3,'2012-13'!$C$1:$AC$86,23,FALSE))," ",VLOOKUP($A$3,'2012-13'!$C$1:$AC$86,23,FALSE))</f>
        <v>23</v>
      </c>
      <c r="H14" s="9"/>
      <c r="I14" s="9">
        <f>IF(ISERROR(VLOOKUP($A$3,'2012-13'!$C$1:$AI$86,29,FALSE))," ",VLOOKUP($A$3,'2012-13'!$C$1:$AI$86,29,FALSE))</f>
        <v>0</v>
      </c>
      <c r="J14" s="9">
        <f>IF(ISERROR(VLOOKUP($A$3,'2012-13'!$C$1:$AI$86,30,FALSE))," ",VLOOKUP($A$3,'2012-13'!$C$1:$AI$86,30,FALSE))</f>
        <v>0</v>
      </c>
      <c r="K14" s="9">
        <f>IF(ISERROR(VLOOKUP($A$3,'2012-13'!$C$1:$AI$86,31,FALSE))," ",VLOOKUP($A$3,'2012-13'!$C$1:$AI$86,31,FALSE))</f>
        <v>0</v>
      </c>
      <c r="L14" s="9">
        <f>IF(ISERROR(VLOOKUP($A$3,'2012-13'!$C$1:$AI$86,32,FALSE))," ",VLOOKUP($A$3,'2012-13'!$C$1:$AI$86,32,FALSE))</f>
        <v>18</v>
      </c>
      <c r="M14" s="9"/>
      <c r="N14" s="9">
        <f>IF(ISERROR(VLOOKUP($A$3,'2012-13'!$AK$1:$AO$109,2,FALSE))," ",VLOOKUP($A$3,'2012-13'!$AK$1:$AO$109,2,FALSE))</f>
        <v>0</v>
      </c>
      <c r="O14" s="9">
        <f>IF(ISERROR(VLOOKUP($A$3,'2012-13'!$AK$1:$AO$109,3,FALSE))," ",VLOOKUP($A$3,'2012-13'!$AK$1:$AO$109,3,FALSE))</f>
        <v>18</v>
      </c>
      <c r="P14" s="9">
        <f>IF(ISERROR(VLOOKUP($A$3,'2012-13'!$AK$1:$AO$109,4,FALSE))," ",VLOOKUP($A$3,'2012-13'!$AK$1:$AO$109,4,FALSE))</f>
        <v>0</v>
      </c>
      <c r="Q14" s="9">
        <f>IF(ISERROR(VLOOKUP($A$3,'2012-13'!$AK$1:$AO$109,5,FALSE))," ",VLOOKUP($A$3,'2012-13'!$AK$1:$AO$109,5,FALSE))</f>
        <v>0</v>
      </c>
    </row>
    <row r="15" spans="1:17" x14ac:dyDescent="0.25">
      <c r="A15" s="11"/>
      <c r="B15" s="9" t="s">
        <v>222</v>
      </c>
      <c r="C15" s="9">
        <f>IF(ISERROR(VLOOKUP($A$3,'2011-12'!$C$1:$AC$86,24,FALSE))," ",VLOOKUP($A$3,'2011-12'!$C$1:$AC$86,24,FALSE))</f>
        <v>20</v>
      </c>
      <c r="D15" s="9">
        <f>IF(ISERROR(VLOOKUP($A$3,'2011-12'!$C$1:$AC$86,25,FALSE))," ",VLOOKUP($A$3,'2011-12'!$C$1:$AC$86,25,FALSE))</f>
        <v>13</v>
      </c>
      <c r="E15" s="9">
        <f>IF(ISERROR(VLOOKUP($A$3,'2011-12'!$C$1:$AC$86,26,FALSE))," ",VLOOKUP($A$3,'2011-12'!$C$1:$AC$86,26,FALSE))</f>
        <v>1</v>
      </c>
      <c r="F15" s="9">
        <f>IF(ISERROR(VLOOKUP($A$3,'2011-12'!$C$1:$AC$86,27,FALSE))," ",VLOOKUP($A$3,'2011-12'!$C$1:$AC$86,27,FALSE))</f>
        <v>6</v>
      </c>
      <c r="G15" s="9">
        <f>IF(ISERROR(VLOOKUP($A$3,'2011-12'!$C$1:$AC$86,23,FALSE))," ",VLOOKUP($A$3,'2011-12'!$C$1:$AC$86,23,FALSE))</f>
        <v>107</v>
      </c>
      <c r="H15" s="9"/>
      <c r="I15" s="9">
        <f>IF(ISERROR(VLOOKUP($A$3,'2011-12'!$C$1:$AI$86,29,FALSE))," ",VLOOKUP($A$3,'2011-12'!$C$1:$AI$86,29,FALSE))</f>
        <v>0</v>
      </c>
      <c r="J15" s="9">
        <f>IF(ISERROR(VLOOKUP($A$3,'2011-12'!$C$1:$AI$86,30,FALSE))," ",VLOOKUP($A$3,'2011-12'!$C$1:$AI$86,30,FALSE))</f>
        <v>6</v>
      </c>
      <c r="K15" s="9">
        <f>IF(ISERROR(VLOOKUP($A$3,'2011-12'!$C$1:$AI$86,31,FALSE))," ",VLOOKUP($A$3,'2011-12'!$C$1:$AI$86,31,FALSE))</f>
        <v>10</v>
      </c>
      <c r="L15" s="9">
        <f>IF(ISERROR(VLOOKUP($A$3,'2011-12'!$C$1:$AI$86,32,FALSE))," ",VLOOKUP($A$3,'2011-12'!$C$1:$AI$86,32,FALSE))</f>
        <v>4</v>
      </c>
      <c r="M15" s="9"/>
      <c r="N15" s="9">
        <f>IF(ISERROR(VLOOKUP($A$3,'2011-12'!$AK$1:$AO$109,2,FALSE))," ",VLOOKUP($A$3,'2011-12'!$AK$1:$AO$109,2,FALSE))</f>
        <v>17</v>
      </c>
      <c r="O15" s="9">
        <f>IF(ISERROR(VLOOKUP($A$3,'2011-12'!$AK$1:$AO$109,3,FALSE))," ",VLOOKUP($A$3,'2011-12'!$AK$1:$AO$109,3,FALSE))</f>
        <v>3</v>
      </c>
      <c r="P15" s="9">
        <f>IF(ISERROR(VLOOKUP($A$3,'2011-12'!$AK$1:$AO$109,4,FALSE))," ",VLOOKUP($A$3,'2011-12'!$AK$1:$AO$109,4,FALSE))</f>
        <v>0</v>
      </c>
      <c r="Q15" s="9">
        <f>IF(ISERROR(VLOOKUP($A$3,'2011-12'!$AK$1:$AO$109,5,FALSE))," ",VLOOKUP($A$3,'2011-12'!$AK$1:$AO$109,5,FALSE))</f>
        <v>0</v>
      </c>
    </row>
    <row r="16" spans="1:17" x14ac:dyDescent="0.25">
      <c r="A16" s="11"/>
      <c r="B16" s="9" t="s">
        <v>223</v>
      </c>
      <c r="C16" s="9">
        <f>IF(ISERROR(VLOOKUP($A$3,'2010-11'!$C$1:$Z$88,21,FALSE))," ",VLOOKUP($A$3,'2010-11'!$C$1:$Z$88,21,FALSE))</f>
        <v>18</v>
      </c>
      <c r="D16" s="9">
        <f>IF(ISERROR(VLOOKUP($A$3,'2010-11'!$C$1:$Z$88,22,FALSE))," ",VLOOKUP($A$3,'2010-11'!$C$1:$Z$88,22,FALSE))</f>
        <v>13</v>
      </c>
      <c r="E16" s="9">
        <f>IF(ISERROR(VLOOKUP($A$3,'2010-11'!$C$1:$Z$88,23,FALSE))," ",VLOOKUP($A$3,'2010-11'!$C$1:$Z$88,23,FALSE))</f>
        <v>1</v>
      </c>
      <c r="F16" s="9">
        <f>IF(ISERROR(VLOOKUP($A$3,'2010-11'!$C$1:$Z$88,24,FALSE))," ",VLOOKUP($A$3,'2010-11'!$C$1:$Z$88,24,FALSE))</f>
        <v>4</v>
      </c>
      <c r="G16" s="9">
        <f>IF(ISERROR(VLOOKUP($A$3,'2010-11'!$C$1:$Z$88,20,FALSE))," ",VLOOKUP($A$3,'2010-11'!$C$1:$Z$88,20,FALSE))</f>
        <v>117</v>
      </c>
      <c r="H16" s="9"/>
      <c r="I16" s="9">
        <f>IF(ISERROR(VLOOKUP($A$3,'2010-11'!$C$1:$AF$85,26,FALSE))," ",VLOOKUP($A$3,'2010-11'!$C$1:$AF$85,26,FALSE))</f>
        <v>0</v>
      </c>
      <c r="J16" s="9">
        <f>IF(ISERROR(VLOOKUP($A$3,'2010-11'!$C$1:$AF$85,27,FALSE))," ",VLOOKUP($A$3,'2010-11'!$C$1:$AF$85,27,FALSE))</f>
        <v>4</v>
      </c>
      <c r="K16" s="9">
        <f>IF(ISERROR(VLOOKUP($A$3,'2010-11'!$C$1:$AF$85,28,FALSE))," ",VLOOKUP($A$3,'2010-11'!$C$1:$AF$85,28,FALSE))</f>
        <v>1</v>
      </c>
      <c r="L16" s="9">
        <f>IF(ISERROR(VLOOKUP($A$3,'2010-11'!$C$1:$AF$85,29,FALSE))," ",VLOOKUP($A$3,'2010-11'!$C$1:$AF$85,29,FALSE))</f>
        <v>13</v>
      </c>
      <c r="M16" s="9"/>
      <c r="N16" s="9">
        <f>IF(ISERROR(VLOOKUP($A$3,'2010-11'!$AK$1:$AO$109,2,FALSE))," ",VLOOKUP($A$3,'2010-11'!$AK$1:$AO$109,2,FALSE))</f>
        <v>6</v>
      </c>
      <c r="O16" s="9">
        <f>IF(ISERROR(VLOOKUP($A$3,'2010-11'!$AK$1:$AO$109,3,FALSE))," ",VLOOKUP($A$3,'2010-11'!$AK$1:$AO$109,3,FALSE))</f>
        <v>12</v>
      </c>
      <c r="P16" s="9">
        <f>IF(ISERROR(VLOOKUP($A$3,'2010-11'!$AK$1:$AO$109,4,FALSE))," ",VLOOKUP($A$3,'2010-11'!$AK$1:$AO$109,4,FALSE))</f>
        <v>0</v>
      </c>
      <c r="Q16" s="9">
        <f>IF(ISERROR(VLOOKUP($A$3,'2010-11'!$AK$1:$AO$109,5,FALSE))," ",VLOOKUP($A$3,'2010-11'!$AK$1:$AO$109,5,FALSE))</f>
        <v>0</v>
      </c>
    </row>
    <row r="17" spans="1:17" x14ac:dyDescent="0.25">
      <c r="A17" s="11"/>
      <c r="B17" s="9" t="s">
        <v>224</v>
      </c>
      <c r="C17" s="9">
        <f>IF(ISERROR(VLOOKUP($A$3,'2009-10'!$C$1:$Z$82,21,FALSE))," ",VLOOKUP($A$3,'2009-10'!$C$1:$Z$82,21,FALSE))</f>
        <v>17</v>
      </c>
      <c r="D17" s="9">
        <f>IF(ISERROR(VLOOKUP($A$3,'2009-10'!$C$1:$Z$82,22,FALSE))," ",VLOOKUP($A$3,'2009-10'!$C$1:$Z$82,22,FALSE))</f>
        <v>13</v>
      </c>
      <c r="E17" s="9">
        <f>IF(ISERROR(VLOOKUP($A$3,'2009-10'!$C$1:$Z$82,23,FALSE))," ",VLOOKUP($A$3,'2009-10'!$C$1:$Z$82,23,FALSE))</f>
        <v>0</v>
      </c>
      <c r="F17" s="9">
        <f>IF(ISERROR(VLOOKUP($A$3,'2009-10'!$C$1:$Z$82,24,FALSE))," ",VLOOKUP($A$3,'2009-10'!$C$1:$Z$82,24,FALSE))</f>
        <v>4</v>
      </c>
      <c r="G17" s="9">
        <f>IF(ISERROR(VLOOKUP($A$3,'2009-10'!$C$1:$Z$82,20,FALSE))," ",VLOOKUP($A$3,'2009-10'!$C$1:$Z$82,20,FALSE))</f>
        <v>101</v>
      </c>
      <c r="H17" s="9"/>
      <c r="I17" s="9">
        <f>IF(ISERROR(VLOOKUP($A$3,'2009-10'!$C$1:$AF$87,26,FALSE))," ",VLOOKUP($A$3,'2009-10'!$C$1:$AF$87,26,FALSE))</f>
        <v>4</v>
      </c>
      <c r="J17" s="9">
        <f>IF(ISERROR(VLOOKUP($A$3,'2009-10'!$C$1:$AF$87,27,FALSE))," ",VLOOKUP($A$3,'2009-10'!$C$1:$AF$87,27,FALSE))</f>
        <v>8</v>
      </c>
      <c r="K17" s="9">
        <f>IF(ISERROR(VLOOKUP($A$3,'2009-10'!$C$1:$AF$87,28,FALSE))," ",VLOOKUP($A$3,'2009-10'!$C$1:$AF$87,28,FALSE))</f>
        <v>0</v>
      </c>
      <c r="L17" s="9">
        <f>IF(ISERROR(VLOOKUP($A$3,'2009-10'!$C$1:$AF$87,29,FALSE))," ",VLOOKUP($A$3,'2009-10'!$C$1:$AF$87,29,FALSE))</f>
        <v>5</v>
      </c>
      <c r="M17" s="9"/>
      <c r="N17" s="9">
        <f>IF(ISERROR(VLOOKUP($A$3,'2009-10'!$AK$1:$AO$109,2,FALSE))," ",VLOOKUP($A$3,'2009-10'!$AK$1:$AO$109,2,FALSE))</f>
        <v>12</v>
      </c>
      <c r="O17" s="9">
        <f>IF(ISERROR(VLOOKUP($A$3,'2009-10'!$AK$1:$AO$109,3,FALSE))," ",VLOOKUP($A$3,'2009-10'!$AK$1:$AO$109,3,FALSE))</f>
        <v>5</v>
      </c>
      <c r="P17" s="9">
        <f>IF(ISERROR(VLOOKUP($A$3,'2009-10'!$AK$1:$AO$109,4,FALSE))," ",VLOOKUP($A$3,'2009-10'!$AK$1:$AO$109,4,FALSE))</f>
        <v>0</v>
      </c>
      <c r="Q17" s="9">
        <f>IF(ISERROR(VLOOKUP($A$3,'2009-10'!$AK$1:$AO$109,5,FALSE))," ",VLOOKUP($A$3,'2009-10'!$AK$1:$AO$109,5,FALSE))</f>
        <v>0</v>
      </c>
    </row>
    <row r="18" spans="1:17" x14ac:dyDescent="0.25">
      <c r="A18" s="11"/>
      <c r="B18" s="9" t="s">
        <v>225</v>
      </c>
      <c r="C18" s="9">
        <f>IF(ISERROR(VLOOKUP($A$3,'2008-09'!$C$1:$Z$91,21,FALSE))," ",VLOOKUP($A$3,'2008-09'!$C$1:$Z$91,21,FALSE))</f>
        <v>15</v>
      </c>
      <c r="D18" s="9">
        <f>IF(ISERROR(VLOOKUP($A$3,'2008-09'!$C$1:$Z$91,22,FALSE))," ",VLOOKUP($A$3,'2008-09'!$C$1:$Z$91,22,FALSE))</f>
        <v>7</v>
      </c>
      <c r="E18" s="9">
        <f>IF(ISERROR(VLOOKUP($A$3,'2008-09'!$C$1:$Z$91,23,FALSE))," ",VLOOKUP($A$3,'2008-09'!$C$1:$Z$91,23,FALSE))</f>
        <v>0</v>
      </c>
      <c r="F18" s="9">
        <f>IF(ISERROR(VLOOKUP($A$3,'2008-09'!$C$1:$Z$91,24,FALSE))," ",VLOOKUP($A$3,'2008-09'!$C$1:$Z$91,24,FALSE))</f>
        <v>8</v>
      </c>
      <c r="G18" s="9">
        <f>IF(ISERROR(VLOOKUP($A$3,'2008-09'!$C$1:$Z$91,20,FALSE))," ",VLOOKUP($A$3,'2008-09'!$C$1:$Z$91,20,FALSE))</f>
        <v>-11</v>
      </c>
      <c r="H18" s="9"/>
      <c r="I18" s="9">
        <f>IF(ISERROR(VLOOKUP($A$3,'2008-09'!$C$1:$AF$87,26,FALSE))," ",VLOOKUP($A$3,'2008-09'!$C$1:$AF$87,26,FALSE))</f>
        <v>0</v>
      </c>
      <c r="J18" s="9">
        <f>IF(ISERROR(VLOOKUP($A$3,'2008-09'!$C$1:$AF$87,27,FALSE))," ",VLOOKUP($A$3,'2008-09'!$C$1:$AF$87,27,FALSE))</f>
        <v>1</v>
      </c>
      <c r="K18" s="9">
        <f>IF(ISERROR(VLOOKUP($A$3,'2008-09'!$C$1:$AF$87,28,FALSE))," ",VLOOKUP($A$3,'2008-09'!$C$1:$AF$87,28,FALSE))</f>
        <v>1</v>
      </c>
      <c r="L18" s="9">
        <f>IF(ISERROR(VLOOKUP($A$3,'2008-09'!$C$1:$AF$87,29,FALSE))," ",VLOOKUP($A$3,'2008-09'!$C$1:$AF$87,29,FALSE))</f>
        <v>13</v>
      </c>
      <c r="M18" s="9"/>
      <c r="N18" s="9">
        <f>IF(ISERROR(VLOOKUP($A$3,'2008-09'!$AK$1:$AO$113,2,FALSE))," ",VLOOKUP($A$3,'2008-09'!$AK$1:$AO$113,2,FALSE))</f>
        <v>2</v>
      </c>
      <c r="O18" s="9">
        <f>IF(ISERROR(VLOOKUP($A$3,'2008-09'!$AK$1:$AO$113,3,FALSE))," ",VLOOKUP($A$3,'2008-09'!$AK$1:$AO$113,3,FALSE))</f>
        <v>13</v>
      </c>
      <c r="P18" s="9">
        <f>IF(ISERROR(VLOOKUP($A$3,'2008-09'!$AK$1:$AO$113,4,FALSE))," ",VLOOKUP($A$3,'2008-09'!$AK$1:$AO$113,4,FALSE))</f>
        <v>0</v>
      </c>
      <c r="Q18" s="9">
        <f>IF(ISERROR(VLOOKUP($A$3,'2008-09'!$AK$1:$AO$113,5,FALSE))," ",VLOOKUP($A$3,'2008-09'!$AK$1:$AO$113,5,FALSE))</f>
        <v>0</v>
      </c>
    </row>
    <row r="19" spans="1:17" x14ac:dyDescent="0.25">
      <c r="A19" s="11"/>
      <c r="B19" s="9" t="s">
        <v>226</v>
      </c>
      <c r="C19" s="9">
        <f>IF(ISERROR(VLOOKUP($A$3,'2007-08'!$C$1:$Z$72,21,FALSE))," ",VLOOKUP($A$3,'2007-08'!$C$1:$Z$72,21,FALSE))</f>
        <v>17</v>
      </c>
      <c r="D19" s="9">
        <f>IF(ISERROR(VLOOKUP($A$3,'2007-08'!$C$1:$Z$72,22,FALSE))," ",VLOOKUP($A$3,'2007-08'!$C$1:$Z$72,22,FALSE))</f>
        <v>6</v>
      </c>
      <c r="E19" s="9">
        <f>IF(ISERROR(VLOOKUP($A$3,'2007-08'!$C$1:$Z$72,23,FALSE))," ",VLOOKUP($A$3,'2007-08'!$C$1:$Z$72,23,FALSE))</f>
        <v>0</v>
      </c>
      <c r="F19" s="9">
        <f>IF(ISERROR(VLOOKUP($A$3,'2007-08'!$C$1:$Z$72,24,FALSE))," ",VLOOKUP($A$3,'2007-08'!$C$1:$Z$72,24,FALSE))</f>
        <v>11</v>
      </c>
      <c r="G19" s="9">
        <f>IF(ISERROR(VLOOKUP($A$3,'2007-08'!$C$1:$Z$72,20,FALSE))," ",VLOOKUP($A$3,'2007-08'!$C$1:$Z$72,20,FALSE))</f>
        <v>-27</v>
      </c>
      <c r="H19" s="9"/>
      <c r="I19" s="9">
        <f>IF(ISERROR(VLOOKUP($A$3,'2007-08'!$C$1:$AF$100,26,FALSE))," ",VLOOKUP($A$3,'2007-08'!$C$1:$AF$100,26,FALSE))</f>
        <v>16</v>
      </c>
      <c r="J19" s="9">
        <f>IF(ISERROR(VLOOKUP($A$3,'2007-08'!$C$1:$AF$100,27,FALSE))," ",VLOOKUP($A$3,'2007-08'!$C$1:$AF$100,27,FALSE))</f>
        <v>0</v>
      </c>
      <c r="K19" s="9">
        <f>IF(ISERROR(VLOOKUP($A$3,'2007-08'!$C$1:$AF$100,28,FALSE))," ",VLOOKUP($A$3,'2007-08'!$C$1:$AF$100,28,FALSE))</f>
        <v>1</v>
      </c>
      <c r="L19" s="9">
        <f>IF(ISERROR(VLOOKUP($A$3,'2007-08'!$C$1:$AF$100,29,FALSE))," ",VLOOKUP($A$3,'2007-08'!$C$1:$AF$100,29,FALSE))</f>
        <v>0</v>
      </c>
      <c r="M19" s="9"/>
      <c r="N19" s="9">
        <f>IF(ISERROR(VLOOKUP($A$3,'2007-08'!$AK$1:$AO$123,2,FALSE))," ",VLOOKUP($A$3,'2007-08'!$AK$1:$AO$123,2,FALSE))</f>
        <v>17</v>
      </c>
      <c r="O19" s="9">
        <f>IF(ISERROR(VLOOKUP($A$3,'2007-08'!$AK$1:$AO$123,3,FALSE))," ",VLOOKUP($A$3,'2007-08'!$AK$1:$AO$123,3,FALSE))</f>
        <v>0</v>
      </c>
      <c r="P19" s="9">
        <f>IF(ISERROR(VLOOKUP($A$3,'2007-08'!$AK$1:$AO$123,4,FALSE))," ",VLOOKUP($A$3,'2007-08'!$AK$1:$AO$123,4,FALSE))</f>
        <v>0</v>
      </c>
      <c r="Q19" s="9">
        <f>IF(ISERROR(VLOOKUP($A$3,'2007-08'!$AK$1:$AO$123,5,FALSE))," ",VLOOKUP($A$3,'2007-08'!$AK$1:$AO$123,5,FALSE))</f>
        <v>0</v>
      </c>
    </row>
    <row r="20" spans="1:17" x14ac:dyDescent="0.25">
      <c r="A20" s="11"/>
      <c r="B20" s="16" t="s">
        <v>227</v>
      </c>
      <c r="C20" s="16">
        <f>IF(ISERROR(VLOOKUP($A$3,'2006-07'!$C$1:$Z$54,21,FALSE))," ",VLOOKUP($A$3,'2006-07'!$C$1:$Z$54,21,FALSE))</f>
        <v>16</v>
      </c>
      <c r="D20" s="16">
        <f>IF(ISERROR(VLOOKUP($A$3,'2006-07'!$C$1:$Z$54,22,FALSE))," ",VLOOKUP($A$3,'2006-07'!$C$1:$Z$54,22,FALSE))</f>
        <v>7</v>
      </c>
      <c r="E20" s="16">
        <f>IF(ISERROR(VLOOKUP($A$3,'2006-07'!$C$1:$Z$54,23,FALSE))," ",VLOOKUP($A$3,'2006-07'!$C$1:$Z$54,23,FALSE))</f>
        <v>0</v>
      </c>
      <c r="F20" s="16">
        <f>IF(ISERROR(VLOOKUP($A$3,'2006-07'!$C$1:$Z$54,24,FALSE))," ",VLOOKUP($A$3,'2006-07'!$C$1:$Z$54,24,FALSE))</f>
        <v>9</v>
      </c>
      <c r="G20" s="16">
        <f>IF(ISERROR(VLOOKUP($A$3,'2006-07'!$C$1:$Z$54,20,FALSE))," ",VLOOKUP($A$3,'2006-07'!$C$1:$Z$54,20,FALSE))</f>
        <v>-37</v>
      </c>
      <c r="H20" s="16"/>
      <c r="I20" s="16">
        <f>IF(ISERROR(VLOOKUP($A$3,'2006-07'!$C$1:$AF$91,26,FALSE))," ",VLOOKUP($A$3,'2006-07'!$C$1:$AF$91,26,FALSE))</f>
        <v>0</v>
      </c>
      <c r="J20" s="16">
        <f>IF(ISERROR(VLOOKUP($A$3,'2006-07'!$C$1:$AF$91,27,FALSE))," ",VLOOKUP($A$3,'2006-07'!$C$1:$AF$91,27,FALSE))</f>
        <v>16</v>
      </c>
      <c r="K20" s="16">
        <f>IF(ISERROR(VLOOKUP($A$3,'2006-07'!$C$1:$AF$91,28,FALSE))," ",VLOOKUP($A$3,'2006-07'!$C$1:$AF$91,28,FALSE))</f>
        <v>0</v>
      </c>
      <c r="L20" s="16">
        <f>IF(ISERROR(VLOOKUP($A$3,'2006-07'!$C$1:$AF$91,29,FALSE))," ",VLOOKUP($A$3,'2006-07'!$C$1:$AF$91,29,FALSE))</f>
        <v>0</v>
      </c>
      <c r="M20" s="16"/>
      <c r="N20" s="9">
        <f>IF(ISERROR(VLOOKUP($A$3,'2006-07'!$AK$1:$AO$110,2,FALSE))," ",VLOOKUP($A$3,'2006-07'!$AK$1:$AO$110,2,FALSE))</f>
        <v>16</v>
      </c>
      <c r="O20" s="9">
        <f>IF(ISERROR(VLOOKUP($A$3,'2006-07'!$AK$1:$AO$110,3,FALSE))," ",VLOOKUP($A$3,'2006-07'!$AK$1:$AO$110,3,FALSE))</f>
        <v>0</v>
      </c>
      <c r="P20" s="9">
        <f>IF(ISERROR(VLOOKUP($A$3,'2006-07'!$AK$1:$AO$110,4,FALSE))," ",VLOOKUP($A$3,'2006-07'!$AK$1:$AO$110,4,FALSE))</f>
        <v>0</v>
      </c>
      <c r="Q20" s="9">
        <f>IF(ISERROR(VLOOKUP($A$3,'2006-07'!$AK$1:$AO$110,5,FALSE))," ",VLOOKUP($A$3,'2006-07'!$AK$1:$AO$110,5,FALSE))</f>
        <v>0</v>
      </c>
    </row>
    <row r="21" spans="1:17" x14ac:dyDescent="0.25">
      <c r="A21" s="11"/>
      <c r="B21" s="16" t="s">
        <v>471</v>
      </c>
      <c r="C21" s="16">
        <f>IF(ISERROR(VLOOKUP($A$3,'2005-06'!$C$1:$Z$72,21,FALSE))," ",VLOOKUP($A$3,'2005-06'!$C$1:$Z$72,21,FALSE))</f>
        <v>17</v>
      </c>
      <c r="D21" s="16">
        <f>IF(ISERROR(VLOOKUP($A$3,'2005-06'!$C$1:$Z$72,22,FALSE))," ",VLOOKUP($A$3,'2005-06'!$C$1:$Z$72,22,FALSE))</f>
        <v>5</v>
      </c>
      <c r="E21" s="16">
        <f>IF(ISERROR(VLOOKUP($A$3,'2005-06'!$C$1:$Z$72,23,FALSE))," ",VLOOKUP($A$3,'2005-06'!$C$1:$Z$72,23,FALSE))</f>
        <v>0</v>
      </c>
      <c r="F21" s="16">
        <f>IF(ISERROR(VLOOKUP($A$3,'2005-06'!$C$1:$Z$72,24,FALSE))," ",VLOOKUP($A$3,'2005-06'!$C$1:$Z$72,24,FALSE))</f>
        <v>12</v>
      </c>
      <c r="G21" s="16">
        <f>IF(ISERROR(VLOOKUP($A$3,'2005-06'!$C$1:$Z$72,20,FALSE))," ",VLOOKUP($A$3,'2005-06'!$C$1:$Z$72,20,FALSE))</f>
        <v>-49</v>
      </c>
      <c r="H21" s="16"/>
      <c r="I21" s="16">
        <f>IF(ISERROR(VLOOKUP($A$3,'2005-06'!$C$1:$AF$87,26,FALSE))," ",VLOOKUP($A$3,'2005-06'!$C$1:$AF$87,26,FALSE))</f>
        <v>3</v>
      </c>
      <c r="J21" s="16">
        <f>IF(ISERROR(VLOOKUP($A$3,'2005-06'!$C$1:$AF$87,27,FALSE))," ",VLOOKUP($A$3,'2005-06'!$C$1:$AF$87,27,FALSE))</f>
        <v>13</v>
      </c>
      <c r="K21" s="16">
        <f>IF(ISERROR(VLOOKUP($A$3,'2005-06'!$C$1:$AF$87,28,FALSE))," ",VLOOKUP($A$3,'2005-06'!$C$1:$AF$87,28,FALSE))</f>
        <v>0</v>
      </c>
      <c r="L21" s="16">
        <f>IF(ISERROR(VLOOKUP($A$3,'2005-06'!$C$1:$AF$87,29,FALSE))," ",VLOOKUP($A$3,'2005-06'!$C$1:$AF$87,29,FALSE))</f>
        <v>1</v>
      </c>
      <c r="M21" s="16"/>
      <c r="N21" s="9">
        <f>IF(ISERROR(VLOOKUP($A$3,'2005-06'!$AK$1:$AO$110,2,FALSE))," ",VLOOKUP($A$3,'2005-06'!$AK$1:$AO$110,2,FALSE))</f>
        <v>16</v>
      </c>
      <c r="O21" s="9">
        <f>IF(ISERROR(VLOOKUP($A$3,'2005-06'!$AK$1:$AO$110,3,FALSE))," ",VLOOKUP($A$3,'2005-06'!$AK$1:$AO$110,3,FALSE))</f>
        <v>1</v>
      </c>
      <c r="P21" s="9">
        <f>IF(ISERROR(VLOOKUP($A$3,'2005-06'!$AK$1:$AO$110,4,FALSE))," ",VLOOKUP($A$3,'2005-06'!$AK$1:$AO$110,4,FALSE))</f>
        <v>0</v>
      </c>
      <c r="Q21" s="9">
        <f>IF(ISERROR(VLOOKUP($A$3,'2005-06'!$AK$1:$AO$110,5,FALSE))," ",VLOOKUP($A$3,'2005-06'!$AK$1:$AO$110,5,FALSE))</f>
        <v>0</v>
      </c>
    </row>
    <row r="22" spans="1:17" ht="15.75" thickBot="1" x14ac:dyDescent="0.3">
      <c r="A22" s="12"/>
      <c r="B22" s="16" t="s">
        <v>472</v>
      </c>
      <c r="C22" s="16">
        <f>IF(ISERROR(VLOOKUP($A$3,'2004-05'!$C$1:$Z$72,21,FALSE))," ",VLOOKUP($A$3,'2004-05'!$C$1:$Z$72,21,FALSE))</f>
        <v>16</v>
      </c>
      <c r="D22" s="16">
        <f>IF(ISERROR(VLOOKUP($A$3,'2004-05'!$C$1:$Z$72,22,FALSE))," ",VLOOKUP($A$3,'2004-05'!$C$1:$Z$72,22,FALSE))</f>
        <v>5</v>
      </c>
      <c r="E22" s="16">
        <f>IF(ISERROR(VLOOKUP($A$3,'2004-05'!$C$1:$Z$72,23,FALSE))," ",VLOOKUP($A$3,'2004-05'!$C$1:$Z$72,23,FALSE))</f>
        <v>1</v>
      </c>
      <c r="F22" s="16">
        <f>IF(ISERROR(VLOOKUP($A$3,'2004-05'!$C$1:$Z$72,24,FALSE))," ",VLOOKUP($A$3,'2004-05'!$C$1:$Z$72,24,FALSE))</f>
        <v>10</v>
      </c>
      <c r="G22" s="16">
        <f>IF(ISERROR(VLOOKUP($A$3,'2004-05'!$C$1:$Z$72,20,FALSE))," ",VLOOKUP($A$3,'2004-05'!$C$1:$Z$72,20,FALSE))</f>
        <v>-37</v>
      </c>
      <c r="H22" s="16"/>
      <c r="I22" s="16">
        <f>IF(ISERROR(VLOOKUP($A$3,'2004-05'!$C$1:$AF$87,26,FALSE))," ",VLOOKUP($A$3,'2004-05'!$C$1:$AF$87,26,FALSE))</f>
        <v>0</v>
      </c>
      <c r="J22" s="16">
        <f>IF(ISERROR(VLOOKUP($A$3,'2004-05'!$C$1:$AF$87,27,FALSE))," ",VLOOKUP($A$3,'2004-05'!$C$1:$AF$87,27,FALSE))</f>
        <v>4</v>
      </c>
      <c r="K22" s="16">
        <f>IF(ISERROR(VLOOKUP($A$3,'2004-05'!$C$1:$AF$87,28,FALSE))," ",VLOOKUP($A$3,'2004-05'!$C$1:$AF$87,28,FALSE))</f>
        <v>9</v>
      </c>
      <c r="L22" s="16">
        <f>IF(ISERROR(VLOOKUP($A$3,'2004-05'!$C$1:$AF$87,29,FALSE))," ",VLOOKUP($A$3,'2004-05'!$C$1:$AF$87,29,FALSE))</f>
        <v>3</v>
      </c>
      <c r="M22" s="16"/>
      <c r="N22" s="9">
        <f>IF(ISERROR(VLOOKUP($A$3,'2004-05'!$AK$1:$AO$110,2,FALSE))," ",VLOOKUP($A$3,'2004-05'!$AK$1:$AO$110,2,FALSE))</f>
        <v>13</v>
      </c>
      <c r="O22" s="9">
        <f>IF(ISERROR(VLOOKUP($A$3,'2004-05'!$AK$1:$AO$110,3,FALSE))," ",VLOOKUP($A$3,'2004-05'!$AK$1:$AO$110,3,FALSE))</f>
        <v>3</v>
      </c>
      <c r="P22" s="9">
        <f>IF(ISERROR(VLOOKUP($A$3,'2004-05'!$AK$1:$AO$110,4,FALSE))," ",VLOOKUP($A$3,'2004-05'!$AK$1:$AO$110,4,FALSE))</f>
        <v>0</v>
      </c>
      <c r="Q22" s="9">
        <f>IF(ISERROR(VLOOKUP($A$3,'2004-05'!$AK$1:$AO$110,5,FALSE))," ",VLOOKUP($A$3,'2004-05'!$AK$1:$AO$110,5,FALSE))</f>
        <v>0</v>
      </c>
    </row>
    <row r="23" spans="1:17" ht="16.5" thickTop="1" thickBot="1" x14ac:dyDescent="0.3">
      <c r="B23" s="17" t="s">
        <v>228</v>
      </c>
      <c r="C23" s="17">
        <f>SUM(C3:C22)</f>
        <v>358</v>
      </c>
      <c r="D23" s="17">
        <f t="shared" ref="D23:G23" si="0">SUM(D3:D22)</f>
        <v>162</v>
      </c>
      <c r="E23" s="17">
        <f t="shared" si="0"/>
        <v>17</v>
      </c>
      <c r="F23" s="17">
        <f t="shared" si="0"/>
        <v>179</v>
      </c>
      <c r="G23" s="17">
        <f t="shared" si="0"/>
        <v>76</v>
      </c>
      <c r="H23" s="17">
        <f t="shared" ref="H23" si="1">SUM(H3:H22)</f>
        <v>0</v>
      </c>
      <c r="I23" s="17">
        <f t="shared" ref="I23" si="2">SUM(I3:I22)</f>
        <v>24</v>
      </c>
      <c r="J23" s="17">
        <f t="shared" ref="J23" si="3">SUM(J3:J22)</f>
        <v>66</v>
      </c>
      <c r="K23" s="17">
        <f t="shared" ref="K23" si="4">SUM(K3:K22)</f>
        <v>47</v>
      </c>
      <c r="L23" s="17">
        <f t="shared" ref="L23" si="5">SUM(L3:L22)</f>
        <v>221</v>
      </c>
      <c r="M23" s="17">
        <f t="shared" ref="M23" si="6">SUM(M3:M22)</f>
        <v>0</v>
      </c>
      <c r="N23" s="17">
        <f t="shared" ref="N23" si="7">SUM(N3:N22)</f>
        <v>109</v>
      </c>
      <c r="O23" s="17">
        <f t="shared" ref="O23" si="8">SUM(O3:O22)</f>
        <v>215</v>
      </c>
      <c r="P23" s="17">
        <f t="shared" ref="P23" si="9">SUM(P3:P22)</f>
        <v>33</v>
      </c>
      <c r="Q23" s="17">
        <f t="shared" ref="Q23" si="10">SUM(Q3:Q22)</f>
        <v>0</v>
      </c>
    </row>
    <row r="24" spans="1:17" ht="15.75" thickTop="1" x14ac:dyDescent="0.25">
      <c r="A24" t="s">
        <v>915</v>
      </c>
    </row>
  </sheetData>
  <sheetProtection selectLockedCells="1"/>
  <mergeCells count="4">
    <mergeCell ref="A5:A7"/>
    <mergeCell ref="N1:Q1"/>
    <mergeCell ref="B1:G1"/>
    <mergeCell ref="I1:L1"/>
  </mergeCells>
  <dataValidations count="1">
    <dataValidation type="list" allowBlank="1" showInputMessage="1" showErrorMessage="1" sqref="A3" xr:uid="{00000000-0002-0000-0000-000000000000}">
      <formula1>satplayers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B124"/>
  <sheetViews>
    <sheetView topLeftCell="A10" workbookViewId="0">
      <selection activeCell="AL1" sqref="AL1:AO2"/>
    </sheetView>
  </sheetViews>
  <sheetFormatPr defaultRowHeight="15" x14ac:dyDescent="0.25"/>
  <cols>
    <col min="1" max="1" width="9.28515625" customWidth="1"/>
    <col min="2" max="2" width="15.28515625" bestFit="1" customWidth="1"/>
    <col min="3" max="3" width="20.140625" bestFit="1" customWidth="1"/>
    <col min="13" max="13" width="18.28515625" bestFit="1" customWidth="1"/>
    <col min="37" max="37" width="20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1</v>
      </c>
      <c r="W1" s="5" t="s">
        <v>2</v>
      </c>
      <c r="X1" s="5" t="s">
        <v>3</v>
      </c>
      <c r="Y1" s="5" t="s">
        <v>4</v>
      </c>
      <c r="Z1" s="5" t="s">
        <v>5</v>
      </c>
      <c r="AB1" s="3" t="s">
        <v>270</v>
      </c>
      <c r="AC1" s="3" t="s">
        <v>271</v>
      </c>
      <c r="AD1" s="3" t="s">
        <v>272</v>
      </c>
      <c r="AE1" s="3" t="s">
        <v>273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1" t="s">
        <v>6</v>
      </c>
      <c r="B2" s="1" t="s">
        <v>7</v>
      </c>
      <c r="C2" s="1" t="s">
        <v>8</v>
      </c>
      <c r="D2" s="7">
        <v>-12</v>
      </c>
      <c r="E2" s="7" t="s">
        <v>9</v>
      </c>
      <c r="F2" s="7">
        <v>4</v>
      </c>
      <c r="G2" s="7">
        <v>1</v>
      </c>
      <c r="H2" s="7">
        <v>-10</v>
      </c>
      <c r="I2" s="7">
        <v>10</v>
      </c>
      <c r="J2" s="7">
        <v>11</v>
      </c>
      <c r="K2" s="7">
        <v>4</v>
      </c>
      <c r="L2" s="7">
        <v>42</v>
      </c>
      <c r="M2" s="7">
        <v>-17</v>
      </c>
      <c r="N2" s="7">
        <v>17</v>
      </c>
      <c r="O2" s="7" t="s">
        <v>9</v>
      </c>
      <c r="P2" s="7" t="s">
        <v>9</v>
      </c>
      <c r="Q2" s="7">
        <v>11</v>
      </c>
      <c r="R2" s="7">
        <v>0</v>
      </c>
      <c r="S2" s="7">
        <v>23</v>
      </c>
      <c r="T2" s="7">
        <v>12</v>
      </c>
      <c r="U2" s="7">
        <v>2</v>
      </c>
      <c r="V2" s="7">
        <f>SUM(D2:U2)</f>
        <v>98</v>
      </c>
      <c r="W2" s="7">
        <f>SUM(X2:Z2)</f>
        <v>15</v>
      </c>
      <c r="X2" s="8">
        <f t="shared" ref="X2" si="0">COUNTIF(D2:U2,"&gt;0")</f>
        <v>11</v>
      </c>
      <c r="Y2" s="8">
        <f t="shared" ref="Y2" si="1">COUNTIF(D2:U2,0)</f>
        <v>1</v>
      </c>
      <c r="Z2" s="8">
        <f t="shared" ref="Z2" si="2">COUNTIF(D2:U2,"&lt;0")</f>
        <v>3</v>
      </c>
      <c r="AB2">
        <f t="shared" ref="AB2:AB33" si="3">IF(ISERROR(VLOOKUP($C2,$A$77:$C$124,3,FALSE)=1),0,IF(VLOOKUP($C2,$A$77:$C$124,3,FALSE)=1,1,0))+IF(ISERROR(VLOOKUP($C2,$D$77:$F$124,3,FALSE)=1),0,IF(VLOOKUP($C2,$D$77:$F$124,3,FALSE)=1,1,0))+IF(ISERROR(VLOOKUP($C2,$G$77:$I$124,3,FALSE)=1),0,IF(VLOOKUP($C2,$G$77:$I$124,3,FALSE)=1,1,0))+IF(ISERROR(VLOOKUP($C2,$J$77:$L$124,3,FALSE)=1),0,IF(VLOOKUP($C2,$J$77:$L$124,3,FALSE)=1,1,0))+IF(ISERROR(VLOOKUP($C2,$M$77:$O$124,3,FALSE)=1),0,IF(VLOOKUP($C2,$M$77:$O$124,3,FALSE)=1,1,0))+IF(ISERROR(VLOOKUP($C2,$P$77:$R$124,3,FALSE)=1),0,IF(VLOOKUP($C2,$P$77:$R$124,3,FALSE)=1,1,0))+IF(ISERROR(VLOOKUP($C2,$S$77:$U$124,3,FALSE)=1),0,IF(VLOOKUP($C2,$S$77:$U$124,3,FALSE)=1,1,0))+IF(ISERROR(VLOOKUP($C2,$V$77:$X$124,3,FALSE)=1),0,IF(VLOOKUP($C2,$V$77:$X$124,3,FALSE)=1,1,0))+IF(ISERROR(VLOOKUP($C2,$Y$77:$AA$124,3,FALSE)=1),0,IF(VLOOKUP($C2,$Y$77:$AA$124,3,FALSE)=1,1,0))+IF(ISERROR(VLOOKUP($C2,$AB$77:$AD$124,3,FALSE)=1),0,IF(VLOOKUP($C2,$AB$77:$AD$124,3,FALSE)=1,1,0))+IF(ISERROR(VLOOKUP($C2,$AE$77:$AG$124,3,FALSE)=1),0,IF(VLOOKUP($C2,$AE$77:$AG$124,3,FALSE)=1,1,0))+IF(ISERROR(VLOOKUP($C2,$AH$77:$AJ$124,3,FALSE)=1),0,IF(VLOOKUP($C2,$AH$77:$AJ$124,3,FALSE)=1,1,0))+IF(ISERROR(VLOOKUP($C2,$AK$77:$AM$124,3,FALSE)=1),0,IF(VLOOKUP($C2,$AK$77:$AM$124,3,FALSE)=1,1,0))+IF(ISERROR(VLOOKUP($C2,$AN$77:$AP$124,3,FALSE)=1),0,IF(VLOOKUP($C2,$AN$77:$AP$124,3,FALSE)=1,1,0))+IF(ISERROR(VLOOKUP($C2,$AQ$77:$AS$124,3,FALSE)=1),0,IF(VLOOKUP($C2,$AQ$77:$AS$124,3,FALSE)=1,1,0))+IF(ISERROR(VLOOKUP($C2,$AT$77:$AV$124,3,FALSE)=1),0,IF(VLOOKUP($C2,$AT$77:$AV$124,3,FALSE)=1,1,0))+IF(ISERROR(VLOOKUP($C2,$AW$77:$AY$124,3,FALSE)=1),0,IF(VLOOKUP($C2,$AW$77:$AY$124,3,FALSE)=1,1,0))+IF(ISERROR(VLOOKUP($C2,$AZ$77:$BB$124,3,FALSE)=1),0,IF(VLOOKUP($C2,$AZ$77:$BB$124,3,FALSE)=1,1,0))</f>
        <v>1</v>
      </c>
      <c r="AC2">
        <f t="shared" ref="AC2:AC33" si="4">IF(ISERROR(VLOOKUP($C2,$A$77:$C$124,3,FALSE)=2),0,IF(VLOOKUP($C2,$A$77:$C$124,3,FALSE)=2,1,0))+IF(ISERROR(VLOOKUP($C2,$D$77:$F$124,3,FALSE)=2),0,IF(VLOOKUP($C2,$D$77:$F$124,3,FALSE)=2,1,0))+IF(ISERROR(VLOOKUP($C2,$G$77:$I$124,3,FALSE)=2),0,IF(VLOOKUP($C2,$G$77:$I$124,3,FALSE)=2,1,0))+IF(ISERROR(VLOOKUP($C2,$J$77:$L$124,3,FALSE)=2),0,IF(VLOOKUP($C2,$J$77:$L$124,3,FALSE)=2,1,0))+IF(ISERROR(VLOOKUP($C2,$M$77:$O$124,3,FALSE)=2),0,IF(VLOOKUP($C2,$M$77:$O$124,3,FALSE)=2,1,0))+IF(ISERROR(VLOOKUP($C2,$P$77:$R$124,3,FALSE)=2),0,IF(VLOOKUP($C2,$P$77:$R$124,3,FALSE)=2,1,0))+IF(ISERROR(VLOOKUP($C2,$S$77:$U$124,3,FALSE)=2),0,IF(VLOOKUP($C2,$S$77:$U$124,3,FALSE)=2,1,0))+IF(ISERROR(VLOOKUP($C2,$V$77:$X$124,3,FALSE)=2),0,IF(VLOOKUP($C2,$V$77:$X$124,3,FALSE)=2,1,0))+IF(ISERROR(VLOOKUP($C2,$Y$77:$AA$124,3,FALSE)=2),0,IF(VLOOKUP($C2,$Y$77:$AA$124,3,FALSE)=2,1,0))+IF(ISERROR(VLOOKUP($C2,$AB$77:$AD$124,3,FALSE)=2),0,IF(VLOOKUP($C2,$AB$77:$AD$124,3,FALSE)=2,1,0))+IF(ISERROR(VLOOKUP($C2,$AE$77:$AG$124,3,FALSE)=2),0,IF(VLOOKUP($C2,$AE$77:$AG$124,3,FALSE)=2,1,0))+IF(ISERROR(VLOOKUP($C2,$AH$77:$AJ$124,3,FALSE)=2),0,IF(VLOOKUP($C2,$AH$77:$AJ$124,3,FALSE)=2,1,0))+IF(ISERROR(VLOOKUP($C2,$AK$77:$AM$124,3,FALSE)=2),0,IF(VLOOKUP($C2,$AK$77:$AM$124,3,FALSE)=2,1,0))+IF(ISERROR(VLOOKUP($C2,$AN$77:$AP$124,3,FALSE)=2),0,IF(VLOOKUP($C2,$AN$77:$AP$124,3,FALSE)=2,1,0))+IF(ISERROR(VLOOKUP($C2,$AQ$77:$AS$124,3,FALSE)=2),0,IF(VLOOKUP($C2,$AQ$77:$AS$124,3,FALSE)=2,1,0))+IF(ISERROR(VLOOKUP($C2,$AT$77:$AV$124,3,FALSE)=2),0,IF(VLOOKUP($C2,$AT$77:$AV$124,3,FALSE)=2,1,0))+IF(ISERROR(VLOOKUP($C2,$AW$77:$AY$124,3,FALSE)=2),0,IF(VLOOKUP($C2,$AW$77:$AY$124,3,FALSE)=2,1,0))+IF(ISERROR(VLOOKUP($C2,$AZ$77:$BB$124,3,FALSE)=2),0,IF(VLOOKUP($C2,$AZ$77:$BB$124,3,FALSE)=2,1,0))</f>
        <v>0</v>
      </c>
      <c r="AD2">
        <f t="shared" ref="AD2:AD33" si="5">IF(ISERROR(VLOOKUP($C2,$A$77:$C$124,3,FALSE)=3),0,IF(VLOOKUP($C2,$A$77:$C$124,3,FALSE)=3,1,0))+IF(ISERROR(VLOOKUP($C2,$D$77:$F$124,3,FALSE)=3),0,IF(VLOOKUP($C2,$D$77:$F$124,3,FALSE)=3,1,0))+IF(ISERROR(VLOOKUP($C2,$G$77:$I$124,3,FALSE)=3),0,IF(VLOOKUP($C2,$G$77:$I$124,3,FALSE)=3,1,0))+IF(ISERROR(VLOOKUP($C2,$J$77:$L$124,3,FALSE)=3),0,IF(VLOOKUP($C2,$J$77:$L$124,3,FALSE)=3,1,0))+IF(ISERROR(VLOOKUP($C2,$M$77:$O$124,3,FALSE)=3),0,IF(VLOOKUP($C2,$M$77:$O$124,3,FALSE)=3,1,0))+IF(ISERROR(VLOOKUP($C2,$P$77:$R$124,3,FALSE)=3),0,IF(VLOOKUP($C2,$P$77:$R$124,3,FALSE)=3,1,0))+IF(ISERROR(VLOOKUP($C2,$S$77:$U$124,3,FALSE)=3),0,IF(VLOOKUP($C2,$S$77:$U$124,3,FALSE)=3,1,0))+IF(ISERROR(VLOOKUP($C2,$V$77:$X$124,3,FALSE)=3),0,IF(VLOOKUP($C2,$V$77:$X$124,3,FALSE)=3,1,0))+IF(ISERROR(VLOOKUP($C2,$Y$77:$AA$124,3,FALSE)=3),0,IF(VLOOKUP($C2,$Y$77:$AA$124,3,FALSE)=3,1,0))+IF(ISERROR(VLOOKUP($C2,$AB$77:$AD$124,3,FALSE)=3),0,IF(VLOOKUP($C2,$AB$77:$AD$124,3,FALSE)=3,1,0))+IF(ISERROR(VLOOKUP($C2,$AE$77:$AG$124,3,FALSE)=3),0,IF(VLOOKUP($C2,$AE$77:$AG$124,3,FALSE)=3,1,0))+IF(ISERROR(VLOOKUP($C2,$AH$77:$AJ$124,3,FALSE)=3),0,IF(VLOOKUP($C2,$AH$77:$AJ$124,3,FALSE)=3,1,0))+IF(ISERROR(VLOOKUP($C2,$AK$77:$AM$124,3,FALSE)=3),0,IF(VLOOKUP($C2,$AK$77:$AM$124,3,FALSE)=3,1,0))+IF(ISERROR(VLOOKUP($C2,$AN$77:$AP$124,3,FALSE)=3),0,IF(VLOOKUP($C2,$AN$77:$AP$124,3,FALSE)=3,1,0))+IF(ISERROR(VLOOKUP($C2,$AQ$77:$AS$124,3,FALSE)=3),0,IF(VLOOKUP($C2,$AQ$77:$AS$124,3,FALSE)=3,1,0))+IF(ISERROR(VLOOKUP($C2,$AT$77:$AV$124,3,FALSE)=3),0,IF(VLOOKUP($C2,$AT$77:$AV$124,3,FALSE)=3,1,0))+IF(ISERROR(VLOOKUP($C2,$AW$77:$AY$124,3,FALSE)=3),0,IF(VLOOKUP($C2,$AW$77:$AY$124,3,FALSE)=3,1,0))+IF(ISERROR(VLOOKUP($C2,$AZ$77:$BB$124,3,FALSE)=3),0,IF(VLOOKUP($C2,$AZ$77:$BB$124,3,FALSE)=3,1,0))</f>
        <v>13</v>
      </c>
      <c r="AE2">
        <f t="shared" ref="AE2:AE33" si="6">IF(ISERROR(VLOOKUP($C2,$A$77:$C$124,3,FALSE)=4),0,IF(VLOOKUP($C2,$A$77:$C$124,3,FALSE)=4,1,0))+IF(ISERROR(VLOOKUP($C2,$D$77:$F$124,3,FALSE)=4),0,IF(VLOOKUP($C2,$D$77:$F$124,3,FALSE)=4,1,0))+IF(ISERROR(VLOOKUP($C2,$G$77:$I$124,3,FALSE)=4),0,IF(VLOOKUP($C2,$G$77:$I$124,3,FALSE)=4,1,0))+IF(ISERROR(VLOOKUP($C2,$J$77:$L$124,3,FALSE)=4),0,IF(VLOOKUP($C2,$J$77:$L$124,3,FALSE)=4,1,0))+IF(ISERROR(VLOOKUP($C2,$M$77:$O$124,3,FALSE)=4),0,IF(VLOOKUP($C2,$M$77:$O$124,3,FALSE)=4,1,0))+IF(ISERROR(VLOOKUP($C2,$P$77:$R$124,3,FALSE)=4),0,IF(VLOOKUP($C2,$P$77:$R$124,3,FALSE)=4,1,0))+IF(ISERROR(VLOOKUP($C2,$S$77:$U$124,3,FALSE)=4),0,IF(VLOOKUP($C2,$S$77:$U$124,3,FALSE)=4,1,0))+IF(ISERROR(VLOOKUP($C2,$V$77:$X$124,3,FALSE)=4),0,IF(VLOOKUP($C2,$V$77:$X$124,3,FALSE)=4,1,0))+IF(ISERROR(VLOOKUP($C2,$Y$77:$AA$124,3,FALSE)=4),0,IF(VLOOKUP($C2,$Y$77:$AA$124,3,FALSE)=4,1,0))+IF(ISERROR(VLOOKUP($C2,$AB$77:$AD$124,3,FALSE)=4),0,IF(VLOOKUP($C2,$AB$77:$AD$124,3,FALSE)=4,1,0))+IF(ISERROR(VLOOKUP($C2,$AE$77:$AG$124,3,FALSE)=4),0,IF(VLOOKUP($C2,$AE$77:$AG$124,3,FALSE)=4,1,0))+IF(ISERROR(VLOOKUP($C2,$AH$77:$AJ$124,3,FALSE)=4),0,IF(VLOOKUP($C2,$AH$77:$AJ$124,3,FALSE)=4,1,0))+IF(ISERROR(VLOOKUP($C2,$AK$77:$AM$124,3,FALSE)=4),0,IF(VLOOKUP($C2,$AK$77:$AM$124,3,FALSE)=4,1,0))+IF(ISERROR(VLOOKUP($C2,$AN$77:$AP$124,3,FALSE)=4),0,IF(VLOOKUP($C2,$AN$77:$AP$124,3,FALSE)=4,1,0))+IF(ISERROR(VLOOKUP($C2,$AQ$77:$AS$124,3,FALSE)=4),0,IF(VLOOKUP($C2,$AQ$77:$AS$124,3,FALSE)=4,1,0))+IF(ISERROR(VLOOKUP($C2,$AT$77:$AV$124,3,FALSE)=4),0,IF(VLOOKUP($C2,$AT$77:$AV$124,3,FALSE)=4,1,0))+IF(ISERROR(VLOOKUP($C2,$AW$77:$AY$124,3,FALSE)=4),0,IF(VLOOKUP($C2,$AW$77:$AY$124,3,FALSE)=4,1,0))+IF(ISERROR(VLOOKUP($C2,$AZ$77:$BB$124,3,FALSE)=4),0,IF(VLOOKUP($C2,$AZ$77:$BB$124,3,FALSE)=4,1,0))</f>
        <v>1</v>
      </c>
      <c r="AF2">
        <f>SUM(AB2:AE2)</f>
        <v>15</v>
      </c>
      <c r="AG2" t="str">
        <f>IF(AF2=W2,"","no")</f>
        <v/>
      </c>
      <c r="AK2" t="s">
        <v>8</v>
      </c>
      <c r="AL2" s="43">
        <f>COUNTIF($A$77:$AZ$92,$AK2)</f>
        <v>0</v>
      </c>
      <c r="AM2" s="43">
        <f>COUNTIF($A$93:$AZ$108,$AK2)</f>
        <v>1</v>
      </c>
      <c r="AN2" s="43">
        <f>COUNTIF($A$109:$AZ$124,$AK2)</f>
        <v>14</v>
      </c>
      <c r="AO2" s="43">
        <f>COUNTIF($A$125:$AZ$186,$AK2)</f>
        <v>0</v>
      </c>
    </row>
    <row r="3" spans="1:41" x14ac:dyDescent="0.25">
      <c r="A3" s="1" t="s">
        <v>10</v>
      </c>
      <c r="B3" s="1" t="s">
        <v>11</v>
      </c>
      <c r="C3" s="1" t="s">
        <v>12</v>
      </c>
      <c r="D3" s="7">
        <v>-14</v>
      </c>
      <c r="E3" s="7">
        <v>1</v>
      </c>
      <c r="F3" s="7">
        <v>-3</v>
      </c>
      <c r="G3" s="7">
        <v>-3</v>
      </c>
      <c r="H3" s="7">
        <v>3</v>
      </c>
      <c r="I3" s="7">
        <v>-8</v>
      </c>
      <c r="J3" s="7">
        <v>12</v>
      </c>
      <c r="K3" s="7">
        <v>-21</v>
      </c>
      <c r="L3" s="7">
        <v>15</v>
      </c>
      <c r="M3" s="7">
        <v>-9</v>
      </c>
      <c r="N3" s="7" t="s">
        <v>9</v>
      </c>
      <c r="O3" s="7" t="s">
        <v>9</v>
      </c>
      <c r="P3" s="7" t="s">
        <v>9</v>
      </c>
      <c r="Q3" s="7">
        <v>-2</v>
      </c>
      <c r="R3" s="7">
        <v>2</v>
      </c>
      <c r="S3" s="7">
        <v>15</v>
      </c>
      <c r="T3" s="7">
        <v>-1</v>
      </c>
      <c r="U3" s="7">
        <v>2</v>
      </c>
      <c r="V3" s="7">
        <f t="shared" ref="V3:V57" si="7">SUM(D3:U3)</f>
        <v>-11</v>
      </c>
      <c r="W3" s="7">
        <f t="shared" ref="W3:W57" si="8">SUM(X3:Z3)</f>
        <v>15</v>
      </c>
      <c r="X3" s="8">
        <f t="shared" ref="X3:X57" si="9">COUNTIF(D3:U3,"&gt;0")</f>
        <v>7</v>
      </c>
      <c r="Y3" s="8">
        <f t="shared" ref="Y3:Y57" si="10">COUNTIF(D3:U3,0)</f>
        <v>0</v>
      </c>
      <c r="Z3" s="8">
        <f t="shared" ref="Z3:Z57" si="11">COUNTIF(D3:U3,"&lt;0")</f>
        <v>8</v>
      </c>
      <c r="AB3">
        <f t="shared" si="3"/>
        <v>0</v>
      </c>
      <c r="AC3">
        <f t="shared" si="4"/>
        <v>1</v>
      </c>
      <c r="AD3">
        <f t="shared" si="5"/>
        <v>1</v>
      </c>
      <c r="AE3">
        <f t="shared" si="6"/>
        <v>13</v>
      </c>
      <c r="AF3">
        <f t="shared" ref="AF3:AF53" si="12">SUM(AB3:AE3)</f>
        <v>15</v>
      </c>
      <c r="AG3" t="str">
        <f t="shared" ref="AG3:AG57" si="13">IF(AF3=W3,"","no")</f>
        <v/>
      </c>
      <c r="AK3" t="s">
        <v>12</v>
      </c>
      <c r="AL3" s="43">
        <f t="shared" ref="AL3:AL57" si="14">COUNTIF($A$77:$AZ$92,$AK3)</f>
        <v>2</v>
      </c>
      <c r="AM3" s="43">
        <f t="shared" ref="AM3:AM57" si="15">COUNTIF($A$93:$AZ$108,$AK3)</f>
        <v>13</v>
      </c>
      <c r="AN3" s="43">
        <f t="shared" ref="AN3:AN57" si="16">COUNTIF($A$109:$AZ$124,$AK3)</f>
        <v>0</v>
      </c>
      <c r="AO3" s="43">
        <f t="shared" ref="AO3:AO57" si="17">COUNTIF($A$125:$AZ$186,$AK3)</f>
        <v>0</v>
      </c>
    </row>
    <row r="4" spans="1:41" x14ac:dyDescent="0.25">
      <c r="A4" s="1" t="s">
        <v>92</v>
      </c>
      <c r="B4" s="1" t="s">
        <v>175</v>
      </c>
      <c r="C4" s="1" t="s">
        <v>242</v>
      </c>
      <c r="D4" s="7">
        <v>22</v>
      </c>
      <c r="E4" s="7" t="s">
        <v>9</v>
      </c>
      <c r="F4" s="7">
        <v>11</v>
      </c>
      <c r="G4" s="7" t="s">
        <v>9</v>
      </c>
      <c r="H4" s="7">
        <v>7</v>
      </c>
      <c r="I4" s="7">
        <v>0</v>
      </c>
      <c r="J4" s="7">
        <v>-9</v>
      </c>
      <c r="K4" s="7">
        <v>15</v>
      </c>
      <c r="L4" s="7">
        <v>15</v>
      </c>
      <c r="M4" s="7">
        <v>-13</v>
      </c>
      <c r="N4" s="7">
        <v>13</v>
      </c>
      <c r="O4" s="7" t="s">
        <v>9</v>
      </c>
      <c r="P4" s="7" t="s">
        <v>9</v>
      </c>
      <c r="Q4" s="7">
        <v>-1</v>
      </c>
      <c r="R4" s="7">
        <v>10</v>
      </c>
      <c r="S4" s="7">
        <v>-12</v>
      </c>
      <c r="T4" s="7" t="s">
        <v>9</v>
      </c>
      <c r="U4" s="7">
        <v>2</v>
      </c>
      <c r="V4" s="7">
        <f t="shared" si="7"/>
        <v>60</v>
      </c>
      <c r="W4" s="7">
        <f t="shared" si="8"/>
        <v>13</v>
      </c>
      <c r="X4" s="8">
        <f t="shared" si="9"/>
        <v>8</v>
      </c>
      <c r="Y4" s="8">
        <f t="shared" si="10"/>
        <v>1</v>
      </c>
      <c r="Z4" s="8">
        <f t="shared" si="11"/>
        <v>4</v>
      </c>
      <c r="AB4">
        <f t="shared" si="3"/>
        <v>0</v>
      </c>
      <c r="AC4">
        <f t="shared" si="4"/>
        <v>4</v>
      </c>
      <c r="AD4">
        <f t="shared" si="5"/>
        <v>8</v>
      </c>
      <c r="AE4">
        <f t="shared" si="6"/>
        <v>1</v>
      </c>
      <c r="AF4">
        <f t="shared" si="12"/>
        <v>13</v>
      </c>
      <c r="AG4" t="str">
        <f t="shared" si="13"/>
        <v/>
      </c>
      <c r="AK4" t="s">
        <v>242</v>
      </c>
      <c r="AL4" s="43">
        <f t="shared" si="14"/>
        <v>0</v>
      </c>
      <c r="AM4" s="43">
        <f t="shared" si="15"/>
        <v>0</v>
      </c>
      <c r="AN4" s="43">
        <f t="shared" si="16"/>
        <v>13</v>
      </c>
      <c r="AO4" s="43">
        <f t="shared" si="17"/>
        <v>0</v>
      </c>
    </row>
    <row r="5" spans="1:41" x14ac:dyDescent="0.25">
      <c r="A5" s="1" t="s">
        <v>13</v>
      </c>
      <c r="B5" s="1" t="s">
        <v>14</v>
      </c>
      <c r="C5" s="1" t="s">
        <v>15</v>
      </c>
      <c r="D5" s="7">
        <v>-7</v>
      </c>
      <c r="E5" s="7">
        <v>1</v>
      </c>
      <c r="F5" s="7">
        <v>15</v>
      </c>
      <c r="G5" s="7">
        <v>-8</v>
      </c>
      <c r="H5" s="7">
        <v>3</v>
      </c>
      <c r="I5" s="7">
        <v>-8</v>
      </c>
      <c r="J5" s="7">
        <v>12</v>
      </c>
      <c r="K5" s="7" t="s">
        <v>9</v>
      </c>
      <c r="L5" s="7">
        <v>15</v>
      </c>
      <c r="M5" s="7">
        <v>-1</v>
      </c>
      <c r="N5" s="7">
        <v>5</v>
      </c>
      <c r="O5" s="7" t="s">
        <v>9</v>
      </c>
      <c r="P5" s="7" t="s">
        <v>9</v>
      </c>
      <c r="Q5" s="7">
        <v>6</v>
      </c>
      <c r="R5" s="7">
        <v>14</v>
      </c>
      <c r="S5" s="7">
        <v>5</v>
      </c>
      <c r="T5" s="7">
        <v>2</v>
      </c>
      <c r="U5" s="7">
        <v>2</v>
      </c>
      <c r="V5" s="7">
        <f t="shared" si="7"/>
        <v>56</v>
      </c>
      <c r="W5" s="7">
        <f t="shared" si="8"/>
        <v>15</v>
      </c>
      <c r="X5" s="8">
        <f t="shared" si="9"/>
        <v>11</v>
      </c>
      <c r="Y5" s="8">
        <f t="shared" si="10"/>
        <v>0</v>
      </c>
      <c r="Z5" s="8">
        <f t="shared" si="11"/>
        <v>4</v>
      </c>
      <c r="AB5">
        <f t="shared" si="3"/>
        <v>1</v>
      </c>
      <c r="AC5">
        <f t="shared" si="4"/>
        <v>2</v>
      </c>
      <c r="AD5">
        <f t="shared" si="5"/>
        <v>10</v>
      </c>
      <c r="AE5">
        <f t="shared" si="6"/>
        <v>2</v>
      </c>
      <c r="AF5">
        <f t="shared" si="12"/>
        <v>15</v>
      </c>
      <c r="AG5" t="str">
        <f t="shared" si="13"/>
        <v/>
      </c>
      <c r="AK5" t="s">
        <v>15</v>
      </c>
      <c r="AL5" s="43">
        <f t="shared" si="14"/>
        <v>0</v>
      </c>
      <c r="AM5" s="43">
        <f t="shared" si="15"/>
        <v>15</v>
      </c>
      <c r="AN5" s="43">
        <f t="shared" si="16"/>
        <v>0</v>
      </c>
      <c r="AO5" s="43">
        <f t="shared" si="17"/>
        <v>0</v>
      </c>
    </row>
    <row r="6" spans="1:41" x14ac:dyDescent="0.25">
      <c r="A6" s="1" t="s">
        <v>104</v>
      </c>
      <c r="B6" s="1" t="s">
        <v>176</v>
      </c>
      <c r="C6" s="1" t="s">
        <v>243</v>
      </c>
      <c r="D6" s="7">
        <v>22</v>
      </c>
      <c r="E6" s="7" t="s">
        <v>9</v>
      </c>
      <c r="F6" s="7">
        <v>11</v>
      </c>
      <c r="G6" s="7">
        <v>0</v>
      </c>
      <c r="H6" s="7">
        <v>7</v>
      </c>
      <c r="I6" s="7">
        <v>0</v>
      </c>
      <c r="J6" s="7">
        <v>-9</v>
      </c>
      <c r="K6" s="7">
        <v>15</v>
      </c>
      <c r="L6" s="7">
        <v>15</v>
      </c>
      <c r="M6" s="7">
        <v>-13</v>
      </c>
      <c r="N6" s="7">
        <v>13</v>
      </c>
      <c r="O6" s="7" t="s">
        <v>9</v>
      </c>
      <c r="P6" s="7" t="s">
        <v>9</v>
      </c>
      <c r="Q6" s="7">
        <v>-1</v>
      </c>
      <c r="R6" s="7">
        <v>10</v>
      </c>
      <c r="S6" s="7">
        <v>-12</v>
      </c>
      <c r="T6" s="7">
        <v>16</v>
      </c>
      <c r="U6" s="7">
        <v>11</v>
      </c>
      <c r="V6" s="7">
        <f t="shared" si="7"/>
        <v>85</v>
      </c>
      <c r="W6" s="7">
        <f t="shared" si="8"/>
        <v>15</v>
      </c>
      <c r="X6" s="8">
        <f t="shared" si="9"/>
        <v>9</v>
      </c>
      <c r="Y6" s="8">
        <f t="shared" si="10"/>
        <v>2</v>
      </c>
      <c r="Z6" s="8">
        <f t="shared" si="11"/>
        <v>4</v>
      </c>
      <c r="AB6">
        <f t="shared" si="3"/>
        <v>0</v>
      </c>
      <c r="AC6">
        <f t="shared" si="4"/>
        <v>0</v>
      </c>
      <c r="AD6">
        <f t="shared" si="5"/>
        <v>0</v>
      </c>
      <c r="AE6">
        <f t="shared" si="6"/>
        <v>15</v>
      </c>
      <c r="AF6">
        <f t="shared" si="12"/>
        <v>15</v>
      </c>
      <c r="AG6" t="str">
        <f t="shared" si="13"/>
        <v/>
      </c>
      <c r="AK6" t="s">
        <v>243</v>
      </c>
      <c r="AL6" s="43">
        <f t="shared" si="14"/>
        <v>0</v>
      </c>
      <c r="AM6" s="43">
        <f t="shared" si="15"/>
        <v>0</v>
      </c>
      <c r="AN6" s="43">
        <f t="shared" si="16"/>
        <v>15</v>
      </c>
      <c r="AO6" s="43">
        <f t="shared" si="17"/>
        <v>0</v>
      </c>
    </row>
    <row r="7" spans="1:41" x14ac:dyDescent="0.25">
      <c r="A7" s="1" t="s">
        <v>21</v>
      </c>
      <c r="B7" s="1" t="s">
        <v>22</v>
      </c>
      <c r="C7" s="1" t="s">
        <v>23</v>
      </c>
      <c r="D7" s="7">
        <v>22</v>
      </c>
      <c r="E7" s="7"/>
      <c r="F7" s="7">
        <v>6</v>
      </c>
      <c r="G7" s="7"/>
      <c r="H7" s="7">
        <v>10</v>
      </c>
      <c r="I7" s="7">
        <v>4</v>
      </c>
      <c r="J7" s="7">
        <v>9</v>
      </c>
      <c r="K7" s="7">
        <v>3</v>
      </c>
      <c r="L7" s="7" t="s">
        <v>9</v>
      </c>
      <c r="M7" s="7" t="s">
        <v>9</v>
      </c>
      <c r="N7" s="7">
        <v>13</v>
      </c>
      <c r="O7" s="7" t="s">
        <v>9</v>
      </c>
      <c r="P7" s="7" t="s">
        <v>9</v>
      </c>
      <c r="Q7" s="7">
        <v>2</v>
      </c>
      <c r="R7" s="7">
        <v>14</v>
      </c>
      <c r="S7" s="7">
        <v>-8</v>
      </c>
      <c r="T7" s="7">
        <v>-1</v>
      </c>
      <c r="U7" s="7">
        <v>11</v>
      </c>
      <c r="V7" s="7">
        <f t="shared" si="7"/>
        <v>85</v>
      </c>
      <c r="W7" s="7">
        <f t="shared" si="8"/>
        <v>12</v>
      </c>
      <c r="X7" s="8">
        <f t="shared" si="9"/>
        <v>10</v>
      </c>
      <c r="Y7" s="8">
        <f t="shared" si="10"/>
        <v>0</v>
      </c>
      <c r="Z7" s="8">
        <f t="shared" si="11"/>
        <v>2</v>
      </c>
      <c r="AB7">
        <f t="shared" si="3"/>
        <v>12</v>
      </c>
      <c r="AC7">
        <f t="shared" si="4"/>
        <v>0</v>
      </c>
      <c r="AD7">
        <f t="shared" si="5"/>
        <v>0</v>
      </c>
      <c r="AE7">
        <f t="shared" si="6"/>
        <v>0</v>
      </c>
      <c r="AF7">
        <f t="shared" si="12"/>
        <v>12</v>
      </c>
      <c r="AG7" t="str">
        <f t="shared" si="13"/>
        <v/>
      </c>
      <c r="AK7" t="s">
        <v>23</v>
      </c>
      <c r="AL7" s="43">
        <f t="shared" si="14"/>
        <v>0</v>
      </c>
      <c r="AM7" s="43">
        <f t="shared" si="15"/>
        <v>2</v>
      </c>
      <c r="AN7" s="43">
        <f t="shared" si="16"/>
        <v>10</v>
      </c>
      <c r="AO7" s="43">
        <f t="shared" si="17"/>
        <v>0</v>
      </c>
    </row>
    <row r="8" spans="1:41" x14ac:dyDescent="0.25">
      <c r="A8" s="1" t="s">
        <v>24</v>
      </c>
      <c r="B8" s="1" t="s">
        <v>22</v>
      </c>
      <c r="C8" s="1" t="s">
        <v>25</v>
      </c>
      <c r="D8" s="7">
        <v>-7</v>
      </c>
      <c r="E8" s="7">
        <v>-1</v>
      </c>
      <c r="F8" s="7">
        <v>-3</v>
      </c>
      <c r="G8" s="7">
        <v>-3</v>
      </c>
      <c r="H8" s="7">
        <v>10</v>
      </c>
      <c r="I8" s="7">
        <v>-24</v>
      </c>
      <c r="J8" s="7">
        <v>-18</v>
      </c>
      <c r="K8" s="7">
        <v>3</v>
      </c>
      <c r="L8" s="7">
        <v>4</v>
      </c>
      <c r="M8" s="7">
        <v>-7</v>
      </c>
      <c r="N8" s="7">
        <v>0</v>
      </c>
      <c r="O8" s="7" t="s">
        <v>9</v>
      </c>
      <c r="P8" s="7" t="s">
        <v>9</v>
      </c>
      <c r="Q8" s="7">
        <v>-2</v>
      </c>
      <c r="R8" s="7">
        <v>10</v>
      </c>
      <c r="S8" s="7">
        <v>5</v>
      </c>
      <c r="T8" s="7">
        <v>30</v>
      </c>
      <c r="U8" s="7">
        <v>8</v>
      </c>
      <c r="V8" s="7">
        <f t="shared" si="7"/>
        <v>5</v>
      </c>
      <c r="W8" s="7">
        <f t="shared" si="8"/>
        <v>16</v>
      </c>
      <c r="X8" s="8">
        <f t="shared" si="9"/>
        <v>7</v>
      </c>
      <c r="Y8" s="8">
        <f t="shared" si="10"/>
        <v>1</v>
      </c>
      <c r="Z8" s="8">
        <f t="shared" si="11"/>
        <v>8</v>
      </c>
      <c r="AB8">
        <f t="shared" si="3"/>
        <v>5</v>
      </c>
      <c r="AC8">
        <f t="shared" si="4"/>
        <v>6</v>
      </c>
      <c r="AD8">
        <f t="shared" si="5"/>
        <v>4</v>
      </c>
      <c r="AE8">
        <f t="shared" si="6"/>
        <v>1</v>
      </c>
      <c r="AF8">
        <f t="shared" si="12"/>
        <v>16</v>
      </c>
      <c r="AG8" t="str">
        <f t="shared" si="13"/>
        <v/>
      </c>
      <c r="AK8" t="s">
        <v>25</v>
      </c>
      <c r="AL8" s="43">
        <f t="shared" si="14"/>
        <v>0</v>
      </c>
      <c r="AM8" s="43">
        <f t="shared" si="15"/>
        <v>13</v>
      </c>
      <c r="AN8" s="43">
        <f t="shared" si="16"/>
        <v>3</v>
      </c>
      <c r="AO8" s="43">
        <f t="shared" si="17"/>
        <v>0</v>
      </c>
    </row>
    <row r="9" spans="1:41" x14ac:dyDescent="0.25">
      <c r="A9" s="1" t="s">
        <v>26</v>
      </c>
      <c r="B9" s="1" t="s">
        <v>27</v>
      </c>
      <c r="C9" s="1" t="s">
        <v>28</v>
      </c>
      <c r="D9" s="7" t="s">
        <v>9</v>
      </c>
      <c r="E9" s="7" t="s">
        <v>9</v>
      </c>
      <c r="F9" s="7">
        <v>11</v>
      </c>
      <c r="G9" s="7">
        <v>0</v>
      </c>
      <c r="H9" s="7" t="s">
        <v>9</v>
      </c>
      <c r="I9" s="7">
        <v>0</v>
      </c>
      <c r="J9" s="7" t="s">
        <v>9</v>
      </c>
      <c r="K9" s="7">
        <v>3</v>
      </c>
      <c r="L9" s="7">
        <v>4</v>
      </c>
      <c r="M9" s="7">
        <v>20</v>
      </c>
      <c r="N9" s="7">
        <v>26</v>
      </c>
      <c r="O9" s="7" t="s">
        <v>9</v>
      </c>
      <c r="P9" s="7" t="s">
        <v>9</v>
      </c>
      <c r="Q9" s="7">
        <v>2</v>
      </c>
      <c r="R9" s="7" t="s">
        <v>9</v>
      </c>
      <c r="S9" s="7">
        <v>-4</v>
      </c>
      <c r="T9" s="7">
        <v>-10</v>
      </c>
      <c r="U9" s="7">
        <v>11</v>
      </c>
      <c r="V9" s="7">
        <f t="shared" si="7"/>
        <v>63</v>
      </c>
      <c r="W9" s="7">
        <f t="shared" si="8"/>
        <v>11</v>
      </c>
      <c r="X9" s="8">
        <f t="shared" si="9"/>
        <v>7</v>
      </c>
      <c r="Y9" s="8">
        <f t="shared" si="10"/>
        <v>2</v>
      </c>
      <c r="Z9" s="8">
        <f t="shared" si="11"/>
        <v>2</v>
      </c>
      <c r="AB9">
        <f t="shared" si="3"/>
        <v>5</v>
      </c>
      <c r="AC9">
        <f t="shared" si="4"/>
        <v>6</v>
      </c>
      <c r="AD9">
        <f t="shared" si="5"/>
        <v>0</v>
      </c>
      <c r="AE9">
        <f t="shared" si="6"/>
        <v>0</v>
      </c>
      <c r="AF9">
        <f t="shared" si="12"/>
        <v>11</v>
      </c>
      <c r="AG9" t="str">
        <f t="shared" si="13"/>
        <v/>
      </c>
      <c r="AK9" t="s">
        <v>28</v>
      </c>
      <c r="AL9" s="43">
        <f t="shared" si="14"/>
        <v>0</v>
      </c>
      <c r="AM9" s="43">
        <f t="shared" si="15"/>
        <v>0</v>
      </c>
      <c r="AN9" s="43">
        <f t="shared" si="16"/>
        <v>11</v>
      </c>
      <c r="AO9" s="43">
        <f t="shared" si="17"/>
        <v>0</v>
      </c>
    </row>
    <row r="10" spans="1:41" x14ac:dyDescent="0.25">
      <c r="A10" s="1" t="s">
        <v>29</v>
      </c>
      <c r="B10" s="1" t="s">
        <v>30</v>
      </c>
      <c r="C10" s="1" t="s">
        <v>31</v>
      </c>
      <c r="D10" s="7">
        <v>-5</v>
      </c>
      <c r="E10" s="7">
        <v>-5</v>
      </c>
      <c r="F10" s="7">
        <v>-8</v>
      </c>
      <c r="G10" s="7">
        <v>20</v>
      </c>
      <c r="H10" s="7">
        <v>9</v>
      </c>
      <c r="I10" s="7">
        <v>-6</v>
      </c>
      <c r="J10" s="7">
        <v>-1</v>
      </c>
      <c r="K10" s="7">
        <v>-9</v>
      </c>
      <c r="L10" s="7">
        <v>-9</v>
      </c>
      <c r="M10" s="7">
        <v>-2</v>
      </c>
      <c r="N10" s="7">
        <v>0</v>
      </c>
      <c r="O10" s="7" t="s">
        <v>9</v>
      </c>
      <c r="P10" s="7" t="s">
        <v>9</v>
      </c>
      <c r="Q10" s="7">
        <v>6</v>
      </c>
      <c r="R10" s="7">
        <v>1</v>
      </c>
      <c r="S10" s="7">
        <v>-1</v>
      </c>
      <c r="T10" s="7" t="s">
        <v>9</v>
      </c>
      <c r="U10" s="7">
        <v>2</v>
      </c>
      <c r="V10" s="7">
        <f t="shared" si="7"/>
        <v>-8</v>
      </c>
      <c r="W10" s="7">
        <f t="shared" si="8"/>
        <v>15</v>
      </c>
      <c r="X10" s="8">
        <f t="shared" si="9"/>
        <v>5</v>
      </c>
      <c r="Y10" s="8">
        <f t="shared" si="10"/>
        <v>1</v>
      </c>
      <c r="Z10" s="8">
        <f t="shared" si="11"/>
        <v>9</v>
      </c>
      <c r="AB10">
        <f t="shared" si="3"/>
        <v>8</v>
      </c>
      <c r="AC10">
        <f t="shared" si="4"/>
        <v>3</v>
      </c>
      <c r="AD10">
        <f t="shared" si="5"/>
        <v>4</v>
      </c>
      <c r="AE10">
        <f t="shared" si="6"/>
        <v>0</v>
      </c>
      <c r="AF10">
        <f t="shared" si="12"/>
        <v>15</v>
      </c>
      <c r="AG10" t="str">
        <f t="shared" si="13"/>
        <v/>
      </c>
      <c r="AK10" t="s">
        <v>31</v>
      </c>
      <c r="AL10" s="43">
        <f t="shared" si="14"/>
        <v>0</v>
      </c>
      <c r="AM10" s="43">
        <f t="shared" si="15"/>
        <v>12</v>
      </c>
      <c r="AN10" s="43">
        <f t="shared" si="16"/>
        <v>3</v>
      </c>
      <c r="AO10" s="43">
        <f t="shared" si="17"/>
        <v>0</v>
      </c>
    </row>
    <row r="11" spans="1:41" x14ac:dyDescent="0.25">
      <c r="A11" s="1" t="s">
        <v>32</v>
      </c>
      <c r="B11" s="1" t="s">
        <v>33</v>
      </c>
      <c r="C11" s="1" t="s">
        <v>34</v>
      </c>
      <c r="D11" s="7">
        <v>9</v>
      </c>
      <c r="E11" s="7">
        <v>6</v>
      </c>
      <c r="F11" s="7">
        <v>17</v>
      </c>
      <c r="G11" s="7">
        <v>8</v>
      </c>
      <c r="H11" s="7">
        <v>-2</v>
      </c>
      <c r="I11" s="7">
        <v>18</v>
      </c>
      <c r="J11" s="7">
        <v>-13</v>
      </c>
      <c r="K11" s="7">
        <v>-21</v>
      </c>
      <c r="L11" s="7">
        <v>2</v>
      </c>
      <c r="M11" s="7">
        <v>14</v>
      </c>
      <c r="N11" s="7">
        <v>1</v>
      </c>
      <c r="O11" s="7" t="s">
        <v>9</v>
      </c>
      <c r="P11" s="7" t="s">
        <v>9</v>
      </c>
      <c r="Q11" s="7">
        <v>3</v>
      </c>
      <c r="R11" s="7">
        <v>11</v>
      </c>
      <c r="S11" s="7">
        <v>2</v>
      </c>
      <c r="T11" s="7">
        <v>-4</v>
      </c>
      <c r="U11" s="7">
        <v>-1</v>
      </c>
      <c r="V11" s="7">
        <f t="shared" si="7"/>
        <v>50</v>
      </c>
      <c r="W11" s="7">
        <f t="shared" si="8"/>
        <v>16</v>
      </c>
      <c r="X11" s="8">
        <f t="shared" si="9"/>
        <v>11</v>
      </c>
      <c r="Y11" s="8">
        <f t="shared" si="10"/>
        <v>0</v>
      </c>
      <c r="Z11" s="8">
        <f t="shared" si="11"/>
        <v>5</v>
      </c>
      <c r="AB11">
        <f t="shared" si="3"/>
        <v>7</v>
      </c>
      <c r="AC11">
        <f t="shared" si="4"/>
        <v>8</v>
      </c>
      <c r="AD11">
        <f t="shared" si="5"/>
        <v>1</v>
      </c>
      <c r="AE11">
        <f t="shared" si="6"/>
        <v>0</v>
      </c>
      <c r="AF11">
        <f t="shared" si="12"/>
        <v>16</v>
      </c>
      <c r="AG11" t="str">
        <f t="shared" si="13"/>
        <v/>
      </c>
      <c r="AK11" t="s">
        <v>34</v>
      </c>
      <c r="AL11" s="43">
        <f t="shared" si="14"/>
        <v>16</v>
      </c>
      <c r="AM11" s="43">
        <f t="shared" si="15"/>
        <v>0</v>
      </c>
      <c r="AN11" s="43">
        <f t="shared" si="16"/>
        <v>0</v>
      </c>
      <c r="AO11" s="43">
        <f t="shared" si="17"/>
        <v>0</v>
      </c>
    </row>
    <row r="12" spans="1:41" x14ac:dyDescent="0.25">
      <c r="A12" s="1" t="s">
        <v>177</v>
      </c>
      <c r="B12" s="1" t="s">
        <v>178</v>
      </c>
      <c r="C12" s="1" t="s">
        <v>244</v>
      </c>
      <c r="D12" s="7">
        <v>-12</v>
      </c>
      <c r="E12" s="7">
        <v>-2</v>
      </c>
      <c r="F12" s="7">
        <v>7</v>
      </c>
      <c r="G12" s="7">
        <v>-10</v>
      </c>
      <c r="H12" s="7">
        <v>10</v>
      </c>
      <c r="I12" s="7" t="s">
        <v>9</v>
      </c>
      <c r="J12" s="7">
        <v>-18</v>
      </c>
      <c r="K12" s="7">
        <v>4</v>
      </c>
      <c r="L12" s="7">
        <v>9</v>
      </c>
      <c r="M12" s="7">
        <v>23</v>
      </c>
      <c r="N12" s="7">
        <v>7</v>
      </c>
      <c r="O12" s="7" t="s">
        <v>9</v>
      </c>
      <c r="P12" s="7" t="s">
        <v>9</v>
      </c>
      <c r="Q12" s="7">
        <v>-14</v>
      </c>
      <c r="R12" s="7">
        <v>1</v>
      </c>
      <c r="S12" s="7">
        <v>28</v>
      </c>
      <c r="T12" s="7">
        <v>6</v>
      </c>
      <c r="U12" s="7">
        <v>-31</v>
      </c>
      <c r="V12" s="7">
        <f t="shared" si="7"/>
        <v>8</v>
      </c>
      <c r="W12" s="7">
        <f t="shared" si="8"/>
        <v>15</v>
      </c>
      <c r="X12" s="8">
        <f t="shared" si="9"/>
        <v>9</v>
      </c>
      <c r="Y12" s="8">
        <f t="shared" si="10"/>
        <v>0</v>
      </c>
      <c r="Z12" s="8">
        <f t="shared" si="11"/>
        <v>6</v>
      </c>
      <c r="AB12">
        <f t="shared" si="3"/>
        <v>0</v>
      </c>
      <c r="AC12">
        <f t="shared" si="4"/>
        <v>2</v>
      </c>
      <c r="AD12">
        <f t="shared" si="5"/>
        <v>6</v>
      </c>
      <c r="AE12">
        <f t="shared" si="6"/>
        <v>7</v>
      </c>
      <c r="AF12">
        <f t="shared" si="12"/>
        <v>15</v>
      </c>
      <c r="AG12" t="str">
        <f t="shared" si="13"/>
        <v/>
      </c>
      <c r="AK12" t="s">
        <v>244</v>
      </c>
      <c r="AL12" s="43">
        <f t="shared" si="14"/>
        <v>8</v>
      </c>
      <c r="AM12" s="43">
        <f t="shared" si="15"/>
        <v>7</v>
      </c>
      <c r="AN12" s="43">
        <f t="shared" si="16"/>
        <v>0</v>
      </c>
      <c r="AO12" s="43">
        <f t="shared" si="17"/>
        <v>0</v>
      </c>
    </row>
    <row r="13" spans="1:41" x14ac:dyDescent="0.25">
      <c r="A13" s="1" t="s">
        <v>193</v>
      </c>
      <c r="B13" s="1" t="s">
        <v>194</v>
      </c>
      <c r="C13" s="1" t="s">
        <v>364</v>
      </c>
      <c r="D13" s="7"/>
      <c r="E13" s="7" t="s">
        <v>9</v>
      </c>
      <c r="F13" s="7" t="s">
        <v>9</v>
      </c>
      <c r="G13" s="7" t="s">
        <v>9</v>
      </c>
      <c r="H13" s="7" t="s">
        <v>9</v>
      </c>
      <c r="I13" s="7" t="s">
        <v>9</v>
      </c>
      <c r="J13" s="7" t="s">
        <v>9</v>
      </c>
      <c r="K13" s="7" t="s">
        <v>9</v>
      </c>
      <c r="L13" s="7" t="s">
        <v>9</v>
      </c>
      <c r="M13" s="7" t="s">
        <v>9</v>
      </c>
      <c r="N13" s="7" t="s">
        <v>9</v>
      </c>
      <c r="O13" s="7" t="s">
        <v>9</v>
      </c>
      <c r="P13" s="7" t="s">
        <v>9</v>
      </c>
      <c r="Q13" s="7" t="s">
        <v>9</v>
      </c>
      <c r="R13" s="7" t="s">
        <v>9</v>
      </c>
      <c r="S13" s="7" t="s">
        <v>9</v>
      </c>
      <c r="T13" s="7" t="s">
        <v>9</v>
      </c>
      <c r="U13" s="7" t="s">
        <v>9</v>
      </c>
      <c r="V13" s="7">
        <f t="shared" si="7"/>
        <v>0</v>
      </c>
      <c r="W13" s="7">
        <f t="shared" si="8"/>
        <v>0</v>
      </c>
      <c r="X13" s="8">
        <f t="shared" si="9"/>
        <v>0</v>
      </c>
      <c r="Y13" s="8">
        <f t="shared" si="10"/>
        <v>0</v>
      </c>
      <c r="Z13" s="8">
        <f t="shared" si="11"/>
        <v>0</v>
      </c>
      <c r="AB13">
        <f t="shared" si="3"/>
        <v>0</v>
      </c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12"/>
        <v>0</v>
      </c>
      <c r="AG13" t="str">
        <f t="shared" si="13"/>
        <v/>
      </c>
      <c r="AK13" t="s">
        <v>364</v>
      </c>
      <c r="AL13" s="43">
        <f t="shared" si="14"/>
        <v>0</v>
      </c>
      <c r="AM13" s="43">
        <f t="shared" si="15"/>
        <v>0</v>
      </c>
      <c r="AN13" s="43">
        <f t="shared" si="16"/>
        <v>0</v>
      </c>
      <c r="AO13" s="43">
        <f t="shared" si="17"/>
        <v>0</v>
      </c>
    </row>
    <row r="14" spans="1:41" x14ac:dyDescent="0.25">
      <c r="A14" s="1" t="s">
        <v>37</v>
      </c>
      <c r="B14" s="1" t="s">
        <v>38</v>
      </c>
      <c r="C14" s="1" t="s">
        <v>39</v>
      </c>
      <c r="D14" s="7">
        <v>22</v>
      </c>
      <c r="E14" s="7" t="s">
        <v>9</v>
      </c>
      <c r="F14" s="7" t="s">
        <v>9</v>
      </c>
      <c r="G14" s="7" t="s">
        <v>9</v>
      </c>
      <c r="H14" s="7">
        <v>7</v>
      </c>
      <c r="I14" s="7" t="s">
        <v>9</v>
      </c>
      <c r="J14" s="7" t="s">
        <v>9</v>
      </c>
      <c r="K14" s="7" t="s">
        <v>9</v>
      </c>
      <c r="L14" s="7">
        <v>15</v>
      </c>
      <c r="M14" s="7" t="s">
        <v>9</v>
      </c>
      <c r="N14" s="7">
        <v>13</v>
      </c>
      <c r="O14" s="7" t="s">
        <v>9</v>
      </c>
      <c r="P14" s="7" t="s">
        <v>9</v>
      </c>
      <c r="Q14" s="7" t="s">
        <v>9</v>
      </c>
      <c r="R14" s="7" t="s">
        <v>9</v>
      </c>
      <c r="S14" s="7" t="s">
        <v>9</v>
      </c>
      <c r="T14" s="7">
        <v>16</v>
      </c>
      <c r="U14" s="7" t="s">
        <v>9</v>
      </c>
      <c r="V14" s="7">
        <f t="shared" si="7"/>
        <v>73</v>
      </c>
      <c r="W14" s="7">
        <f t="shared" si="8"/>
        <v>5</v>
      </c>
      <c r="X14" s="8">
        <f t="shared" si="9"/>
        <v>5</v>
      </c>
      <c r="Y14" s="8">
        <f t="shared" si="10"/>
        <v>0</v>
      </c>
      <c r="Z14" s="8">
        <f t="shared" si="11"/>
        <v>0</v>
      </c>
      <c r="AB14">
        <f t="shared" si="3"/>
        <v>0</v>
      </c>
      <c r="AC14">
        <f t="shared" si="4"/>
        <v>1</v>
      </c>
      <c r="AD14">
        <f t="shared" si="5"/>
        <v>4</v>
      </c>
      <c r="AE14">
        <f t="shared" si="6"/>
        <v>0</v>
      </c>
      <c r="AF14">
        <f t="shared" si="12"/>
        <v>5</v>
      </c>
      <c r="AG14" t="str">
        <f t="shared" si="13"/>
        <v/>
      </c>
      <c r="AK14" t="s">
        <v>39</v>
      </c>
      <c r="AL14" s="43">
        <f t="shared" si="14"/>
        <v>0</v>
      </c>
      <c r="AM14" s="43">
        <f t="shared" si="15"/>
        <v>0</v>
      </c>
      <c r="AN14" s="43">
        <f t="shared" si="16"/>
        <v>5</v>
      </c>
      <c r="AO14" s="43">
        <f t="shared" si="17"/>
        <v>0</v>
      </c>
    </row>
    <row r="15" spans="1:41" x14ac:dyDescent="0.25">
      <c r="A15" s="1" t="s">
        <v>43</v>
      </c>
      <c r="B15" s="1" t="s">
        <v>44</v>
      </c>
      <c r="C15" s="1" t="s">
        <v>45</v>
      </c>
      <c r="D15" s="7">
        <v>22</v>
      </c>
      <c r="E15" s="7"/>
      <c r="F15" s="7"/>
      <c r="G15" s="7">
        <v>-10</v>
      </c>
      <c r="H15" s="7">
        <v>-10</v>
      </c>
      <c r="I15" s="7">
        <v>10</v>
      </c>
      <c r="J15" s="7">
        <v>11</v>
      </c>
      <c r="K15" s="7">
        <v>8</v>
      </c>
      <c r="L15" s="7" t="s">
        <v>9</v>
      </c>
      <c r="M15" s="7">
        <v>-17</v>
      </c>
      <c r="N15" s="7">
        <v>17</v>
      </c>
      <c r="O15" s="7" t="s">
        <v>9</v>
      </c>
      <c r="P15" s="7" t="s">
        <v>9</v>
      </c>
      <c r="Q15" s="7">
        <v>11</v>
      </c>
      <c r="R15" s="7">
        <v>0</v>
      </c>
      <c r="S15" s="7">
        <v>23</v>
      </c>
      <c r="T15" s="7">
        <v>12</v>
      </c>
      <c r="U15" s="7">
        <v>2</v>
      </c>
      <c r="V15" s="7">
        <f t="shared" si="7"/>
        <v>79</v>
      </c>
      <c r="W15" s="7">
        <f t="shared" si="8"/>
        <v>13</v>
      </c>
      <c r="X15" s="8">
        <f t="shared" si="9"/>
        <v>9</v>
      </c>
      <c r="Y15" s="8">
        <f t="shared" si="10"/>
        <v>1</v>
      </c>
      <c r="Z15" s="8">
        <f t="shared" si="11"/>
        <v>3</v>
      </c>
      <c r="AB15">
        <f t="shared" si="3"/>
        <v>0</v>
      </c>
      <c r="AC15">
        <f t="shared" si="4"/>
        <v>12</v>
      </c>
      <c r="AD15">
        <f t="shared" si="5"/>
        <v>1</v>
      </c>
      <c r="AE15">
        <f t="shared" si="6"/>
        <v>0</v>
      </c>
      <c r="AF15">
        <f t="shared" si="12"/>
        <v>13</v>
      </c>
      <c r="AG15" t="str">
        <f t="shared" si="13"/>
        <v/>
      </c>
      <c r="AK15" t="s">
        <v>45</v>
      </c>
      <c r="AL15" s="43">
        <f t="shared" si="14"/>
        <v>0</v>
      </c>
      <c r="AM15" s="43">
        <f t="shared" si="15"/>
        <v>0</v>
      </c>
      <c r="AN15" s="43">
        <f t="shared" si="16"/>
        <v>13</v>
      </c>
      <c r="AO15" s="43">
        <f t="shared" si="17"/>
        <v>0</v>
      </c>
    </row>
    <row r="16" spans="1:41" x14ac:dyDescent="0.25">
      <c r="A16" s="1" t="s">
        <v>50</v>
      </c>
      <c r="B16" s="1" t="s">
        <v>179</v>
      </c>
      <c r="C16" s="1" t="s">
        <v>245</v>
      </c>
      <c r="D16" s="7">
        <v>-16</v>
      </c>
      <c r="E16" s="7">
        <v>-11</v>
      </c>
      <c r="F16" s="7">
        <v>1</v>
      </c>
      <c r="G16" s="7">
        <v>11</v>
      </c>
      <c r="H16" s="7">
        <v>-6</v>
      </c>
      <c r="I16" s="7">
        <v>-3</v>
      </c>
      <c r="J16" s="7">
        <v>-3</v>
      </c>
      <c r="K16" s="7">
        <v>-9</v>
      </c>
      <c r="L16" s="7">
        <v>-24</v>
      </c>
      <c r="M16" s="7">
        <v>-5</v>
      </c>
      <c r="N16" s="7">
        <v>-3</v>
      </c>
      <c r="O16" s="7" t="s">
        <v>9</v>
      </c>
      <c r="P16" s="7" t="s">
        <v>9</v>
      </c>
      <c r="Q16" s="7">
        <v>23</v>
      </c>
      <c r="R16" s="7">
        <v>-6</v>
      </c>
      <c r="S16" s="7">
        <v>-6</v>
      </c>
      <c r="T16" s="7">
        <v>-14</v>
      </c>
      <c r="U16" s="7">
        <v>-31</v>
      </c>
      <c r="V16" s="7">
        <f t="shared" si="7"/>
        <v>-102</v>
      </c>
      <c r="W16" s="7">
        <f t="shared" si="8"/>
        <v>16</v>
      </c>
      <c r="X16" s="8">
        <f t="shared" si="9"/>
        <v>3</v>
      </c>
      <c r="Y16" s="8">
        <f t="shared" si="10"/>
        <v>0</v>
      </c>
      <c r="Z16" s="8">
        <f t="shared" si="11"/>
        <v>13</v>
      </c>
      <c r="AB16">
        <f t="shared" si="3"/>
        <v>16</v>
      </c>
      <c r="AC16">
        <f t="shared" si="4"/>
        <v>0</v>
      </c>
      <c r="AD16">
        <f t="shared" si="5"/>
        <v>0</v>
      </c>
      <c r="AE16">
        <f t="shared" si="6"/>
        <v>0</v>
      </c>
      <c r="AF16">
        <f t="shared" si="12"/>
        <v>16</v>
      </c>
      <c r="AG16" t="str">
        <f t="shared" si="13"/>
        <v/>
      </c>
      <c r="AK16" t="s">
        <v>245</v>
      </c>
      <c r="AL16" s="43">
        <f t="shared" si="14"/>
        <v>16</v>
      </c>
      <c r="AM16" s="43">
        <f t="shared" si="15"/>
        <v>0</v>
      </c>
      <c r="AN16" s="43">
        <f t="shared" si="16"/>
        <v>0</v>
      </c>
      <c r="AO16" s="43">
        <f t="shared" si="17"/>
        <v>0</v>
      </c>
    </row>
    <row r="17" spans="1:41" x14ac:dyDescent="0.25">
      <c r="A17" s="1" t="s">
        <v>55</v>
      </c>
      <c r="B17" s="1" t="s">
        <v>56</v>
      </c>
      <c r="C17" s="1" t="s">
        <v>57</v>
      </c>
      <c r="D17" s="7">
        <v>7</v>
      </c>
      <c r="E17" s="7">
        <v>11</v>
      </c>
      <c r="F17" s="7">
        <v>19</v>
      </c>
      <c r="G17" s="7">
        <v>8</v>
      </c>
      <c r="H17" s="7">
        <v>1</v>
      </c>
      <c r="I17" s="7">
        <v>-15</v>
      </c>
      <c r="J17" s="7">
        <v>-3</v>
      </c>
      <c r="K17" s="7">
        <v>-9</v>
      </c>
      <c r="L17" s="7">
        <v>-24</v>
      </c>
      <c r="M17" s="7" t="s">
        <v>9</v>
      </c>
      <c r="N17" s="7" t="s">
        <v>9</v>
      </c>
      <c r="O17" s="7" t="s">
        <v>9</v>
      </c>
      <c r="P17" s="7" t="s">
        <v>9</v>
      </c>
      <c r="Q17" s="7">
        <v>-2</v>
      </c>
      <c r="R17" s="7">
        <v>2</v>
      </c>
      <c r="S17" s="7" t="s">
        <v>9</v>
      </c>
      <c r="T17" s="7">
        <v>2</v>
      </c>
      <c r="U17" s="7">
        <v>2</v>
      </c>
      <c r="V17" s="7">
        <f t="shared" si="7"/>
        <v>-1</v>
      </c>
      <c r="W17" s="7">
        <f t="shared" si="8"/>
        <v>13</v>
      </c>
      <c r="X17" s="8">
        <f t="shared" si="9"/>
        <v>8</v>
      </c>
      <c r="Y17" s="8">
        <f t="shared" si="10"/>
        <v>0</v>
      </c>
      <c r="Z17" s="8">
        <f t="shared" si="11"/>
        <v>5</v>
      </c>
      <c r="AB17">
        <f t="shared" si="3"/>
        <v>0</v>
      </c>
      <c r="AC17">
        <f t="shared" si="4"/>
        <v>0</v>
      </c>
      <c r="AD17">
        <f t="shared" si="5"/>
        <v>12</v>
      </c>
      <c r="AE17">
        <f t="shared" si="6"/>
        <v>1</v>
      </c>
      <c r="AF17">
        <f t="shared" si="12"/>
        <v>13</v>
      </c>
      <c r="AG17" t="str">
        <f t="shared" si="13"/>
        <v/>
      </c>
      <c r="AK17" t="s">
        <v>57</v>
      </c>
      <c r="AL17" s="43">
        <f t="shared" si="14"/>
        <v>9</v>
      </c>
      <c r="AM17" s="43">
        <f t="shared" si="15"/>
        <v>4</v>
      </c>
      <c r="AN17" s="43">
        <f t="shared" si="16"/>
        <v>0</v>
      </c>
      <c r="AO17" s="43">
        <f t="shared" si="17"/>
        <v>0</v>
      </c>
    </row>
    <row r="18" spans="1:41" x14ac:dyDescent="0.25">
      <c r="A18" s="1" t="s">
        <v>58</v>
      </c>
      <c r="B18" s="1" t="s">
        <v>59</v>
      </c>
      <c r="C18" s="1" t="s">
        <v>60</v>
      </c>
      <c r="D18" s="7">
        <v>-14</v>
      </c>
      <c r="E18" s="7" t="s">
        <v>9</v>
      </c>
      <c r="F18" s="7">
        <v>6</v>
      </c>
      <c r="G18" s="7">
        <v>-10</v>
      </c>
      <c r="H18" s="7" t="s">
        <v>9</v>
      </c>
      <c r="I18" s="7">
        <v>-3</v>
      </c>
      <c r="J18" s="7">
        <v>-10</v>
      </c>
      <c r="K18" s="7">
        <v>3</v>
      </c>
      <c r="L18" s="7">
        <v>1</v>
      </c>
      <c r="M18" s="7" t="s">
        <v>9</v>
      </c>
      <c r="N18" s="7" t="s">
        <v>9</v>
      </c>
      <c r="O18" s="7" t="s">
        <v>9</v>
      </c>
      <c r="P18" s="7" t="s">
        <v>9</v>
      </c>
      <c r="Q18" s="7">
        <v>2</v>
      </c>
      <c r="R18" s="7">
        <v>14</v>
      </c>
      <c r="S18" s="7">
        <v>1</v>
      </c>
      <c r="T18" s="7" t="s">
        <v>9</v>
      </c>
      <c r="U18" s="7">
        <v>2</v>
      </c>
      <c r="V18" s="7">
        <f t="shared" si="7"/>
        <v>-8</v>
      </c>
      <c r="W18" s="7">
        <f t="shared" si="8"/>
        <v>11</v>
      </c>
      <c r="X18" s="8">
        <f t="shared" si="9"/>
        <v>7</v>
      </c>
      <c r="Y18" s="8">
        <f t="shared" si="10"/>
        <v>0</v>
      </c>
      <c r="Z18" s="8">
        <f t="shared" si="11"/>
        <v>4</v>
      </c>
      <c r="AB18">
        <f t="shared" si="3"/>
        <v>3</v>
      </c>
      <c r="AC18">
        <f t="shared" si="4"/>
        <v>4</v>
      </c>
      <c r="AD18">
        <f t="shared" si="5"/>
        <v>4</v>
      </c>
      <c r="AE18">
        <f t="shared" si="6"/>
        <v>0</v>
      </c>
      <c r="AF18">
        <f t="shared" si="12"/>
        <v>11</v>
      </c>
      <c r="AG18" t="str">
        <f t="shared" si="13"/>
        <v/>
      </c>
      <c r="AK18" t="s">
        <v>60</v>
      </c>
      <c r="AL18" s="43">
        <f t="shared" si="14"/>
        <v>0</v>
      </c>
      <c r="AM18" s="43">
        <f t="shared" si="15"/>
        <v>1</v>
      </c>
      <c r="AN18" s="43">
        <f t="shared" si="16"/>
        <v>10</v>
      </c>
      <c r="AO18" s="43">
        <f t="shared" si="17"/>
        <v>0</v>
      </c>
    </row>
    <row r="19" spans="1:41" x14ac:dyDescent="0.25">
      <c r="A19" s="1" t="s">
        <v>13</v>
      </c>
      <c r="B19" s="1" t="s">
        <v>162</v>
      </c>
      <c r="C19" s="1" t="s">
        <v>234</v>
      </c>
      <c r="D19" s="7">
        <v>-7</v>
      </c>
      <c r="E19" s="7">
        <v>-1</v>
      </c>
      <c r="F19" s="7">
        <v>7</v>
      </c>
      <c r="G19" s="7">
        <v>-10</v>
      </c>
      <c r="H19" s="7" t="s">
        <v>9</v>
      </c>
      <c r="I19" s="7" t="s">
        <v>9</v>
      </c>
      <c r="J19" s="7" t="s">
        <v>9</v>
      </c>
      <c r="K19" s="7">
        <v>4</v>
      </c>
      <c r="L19" s="7">
        <v>9</v>
      </c>
      <c r="M19" s="7">
        <v>23</v>
      </c>
      <c r="N19" s="7">
        <v>0</v>
      </c>
      <c r="O19" s="7" t="s">
        <v>9</v>
      </c>
      <c r="P19" s="7" t="s">
        <v>9</v>
      </c>
      <c r="Q19" s="7" t="s">
        <v>9</v>
      </c>
      <c r="R19" s="7">
        <v>2</v>
      </c>
      <c r="S19" s="7">
        <v>15</v>
      </c>
      <c r="T19" s="7">
        <v>-1</v>
      </c>
      <c r="U19" s="7" t="s">
        <v>9</v>
      </c>
      <c r="V19" s="7">
        <f t="shared" si="7"/>
        <v>41</v>
      </c>
      <c r="W19" s="7">
        <f t="shared" si="8"/>
        <v>11</v>
      </c>
      <c r="X19" s="8">
        <f t="shared" si="9"/>
        <v>6</v>
      </c>
      <c r="Y19" s="8">
        <f t="shared" si="10"/>
        <v>1</v>
      </c>
      <c r="Z19" s="8">
        <f t="shared" si="11"/>
        <v>4</v>
      </c>
      <c r="AB19">
        <f t="shared" si="3"/>
        <v>0</v>
      </c>
      <c r="AC19">
        <f t="shared" si="4"/>
        <v>3</v>
      </c>
      <c r="AD19">
        <f t="shared" si="5"/>
        <v>6</v>
      </c>
      <c r="AE19">
        <f t="shared" si="6"/>
        <v>2</v>
      </c>
      <c r="AF19">
        <f t="shared" si="12"/>
        <v>11</v>
      </c>
      <c r="AG19" t="str">
        <f t="shared" si="13"/>
        <v/>
      </c>
      <c r="AK19" t="s">
        <v>234</v>
      </c>
      <c r="AL19" s="43">
        <f t="shared" si="14"/>
        <v>0</v>
      </c>
      <c r="AM19" s="43">
        <f t="shared" si="15"/>
        <v>11</v>
      </c>
      <c r="AN19" s="43">
        <f t="shared" si="16"/>
        <v>0</v>
      </c>
      <c r="AO19" s="43">
        <f t="shared" si="17"/>
        <v>0</v>
      </c>
    </row>
    <row r="20" spans="1:41" x14ac:dyDescent="0.25">
      <c r="A20" s="1" t="s">
        <v>61</v>
      </c>
      <c r="B20" s="1" t="s">
        <v>62</v>
      </c>
      <c r="C20" s="1" t="s">
        <v>63</v>
      </c>
      <c r="D20" s="7">
        <v>7</v>
      </c>
      <c r="E20" s="7">
        <v>11</v>
      </c>
      <c r="F20" s="7">
        <v>19</v>
      </c>
      <c r="G20" s="7">
        <v>8</v>
      </c>
      <c r="H20" s="7">
        <v>1</v>
      </c>
      <c r="I20" s="7">
        <v>-15</v>
      </c>
      <c r="J20" s="7">
        <v>-10</v>
      </c>
      <c r="K20" s="7">
        <v>-9</v>
      </c>
      <c r="L20" s="7">
        <v>13</v>
      </c>
      <c r="M20" s="7">
        <v>-9</v>
      </c>
      <c r="N20" s="7">
        <v>7</v>
      </c>
      <c r="O20" s="7" t="s">
        <v>9</v>
      </c>
      <c r="P20" s="7" t="s">
        <v>9</v>
      </c>
      <c r="Q20" s="7">
        <v>-14</v>
      </c>
      <c r="R20" s="7">
        <v>1</v>
      </c>
      <c r="S20" s="7">
        <v>28</v>
      </c>
      <c r="T20" s="7">
        <v>6</v>
      </c>
      <c r="U20" s="7">
        <v>-31</v>
      </c>
      <c r="V20" s="7">
        <f t="shared" si="7"/>
        <v>13</v>
      </c>
      <c r="W20" s="7">
        <f t="shared" si="8"/>
        <v>16</v>
      </c>
      <c r="X20" s="8">
        <f t="shared" si="9"/>
        <v>10</v>
      </c>
      <c r="Y20" s="8">
        <f t="shared" si="10"/>
        <v>0</v>
      </c>
      <c r="Z20" s="8">
        <f t="shared" si="11"/>
        <v>6</v>
      </c>
      <c r="AB20">
        <f t="shared" si="3"/>
        <v>0</v>
      </c>
      <c r="AC20">
        <f t="shared" si="4"/>
        <v>0</v>
      </c>
      <c r="AD20">
        <f t="shared" si="5"/>
        <v>0</v>
      </c>
      <c r="AE20">
        <f t="shared" si="6"/>
        <v>16</v>
      </c>
      <c r="AF20">
        <f t="shared" si="12"/>
        <v>16</v>
      </c>
      <c r="AG20" t="str">
        <f t="shared" si="13"/>
        <v/>
      </c>
      <c r="AK20" t="s">
        <v>63</v>
      </c>
      <c r="AL20" s="43">
        <f t="shared" si="14"/>
        <v>16</v>
      </c>
      <c r="AM20" s="43">
        <f t="shared" si="15"/>
        <v>0</v>
      </c>
      <c r="AN20" s="43">
        <f t="shared" si="16"/>
        <v>0</v>
      </c>
      <c r="AO20" s="43">
        <f t="shared" si="17"/>
        <v>0</v>
      </c>
    </row>
    <row r="21" spans="1:41" x14ac:dyDescent="0.25">
      <c r="A21" s="1" t="s">
        <v>64</v>
      </c>
      <c r="B21" s="1" t="s">
        <v>65</v>
      </c>
      <c r="C21" s="1" t="s">
        <v>66</v>
      </c>
      <c r="D21" s="7">
        <v>-5</v>
      </c>
      <c r="E21" s="7">
        <v>-5</v>
      </c>
      <c r="F21" s="7">
        <v>7</v>
      </c>
      <c r="G21" s="7">
        <v>14</v>
      </c>
      <c r="H21" s="7">
        <v>7</v>
      </c>
      <c r="I21" s="7">
        <v>-6</v>
      </c>
      <c r="J21" s="7">
        <v>-1</v>
      </c>
      <c r="K21" s="7">
        <v>-9</v>
      </c>
      <c r="L21" s="7">
        <v>25</v>
      </c>
      <c r="M21" s="7">
        <v>-7</v>
      </c>
      <c r="N21" s="7">
        <v>-2</v>
      </c>
      <c r="O21" s="7" t="s">
        <v>9</v>
      </c>
      <c r="P21" s="7" t="s">
        <v>9</v>
      </c>
      <c r="Q21" s="7">
        <v>7</v>
      </c>
      <c r="R21" s="7">
        <v>-27</v>
      </c>
      <c r="S21" s="7">
        <v>-8</v>
      </c>
      <c r="T21" s="7">
        <v>30</v>
      </c>
      <c r="U21" s="7">
        <v>8</v>
      </c>
      <c r="V21" s="7">
        <f t="shared" si="7"/>
        <v>28</v>
      </c>
      <c r="W21" s="7">
        <f t="shared" si="8"/>
        <v>16</v>
      </c>
      <c r="X21" s="8">
        <f t="shared" si="9"/>
        <v>7</v>
      </c>
      <c r="Y21" s="8">
        <f t="shared" si="10"/>
        <v>0</v>
      </c>
      <c r="Z21" s="8">
        <f t="shared" si="11"/>
        <v>9</v>
      </c>
      <c r="AB21">
        <f t="shared" si="3"/>
        <v>11</v>
      </c>
      <c r="AC21">
        <f t="shared" si="4"/>
        <v>5</v>
      </c>
      <c r="AD21">
        <f t="shared" si="5"/>
        <v>0</v>
      </c>
      <c r="AE21">
        <f t="shared" si="6"/>
        <v>0</v>
      </c>
      <c r="AF21">
        <f t="shared" si="12"/>
        <v>16</v>
      </c>
      <c r="AG21" t="str">
        <f t="shared" si="13"/>
        <v/>
      </c>
      <c r="AK21" t="s">
        <v>66</v>
      </c>
      <c r="AL21" s="43">
        <f t="shared" si="14"/>
        <v>0</v>
      </c>
      <c r="AM21" s="43">
        <f t="shared" si="15"/>
        <v>16</v>
      </c>
      <c r="AN21" s="43">
        <f t="shared" si="16"/>
        <v>0</v>
      </c>
      <c r="AO21" s="43">
        <f t="shared" si="17"/>
        <v>0</v>
      </c>
    </row>
    <row r="22" spans="1:41" x14ac:dyDescent="0.25">
      <c r="A22" s="1" t="s">
        <v>67</v>
      </c>
      <c r="B22" s="1" t="s">
        <v>68</v>
      </c>
      <c r="C22" s="1" t="s">
        <v>69</v>
      </c>
      <c r="D22" s="7">
        <v>22</v>
      </c>
      <c r="E22" s="7" t="s">
        <v>9</v>
      </c>
      <c r="F22" s="7">
        <v>6</v>
      </c>
      <c r="G22" s="7">
        <v>-10</v>
      </c>
      <c r="H22" s="7">
        <v>-10</v>
      </c>
      <c r="I22" s="7">
        <v>10</v>
      </c>
      <c r="J22" s="7">
        <v>11</v>
      </c>
      <c r="K22" s="7">
        <v>8</v>
      </c>
      <c r="L22" s="7">
        <v>42</v>
      </c>
      <c r="M22" s="7">
        <v>-17</v>
      </c>
      <c r="N22" s="7">
        <v>17</v>
      </c>
      <c r="O22" s="7" t="s">
        <v>9</v>
      </c>
      <c r="P22" s="7" t="s">
        <v>9</v>
      </c>
      <c r="Q22" s="7">
        <v>11</v>
      </c>
      <c r="R22" s="7">
        <v>0</v>
      </c>
      <c r="S22" s="7">
        <v>23</v>
      </c>
      <c r="T22" s="7">
        <v>12</v>
      </c>
      <c r="U22" s="7">
        <v>2</v>
      </c>
      <c r="V22" s="7">
        <f t="shared" si="7"/>
        <v>127</v>
      </c>
      <c r="W22" s="7">
        <f t="shared" si="8"/>
        <v>15</v>
      </c>
      <c r="X22" s="8">
        <f t="shared" si="9"/>
        <v>11</v>
      </c>
      <c r="Y22" s="8">
        <f t="shared" si="10"/>
        <v>1</v>
      </c>
      <c r="Z22" s="8">
        <f t="shared" si="11"/>
        <v>3</v>
      </c>
      <c r="AB22">
        <f t="shared" si="3"/>
        <v>0</v>
      </c>
      <c r="AC22">
        <f t="shared" si="4"/>
        <v>0</v>
      </c>
      <c r="AD22">
        <f t="shared" si="5"/>
        <v>1</v>
      </c>
      <c r="AE22">
        <f t="shared" si="6"/>
        <v>14</v>
      </c>
      <c r="AF22">
        <f t="shared" si="12"/>
        <v>15</v>
      </c>
      <c r="AG22" t="str">
        <f t="shared" si="13"/>
        <v/>
      </c>
      <c r="AK22" t="s">
        <v>69</v>
      </c>
      <c r="AL22" s="43">
        <f t="shared" si="14"/>
        <v>0</v>
      </c>
      <c r="AM22" s="43">
        <f t="shared" si="15"/>
        <v>0</v>
      </c>
      <c r="AN22" s="43">
        <f t="shared" si="16"/>
        <v>15</v>
      </c>
      <c r="AO22" s="43">
        <f t="shared" si="17"/>
        <v>0</v>
      </c>
    </row>
    <row r="23" spans="1:41" x14ac:dyDescent="0.25">
      <c r="A23" s="1" t="s">
        <v>53</v>
      </c>
      <c r="B23" s="1" t="s">
        <v>70</v>
      </c>
      <c r="C23" s="1" t="s">
        <v>71</v>
      </c>
      <c r="D23" s="7">
        <v>-12</v>
      </c>
      <c r="E23" s="7">
        <v>-2</v>
      </c>
      <c r="F23" s="7">
        <v>18</v>
      </c>
      <c r="G23" s="7">
        <v>-13</v>
      </c>
      <c r="H23" s="7">
        <v>-2</v>
      </c>
      <c r="I23" s="7">
        <v>-4</v>
      </c>
      <c r="J23" s="7">
        <v>-7</v>
      </c>
      <c r="K23" s="7">
        <v>-9</v>
      </c>
      <c r="L23" s="7">
        <v>13</v>
      </c>
      <c r="M23" s="7">
        <v>-9</v>
      </c>
      <c r="N23" s="7">
        <v>7</v>
      </c>
      <c r="O23" s="7" t="s">
        <v>9</v>
      </c>
      <c r="P23" s="7" t="s">
        <v>9</v>
      </c>
      <c r="Q23" s="7">
        <v>-14</v>
      </c>
      <c r="R23" s="7">
        <v>1</v>
      </c>
      <c r="S23" s="7">
        <v>28</v>
      </c>
      <c r="T23" s="7">
        <v>6</v>
      </c>
      <c r="U23" s="7">
        <v>8</v>
      </c>
      <c r="V23" s="7">
        <f t="shared" si="7"/>
        <v>9</v>
      </c>
      <c r="W23" s="7">
        <f t="shared" si="8"/>
        <v>16</v>
      </c>
      <c r="X23" s="8">
        <f t="shared" si="9"/>
        <v>7</v>
      </c>
      <c r="Y23" s="8">
        <f t="shared" si="10"/>
        <v>0</v>
      </c>
      <c r="Z23" s="8">
        <f t="shared" si="11"/>
        <v>9</v>
      </c>
      <c r="AB23">
        <f t="shared" si="3"/>
        <v>16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12"/>
        <v>16</v>
      </c>
      <c r="AG23" t="str">
        <f t="shared" si="13"/>
        <v/>
      </c>
      <c r="AK23" t="s">
        <v>71</v>
      </c>
      <c r="AL23" s="43">
        <f t="shared" si="14"/>
        <v>16</v>
      </c>
      <c r="AM23" s="43">
        <f t="shared" si="15"/>
        <v>0</v>
      </c>
      <c r="AN23" s="43">
        <f t="shared" si="16"/>
        <v>0</v>
      </c>
      <c r="AO23" s="43">
        <f t="shared" si="17"/>
        <v>0</v>
      </c>
    </row>
    <row r="24" spans="1:41" x14ac:dyDescent="0.25">
      <c r="A24" s="1" t="s">
        <v>72</v>
      </c>
      <c r="B24" s="1" t="s">
        <v>70</v>
      </c>
      <c r="C24" s="1" t="s">
        <v>73</v>
      </c>
      <c r="D24" s="7">
        <v>9</v>
      </c>
      <c r="E24" s="7">
        <v>6</v>
      </c>
      <c r="F24" s="7">
        <v>17</v>
      </c>
      <c r="G24" s="7">
        <v>8</v>
      </c>
      <c r="H24" s="7">
        <v>-2</v>
      </c>
      <c r="I24" s="7">
        <v>18</v>
      </c>
      <c r="J24" s="7">
        <v>-13</v>
      </c>
      <c r="K24" s="7">
        <v>2</v>
      </c>
      <c r="L24" s="7">
        <v>-2</v>
      </c>
      <c r="M24" s="7">
        <v>8</v>
      </c>
      <c r="N24" s="7">
        <v>4</v>
      </c>
      <c r="O24" s="7" t="s">
        <v>9</v>
      </c>
      <c r="P24" s="7" t="s">
        <v>9</v>
      </c>
      <c r="Q24" s="7">
        <v>-6</v>
      </c>
      <c r="R24" s="7">
        <v>7</v>
      </c>
      <c r="S24" s="7">
        <v>1</v>
      </c>
      <c r="T24" s="7">
        <v>0</v>
      </c>
      <c r="U24" s="7">
        <v>15</v>
      </c>
      <c r="V24" s="7">
        <f t="shared" si="7"/>
        <v>72</v>
      </c>
      <c r="W24" s="7">
        <f t="shared" si="8"/>
        <v>16</v>
      </c>
      <c r="X24" s="8">
        <f t="shared" si="9"/>
        <v>11</v>
      </c>
      <c r="Y24" s="8">
        <f t="shared" si="10"/>
        <v>1</v>
      </c>
      <c r="Z24" s="8">
        <f t="shared" si="11"/>
        <v>4</v>
      </c>
      <c r="AB24">
        <f t="shared" si="3"/>
        <v>0</v>
      </c>
      <c r="AC24">
        <f t="shared" si="4"/>
        <v>16</v>
      </c>
      <c r="AD24">
        <f t="shared" si="5"/>
        <v>0</v>
      </c>
      <c r="AE24">
        <f t="shared" si="6"/>
        <v>0</v>
      </c>
      <c r="AF24">
        <f t="shared" si="12"/>
        <v>16</v>
      </c>
      <c r="AG24" t="str">
        <f t="shared" si="13"/>
        <v/>
      </c>
      <c r="AK24" t="s">
        <v>73</v>
      </c>
      <c r="AL24" s="43">
        <f t="shared" si="14"/>
        <v>16</v>
      </c>
      <c r="AM24" s="43">
        <f t="shared" si="15"/>
        <v>0</v>
      </c>
      <c r="AN24" s="43">
        <f t="shared" si="16"/>
        <v>0</v>
      </c>
      <c r="AO24" s="43">
        <f t="shared" si="17"/>
        <v>0</v>
      </c>
    </row>
    <row r="25" spans="1:41" x14ac:dyDescent="0.25">
      <c r="A25" s="1" t="s">
        <v>95</v>
      </c>
      <c r="B25" s="1" t="s">
        <v>75</v>
      </c>
      <c r="C25" s="1" t="s">
        <v>235</v>
      </c>
      <c r="D25" s="7">
        <v>-12</v>
      </c>
      <c r="E25" s="7">
        <v>-2</v>
      </c>
      <c r="F25" s="7">
        <v>18</v>
      </c>
      <c r="G25" s="7">
        <v>-13</v>
      </c>
      <c r="H25" s="7">
        <v>-2</v>
      </c>
      <c r="I25" s="7">
        <v>-4</v>
      </c>
      <c r="J25" s="7">
        <v>-7</v>
      </c>
      <c r="K25" s="7" t="s">
        <v>9</v>
      </c>
      <c r="L25" s="7">
        <v>2</v>
      </c>
      <c r="M25" s="7">
        <v>14</v>
      </c>
      <c r="N25" s="7">
        <v>1</v>
      </c>
      <c r="O25" s="7" t="s">
        <v>9</v>
      </c>
      <c r="P25" s="7" t="s">
        <v>9</v>
      </c>
      <c r="Q25" s="7">
        <v>3</v>
      </c>
      <c r="R25" s="7">
        <v>11</v>
      </c>
      <c r="S25" s="7">
        <v>2</v>
      </c>
      <c r="T25" s="7">
        <v>-4</v>
      </c>
      <c r="U25" s="7">
        <v>-1</v>
      </c>
      <c r="V25" s="7">
        <f t="shared" si="7"/>
        <v>6</v>
      </c>
      <c r="W25" s="7">
        <f t="shared" si="8"/>
        <v>15</v>
      </c>
      <c r="X25" s="8">
        <f t="shared" si="9"/>
        <v>7</v>
      </c>
      <c r="Y25" s="8">
        <f t="shared" si="10"/>
        <v>0</v>
      </c>
      <c r="Z25" s="8">
        <f t="shared" si="11"/>
        <v>8</v>
      </c>
      <c r="AB25">
        <f t="shared" si="3"/>
        <v>0</v>
      </c>
      <c r="AC25">
        <f t="shared" si="4"/>
        <v>0</v>
      </c>
      <c r="AD25">
        <f t="shared" si="5"/>
        <v>0</v>
      </c>
      <c r="AE25">
        <f t="shared" si="6"/>
        <v>15</v>
      </c>
      <c r="AF25">
        <f t="shared" si="12"/>
        <v>15</v>
      </c>
      <c r="AG25" t="str">
        <f t="shared" si="13"/>
        <v/>
      </c>
      <c r="AK25" t="s">
        <v>235</v>
      </c>
      <c r="AL25" s="43">
        <f t="shared" si="14"/>
        <v>15</v>
      </c>
      <c r="AM25" s="43">
        <f t="shared" si="15"/>
        <v>0</v>
      </c>
      <c r="AN25" s="43">
        <f t="shared" si="16"/>
        <v>0</v>
      </c>
      <c r="AO25" s="43">
        <f t="shared" si="17"/>
        <v>0</v>
      </c>
    </row>
    <row r="26" spans="1:41" x14ac:dyDescent="0.25">
      <c r="A26" s="1" t="s">
        <v>77</v>
      </c>
      <c r="B26" s="1" t="s">
        <v>78</v>
      </c>
      <c r="C26" s="1" t="s">
        <v>79</v>
      </c>
      <c r="D26" s="7">
        <v>-16</v>
      </c>
      <c r="E26" s="7">
        <v>-11</v>
      </c>
      <c r="F26" s="7">
        <v>1</v>
      </c>
      <c r="G26" s="7">
        <v>11</v>
      </c>
      <c r="H26" s="7">
        <v>-6</v>
      </c>
      <c r="I26" s="7">
        <v>-3</v>
      </c>
      <c r="J26" s="7">
        <v>-7</v>
      </c>
      <c r="K26" s="7">
        <v>-21</v>
      </c>
      <c r="L26" s="7">
        <v>-2</v>
      </c>
      <c r="M26" s="7">
        <v>8</v>
      </c>
      <c r="N26" s="7">
        <v>4</v>
      </c>
      <c r="O26" s="7" t="s">
        <v>9</v>
      </c>
      <c r="P26" s="7" t="s">
        <v>9</v>
      </c>
      <c r="Q26" s="7">
        <v>-6</v>
      </c>
      <c r="R26" s="7">
        <v>7</v>
      </c>
      <c r="S26" s="7">
        <v>1</v>
      </c>
      <c r="T26" s="7">
        <v>0</v>
      </c>
      <c r="U26" s="7">
        <v>15</v>
      </c>
      <c r="V26" s="7">
        <f t="shared" si="7"/>
        <v>-25</v>
      </c>
      <c r="W26" s="7">
        <f t="shared" si="8"/>
        <v>16</v>
      </c>
      <c r="X26" s="8">
        <f t="shared" si="9"/>
        <v>7</v>
      </c>
      <c r="Y26" s="8">
        <f t="shared" si="10"/>
        <v>1</v>
      </c>
      <c r="Z26" s="8">
        <f t="shared" si="11"/>
        <v>8</v>
      </c>
      <c r="AB26">
        <f t="shared" si="3"/>
        <v>0</v>
      </c>
      <c r="AC26">
        <f t="shared" si="4"/>
        <v>0</v>
      </c>
      <c r="AD26">
        <f t="shared" si="5"/>
        <v>9</v>
      </c>
      <c r="AE26">
        <f t="shared" si="6"/>
        <v>7</v>
      </c>
      <c r="AF26">
        <f t="shared" si="12"/>
        <v>16</v>
      </c>
      <c r="AG26" t="str">
        <f t="shared" si="13"/>
        <v/>
      </c>
      <c r="AK26" t="s">
        <v>79</v>
      </c>
      <c r="AL26" s="43">
        <f t="shared" si="14"/>
        <v>16</v>
      </c>
      <c r="AM26" s="43">
        <f t="shared" si="15"/>
        <v>0</v>
      </c>
      <c r="AN26" s="43">
        <f t="shared" si="16"/>
        <v>0</v>
      </c>
      <c r="AO26" s="43">
        <f t="shared" si="17"/>
        <v>0</v>
      </c>
    </row>
    <row r="27" spans="1:41" x14ac:dyDescent="0.25">
      <c r="A27" s="1" t="s">
        <v>180</v>
      </c>
      <c r="B27" s="1" t="s">
        <v>181</v>
      </c>
      <c r="C27" s="1" t="s">
        <v>246</v>
      </c>
      <c r="D27" s="7">
        <v>2</v>
      </c>
      <c r="E27" s="7" t="s">
        <v>9</v>
      </c>
      <c r="F27" s="7">
        <v>7</v>
      </c>
      <c r="G27" s="7">
        <v>-10</v>
      </c>
      <c r="H27" s="7">
        <v>5</v>
      </c>
      <c r="I27" s="7">
        <v>1</v>
      </c>
      <c r="J27" s="7">
        <v>15</v>
      </c>
      <c r="K27" s="7">
        <v>-4</v>
      </c>
      <c r="L27" s="7">
        <v>-9</v>
      </c>
      <c r="M27" s="7" t="s">
        <v>9</v>
      </c>
      <c r="N27" s="7" t="s">
        <v>9</v>
      </c>
      <c r="O27" s="7" t="s">
        <v>9</v>
      </c>
      <c r="P27" s="7" t="s">
        <v>9</v>
      </c>
      <c r="Q27" s="7">
        <v>7</v>
      </c>
      <c r="R27" s="7">
        <v>14</v>
      </c>
      <c r="S27" s="7">
        <v>1</v>
      </c>
      <c r="T27" s="7">
        <v>-10</v>
      </c>
      <c r="U27" s="7">
        <v>2</v>
      </c>
      <c r="V27" s="7">
        <f t="shared" si="7"/>
        <v>21</v>
      </c>
      <c r="W27" s="7">
        <f t="shared" si="8"/>
        <v>13</v>
      </c>
      <c r="X27" s="8">
        <f t="shared" si="9"/>
        <v>9</v>
      </c>
      <c r="Y27" s="8">
        <f t="shared" si="10"/>
        <v>0</v>
      </c>
      <c r="Z27" s="8">
        <f t="shared" si="11"/>
        <v>4</v>
      </c>
      <c r="AB27">
        <f t="shared" si="3"/>
        <v>2</v>
      </c>
      <c r="AC27">
        <f t="shared" si="4"/>
        <v>7</v>
      </c>
      <c r="AD27">
        <f t="shared" si="5"/>
        <v>1</v>
      </c>
      <c r="AE27">
        <f t="shared" si="6"/>
        <v>3</v>
      </c>
      <c r="AF27">
        <f t="shared" si="12"/>
        <v>13</v>
      </c>
      <c r="AG27" t="str">
        <f t="shared" si="13"/>
        <v/>
      </c>
      <c r="AK27" t="s">
        <v>246</v>
      </c>
      <c r="AL27" s="43">
        <f t="shared" si="14"/>
        <v>0</v>
      </c>
      <c r="AM27" s="43">
        <f t="shared" si="15"/>
        <v>9</v>
      </c>
      <c r="AN27" s="43">
        <f t="shared" si="16"/>
        <v>4</v>
      </c>
      <c r="AO27" s="43">
        <f t="shared" si="17"/>
        <v>0</v>
      </c>
    </row>
    <row r="28" spans="1:41" x14ac:dyDescent="0.25">
      <c r="A28" s="1" t="s">
        <v>83</v>
      </c>
      <c r="B28" s="1" t="s">
        <v>84</v>
      </c>
      <c r="C28" s="1" t="s">
        <v>85</v>
      </c>
      <c r="D28" s="7">
        <v>2</v>
      </c>
      <c r="E28" s="7" t="s">
        <v>9</v>
      </c>
      <c r="F28" s="7">
        <v>-8</v>
      </c>
      <c r="G28" s="7">
        <v>0</v>
      </c>
      <c r="H28" s="7" t="s">
        <v>9</v>
      </c>
      <c r="I28" s="7">
        <v>4</v>
      </c>
      <c r="J28" s="7" t="s">
        <v>9</v>
      </c>
      <c r="K28" s="7">
        <v>3</v>
      </c>
      <c r="L28" s="7" t="s">
        <v>9</v>
      </c>
      <c r="M28" s="7" t="s">
        <v>9</v>
      </c>
      <c r="N28" s="7">
        <v>26</v>
      </c>
      <c r="O28" s="7" t="s">
        <v>9</v>
      </c>
      <c r="P28" s="7" t="s">
        <v>9</v>
      </c>
      <c r="Q28" s="7">
        <v>-1</v>
      </c>
      <c r="R28" s="7">
        <v>10</v>
      </c>
      <c r="S28" s="7">
        <v>-6</v>
      </c>
      <c r="T28" s="7">
        <v>16</v>
      </c>
      <c r="U28" s="7">
        <v>2</v>
      </c>
      <c r="V28" s="7">
        <f t="shared" si="7"/>
        <v>48</v>
      </c>
      <c r="W28" s="7">
        <f t="shared" si="8"/>
        <v>11</v>
      </c>
      <c r="X28" s="8">
        <f t="shared" si="9"/>
        <v>7</v>
      </c>
      <c r="Y28" s="8">
        <f t="shared" si="10"/>
        <v>1</v>
      </c>
      <c r="Z28" s="8">
        <f t="shared" si="11"/>
        <v>3</v>
      </c>
      <c r="AB28">
        <f t="shared" si="3"/>
        <v>7</v>
      </c>
      <c r="AC28">
        <f t="shared" si="4"/>
        <v>3</v>
      </c>
      <c r="AD28">
        <f t="shared" si="5"/>
        <v>1</v>
      </c>
      <c r="AE28">
        <f t="shared" si="6"/>
        <v>0</v>
      </c>
      <c r="AF28">
        <f t="shared" si="12"/>
        <v>11</v>
      </c>
      <c r="AG28" t="str">
        <f t="shared" si="13"/>
        <v/>
      </c>
      <c r="AK28" t="s">
        <v>85</v>
      </c>
      <c r="AL28" s="43">
        <f t="shared" si="14"/>
        <v>0</v>
      </c>
      <c r="AM28" s="43">
        <f t="shared" si="15"/>
        <v>0</v>
      </c>
      <c r="AN28" s="43">
        <f t="shared" si="16"/>
        <v>11</v>
      </c>
      <c r="AO28" s="43">
        <f t="shared" si="17"/>
        <v>0</v>
      </c>
    </row>
    <row r="29" spans="1:41" x14ac:dyDescent="0.25">
      <c r="A29" s="1" t="s">
        <v>86</v>
      </c>
      <c r="B29" s="1" t="s">
        <v>87</v>
      </c>
      <c r="C29" s="1" t="s">
        <v>88</v>
      </c>
      <c r="D29" s="7">
        <v>7</v>
      </c>
      <c r="E29" s="7">
        <v>11</v>
      </c>
      <c r="F29" s="7">
        <v>19</v>
      </c>
      <c r="G29" s="7">
        <v>8</v>
      </c>
      <c r="H29" s="7">
        <v>1</v>
      </c>
      <c r="I29" s="7">
        <v>-15</v>
      </c>
      <c r="J29" s="7">
        <v>-10</v>
      </c>
      <c r="K29" s="7">
        <v>-21</v>
      </c>
      <c r="L29" s="7">
        <v>2</v>
      </c>
      <c r="M29" s="7">
        <v>14</v>
      </c>
      <c r="N29" s="7">
        <v>1</v>
      </c>
      <c r="O29" s="7" t="s">
        <v>9</v>
      </c>
      <c r="P29" s="7" t="s">
        <v>9</v>
      </c>
      <c r="Q29" s="7">
        <v>3</v>
      </c>
      <c r="R29" s="7">
        <v>11</v>
      </c>
      <c r="S29" s="7">
        <v>2</v>
      </c>
      <c r="T29" s="7">
        <v>-4</v>
      </c>
      <c r="U29" s="7">
        <v>-1</v>
      </c>
      <c r="V29" s="7">
        <f t="shared" si="7"/>
        <v>28</v>
      </c>
      <c r="W29" s="7">
        <f t="shared" si="8"/>
        <v>16</v>
      </c>
      <c r="X29" s="8">
        <f t="shared" si="9"/>
        <v>11</v>
      </c>
      <c r="Y29" s="8">
        <f t="shared" si="10"/>
        <v>0</v>
      </c>
      <c r="Z29" s="8">
        <f t="shared" si="11"/>
        <v>5</v>
      </c>
      <c r="AB29">
        <f t="shared" si="3"/>
        <v>16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12"/>
        <v>16</v>
      </c>
      <c r="AG29" t="str">
        <f t="shared" si="13"/>
        <v/>
      </c>
      <c r="AK29" t="s">
        <v>88</v>
      </c>
      <c r="AL29" s="43">
        <f t="shared" si="14"/>
        <v>16</v>
      </c>
      <c r="AM29" s="43">
        <f t="shared" si="15"/>
        <v>0</v>
      </c>
      <c r="AN29" s="43">
        <f t="shared" si="16"/>
        <v>0</v>
      </c>
      <c r="AO29" s="43">
        <f t="shared" si="17"/>
        <v>0</v>
      </c>
    </row>
    <row r="30" spans="1:41" x14ac:dyDescent="0.25">
      <c r="A30" s="1" t="s">
        <v>182</v>
      </c>
      <c r="B30" s="1" t="s">
        <v>183</v>
      </c>
      <c r="C30" s="1" t="s">
        <v>247</v>
      </c>
      <c r="D30" s="7">
        <v>2</v>
      </c>
      <c r="E30" s="7" t="s">
        <v>9</v>
      </c>
      <c r="F30" s="7">
        <v>-8</v>
      </c>
      <c r="G30" s="7">
        <v>20</v>
      </c>
      <c r="H30" s="7">
        <v>9</v>
      </c>
      <c r="I30" s="7">
        <v>-3</v>
      </c>
      <c r="J30" s="7">
        <v>-10</v>
      </c>
      <c r="K30" s="7">
        <v>3</v>
      </c>
      <c r="L30" s="7">
        <v>4</v>
      </c>
      <c r="M30" s="7">
        <v>20</v>
      </c>
      <c r="N30" s="7">
        <v>26</v>
      </c>
      <c r="O30" s="7" t="s">
        <v>9</v>
      </c>
      <c r="P30" s="7" t="s">
        <v>9</v>
      </c>
      <c r="Q30" s="7" t="s">
        <v>9</v>
      </c>
      <c r="R30" s="7" t="s">
        <v>9</v>
      </c>
      <c r="S30" s="7" t="s">
        <v>9</v>
      </c>
      <c r="T30" s="7">
        <v>12</v>
      </c>
      <c r="U30" s="7">
        <v>2</v>
      </c>
      <c r="V30" s="7">
        <f t="shared" si="7"/>
        <v>77</v>
      </c>
      <c r="W30" s="7">
        <f t="shared" si="8"/>
        <v>12</v>
      </c>
      <c r="X30" s="8">
        <f t="shared" si="9"/>
        <v>9</v>
      </c>
      <c r="Y30" s="8">
        <f t="shared" si="10"/>
        <v>0</v>
      </c>
      <c r="Z30" s="8">
        <f t="shared" si="11"/>
        <v>3</v>
      </c>
      <c r="AB30">
        <f t="shared" si="3"/>
        <v>2</v>
      </c>
      <c r="AC30">
        <f t="shared" si="4"/>
        <v>0</v>
      </c>
      <c r="AD30">
        <f t="shared" si="5"/>
        <v>0</v>
      </c>
      <c r="AE30">
        <f t="shared" si="6"/>
        <v>10</v>
      </c>
      <c r="AF30">
        <f t="shared" si="12"/>
        <v>12</v>
      </c>
      <c r="AG30" t="str">
        <f t="shared" si="13"/>
        <v/>
      </c>
      <c r="AK30" t="s">
        <v>247</v>
      </c>
      <c r="AL30" s="43">
        <f t="shared" si="14"/>
        <v>0</v>
      </c>
      <c r="AM30" s="43">
        <f t="shared" si="15"/>
        <v>0</v>
      </c>
      <c r="AN30" s="43">
        <f t="shared" si="16"/>
        <v>12</v>
      </c>
      <c r="AO30" s="43">
        <f t="shared" si="17"/>
        <v>0</v>
      </c>
    </row>
    <row r="31" spans="1:41" x14ac:dyDescent="0.25">
      <c r="A31" s="1" t="s">
        <v>89</v>
      </c>
      <c r="B31" s="1" t="s">
        <v>90</v>
      </c>
      <c r="C31" s="1" t="s">
        <v>91</v>
      </c>
      <c r="D31" s="7">
        <v>-5</v>
      </c>
      <c r="E31" s="7">
        <v>-5</v>
      </c>
      <c r="F31" s="7">
        <v>7</v>
      </c>
      <c r="G31" s="7">
        <v>14</v>
      </c>
      <c r="H31" s="7">
        <v>7</v>
      </c>
      <c r="I31" s="7">
        <v>-24</v>
      </c>
      <c r="J31" s="7">
        <v>-1</v>
      </c>
      <c r="K31" s="7">
        <v>-9</v>
      </c>
      <c r="L31" s="7">
        <v>25</v>
      </c>
      <c r="M31" s="7">
        <v>-7</v>
      </c>
      <c r="N31" s="7">
        <v>-2</v>
      </c>
      <c r="O31" s="7" t="s">
        <v>9</v>
      </c>
      <c r="P31" s="7" t="s">
        <v>9</v>
      </c>
      <c r="Q31" s="7">
        <v>7</v>
      </c>
      <c r="R31" s="7">
        <v>-27</v>
      </c>
      <c r="S31" s="7">
        <v>-8</v>
      </c>
      <c r="T31" s="7">
        <v>30</v>
      </c>
      <c r="U31" s="7">
        <v>8</v>
      </c>
      <c r="V31" s="7">
        <f t="shared" si="7"/>
        <v>10</v>
      </c>
      <c r="W31" s="7">
        <f t="shared" si="8"/>
        <v>16</v>
      </c>
      <c r="X31" s="8">
        <f t="shared" si="9"/>
        <v>7</v>
      </c>
      <c r="Y31" s="8">
        <f t="shared" si="10"/>
        <v>0</v>
      </c>
      <c r="Z31" s="8">
        <f t="shared" si="11"/>
        <v>9</v>
      </c>
      <c r="AB31">
        <f t="shared" si="3"/>
        <v>0</v>
      </c>
      <c r="AC31">
        <f t="shared" si="4"/>
        <v>0</v>
      </c>
      <c r="AD31">
        <f t="shared" si="5"/>
        <v>0</v>
      </c>
      <c r="AE31">
        <f t="shared" si="6"/>
        <v>16</v>
      </c>
      <c r="AF31">
        <f t="shared" si="12"/>
        <v>16</v>
      </c>
      <c r="AG31" t="str">
        <f t="shared" si="13"/>
        <v/>
      </c>
      <c r="AK31" t="s">
        <v>91</v>
      </c>
      <c r="AL31" s="43">
        <f t="shared" si="14"/>
        <v>0</v>
      </c>
      <c r="AM31" s="43">
        <f t="shared" si="15"/>
        <v>16</v>
      </c>
      <c r="AN31" s="43">
        <f t="shared" si="16"/>
        <v>0</v>
      </c>
      <c r="AO31" s="43">
        <f t="shared" si="17"/>
        <v>0</v>
      </c>
    </row>
    <row r="32" spans="1:41" x14ac:dyDescent="0.25">
      <c r="A32" s="1" t="s">
        <v>89</v>
      </c>
      <c r="B32" s="1" t="s">
        <v>233</v>
      </c>
      <c r="C32" s="1" t="s">
        <v>302</v>
      </c>
      <c r="D32" s="7">
        <v>2</v>
      </c>
      <c r="E32" s="7" t="s">
        <v>9</v>
      </c>
      <c r="F32" s="7">
        <v>-8</v>
      </c>
      <c r="G32" s="7">
        <v>20</v>
      </c>
      <c r="H32" s="7">
        <v>9</v>
      </c>
      <c r="I32" s="7" t="s">
        <v>9</v>
      </c>
      <c r="J32" s="7">
        <v>11</v>
      </c>
      <c r="K32" s="7">
        <v>8</v>
      </c>
      <c r="L32" s="7">
        <v>42</v>
      </c>
      <c r="M32" s="7">
        <v>-17</v>
      </c>
      <c r="N32" s="7">
        <v>17</v>
      </c>
      <c r="O32" s="7" t="s">
        <v>9</v>
      </c>
      <c r="P32" s="7" t="s">
        <v>9</v>
      </c>
      <c r="Q32" s="7" t="s">
        <v>9</v>
      </c>
      <c r="R32" s="7" t="s">
        <v>9</v>
      </c>
      <c r="S32" s="7">
        <v>23</v>
      </c>
      <c r="T32" s="7" t="s">
        <v>9</v>
      </c>
      <c r="U32" s="7" t="s">
        <v>9</v>
      </c>
      <c r="V32" s="7">
        <f t="shared" si="7"/>
        <v>107</v>
      </c>
      <c r="W32" s="7">
        <f t="shared" si="8"/>
        <v>10</v>
      </c>
      <c r="X32" s="8">
        <f t="shared" si="9"/>
        <v>8</v>
      </c>
      <c r="Y32" s="8">
        <f t="shared" si="10"/>
        <v>0</v>
      </c>
      <c r="Z32" s="8">
        <f t="shared" si="11"/>
        <v>2</v>
      </c>
      <c r="AB32">
        <f t="shared" si="3"/>
        <v>6</v>
      </c>
      <c r="AC32">
        <f t="shared" si="4"/>
        <v>4</v>
      </c>
      <c r="AD32">
        <f t="shared" si="5"/>
        <v>0</v>
      </c>
      <c r="AE32">
        <f t="shared" si="6"/>
        <v>0</v>
      </c>
      <c r="AF32">
        <f t="shared" si="12"/>
        <v>10</v>
      </c>
      <c r="AG32" t="str">
        <f t="shared" si="13"/>
        <v/>
      </c>
      <c r="AK32" t="s">
        <v>302</v>
      </c>
      <c r="AL32" s="43">
        <f t="shared" si="14"/>
        <v>0</v>
      </c>
      <c r="AM32" s="43">
        <f t="shared" si="15"/>
        <v>0</v>
      </c>
      <c r="AN32" s="43">
        <f t="shared" si="16"/>
        <v>10</v>
      </c>
      <c r="AO32" s="43">
        <f t="shared" si="17"/>
        <v>0</v>
      </c>
    </row>
    <row r="33" spans="1:41" x14ac:dyDescent="0.25">
      <c r="A33" s="1" t="s">
        <v>92</v>
      </c>
      <c r="B33" s="1" t="s">
        <v>93</v>
      </c>
      <c r="C33" s="1" t="s">
        <v>94</v>
      </c>
      <c r="D33" s="7">
        <v>-5</v>
      </c>
      <c r="E33" s="7">
        <v>-5</v>
      </c>
      <c r="F33" s="7">
        <v>7</v>
      </c>
      <c r="G33" s="7">
        <v>14</v>
      </c>
      <c r="H33" s="7">
        <v>7</v>
      </c>
      <c r="I33" s="7">
        <v>-6</v>
      </c>
      <c r="J33" s="7">
        <v>-18</v>
      </c>
      <c r="K33" s="7" t="s">
        <v>9</v>
      </c>
      <c r="L33" s="7">
        <v>25</v>
      </c>
      <c r="M33" s="7">
        <v>-7</v>
      </c>
      <c r="N33" s="7">
        <v>-2</v>
      </c>
      <c r="O33" s="7" t="s">
        <v>9</v>
      </c>
      <c r="P33" s="7" t="s">
        <v>9</v>
      </c>
      <c r="Q33" s="7">
        <v>7</v>
      </c>
      <c r="R33" s="7">
        <v>-27</v>
      </c>
      <c r="S33" s="7">
        <v>-8</v>
      </c>
      <c r="T33" s="7">
        <v>30</v>
      </c>
      <c r="U33" s="7">
        <v>16</v>
      </c>
      <c r="V33" s="7">
        <f t="shared" si="7"/>
        <v>28</v>
      </c>
      <c r="W33" s="7">
        <f t="shared" si="8"/>
        <v>15</v>
      </c>
      <c r="X33" s="8">
        <f t="shared" si="9"/>
        <v>7</v>
      </c>
      <c r="Y33" s="8">
        <f t="shared" si="10"/>
        <v>0</v>
      </c>
      <c r="Z33" s="8">
        <f t="shared" si="11"/>
        <v>8</v>
      </c>
      <c r="AB33">
        <f t="shared" si="3"/>
        <v>0</v>
      </c>
      <c r="AC33">
        <f t="shared" si="4"/>
        <v>5</v>
      </c>
      <c r="AD33">
        <f t="shared" si="5"/>
        <v>10</v>
      </c>
      <c r="AE33">
        <f t="shared" si="6"/>
        <v>0</v>
      </c>
      <c r="AF33">
        <f t="shared" si="12"/>
        <v>15</v>
      </c>
      <c r="AG33" t="str">
        <f t="shared" si="13"/>
        <v/>
      </c>
      <c r="AK33" t="s">
        <v>94</v>
      </c>
      <c r="AL33" s="43">
        <f t="shared" si="14"/>
        <v>0</v>
      </c>
      <c r="AM33" s="43">
        <f t="shared" si="15"/>
        <v>15</v>
      </c>
      <c r="AN33" s="43">
        <f t="shared" si="16"/>
        <v>0</v>
      </c>
      <c r="AO33" s="43">
        <f t="shared" si="17"/>
        <v>0</v>
      </c>
    </row>
    <row r="34" spans="1:41" x14ac:dyDescent="0.25">
      <c r="A34" s="1" t="s">
        <v>95</v>
      </c>
      <c r="B34" s="1" t="s">
        <v>96</v>
      </c>
      <c r="C34" s="1" t="s">
        <v>97</v>
      </c>
      <c r="D34" s="7">
        <v>22</v>
      </c>
      <c r="E34" s="7" t="s">
        <v>9</v>
      </c>
      <c r="F34" s="7"/>
      <c r="G34" s="7">
        <v>0</v>
      </c>
      <c r="H34" s="7">
        <v>7</v>
      </c>
      <c r="I34" s="7">
        <v>0</v>
      </c>
      <c r="J34" s="7">
        <v>-9</v>
      </c>
      <c r="K34" s="7">
        <v>8</v>
      </c>
      <c r="L34" s="7" t="s">
        <v>9</v>
      </c>
      <c r="M34" s="7">
        <v>-13</v>
      </c>
      <c r="N34" s="7" t="s">
        <v>9</v>
      </c>
      <c r="O34" s="7" t="s">
        <v>9</v>
      </c>
      <c r="P34" s="7" t="s">
        <v>9</v>
      </c>
      <c r="Q34" s="7">
        <v>18</v>
      </c>
      <c r="R34" s="7">
        <v>4</v>
      </c>
      <c r="S34" s="7"/>
      <c r="T34" s="7" t="s">
        <v>9</v>
      </c>
      <c r="U34" s="7">
        <v>10</v>
      </c>
      <c r="V34" s="7">
        <f t="shared" si="7"/>
        <v>47</v>
      </c>
      <c r="W34" s="7">
        <f t="shared" si="8"/>
        <v>10</v>
      </c>
      <c r="X34" s="8">
        <f t="shared" si="9"/>
        <v>6</v>
      </c>
      <c r="Y34" s="8">
        <f t="shared" si="10"/>
        <v>2</v>
      </c>
      <c r="Z34" s="8">
        <f t="shared" si="11"/>
        <v>2</v>
      </c>
      <c r="AB34">
        <f t="shared" ref="AB34:AB57" si="18">IF(ISERROR(VLOOKUP($C34,$A$77:$C$124,3,FALSE)=1),0,IF(VLOOKUP($C34,$A$77:$C$124,3,FALSE)=1,1,0))+IF(ISERROR(VLOOKUP($C34,$D$77:$F$124,3,FALSE)=1),0,IF(VLOOKUP($C34,$D$77:$F$124,3,FALSE)=1,1,0))+IF(ISERROR(VLOOKUP($C34,$G$77:$I$124,3,FALSE)=1),0,IF(VLOOKUP($C34,$G$77:$I$124,3,FALSE)=1,1,0))+IF(ISERROR(VLOOKUP($C34,$J$77:$L$124,3,FALSE)=1),0,IF(VLOOKUP($C34,$J$77:$L$124,3,FALSE)=1,1,0))+IF(ISERROR(VLOOKUP($C34,$M$77:$O$124,3,FALSE)=1),0,IF(VLOOKUP($C34,$M$77:$O$124,3,FALSE)=1,1,0))+IF(ISERROR(VLOOKUP($C34,$P$77:$R$124,3,FALSE)=1),0,IF(VLOOKUP($C34,$P$77:$R$124,3,FALSE)=1,1,0))+IF(ISERROR(VLOOKUP($C34,$S$77:$U$124,3,FALSE)=1),0,IF(VLOOKUP($C34,$S$77:$U$124,3,FALSE)=1,1,0))+IF(ISERROR(VLOOKUP($C34,$V$77:$X$124,3,FALSE)=1),0,IF(VLOOKUP($C34,$V$77:$X$124,3,FALSE)=1,1,0))+IF(ISERROR(VLOOKUP($C34,$Y$77:$AA$124,3,FALSE)=1),0,IF(VLOOKUP($C34,$Y$77:$AA$124,3,FALSE)=1,1,0))+IF(ISERROR(VLOOKUP($C34,$AB$77:$AD$124,3,FALSE)=1),0,IF(VLOOKUP($C34,$AB$77:$AD$124,3,FALSE)=1,1,0))+IF(ISERROR(VLOOKUP($C34,$AE$77:$AG$124,3,FALSE)=1),0,IF(VLOOKUP($C34,$AE$77:$AG$124,3,FALSE)=1,1,0))+IF(ISERROR(VLOOKUP($C34,$AH$77:$AJ$124,3,FALSE)=1),0,IF(VLOOKUP($C34,$AH$77:$AJ$124,3,FALSE)=1,1,0))+IF(ISERROR(VLOOKUP($C34,$AK$77:$AM$124,3,FALSE)=1),0,IF(VLOOKUP($C34,$AK$77:$AM$124,3,FALSE)=1,1,0))+IF(ISERROR(VLOOKUP($C34,$AN$77:$AP$124,3,FALSE)=1),0,IF(VLOOKUP($C34,$AN$77:$AP$124,3,FALSE)=1,1,0))+IF(ISERROR(VLOOKUP($C34,$AQ$77:$AS$124,3,FALSE)=1),0,IF(VLOOKUP($C34,$AQ$77:$AS$124,3,FALSE)=1,1,0))+IF(ISERROR(VLOOKUP($C34,$AT$77:$AV$124,3,FALSE)=1),0,IF(VLOOKUP($C34,$AT$77:$AV$124,3,FALSE)=1,1,0))+IF(ISERROR(VLOOKUP($C34,$AW$77:$AY$124,3,FALSE)=1),0,IF(VLOOKUP($C34,$AW$77:$AY$124,3,FALSE)=1,1,0))+IF(ISERROR(VLOOKUP($C34,$AZ$77:$BB$124,3,FALSE)=1),0,IF(VLOOKUP($C34,$AZ$77:$BB$124,3,FALSE)=1,1,0))</f>
        <v>4</v>
      </c>
      <c r="AC34">
        <f t="shared" ref="AC34:AC57" si="19">IF(ISERROR(VLOOKUP($C34,$A$77:$C$124,3,FALSE)=2),0,IF(VLOOKUP($C34,$A$77:$C$124,3,FALSE)=2,1,0))+IF(ISERROR(VLOOKUP($C34,$D$77:$F$124,3,FALSE)=2),0,IF(VLOOKUP($C34,$D$77:$F$124,3,FALSE)=2,1,0))+IF(ISERROR(VLOOKUP($C34,$G$77:$I$124,3,FALSE)=2),0,IF(VLOOKUP($C34,$G$77:$I$124,3,FALSE)=2,1,0))+IF(ISERROR(VLOOKUP($C34,$J$77:$L$124,3,FALSE)=2),0,IF(VLOOKUP($C34,$J$77:$L$124,3,FALSE)=2,1,0))+IF(ISERROR(VLOOKUP($C34,$M$77:$O$124,3,FALSE)=2),0,IF(VLOOKUP($C34,$M$77:$O$124,3,FALSE)=2,1,0))+IF(ISERROR(VLOOKUP($C34,$P$77:$R$124,3,FALSE)=2),0,IF(VLOOKUP($C34,$P$77:$R$124,3,FALSE)=2,1,0))+IF(ISERROR(VLOOKUP($C34,$S$77:$U$124,3,FALSE)=2),0,IF(VLOOKUP($C34,$S$77:$U$124,3,FALSE)=2,1,0))+IF(ISERROR(VLOOKUP($C34,$V$77:$X$124,3,FALSE)=2),0,IF(VLOOKUP($C34,$V$77:$X$124,3,FALSE)=2,1,0))+IF(ISERROR(VLOOKUP($C34,$Y$77:$AA$124,3,FALSE)=2),0,IF(VLOOKUP($C34,$Y$77:$AA$124,3,FALSE)=2,1,0))+IF(ISERROR(VLOOKUP($C34,$AB$77:$AD$124,3,FALSE)=2),0,IF(VLOOKUP($C34,$AB$77:$AD$124,3,FALSE)=2,1,0))+IF(ISERROR(VLOOKUP($C34,$AE$77:$AG$124,3,FALSE)=2),0,IF(VLOOKUP($C34,$AE$77:$AG$124,3,FALSE)=2,1,0))+IF(ISERROR(VLOOKUP($C34,$AH$77:$AJ$124,3,FALSE)=2),0,IF(VLOOKUP($C34,$AH$77:$AJ$124,3,FALSE)=2,1,0))+IF(ISERROR(VLOOKUP($C34,$AK$77:$AM$124,3,FALSE)=2),0,IF(VLOOKUP($C34,$AK$77:$AM$124,3,FALSE)=2,1,0))+IF(ISERROR(VLOOKUP($C34,$AN$77:$AP$124,3,FALSE)=2),0,IF(VLOOKUP($C34,$AN$77:$AP$124,3,FALSE)=2,1,0))+IF(ISERROR(VLOOKUP($C34,$AQ$77:$AS$124,3,FALSE)=2),0,IF(VLOOKUP($C34,$AQ$77:$AS$124,3,FALSE)=2,1,0))+IF(ISERROR(VLOOKUP($C34,$AT$77:$AV$124,3,FALSE)=2),0,IF(VLOOKUP($C34,$AT$77:$AV$124,3,FALSE)=2,1,0))+IF(ISERROR(VLOOKUP($C34,$AW$77:$AY$124,3,FALSE)=2),0,IF(VLOOKUP($C34,$AW$77:$AY$124,3,FALSE)=2,1,0))+IF(ISERROR(VLOOKUP($C34,$AZ$77:$BB$124,3,FALSE)=2),0,IF(VLOOKUP($C34,$AZ$77:$BB$124,3,FALSE)=2,1,0))</f>
        <v>5</v>
      </c>
      <c r="AD34">
        <f t="shared" ref="AD34:AD57" si="20">IF(ISERROR(VLOOKUP($C34,$A$77:$C$124,3,FALSE)=3),0,IF(VLOOKUP($C34,$A$77:$C$124,3,FALSE)=3,1,0))+IF(ISERROR(VLOOKUP($C34,$D$77:$F$124,3,FALSE)=3),0,IF(VLOOKUP($C34,$D$77:$F$124,3,FALSE)=3,1,0))+IF(ISERROR(VLOOKUP($C34,$G$77:$I$124,3,FALSE)=3),0,IF(VLOOKUP($C34,$G$77:$I$124,3,FALSE)=3,1,0))+IF(ISERROR(VLOOKUP($C34,$J$77:$L$124,3,FALSE)=3),0,IF(VLOOKUP($C34,$J$77:$L$124,3,FALSE)=3,1,0))+IF(ISERROR(VLOOKUP($C34,$M$77:$O$124,3,FALSE)=3),0,IF(VLOOKUP($C34,$M$77:$O$124,3,FALSE)=3,1,0))+IF(ISERROR(VLOOKUP($C34,$P$77:$R$124,3,FALSE)=3),0,IF(VLOOKUP($C34,$P$77:$R$124,3,FALSE)=3,1,0))+IF(ISERROR(VLOOKUP($C34,$S$77:$U$124,3,FALSE)=3),0,IF(VLOOKUP($C34,$S$77:$U$124,3,FALSE)=3,1,0))+IF(ISERROR(VLOOKUP($C34,$V$77:$X$124,3,FALSE)=3),0,IF(VLOOKUP($C34,$V$77:$X$124,3,FALSE)=3,1,0))+IF(ISERROR(VLOOKUP($C34,$Y$77:$AA$124,3,FALSE)=3),0,IF(VLOOKUP($C34,$Y$77:$AA$124,3,FALSE)=3,1,0))+IF(ISERROR(VLOOKUP($C34,$AB$77:$AD$124,3,FALSE)=3),0,IF(VLOOKUP($C34,$AB$77:$AD$124,3,FALSE)=3,1,0))+IF(ISERROR(VLOOKUP($C34,$AE$77:$AG$124,3,FALSE)=3),0,IF(VLOOKUP($C34,$AE$77:$AG$124,3,FALSE)=3,1,0))+IF(ISERROR(VLOOKUP($C34,$AH$77:$AJ$124,3,FALSE)=3),0,IF(VLOOKUP($C34,$AH$77:$AJ$124,3,FALSE)=3,1,0))+IF(ISERROR(VLOOKUP($C34,$AK$77:$AM$124,3,FALSE)=3),0,IF(VLOOKUP($C34,$AK$77:$AM$124,3,FALSE)=3,1,0))+IF(ISERROR(VLOOKUP($C34,$AN$77:$AP$124,3,FALSE)=3),0,IF(VLOOKUP($C34,$AN$77:$AP$124,3,FALSE)=3,1,0))+IF(ISERROR(VLOOKUP($C34,$AQ$77:$AS$124,3,FALSE)=3),0,IF(VLOOKUP($C34,$AQ$77:$AS$124,3,FALSE)=3,1,0))+IF(ISERROR(VLOOKUP($C34,$AT$77:$AV$124,3,FALSE)=3),0,IF(VLOOKUP($C34,$AT$77:$AV$124,3,FALSE)=3,1,0))+IF(ISERROR(VLOOKUP($C34,$AW$77:$AY$124,3,FALSE)=3),0,IF(VLOOKUP($C34,$AW$77:$AY$124,3,FALSE)=3,1,0))+IF(ISERROR(VLOOKUP($C34,$AZ$77:$BB$124,3,FALSE)=3),0,IF(VLOOKUP($C34,$AZ$77:$BB$124,3,FALSE)=3,1,0))</f>
        <v>1</v>
      </c>
      <c r="AE34">
        <f t="shared" ref="AE34:AE57" si="21">IF(ISERROR(VLOOKUP($C34,$A$77:$C$124,3,FALSE)=4),0,IF(VLOOKUP($C34,$A$77:$C$124,3,FALSE)=4,1,0))+IF(ISERROR(VLOOKUP($C34,$D$77:$F$124,3,FALSE)=4),0,IF(VLOOKUP($C34,$D$77:$F$124,3,FALSE)=4,1,0))+IF(ISERROR(VLOOKUP($C34,$G$77:$I$124,3,FALSE)=4),0,IF(VLOOKUP($C34,$G$77:$I$124,3,FALSE)=4,1,0))+IF(ISERROR(VLOOKUP($C34,$J$77:$L$124,3,FALSE)=4),0,IF(VLOOKUP($C34,$J$77:$L$124,3,FALSE)=4,1,0))+IF(ISERROR(VLOOKUP($C34,$M$77:$O$124,3,FALSE)=4),0,IF(VLOOKUP($C34,$M$77:$O$124,3,FALSE)=4,1,0))+IF(ISERROR(VLOOKUP($C34,$P$77:$R$124,3,FALSE)=4),0,IF(VLOOKUP($C34,$P$77:$R$124,3,FALSE)=4,1,0))+IF(ISERROR(VLOOKUP($C34,$S$77:$U$124,3,FALSE)=4),0,IF(VLOOKUP($C34,$S$77:$U$124,3,FALSE)=4,1,0))+IF(ISERROR(VLOOKUP($C34,$V$77:$X$124,3,FALSE)=4),0,IF(VLOOKUP($C34,$V$77:$X$124,3,FALSE)=4,1,0))+IF(ISERROR(VLOOKUP($C34,$Y$77:$AA$124,3,FALSE)=4),0,IF(VLOOKUP($C34,$Y$77:$AA$124,3,FALSE)=4,1,0))+IF(ISERROR(VLOOKUP($C34,$AB$77:$AD$124,3,FALSE)=4),0,IF(VLOOKUP($C34,$AB$77:$AD$124,3,FALSE)=4,1,0))+IF(ISERROR(VLOOKUP($C34,$AE$77:$AG$124,3,FALSE)=4),0,IF(VLOOKUP($C34,$AE$77:$AG$124,3,FALSE)=4,1,0))+IF(ISERROR(VLOOKUP($C34,$AH$77:$AJ$124,3,FALSE)=4),0,IF(VLOOKUP($C34,$AH$77:$AJ$124,3,FALSE)=4,1,0))+IF(ISERROR(VLOOKUP($C34,$AK$77:$AM$124,3,FALSE)=4),0,IF(VLOOKUP($C34,$AK$77:$AM$124,3,FALSE)=4,1,0))+IF(ISERROR(VLOOKUP($C34,$AN$77:$AP$124,3,FALSE)=4),0,IF(VLOOKUP($C34,$AN$77:$AP$124,3,FALSE)=4,1,0))+IF(ISERROR(VLOOKUP($C34,$AQ$77:$AS$124,3,FALSE)=4),0,IF(VLOOKUP($C34,$AQ$77:$AS$124,3,FALSE)=4,1,0))+IF(ISERROR(VLOOKUP($C34,$AT$77:$AV$124,3,FALSE)=4),0,IF(VLOOKUP($C34,$AT$77:$AV$124,3,FALSE)=4,1,0))+IF(ISERROR(VLOOKUP($C34,$AW$77:$AY$124,3,FALSE)=4),0,IF(VLOOKUP($C34,$AW$77:$AY$124,3,FALSE)=4,1,0))+IF(ISERROR(VLOOKUP($C34,$AZ$77:$BB$124,3,FALSE)=4),0,IF(VLOOKUP($C34,$AZ$77:$BB$124,3,FALSE)=4,1,0))</f>
        <v>0</v>
      </c>
      <c r="AF34">
        <f t="shared" si="12"/>
        <v>10</v>
      </c>
      <c r="AG34" t="str">
        <f t="shared" si="13"/>
        <v/>
      </c>
      <c r="AK34" t="s">
        <v>97</v>
      </c>
      <c r="AL34" s="43">
        <f t="shared" si="14"/>
        <v>0</v>
      </c>
      <c r="AM34" s="43">
        <f t="shared" si="15"/>
        <v>0</v>
      </c>
      <c r="AN34" s="43">
        <f t="shared" si="16"/>
        <v>10</v>
      </c>
      <c r="AO34" s="43">
        <f t="shared" si="17"/>
        <v>0</v>
      </c>
    </row>
    <row r="35" spans="1:41" x14ac:dyDescent="0.25">
      <c r="A35" s="1" t="s">
        <v>98</v>
      </c>
      <c r="B35" s="1" t="s">
        <v>99</v>
      </c>
      <c r="C35" s="1" t="s">
        <v>100</v>
      </c>
      <c r="D35" s="7">
        <v>3</v>
      </c>
      <c r="E35" s="7">
        <v>3</v>
      </c>
      <c r="F35" s="7">
        <v>15</v>
      </c>
      <c r="G35" s="7">
        <v>-8</v>
      </c>
      <c r="H35" s="7">
        <v>5</v>
      </c>
      <c r="I35" s="7">
        <v>1</v>
      </c>
      <c r="J35" s="7">
        <v>15</v>
      </c>
      <c r="K35" s="7">
        <v>-4</v>
      </c>
      <c r="L35" s="7">
        <v>-9</v>
      </c>
      <c r="M35" s="7">
        <v>-2</v>
      </c>
      <c r="N35" s="7">
        <v>0</v>
      </c>
      <c r="O35" s="7" t="s">
        <v>9</v>
      </c>
      <c r="P35" s="7" t="s">
        <v>9</v>
      </c>
      <c r="Q35" s="7">
        <v>6</v>
      </c>
      <c r="R35" s="7">
        <v>1</v>
      </c>
      <c r="S35" s="7">
        <v>-1</v>
      </c>
      <c r="T35" s="7">
        <v>10</v>
      </c>
      <c r="U35" s="7" t="s">
        <v>9</v>
      </c>
      <c r="V35" s="7">
        <f t="shared" si="7"/>
        <v>35</v>
      </c>
      <c r="W35" s="7">
        <f t="shared" si="8"/>
        <v>15</v>
      </c>
      <c r="X35" s="8">
        <f t="shared" si="9"/>
        <v>9</v>
      </c>
      <c r="Y35" s="8">
        <f t="shared" si="10"/>
        <v>1</v>
      </c>
      <c r="Z35" s="8">
        <f t="shared" si="11"/>
        <v>5</v>
      </c>
      <c r="AB35">
        <f t="shared" si="18"/>
        <v>0</v>
      </c>
      <c r="AC35">
        <f t="shared" si="19"/>
        <v>0</v>
      </c>
      <c r="AD35">
        <f t="shared" si="20"/>
        <v>0</v>
      </c>
      <c r="AE35">
        <f t="shared" si="21"/>
        <v>15</v>
      </c>
      <c r="AF35">
        <f t="shared" si="12"/>
        <v>15</v>
      </c>
      <c r="AG35" t="str">
        <f t="shared" si="13"/>
        <v/>
      </c>
      <c r="AK35" t="s">
        <v>100</v>
      </c>
      <c r="AL35" s="43">
        <f t="shared" si="14"/>
        <v>0</v>
      </c>
      <c r="AM35" s="43">
        <f t="shared" si="15"/>
        <v>15</v>
      </c>
      <c r="AN35" s="43">
        <f t="shared" si="16"/>
        <v>0</v>
      </c>
      <c r="AO35" s="43">
        <f t="shared" si="17"/>
        <v>0</v>
      </c>
    </row>
    <row r="36" spans="1:41" x14ac:dyDescent="0.25">
      <c r="A36" s="1" t="s">
        <v>101</v>
      </c>
      <c r="B36" s="1" t="s">
        <v>99</v>
      </c>
      <c r="C36" s="1" t="s">
        <v>236</v>
      </c>
      <c r="D36" s="7">
        <v>3</v>
      </c>
      <c r="E36" s="7">
        <v>3</v>
      </c>
      <c r="F36" s="7">
        <v>18</v>
      </c>
      <c r="G36" s="7">
        <v>-13</v>
      </c>
      <c r="H36" s="7">
        <v>-2</v>
      </c>
      <c r="I36" s="7">
        <v>-4</v>
      </c>
      <c r="J36" s="7">
        <v>-10</v>
      </c>
      <c r="K36" s="7">
        <v>2</v>
      </c>
      <c r="L36" s="7">
        <v>-2</v>
      </c>
      <c r="M36" s="7">
        <v>8</v>
      </c>
      <c r="N36" s="7">
        <v>4</v>
      </c>
      <c r="O36" s="7" t="s">
        <v>9</v>
      </c>
      <c r="P36" s="7" t="s">
        <v>9</v>
      </c>
      <c r="Q36" s="7">
        <v>-6</v>
      </c>
      <c r="R36" s="7">
        <v>7</v>
      </c>
      <c r="S36" s="7">
        <v>1</v>
      </c>
      <c r="T36" s="7">
        <v>0</v>
      </c>
      <c r="U36" s="7">
        <v>15</v>
      </c>
      <c r="V36" s="7">
        <f t="shared" si="7"/>
        <v>24</v>
      </c>
      <c r="W36" s="7">
        <f t="shared" si="8"/>
        <v>16</v>
      </c>
      <c r="X36" s="8">
        <f t="shared" si="9"/>
        <v>9</v>
      </c>
      <c r="Y36" s="8">
        <f t="shared" si="10"/>
        <v>1</v>
      </c>
      <c r="Z36" s="8">
        <f t="shared" si="11"/>
        <v>6</v>
      </c>
      <c r="AB36">
        <f t="shared" si="18"/>
        <v>9</v>
      </c>
      <c r="AC36">
        <f t="shared" si="19"/>
        <v>5</v>
      </c>
      <c r="AD36">
        <f t="shared" si="20"/>
        <v>2</v>
      </c>
      <c r="AE36">
        <f t="shared" si="21"/>
        <v>0</v>
      </c>
      <c r="AF36">
        <f t="shared" si="12"/>
        <v>16</v>
      </c>
      <c r="AG36" t="str">
        <f t="shared" si="13"/>
        <v/>
      </c>
      <c r="AK36" t="s">
        <v>236</v>
      </c>
      <c r="AL36" s="43">
        <f t="shared" si="14"/>
        <v>14</v>
      </c>
      <c r="AM36" s="43">
        <f t="shared" si="15"/>
        <v>2</v>
      </c>
      <c r="AN36" s="43">
        <f t="shared" si="16"/>
        <v>0</v>
      </c>
      <c r="AO36" s="43">
        <f t="shared" si="17"/>
        <v>0</v>
      </c>
    </row>
    <row r="37" spans="1:41" x14ac:dyDescent="0.25">
      <c r="A37" s="1" t="s">
        <v>360</v>
      </c>
      <c r="B37" s="1" t="s">
        <v>163</v>
      </c>
      <c r="C37" s="1" t="s">
        <v>284</v>
      </c>
      <c r="D37" s="7">
        <v>-14</v>
      </c>
      <c r="E37" s="7">
        <v>-1</v>
      </c>
      <c r="F37" s="7">
        <v>7</v>
      </c>
      <c r="G37" s="7">
        <v>14</v>
      </c>
      <c r="H37" s="7">
        <v>7</v>
      </c>
      <c r="I37" s="7">
        <v>-6</v>
      </c>
      <c r="J37" s="7">
        <v>-1</v>
      </c>
      <c r="K37" s="7">
        <v>-3</v>
      </c>
      <c r="L37" s="7">
        <v>25</v>
      </c>
      <c r="M37" s="7">
        <v>-1</v>
      </c>
      <c r="N37" s="7">
        <v>5</v>
      </c>
      <c r="O37" s="7" t="s">
        <v>9</v>
      </c>
      <c r="P37" s="7" t="s">
        <v>9</v>
      </c>
      <c r="Q37" s="7">
        <v>6</v>
      </c>
      <c r="R37" s="7">
        <v>14</v>
      </c>
      <c r="S37" s="7" t="s">
        <v>9</v>
      </c>
      <c r="T37" s="7">
        <v>2</v>
      </c>
      <c r="U37" s="7">
        <v>16</v>
      </c>
      <c r="V37" s="7">
        <f t="shared" si="7"/>
        <v>70</v>
      </c>
      <c r="W37" s="7">
        <f t="shared" si="8"/>
        <v>15</v>
      </c>
      <c r="X37" s="8">
        <f t="shared" si="9"/>
        <v>9</v>
      </c>
      <c r="Y37" s="8">
        <f t="shared" si="10"/>
        <v>0</v>
      </c>
      <c r="Z37" s="8">
        <f t="shared" si="11"/>
        <v>6</v>
      </c>
      <c r="AB37">
        <f t="shared" si="18"/>
        <v>0</v>
      </c>
      <c r="AC37">
        <f t="shared" si="19"/>
        <v>0</v>
      </c>
      <c r="AD37">
        <f t="shared" si="20"/>
        <v>7</v>
      </c>
      <c r="AE37">
        <f t="shared" si="21"/>
        <v>8</v>
      </c>
      <c r="AF37">
        <f t="shared" si="12"/>
        <v>15</v>
      </c>
      <c r="AG37" t="str">
        <f t="shared" si="13"/>
        <v/>
      </c>
      <c r="AK37" t="s">
        <v>284</v>
      </c>
      <c r="AL37" s="43">
        <f t="shared" si="14"/>
        <v>0</v>
      </c>
      <c r="AM37" s="43">
        <f t="shared" si="15"/>
        <v>15</v>
      </c>
      <c r="AN37" s="43">
        <f t="shared" si="16"/>
        <v>0</v>
      </c>
      <c r="AO37" s="43">
        <f t="shared" si="17"/>
        <v>0</v>
      </c>
    </row>
    <row r="38" spans="1:41" x14ac:dyDescent="0.25">
      <c r="A38" s="1" t="s">
        <v>184</v>
      </c>
      <c r="B38" s="1" t="s">
        <v>185</v>
      </c>
      <c r="C38" s="1" t="s">
        <v>248</v>
      </c>
      <c r="D38" s="7">
        <v>-12</v>
      </c>
      <c r="E38" s="7" t="s">
        <v>9</v>
      </c>
      <c r="F38" s="7">
        <v>4</v>
      </c>
      <c r="G38" s="7"/>
      <c r="H38" s="7">
        <v>10</v>
      </c>
      <c r="I38" s="7">
        <v>4</v>
      </c>
      <c r="J38" s="7">
        <v>9</v>
      </c>
      <c r="K38" s="7">
        <v>-9</v>
      </c>
      <c r="L38" s="7">
        <v>1</v>
      </c>
      <c r="M38" s="7">
        <v>4</v>
      </c>
      <c r="N38" s="7">
        <v>-1</v>
      </c>
      <c r="O38" s="7" t="s">
        <v>9</v>
      </c>
      <c r="P38" s="7" t="s">
        <v>9</v>
      </c>
      <c r="Q38" s="7">
        <v>18</v>
      </c>
      <c r="R38" s="7">
        <v>4</v>
      </c>
      <c r="S38" s="7">
        <v>-4</v>
      </c>
      <c r="T38" s="7">
        <v>16</v>
      </c>
      <c r="U38" s="7">
        <v>10</v>
      </c>
      <c r="V38" s="7">
        <f t="shared" si="7"/>
        <v>54</v>
      </c>
      <c r="W38" s="7">
        <f t="shared" si="8"/>
        <v>14</v>
      </c>
      <c r="X38" s="8">
        <f t="shared" si="9"/>
        <v>10</v>
      </c>
      <c r="Y38" s="8">
        <f t="shared" si="10"/>
        <v>0</v>
      </c>
      <c r="Z38" s="8">
        <f t="shared" si="11"/>
        <v>4</v>
      </c>
      <c r="AB38">
        <f t="shared" si="18"/>
        <v>1</v>
      </c>
      <c r="AC38">
        <f t="shared" si="19"/>
        <v>2</v>
      </c>
      <c r="AD38">
        <f t="shared" si="20"/>
        <v>11</v>
      </c>
      <c r="AE38">
        <f t="shared" si="21"/>
        <v>0</v>
      </c>
      <c r="AF38">
        <f t="shared" si="12"/>
        <v>14</v>
      </c>
      <c r="AG38" t="str">
        <f t="shared" si="13"/>
        <v/>
      </c>
      <c r="AK38" t="s">
        <v>248</v>
      </c>
      <c r="AL38" s="43">
        <f t="shared" si="14"/>
        <v>0</v>
      </c>
      <c r="AM38" s="43">
        <f t="shared" si="15"/>
        <v>1</v>
      </c>
      <c r="AN38" s="43">
        <f t="shared" si="16"/>
        <v>13</v>
      </c>
      <c r="AO38" s="43">
        <f t="shared" si="17"/>
        <v>0</v>
      </c>
    </row>
    <row r="39" spans="1:41" x14ac:dyDescent="0.25">
      <c r="A39" s="1" t="s">
        <v>123</v>
      </c>
      <c r="B39" s="1" t="s">
        <v>185</v>
      </c>
      <c r="C39" s="1" t="s">
        <v>249</v>
      </c>
      <c r="D39" s="7">
        <v>-14</v>
      </c>
      <c r="E39" s="7">
        <v>1</v>
      </c>
      <c r="F39" s="7">
        <v>-3</v>
      </c>
      <c r="G39" s="7">
        <v>-3</v>
      </c>
      <c r="H39" s="7">
        <v>3</v>
      </c>
      <c r="I39" s="7">
        <v>-8</v>
      </c>
      <c r="J39" s="7">
        <v>12</v>
      </c>
      <c r="K39" s="7">
        <v>-3</v>
      </c>
      <c r="L39" s="7">
        <v>15</v>
      </c>
      <c r="M39" s="7">
        <v>-1</v>
      </c>
      <c r="N39" s="7">
        <v>5</v>
      </c>
      <c r="O39" s="7" t="s">
        <v>9</v>
      </c>
      <c r="P39" s="7" t="s">
        <v>9</v>
      </c>
      <c r="Q39" s="7">
        <v>6</v>
      </c>
      <c r="R39" s="7">
        <v>14</v>
      </c>
      <c r="S39" s="7">
        <v>5</v>
      </c>
      <c r="T39" s="7">
        <v>16</v>
      </c>
      <c r="U39" s="7">
        <v>10</v>
      </c>
      <c r="V39" s="7">
        <f t="shared" si="7"/>
        <v>55</v>
      </c>
      <c r="W39" s="7">
        <f t="shared" si="8"/>
        <v>16</v>
      </c>
      <c r="X39" s="8">
        <f t="shared" si="9"/>
        <v>10</v>
      </c>
      <c r="Y39" s="8">
        <f t="shared" si="10"/>
        <v>0</v>
      </c>
      <c r="Z39" s="8">
        <f t="shared" si="11"/>
        <v>6</v>
      </c>
      <c r="AB39">
        <f t="shared" si="18"/>
        <v>5</v>
      </c>
      <c r="AC39">
        <f t="shared" si="19"/>
        <v>10</v>
      </c>
      <c r="AD39">
        <f t="shared" si="20"/>
        <v>0</v>
      </c>
      <c r="AE39">
        <f t="shared" si="21"/>
        <v>1</v>
      </c>
      <c r="AF39">
        <f t="shared" si="12"/>
        <v>16</v>
      </c>
      <c r="AG39" t="str">
        <f t="shared" si="13"/>
        <v/>
      </c>
      <c r="AK39" t="s">
        <v>249</v>
      </c>
      <c r="AL39" s="43">
        <f t="shared" si="14"/>
        <v>0</v>
      </c>
      <c r="AM39" s="43">
        <f t="shared" si="15"/>
        <v>14</v>
      </c>
      <c r="AN39" s="43">
        <f t="shared" si="16"/>
        <v>2</v>
      </c>
      <c r="AO39" s="43">
        <f t="shared" si="17"/>
        <v>0</v>
      </c>
    </row>
    <row r="40" spans="1:41" x14ac:dyDescent="0.25">
      <c r="A40" s="1" t="s">
        <v>104</v>
      </c>
      <c r="B40" s="1" t="s">
        <v>105</v>
      </c>
      <c r="C40" s="1" t="s">
        <v>106</v>
      </c>
      <c r="D40" s="7" t="s">
        <v>9</v>
      </c>
      <c r="E40" s="7" t="s">
        <v>9</v>
      </c>
      <c r="F40" s="7" t="s">
        <v>9</v>
      </c>
      <c r="G40" s="7" t="s">
        <v>9</v>
      </c>
      <c r="H40" s="7"/>
      <c r="I40" s="7"/>
      <c r="J40" s="7">
        <v>-10</v>
      </c>
      <c r="K40" s="7">
        <v>15</v>
      </c>
      <c r="L40" s="7">
        <v>15</v>
      </c>
      <c r="M40" s="7">
        <v>20</v>
      </c>
      <c r="N40" s="7">
        <v>-2</v>
      </c>
      <c r="O40" s="7" t="s">
        <v>9</v>
      </c>
      <c r="P40" s="7" t="s">
        <v>9</v>
      </c>
      <c r="Q40" s="7">
        <v>2</v>
      </c>
      <c r="R40" s="7">
        <v>14</v>
      </c>
      <c r="S40" s="7">
        <v>1</v>
      </c>
      <c r="T40" s="7">
        <v>-10</v>
      </c>
      <c r="U40" s="7">
        <v>16</v>
      </c>
      <c r="V40" s="7">
        <f t="shared" si="7"/>
        <v>61</v>
      </c>
      <c r="W40" s="7">
        <f t="shared" si="8"/>
        <v>10</v>
      </c>
      <c r="X40" s="8">
        <f t="shared" si="9"/>
        <v>7</v>
      </c>
      <c r="Y40" s="8">
        <f t="shared" si="10"/>
        <v>0</v>
      </c>
      <c r="Z40" s="8">
        <f t="shared" si="11"/>
        <v>3</v>
      </c>
      <c r="AB40">
        <f t="shared" si="18"/>
        <v>3</v>
      </c>
      <c r="AC40">
        <f t="shared" si="19"/>
        <v>2</v>
      </c>
      <c r="AD40">
        <f t="shared" si="20"/>
        <v>4</v>
      </c>
      <c r="AE40">
        <f t="shared" si="21"/>
        <v>1</v>
      </c>
      <c r="AF40">
        <f t="shared" si="12"/>
        <v>10</v>
      </c>
      <c r="AG40" t="str">
        <f t="shared" si="13"/>
        <v/>
      </c>
      <c r="AK40" t="s">
        <v>106</v>
      </c>
      <c r="AL40" s="43">
        <f t="shared" si="14"/>
        <v>0</v>
      </c>
      <c r="AM40" s="43">
        <f t="shared" si="15"/>
        <v>2</v>
      </c>
      <c r="AN40" s="43">
        <f t="shared" si="16"/>
        <v>8</v>
      </c>
      <c r="AO40" s="43">
        <f t="shared" si="17"/>
        <v>0</v>
      </c>
    </row>
    <row r="41" spans="1:41" x14ac:dyDescent="0.25">
      <c r="A41" s="1" t="s">
        <v>166</v>
      </c>
      <c r="B41" s="1" t="s">
        <v>165</v>
      </c>
      <c r="C41" s="1" t="s">
        <v>238</v>
      </c>
      <c r="D41" s="7">
        <v>9</v>
      </c>
      <c r="E41" s="7">
        <v>6</v>
      </c>
      <c r="F41" s="7">
        <v>17</v>
      </c>
      <c r="G41" s="7">
        <v>8</v>
      </c>
      <c r="H41" s="7">
        <v>-2</v>
      </c>
      <c r="I41" s="7">
        <v>18</v>
      </c>
      <c r="J41" s="7">
        <v>-13</v>
      </c>
      <c r="K41" s="7">
        <v>2</v>
      </c>
      <c r="L41" s="7">
        <v>2</v>
      </c>
      <c r="M41" s="7">
        <v>14</v>
      </c>
      <c r="N41" s="7">
        <v>1</v>
      </c>
      <c r="O41" s="7" t="s">
        <v>9</v>
      </c>
      <c r="P41" s="7" t="s">
        <v>9</v>
      </c>
      <c r="Q41" s="7">
        <v>3</v>
      </c>
      <c r="R41" s="7">
        <v>11</v>
      </c>
      <c r="S41" s="7">
        <v>2</v>
      </c>
      <c r="T41" s="7">
        <v>-4</v>
      </c>
      <c r="U41" s="7">
        <v>-1</v>
      </c>
      <c r="V41" s="7">
        <f t="shared" si="7"/>
        <v>73</v>
      </c>
      <c r="W41" s="7">
        <f t="shared" si="8"/>
        <v>16</v>
      </c>
      <c r="X41" s="8">
        <f t="shared" si="9"/>
        <v>12</v>
      </c>
      <c r="Y41" s="8">
        <f t="shared" si="10"/>
        <v>0</v>
      </c>
      <c r="Z41" s="8">
        <f t="shared" si="11"/>
        <v>4</v>
      </c>
      <c r="AB41">
        <f t="shared" si="18"/>
        <v>0</v>
      </c>
      <c r="AC41">
        <f t="shared" si="19"/>
        <v>0</v>
      </c>
      <c r="AD41">
        <f t="shared" si="20"/>
        <v>16</v>
      </c>
      <c r="AE41">
        <f t="shared" si="21"/>
        <v>0</v>
      </c>
      <c r="AF41">
        <f t="shared" si="12"/>
        <v>16</v>
      </c>
      <c r="AG41" t="str">
        <f t="shared" si="13"/>
        <v/>
      </c>
      <c r="AK41" t="s">
        <v>238</v>
      </c>
      <c r="AL41" s="43">
        <f t="shared" si="14"/>
        <v>16</v>
      </c>
      <c r="AM41" s="43">
        <f t="shared" si="15"/>
        <v>0</v>
      </c>
      <c r="AN41" s="43">
        <f t="shared" si="16"/>
        <v>0</v>
      </c>
      <c r="AO41" s="43">
        <f t="shared" si="17"/>
        <v>0</v>
      </c>
    </row>
    <row r="42" spans="1:41" x14ac:dyDescent="0.25">
      <c r="A42" s="1" t="s">
        <v>107</v>
      </c>
      <c r="B42" s="1" t="s">
        <v>108</v>
      </c>
      <c r="C42" s="1" t="s">
        <v>109</v>
      </c>
      <c r="D42" s="7"/>
      <c r="E42" s="7"/>
      <c r="F42" s="7" t="s">
        <v>9</v>
      </c>
      <c r="G42" s="7" t="s">
        <v>9</v>
      </c>
      <c r="H42" s="7">
        <v>-10</v>
      </c>
      <c r="I42" s="7">
        <v>10</v>
      </c>
      <c r="J42" s="7" t="s">
        <v>9</v>
      </c>
      <c r="K42" s="7" t="s">
        <v>9</v>
      </c>
      <c r="L42" s="7" t="s">
        <v>9</v>
      </c>
      <c r="M42" s="7">
        <v>4</v>
      </c>
      <c r="N42" s="7" t="s">
        <v>9</v>
      </c>
      <c r="O42" s="7" t="s">
        <v>9</v>
      </c>
      <c r="P42" s="7" t="s">
        <v>9</v>
      </c>
      <c r="Q42" s="7" t="s">
        <v>9</v>
      </c>
      <c r="R42" s="7" t="s">
        <v>9</v>
      </c>
      <c r="S42" s="7" t="s">
        <v>9</v>
      </c>
      <c r="T42" s="7" t="s">
        <v>9</v>
      </c>
      <c r="U42" s="7" t="s">
        <v>9</v>
      </c>
      <c r="V42" s="7">
        <f t="shared" si="7"/>
        <v>4</v>
      </c>
      <c r="W42" s="7">
        <f t="shared" si="8"/>
        <v>3</v>
      </c>
      <c r="X42" s="8">
        <f t="shared" si="9"/>
        <v>2</v>
      </c>
      <c r="Y42" s="8">
        <f t="shared" si="10"/>
        <v>0</v>
      </c>
      <c r="Z42" s="8">
        <f t="shared" si="11"/>
        <v>1</v>
      </c>
      <c r="AB42">
        <f t="shared" si="18"/>
        <v>2</v>
      </c>
      <c r="AC42">
        <f t="shared" si="19"/>
        <v>1</v>
      </c>
      <c r="AD42">
        <f t="shared" si="20"/>
        <v>0</v>
      </c>
      <c r="AE42">
        <f t="shared" si="21"/>
        <v>0</v>
      </c>
      <c r="AF42">
        <f t="shared" si="12"/>
        <v>3</v>
      </c>
      <c r="AG42" t="str">
        <f t="shared" si="13"/>
        <v/>
      </c>
      <c r="AK42" t="s">
        <v>109</v>
      </c>
      <c r="AL42" s="43">
        <f t="shared" si="14"/>
        <v>0</v>
      </c>
      <c r="AM42" s="43">
        <f t="shared" si="15"/>
        <v>0</v>
      </c>
      <c r="AN42" s="43">
        <f t="shared" si="16"/>
        <v>3</v>
      </c>
      <c r="AO42" s="43">
        <f t="shared" si="17"/>
        <v>0</v>
      </c>
    </row>
    <row r="43" spans="1:41" x14ac:dyDescent="0.25">
      <c r="A43" s="1" t="s">
        <v>113</v>
      </c>
      <c r="B43" s="1" t="s">
        <v>114</v>
      </c>
      <c r="C43" s="1" t="s">
        <v>115</v>
      </c>
      <c r="D43" s="7">
        <v>3</v>
      </c>
      <c r="E43" s="7">
        <v>3</v>
      </c>
      <c r="F43" s="7">
        <v>15</v>
      </c>
      <c r="G43" s="7">
        <v>-8</v>
      </c>
      <c r="H43" s="7">
        <v>10</v>
      </c>
      <c r="I43" s="7">
        <v>-24</v>
      </c>
      <c r="J43" s="7">
        <v>-18</v>
      </c>
      <c r="K43" s="7">
        <v>4</v>
      </c>
      <c r="L43" s="7">
        <v>42</v>
      </c>
      <c r="M43" s="7">
        <v>-2</v>
      </c>
      <c r="N43" s="7">
        <v>0</v>
      </c>
      <c r="O43" s="7" t="s">
        <v>9</v>
      </c>
      <c r="P43" s="7" t="s">
        <v>9</v>
      </c>
      <c r="Q43" s="7">
        <v>6</v>
      </c>
      <c r="R43" s="7">
        <v>1</v>
      </c>
      <c r="S43" s="7">
        <v>-1</v>
      </c>
      <c r="T43" s="7">
        <v>10</v>
      </c>
      <c r="U43" s="7" t="s">
        <v>9</v>
      </c>
      <c r="V43" s="7">
        <f t="shared" si="7"/>
        <v>41</v>
      </c>
      <c r="W43" s="7">
        <f t="shared" si="8"/>
        <v>15</v>
      </c>
      <c r="X43" s="8">
        <f t="shared" si="9"/>
        <v>9</v>
      </c>
      <c r="Y43" s="8">
        <f t="shared" si="10"/>
        <v>1</v>
      </c>
      <c r="Z43" s="8">
        <f t="shared" si="11"/>
        <v>5</v>
      </c>
      <c r="AB43">
        <f t="shared" si="18"/>
        <v>0</v>
      </c>
      <c r="AC43">
        <f t="shared" si="19"/>
        <v>15</v>
      </c>
      <c r="AD43">
        <f t="shared" si="20"/>
        <v>0</v>
      </c>
      <c r="AE43">
        <f t="shared" si="21"/>
        <v>0</v>
      </c>
      <c r="AF43">
        <f t="shared" si="12"/>
        <v>15</v>
      </c>
      <c r="AG43" t="str">
        <f t="shared" si="13"/>
        <v/>
      </c>
      <c r="AK43" t="s">
        <v>115</v>
      </c>
      <c r="AL43" s="43">
        <f t="shared" si="14"/>
        <v>0</v>
      </c>
      <c r="AM43" s="43">
        <f t="shared" si="15"/>
        <v>14</v>
      </c>
      <c r="AN43" s="43">
        <f t="shared" si="16"/>
        <v>1</v>
      </c>
      <c r="AO43" s="43">
        <f t="shared" si="17"/>
        <v>0</v>
      </c>
    </row>
    <row r="44" spans="1:41" x14ac:dyDescent="0.25">
      <c r="A44" s="1" t="s">
        <v>191</v>
      </c>
      <c r="B44" s="1" t="s">
        <v>192</v>
      </c>
      <c r="C44" s="1" t="s">
        <v>256</v>
      </c>
      <c r="D44" s="7"/>
      <c r="E44" s="7" t="s">
        <v>9</v>
      </c>
      <c r="F44" s="7">
        <v>4</v>
      </c>
      <c r="G44" s="7">
        <v>1</v>
      </c>
      <c r="H44" s="7" t="s">
        <v>9</v>
      </c>
      <c r="I44" s="7">
        <v>-3</v>
      </c>
      <c r="J44" s="7" t="s">
        <v>9</v>
      </c>
      <c r="K44" s="7">
        <v>3</v>
      </c>
      <c r="L44" s="7">
        <v>4</v>
      </c>
      <c r="M44" s="7">
        <v>20</v>
      </c>
      <c r="N44" s="7">
        <v>26</v>
      </c>
      <c r="O44" s="7" t="s">
        <v>9</v>
      </c>
      <c r="P44" s="7" t="s">
        <v>9</v>
      </c>
      <c r="Q44" s="7" t="s">
        <v>9</v>
      </c>
      <c r="R44" s="7" t="s">
        <v>9</v>
      </c>
      <c r="S44" s="7">
        <v>1</v>
      </c>
      <c r="T44" s="7" t="s">
        <v>9</v>
      </c>
      <c r="U44" s="7">
        <v>11</v>
      </c>
      <c r="V44" s="7">
        <f t="shared" si="7"/>
        <v>67</v>
      </c>
      <c r="W44" s="7">
        <f t="shared" si="8"/>
        <v>9</v>
      </c>
      <c r="X44" s="8">
        <f t="shared" si="9"/>
        <v>8</v>
      </c>
      <c r="Y44" s="8">
        <f t="shared" si="10"/>
        <v>0</v>
      </c>
      <c r="Z44" s="8">
        <f t="shared" si="11"/>
        <v>1</v>
      </c>
      <c r="AB44">
        <f t="shared" si="18"/>
        <v>2</v>
      </c>
      <c r="AC44">
        <f t="shared" si="19"/>
        <v>4</v>
      </c>
      <c r="AD44">
        <f t="shared" si="20"/>
        <v>3</v>
      </c>
      <c r="AE44">
        <f t="shared" si="21"/>
        <v>0</v>
      </c>
      <c r="AF44">
        <f t="shared" si="12"/>
        <v>9</v>
      </c>
      <c r="AG44" t="str">
        <f t="shared" si="13"/>
        <v/>
      </c>
      <c r="AK44" t="s">
        <v>256</v>
      </c>
      <c r="AL44" s="43">
        <f t="shared" si="14"/>
        <v>0</v>
      </c>
      <c r="AM44" s="43">
        <f t="shared" si="15"/>
        <v>0</v>
      </c>
      <c r="AN44" s="43">
        <f t="shared" si="16"/>
        <v>9</v>
      </c>
      <c r="AO44" s="43">
        <f t="shared" si="17"/>
        <v>0</v>
      </c>
    </row>
    <row r="45" spans="1:41" x14ac:dyDescent="0.25">
      <c r="A45" s="1" t="s">
        <v>104</v>
      </c>
      <c r="B45" s="1" t="s">
        <v>187</v>
      </c>
      <c r="C45" s="1" t="s">
        <v>251</v>
      </c>
      <c r="D45" s="7" t="s">
        <v>9</v>
      </c>
      <c r="E45" s="7">
        <v>1</v>
      </c>
      <c r="F45" s="7">
        <v>-3</v>
      </c>
      <c r="G45" s="7">
        <v>-3</v>
      </c>
      <c r="H45" s="7">
        <v>10</v>
      </c>
      <c r="I45" s="7">
        <v>-24</v>
      </c>
      <c r="J45" s="7" t="s">
        <v>9</v>
      </c>
      <c r="K45" s="7">
        <v>-3</v>
      </c>
      <c r="L45" s="7">
        <v>9</v>
      </c>
      <c r="M45" s="7">
        <v>23</v>
      </c>
      <c r="N45" s="7">
        <v>0</v>
      </c>
      <c r="O45" s="7" t="s">
        <v>9</v>
      </c>
      <c r="P45" s="7" t="s">
        <v>9</v>
      </c>
      <c r="Q45" s="7" t="s">
        <v>9</v>
      </c>
      <c r="R45" s="7">
        <v>-27</v>
      </c>
      <c r="S45" s="7">
        <v>15</v>
      </c>
      <c r="T45" s="7">
        <v>-1</v>
      </c>
      <c r="U45" s="7">
        <v>2</v>
      </c>
      <c r="V45" s="7">
        <f t="shared" si="7"/>
        <v>-1</v>
      </c>
      <c r="W45" s="7">
        <f t="shared" si="8"/>
        <v>13</v>
      </c>
      <c r="X45" s="8">
        <f t="shared" si="9"/>
        <v>6</v>
      </c>
      <c r="Y45" s="8">
        <f t="shared" si="10"/>
        <v>1</v>
      </c>
      <c r="Z45" s="8">
        <f t="shared" si="11"/>
        <v>6</v>
      </c>
      <c r="AB45">
        <f t="shared" si="18"/>
        <v>0</v>
      </c>
      <c r="AC45">
        <f t="shared" si="19"/>
        <v>2</v>
      </c>
      <c r="AD45">
        <f t="shared" si="20"/>
        <v>11</v>
      </c>
      <c r="AE45">
        <f t="shared" si="21"/>
        <v>0</v>
      </c>
      <c r="AF45">
        <f t="shared" si="12"/>
        <v>13</v>
      </c>
      <c r="AG45" t="str">
        <f t="shared" si="13"/>
        <v/>
      </c>
      <c r="AK45" t="s">
        <v>251</v>
      </c>
      <c r="AL45" s="43">
        <f t="shared" si="14"/>
        <v>0</v>
      </c>
      <c r="AM45" s="43">
        <f t="shared" si="15"/>
        <v>13</v>
      </c>
      <c r="AN45" s="43">
        <f t="shared" si="16"/>
        <v>0</v>
      </c>
      <c r="AO45" s="43">
        <f t="shared" si="17"/>
        <v>0</v>
      </c>
    </row>
    <row r="46" spans="1:41" x14ac:dyDescent="0.25">
      <c r="A46" s="1" t="s">
        <v>53</v>
      </c>
      <c r="B46" s="1" t="s">
        <v>190</v>
      </c>
      <c r="C46" s="1" t="s">
        <v>257</v>
      </c>
      <c r="D46" s="7">
        <v>-12</v>
      </c>
      <c r="E46" s="7"/>
      <c r="F46" s="7">
        <v>4</v>
      </c>
      <c r="G46" s="7">
        <v>1</v>
      </c>
      <c r="H46" s="7">
        <v>5</v>
      </c>
      <c r="I46" s="7">
        <v>1</v>
      </c>
      <c r="J46" s="7">
        <v>15</v>
      </c>
      <c r="K46" s="7">
        <v>-4</v>
      </c>
      <c r="L46" s="7">
        <v>-9</v>
      </c>
      <c r="M46" s="7">
        <v>-2</v>
      </c>
      <c r="N46" s="7">
        <v>0</v>
      </c>
      <c r="O46" s="7" t="s">
        <v>9</v>
      </c>
      <c r="P46" s="7" t="s">
        <v>9</v>
      </c>
      <c r="Q46" s="7">
        <v>6</v>
      </c>
      <c r="R46" s="7">
        <v>1</v>
      </c>
      <c r="S46" s="7">
        <v>-1</v>
      </c>
      <c r="T46" s="7">
        <v>10</v>
      </c>
      <c r="U46" s="7">
        <v>2</v>
      </c>
      <c r="V46" s="7">
        <f t="shared" si="7"/>
        <v>17</v>
      </c>
      <c r="W46" s="7">
        <f t="shared" si="8"/>
        <v>15</v>
      </c>
      <c r="X46" s="8">
        <f t="shared" si="9"/>
        <v>9</v>
      </c>
      <c r="Y46" s="8">
        <f t="shared" si="10"/>
        <v>1</v>
      </c>
      <c r="Z46" s="8">
        <f t="shared" si="11"/>
        <v>5</v>
      </c>
      <c r="AB46">
        <f t="shared" si="18"/>
        <v>0</v>
      </c>
      <c r="AC46">
        <f t="shared" si="19"/>
        <v>0</v>
      </c>
      <c r="AD46">
        <f t="shared" si="20"/>
        <v>12</v>
      </c>
      <c r="AE46">
        <f t="shared" si="21"/>
        <v>3</v>
      </c>
      <c r="AF46">
        <f t="shared" si="12"/>
        <v>15</v>
      </c>
      <c r="AG46" t="str">
        <f t="shared" si="13"/>
        <v/>
      </c>
      <c r="AK46" t="s">
        <v>257</v>
      </c>
      <c r="AL46" s="43">
        <f t="shared" si="14"/>
        <v>0</v>
      </c>
      <c r="AM46" s="43">
        <f t="shared" si="15"/>
        <v>12</v>
      </c>
      <c r="AN46" s="43">
        <f t="shared" si="16"/>
        <v>3</v>
      </c>
      <c r="AO46" s="43">
        <f t="shared" si="17"/>
        <v>0</v>
      </c>
    </row>
    <row r="47" spans="1:41" x14ac:dyDescent="0.25">
      <c r="A47" s="1" t="s">
        <v>171</v>
      </c>
      <c r="B47" s="1" t="s">
        <v>35</v>
      </c>
      <c r="C47" s="1" t="s">
        <v>252</v>
      </c>
      <c r="D47" s="7">
        <v>-7</v>
      </c>
      <c r="E47" s="7">
        <v>-1</v>
      </c>
      <c r="F47" s="7">
        <v>7</v>
      </c>
      <c r="G47" s="7">
        <v>-10</v>
      </c>
      <c r="H47" s="7">
        <v>3</v>
      </c>
      <c r="I47" s="7">
        <v>-8</v>
      </c>
      <c r="J47" s="7">
        <v>12</v>
      </c>
      <c r="K47" s="7">
        <v>-3</v>
      </c>
      <c r="L47" s="7">
        <v>15</v>
      </c>
      <c r="M47" s="7">
        <v>-1</v>
      </c>
      <c r="N47" s="7">
        <v>0</v>
      </c>
      <c r="O47" s="7" t="s">
        <v>9</v>
      </c>
      <c r="P47" s="7" t="s">
        <v>9</v>
      </c>
      <c r="Q47" s="7">
        <v>-2</v>
      </c>
      <c r="R47" s="7">
        <v>2</v>
      </c>
      <c r="S47" s="7">
        <v>15</v>
      </c>
      <c r="T47" s="7">
        <v>10</v>
      </c>
      <c r="U47" s="7">
        <v>2</v>
      </c>
      <c r="V47" s="7">
        <f t="shared" si="7"/>
        <v>34</v>
      </c>
      <c r="W47" s="7">
        <f t="shared" si="8"/>
        <v>16</v>
      </c>
      <c r="X47" s="8">
        <f t="shared" si="9"/>
        <v>8</v>
      </c>
      <c r="Y47" s="8">
        <f t="shared" si="10"/>
        <v>1</v>
      </c>
      <c r="Z47" s="8">
        <f t="shared" si="11"/>
        <v>7</v>
      </c>
      <c r="AB47">
        <f t="shared" si="18"/>
        <v>10</v>
      </c>
      <c r="AC47">
        <f t="shared" si="19"/>
        <v>6</v>
      </c>
      <c r="AD47">
        <f t="shared" si="20"/>
        <v>0</v>
      </c>
      <c r="AE47">
        <f t="shared" si="21"/>
        <v>0</v>
      </c>
      <c r="AF47">
        <f t="shared" si="12"/>
        <v>16</v>
      </c>
      <c r="AG47" t="str">
        <f t="shared" si="13"/>
        <v/>
      </c>
      <c r="AK47" t="s">
        <v>252</v>
      </c>
      <c r="AL47" s="43">
        <f t="shared" si="14"/>
        <v>0</v>
      </c>
      <c r="AM47" s="43">
        <f t="shared" si="15"/>
        <v>16</v>
      </c>
      <c r="AN47" s="43">
        <f t="shared" si="16"/>
        <v>0</v>
      </c>
      <c r="AO47" s="43">
        <f t="shared" si="17"/>
        <v>0</v>
      </c>
    </row>
    <row r="48" spans="1:41" x14ac:dyDescent="0.25">
      <c r="A48" s="1" t="s">
        <v>74</v>
      </c>
      <c r="B48" s="1" t="s">
        <v>125</v>
      </c>
      <c r="C48" s="1" t="s">
        <v>126</v>
      </c>
      <c r="D48" s="7">
        <v>-12</v>
      </c>
      <c r="E48" s="7">
        <v>-2</v>
      </c>
      <c r="F48" s="7">
        <v>18</v>
      </c>
      <c r="G48" s="7">
        <v>-13</v>
      </c>
      <c r="H48" s="7">
        <v>-2</v>
      </c>
      <c r="I48" s="7">
        <v>-4</v>
      </c>
      <c r="J48" s="7">
        <v>-7</v>
      </c>
      <c r="K48" s="7">
        <v>-9</v>
      </c>
      <c r="L48" s="7">
        <v>-24</v>
      </c>
      <c r="M48" s="7">
        <v>-5</v>
      </c>
      <c r="N48" s="7">
        <v>-3</v>
      </c>
      <c r="O48" s="7" t="s">
        <v>9</v>
      </c>
      <c r="P48" s="7" t="s">
        <v>9</v>
      </c>
      <c r="Q48" s="7">
        <v>23</v>
      </c>
      <c r="R48" s="7">
        <v>-6</v>
      </c>
      <c r="S48" s="7">
        <v>-6</v>
      </c>
      <c r="T48" s="7">
        <v>-14</v>
      </c>
      <c r="U48" s="7">
        <v>8</v>
      </c>
      <c r="V48" s="7">
        <f t="shared" si="7"/>
        <v>-58</v>
      </c>
      <c r="W48" s="7">
        <f t="shared" si="8"/>
        <v>16</v>
      </c>
      <c r="X48" s="8">
        <f t="shared" si="9"/>
        <v>3</v>
      </c>
      <c r="Y48" s="8">
        <f t="shared" si="10"/>
        <v>0</v>
      </c>
      <c r="Z48" s="8">
        <f t="shared" si="11"/>
        <v>13</v>
      </c>
      <c r="AB48">
        <f t="shared" si="18"/>
        <v>0</v>
      </c>
      <c r="AC48">
        <f t="shared" si="19"/>
        <v>10</v>
      </c>
      <c r="AD48">
        <f t="shared" si="20"/>
        <v>6</v>
      </c>
      <c r="AE48">
        <f t="shared" si="21"/>
        <v>0</v>
      </c>
      <c r="AF48">
        <f t="shared" si="12"/>
        <v>16</v>
      </c>
      <c r="AG48" t="str">
        <f t="shared" si="13"/>
        <v/>
      </c>
      <c r="AK48" t="s">
        <v>126</v>
      </c>
      <c r="AL48" s="43">
        <f t="shared" si="14"/>
        <v>16</v>
      </c>
      <c r="AM48" s="43">
        <f t="shared" si="15"/>
        <v>0</v>
      </c>
      <c r="AN48" s="43">
        <f t="shared" si="16"/>
        <v>0</v>
      </c>
      <c r="AO48" s="43">
        <f t="shared" si="17"/>
        <v>0</v>
      </c>
    </row>
    <row r="49" spans="1:41" x14ac:dyDescent="0.25">
      <c r="A49" s="1" t="s">
        <v>129</v>
      </c>
      <c r="B49" s="1" t="s">
        <v>130</v>
      </c>
      <c r="C49" s="1" t="s">
        <v>131</v>
      </c>
      <c r="D49" s="7" t="s">
        <v>9</v>
      </c>
      <c r="E49" s="7" t="s">
        <v>9</v>
      </c>
      <c r="F49" s="7" t="s">
        <v>9</v>
      </c>
      <c r="G49" s="7" t="s">
        <v>9</v>
      </c>
      <c r="H49" s="7" t="s">
        <v>9</v>
      </c>
      <c r="I49" s="7" t="s">
        <v>9</v>
      </c>
      <c r="J49" s="7" t="s">
        <v>9</v>
      </c>
      <c r="K49" s="7" t="s">
        <v>9</v>
      </c>
      <c r="L49" s="7" t="s">
        <v>9</v>
      </c>
      <c r="M49" s="7" t="s">
        <v>9</v>
      </c>
      <c r="N49" s="7" t="s">
        <v>9</v>
      </c>
      <c r="O49" s="7" t="s">
        <v>9</v>
      </c>
      <c r="P49" s="7" t="s">
        <v>9</v>
      </c>
      <c r="Q49" s="7">
        <v>-1</v>
      </c>
      <c r="R49" s="7">
        <v>4</v>
      </c>
      <c r="S49" s="7">
        <v>-12</v>
      </c>
      <c r="T49" s="7">
        <v>16</v>
      </c>
      <c r="U49" s="7" t="s">
        <v>9</v>
      </c>
      <c r="V49" s="7">
        <f t="shared" si="7"/>
        <v>7</v>
      </c>
      <c r="W49" s="7">
        <f t="shared" si="8"/>
        <v>4</v>
      </c>
      <c r="X49" s="8">
        <f t="shared" si="9"/>
        <v>2</v>
      </c>
      <c r="Y49" s="8">
        <f t="shared" si="10"/>
        <v>0</v>
      </c>
      <c r="Z49" s="8">
        <f t="shared" si="11"/>
        <v>2</v>
      </c>
      <c r="AB49">
        <f t="shared" si="18"/>
        <v>0</v>
      </c>
      <c r="AC49">
        <f t="shared" si="19"/>
        <v>4</v>
      </c>
      <c r="AD49">
        <f t="shared" si="20"/>
        <v>0</v>
      </c>
      <c r="AE49">
        <f t="shared" si="21"/>
        <v>0</v>
      </c>
      <c r="AF49">
        <f t="shared" si="12"/>
        <v>4</v>
      </c>
      <c r="AG49" t="str">
        <f t="shared" si="13"/>
        <v/>
      </c>
      <c r="AK49" t="s">
        <v>131</v>
      </c>
      <c r="AL49" s="43">
        <f t="shared" si="14"/>
        <v>0</v>
      </c>
      <c r="AM49" s="43">
        <f t="shared" si="15"/>
        <v>0</v>
      </c>
      <c r="AN49" s="43">
        <f t="shared" si="16"/>
        <v>4</v>
      </c>
      <c r="AO49" s="43">
        <f t="shared" si="17"/>
        <v>0</v>
      </c>
    </row>
    <row r="50" spans="1:41" x14ac:dyDescent="0.25">
      <c r="A50" s="1" t="s">
        <v>24</v>
      </c>
      <c r="B50" s="1" t="s">
        <v>132</v>
      </c>
      <c r="C50" s="1" t="s">
        <v>239</v>
      </c>
      <c r="D50" s="7">
        <v>22</v>
      </c>
      <c r="E50" s="7" t="s">
        <v>9</v>
      </c>
      <c r="F50" s="7">
        <v>6</v>
      </c>
      <c r="G50" s="7">
        <v>-10</v>
      </c>
      <c r="H50" s="7">
        <v>10</v>
      </c>
      <c r="I50" s="7">
        <v>4</v>
      </c>
      <c r="J50" s="7">
        <v>9</v>
      </c>
      <c r="K50" s="7" t="s">
        <v>9</v>
      </c>
      <c r="L50" s="7">
        <v>1</v>
      </c>
      <c r="M50" s="7">
        <v>4</v>
      </c>
      <c r="N50" s="7">
        <v>-1</v>
      </c>
      <c r="O50" s="7" t="s">
        <v>9</v>
      </c>
      <c r="P50" s="7" t="s">
        <v>9</v>
      </c>
      <c r="Q50" s="7">
        <v>18</v>
      </c>
      <c r="R50" s="7">
        <v>4</v>
      </c>
      <c r="S50" s="7">
        <v>-4</v>
      </c>
      <c r="T50" s="7">
        <v>16</v>
      </c>
      <c r="U50" s="7">
        <v>8</v>
      </c>
      <c r="V50" s="7">
        <f t="shared" si="7"/>
        <v>87</v>
      </c>
      <c r="W50" s="7">
        <f t="shared" si="8"/>
        <v>14</v>
      </c>
      <c r="X50" s="8">
        <f t="shared" si="9"/>
        <v>11</v>
      </c>
      <c r="Y50" s="8">
        <f t="shared" si="10"/>
        <v>0</v>
      </c>
      <c r="Z50" s="8">
        <f t="shared" si="11"/>
        <v>3</v>
      </c>
      <c r="AB50">
        <f t="shared" si="18"/>
        <v>0</v>
      </c>
      <c r="AC50">
        <f t="shared" si="19"/>
        <v>1</v>
      </c>
      <c r="AD50">
        <f t="shared" si="20"/>
        <v>3</v>
      </c>
      <c r="AE50">
        <f t="shared" si="21"/>
        <v>10</v>
      </c>
      <c r="AF50">
        <f t="shared" si="12"/>
        <v>14</v>
      </c>
      <c r="AG50" t="str">
        <f t="shared" si="13"/>
        <v/>
      </c>
      <c r="AK50" t="s">
        <v>239</v>
      </c>
      <c r="AL50" s="43">
        <f t="shared" si="14"/>
        <v>0</v>
      </c>
      <c r="AM50" s="43">
        <f t="shared" si="15"/>
        <v>1</v>
      </c>
      <c r="AN50" s="43">
        <f t="shared" si="16"/>
        <v>13</v>
      </c>
      <c r="AO50" s="43">
        <f t="shared" si="17"/>
        <v>0</v>
      </c>
    </row>
    <row r="51" spans="1:41" x14ac:dyDescent="0.25">
      <c r="A51" s="1" t="s">
        <v>133</v>
      </c>
      <c r="B51" s="1" t="s">
        <v>132</v>
      </c>
      <c r="C51" s="1" t="s">
        <v>134</v>
      </c>
      <c r="D51" s="7">
        <v>-12</v>
      </c>
      <c r="E51" s="7" t="s">
        <v>9</v>
      </c>
      <c r="F51" s="7"/>
      <c r="G51" s="7">
        <v>20</v>
      </c>
      <c r="H51" s="7">
        <v>9</v>
      </c>
      <c r="I51" s="7">
        <v>-3</v>
      </c>
      <c r="J51" s="7">
        <v>-10</v>
      </c>
      <c r="K51" s="7">
        <v>3</v>
      </c>
      <c r="L51" s="7"/>
      <c r="M51" s="7">
        <v>-13</v>
      </c>
      <c r="N51" s="7">
        <v>-1</v>
      </c>
      <c r="O51" s="7" t="s">
        <v>9</v>
      </c>
      <c r="P51" s="7" t="s">
        <v>9</v>
      </c>
      <c r="Q51" s="7">
        <v>11</v>
      </c>
      <c r="R51" s="7">
        <v>0</v>
      </c>
      <c r="S51" s="7"/>
      <c r="T51" s="7">
        <v>-10</v>
      </c>
      <c r="U51" s="7">
        <v>2</v>
      </c>
      <c r="V51" s="7">
        <f t="shared" si="7"/>
        <v>-4</v>
      </c>
      <c r="W51" s="7">
        <f t="shared" si="8"/>
        <v>12</v>
      </c>
      <c r="X51" s="8">
        <f t="shared" si="9"/>
        <v>5</v>
      </c>
      <c r="Y51" s="8">
        <f t="shared" si="10"/>
        <v>1</v>
      </c>
      <c r="Z51" s="8">
        <f t="shared" si="11"/>
        <v>6</v>
      </c>
      <c r="AB51">
        <f t="shared" si="18"/>
        <v>10</v>
      </c>
      <c r="AC51">
        <f t="shared" si="19"/>
        <v>2</v>
      </c>
      <c r="AD51">
        <f t="shared" si="20"/>
        <v>0</v>
      </c>
      <c r="AE51">
        <f t="shared" si="21"/>
        <v>0</v>
      </c>
      <c r="AF51">
        <f t="shared" si="12"/>
        <v>12</v>
      </c>
      <c r="AG51" t="str">
        <f t="shared" si="13"/>
        <v/>
      </c>
      <c r="AK51" t="s">
        <v>134</v>
      </c>
      <c r="AL51" s="43">
        <f t="shared" si="14"/>
        <v>0</v>
      </c>
      <c r="AM51" s="43">
        <f t="shared" si="15"/>
        <v>0</v>
      </c>
      <c r="AN51" s="43">
        <f t="shared" si="16"/>
        <v>12</v>
      </c>
      <c r="AO51" s="43">
        <f t="shared" si="17"/>
        <v>0</v>
      </c>
    </row>
    <row r="52" spans="1:41" x14ac:dyDescent="0.25">
      <c r="A52" s="1" t="s">
        <v>35</v>
      </c>
      <c r="B52" s="1" t="s">
        <v>135</v>
      </c>
      <c r="C52" s="1" t="s">
        <v>137</v>
      </c>
      <c r="D52" s="7">
        <v>9</v>
      </c>
      <c r="E52" s="7">
        <v>6</v>
      </c>
      <c r="F52" s="7">
        <v>17</v>
      </c>
      <c r="G52" s="7">
        <v>8</v>
      </c>
      <c r="H52" s="7">
        <v>-2</v>
      </c>
      <c r="I52" s="7">
        <v>18</v>
      </c>
      <c r="J52" s="7">
        <v>-13</v>
      </c>
      <c r="K52" s="7">
        <v>2</v>
      </c>
      <c r="L52" s="7">
        <v>-2</v>
      </c>
      <c r="M52" s="7">
        <v>8</v>
      </c>
      <c r="N52" s="7">
        <v>4</v>
      </c>
      <c r="O52" s="7" t="s">
        <v>9</v>
      </c>
      <c r="P52" s="7" t="s">
        <v>9</v>
      </c>
      <c r="Q52" s="7">
        <v>-6</v>
      </c>
      <c r="R52" s="7">
        <v>7</v>
      </c>
      <c r="S52" s="7">
        <v>1</v>
      </c>
      <c r="T52" s="7">
        <v>0</v>
      </c>
      <c r="U52" s="7">
        <v>15</v>
      </c>
      <c r="V52" s="7">
        <f t="shared" si="7"/>
        <v>72</v>
      </c>
      <c r="W52" s="7">
        <f t="shared" si="8"/>
        <v>16</v>
      </c>
      <c r="X52" s="8">
        <f t="shared" si="9"/>
        <v>11</v>
      </c>
      <c r="Y52" s="8">
        <f t="shared" si="10"/>
        <v>1</v>
      </c>
      <c r="Z52" s="8">
        <f t="shared" si="11"/>
        <v>4</v>
      </c>
      <c r="AB52">
        <f t="shared" si="18"/>
        <v>0</v>
      </c>
      <c r="AC52">
        <f t="shared" si="19"/>
        <v>0</v>
      </c>
      <c r="AD52">
        <f t="shared" si="20"/>
        <v>0</v>
      </c>
      <c r="AE52">
        <f t="shared" si="21"/>
        <v>16</v>
      </c>
      <c r="AF52">
        <f t="shared" si="12"/>
        <v>16</v>
      </c>
      <c r="AG52" t="str">
        <f t="shared" si="13"/>
        <v/>
      </c>
      <c r="AK52" t="s">
        <v>137</v>
      </c>
      <c r="AL52" s="43">
        <f t="shared" si="14"/>
        <v>16</v>
      </c>
      <c r="AM52" s="43">
        <f t="shared" si="15"/>
        <v>0</v>
      </c>
      <c r="AN52" s="43">
        <f t="shared" si="16"/>
        <v>0</v>
      </c>
      <c r="AO52" s="43">
        <f t="shared" si="17"/>
        <v>0</v>
      </c>
    </row>
    <row r="53" spans="1:41" x14ac:dyDescent="0.25">
      <c r="A53" s="1" t="s">
        <v>140</v>
      </c>
      <c r="B53" s="1" t="s">
        <v>141</v>
      </c>
      <c r="C53" s="1" t="s">
        <v>142</v>
      </c>
      <c r="D53" s="7">
        <v>3</v>
      </c>
      <c r="E53" s="7">
        <v>3</v>
      </c>
      <c r="F53" s="7">
        <v>15</v>
      </c>
      <c r="G53" s="7">
        <v>-8</v>
      </c>
      <c r="H53" s="7">
        <v>5</v>
      </c>
      <c r="I53" s="7">
        <v>1</v>
      </c>
      <c r="J53" s="7">
        <v>15</v>
      </c>
      <c r="K53" s="7">
        <v>-4</v>
      </c>
      <c r="L53" s="7">
        <v>9</v>
      </c>
      <c r="M53" s="7">
        <v>23</v>
      </c>
      <c r="N53" s="7">
        <v>5</v>
      </c>
      <c r="O53" s="7" t="s">
        <v>9</v>
      </c>
      <c r="P53" s="7" t="s">
        <v>9</v>
      </c>
      <c r="Q53" s="7">
        <v>6</v>
      </c>
      <c r="R53" s="7">
        <v>14</v>
      </c>
      <c r="S53" s="7">
        <v>5</v>
      </c>
      <c r="T53" s="7">
        <v>2</v>
      </c>
      <c r="U53" s="7">
        <v>16</v>
      </c>
      <c r="V53" s="7">
        <f t="shared" si="7"/>
        <v>110</v>
      </c>
      <c r="W53" s="7">
        <f t="shared" si="8"/>
        <v>16</v>
      </c>
      <c r="X53" s="8">
        <f t="shared" si="9"/>
        <v>14</v>
      </c>
      <c r="Y53" s="8">
        <f t="shared" si="10"/>
        <v>0</v>
      </c>
      <c r="Z53" s="8">
        <f t="shared" si="11"/>
        <v>2</v>
      </c>
      <c r="AB53">
        <f t="shared" si="18"/>
        <v>15</v>
      </c>
      <c r="AC53">
        <f t="shared" si="19"/>
        <v>1</v>
      </c>
      <c r="AD53">
        <f t="shared" si="20"/>
        <v>0</v>
      </c>
      <c r="AE53">
        <f t="shared" si="21"/>
        <v>0</v>
      </c>
      <c r="AF53">
        <f t="shared" si="12"/>
        <v>16</v>
      </c>
      <c r="AG53" t="str">
        <f t="shared" si="13"/>
        <v/>
      </c>
      <c r="AK53" t="s">
        <v>142</v>
      </c>
      <c r="AL53" s="43">
        <f t="shared" si="14"/>
        <v>0</v>
      </c>
      <c r="AM53" s="43">
        <f t="shared" si="15"/>
        <v>16</v>
      </c>
      <c r="AN53" s="43">
        <f t="shared" si="16"/>
        <v>0</v>
      </c>
      <c r="AO53" s="43">
        <f t="shared" si="17"/>
        <v>0</v>
      </c>
    </row>
    <row r="54" spans="1:41" x14ac:dyDescent="0.25">
      <c r="A54" s="18" t="s">
        <v>53</v>
      </c>
      <c r="B54" s="18" t="s">
        <v>144</v>
      </c>
      <c r="C54" s="18" t="s">
        <v>145</v>
      </c>
      <c r="D54" s="7">
        <v>-16</v>
      </c>
      <c r="E54" s="7">
        <v>-11</v>
      </c>
      <c r="F54" s="7">
        <v>1</v>
      </c>
      <c r="G54" s="7">
        <v>11</v>
      </c>
      <c r="H54" s="7">
        <v>-6</v>
      </c>
      <c r="I54" s="7">
        <v>-3</v>
      </c>
      <c r="J54" s="7">
        <v>-3</v>
      </c>
      <c r="K54" s="7">
        <v>-9</v>
      </c>
      <c r="L54" s="7">
        <v>13</v>
      </c>
      <c r="M54" s="7">
        <v>-5</v>
      </c>
      <c r="N54" s="7">
        <v>-3</v>
      </c>
      <c r="O54" s="7" t="s">
        <v>9</v>
      </c>
      <c r="P54" s="7" t="s">
        <v>9</v>
      </c>
      <c r="Q54" s="7">
        <v>23</v>
      </c>
      <c r="R54" s="7">
        <v>-6</v>
      </c>
      <c r="S54" s="7">
        <v>-6</v>
      </c>
      <c r="T54" s="7">
        <v>-14</v>
      </c>
      <c r="U54" s="7">
        <v>8</v>
      </c>
      <c r="V54" s="7">
        <f t="shared" si="7"/>
        <v>-26</v>
      </c>
      <c r="W54" s="7">
        <f t="shared" si="8"/>
        <v>16</v>
      </c>
      <c r="X54" s="8">
        <f t="shared" si="9"/>
        <v>5</v>
      </c>
      <c r="Y54" s="8">
        <f t="shared" si="10"/>
        <v>0</v>
      </c>
      <c r="Z54" s="8">
        <f t="shared" si="11"/>
        <v>11</v>
      </c>
      <c r="AB54">
        <f t="shared" si="18"/>
        <v>0</v>
      </c>
      <c r="AC54">
        <f t="shared" si="19"/>
        <v>1</v>
      </c>
      <c r="AD54">
        <f t="shared" si="20"/>
        <v>8</v>
      </c>
      <c r="AE54">
        <f t="shared" si="21"/>
        <v>7</v>
      </c>
      <c r="AF54">
        <f t="shared" ref="AF54:AF57" si="22">SUM(AB54:AE54)</f>
        <v>16</v>
      </c>
      <c r="AG54" t="str">
        <f t="shared" si="13"/>
        <v/>
      </c>
      <c r="AK54" t="s">
        <v>145</v>
      </c>
      <c r="AL54" s="43">
        <f t="shared" si="14"/>
        <v>16</v>
      </c>
      <c r="AM54" s="43">
        <f t="shared" si="15"/>
        <v>0</v>
      </c>
      <c r="AN54" s="43">
        <f t="shared" si="16"/>
        <v>0</v>
      </c>
      <c r="AO54" s="43">
        <f t="shared" si="17"/>
        <v>0</v>
      </c>
    </row>
    <row r="55" spans="1:41" x14ac:dyDescent="0.25">
      <c r="A55" s="18" t="s">
        <v>146</v>
      </c>
      <c r="B55" s="18" t="s">
        <v>147</v>
      </c>
      <c r="C55" s="18" t="s">
        <v>148</v>
      </c>
      <c r="D55" s="7">
        <v>-16</v>
      </c>
      <c r="E55" s="7">
        <v>-11</v>
      </c>
      <c r="F55" s="7">
        <v>1</v>
      </c>
      <c r="G55" s="7">
        <v>11</v>
      </c>
      <c r="H55" s="7">
        <v>-6</v>
      </c>
      <c r="I55" s="7">
        <v>-3</v>
      </c>
      <c r="J55" s="7">
        <v>-3</v>
      </c>
      <c r="K55" s="7">
        <v>-9</v>
      </c>
      <c r="L55" s="7">
        <v>-24</v>
      </c>
      <c r="M55" s="7">
        <v>-5</v>
      </c>
      <c r="N55" s="7">
        <v>-3</v>
      </c>
      <c r="O55" s="7" t="s">
        <v>9</v>
      </c>
      <c r="P55" s="7" t="s">
        <v>9</v>
      </c>
      <c r="Q55" s="7">
        <v>23</v>
      </c>
      <c r="R55" s="7">
        <v>-6</v>
      </c>
      <c r="S55" s="7">
        <v>-6</v>
      </c>
      <c r="T55" s="7">
        <v>-14</v>
      </c>
      <c r="U55" s="7">
        <v>8</v>
      </c>
      <c r="V55" s="7">
        <f t="shared" si="7"/>
        <v>-63</v>
      </c>
      <c r="W55" s="7">
        <f t="shared" si="8"/>
        <v>16</v>
      </c>
      <c r="X55" s="8">
        <f t="shared" si="9"/>
        <v>4</v>
      </c>
      <c r="Y55" s="8">
        <f t="shared" si="10"/>
        <v>0</v>
      </c>
      <c r="Z55" s="8">
        <f t="shared" si="11"/>
        <v>12</v>
      </c>
      <c r="AB55">
        <f t="shared" si="18"/>
        <v>0</v>
      </c>
      <c r="AC55">
        <f t="shared" si="19"/>
        <v>6</v>
      </c>
      <c r="AD55">
        <f t="shared" si="20"/>
        <v>7</v>
      </c>
      <c r="AE55">
        <f t="shared" si="21"/>
        <v>3</v>
      </c>
      <c r="AF55">
        <f t="shared" si="22"/>
        <v>16</v>
      </c>
      <c r="AG55" t="str">
        <f t="shared" si="13"/>
        <v/>
      </c>
      <c r="AK55" t="s">
        <v>148</v>
      </c>
      <c r="AL55" s="43">
        <f t="shared" si="14"/>
        <v>16</v>
      </c>
      <c r="AM55" s="43">
        <f t="shared" si="15"/>
        <v>0</v>
      </c>
      <c r="AN55" s="43">
        <f t="shared" si="16"/>
        <v>0</v>
      </c>
      <c r="AO55" s="43">
        <f t="shared" si="17"/>
        <v>0</v>
      </c>
    </row>
    <row r="56" spans="1:41" x14ac:dyDescent="0.25">
      <c r="A56" s="18" t="s">
        <v>149</v>
      </c>
      <c r="B56" s="18" t="s">
        <v>147</v>
      </c>
      <c r="C56" s="18" t="s">
        <v>150</v>
      </c>
      <c r="D56" s="7">
        <v>7</v>
      </c>
      <c r="E56" s="7">
        <v>11</v>
      </c>
      <c r="F56" s="7">
        <v>19</v>
      </c>
      <c r="G56" s="7">
        <v>8</v>
      </c>
      <c r="H56" s="7">
        <v>1</v>
      </c>
      <c r="I56" s="7">
        <v>-15</v>
      </c>
      <c r="J56" s="7">
        <v>-10</v>
      </c>
      <c r="K56" s="7">
        <v>-9</v>
      </c>
      <c r="L56" s="7">
        <v>13</v>
      </c>
      <c r="M56" s="7">
        <v>-9</v>
      </c>
      <c r="N56" s="7">
        <v>7</v>
      </c>
      <c r="O56" s="7" t="s">
        <v>9</v>
      </c>
      <c r="P56" s="7" t="s">
        <v>9</v>
      </c>
      <c r="Q56" s="7">
        <v>-14</v>
      </c>
      <c r="R56" s="7">
        <v>1</v>
      </c>
      <c r="S56" s="7">
        <v>28</v>
      </c>
      <c r="T56" s="7">
        <v>6</v>
      </c>
      <c r="U56" s="7">
        <v>-31</v>
      </c>
      <c r="V56" s="7">
        <f t="shared" si="7"/>
        <v>13</v>
      </c>
      <c r="W56" s="7">
        <f t="shared" si="8"/>
        <v>16</v>
      </c>
      <c r="X56" s="8">
        <f t="shared" si="9"/>
        <v>10</v>
      </c>
      <c r="Y56" s="8">
        <f t="shared" si="10"/>
        <v>0</v>
      </c>
      <c r="Z56" s="8">
        <f t="shared" si="11"/>
        <v>6</v>
      </c>
      <c r="AB56">
        <f t="shared" si="18"/>
        <v>0</v>
      </c>
      <c r="AC56">
        <f t="shared" si="19"/>
        <v>15</v>
      </c>
      <c r="AD56">
        <f t="shared" si="20"/>
        <v>1</v>
      </c>
      <c r="AE56">
        <f t="shared" si="21"/>
        <v>0</v>
      </c>
      <c r="AF56">
        <f t="shared" si="22"/>
        <v>16</v>
      </c>
      <c r="AG56" t="str">
        <f t="shared" si="13"/>
        <v/>
      </c>
      <c r="AK56" t="s">
        <v>150</v>
      </c>
      <c r="AL56" s="43">
        <f t="shared" si="14"/>
        <v>16</v>
      </c>
      <c r="AM56" s="43">
        <f t="shared" si="15"/>
        <v>0</v>
      </c>
      <c r="AN56" s="43">
        <f t="shared" si="16"/>
        <v>0</v>
      </c>
      <c r="AO56" s="43">
        <f t="shared" si="17"/>
        <v>0</v>
      </c>
    </row>
    <row r="57" spans="1:41" x14ac:dyDescent="0.25">
      <c r="A57" s="18" t="s">
        <v>169</v>
      </c>
      <c r="B57" s="18" t="s">
        <v>170</v>
      </c>
      <c r="C57" s="18" t="s">
        <v>241</v>
      </c>
      <c r="D57" s="7"/>
      <c r="E57" s="7" t="s">
        <v>9</v>
      </c>
      <c r="F57" s="7">
        <v>11</v>
      </c>
      <c r="G57" s="7">
        <v>1</v>
      </c>
      <c r="H57" s="7">
        <v>10</v>
      </c>
      <c r="I57" s="7"/>
      <c r="J57" s="7">
        <v>-9</v>
      </c>
      <c r="K57" s="7">
        <v>15</v>
      </c>
      <c r="L57" s="7">
        <v>1</v>
      </c>
      <c r="M57" s="7">
        <v>4</v>
      </c>
      <c r="N57" s="7">
        <v>-1</v>
      </c>
      <c r="O57" s="7" t="s">
        <v>9</v>
      </c>
      <c r="P57" s="7" t="s">
        <v>9</v>
      </c>
      <c r="Q57" s="7">
        <v>18</v>
      </c>
      <c r="R57" s="7"/>
      <c r="S57" s="7">
        <v>-4</v>
      </c>
      <c r="T57" s="7">
        <v>16</v>
      </c>
      <c r="U57" s="7">
        <v>10</v>
      </c>
      <c r="V57" s="7">
        <f t="shared" si="7"/>
        <v>72</v>
      </c>
      <c r="W57" s="7">
        <f t="shared" si="8"/>
        <v>12</v>
      </c>
      <c r="X57" s="8">
        <f t="shared" si="9"/>
        <v>9</v>
      </c>
      <c r="Y57" s="8">
        <f t="shared" si="10"/>
        <v>0</v>
      </c>
      <c r="Z57" s="8">
        <f t="shared" si="11"/>
        <v>3</v>
      </c>
      <c r="AB57">
        <f t="shared" si="18"/>
        <v>9</v>
      </c>
      <c r="AC57">
        <f t="shared" si="19"/>
        <v>3</v>
      </c>
      <c r="AD57">
        <f t="shared" si="20"/>
        <v>0</v>
      </c>
      <c r="AE57">
        <f t="shared" si="21"/>
        <v>0</v>
      </c>
      <c r="AF57">
        <f t="shared" si="22"/>
        <v>12</v>
      </c>
      <c r="AG57" t="str">
        <f t="shared" si="13"/>
        <v/>
      </c>
      <c r="AK57" t="s">
        <v>241</v>
      </c>
      <c r="AL57" s="43">
        <f t="shared" si="14"/>
        <v>0</v>
      </c>
      <c r="AM57" s="43">
        <f t="shared" si="15"/>
        <v>0</v>
      </c>
      <c r="AN57" s="43">
        <f t="shared" si="16"/>
        <v>12</v>
      </c>
      <c r="AO57" s="43">
        <f t="shared" si="17"/>
        <v>0</v>
      </c>
    </row>
    <row r="77" spans="1:54" x14ac:dyDescent="0.25">
      <c r="A77" t="s">
        <v>245</v>
      </c>
      <c r="B77">
        <v>-16</v>
      </c>
      <c r="C77">
        <v>1</v>
      </c>
      <c r="D77" t="s">
        <v>245</v>
      </c>
      <c r="E77">
        <v>-11</v>
      </c>
      <c r="F77">
        <v>1</v>
      </c>
      <c r="G77" t="s">
        <v>245</v>
      </c>
      <c r="H77">
        <v>1</v>
      </c>
      <c r="I77">
        <v>1</v>
      </c>
      <c r="J77" t="s">
        <v>245</v>
      </c>
      <c r="K77">
        <v>11</v>
      </c>
      <c r="L77">
        <v>1</v>
      </c>
      <c r="M77" t="s">
        <v>245</v>
      </c>
      <c r="N77">
        <v>-6</v>
      </c>
      <c r="O77">
        <v>1</v>
      </c>
      <c r="P77" t="s">
        <v>245</v>
      </c>
      <c r="Q77">
        <v>-3</v>
      </c>
      <c r="R77">
        <v>1</v>
      </c>
      <c r="S77" t="s">
        <v>245</v>
      </c>
      <c r="T77">
        <v>-3</v>
      </c>
      <c r="U77">
        <v>1</v>
      </c>
      <c r="V77" t="s">
        <v>245</v>
      </c>
      <c r="W77">
        <v>-9</v>
      </c>
      <c r="X77">
        <v>1</v>
      </c>
      <c r="Y77" t="s">
        <v>245</v>
      </c>
      <c r="Z77">
        <v>-24</v>
      </c>
      <c r="AA77">
        <v>1</v>
      </c>
      <c r="AB77" t="s">
        <v>245</v>
      </c>
      <c r="AC77">
        <v>-5</v>
      </c>
      <c r="AD77">
        <v>1</v>
      </c>
      <c r="AE77" t="s">
        <v>245</v>
      </c>
      <c r="AF77">
        <v>-3</v>
      </c>
      <c r="AG77">
        <v>1</v>
      </c>
      <c r="AH77" t="s">
        <v>300</v>
      </c>
      <c r="AI77">
        <v>0</v>
      </c>
      <c r="AJ77">
        <v>1</v>
      </c>
      <c r="AK77" t="s">
        <v>300</v>
      </c>
      <c r="AL77">
        <v>0</v>
      </c>
      <c r="AM77">
        <v>1</v>
      </c>
      <c r="AN77" t="s">
        <v>245</v>
      </c>
      <c r="AO77">
        <v>23</v>
      </c>
      <c r="AP77">
        <v>1</v>
      </c>
      <c r="AQ77" t="s">
        <v>245</v>
      </c>
      <c r="AR77">
        <v>-6</v>
      </c>
      <c r="AS77">
        <v>1</v>
      </c>
      <c r="AT77" t="s">
        <v>245</v>
      </c>
      <c r="AU77">
        <v>-6</v>
      </c>
      <c r="AV77">
        <v>1</v>
      </c>
      <c r="AW77" t="s">
        <v>245</v>
      </c>
      <c r="AX77">
        <v>-14</v>
      </c>
      <c r="AY77">
        <v>1</v>
      </c>
      <c r="AZ77" t="s">
        <v>71</v>
      </c>
      <c r="BA77">
        <v>8</v>
      </c>
      <c r="BB77">
        <v>1</v>
      </c>
    </row>
    <row r="78" spans="1:54" x14ac:dyDescent="0.25">
      <c r="A78" t="s">
        <v>148</v>
      </c>
      <c r="B78">
        <v>-16</v>
      </c>
      <c r="C78">
        <v>2</v>
      </c>
      <c r="D78" t="s">
        <v>148</v>
      </c>
      <c r="E78">
        <v>-11</v>
      </c>
      <c r="F78">
        <v>2</v>
      </c>
      <c r="G78" t="s">
        <v>148</v>
      </c>
      <c r="H78">
        <v>1</v>
      </c>
      <c r="I78">
        <v>2</v>
      </c>
      <c r="J78" t="s">
        <v>148</v>
      </c>
      <c r="K78">
        <v>11</v>
      </c>
      <c r="L78">
        <v>2</v>
      </c>
      <c r="M78" t="s">
        <v>148</v>
      </c>
      <c r="N78">
        <v>-6</v>
      </c>
      <c r="O78">
        <v>2</v>
      </c>
      <c r="P78" t="s">
        <v>148</v>
      </c>
      <c r="Q78">
        <v>-3</v>
      </c>
      <c r="R78">
        <v>2</v>
      </c>
      <c r="S78" t="s">
        <v>145</v>
      </c>
      <c r="T78">
        <v>-3</v>
      </c>
      <c r="U78">
        <v>2</v>
      </c>
      <c r="V78" t="s">
        <v>126</v>
      </c>
      <c r="W78">
        <v>-9</v>
      </c>
      <c r="X78">
        <v>2</v>
      </c>
      <c r="Y78" t="s">
        <v>126</v>
      </c>
      <c r="Z78">
        <v>-24</v>
      </c>
      <c r="AA78">
        <v>2</v>
      </c>
      <c r="AB78" t="s">
        <v>126</v>
      </c>
      <c r="AC78">
        <v>-5</v>
      </c>
      <c r="AD78">
        <v>2</v>
      </c>
      <c r="AE78" t="s">
        <v>126</v>
      </c>
      <c r="AF78">
        <v>-3</v>
      </c>
      <c r="AG78">
        <v>2</v>
      </c>
      <c r="AH78" t="s">
        <v>300</v>
      </c>
      <c r="AI78">
        <v>0</v>
      </c>
      <c r="AJ78">
        <v>2</v>
      </c>
      <c r="AK78" t="s">
        <v>300</v>
      </c>
      <c r="AL78">
        <v>0</v>
      </c>
      <c r="AM78">
        <v>2</v>
      </c>
      <c r="AN78" t="s">
        <v>126</v>
      </c>
      <c r="AO78">
        <v>23</v>
      </c>
      <c r="AP78">
        <v>2</v>
      </c>
      <c r="AQ78" t="s">
        <v>126</v>
      </c>
      <c r="AR78">
        <v>-6</v>
      </c>
      <c r="AS78">
        <v>2</v>
      </c>
      <c r="AT78" t="s">
        <v>126</v>
      </c>
      <c r="AU78">
        <v>-6</v>
      </c>
      <c r="AV78">
        <v>2</v>
      </c>
      <c r="AW78" t="s">
        <v>126</v>
      </c>
      <c r="AX78">
        <v>-14</v>
      </c>
      <c r="AY78">
        <v>2</v>
      </c>
      <c r="AZ78" t="s">
        <v>126</v>
      </c>
      <c r="BA78">
        <v>8</v>
      </c>
      <c r="BB78">
        <v>2</v>
      </c>
    </row>
    <row r="79" spans="1:54" x14ac:dyDescent="0.25">
      <c r="A79" t="s">
        <v>145</v>
      </c>
      <c r="B79">
        <v>-16</v>
      </c>
      <c r="C79">
        <v>3</v>
      </c>
      <c r="D79" t="s">
        <v>145</v>
      </c>
      <c r="E79">
        <v>-11</v>
      </c>
      <c r="F79">
        <v>3</v>
      </c>
      <c r="G79" t="s">
        <v>145</v>
      </c>
      <c r="H79">
        <v>1</v>
      </c>
      <c r="I79">
        <v>3</v>
      </c>
      <c r="J79" t="s">
        <v>145</v>
      </c>
      <c r="K79">
        <v>11</v>
      </c>
      <c r="L79">
        <v>3</v>
      </c>
      <c r="M79" t="s">
        <v>145</v>
      </c>
      <c r="N79">
        <v>-6</v>
      </c>
      <c r="O79">
        <v>3</v>
      </c>
      <c r="P79" t="s">
        <v>145</v>
      </c>
      <c r="Q79">
        <v>-3</v>
      </c>
      <c r="R79">
        <v>3</v>
      </c>
      <c r="S79" t="s">
        <v>57</v>
      </c>
      <c r="T79">
        <v>-3</v>
      </c>
      <c r="U79">
        <v>3</v>
      </c>
      <c r="V79" t="s">
        <v>57</v>
      </c>
      <c r="W79">
        <v>-9</v>
      </c>
      <c r="X79">
        <v>3</v>
      </c>
      <c r="Y79" t="s">
        <v>57</v>
      </c>
      <c r="Z79">
        <v>-24</v>
      </c>
      <c r="AA79">
        <v>3</v>
      </c>
      <c r="AB79" t="s">
        <v>148</v>
      </c>
      <c r="AC79">
        <v>-5</v>
      </c>
      <c r="AD79">
        <v>3</v>
      </c>
      <c r="AE79" t="s">
        <v>148</v>
      </c>
      <c r="AF79">
        <v>-3</v>
      </c>
      <c r="AG79">
        <v>3</v>
      </c>
      <c r="AH79" t="s">
        <v>300</v>
      </c>
      <c r="AI79">
        <v>0</v>
      </c>
      <c r="AJ79">
        <v>3</v>
      </c>
      <c r="AK79" t="s">
        <v>300</v>
      </c>
      <c r="AL79">
        <v>0</v>
      </c>
      <c r="AM79">
        <v>3</v>
      </c>
      <c r="AN79" t="s">
        <v>148</v>
      </c>
      <c r="AO79">
        <v>23</v>
      </c>
      <c r="AP79">
        <v>3</v>
      </c>
      <c r="AQ79" t="s">
        <v>148</v>
      </c>
      <c r="AR79">
        <v>-6</v>
      </c>
      <c r="AS79">
        <v>3</v>
      </c>
      <c r="AT79" t="s">
        <v>148</v>
      </c>
      <c r="AU79">
        <v>-6</v>
      </c>
      <c r="AV79">
        <v>3</v>
      </c>
      <c r="AW79" t="s">
        <v>148</v>
      </c>
      <c r="AX79">
        <v>-14</v>
      </c>
      <c r="AY79">
        <v>3</v>
      </c>
      <c r="AZ79" t="s">
        <v>148</v>
      </c>
      <c r="BA79">
        <v>8</v>
      </c>
      <c r="BB79">
        <v>3</v>
      </c>
    </row>
    <row r="80" spans="1:54" x14ac:dyDescent="0.25">
      <c r="A80" t="s">
        <v>79</v>
      </c>
      <c r="B80">
        <v>-16</v>
      </c>
      <c r="C80">
        <v>4</v>
      </c>
      <c r="D80" t="s">
        <v>79</v>
      </c>
      <c r="E80">
        <v>-11</v>
      </c>
      <c r="F80">
        <v>4</v>
      </c>
      <c r="G80" t="s">
        <v>79</v>
      </c>
      <c r="H80">
        <v>1</v>
      </c>
      <c r="I80">
        <v>4</v>
      </c>
      <c r="J80" t="s">
        <v>79</v>
      </c>
      <c r="K80">
        <v>11</v>
      </c>
      <c r="L80">
        <v>4</v>
      </c>
      <c r="M80" t="s">
        <v>79</v>
      </c>
      <c r="N80">
        <v>-6</v>
      </c>
      <c r="O80">
        <v>4</v>
      </c>
      <c r="P80" t="s">
        <v>79</v>
      </c>
      <c r="Q80">
        <v>-3</v>
      </c>
      <c r="R80">
        <v>4</v>
      </c>
      <c r="S80" t="s">
        <v>148</v>
      </c>
      <c r="T80">
        <v>-3</v>
      </c>
      <c r="U80">
        <v>4</v>
      </c>
      <c r="V80" t="s">
        <v>148</v>
      </c>
      <c r="W80">
        <v>-9</v>
      </c>
      <c r="X80">
        <v>4</v>
      </c>
      <c r="Y80" t="s">
        <v>148</v>
      </c>
      <c r="Z80">
        <v>-24</v>
      </c>
      <c r="AA80">
        <v>4</v>
      </c>
      <c r="AB80" t="s">
        <v>145</v>
      </c>
      <c r="AC80">
        <v>-5</v>
      </c>
      <c r="AD80">
        <v>4</v>
      </c>
      <c r="AE80" t="s">
        <v>145</v>
      </c>
      <c r="AF80">
        <v>-3</v>
      </c>
      <c r="AG80">
        <v>4</v>
      </c>
      <c r="AH80" t="s">
        <v>300</v>
      </c>
      <c r="AI80">
        <v>0</v>
      </c>
      <c r="AJ80">
        <v>4</v>
      </c>
      <c r="AK80" t="s">
        <v>300</v>
      </c>
      <c r="AL80">
        <v>0</v>
      </c>
      <c r="AM80">
        <v>4</v>
      </c>
      <c r="AN80" t="s">
        <v>145</v>
      </c>
      <c r="AO80">
        <v>23</v>
      </c>
      <c r="AP80">
        <v>4</v>
      </c>
      <c r="AQ80" t="s">
        <v>145</v>
      </c>
      <c r="AR80">
        <v>-6</v>
      </c>
      <c r="AS80">
        <v>4</v>
      </c>
      <c r="AT80" t="s">
        <v>145</v>
      </c>
      <c r="AU80">
        <v>-6</v>
      </c>
      <c r="AV80">
        <v>4</v>
      </c>
      <c r="AW80" t="s">
        <v>145</v>
      </c>
      <c r="AX80">
        <v>-14</v>
      </c>
      <c r="AY80">
        <v>4</v>
      </c>
      <c r="AZ80" t="s">
        <v>145</v>
      </c>
      <c r="BA80">
        <v>8</v>
      </c>
      <c r="BB80">
        <v>4</v>
      </c>
    </row>
    <row r="81" spans="1:54" x14ac:dyDescent="0.25">
      <c r="A81" t="s">
        <v>88</v>
      </c>
      <c r="B81">
        <v>7</v>
      </c>
      <c r="C81">
        <v>1</v>
      </c>
      <c r="D81" t="s">
        <v>88</v>
      </c>
      <c r="E81">
        <v>11</v>
      </c>
      <c r="F81">
        <v>1</v>
      </c>
      <c r="G81" t="s">
        <v>88</v>
      </c>
      <c r="H81">
        <v>19</v>
      </c>
      <c r="I81">
        <v>1</v>
      </c>
      <c r="J81" t="s">
        <v>88</v>
      </c>
      <c r="K81">
        <v>8</v>
      </c>
      <c r="L81">
        <v>1</v>
      </c>
      <c r="M81" t="s">
        <v>88</v>
      </c>
      <c r="N81">
        <v>1</v>
      </c>
      <c r="O81">
        <v>1</v>
      </c>
      <c r="P81" t="s">
        <v>88</v>
      </c>
      <c r="Q81">
        <v>-15</v>
      </c>
      <c r="R81">
        <v>1</v>
      </c>
      <c r="S81" t="s">
        <v>88</v>
      </c>
      <c r="T81">
        <v>-10</v>
      </c>
      <c r="U81">
        <v>1</v>
      </c>
      <c r="V81" t="s">
        <v>71</v>
      </c>
      <c r="W81">
        <v>-9</v>
      </c>
      <c r="X81">
        <v>1</v>
      </c>
      <c r="Y81" t="s">
        <v>71</v>
      </c>
      <c r="Z81">
        <v>13</v>
      </c>
      <c r="AA81">
        <v>1</v>
      </c>
      <c r="AB81" t="s">
        <v>71</v>
      </c>
      <c r="AC81">
        <v>-9</v>
      </c>
      <c r="AD81">
        <v>1</v>
      </c>
      <c r="AE81" t="s">
        <v>71</v>
      </c>
      <c r="AF81">
        <v>7</v>
      </c>
      <c r="AG81">
        <v>1</v>
      </c>
      <c r="AH81" t="s">
        <v>300</v>
      </c>
      <c r="AI81">
        <v>0</v>
      </c>
      <c r="AJ81">
        <v>1</v>
      </c>
      <c r="AK81" t="s">
        <v>300</v>
      </c>
      <c r="AL81">
        <v>0</v>
      </c>
      <c r="AM81">
        <v>1</v>
      </c>
      <c r="AN81" t="s">
        <v>71</v>
      </c>
      <c r="AO81">
        <v>-14</v>
      </c>
      <c r="AP81">
        <v>1</v>
      </c>
      <c r="AQ81" t="s">
        <v>71</v>
      </c>
      <c r="AR81">
        <v>1</v>
      </c>
      <c r="AS81">
        <v>1</v>
      </c>
      <c r="AT81" t="s">
        <v>71</v>
      </c>
      <c r="AU81">
        <v>28</v>
      </c>
      <c r="AV81">
        <v>1</v>
      </c>
      <c r="AW81" t="s">
        <v>71</v>
      </c>
      <c r="AX81">
        <v>6</v>
      </c>
      <c r="AY81">
        <v>1</v>
      </c>
      <c r="AZ81" t="s">
        <v>245</v>
      </c>
      <c r="BA81">
        <v>-31</v>
      </c>
      <c r="BB81">
        <v>1</v>
      </c>
    </row>
    <row r="82" spans="1:54" x14ac:dyDescent="0.25">
      <c r="A82" t="s">
        <v>150</v>
      </c>
      <c r="B82">
        <v>7</v>
      </c>
      <c r="C82">
        <v>2</v>
      </c>
      <c r="D82" t="s">
        <v>150</v>
      </c>
      <c r="E82">
        <v>11</v>
      </c>
      <c r="F82">
        <v>2</v>
      </c>
      <c r="G82" t="s">
        <v>150</v>
      </c>
      <c r="H82">
        <v>19</v>
      </c>
      <c r="I82">
        <v>2</v>
      </c>
      <c r="J82" t="s">
        <v>150</v>
      </c>
      <c r="K82">
        <v>8</v>
      </c>
      <c r="L82">
        <v>2</v>
      </c>
      <c r="M82" t="s">
        <v>150</v>
      </c>
      <c r="N82">
        <v>1</v>
      </c>
      <c r="O82">
        <v>2</v>
      </c>
      <c r="P82" t="s">
        <v>150</v>
      </c>
      <c r="Q82">
        <v>-15</v>
      </c>
      <c r="R82">
        <v>2</v>
      </c>
      <c r="S82" t="s">
        <v>236</v>
      </c>
      <c r="T82">
        <v>-10</v>
      </c>
      <c r="U82">
        <v>2</v>
      </c>
      <c r="V82" t="s">
        <v>150</v>
      </c>
      <c r="W82">
        <v>-9</v>
      </c>
      <c r="X82">
        <v>2</v>
      </c>
      <c r="Y82" t="s">
        <v>150</v>
      </c>
      <c r="Z82">
        <v>13</v>
      </c>
      <c r="AA82">
        <v>2</v>
      </c>
      <c r="AB82" t="s">
        <v>150</v>
      </c>
      <c r="AC82">
        <v>-9</v>
      </c>
      <c r="AD82">
        <v>2</v>
      </c>
      <c r="AE82" t="s">
        <v>150</v>
      </c>
      <c r="AF82">
        <v>7</v>
      </c>
      <c r="AG82">
        <v>2</v>
      </c>
      <c r="AH82" t="s">
        <v>300</v>
      </c>
      <c r="AI82">
        <v>0</v>
      </c>
      <c r="AJ82">
        <v>2</v>
      </c>
      <c r="AK82" t="s">
        <v>300</v>
      </c>
      <c r="AL82">
        <v>0</v>
      </c>
      <c r="AM82">
        <v>2</v>
      </c>
      <c r="AN82" t="s">
        <v>150</v>
      </c>
      <c r="AO82">
        <v>-14</v>
      </c>
      <c r="AP82">
        <v>2</v>
      </c>
      <c r="AQ82" t="s">
        <v>150</v>
      </c>
      <c r="AR82">
        <v>1</v>
      </c>
      <c r="AS82">
        <v>2</v>
      </c>
      <c r="AT82" t="s">
        <v>150</v>
      </c>
      <c r="AU82">
        <v>28</v>
      </c>
      <c r="AV82">
        <v>2</v>
      </c>
      <c r="AW82" t="s">
        <v>150</v>
      </c>
      <c r="AX82">
        <v>6</v>
      </c>
      <c r="AY82">
        <v>2</v>
      </c>
      <c r="AZ82" t="s">
        <v>150</v>
      </c>
      <c r="BA82">
        <v>-31</v>
      </c>
      <c r="BB82">
        <v>2</v>
      </c>
    </row>
    <row r="83" spans="1:54" x14ac:dyDescent="0.25">
      <c r="A83" t="s">
        <v>57</v>
      </c>
      <c r="B83">
        <v>7</v>
      </c>
      <c r="C83">
        <v>3</v>
      </c>
      <c r="D83" t="s">
        <v>57</v>
      </c>
      <c r="E83">
        <v>11</v>
      </c>
      <c r="F83">
        <v>3</v>
      </c>
      <c r="G83" t="s">
        <v>57</v>
      </c>
      <c r="H83">
        <v>19</v>
      </c>
      <c r="I83">
        <v>3</v>
      </c>
      <c r="J83" t="s">
        <v>57</v>
      </c>
      <c r="K83">
        <v>8</v>
      </c>
      <c r="L83">
        <v>3</v>
      </c>
      <c r="M83" t="s">
        <v>57</v>
      </c>
      <c r="N83">
        <v>1</v>
      </c>
      <c r="O83">
        <v>3</v>
      </c>
      <c r="P83" t="s">
        <v>57</v>
      </c>
      <c r="Q83">
        <v>-15</v>
      </c>
      <c r="R83">
        <v>3</v>
      </c>
      <c r="S83" t="s">
        <v>150</v>
      </c>
      <c r="T83">
        <v>-10</v>
      </c>
      <c r="U83">
        <v>3</v>
      </c>
      <c r="V83" t="s">
        <v>145</v>
      </c>
      <c r="W83">
        <v>-9</v>
      </c>
      <c r="X83">
        <v>3</v>
      </c>
      <c r="Y83" t="s">
        <v>145</v>
      </c>
      <c r="Z83">
        <v>13</v>
      </c>
      <c r="AA83">
        <v>3</v>
      </c>
      <c r="AB83" t="s">
        <v>12</v>
      </c>
      <c r="AC83">
        <v>-9</v>
      </c>
      <c r="AD83">
        <v>3</v>
      </c>
      <c r="AE83" t="s">
        <v>244</v>
      </c>
      <c r="AF83">
        <v>7</v>
      </c>
      <c r="AG83">
        <v>3</v>
      </c>
      <c r="AH83" t="s">
        <v>300</v>
      </c>
      <c r="AI83">
        <v>0</v>
      </c>
      <c r="AJ83">
        <v>3</v>
      </c>
      <c r="AK83" t="s">
        <v>300</v>
      </c>
      <c r="AL83">
        <v>0</v>
      </c>
      <c r="AM83">
        <v>3</v>
      </c>
      <c r="AN83" t="s">
        <v>244</v>
      </c>
      <c r="AO83">
        <v>-14</v>
      </c>
      <c r="AP83">
        <v>3</v>
      </c>
      <c r="AQ83" t="s">
        <v>244</v>
      </c>
      <c r="AR83">
        <v>1</v>
      </c>
      <c r="AS83">
        <v>3</v>
      </c>
      <c r="AT83" t="s">
        <v>244</v>
      </c>
      <c r="AU83">
        <v>28</v>
      </c>
      <c r="AV83">
        <v>3</v>
      </c>
      <c r="AW83" t="s">
        <v>244</v>
      </c>
      <c r="AX83">
        <v>6</v>
      </c>
      <c r="AY83">
        <v>3</v>
      </c>
      <c r="AZ83" t="s">
        <v>244</v>
      </c>
      <c r="BA83">
        <v>-31</v>
      </c>
      <c r="BB83">
        <v>3</v>
      </c>
    </row>
    <row r="84" spans="1:54" x14ac:dyDescent="0.25">
      <c r="A84" t="s">
        <v>63</v>
      </c>
      <c r="B84">
        <v>7</v>
      </c>
      <c r="C84">
        <v>4</v>
      </c>
      <c r="D84" t="s">
        <v>63</v>
      </c>
      <c r="E84">
        <v>11</v>
      </c>
      <c r="F84">
        <v>4</v>
      </c>
      <c r="G84" t="s">
        <v>63</v>
      </c>
      <c r="H84">
        <v>19</v>
      </c>
      <c r="I84">
        <v>4</v>
      </c>
      <c r="J84" t="s">
        <v>63</v>
      </c>
      <c r="K84">
        <v>8</v>
      </c>
      <c r="L84">
        <v>4</v>
      </c>
      <c r="M84" t="s">
        <v>63</v>
      </c>
      <c r="N84">
        <v>1</v>
      </c>
      <c r="O84">
        <v>4</v>
      </c>
      <c r="P84" t="s">
        <v>63</v>
      </c>
      <c r="Q84">
        <v>-15</v>
      </c>
      <c r="R84">
        <v>4</v>
      </c>
      <c r="S84" t="s">
        <v>63</v>
      </c>
      <c r="T84">
        <v>-10</v>
      </c>
      <c r="U84">
        <v>4</v>
      </c>
      <c r="V84" t="s">
        <v>63</v>
      </c>
      <c r="W84">
        <v>-9</v>
      </c>
      <c r="X84">
        <v>4</v>
      </c>
      <c r="Y84" t="s">
        <v>63</v>
      </c>
      <c r="Z84">
        <v>13</v>
      </c>
      <c r="AA84">
        <v>4</v>
      </c>
      <c r="AB84" t="s">
        <v>63</v>
      </c>
      <c r="AC84">
        <v>-9</v>
      </c>
      <c r="AD84">
        <v>4</v>
      </c>
      <c r="AE84" t="s">
        <v>63</v>
      </c>
      <c r="AF84">
        <v>7</v>
      </c>
      <c r="AG84">
        <v>4</v>
      </c>
      <c r="AH84" t="s">
        <v>300</v>
      </c>
      <c r="AI84">
        <v>0</v>
      </c>
      <c r="AJ84">
        <v>4</v>
      </c>
      <c r="AK84" t="s">
        <v>300</v>
      </c>
      <c r="AL84">
        <v>0</v>
      </c>
      <c r="AM84">
        <v>4</v>
      </c>
      <c r="AN84" t="s">
        <v>63</v>
      </c>
      <c r="AO84">
        <v>-14</v>
      </c>
      <c r="AP84">
        <v>4</v>
      </c>
      <c r="AQ84" t="s">
        <v>63</v>
      </c>
      <c r="AR84">
        <v>1</v>
      </c>
      <c r="AS84">
        <v>4</v>
      </c>
      <c r="AT84" t="s">
        <v>63</v>
      </c>
      <c r="AU84">
        <v>28</v>
      </c>
      <c r="AV84">
        <v>4</v>
      </c>
      <c r="AW84" t="s">
        <v>63</v>
      </c>
      <c r="AX84">
        <v>6</v>
      </c>
      <c r="AY84">
        <v>4</v>
      </c>
      <c r="AZ84" t="s">
        <v>63</v>
      </c>
      <c r="BA84">
        <v>-31</v>
      </c>
      <c r="BB84">
        <v>4</v>
      </c>
    </row>
    <row r="85" spans="1:54" x14ac:dyDescent="0.25">
      <c r="A85" t="s">
        <v>71</v>
      </c>
      <c r="B85">
        <v>-12</v>
      </c>
      <c r="C85">
        <v>1</v>
      </c>
      <c r="D85" t="s">
        <v>71</v>
      </c>
      <c r="E85">
        <v>-2</v>
      </c>
      <c r="F85">
        <v>1</v>
      </c>
      <c r="G85" t="s">
        <v>71</v>
      </c>
      <c r="H85">
        <v>18</v>
      </c>
      <c r="I85">
        <v>1</v>
      </c>
      <c r="J85" t="s">
        <v>71</v>
      </c>
      <c r="K85">
        <v>-13</v>
      </c>
      <c r="L85">
        <v>1</v>
      </c>
      <c r="M85" t="s">
        <v>71</v>
      </c>
      <c r="N85">
        <v>-2</v>
      </c>
      <c r="O85">
        <v>1</v>
      </c>
      <c r="P85" t="s">
        <v>71</v>
      </c>
      <c r="Q85">
        <v>-4</v>
      </c>
      <c r="R85">
        <v>1</v>
      </c>
      <c r="S85" t="s">
        <v>71</v>
      </c>
      <c r="T85">
        <v>-7</v>
      </c>
      <c r="U85">
        <v>1</v>
      </c>
      <c r="V85" t="s">
        <v>88</v>
      </c>
      <c r="W85">
        <v>-21</v>
      </c>
      <c r="X85">
        <v>1</v>
      </c>
      <c r="Y85" t="s">
        <v>88</v>
      </c>
      <c r="Z85">
        <v>2</v>
      </c>
      <c r="AA85">
        <v>1</v>
      </c>
      <c r="AB85" t="s">
        <v>88</v>
      </c>
      <c r="AC85">
        <v>14</v>
      </c>
      <c r="AD85">
        <v>1</v>
      </c>
      <c r="AE85" t="s">
        <v>88</v>
      </c>
      <c r="AF85">
        <v>1</v>
      </c>
      <c r="AG85">
        <v>1</v>
      </c>
      <c r="AH85" t="s">
        <v>300</v>
      </c>
      <c r="AI85">
        <v>0</v>
      </c>
      <c r="AJ85">
        <v>1</v>
      </c>
      <c r="AK85" t="s">
        <v>300</v>
      </c>
      <c r="AL85">
        <v>0</v>
      </c>
      <c r="AM85">
        <v>1</v>
      </c>
      <c r="AN85" t="s">
        <v>88</v>
      </c>
      <c r="AO85">
        <v>3</v>
      </c>
      <c r="AP85">
        <v>1</v>
      </c>
      <c r="AQ85" t="s">
        <v>88</v>
      </c>
      <c r="AR85">
        <v>11</v>
      </c>
      <c r="AS85">
        <v>1</v>
      </c>
      <c r="AT85" t="s">
        <v>88</v>
      </c>
      <c r="AU85">
        <v>2</v>
      </c>
      <c r="AV85">
        <v>1</v>
      </c>
      <c r="AW85" t="s">
        <v>88</v>
      </c>
      <c r="AX85">
        <v>-4</v>
      </c>
      <c r="AY85">
        <v>1</v>
      </c>
      <c r="AZ85" t="s">
        <v>88</v>
      </c>
      <c r="BA85">
        <v>-1</v>
      </c>
      <c r="BB85">
        <v>1</v>
      </c>
    </row>
    <row r="86" spans="1:54" x14ac:dyDescent="0.25">
      <c r="A86" t="s">
        <v>244</v>
      </c>
      <c r="B86">
        <v>-12</v>
      </c>
      <c r="C86">
        <v>2</v>
      </c>
      <c r="D86" t="s">
        <v>244</v>
      </c>
      <c r="E86">
        <v>-2</v>
      </c>
      <c r="F86">
        <v>2</v>
      </c>
      <c r="G86" t="s">
        <v>236</v>
      </c>
      <c r="H86">
        <v>18</v>
      </c>
      <c r="I86">
        <v>2</v>
      </c>
      <c r="J86" t="s">
        <v>236</v>
      </c>
      <c r="K86">
        <v>-13</v>
      </c>
      <c r="L86">
        <v>2</v>
      </c>
      <c r="M86" t="s">
        <v>236</v>
      </c>
      <c r="N86">
        <v>-2</v>
      </c>
      <c r="O86">
        <v>2</v>
      </c>
      <c r="P86" t="s">
        <v>236</v>
      </c>
      <c r="Q86">
        <v>-4</v>
      </c>
      <c r="R86">
        <v>2</v>
      </c>
      <c r="S86" t="s">
        <v>126</v>
      </c>
      <c r="T86">
        <v>-7</v>
      </c>
      <c r="U86">
        <v>2</v>
      </c>
      <c r="V86" t="s">
        <v>12</v>
      </c>
      <c r="W86">
        <v>-21</v>
      </c>
      <c r="X86">
        <v>2</v>
      </c>
      <c r="Y86" t="s">
        <v>34</v>
      </c>
      <c r="Z86">
        <v>2</v>
      </c>
      <c r="AA86">
        <v>2</v>
      </c>
      <c r="AB86" t="s">
        <v>34</v>
      </c>
      <c r="AC86">
        <v>14</v>
      </c>
      <c r="AD86">
        <v>2</v>
      </c>
      <c r="AE86" t="s">
        <v>34</v>
      </c>
      <c r="AF86">
        <v>1</v>
      </c>
      <c r="AG86">
        <v>2</v>
      </c>
      <c r="AH86" t="s">
        <v>300</v>
      </c>
      <c r="AI86">
        <v>0</v>
      </c>
      <c r="AJ86">
        <v>2</v>
      </c>
      <c r="AK86" t="s">
        <v>300</v>
      </c>
      <c r="AL86">
        <v>0</v>
      </c>
      <c r="AM86">
        <v>2</v>
      </c>
      <c r="AN86" t="s">
        <v>34</v>
      </c>
      <c r="AO86">
        <v>3</v>
      </c>
      <c r="AP86">
        <v>2</v>
      </c>
      <c r="AQ86" t="s">
        <v>34</v>
      </c>
      <c r="AR86">
        <v>11</v>
      </c>
      <c r="AS86">
        <v>2</v>
      </c>
      <c r="AT86" t="s">
        <v>34</v>
      </c>
      <c r="AU86">
        <v>2</v>
      </c>
      <c r="AV86">
        <v>2</v>
      </c>
      <c r="AW86" t="s">
        <v>34</v>
      </c>
      <c r="AX86">
        <v>-4</v>
      </c>
      <c r="AY86">
        <v>2</v>
      </c>
      <c r="AZ86" t="s">
        <v>34</v>
      </c>
      <c r="BA86">
        <v>-1</v>
      </c>
      <c r="BB86">
        <v>2</v>
      </c>
    </row>
    <row r="87" spans="1:54" x14ac:dyDescent="0.25">
      <c r="A87" t="s">
        <v>126</v>
      </c>
      <c r="B87">
        <v>-12</v>
      </c>
      <c r="C87">
        <v>3</v>
      </c>
      <c r="D87" t="s">
        <v>126</v>
      </c>
      <c r="E87">
        <v>-2</v>
      </c>
      <c r="F87">
        <v>3</v>
      </c>
      <c r="G87" t="s">
        <v>126</v>
      </c>
      <c r="H87">
        <v>18</v>
      </c>
      <c r="I87">
        <v>3</v>
      </c>
      <c r="J87" t="s">
        <v>126</v>
      </c>
      <c r="K87">
        <v>-13</v>
      </c>
      <c r="L87">
        <v>3</v>
      </c>
      <c r="M87" t="s">
        <v>126</v>
      </c>
      <c r="N87">
        <v>-2</v>
      </c>
      <c r="O87">
        <v>3</v>
      </c>
      <c r="P87" t="s">
        <v>126</v>
      </c>
      <c r="Q87">
        <v>-4</v>
      </c>
      <c r="R87">
        <v>3</v>
      </c>
      <c r="S87" t="s">
        <v>79</v>
      </c>
      <c r="T87">
        <v>-7</v>
      </c>
      <c r="U87">
        <v>3</v>
      </c>
      <c r="V87" t="s">
        <v>34</v>
      </c>
      <c r="W87">
        <v>-21</v>
      </c>
      <c r="X87">
        <v>3</v>
      </c>
      <c r="Y87" t="s">
        <v>238</v>
      </c>
      <c r="Z87">
        <v>2</v>
      </c>
      <c r="AA87">
        <v>3</v>
      </c>
      <c r="AB87" t="s">
        <v>238</v>
      </c>
      <c r="AC87">
        <v>14</v>
      </c>
      <c r="AD87">
        <v>3</v>
      </c>
      <c r="AE87" t="s">
        <v>238</v>
      </c>
      <c r="AF87">
        <v>1</v>
      </c>
      <c r="AG87">
        <v>3</v>
      </c>
      <c r="AH87" t="s">
        <v>300</v>
      </c>
      <c r="AI87">
        <v>0</v>
      </c>
      <c r="AJ87">
        <v>3</v>
      </c>
      <c r="AK87" t="s">
        <v>300</v>
      </c>
      <c r="AL87">
        <v>0</v>
      </c>
      <c r="AM87">
        <v>3</v>
      </c>
      <c r="AN87" t="s">
        <v>238</v>
      </c>
      <c r="AO87">
        <v>3</v>
      </c>
      <c r="AP87">
        <v>3</v>
      </c>
      <c r="AQ87" t="s">
        <v>238</v>
      </c>
      <c r="AR87">
        <v>11</v>
      </c>
      <c r="AS87">
        <v>3</v>
      </c>
      <c r="AT87" t="s">
        <v>238</v>
      </c>
      <c r="AU87">
        <v>2</v>
      </c>
      <c r="AV87">
        <v>3</v>
      </c>
      <c r="AW87" t="s">
        <v>238</v>
      </c>
      <c r="AX87">
        <v>-4</v>
      </c>
      <c r="AY87">
        <v>3</v>
      </c>
      <c r="AZ87" t="s">
        <v>238</v>
      </c>
      <c r="BA87">
        <v>-1</v>
      </c>
      <c r="BB87">
        <v>3</v>
      </c>
    </row>
    <row r="88" spans="1:54" x14ac:dyDescent="0.25">
      <c r="A88" t="s">
        <v>235</v>
      </c>
      <c r="B88">
        <v>-12</v>
      </c>
      <c r="C88">
        <v>4</v>
      </c>
      <c r="D88" t="s">
        <v>235</v>
      </c>
      <c r="E88">
        <v>-2</v>
      </c>
      <c r="F88">
        <v>4</v>
      </c>
      <c r="G88" t="s">
        <v>235</v>
      </c>
      <c r="H88">
        <v>18</v>
      </c>
      <c r="I88">
        <v>4</v>
      </c>
      <c r="J88" t="s">
        <v>235</v>
      </c>
      <c r="K88">
        <v>-13</v>
      </c>
      <c r="L88">
        <v>4</v>
      </c>
      <c r="M88" t="s">
        <v>235</v>
      </c>
      <c r="N88">
        <v>-2</v>
      </c>
      <c r="O88">
        <v>4</v>
      </c>
      <c r="P88" t="s">
        <v>235</v>
      </c>
      <c r="Q88">
        <v>-4</v>
      </c>
      <c r="R88">
        <v>4</v>
      </c>
      <c r="S88" t="s">
        <v>235</v>
      </c>
      <c r="T88">
        <v>-7</v>
      </c>
      <c r="U88">
        <v>4</v>
      </c>
      <c r="V88" t="s">
        <v>79</v>
      </c>
      <c r="W88">
        <v>-21</v>
      </c>
      <c r="X88">
        <v>4</v>
      </c>
      <c r="Y88" t="s">
        <v>235</v>
      </c>
      <c r="Z88">
        <v>2</v>
      </c>
      <c r="AA88">
        <v>4</v>
      </c>
      <c r="AB88" t="s">
        <v>235</v>
      </c>
      <c r="AC88">
        <v>14</v>
      </c>
      <c r="AD88">
        <v>4</v>
      </c>
      <c r="AE88" t="s">
        <v>235</v>
      </c>
      <c r="AF88">
        <v>1</v>
      </c>
      <c r="AG88">
        <v>4</v>
      </c>
      <c r="AH88" t="s">
        <v>300</v>
      </c>
      <c r="AI88">
        <v>0</v>
      </c>
      <c r="AJ88">
        <v>4</v>
      </c>
      <c r="AK88" t="s">
        <v>300</v>
      </c>
      <c r="AL88">
        <v>0</v>
      </c>
      <c r="AM88">
        <v>4</v>
      </c>
      <c r="AN88" t="s">
        <v>235</v>
      </c>
      <c r="AO88">
        <v>3</v>
      </c>
      <c r="AP88">
        <v>4</v>
      </c>
      <c r="AQ88" t="s">
        <v>235</v>
      </c>
      <c r="AR88">
        <v>11</v>
      </c>
      <c r="AS88">
        <v>4</v>
      </c>
      <c r="AT88" t="s">
        <v>235</v>
      </c>
      <c r="AU88">
        <v>2</v>
      </c>
      <c r="AV88">
        <v>4</v>
      </c>
      <c r="AW88" t="s">
        <v>235</v>
      </c>
      <c r="AX88">
        <v>-4</v>
      </c>
      <c r="AY88">
        <v>4</v>
      </c>
      <c r="AZ88" t="s">
        <v>235</v>
      </c>
      <c r="BA88">
        <v>-1</v>
      </c>
      <c r="BB88">
        <v>4</v>
      </c>
    </row>
    <row r="89" spans="1:54" x14ac:dyDescent="0.25">
      <c r="A89" t="s">
        <v>34</v>
      </c>
      <c r="B89">
        <v>9</v>
      </c>
      <c r="C89">
        <v>1</v>
      </c>
      <c r="D89" t="s">
        <v>34</v>
      </c>
      <c r="E89">
        <v>6</v>
      </c>
      <c r="F89">
        <v>1</v>
      </c>
      <c r="G89" t="s">
        <v>34</v>
      </c>
      <c r="H89">
        <v>17</v>
      </c>
      <c r="I89">
        <v>1</v>
      </c>
      <c r="J89" t="s">
        <v>34</v>
      </c>
      <c r="K89">
        <v>8</v>
      </c>
      <c r="L89">
        <v>1</v>
      </c>
      <c r="M89" t="s">
        <v>34</v>
      </c>
      <c r="N89">
        <v>-2</v>
      </c>
      <c r="O89">
        <v>1</v>
      </c>
      <c r="P89" t="s">
        <v>34</v>
      </c>
      <c r="Q89">
        <v>18</v>
      </c>
      <c r="R89">
        <v>1</v>
      </c>
      <c r="S89" t="s">
        <v>34</v>
      </c>
      <c r="T89">
        <v>-13</v>
      </c>
      <c r="U89">
        <v>1</v>
      </c>
      <c r="V89" t="s">
        <v>236</v>
      </c>
      <c r="W89">
        <v>2</v>
      </c>
      <c r="X89">
        <v>1</v>
      </c>
      <c r="Y89" t="s">
        <v>236</v>
      </c>
      <c r="Z89">
        <v>-2</v>
      </c>
      <c r="AA89">
        <v>1</v>
      </c>
      <c r="AB89" t="s">
        <v>236</v>
      </c>
      <c r="AC89">
        <v>8</v>
      </c>
      <c r="AD89">
        <v>1</v>
      </c>
      <c r="AE89" t="s">
        <v>236</v>
      </c>
      <c r="AF89">
        <v>4</v>
      </c>
      <c r="AG89">
        <v>1</v>
      </c>
      <c r="AH89" t="s">
        <v>300</v>
      </c>
      <c r="AI89">
        <v>0</v>
      </c>
      <c r="AJ89">
        <v>1</v>
      </c>
      <c r="AK89" t="s">
        <v>300</v>
      </c>
      <c r="AL89">
        <v>0</v>
      </c>
      <c r="AM89">
        <v>1</v>
      </c>
      <c r="AN89" t="s">
        <v>236</v>
      </c>
      <c r="AO89">
        <v>-6</v>
      </c>
      <c r="AP89">
        <v>1</v>
      </c>
      <c r="AQ89" t="s">
        <v>236</v>
      </c>
      <c r="AR89">
        <v>7</v>
      </c>
      <c r="AS89">
        <v>1</v>
      </c>
      <c r="AT89" t="s">
        <v>236</v>
      </c>
      <c r="AU89">
        <v>1</v>
      </c>
      <c r="AV89">
        <v>1</v>
      </c>
      <c r="AW89" t="s">
        <v>236</v>
      </c>
      <c r="AX89">
        <v>0</v>
      </c>
      <c r="AY89">
        <v>1</v>
      </c>
      <c r="AZ89" t="s">
        <v>236</v>
      </c>
      <c r="BA89">
        <v>15</v>
      </c>
      <c r="BB89">
        <v>1</v>
      </c>
    </row>
    <row r="90" spans="1:54" x14ac:dyDescent="0.25">
      <c r="A90" t="s">
        <v>73</v>
      </c>
      <c r="B90">
        <v>9</v>
      </c>
      <c r="C90">
        <v>2</v>
      </c>
      <c r="D90" t="s">
        <v>73</v>
      </c>
      <c r="E90">
        <v>6</v>
      </c>
      <c r="F90">
        <v>2</v>
      </c>
      <c r="G90" t="s">
        <v>73</v>
      </c>
      <c r="H90">
        <v>17</v>
      </c>
      <c r="I90">
        <v>2</v>
      </c>
      <c r="J90" t="s">
        <v>73</v>
      </c>
      <c r="K90">
        <v>8</v>
      </c>
      <c r="L90">
        <v>2</v>
      </c>
      <c r="M90" t="s">
        <v>73</v>
      </c>
      <c r="N90">
        <v>-2</v>
      </c>
      <c r="O90">
        <v>2</v>
      </c>
      <c r="P90" t="s">
        <v>73</v>
      </c>
      <c r="Q90">
        <v>18</v>
      </c>
      <c r="R90">
        <v>2</v>
      </c>
      <c r="S90" t="s">
        <v>73</v>
      </c>
      <c r="T90">
        <v>-13</v>
      </c>
      <c r="U90">
        <v>2</v>
      </c>
      <c r="V90" t="s">
        <v>73</v>
      </c>
      <c r="W90">
        <v>2</v>
      </c>
      <c r="X90">
        <v>2</v>
      </c>
      <c r="Y90" t="s">
        <v>73</v>
      </c>
      <c r="Z90">
        <v>-2</v>
      </c>
      <c r="AA90">
        <v>2</v>
      </c>
      <c r="AB90" t="s">
        <v>73</v>
      </c>
      <c r="AC90">
        <v>8</v>
      </c>
      <c r="AD90">
        <v>2</v>
      </c>
      <c r="AE90" t="s">
        <v>73</v>
      </c>
      <c r="AF90">
        <v>4</v>
      </c>
      <c r="AG90">
        <v>2</v>
      </c>
      <c r="AH90" t="s">
        <v>300</v>
      </c>
      <c r="AI90">
        <v>0</v>
      </c>
      <c r="AJ90">
        <v>2</v>
      </c>
      <c r="AK90" t="s">
        <v>300</v>
      </c>
      <c r="AL90">
        <v>0</v>
      </c>
      <c r="AM90">
        <v>2</v>
      </c>
      <c r="AN90" t="s">
        <v>73</v>
      </c>
      <c r="AO90">
        <v>-6</v>
      </c>
      <c r="AP90">
        <v>2</v>
      </c>
      <c r="AQ90" t="s">
        <v>73</v>
      </c>
      <c r="AR90">
        <v>7</v>
      </c>
      <c r="AS90">
        <v>2</v>
      </c>
      <c r="AT90" t="s">
        <v>73</v>
      </c>
      <c r="AU90">
        <v>1</v>
      </c>
      <c r="AV90">
        <v>2</v>
      </c>
      <c r="AW90" t="s">
        <v>73</v>
      </c>
      <c r="AX90">
        <v>0</v>
      </c>
      <c r="AY90">
        <v>2</v>
      </c>
      <c r="AZ90" t="s">
        <v>73</v>
      </c>
      <c r="BA90">
        <v>15</v>
      </c>
      <c r="BB90">
        <v>2</v>
      </c>
    </row>
    <row r="91" spans="1:54" x14ac:dyDescent="0.25">
      <c r="A91" t="s">
        <v>238</v>
      </c>
      <c r="B91">
        <v>9</v>
      </c>
      <c r="C91">
        <v>3</v>
      </c>
      <c r="D91" t="s">
        <v>238</v>
      </c>
      <c r="E91">
        <v>6</v>
      </c>
      <c r="F91">
        <v>3</v>
      </c>
      <c r="G91" t="s">
        <v>238</v>
      </c>
      <c r="H91">
        <v>17</v>
      </c>
      <c r="I91">
        <v>3</v>
      </c>
      <c r="J91" t="s">
        <v>238</v>
      </c>
      <c r="K91">
        <v>8</v>
      </c>
      <c r="L91">
        <v>3</v>
      </c>
      <c r="M91" t="s">
        <v>238</v>
      </c>
      <c r="N91">
        <v>-2</v>
      </c>
      <c r="O91">
        <v>3</v>
      </c>
      <c r="P91" t="s">
        <v>238</v>
      </c>
      <c r="Q91">
        <v>18</v>
      </c>
      <c r="R91">
        <v>3</v>
      </c>
      <c r="S91" t="s">
        <v>238</v>
      </c>
      <c r="T91">
        <v>-13</v>
      </c>
      <c r="U91">
        <v>3</v>
      </c>
      <c r="V91" t="s">
        <v>238</v>
      </c>
      <c r="W91">
        <v>2</v>
      </c>
      <c r="X91">
        <v>3</v>
      </c>
      <c r="Y91" t="s">
        <v>79</v>
      </c>
      <c r="Z91">
        <v>-2</v>
      </c>
      <c r="AA91">
        <v>3</v>
      </c>
      <c r="AB91" t="s">
        <v>79</v>
      </c>
      <c r="AC91">
        <v>8</v>
      </c>
      <c r="AD91">
        <v>3</v>
      </c>
      <c r="AE91" t="s">
        <v>79</v>
      </c>
      <c r="AF91">
        <v>4</v>
      </c>
      <c r="AG91">
        <v>3</v>
      </c>
      <c r="AH91" t="s">
        <v>300</v>
      </c>
      <c r="AI91">
        <v>0</v>
      </c>
      <c r="AJ91">
        <v>3</v>
      </c>
      <c r="AK91" t="s">
        <v>300</v>
      </c>
      <c r="AL91">
        <v>0</v>
      </c>
      <c r="AM91">
        <v>3</v>
      </c>
      <c r="AN91" t="s">
        <v>79</v>
      </c>
      <c r="AO91">
        <v>-6</v>
      </c>
      <c r="AP91">
        <v>3</v>
      </c>
      <c r="AQ91" t="s">
        <v>79</v>
      </c>
      <c r="AR91">
        <v>7</v>
      </c>
      <c r="AS91">
        <v>3</v>
      </c>
      <c r="AT91" t="s">
        <v>79</v>
      </c>
      <c r="AU91">
        <v>1</v>
      </c>
      <c r="AV91">
        <v>3</v>
      </c>
      <c r="AW91" t="s">
        <v>79</v>
      </c>
      <c r="AX91">
        <v>0</v>
      </c>
      <c r="AY91">
        <v>3</v>
      </c>
      <c r="AZ91" t="s">
        <v>79</v>
      </c>
      <c r="BA91">
        <v>15</v>
      </c>
      <c r="BB91">
        <v>3</v>
      </c>
    </row>
    <row r="92" spans="1:54" x14ac:dyDescent="0.25">
      <c r="A92" t="s">
        <v>137</v>
      </c>
      <c r="B92">
        <v>9</v>
      </c>
      <c r="C92">
        <v>4</v>
      </c>
      <c r="D92" t="s">
        <v>137</v>
      </c>
      <c r="E92">
        <v>6</v>
      </c>
      <c r="F92">
        <v>4</v>
      </c>
      <c r="G92" t="s">
        <v>137</v>
      </c>
      <c r="H92">
        <v>17</v>
      </c>
      <c r="I92">
        <v>4</v>
      </c>
      <c r="J92" t="s">
        <v>137</v>
      </c>
      <c r="K92">
        <v>8</v>
      </c>
      <c r="L92">
        <v>4</v>
      </c>
      <c r="M92" t="s">
        <v>137</v>
      </c>
      <c r="N92">
        <v>-2</v>
      </c>
      <c r="O92">
        <v>4</v>
      </c>
      <c r="P92" t="s">
        <v>137</v>
      </c>
      <c r="Q92">
        <v>18</v>
      </c>
      <c r="R92">
        <v>4</v>
      </c>
      <c r="S92" t="s">
        <v>137</v>
      </c>
      <c r="T92">
        <v>-13</v>
      </c>
      <c r="U92">
        <v>4</v>
      </c>
      <c r="V92" t="s">
        <v>137</v>
      </c>
      <c r="W92">
        <v>2</v>
      </c>
      <c r="X92">
        <v>4</v>
      </c>
      <c r="Y92" t="s">
        <v>137</v>
      </c>
      <c r="Z92">
        <v>-2</v>
      </c>
      <c r="AA92">
        <v>4</v>
      </c>
      <c r="AB92" t="s">
        <v>137</v>
      </c>
      <c r="AC92">
        <v>8</v>
      </c>
      <c r="AD92">
        <v>4</v>
      </c>
      <c r="AE92" t="s">
        <v>137</v>
      </c>
      <c r="AF92">
        <v>4</v>
      </c>
      <c r="AG92">
        <v>4</v>
      </c>
      <c r="AH92" t="s">
        <v>300</v>
      </c>
      <c r="AI92">
        <v>0</v>
      </c>
      <c r="AJ92">
        <v>4</v>
      </c>
      <c r="AK92" t="s">
        <v>300</v>
      </c>
      <c r="AL92">
        <v>0</v>
      </c>
      <c r="AM92">
        <v>4</v>
      </c>
      <c r="AN92" t="s">
        <v>137</v>
      </c>
      <c r="AO92">
        <v>-6</v>
      </c>
      <c r="AP92">
        <v>4</v>
      </c>
      <c r="AQ92" t="s">
        <v>137</v>
      </c>
      <c r="AR92">
        <v>7</v>
      </c>
      <c r="AS92">
        <v>4</v>
      </c>
      <c r="AT92" t="s">
        <v>137</v>
      </c>
      <c r="AU92">
        <v>1</v>
      </c>
      <c r="AV92">
        <v>4</v>
      </c>
      <c r="AW92" t="s">
        <v>137</v>
      </c>
      <c r="AX92">
        <v>0</v>
      </c>
      <c r="AY92">
        <v>4</v>
      </c>
      <c r="AZ92" t="s">
        <v>137</v>
      </c>
      <c r="BA92">
        <v>15</v>
      </c>
      <c r="BB92">
        <v>4</v>
      </c>
    </row>
    <row r="93" spans="1:54" x14ac:dyDescent="0.25">
      <c r="A93" t="s">
        <v>31</v>
      </c>
      <c r="B93">
        <v>-5</v>
      </c>
      <c r="C93">
        <v>1</v>
      </c>
      <c r="D93" t="s">
        <v>31</v>
      </c>
      <c r="E93">
        <v>-5</v>
      </c>
      <c r="F93">
        <v>1</v>
      </c>
      <c r="G93" t="s">
        <v>66</v>
      </c>
      <c r="H93">
        <v>7</v>
      </c>
      <c r="I93">
        <v>1</v>
      </c>
      <c r="J93" t="s">
        <v>66</v>
      </c>
      <c r="K93">
        <v>14</v>
      </c>
      <c r="L93">
        <v>1</v>
      </c>
      <c r="M93" t="s">
        <v>66</v>
      </c>
      <c r="N93">
        <v>7</v>
      </c>
      <c r="O93">
        <v>1</v>
      </c>
      <c r="P93" t="s">
        <v>25</v>
      </c>
      <c r="Q93">
        <v>-24</v>
      </c>
      <c r="R93">
        <v>1</v>
      </c>
      <c r="S93" t="s">
        <v>66</v>
      </c>
      <c r="T93">
        <v>-1</v>
      </c>
      <c r="U93">
        <v>1</v>
      </c>
      <c r="V93" t="s">
        <v>248</v>
      </c>
      <c r="W93">
        <v>-9</v>
      </c>
      <c r="X93">
        <v>1</v>
      </c>
      <c r="Y93" t="s">
        <v>66</v>
      </c>
      <c r="Z93">
        <v>25</v>
      </c>
      <c r="AA93">
        <v>1</v>
      </c>
      <c r="AB93" t="s">
        <v>66</v>
      </c>
      <c r="AC93">
        <v>-7</v>
      </c>
      <c r="AD93">
        <v>1</v>
      </c>
      <c r="AE93" t="s">
        <v>106</v>
      </c>
      <c r="AF93">
        <v>-2</v>
      </c>
      <c r="AG93">
        <v>1</v>
      </c>
      <c r="AH93" t="s">
        <v>300</v>
      </c>
      <c r="AI93">
        <v>0</v>
      </c>
      <c r="AJ93">
        <v>1</v>
      </c>
      <c r="AK93" t="s">
        <v>300</v>
      </c>
      <c r="AL93">
        <v>0</v>
      </c>
      <c r="AM93">
        <v>1</v>
      </c>
      <c r="AN93" t="s">
        <v>66</v>
      </c>
      <c r="AO93">
        <v>7</v>
      </c>
      <c r="AP93">
        <v>1</v>
      </c>
      <c r="AQ93" t="s">
        <v>66</v>
      </c>
      <c r="AR93">
        <v>-27</v>
      </c>
      <c r="AS93">
        <v>1</v>
      </c>
      <c r="AT93" t="s">
        <v>23</v>
      </c>
      <c r="AU93">
        <v>-8</v>
      </c>
      <c r="AV93">
        <v>1</v>
      </c>
      <c r="AW93" t="s">
        <v>66</v>
      </c>
      <c r="AX93">
        <v>30</v>
      </c>
      <c r="AY93">
        <v>1</v>
      </c>
      <c r="AZ93" t="s">
        <v>66</v>
      </c>
      <c r="BA93">
        <v>8</v>
      </c>
      <c r="BB93">
        <v>1</v>
      </c>
    </row>
    <row r="94" spans="1:54" x14ac:dyDescent="0.25">
      <c r="A94" t="s">
        <v>66</v>
      </c>
      <c r="B94">
        <v>-5</v>
      </c>
      <c r="C94">
        <v>2</v>
      </c>
      <c r="D94" t="s">
        <v>66</v>
      </c>
      <c r="E94">
        <v>-5</v>
      </c>
      <c r="F94">
        <v>2</v>
      </c>
      <c r="G94" t="s">
        <v>94</v>
      </c>
      <c r="H94">
        <v>7</v>
      </c>
      <c r="I94">
        <v>2</v>
      </c>
      <c r="J94" t="s">
        <v>94</v>
      </c>
      <c r="K94">
        <v>14</v>
      </c>
      <c r="L94">
        <v>2</v>
      </c>
      <c r="M94" t="s">
        <v>94</v>
      </c>
      <c r="N94">
        <v>7</v>
      </c>
      <c r="O94">
        <v>2</v>
      </c>
      <c r="P94" t="s">
        <v>115</v>
      </c>
      <c r="Q94">
        <v>-24</v>
      </c>
      <c r="R94">
        <v>2</v>
      </c>
      <c r="S94" t="s">
        <v>31</v>
      </c>
      <c r="T94">
        <v>-1</v>
      </c>
      <c r="U94">
        <v>2</v>
      </c>
      <c r="V94" t="s">
        <v>66</v>
      </c>
      <c r="W94">
        <v>-9</v>
      </c>
      <c r="X94">
        <v>2</v>
      </c>
      <c r="Y94" t="s">
        <v>94</v>
      </c>
      <c r="Z94">
        <v>25</v>
      </c>
      <c r="AA94">
        <v>2</v>
      </c>
      <c r="AB94" t="s">
        <v>25</v>
      </c>
      <c r="AC94">
        <v>-7</v>
      </c>
      <c r="AD94">
        <v>2</v>
      </c>
      <c r="AE94" t="s">
        <v>66</v>
      </c>
      <c r="AF94">
        <v>-2</v>
      </c>
      <c r="AG94">
        <v>2</v>
      </c>
      <c r="AH94" t="s">
        <v>300</v>
      </c>
      <c r="AI94">
        <v>0</v>
      </c>
      <c r="AJ94">
        <v>2</v>
      </c>
      <c r="AK94" t="s">
        <v>300</v>
      </c>
      <c r="AL94">
        <v>0</v>
      </c>
      <c r="AM94">
        <v>2</v>
      </c>
      <c r="AN94" t="s">
        <v>246</v>
      </c>
      <c r="AO94">
        <v>7</v>
      </c>
      <c r="AP94">
        <v>2</v>
      </c>
      <c r="AQ94" t="s">
        <v>94</v>
      </c>
      <c r="AR94">
        <v>-27</v>
      </c>
      <c r="AS94">
        <v>2</v>
      </c>
      <c r="AT94" t="s">
        <v>66</v>
      </c>
      <c r="AU94">
        <v>-8</v>
      </c>
      <c r="AV94">
        <v>2</v>
      </c>
      <c r="AW94" t="s">
        <v>25</v>
      </c>
      <c r="AX94">
        <v>30</v>
      </c>
      <c r="AY94">
        <v>2</v>
      </c>
      <c r="AZ94" t="s">
        <v>239</v>
      </c>
      <c r="BA94">
        <v>8</v>
      </c>
      <c r="BB94">
        <v>2</v>
      </c>
    </row>
    <row r="95" spans="1:54" x14ac:dyDescent="0.25">
      <c r="A95" t="s">
        <v>94</v>
      </c>
      <c r="B95">
        <v>-5</v>
      </c>
      <c r="C95">
        <v>3</v>
      </c>
      <c r="D95" t="s">
        <v>94</v>
      </c>
      <c r="E95">
        <v>-5</v>
      </c>
      <c r="F95">
        <v>3</v>
      </c>
      <c r="G95" t="s">
        <v>284</v>
      </c>
      <c r="H95">
        <v>7</v>
      </c>
      <c r="I95">
        <v>3</v>
      </c>
      <c r="J95" t="s">
        <v>284</v>
      </c>
      <c r="K95">
        <v>14</v>
      </c>
      <c r="L95">
        <v>3</v>
      </c>
      <c r="M95" t="s">
        <v>284</v>
      </c>
      <c r="N95">
        <v>7</v>
      </c>
      <c r="O95">
        <v>3</v>
      </c>
      <c r="P95" t="s">
        <v>251</v>
      </c>
      <c r="Q95">
        <v>-24</v>
      </c>
      <c r="R95">
        <v>3</v>
      </c>
      <c r="S95" t="s">
        <v>284</v>
      </c>
      <c r="T95">
        <v>-1</v>
      </c>
      <c r="U95">
        <v>3</v>
      </c>
      <c r="V95" t="s">
        <v>31</v>
      </c>
      <c r="W95">
        <v>-9</v>
      </c>
      <c r="X95">
        <v>3</v>
      </c>
      <c r="Y95" t="s">
        <v>284</v>
      </c>
      <c r="Z95">
        <v>25</v>
      </c>
      <c r="AA95">
        <v>3</v>
      </c>
      <c r="AB95" t="s">
        <v>94</v>
      </c>
      <c r="AC95">
        <v>-7</v>
      </c>
      <c r="AD95">
        <v>3</v>
      </c>
      <c r="AE95" t="s">
        <v>94</v>
      </c>
      <c r="AF95">
        <v>-2</v>
      </c>
      <c r="AG95">
        <v>3</v>
      </c>
      <c r="AH95" t="s">
        <v>300</v>
      </c>
      <c r="AI95">
        <v>0</v>
      </c>
      <c r="AJ95">
        <v>3</v>
      </c>
      <c r="AK95" t="s">
        <v>300</v>
      </c>
      <c r="AL95">
        <v>0</v>
      </c>
      <c r="AM95">
        <v>3</v>
      </c>
      <c r="AN95" t="s">
        <v>94</v>
      </c>
      <c r="AO95">
        <v>7</v>
      </c>
      <c r="AP95">
        <v>3</v>
      </c>
      <c r="AQ95" t="s">
        <v>251</v>
      </c>
      <c r="AR95">
        <v>-27</v>
      </c>
      <c r="AS95">
        <v>3</v>
      </c>
      <c r="AT95" t="s">
        <v>94</v>
      </c>
      <c r="AU95">
        <v>-8</v>
      </c>
      <c r="AV95">
        <v>3</v>
      </c>
      <c r="AW95" t="s">
        <v>94</v>
      </c>
      <c r="AX95">
        <v>30</v>
      </c>
      <c r="AY95">
        <v>3</v>
      </c>
      <c r="AZ95" t="s">
        <v>25</v>
      </c>
      <c r="BA95">
        <v>8</v>
      </c>
      <c r="BB95">
        <v>3</v>
      </c>
    </row>
    <row r="96" spans="1:54" x14ac:dyDescent="0.25">
      <c r="A96" t="s">
        <v>91</v>
      </c>
      <c r="B96">
        <v>-5</v>
      </c>
      <c r="C96">
        <v>4</v>
      </c>
      <c r="D96" t="s">
        <v>91</v>
      </c>
      <c r="E96">
        <v>-5</v>
      </c>
      <c r="F96">
        <v>4</v>
      </c>
      <c r="G96" t="s">
        <v>91</v>
      </c>
      <c r="H96">
        <v>7</v>
      </c>
      <c r="I96">
        <v>4</v>
      </c>
      <c r="J96" t="s">
        <v>91</v>
      </c>
      <c r="K96">
        <v>14</v>
      </c>
      <c r="L96">
        <v>4</v>
      </c>
      <c r="M96" t="s">
        <v>91</v>
      </c>
      <c r="N96">
        <v>7</v>
      </c>
      <c r="O96">
        <v>4</v>
      </c>
      <c r="P96" t="s">
        <v>91</v>
      </c>
      <c r="Q96">
        <v>-24</v>
      </c>
      <c r="R96">
        <v>4</v>
      </c>
      <c r="S96" t="s">
        <v>91</v>
      </c>
      <c r="T96">
        <v>-1</v>
      </c>
      <c r="U96">
        <v>4</v>
      </c>
      <c r="V96" t="s">
        <v>91</v>
      </c>
      <c r="W96">
        <v>-9</v>
      </c>
      <c r="X96">
        <v>4</v>
      </c>
      <c r="Y96" t="s">
        <v>91</v>
      </c>
      <c r="Z96">
        <v>25</v>
      </c>
      <c r="AA96">
        <v>4</v>
      </c>
      <c r="AB96" t="s">
        <v>91</v>
      </c>
      <c r="AC96">
        <v>-7</v>
      </c>
      <c r="AD96">
        <v>4</v>
      </c>
      <c r="AE96" t="s">
        <v>91</v>
      </c>
      <c r="AF96">
        <v>-2</v>
      </c>
      <c r="AG96">
        <v>4</v>
      </c>
      <c r="AH96" t="s">
        <v>300</v>
      </c>
      <c r="AI96">
        <v>0</v>
      </c>
      <c r="AJ96">
        <v>4</v>
      </c>
      <c r="AK96" t="s">
        <v>300</v>
      </c>
      <c r="AL96">
        <v>0</v>
      </c>
      <c r="AM96">
        <v>4</v>
      </c>
      <c r="AN96" t="s">
        <v>91</v>
      </c>
      <c r="AO96">
        <v>7</v>
      </c>
      <c r="AP96">
        <v>4</v>
      </c>
      <c r="AQ96" t="s">
        <v>91</v>
      </c>
      <c r="AR96">
        <v>-27</v>
      </c>
      <c r="AS96">
        <v>4</v>
      </c>
      <c r="AT96" t="s">
        <v>91</v>
      </c>
      <c r="AU96">
        <v>-8</v>
      </c>
      <c r="AV96">
        <v>4</v>
      </c>
      <c r="AW96" t="s">
        <v>91</v>
      </c>
      <c r="AX96">
        <v>30</v>
      </c>
      <c r="AY96">
        <v>4</v>
      </c>
      <c r="AZ96" t="s">
        <v>91</v>
      </c>
      <c r="BA96">
        <v>8</v>
      </c>
      <c r="BB96">
        <v>4</v>
      </c>
    </row>
    <row r="97" spans="1:54" x14ac:dyDescent="0.25">
      <c r="A97" t="s">
        <v>25</v>
      </c>
      <c r="B97">
        <v>-7</v>
      </c>
      <c r="C97">
        <v>1</v>
      </c>
      <c r="D97" t="s">
        <v>25</v>
      </c>
      <c r="E97">
        <v>-1</v>
      </c>
      <c r="F97">
        <v>1</v>
      </c>
      <c r="G97" t="s">
        <v>246</v>
      </c>
      <c r="H97">
        <v>7</v>
      </c>
      <c r="I97">
        <v>1</v>
      </c>
      <c r="J97" t="s">
        <v>246</v>
      </c>
      <c r="K97">
        <v>-10</v>
      </c>
      <c r="L97">
        <v>1</v>
      </c>
      <c r="M97" t="s">
        <v>25</v>
      </c>
      <c r="N97">
        <v>10</v>
      </c>
      <c r="O97">
        <v>1</v>
      </c>
      <c r="P97" t="s">
        <v>66</v>
      </c>
      <c r="Q97">
        <v>-6</v>
      </c>
      <c r="R97">
        <v>1</v>
      </c>
      <c r="S97" t="s">
        <v>25</v>
      </c>
      <c r="T97">
        <v>-18</v>
      </c>
      <c r="U97">
        <v>1</v>
      </c>
      <c r="V97" t="s">
        <v>8</v>
      </c>
      <c r="W97">
        <v>4</v>
      </c>
      <c r="X97">
        <v>1</v>
      </c>
      <c r="Y97" t="s">
        <v>142</v>
      </c>
      <c r="Z97">
        <v>9</v>
      </c>
      <c r="AA97">
        <v>1</v>
      </c>
      <c r="AB97" t="s">
        <v>142</v>
      </c>
      <c r="AC97">
        <v>23</v>
      </c>
      <c r="AD97">
        <v>1</v>
      </c>
      <c r="AE97" t="s">
        <v>252</v>
      </c>
      <c r="AF97">
        <v>0</v>
      </c>
      <c r="AG97">
        <v>1</v>
      </c>
      <c r="AH97" t="s">
        <v>300</v>
      </c>
      <c r="AI97">
        <v>0</v>
      </c>
      <c r="AJ97">
        <v>1</v>
      </c>
      <c r="AK97" t="s">
        <v>300</v>
      </c>
      <c r="AL97">
        <v>0</v>
      </c>
      <c r="AM97">
        <v>1</v>
      </c>
      <c r="AN97" t="s">
        <v>252</v>
      </c>
      <c r="AO97">
        <v>-2</v>
      </c>
      <c r="AP97">
        <v>1</v>
      </c>
      <c r="AQ97" t="s">
        <v>252</v>
      </c>
      <c r="AR97">
        <v>2</v>
      </c>
      <c r="AS97">
        <v>1</v>
      </c>
      <c r="AT97" t="s">
        <v>252</v>
      </c>
      <c r="AU97">
        <v>15</v>
      </c>
      <c r="AV97">
        <v>1</v>
      </c>
      <c r="AW97" t="s">
        <v>23</v>
      </c>
      <c r="AX97">
        <v>-1</v>
      </c>
      <c r="AY97">
        <v>1</v>
      </c>
      <c r="AZ97" t="s">
        <v>15</v>
      </c>
      <c r="BA97">
        <v>2</v>
      </c>
      <c r="BB97">
        <v>1</v>
      </c>
    </row>
    <row r="98" spans="1:54" x14ac:dyDescent="0.25">
      <c r="A98" t="s">
        <v>252</v>
      </c>
      <c r="B98">
        <v>-7</v>
      </c>
      <c r="C98">
        <v>2</v>
      </c>
      <c r="D98" t="s">
        <v>252</v>
      </c>
      <c r="E98">
        <v>-1</v>
      </c>
      <c r="F98">
        <v>2</v>
      </c>
      <c r="G98" t="s">
        <v>252</v>
      </c>
      <c r="H98">
        <v>7</v>
      </c>
      <c r="I98">
        <v>2</v>
      </c>
      <c r="J98" t="s">
        <v>252</v>
      </c>
      <c r="K98">
        <v>-10</v>
      </c>
      <c r="L98">
        <v>2</v>
      </c>
      <c r="M98" t="s">
        <v>115</v>
      </c>
      <c r="N98">
        <v>10</v>
      </c>
      <c r="O98">
        <v>2</v>
      </c>
      <c r="P98" t="s">
        <v>31</v>
      </c>
      <c r="Q98">
        <v>-6</v>
      </c>
      <c r="R98">
        <v>2</v>
      </c>
      <c r="S98" t="s">
        <v>115</v>
      </c>
      <c r="T98">
        <v>-18</v>
      </c>
      <c r="U98">
        <v>2</v>
      </c>
      <c r="V98" t="s">
        <v>115</v>
      </c>
      <c r="W98">
        <v>4</v>
      </c>
      <c r="X98">
        <v>2</v>
      </c>
      <c r="Y98" t="s">
        <v>251</v>
      </c>
      <c r="Z98">
        <v>9</v>
      </c>
      <c r="AA98">
        <v>2</v>
      </c>
      <c r="AB98" t="s">
        <v>251</v>
      </c>
      <c r="AC98">
        <v>23</v>
      </c>
      <c r="AD98">
        <v>2</v>
      </c>
      <c r="AE98" t="s">
        <v>25</v>
      </c>
      <c r="AF98">
        <v>0</v>
      </c>
      <c r="AG98">
        <v>2</v>
      </c>
      <c r="AH98" t="s">
        <v>300</v>
      </c>
      <c r="AI98">
        <v>0</v>
      </c>
      <c r="AJ98">
        <v>2</v>
      </c>
      <c r="AK98" t="s">
        <v>300</v>
      </c>
      <c r="AL98">
        <v>0</v>
      </c>
      <c r="AM98">
        <v>2</v>
      </c>
      <c r="AN98" t="s">
        <v>25</v>
      </c>
      <c r="AO98">
        <v>-2</v>
      </c>
      <c r="AP98">
        <v>2</v>
      </c>
      <c r="AQ98" t="s">
        <v>234</v>
      </c>
      <c r="AR98">
        <v>2</v>
      </c>
      <c r="AS98">
        <v>2</v>
      </c>
      <c r="AT98" t="s">
        <v>234</v>
      </c>
      <c r="AU98">
        <v>15</v>
      </c>
      <c r="AV98">
        <v>2</v>
      </c>
      <c r="AW98" t="s">
        <v>234</v>
      </c>
      <c r="AX98">
        <v>-1</v>
      </c>
      <c r="AY98">
        <v>2</v>
      </c>
      <c r="AZ98" t="s">
        <v>246</v>
      </c>
      <c r="BA98">
        <v>2</v>
      </c>
      <c r="BB98">
        <v>2</v>
      </c>
    </row>
    <row r="99" spans="1:54" x14ac:dyDescent="0.25">
      <c r="A99" t="s">
        <v>234</v>
      </c>
      <c r="B99">
        <v>-7</v>
      </c>
      <c r="C99">
        <v>3</v>
      </c>
      <c r="D99" t="s">
        <v>284</v>
      </c>
      <c r="E99">
        <v>-1</v>
      </c>
      <c r="F99">
        <v>3</v>
      </c>
      <c r="G99" t="s">
        <v>234</v>
      </c>
      <c r="H99">
        <v>7</v>
      </c>
      <c r="I99">
        <v>3</v>
      </c>
      <c r="J99" t="s">
        <v>234</v>
      </c>
      <c r="K99">
        <v>-10</v>
      </c>
      <c r="L99">
        <v>3</v>
      </c>
      <c r="M99" t="s">
        <v>251</v>
      </c>
      <c r="N99">
        <v>10</v>
      </c>
      <c r="O99">
        <v>3</v>
      </c>
      <c r="P99" t="s">
        <v>94</v>
      </c>
      <c r="Q99">
        <v>-6</v>
      </c>
      <c r="R99">
        <v>3</v>
      </c>
      <c r="S99" t="s">
        <v>94</v>
      </c>
      <c r="T99">
        <v>-18</v>
      </c>
      <c r="U99">
        <v>3</v>
      </c>
      <c r="V99" t="s">
        <v>234</v>
      </c>
      <c r="W99">
        <v>4</v>
      </c>
      <c r="X99">
        <v>3</v>
      </c>
      <c r="Y99" t="s">
        <v>234</v>
      </c>
      <c r="Z99">
        <v>9</v>
      </c>
      <c r="AA99">
        <v>3</v>
      </c>
      <c r="AB99" t="s">
        <v>234</v>
      </c>
      <c r="AC99">
        <v>23</v>
      </c>
      <c r="AD99">
        <v>3</v>
      </c>
      <c r="AE99" t="s">
        <v>251</v>
      </c>
      <c r="AF99">
        <v>0</v>
      </c>
      <c r="AG99">
        <v>3</v>
      </c>
      <c r="AH99" t="s">
        <v>300</v>
      </c>
      <c r="AI99">
        <v>0</v>
      </c>
      <c r="AJ99">
        <v>3</v>
      </c>
      <c r="AK99" t="s">
        <v>300</v>
      </c>
      <c r="AL99">
        <v>0</v>
      </c>
      <c r="AM99">
        <v>3</v>
      </c>
      <c r="AN99" t="s">
        <v>57</v>
      </c>
      <c r="AO99">
        <v>-2</v>
      </c>
      <c r="AP99">
        <v>3</v>
      </c>
      <c r="AQ99" t="s">
        <v>57</v>
      </c>
      <c r="AR99">
        <v>2</v>
      </c>
      <c r="AS99">
        <v>3</v>
      </c>
      <c r="AT99" t="s">
        <v>251</v>
      </c>
      <c r="AU99">
        <v>15</v>
      </c>
      <c r="AV99">
        <v>3</v>
      </c>
      <c r="AW99" t="s">
        <v>251</v>
      </c>
      <c r="AX99">
        <v>-1</v>
      </c>
      <c r="AY99">
        <v>3</v>
      </c>
      <c r="AZ99" t="s">
        <v>251</v>
      </c>
      <c r="BA99">
        <v>2</v>
      </c>
      <c r="BB99">
        <v>3</v>
      </c>
    </row>
    <row r="100" spans="1:54" x14ac:dyDescent="0.25">
      <c r="A100" t="s">
        <v>15</v>
      </c>
      <c r="B100">
        <v>-7</v>
      </c>
      <c r="C100">
        <v>4</v>
      </c>
      <c r="D100" t="s">
        <v>234</v>
      </c>
      <c r="E100">
        <v>-1</v>
      </c>
      <c r="F100">
        <v>4</v>
      </c>
      <c r="G100" t="s">
        <v>244</v>
      </c>
      <c r="H100">
        <v>7</v>
      </c>
      <c r="I100">
        <v>4</v>
      </c>
      <c r="J100" t="s">
        <v>244</v>
      </c>
      <c r="K100">
        <v>-10</v>
      </c>
      <c r="L100">
        <v>4</v>
      </c>
      <c r="M100" t="s">
        <v>244</v>
      </c>
      <c r="N100">
        <v>10</v>
      </c>
      <c r="O100">
        <v>4</v>
      </c>
      <c r="P100" t="s">
        <v>284</v>
      </c>
      <c r="Q100">
        <v>-6</v>
      </c>
      <c r="R100">
        <v>4</v>
      </c>
      <c r="S100" t="s">
        <v>244</v>
      </c>
      <c r="T100">
        <v>-18</v>
      </c>
      <c r="U100">
        <v>4</v>
      </c>
      <c r="V100" t="s">
        <v>244</v>
      </c>
      <c r="W100">
        <v>4</v>
      </c>
      <c r="X100">
        <v>4</v>
      </c>
      <c r="Y100" t="s">
        <v>244</v>
      </c>
      <c r="Z100">
        <v>9</v>
      </c>
      <c r="AA100">
        <v>4</v>
      </c>
      <c r="AB100" t="s">
        <v>244</v>
      </c>
      <c r="AC100">
        <v>23</v>
      </c>
      <c r="AD100">
        <v>4</v>
      </c>
      <c r="AE100" t="s">
        <v>234</v>
      </c>
      <c r="AF100">
        <v>0</v>
      </c>
      <c r="AG100">
        <v>4</v>
      </c>
      <c r="AH100" t="s">
        <v>300</v>
      </c>
      <c r="AI100">
        <v>0</v>
      </c>
      <c r="AJ100">
        <v>4</v>
      </c>
      <c r="AK100" t="s">
        <v>300</v>
      </c>
      <c r="AL100">
        <v>0</v>
      </c>
      <c r="AM100">
        <v>4</v>
      </c>
      <c r="AN100" t="s">
        <v>12</v>
      </c>
      <c r="AO100">
        <v>-2</v>
      </c>
      <c r="AP100">
        <v>4</v>
      </c>
      <c r="AQ100" t="s">
        <v>12</v>
      </c>
      <c r="AR100">
        <v>2</v>
      </c>
      <c r="AS100">
        <v>4</v>
      </c>
      <c r="AT100" t="s">
        <v>12</v>
      </c>
      <c r="AU100">
        <v>15</v>
      </c>
      <c r="AV100">
        <v>4</v>
      </c>
      <c r="AW100" t="s">
        <v>12</v>
      </c>
      <c r="AX100">
        <v>-1</v>
      </c>
      <c r="AY100">
        <v>4</v>
      </c>
      <c r="AZ100" t="s">
        <v>12</v>
      </c>
      <c r="BA100">
        <v>2</v>
      </c>
      <c r="BB100">
        <v>4</v>
      </c>
    </row>
    <row r="101" spans="1:54" x14ac:dyDescent="0.25">
      <c r="A101" t="s">
        <v>142</v>
      </c>
      <c r="B101">
        <v>3</v>
      </c>
      <c r="C101">
        <v>1</v>
      </c>
      <c r="D101" t="s">
        <v>142</v>
      </c>
      <c r="E101">
        <v>3</v>
      </c>
      <c r="F101">
        <v>1</v>
      </c>
      <c r="G101" t="s">
        <v>142</v>
      </c>
      <c r="H101">
        <v>15</v>
      </c>
      <c r="I101">
        <v>1</v>
      </c>
      <c r="J101" t="s">
        <v>142</v>
      </c>
      <c r="K101">
        <v>-8</v>
      </c>
      <c r="L101">
        <v>1</v>
      </c>
      <c r="M101" t="s">
        <v>142</v>
      </c>
      <c r="N101">
        <v>5</v>
      </c>
      <c r="O101">
        <v>1</v>
      </c>
      <c r="P101" t="s">
        <v>142</v>
      </c>
      <c r="Q101">
        <v>1</v>
      </c>
      <c r="R101">
        <v>1</v>
      </c>
      <c r="S101" t="s">
        <v>142</v>
      </c>
      <c r="T101">
        <v>15</v>
      </c>
      <c r="U101">
        <v>1</v>
      </c>
      <c r="V101" t="s">
        <v>142</v>
      </c>
      <c r="W101">
        <v>-4</v>
      </c>
      <c r="X101">
        <v>1</v>
      </c>
      <c r="Y101" t="s">
        <v>31</v>
      </c>
      <c r="Z101">
        <v>-9</v>
      </c>
      <c r="AA101">
        <v>1</v>
      </c>
      <c r="AB101" t="s">
        <v>31</v>
      </c>
      <c r="AC101">
        <v>-2</v>
      </c>
      <c r="AD101">
        <v>1</v>
      </c>
      <c r="AE101" t="s">
        <v>31</v>
      </c>
      <c r="AF101">
        <v>0</v>
      </c>
      <c r="AG101">
        <v>1</v>
      </c>
      <c r="AH101" t="s">
        <v>300</v>
      </c>
      <c r="AI101">
        <v>0</v>
      </c>
      <c r="AJ101">
        <v>1</v>
      </c>
      <c r="AK101" t="s">
        <v>300</v>
      </c>
      <c r="AL101">
        <v>0</v>
      </c>
      <c r="AM101">
        <v>1</v>
      </c>
      <c r="AN101" t="s">
        <v>31</v>
      </c>
      <c r="AO101">
        <v>6</v>
      </c>
      <c r="AP101">
        <v>1</v>
      </c>
      <c r="AQ101" t="s">
        <v>31</v>
      </c>
      <c r="AR101">
        <v>1</v>
      </c>
      <c r="AS101">
        <v>1</v>
      </c>
      <c r="AT101" t="s">
        <v>31</v>
      </c>
      <c r="AU101">
        <v>-1</v>
      </c>
      <c r="AV101">
        <v>1</v>
      </c>
      <c r="AW101" t="s">
        <v>252</v>
      </c>
      <c r="AX101">
        <v>10</v>
      </c>
      <c r="AY101">
        <v>1</v>
      </c>
      <c r="AZ101" t="s">
        <v>252</v>
      </c>
      <c r="BA101">
        <v>2</v>
      </c>
      <c r="BB101">
        <v>1</v>
      </c>
    </row>
    <row r="102" spans="1:54" x14ac:dyDescent="0.25">
      <c r="A102" t="s">
        <v>115</v>
      </c>
      <c r="B102">
        <v>3</v>
      </c>
      <c r="C102">
        <v>2</v>
      </c>
      <c r="D102" t="s">
        <v>115</v>
      </c>
      <c r="E102">
        <v>3</v>
      </c>
      <c r="F102">
        <v>2</v>
      </c>
      <c r="G102" t="s">
        <v>115</v>
      </c>
      <c r="H102">
        <v>15</v>
      </c>
      <c r="I102">
        <v>2</v>
      </c>
      <c r="J102" t="s">
        <v>115</v>
      </c>
      <c r="K102">
        <v>-8</v>
      </c>
      <c r="L102">
        <v>2</v>
      </c>
      <c r="M102" t="s">
        <v>246</v>
      </c>
      <c r="N102">
        <v>5</v>
      </c>
      <c r="O102">
        <v>2</v>
      </c>
      <c r="P102" t="s">
        <v>246</v>
      </c>
      <c r="Q102">
        <v>1</v>
      </c>
      <c r="R102">
        <v>2</v>
      </c>
      <c r="S102" t="s">
        <v>246</v>
      </c>
      <c r="T102">
        <v>15</v>
      </c>
      <c r="U102">
        <v>2</v>
      </c>
      <c r="V102" t="s">
        <v>246</v>
      </c>
      <c r="W102">
        <v>-4</v>
      </c>
      <c r="X102">
        <v>2</v>
      </c>
      <c r="Y102" t="s">
        <v>246</v>
      </c>
      <c r="Z102">
        <v>-9</v>
      </c>
      <c r="AA102">
        <v>2</v>
      </c>
      <c r="AB102" t="s">
        <v>115</v>
      </c>
      <c r="AC102">
        <v>-2</v>
      </c>
      <c r="AD102">
        <v>2</v>
      </c>
      <c r="AE102" t="s">
        <v>115</v>
      </c>
      <c r="AF102">
        <v>0</v>
      </c>
      <c r="AG102">
        <v>2</v>
      </c>
      <c r="AH102" t="s">
        <v>300</v>
      </c>
      <c r="AI102">
        <v>0</v>
      </c>
      <c r="AJ102">
        <v>2</v>
      </c>
      <c r="AK102" t="s">
        <v>300</v>
      </c>
      <c r="AL102">
        <v>0</v>
      </c>
      <c r="AM102">
        <v>2</v>
      </c>
      <c r="AN102" t="s">
        <v>115</v>
      </c>
      <c r="AO102">
        <v>6</v>
      </c>
      <c r="AP102">
        <v>2</v>
      </c>
      <c r="AQ102" t="s">
        <v>115</v>
      </c>
      <c r="AR102">
        <v>1</v>
      </c>
      <c r="AS102">
        <v>2</v>
      </c>
      <c r="AT102" t="s">
        <v>115</v>
      </c>
      <c r="AU102">
        <v>-1</v>
      </c>
      <c r="AV102">
        <v>2</v>
      </c>
      <c r="AW102" t="s">
        <v>115</v>
      </c>
      <c r="AX102">
        <v>10</v>
      </c>
      <c r="AY102">
        <v>2</v>
      </c>
      <c r="AZ102" t="s">
        <v>31</v>
      </c>
      <c r="BA102">
        <v>2</v>
      </c>
      <c r="BB102">
        <v>2</v>
      </c>
    </row>
    <row r="103" spans="1:54" x14ac:dyDescent="0.25">
      <c r="A103" t="s">
        <v>236</v>
      </c>
      <c r="B103">
        <v>3</v>
      </c>
      <c r="C103">
        <v>3</v>
      </c>
      <c r="D103" t="s">
        <v>236</v>
      </c>
      <c r="E103">
        <v>3</v>
      </c>
      <c r="F103">
        <v>3</v>
      </c>
      <c r="G103" t="s">
        <v>15</v>
      </c>
      <c r="H103">
        <v>15</v>
      </c>
      <c r="I103">
        <v>3</v>
      </c>
      <c r="J103" t="s">
        <v>15</v>
      </c>
      <c r="K103">
        <v>-8</v>
      </c>
      <c r="L103">
        <v>3</v>
      </c>
      <c r="M103" t="s">
        <v>257</v>
      </c>
      <c r="N103">
        <v>5</v>
      </c>
      <c r="O103">
        <v>3</v>
      </c>
      <c r="P103" t="s">
        <v>257</v>
      </c>
      <c r="Q103">
        <v>1</v>
      </c>
      <c r="R103">
        <v>3</v>
      </c>
      <c r="S103" t="s">
        <v>257</v>
      </c>
      <c r="T103">
        <v>15</v>
      </c>
      <c r="U103">
        <v>3</v>
      </c>
      <c r="V103" t="s">
        <v>257</v>
      </c>
      <c r="W103">
        <v>-4</v>
      </c>
      <c r="X103">
        <v>3</v>
      </c>
      <c r="Y103" t="s">
        <v>257</v>
      </c>
      <c r="Z103">
        <v>-9</v>
      </c>
      <c r="AA103">
        <v>3</v>
      </c>
      <c r="AB103" t="s">
        <v>257</v>
      </c>
      <c r="AC103">
        <v>-2</v>
      </c>
      <c r="AD103">
        <v>3</v>
      </c>
      <c r="AE103" t="s">
        <v>257</v>
      </c>
      <c r="AF103">
        <v>0</v>
      </c>
      <c r="AG103">
        <v>3</v>
      </c>
      <c r="AH103" t="s">
        <v>300</v>
      </c>
      <c r="AI103">
        <v>0</v>
      </c>
      <c r="AJ103">
        <v>3</v>
      </c>
      <c r="AK103" t="s">
        <v>300</v>
      </c>
      <c r="AL103">
        <v>0</v>
      </c>
      <c r="AM103">
        <v>3</v>
      </c>
      <c r="AN103" t="s">
        <v>257</v>
      </c>
      <c r="AO103">
        <v>6</v>
      </c>
      <c r="AP103">
        <v>3</v>
      </c>
      <c r="AQ103" t="s">
        <v>257</v>
      </c>
      <c r="AR103">
        <v>1</v>
      </c>
      <c r="AS103">
        <v>3</v>
      </c>
      <c r="AT103" t="s">
        <v>257</v>
      </c>
      <c r="AU103">
        <v>-1</v>
      </c>
      <c r="AV103">
        <v>3</v>
      </c>
      <c r="AW103" t="s">
        <v>257</v>
      </c>
      <c r="AX103">
        <v>10</v>
      </c>
      <c r="AY103">
        <v>3</v>
      </c>
      <c r="AZ103" t="s">
        <v>257</v>
      </c>
      <c r="BA103">
        <v>2</v>
      </c>
      <c r="BB103">
        <v>3</v>
      </c>
    </row>
    <row r="104" spans="1:54" x14ac:dyDescent="0.25">
      <c r="A104" t="s">
        <v>100</v>
      </c>
      <c r="B104">
        <v>3</v>
      </c>
      <c r="C104">
        <v>4</v>
      </c>
      <c r="D104" t="s">
        <v>100</v>
      </c>
      <c r="E104">
        <v>3</v>
      </c>
      <c r="F104">
        <v>4</v>
      </c>
      <c r="G104" t="s">
        <v>100</v>
      </c>
      <c r="H104">
        <v>15</v>
      </c>
      <c r="I104">
        <v>4</v>
      </c>
      <c r="J104" t="s">
        <v>100</v>
      </c>
      <c r="K104">
        <v>-8</v>
      </c>
      <c r="L104">
        <v>4</v>
      </c>
      <c r="M104" t="s">
        <v>100</v>
      </c>
      <c r="N104">
        <v>5</v>
      </c>
      <c r="O104">
        <v>4</v>
      </c>
      <c r="P104" t="s">
        <v>100</v>
      </c>
      <c r="Q104">
        <v>1</v>
      </c>
      <c r="R104">
        <v>4</v>
      </c>
      <c r="S104" t="s">
        <v>100</v>
      </c>
      <c r="T104">
        <v>15</v>
      </c>
      <c r="U104">
        <v>4</v>
      </c>
      <c r="V104" t="s">
        <v>100</v>
      </c>
      <c r="W104">
        <v>-4</v>
      </c>
      <c r="X104">
        <v>4</v>
      </c>
      <c r="Y104" t="s">
        <v>100</v>
      </c>
      <c r="Z104">
        <v>-9</v>
      </c>
      <c r="AA104">
        <v>4</v>
      </c>
      <c r="AB104" t="s">
        <v>100</v>
      </c>
      <c r="AC104">
        <v>-2</v>
      </c>
      <c r="AD104">
        <v>4</v>
      </c>
      <c r="AE104" t="s">
        <v>100</v>
      </c>
      <c r="AF104">
        <v>0</v>
      </c>
      <c r="AG104">
        <v>4</v>
      </c>
      <c r="AH104" t="s">
        <v>300</v>
      </c>
      <c r="AI104">
        <v>0</v>
      </c>
      <c r="AJ104">
        <v>4</v>
      </c>
      <c r="AK104" t="s">
        <v>300</v>
      </c>
      <c r="AL104">
        <v>0</v>
      </c>
      <c r="AM104">
        <v>4</v>
      </c>
      <c r="AN104" t="s">
        <v>100</v>
      </c>
      <c r="AO104">
        <v>6</v>
      </c>
      <c r="AP104">
        <v>4</v>
      </c>
      <c r="AQ104" t="s">
        <v>100</v>
      </c>
      <c r="AR104">
        <v>1</v>
      </c>
      <c r="AS104">
        <v>4</v>
      </c>
      <c r="AT104" t="s">
        <v>100</v>
      </c>
      <c r="AU104">
        <v>-1</v>
      </c>
      <c r="AV104">
        <v>4</v>
      </c>
      <c r="AW104" t="s">
        <v>100</v>
      </c>
      <c r="AX104">
        <v>10</v>
      </c>
      <c r="AY104">
        <v>4</v>
      </c>
      <c r="AZ104" t="s">
        <v>57</v>
      </c>
      <c r="BA104">
        <v>2</v>
      </c>
      <c r="BB104">
        <v>4</v>
      </c>
    </row>
    <row r="105" spans="1:54" x14ac:dyDescent="0.25">
      <c r="A105" t="s">
        <v>60</v>
      </c>
      <c r="B105">
        <v>-14</v>
      </c>
      <c r="C105">
        <v>1</v>
      </c>
      <c r="D105" t="s">
        <v>249</v>
      </c>
      <c r="E105">
        <v>1</v>
      </c>
      <c r="F105">
        <v>1</v>
      </c>
      <c r="G105" t="s">
        <v>249</v>
      </c>
      <c r="H105">
        <v>-3</v>
      </c>
      <c r="I105">
        <v>1</v>
      </c>
      <c r="J105" t="s">
        <v>249</v>
      </c>
      <c r="K105">
        <v>-3</v>
      </c>
      <c r="L105">
        <v>1</v>
      </c>
      <c r="M105" t="s">
        <v>249</v>
      </c>
      <c r="N105">
        <v>3</v>
      </c>
      <c r="O105">
        <v>1</v>
      </c>
      <c r="P105" t="s">
        <v>249</v>
      </c>
      <c r="Q105">
        <v>-8</v>
      </c>
      <c r="R105">
        <v>1</v>
      </c>
      <c r="S105" t="s">
        <v>252</v>
      </c>
      <c r="T105">
        <v>12</v>
      </c>
      <c r="U105">
        <v>1</v>
      </c>
      <c r="V105" t="s">
        <v>252</v>
      </c>
      <c r="W105">
        <v>-3</v>
      </c>
      <c r="X105">
        <v>1</v>
      </c>
      <c r="Y105" t="s">
        <v>252</v>
      </c>
      <c r="Z105">
        <v>15</v>
      </c>
      <c r="AA105">
        <v>1</v>
      </c>
      <c r="AB105" t="s">
        <v>252</v>
      </c>
      <c r="AC105">
        <v>-1</v>
      </c>
      <c r="AD105">
        <v>1</v>
      </c>
      <c r="AE105" t="s">
        <v>142</v>
      </c>
      <c r="AF105">
        <v>5</v>
      </c>
      <c r="AG105">
        <v>1</v>
      </c>
      <c r="AH105" t="s">
        <v>300</v>
      </c>
      <c r="AI105">
        <v>0</v>
      </c>
      <c r="AJ105">
        <v>1</v>
      </c>
      <c r="AK105" t="s">
        <v>300</v>
      </c>
      <c r="AL105">
        <v>0</v>
      </c>
      <c r="AM105">
        <v>1</v>
      </c>
      <c r="AN105" t="s">
        <v>142</v>
      </c>
      <c r="AO105">
        <v>6</v>
      </c>
      <c r="AP105">
        <v>1</v>
      </c>
      <c r="AQ105" t="s">
        <v>142</v>
      </c>
      <c r="AR105">
        <v>14</v>
      </c>
      <c r="AS105">
        <v>1</v>
      </c>
      <c r="AT105" t="s">
        <v>142</v>
      </c>
      <c r="AU105">
        <v>5</v>
      </c>
      <c r="AV105">
        <v>1</v>
      </c>
      <c r="AW105" t="s">
        <v>142</v>
      </c>
      <c r="AX105">
        <v>2</v>
      </c>
      <c r="AY105">
        <v>1</v>
      </c>
      <c r="AZ105" t="s">
        <v>106</v>
      </c>
      <c r="BA105">
        <v>16</v>
      </c>
      <c r="BB105">
        <v>1</v>
      </c>
    </row>
    <row r="106" spans="1:54" x14ac:dyDescent="0.25">
      <c r="A106" t="s">
        <v>249</v>
      </c>
      <c r="B106">
        <v>-14</v>
      </c>
      <c r="C106">
        <v>2</v>
      </c>
      <c r="D106" t="s">
        <v>15</v>
      </c>
      <c r="E106">
        <v>1</v>
      </c>
      <c r="F106">
        <v>2</v>
      </c>
      <c r="G106" t="s">
        <v>25</v>
      </c>
      <c r="H106">
        <v>-3</v>
      </c>
      <c r="I106">
        <v>2</v>
      </c>
      <c r="J106" t="s">
        <v>25</v>
      </c>
      <c r="K106">
        <v>-3</v>
      </c>
      <c r="L106">
        <v>2</v>
      </c>
      <c r="M106" t="s">
        <v>252</v>
      </c>
      <c r="N106">
        <v>3</v>
      </c>
      <c r="O106">
        <v>2</v>
      </c>
      <c r="P106" t="s">
        <v>252</v>
      </c>
      <c r="Q106">
        <v>-8</v>
      </c>
      <c r="R106">
        <v>2</v>
      </c>
      <c r="S106" t="s">
        <v>249</v>
      </c>
      <c r="T106">
        <v>12</v>
      </c>
      <c r="U106">
        <v>2</v>
      </c>
      <c r="V106" t="s">
        <v>249</v>
      </c>
      <c r="W106">
        <v>-3</v>
      </c>
      <c r="X106">
        <v>2</v>
      </c>
      <c r="Y106" t="s">
        <v>249</v>
      </c>
      <c r="Z106">
        <v>15</v>
      </c>
      <c r="AA106">
        <v>2</v>
      </c>
      <c r="AB106" t="s">
        <v>249</v>
      </c>
      <c r="AC106">
        <v>-1</v>
      </c>
      <c r="AD106">
        <v>2</v>
      </c>
      <c r="AE106" t="s">
        <v>249</v>
      </c>
      <c r="AF106">
        <v>5</v>
      </c>
      <c r="AG106">
        <v>2</v>
      </c>
      <c r="AH106" t="s">
        <v>300</v>
      </c>
      <c r="AI106">
        <v>0</v>
      </c>
      <c r="AJ106">
        <v>2</v>
      </c>
      <c r="AK106" t="s">
        <v>300</v>
      </c>
      <c r="AL106">
        <v>0</v>
      </c>
      <c r="AM106">
        <v>2</v>
      </c>
      <c r="AN106" t="s">
        <v>249</v>
      </c>
      <c r="AO106">
        <v>6</v>
      </c>
      <c r="AP106">
        <v>2</v>
      </c>
      <c r="AQ106" t="s">
        <v>249</v>
      </c>
      <c r="AR106">
        <v>14</v>
      </c>
      <c r="AS106">
        <v>2</v>
      </c>
      <c r="AT106" t="s">
        <v>249</v>
      </c>
      <c r="AU106">
        <v>5</v>
      </c>
      <c r="AV106">
        <v>2</v>
      </c>
      <c r="AW106" t="s">
        <v>15</v>
      </c>
      <c r="AX106">
        <v>2</v>
      </c>
      <c r="AY106">
        <v>2</v>
      </c>
      <c r="AZ106" t="s">
        <v>142</v>
      </c>
      <c r="BA106">
        <v>16</v>
      </c>
      <c r="BB106">
        <v>2</v>
      </c>
    </row>
    <row r="107" spans="1:54" x14ac:dyDescent="0.25">
      <c r="A107" t="s">
        <v>284</v>
      </c>
      <c r="B107">
        <v>-14</v>
      </c>
      <c r="C107">
        <v>3</v>
      </c>
      <c r="D107" t="s">
        <v>251</v>
      </c>
      <c r="E107">
        <v>1</v>
      </c>
      <c r="F107">
        <v>3</v>
      </c>
      <c r="G107" t="s">
        <v>251</v>
      </c>
      <c r="H107">
        <v>-3</v>
      </c>
      <c r="I107">
        <v>3</v>
      </c>
      <c r="J107" t="s">
        <v>251</v>
      </c>
      <c r="K107">
        <v>-3</v>
      </c>
      <c r="L107">
        <v>3</v>
      </c>
      <c r="M107" t="s">
        <v>15</v>
      </c>
      <c r="N107">
        <v>3</v>
      </c>
      <c r="O107">
        <v>3</v>
      </c>
      <c r="P107" t="s">
        <v>15</v>
      </c>
      <c r="Q107">
        <v>-8</v>
      </c>
      <c r="R107">
        <v>3</v>
      </c>
      <c r="S107" t="s">
        <v>15</v>
      </c>
      <c r="T107">
        <v>12</v>
      </c>
      <c r="U107">
        <v>3</v>
      </c>
      <c r="V107" t="s">
        <v>251</v>
      </c>
      <c r="W107">
        <v>-3</v>
      </c>
      <c r="X107">
        <v>3</v>
      </c>
      <c r="Y107" t="s">
        <v>15</v>
      </c>
      <c r="Z107">
        <v>15</v>
      </c>
      <c r="AA107">
        <v>3</v>
      </c>
      <c r="AB107" t="s">
        <v>15</v>
      </c>
      <c r="AC107">
        <v>-1</v>
      </c>
      <c r="AD107">
        <v>3</v>
      </c>
      <c r="AE107" t="s">
        <v>15</v>
      </c>
      <c r="AF107">
        <v>5</v>
      </c>
      <c r="AG107">
        <v>3</v>
      </c>
      <c r="AH107" t="s">
        <v>300</v>
      </c>
      <c r="AI107">
        <v>0</v>
      </c>
      <c r="AJ107">
        <v>3</v>
      </c>
      <c r="AK107" t="s">
        <v>300</v>
      </c>
      <c r="AL107">
        <v>0</v>
      </c>
      <c r="AM107">
        <v>3</v>
      </c>
      <c r="AN107" t="s">
        <v>15</v>
      </c>
      <c r="AO107">
        <v>6</v>
      </c>
      <c r="AP107">
        <v>3</v>
      </c>
      <c r="AQ107" t="s">
        <v>15</v>
      </c>
      <c r="AR107">
        <v>14</v>
      </c>
      <c r="AS107">
        <v>3</v>
      </c>
      <c r="AT107" t="s">
        <v>25</v>
      </c>
      <c r="AU107">
        <v>5</v>
      </c>
      <c r="AV107">
        <v>3</v>
      </c>
      <c r="AW107" t="s">
        <v>57</v>
      </c>
      <c r="AX107">
        <v>2</v>
      </c>
      <c r="AY107">
        <v>3</v>
      </c>
      <c r="AZ107" t="s">
        <v>94</v>
      </c>
      <c r="BA107">
        <v>16</v>
      </c>
      <c r="BB107">
        <v>3</v>
      </c>
    </row>
    <row r="108" spans="1:54" x14ac:dyDescent="0.25">
      <c r="A108" t="s">
        <v>12</v>
      </c>
      <c r="B108">
        <v>-14</v>
      </c>
      <c r="C108">
        <v>4</v>
      </c>
      <c r="D108" t="s">
        <v>12</v>
      </c>
      <c r="E108">
        <v>1</v>
      </c>
      <c r="F108">
        <v>4</v>
      </c>
      <c r="G108" t="s">
        <v>12</v>
      </c>
      <c r="H108">
        <v>-3</v>
      </c>
      <c r="I108">
        <v>4</v>
      </c>
      <c r="J108" t="s">
        <v>12</v>
      </c>
      <c r="K108">
        <v>-3</v>
      </c>
      <c r="L108">
        <v>4</v>
      </c>
      <c r="M108" t="s">
        <v>12</v>
      </c>
      <c r="N108">
        <v>3</v>
      </c>
      <c r="O108">
        <v>4</v>
      </c>
      <c r="P108" t="s">
        <v>12</v>
      </c>
      <c r="Q108">
        <v>-8</v>
      </c>
      <c r="R108">
        <v>4</v>
      </c>
      <c r="S108" t="s">
        <v>12</v>
      </c>
      <c r="T108">
        <v>12</v>
      </c>
      <c r="U108">
        <v>4</v>
      </c>
      <c r="V108" t="s">
        <v>284</v>
      </c>
      <c r="W108">
        <v>-3</v>
      </c>
      <c r="X108">
        <v>4</v>
      </c>
      <c r="Y108" t="s">
        <v>12</v>
      </c>
      <c r="Z108">
        <v>15</v>
      </c>
      <c r="AA108">
        <v>4</v>
      </c>
      <c r="AB108" t="s">
        <v>284</v>
      </c>
      <c r="AC108">
        <v>-1</v>
      </c>
      <c r="AD108">
        <v>4</v>
      </c>
      <c r="AE108" t="s">
        <v>284</v>
      </c>
      <c r="AF108">
        <v>5</v>
      </c>
      <c r="AG108">
        <v>4</v>
      </c>
      <c r="AH108" t="s">
        <v>300</v>
      </c>
      <c r="AI108">
        <v>0</v>
      </c>
      <c r="AJ108">
        <v>4</v>
      </c>
      <c r="AK108" t="s">
        <v>300</v>
      </c>
      <c r="AL108">
        <v>0</v>
      </c>
      <c r="AM108">
        <v>4</v>
      </c>
      <c r="AN108" t="s">
        <v>284</v>
      </c>
      <c r="AO108">
        <v>6</v>
      </c>
      <c r="AP108">
        <v>4</v>
      </c>
      <c r="AQ108" t="s">
        <v>284</v>
      </c>
      <c r="AR108">
        <v>14</v>
      </c>
      <c r="AS108">
        <v>4</v>
      </c>
      <c r="AT108" t="s">
        <v>15</v>
      </c>
      <c r="AU108">
        <v>5</v>
      </c>
      <c r="AV108">
        <v>4</v>
      </c>
      <c r="AW108" t="s">
        <v>284</v>
      </c>
      <c r="AX108">
        <v>2</v>
      </c>
      <c r="AY108">
        <v>4</v>
      </c>
      <c r="AZ108" t="s">
        <v>284</v>
      </c>
      <c r="BA108">
        <v>16</v>
      </c>
      <c r="BB108">
        <v>4</v>
      </c>
    </row>
    <row r="109" spans="1:54" x14ac:dyDescent="0.25">
      <c r="A109" t="s">
        <v>85</v>
      </c>
      <c r="B109">
        <v>2</v>
      </c>
      <c r="C109">
        <v>1</v>
      </c>
      <c r="D109" t="s">
        <v>301</v>
      </c>
      <c r="E109">
        <v>0</v>
      </c>
      <c r="F109">
        <v>1</v>
      </c>
      <c r="G109" t="s">
        <v>85</v>
      </c>
      <c r="H109">
        <v>-8</v>
      </c>
      <c r="I109">
        <v>1</v>
      </c>
      <c r="J109" t="s">
        <v>134</v>
      </c>
      <c r="K109">
        <v>20</v>
      </c>
      <c r="L109">
        <v>1</v>
      </c>
      <c r="M109" t="s">
        <v>134</v>
      </c>
      <c r="N109">
        <v>9</v>
      </c>
      <c r="O109">
        <v>1</v>
      </c>
      <c r="P109" t="s">
        <v>134</v>
      </c>
      <c r="Q109">
        <v>-3</v>
      </c>
      <c r="R109">
        <v>1</v>
      </c>
      <c r="S109" t="s">
        <v>134</v>
      </c>
      <c r="T109">
        <v>-10</v>
      </c>
      <c r="U109">
        <v>1</v>
      </c>
      <c r="V109" t="s">
        <v>134</v>
      </c>
      <c r="W109">
        <v>3</v>
      </c>
      <c r="X109">
        <v>1</v>
      </c>
      <c r="Y109" t="s">
        <v>28</v>
      </c>
      <c r="Z109">
        <v>4</v>
      </c>
      <c r="AA109">
        <v>1</v>
      </c>
      <c r="AB109" t="s">
        <v>28</v>
      </c>
      <c r="AC109">
        <v>20</v>
      </c>
      <c r="AD109">
        <v>1</v>
      </c>
      <c r="AE109" t="s">
        <v>28</v>
      </c>
      <c r="AF109">
        <v>26</v>
      </c>
      <c r="AG109">
        <v>1</v>
      </c>
      <c r="AH109" t="s">
        <v>300</v>
      </c>
      <c r="AI109">
        <v>0</v>
      </c>
      <c r="AJ109">
        <v>1</v>
      </c>
      <c r="AK109" t="s">
        <v>300</v>
      </c>
      <c r="AL109">
        <v>0</v>
      </c>
      <c r="AM109">
        <v>1</v>
      </c>
      <c r="AN109" t="s">
        <v>23</v>
      </c>
      <c r="AO109">
        <v>2</v>
      </c>
      <c r="AP109">
        <v>1</v>
      </c>
      <c r="AQ109" t="s">
        <v>23</v>
      </c>
      <c r="AR109">
        <v>14</v>
      </c>
      <c r="AS109">
        <v>1</v>
      </c>
      <c r="AT109" t="s">
        <v>60</v>
      </c>
      <c r="AU109">
        <v>1</v>
      </c>
      <c r="AV109">
        <v>1</v>
      </c>
      <c r="AW109" t="s">
        <v>134</v>
      </c>
      <c r="AX109">
        <v>-10</v>
      </c>
      <c r="AY109">
        <v>1</v>
      </c>
      <c r="AZ109" t="s">
        <v>241</v>
      </c>
      <c r="BA109">
        <v>10</v>
      </c>
      <c r="BB109">
        <v>1</v>
      </c>
    </row>
    <row r="110" spans="1:54" x14ac:dyDescent="0.25">
      <c r="A110" t="s">
        <v>302</v>
      </c>
      <c r="B110">
        <v>2</v>
      </c>
      <c r="C110">
        <v>2</v>
      </c>
      <c r="D110" t="s">
        <v>301</v>
      </c>
      <c r="E110">
        <v>0</v>
      </c>
      <c r="F110">
        <v>2</v>
      </c>
      <c r="G110" t="s">
        <v>302</v>
      </c>
      <c r="H110">
        <v>-8</v>
      </c>
      <c r="I110">
        <v>2</v>
      </c>
      <c r="J110" t="s">
        <v>302</v>
      </c>
      <c r="K110">
        <v>20</v>
      </c>
      <c r="L110">
        <v>2</v>
      </c>
      <c r="M110" t="s">
        <v>302</v>
      </c>
      <c r="N110">
        <v>9</v>
      </c>
      <c r="O110">
        <v>2</v>
      </c>
      <c r="P110" t="s">
        <v>256</v>
      </c>
      <c r="Q110">
        <v>-3</v>
      </c>
      <c r="R110">
        <v>2</v>
      </c>
      <c r="S110" t="s">
        <v>106</v>
      </c>
      <c r="T110">
        <v>-10</v>
      </c>
      <c r="U110">
        <v>2</v>
      </c>
      <c r="V110" t="s">
        <v>85</v>
      </c>
      <c r="W110">
        <v>3</v>
      </c>
      <c r="X110">
        <v>2</v>
      </c>
      <c r="Y110" t="s">
        <v>256</v>
      </c>
      <c r="Z110">
        <v>4</v>
      </c>
      <c r="AA110">
        <v>2</v>
      </c>
      <c r="AB110" t="s">
        <v>256</v>
      </c>
      <c r="AC110">
        <v>20</v>
      </c>
      <c r="AD110">
        <v>2</v>
      </c>
      <c r="AE110" t="s">
        <v>85</v>
      </c>
      <c r="AF110">
        <v>26</v>
      </c>
      <c r="AG110">
        <v>2</v>
      </c>
      <c r="AH110" t="s">
        <v>300</v>
      </c>
      <c r="AI110">
        <v>0</v>
      </c>
      <c r="AJ110">
        <v>2</v>
      </c>
      <c r="AK110" t="s">
        <v>300</v>
      </c>
      <c r="AL110">
        <v>0</v>
      </c>
      <c r="AM110">
        <v>2</v>
      </c>
      <c r="AN110" t="s">
        <v>28</v>
      </c>
      <c r="AO110">
        <v>2</v>
      </c>
      <c r="AP110">
        <v>2</v>
      </c>
      <c r="AQ110" t="s">
        <v>60</v>
      </c>
      <c r="AR110">
        <v>14</v>
      </c>
      <c r="AS110">
        <v>2</v>
      </c>
      <c r="AT110" t="s">
        <v>256</v>
      </c>
      <c r="AU110">
        <v>1</v>
      </c>
      <c r="AV110">
        <v>2</v>
      </c>
      <c r="AW110" t="s">
        <v>28</v>
      </c>
      <c r="AX110">
        <v>-10</v>
      </c>
      <c r="AY110">
        <v>2</v>
      </c>
      <c r="AZ110" t="s">
        <v>97</v>
      </c>
      <c r="BA110">
        <v>10</v>
      </c>
      <c r="BB110">
        <v>2</v>
      </c>
    </row>
    <row r="111" spans="1:54" x14ac:dyDescent="0.25">
      <c r="A111" t="s">
        <v>246</v>
      </c>
      <c r="B111">
        <v>2</v>
      </c>
      <c r="C111">
        <v>3</v>
      </c>
      <c r="D111" t="s">
        <v>301</v>
      </c>
      <c r="E111">
        <v>0</v>
      </c>
      <c r="F111">
        <v>3</v>
      </c>
      <c r="G111" t="s">
        <v>31</v>
      </c>
      <c r="H111">
        <v>-8</v>
      </c>
      <c r="I111">
        <v>3</v>
      </c>
      <c r="J111" t="s">
        <v>31</v>
      </c>
      <c r="K111">
        <v>20</v>
      </c>
      <c r="L111">
        <v>3</v>
      </c>
      <c r="M111" t="s">
        <v>31</v>
      </c>
      <c r="N111">
        <v>9</v>
      </c>
      <c r="O111">
        <v>3</v>
      </c>
      <c r="P111" t="s">
        <v>60</v>
      </c>
      <c r="Q111">
        <v>-3</v>
      </c>
      <c r="R111">
        <v>3</v>
      </c>
      <c r="S111" t="s">
        <v>60</v>
      </c>
      <c r="T111">
        <v>-10</v>
      </c>
      <c r="U111">
        <v>3</v>
      </c>
      <c r="V111" t="s">
        <v>256</v>
      </c>
      <c r="W111">
        <v>3</v>
      </c>
      <c r="X111">
        <v>3</v>
      </c>
      <c r="Y111" t="s">
        <v>25</v>
      </c>
      <c r="Z111">
        <v>4</v>
      </c>
      <c r="AA111">
        <v>3</v>
      </c>
      <c r="AB111" t="s">
        <v>106</v>
      </c>
      <c r="AC111">
        <v>20</v>
      </c>
      <c r="AD111">
        <v>3</v>
      </c>
      <c r="AE111" t="s">
        <v>256</v>
      </c>
      <c r="AF111">
        <v>26</v>
      </c>
      <c r="AG111">
        <v>3</v>
      </c>
      <c r="AH111" t="s">
        <v>300</v>
      </c>
      <c r="AI111">
        <v>0</v>
      </c>
      <c r="AJ111">
        <v>3</v>
      </c>
      <c r="AK111" t="s">
        <v>300</v>
      </c>
      <c r="AL111">
        <v>0</v>
      </c>
      <c r="AM111">
        <v>3</v>
      </c>
      <c r="AN111" t="s">
        <v>60</v>
      </c>
      <c r="AO111">
        <v>2</v>
      </c>
      <c r="AP111">
        <v>3</v>
      </c>
      <c r="AQ111" t="s">
        <v>106</v>
      </c>
      <c r="AR111">
        <v>14</v>
      </c>
      <c r="AS111">
        <v>3</v>
      </c>
      <c r="AT111" t="s">
        <v>106</v>
      </c>
      <c r="AU111">
        <v>1</v>
      </c>
      <c r="AV111">
        <v>3</v>
      </c>
      <c r="AW111" t="s">
        <v>106</v>
      </c>
      <c r="AX111">
        <v>-10</v>
      </c>
      <c r="AY111">
        <v>3</v>
      </c>
      <c r="AZ111" t="s">
        <v>248</v>
      </c>
      <c r="BA111">
        <v>10</v>
      </c>
      <c r="BB111">
        <v>3</v>
      </c>
    </row>
    <row r="112" spans="1:54" x14ac:dyDescent="0.25">
      <c r="A112" t="s">
        <v>247</v>
      </c>
      <c r="B112">
        <v>2</v>
      </c>
      <c r="C112">
        <v>4</v>
      </c>
      <c r="D112" t="s">
        <v>301</v>
      </c>
      <c r="E112">
        <v>4</v>
      </c>
      <c r="F112">
        <v>4</v>
      </c>
      <c r="G112" t="s">
        <v>247</v>
      </c>
      <c r="H112">
        <v>-8</v>
      </c>
      <c r="I112">
        <v>4</v>
      </c>
      <c r="J112" t="s">
        <v>247</v>
      </c>
      <c r="K112">
        <v>20</v>
      </c>
      <c r="L112">
        <v>4</v>
      </c>
      <c r="M112" t="s">
        <v>247</v>
      </c>
      <c r="N112">
        <v>9</v>
      </c>
      <c r="O112">
        <v>4</v>
      </c>
      <c r="P112" t="s">
        <v>247</v>
      </c>
      <c r="Q112">
        <v>-3</v>
      </c>
      <c r="R112">
        <v>4</v>
      </c>
      <c r="S112" t="s">
        <v>247</v>
      </c>
      <c r="T112">
        <v>-10</v>
      </c>
      <c r="U112">
        <v>4</v>
      </c>
      <c r="V112" t="s">
        <v>247</v>
      </c>
      <c r="W112">
        <v>3</v>
      </c>
      <c r="X112">
        <v>4</v>
      </c>
      <c r="Y112" t="s">
        <v>247</v>
      </c>
      <c r="Z112">
        <v>4</v>
      </c>
      <c r="AA112">
        <v>4</v>
      </c>
      <c r="AB112" t="s">
        <v>247</v>
      </c>
      <c r="AC112">
        <v>20</v>
      </c>
      <c r="AD112">
        <v>4</v>
      </c>
      <c r="AE112" t="s">
        <v>247</v>
      </c>
      <c r="AF112">
        <v>26</v>
      </c>
      <c r="AG112">
        <v>4</v>
      </c>
      <c r="AH112" t="s">
        <v>300</v>
      </c>
      <c r="AI112">
        <v>0</v>
      </c>
      <c r="AJ112">
        <v>4</v>
      </c>
      <c r="AK112" t="s">
        <v>300</v>
      </c>
      <c r="AL112">
        <v>0</v>
      </c>
      <c r="AM112">
        <v>4</v>
      </c>
      <c r="AN112" t="s">
        <v>106</v>
      </c>
      <c r="AO112">
        <v>2</v>
      </c>
      <c r="AP112">
        <v>4</v>
      </c>
      <c r="AQ112" t="s">
        <v>246</v>
      </c>
      <c r="AR112">
        <v>14</v>
      </c>
      <c r="AS112">
        <v>4</v>
      </c>
      <c r="AT112" t="s">
        <v>246</v>
      </c>
      <c r="AU112">
        <v>1</v>
      </c>
      <c r="AV112">
        <v>4</v>
      </c>
      <c r="AW112" t="s">
        <v>246</v>
      </c>
      <c r="AX112">
        <v>-10</v>
      </c>
      <c r="AY112">
        <v>4</v>
      </c>
      <c r="AZ112" t="s">
        <v>249</v>
      </c>
      <c r="BA112">
        <v>10</v>
      </c>
      <c r="BB112">
        <v>4</v>
      </c>
    </row>
    <row r="113" spans="1:54" x14ac:dyDescent="0.25">
      <c r="A113" t="s">
        <v>134</v>
      </c>
      <c r="B113">
        <v>-12</v>
      </c>
      <c r="C113">
        <v>1</v>
      </c>
      <c r="D113" t="s">
        <v>301</v>
      </c>
      <c r="E113">
        <v>0</v>
      </c>
      <c r="F113">
        <v>1</v>
      </c>
      <c r="G113" t="s">
        <v>256</v>
      </c>
      <c r="H113">
        <v>4</v>
      </c>
      <c r="I113">
        <v>1</v>
      </c>
      <c r="J113" t="s">
        <v>256</v>
      </c>
      <c r="K113">
        <v>1</v>
      </c>
      <c r="L113">
        <v>1</v>
      </c>
      <c r="M113" t="s">
        <v>23</v>
      </c>
      <c r="N113">
        <v>10</v>
      </c>
      <c r="O113">
        <v>1</v>
      </c>
      <c r="P113" t="s">
        <v>23</v>
      </c>
      <c r="Q113">
        <v>4</v>
      </c>
      <c r="R113">
        <v>1</v>
      </c>
      <c r="S113" t="s">
        <v>23</v>
      </c>
      <c r="T113">
        <v>9</v>
      </c>
      <c r="U113">
        <v>1</v>
      </c>
      <c r="V113" t="s">
        <v>23</v>
      </c>
      <c r="W113">
        <v>3</v>
      </c>
      <c r="X113">
        <v>1</v>
      </c>
      <c r="Y113" t="s">
        <v>241</v>
      </c>
      <c r="Z113">
        <v>1</v>
      </c>
      <c r="AA113">
        <v>1</v>
      </c>
      <c r="AB113" t="s">
        <v>241</v>
      </c>
      <c r="AC113">
        <v>4</v>
      </c>
      <c r="AD113">
        <v>1</v>
      </c>
      <c r="AE113" t="s">
        <v>241</v>
      </c>
      <c r="AF113">
        <v>-1</v>
      </c>
      <c r="AG113">
        <v>1</v>
      </c>
      <c r="AH113" t="s">
        <v>300</v>
      </c>
      <c r="AI113">
        <v>0</v>
      </c>
      <c r="AJ113">
        <v>1</v>
      </c>
      <c r="AK113" t="s">
        <v>300</v>
      </c>
      <c r="AL113">
        <v>0</v>
      </c>
      <c r="AM113">
        <v>1</v>
      </c>
      <c r="AN113" t="s">
        <v>241</v>
      </c>
      <c r="AO113">
        <v>18</v>
      </c>
      <c r="AP113">
        <v>1</v>
      </c>
      <c r="AQ113" t="s">
        <v>97</v>
      </c>
      <c r="AR113">
        <v>4</v>
      </c>
      <c r="AS113">
        <v>1</v>
      </c>
      <c r="AT113" t="s">
        <v>241</v>
      </c>
      <c r="AU113">
        <v>-4</v>
      </c>
      <c r="AV113">
        <v>1</v>
      </c>
      <c r="AW113" t="s">
        <v>241</v>
      </c>
      <c r="AX113">
        <v>16</v>
      </c>
      <c r="AY113">
        <v>1</v>
      </c>
      <c r="AZ113" t="s">
        <v>134</v>
      </c>
      <c r="BA113">
        <v>2</v>
      </c>
      <c r="BB113">
        <v>1</v>
      </c>
    </row>
    <row r="114" spans="1:54" x14ac:dyDescent="0.25">
      <c r="A114" t="s">
        <v>248</v>
      </c>
      <c r="B114">
        <v>-12</v>
      </c>
      <c r="C114">
        <v>2</v>
      </c>
      <c r="D114" t="s">
        <v>301</v>
      </c>
      <c r="E114">
        <v>0</v>
      </c>
      <c r="F114">
        <v>2</v>
      </c>
      <c r="G114" t="s">
        <v>248</v>
      </c>
      <c r="H114">
        <v>4</v>
      </c>
      <c r="I114">
        <v>2</v>
      </c>
      <c r="J114" t="s">
        <v>241</v>
      </c>
      <c r="K114">
        <v>1</v>
      </c>
      <c r="L114">
        <v>2</v>
      </c>
      <c r="M114" t="s">
        <v>241</v>
      </c>
      <c r="N114">
        <v>10</v>
      </c>
      <c r="O114">
        <v>2</v>
      </c>
      <c r="P114" t="s">
        <v>85</v>
      </c>
      <c r="Q114">
        <v>4</v>
      </c>
      <c r="R114">
        <v>2</v>
      </c>
      <c r="S114" t="s">
        <v>303</v>
      </c>
      <c r="T114">
        <v>9</v>
      </c>
      <c r="U114">
        <v>2</v>
      </c>
      <c r="V114" t="s">
        <v>28</v>
      </c>
      <c r="W114">
        <v>3</v>
      </c>
      <c r="X114">
        <v>2</v>
      </c>
      <c r="Y114" t="s">
        <v>60</v>
      </c>
      <c r="Z114">
        <v>1</v>
      </c>
      <c r="AA114">
        <v>2</v>
      </c>
      <c r="AB114" t="s">
        <v>109</v>
      </c>
      <c r="AC114">
        <v>4</v>
      </c>
      <c r="AD114">
        <v>2</v>
      </c>
      <c r="AE114" t="s">
        <v>134</v>
      </c>
      <c r="AF114">
        <v>-1</v>
      </c>
      <c r="AG114">
        <v>2</v>
      </c>
      <c r="AH114" t="s">
        <v>300</v>
      </c>
      <c r="AI114">
        <v>0</v>
      </c>
      <c r="AJ114">
        <v>2</v>
      </c>
      <c r="AK114" t="s">
        <v>300</v>
      </c>
      <c r="AL114">
        <v>0</v>
      </c>
      <c r="AM114">
        <v>2</v>
      </c>
      <c r="AN114" t="s">
        <v>97</v>
      </c>
      <c r="AO114">
        <v>18</v>
      </c>
      <c r="AP114">
        <v>2</v>
      </c>
      <c r="AQ114" t="s">
        <v>131</v>
      </c>
      <c r="AR114">
        <v>4</v>
      </c>
      <c r="AS114">
        <v>2</v>
      </c>
      <c r="AT114" t="s">
        <v>28</v>
      </c>
      <c r="AU114">
        <v>-4</v>
      </c>
      <c r="AV114">
        <v>2</v>
      </c>
      <c r="AW114" t="s">
        <v>249</v>
      </c>
      <c r="AX114">
        <v>16</v>
      </c>
      <c r="AY114">
        <v>2</v>
      </c>
      <c r="AZ114" t="s">
        <v>60</v>
      </c>
      <c r="BA114">
        <v>2</v>
      </c>
      <c r="BB114">
        <v>2</v>
      </c>
    </row>
    <row r="115" spans="1:54" x14ac:dyDescent="0.25">
      <c r="A115" t="s">
        <v>8</v>
      </c>
      <c r="B115">
        <v>-12</v>
      </c>
      <c r="C115">
        <v>3</v>
      </c>
      <c r="D115" t="s">
        <v>301</v>
      </c>
      <c r="E115">
        <v>0</v>
      </c>
      <c r="F115">
        <v>3</v>
      </c>
      <c r="G115" t="s">
        <v>8</v>
      </c>
      <c r="H115">
        <v>4</v>
      </c>
      <c r="I115">
        <v>3</v>
      </c>
      <c r="J115" t="s">
        <v>8</v>
      </c>
      <c r="K115">
        <v>1</v>
      </c>
      <c r="L115">
        <v>3</v>
      </c>
      <c r="M115" t="s">
        <v>248</v>
      </c>
      <c r="N115">
        <v>10</v>
      </c>
      <c r="O115">
        <v>3</v>
      </c>
      <c r="P115" t="s">
        <v>248</v>
      </c>
      <c r="Q115">
        <v>4</v>
      </c>
      <c r="R115">
        <v>3</v>
      </c>
      <c r="S115" t="s">
        <v>248</v>
      </c>
      <c r="T115">
        <v>9</v>
      </c>
      <c r="U115">
        <v>3</v>
      </c>
      <c r="V115" t="s">
        <v>60</v>
      </c>
      <c r="W115">
        <v>3</v>
      </c>
      <c r="X115">
        <v>3</v>
      </c>
      <c r="Y115" t="s">
        <v>248</v>
      </c>
      <c r="Z115">
        <v>1</v>
      </c>
      <c r="AA115">
        <v>3</v>
      </c>
      <c r="AB115" t="s">
        <v>248</v>
      </c>
      <c r="AC115">
        <v>4</v>
      </c>
      <c r="AD115">
        <v>3</v>
      </c>
      <c r="AE115" t="s">
        <v>248</v>
      </c>
      <c r="AF115">
        <v>-1</v>
      </c>
      <c r="AG115">
        <v>3</v>
      </c>
      <c r="AH115" t="s">
        <v>300</v>
      </c>
      <c r="AI115">
        <v>0</v>
      </c>
      <c r="AJ115">
        <v>3</v>
      </c>
      <c r="AK115" t="s">
        <v>300</v>
      </c>
      <c r="AL115">
        <v>0</v>
      </c>
      <c r="AM115">
        <v>3</v>
      </c>
      <c r="AN115" t="s">
        <v>248</v>
      </c>
      <c r="AO115">
        <v>18</v>
      </c>
      <c r="AP115">
        <v>3</v>
      </c>
      <c r="AQ115" t="s">
        <v>248</v>
      </c>
      <c r="AR115">
        <v>4</v>
      </c>
      <c r="AS115">
        <v>3</v>
      </c>
      <c r="AT115" t="s">
        <v>248</v>
      </c>
      <c r="AU115">
        <v>-4</v>
      </c>
      <c r="AV115">
        <v>3</v>
      </c>
      <c r="AW115" t="s">
        <v>248</v>
      </c>
      <c r="AX115">
        <v>16</v>
      </c>
      <c r="AY115">
        <v>3</v>
      </c>
      <c r="AZ115" t="s">
        <v>85</v>
      </c>
      <c r="BA115">
        <v>2</v>
      </c>
      <c r="BB115">
        <v>3</v>
      </c>
    </row>
    <row r="116" spans="1:54" x14ac:dyDescent="0.25">
      <c r="A116" t="s">
        <v>257</v>
      </c>
      <c r="B116">
        <v>-12</v>
      </c>
      <c r="C116">
        <v>4</v>
      </c>
      <c r="D116" t="s">
        <v>301</v>
      </c>
      <c r="E116">
        <v>4</v>
      </c>
      <c r="F116">
        <v>4</v>
      </c>
      <c r="G116" t="s">
        <v>257</v>
      </c>
      <c r="H116">
        <v>4</v>
      </c>
      <c r="I116">
        <v>4</v>
      </c>
      <c r="J116" t="s">
        <v>257</v>
      </c>
      <c r="K116">
        <v>1</v>
      </c>
      <c r="L116">
        <v>4</v>
      </c>
      <c r="M116" t="s">
        <v>239</v>
      </c>
      <c r="N116">
        <v>10</v>
      </c>
      <c r="O116">
        <v>4</v>
      </c>
      <c r="P116" t="s">
        <v>239</v>
      </c>
      <c r="Q116">
        <v>4</v>
      </c>
      <c r="R116">
        <v>4</v>
      </c>
      <c r="S116" t="s">
        <v>239</v>
      </c>
      <c r="T116">
        <v>9</v>
      </c>
      <c r="U116">
        <v>4</v>
      </c>
      <c r="V116" t="s">
        <v>25</v>
      </c>
      <c r="W116">
        <v>3</v>
      </c>
      <c r="X116">
        <v>4</v>
      </c>
      <c r="Y116" t="s">
        <v>239</v>
      </c>
      <c r="Z116">
        <v>1</v>
      </c>
      <c r="AA116">
        <v>4</v>
      </c>
      <c r="AB116" t="s">
        <v>239</v>
      </c>
      <c r="AC116">
        <v>4</v>
      </c>
      <c r="AD116">
        <v>4</v>
      </c>
      <c r="AE116" t="s">
        <v>239</v>
      </c>
      <c r="AF116">
        <v>-1</v>
      </c>
      <c r="AG116">
        <v>4</v>
      </c>
      <c r="AH116" t="s">
        <v>300</v>
      </c>
      <c r="AI116">
        <v>0</v>
      </c>
      <c r="AJ116">
        <v>4</v>
      </c>
      <c r="AK116" t="s">
        <v>300</v>
      </c>
      <c r="AL116">
        <v>0</v>
      </c>
      <c r="AM116">
        <v>4</v>
      </c>
      <c r="AN116" t="s">
        <v>239</v>
      </c>
      <c r="AO116">
        <v>18</v>
      </c>
      <c r="AP116">
        <v>4</v>
      </c>
      <c r="AQ116" t="s">
        <v>239</v>
      </c>
      <c r="AR116">
        <v>4</v>
      </c>
      <c r="AS116">
        <v>4</v>
      </c>
      <c r="AT116" t="s">
        <v>239</v>
      </c>
      <c r="AU116">
        <v>-4</v>
      </c>
      <c r="AV116">
        <v>4</v>
      </c>
      <c r="AW116" t="s">
        <v>239</v>
      </c>
      <c r="AX116">
        <v>16</v>
      </c>
      <c r="AY116">
        <v>4</v>
      </c>
      <c r="AZ116" t="s">
        <v>242</v>
      </c>
      <c r="BA116">
        <v>2</v>
      </c>
      <c r="BB116">
        <v>4</v>
      </c>
    </row>
    <row r="117" spans="1:54" x14ac:dyDescent="0.25">
      <c r="A117" t="s">
        <v>97</v>
      </c>
      <c r="B117">
        <v>22</v>
      </c>
      <c r="C117">
        <v>1</v>
      </c>
      <c r="D117" t="s">
        <v>301</v>
      </c>
      <c r="E117">
        <v>0</v>
      </c>
      <c r="F117">
        <v>1</v>
      </c>
      <c r="G117" t="s">
        <v>28</v>
      </c>
      <c r="H117">
        <v>11</v>
      </c>
      <c r="I117">
        <v>1</v>
      </c>
      <c r="J117" t="s">
        <v>85</v>
      </c>
      <c r="K117">
        <v>0</v>
      </c>
      <c r="L117">
        <v>1</v>
      </c>
      <c r="M117" t="s">
        <v>97</v>
      </c>
      <c r="N117">
        <v>7</v>
      </c>
      <c r="O117">
        <v>1</v>
      </c>
      <c r="P117" t="s">
        <v>28</v>
      </c>
      <c r="Q117">
        <v>0</v>
      </c>
      <c r="R117">
        <v>1</v>
      </c>
      <c r="S117" t="s">
        <v>241</v>
      </c>
      <c r="T117">
        <v>-9</v>
      </c>
      <c r="U117">
        <v>1</v>
      </c>
      <c r="V117" t="s">
        <v>241</v>
      </c>
      <c r="W117">
        <v>15</v>
      </c>
      <c r="X117">
        <v>1</v>
      </c>
      <c r="Y117" t="s">
        <v>106</v>
      </c>
      <c r="Z117">
        <v>15</v>
      </c>
      <c r="AA117">
        <v>1</v>
      </c>
      <c r="AB117" t="s">
        <v>97</v>
      </c>
      <c r="AC117">
        <v>-13</v>
      </c>
      <c r="AD117">
        <v>1</v>
      </c>
      <c r="AE117" t="s">
        <v>23</v>
      </c>
      <c r="AF117">
        <v>13</v>
      </c>
      <c r="AG117">
        <v>1</v>
      </c>
      <c r="AH117" t="s">
        <v>300</v>
      </c>
      <c r="AI117">
        <v>0</v>
      </c>
      <c r="AJ117">
        <v>1</v>
      </c>
      <c r="AK117" t="s">
        <v>300</v>
      </c>
      <c r="AL117">
        <v>0</v>
      </c>
      <c r="AM117">
        <v>1</v>
      </c>
      <c r="AN117" t="s">
        <v>85</v>
      </c>
      <c r="AO117">
        <v>-1</v>
      </c>
      <c r="AP117">
        <v>1</v>
      </c>
      <c r="AQ117" t="s">
        <v>85</v>
      </c>
      <c r="AR117">
        <v>10</v>
      </c>
      <c r="AS117">
        <v>1</v>
      </c>
      <c r="AT117" t="s">
        <v>85</v>
      </c>
      <c r="AU117">
        <v>-6</v>
      </c>
      <c r="AV117">
        <v>1</v>
      </c>
      <c r="AW117" t="s">
        <v>85</v>
      </c>
      <c r="AX117">
        <v>16</v>
      </c>
      <c r="AY117">
        <v>1</v>
      </c>
      <c r="AZ117" t="s">
        <v>23</v>
      </c>
      <c r="BA117">
        <v>11</v>
      </c>
      <c r="BB117">
        <v>1</v>
      </c>
    </row>
    <row r="118" spans="1:54" x14ac:dyDescent="0.25">
      <c r="A118" t="s">
        <v>242</v>
      </c>
      <c r="B118">
        <v>22</v>
      </c>
      <c r="C118">
        <v>2</v>
      </c>
      <c r="D118" t="s">
        <v>301</v>
      </c>
      <c r="E118">
        <v>0</v>
      </c>
      <c r="F118">
        <v>2</v>
      </c>
      <c r="G118" t="s">
        <v>241</v>
      </c>
      <c r="H118">
        <v>11</v>
      </c>
      <c r="I118">
        <v>2</v>
      </c>
      <c r="J118" t="s">
        <v>28</v>
      </c>
      <c r="K118">
        <v>0</v>
      </c>
      <c r="L118">
        <v>2</v>
      </c>
      <c r="M118" t="s">
        <v>242</v>
      </c>
      <c r="N118">
        <v>7</v>
      </c>
      <c r="O118">
        <v>2</v>
      </c>
      <c r="P118" t="s">
        <v>97</v>
      </c>
      <c r="Q118">
        <v>0</v>
      </c>
      <c r="R118">
        <v>2</v>
      </c>
      <c r="S118" t="s">
        <v>97</v>
      </c>
      <c r="T118">
        <v>-9</v>
      </c>
      <c r="U118">
        <v>2</v>
      </c>
      <c r="V118" t="s">
        <v>106</v>
      </c>
      <c r="W118">
        <v>15</v>
      </c>
      <c r="X118">
        <v>2</v>
      </c>
      <c r="Y118" t="s">
        <v>242</v>
      </c>
      <c r="Z118">
        <v>15</v>
      </c>
      <c r="AA118">
        <v>2</v>
      </c>
      <c r="AB118" t="s">
        <v>134</v>
      </c>
      <c r="AC118">
        <v>-13</v>
      </c>
      <c r="AD118">
        <v>2</v>
      </c>
      <c r="AE118" t="s">
        <v>39</v>
      </c>
      <c r="AF118">
        <v>13</v>
      </c>
      <c r="AG118">
        <v>2</v>
      </c>
      <c r="AH118" t="s">
        <v>300</v>
      </c>
      <c r="AI118">
        <v>0</v>
      </c>
      <c r="AJ118">
        <v>2</v>
      </c>
      <c r="AK118" t="s">
        <v>300</v>
      </c>
      <c r="AL118">
        <v>0</v>
      </c>
      <c r="AM118">
        <v>2</v>
      </c>
      <c r="AN118" t="s">
        <v>131</v>
      </c>
      <c r="AO118">
        <v>-1</v>
      </c>
      <c r="AP118">
        <v>2</v>
      </c>
      <c r="AQ118" t="s">
        <v>242</v>
      </c>
      <c r="AR118">
        <v>10</v>
      </c>
      <c r="AS118">
        <v>2</v>
      </c>
      <c r="AT118" t="s">
        <v>131</v>
      </c>
      <c r="AU118">
        <v>-12</v>
      </c>
      <c r="AV118">
        <v>2</v>
      </c>
      <c r="AW118" t="s">
        <v>131</v>
      </c>
      <c r="AX118">
        <v>16</v>
      </c>
      <c r="AY118">
        <v>2</v>
      </c>
      <c r="AZ118" t="s">
        <v>28</v>
      </c>
      <c r="BA118">
        <v>11</v>
      </c>
      <c r="BB118">
        <v>2</v>
      </c>
    </row>
    <row r="119" spans="1:54" x14ac:dyDescent="0.25">
      <c r="A119" t="s">
        <v>39</v>
      </c>
      <c r="B119">
        <v>22</v>
      </c>
      <c r="C119">
        <v>3</v>
      </c>
      <c r="D119" t="s">
        <v>301</v>
      </c>
      <c r="E119">
        <v>0</v>
      </c>
      <c r="F119">
        <v>3</v>
      </c>
      <c r="G119" t="s">
        <v>242</v>
      </c>
      <c r="H119">
        <v>11</v>
      </c>
      <c r="I119">
        <v>3</v>
      </c>
      <c r="J119" t="s">
        <v>97</v>
      </c>
      <c r="K119">
        <v>0</v>
      </c>
      <c r="L119">
        <v>3</v>
      </c>
      <c r="M119" t="s">
        <v>39</v>
      </c>
      <c r="N119">
        <v>7</v>
      </c>
      <c r="O119">
        <v>3</v>
      </c>
      <c r="P119" t="s">
        <v>242</v>
      </c>
      <c r="Q119">
        <v>0</v>
      </c>
      <c r="R119">
        <v>3</v>
      </c>
      <c r="S119" t="s">
        <v>242</v>
      </c>
      <c r="T119">
        <v>-9</v>
      </c>
      <c r="U119">
        <v>3</v>
      </c>
      <c r="V119" t="s">
        <v>242</v>
      </c>
      <c r="W119">
        <v>15</v>
      </c>
      <c r="X119">
        <v>3</v>
      </c>
      <c r="Y119" t="s">
        <v>39</v>
      </c>
      <c r="Z119">
        <v>15</v>
      </c>
      <c r="AA119">
        <v>3</v>
      </c>
      <c r="AB119" t="s">
        <v>242</v>
      </c>
      <c r="AC119">
        <v>-13</v>
      </c>
      <c r="AD119">
        <v>3</v>
      </c>
      <c r="AE119" t="s">
        <v>242</v>
      </c>
      <c r="AF119">
        <v>13</v>
      </c>
      <c r="AG119">
        <v>3</v>
      </c>
      <c r="AH119" t="s">
        <v>300</v>
      </c>
      <c r="AI119">
        <v>0</v>
      </c>
      <c r="AJ119">
        <v>3</v>
      </c>
      <c r="AK119" t="s">
        <v>300</v>
      </c>
      <c r="AL119">
        <v>0</v>
      </c>
      <c r="AM119">
        <v>3</v>
      </c>
      <c r="AN119" t="s">
        <v>242</v>
      </c>
      <c r="AO119">
        <v>-1</v>
      </c>
      <c r="AP119">
        <v>3</v>
      </c>
      <c r="AQ119" t="s">
        <v>25</v>
      </c>
      <c r="AR119">
        <v>10</v>
      </c>
      <c r="AS119">
        <v>3</v>
      </c>
      <c r="AT119" t="s">
        <v>242</v>
      </c>
      <c r="AU119">
        <v>-12</v>
      </c>
      <c r="AV119">
        <v>3</v>
      </c>
      <c r="AW119" t="s">
        <v>39</v>
      </c>
      <c r="AX119">
        <v>16</v>
      </c>
      <c r="AY119">
        <v>3</v>
      </c>
      <c r="AZ119" t="s">
        <v>256</v>
      </c>
      <c r="BA119">
        <v>11</v>
      </c>
      <c r="BB119">
        <v>3</v>
      </c>
    </row>
    <row r="120" spans="1:54" x14ac:dyDescent="0.25">
      <c r="A120" t="s">
        <v>243</v>
      </c>
      <c r="B120">
        <v>22</v>
      </c>
      <c r="C120">
        <v>4</v>
      </c>
      <c r="D120" t="s">
        <v>301</v>
      </c>
      <c r="E120">
        <v>4</v>
      </c>
      <c r="F120">
        <v>4</v>
      </c>
      <c r="G120" t="s">
        <v>243</v>
      </c>
      <c r="H120">
        <v>11</v>
      </c>
      <c r="I120">
        <v>4</v>
      </c>
      <c r="J120" t="s">
        <v>243</v>
      </c>
      <c r="K120">
        <v>0</v>
      </c>
      <c r="L120">
        <v>4</v>
      </c>
      <c r="M120" t="s">
        <v>243</v>
      </c>
      <c r="N120">
        <v>7</v>
      </c>
      <c r="O120">
        <v>4</v>
      </c>
      <c r="P120" t="s">
        <v>243</v>
      </c>
      <c r="Q120">
        <v>0</v>
      </c>
      <c r="R120">
        <v>4</v>
      </c>
      <c r="S120" t="s">
        <v>243</v>
      </c>
      <c r="T120">
        <v>-9</v>
      </c>
      <c r="U120">
        <v>4</v>
      </c>
      <c r="V120" t="s">
        <v>243</v>
      </c>
      <c r="W120">
        <v>15</v>
      </c>
      <c r="X120">
        <v>4</v>
      </c>
      <c r="Y120" t="s">
        <v>243</v>
      </c>
      <c r="Z120">
        <v>15</v>
      </c>
      <c r="AA120">
        <v>4</v>
      </c>
      <c r="AB120" t="s">
        <v>243</v>
      </c>
      <c r="AC120">
        <v>-13</v>
      </c>
      <c r="AD120">
        <v>4</v>
      </c>
      <c r="AE120" t="s">
        <v>243</v>
      </c>
      <c r="AF120">
        <v>13</v>
      </c>
      <c r="AG120">
        <v>4</v>
      </c>
      <c r="AH120" t="s">
        <v>300</v>
      </c>
      <c r="AI120">
        <v>0</v>
      </c>
      <c r="AJ120">
        <v>4</v>
      </c>
      <c r="AK120" t="s">
        <v>300</v>
      </c>
      <c r="AL120">
        <v>0</v>
      </c>
      <c r="AM120">
        <v>4</v>
      </c>
      <c r="AN120" t="s">
        <v>243</v>
      </c>
      <c r="AO120">
        <v>-1</v>
      </c>
      <c r="AP120">
        <v>4</v>
      </c>
      <c r="AQ120" t="s">
        <v>243</v>
      </c>
      <c r="AR120">
        <v>10</v>
      </c>
      <c r="AS120">
        <v>4</v>
      </c>
      <c r="AT120" t="s">
        <v>243</v>
      </c>
      <c r="AU120">
        <v>-12</v>
      </c>
      <c r="AV120">
        <v>4</v>
      </c>
      <c r="AW120" t="s">
        <v>243</v>
      </c>
      <c r="AX120">
        <v>16</v>
      </c>
      <c r="AY120">
        <v>4</v>
      </c>
      <c r="AZ120" t="s">
        <v>243</v>
      </c>
      <c r="BA120">
        <v>11</v>
      </c>
      <c r="BB120">
        <v>4</v>
      </c>
    </row>
    <row r="121" spans="1:54" x14ac:dyDescent="0.25">
      <c r="A121" t="s">
        <v>23</v>
      </c>
      <c r="B121">
        <v>22</v>
      </c>
      <c r="C121">
        <v>1</v>
      </c>
      <c r="D121" t="s">
        <v>301</v>
      </c>
      <c r="E121">
        <v>0</v>
      </c>
      <c r="F121">
        <v>1</v>
      </c>
      <c r="G121" t="s">
        <v>23</v>
      </c>
      <c r="H121">
        <v>6</v>
      </c>
      <c r="I121">
        <v>1</v>
      </c>
      <c r="J121" t="s">
        <v>60</v>
      </c>
      <c r="K121">
        <v>-10</v>
      </c>
      <c r="L121">
        <v>1</v>
      </c>
      <c r="M121" t="s">
        <v>109</v>
      </c>
      <c r="N121">
        <v>-10</v>
      </c>
      <c r="O121">
        <v>1</v>
      </c>
      <c r="P121" t="s">
        <v>109</v>
      </c>
      <c r="Q121">
        <v>10</v>
      </c>
      <c r="R121">
        <v>1</v>
      </c>
      <c r="S121" t="s">
        <v>302</v>
      </c>
      <c r="T121">
        <v>11</v>
      </c>
      <c r="U121">
        <v>1</v>
      </c>
      <c r="V121" t="s">
        <v>302</v>
      </c>
      <c r="W121">
        <v>8</v>
      </c>
      <c r="X121">
        <v>1</v>
      </c>
      <c r="Y121" t="s">
        <v>302</v>
      </c>
      <c r="Z121">
        <v>42</v>
      </c>
      <c r="AA121">
        <v>1</v>
      </c>
      <c r="AB121" t="s">
        <v>302</v>
      </c>
      <c r="AC121">
        <v>-17</v>
      </c>
      <c r="AD121">
        <v>1</v>
      </c>
      <c r="AE121" t="s">
        <v>302</v>
      </c>
      <c r="AF121">
        <v>17</v>
      </c>
      <c r="AG121">
        <v>1</v>
      </c>
      <c r="AH121" t="s">
        <v>300</v>
      </c>
      <c r="AI121">
        <v>0</v>
      </c>
      <c r="AJ121">
        <v>1</v>
      </c>
      <c r="AK121" t="s">
        <v>300</v>
      </c>
      <c r="AL121">
        <v>0</v>
      </c>
      <c r="AM121">
        <v>1</v>
      </c>
      <c r="AN121" t="s">
        <v>134</v>
      </c>
      <c r="AO121">
        <v>11</v>
      </c>
      <c r="AP121">
        <v>1</v>
      </c>
      <c r="AQ121" t="s">
        <v>134</v>
      </c>
      <c r="AR121">
        <v>0</v>
      </c>
      <c r="AS121">
        <v>1</v>
      </c>
      <c r="AT121" t="s">
        <v>302</v>
      </c>
      <c r="AU121">
        <v>23</v>
      </c>
      <c r="AV121">
        <v>1</v>
      </c>
      <c r="AW121" t="s">
        <v>247</v>
      </c>
      <c r="AX121">
        <v>12</v>
      </c>
      <c r="AY121">
        <v>1</v>
      </c>
      <c r="AZ121" t="s">
        <v>247</v>
      </c>
      <c r="BA121">
        <v>2</v>
      </c>
      <c r="BB121">
        <v>1</v>
      </c>
    </row>
    <row r="122" spans="1:54" x14ac:dyDescent="0.25">
      <c r="A122" t="s">
        <v>45</v>
      </c>
      <c r="B122">
        <v>22</v>
      </c>
      <c r="C122">
        <v>2</v>
      </c>
      <c r="D122" t="s">
        <v>301</v>
      </c>
      <c r="E122">
        <v>0</v>
      </c>
      <c r="F122">
        <v>2</v>
      </c>
      <c r="G122" t="s">
        <v>60</v>
      </c>
      <c r="H122">
        <v>6</v>
      </c>
      <c r="I122">
        <v>2</v>
      </c>
      <c r="J122" t="s">
        <v>45</v>
      </c>
      <c r="K122">
        <v>-10</v>
      </c>
      <c r="L122">
        <v>2</v>
      </c>
      <c r="M122" t="s">
        <v>45</v>
      </c>
      <c r="N122">
        <v>-10</v>
      </c>
      <c r="O122">
        <v>2</v>
      </c>
      <c r="P122" t="s">
        <v>45</v>
      </c>
      <c r="Q122">
        <v>10</v>
      </c>
      <c r="R122">
        <v>2</v>
      </c>
      <c r="S122" t="s">
        <v>45</v>
      </c>
      <c r="T122">
        <v>11</v>
      </c>
      <c r="U122">
        <v>2</v>
      </c>
      <c r="V122" t="s">
        <v>97</v>
      </c>
      <c r="W122">
        <v>8</v>
      </c>
      <c r="X122">
        <v>2</v>
      </c>
      <c r="Y122" t="s">
        <v>115</v>
      </c>
      <c r="Z122">
        <v>42</v>
      </c>
      <c r="AA122">
        <v>2</v>
      </c>
      <c r="AB122" t="s">
        <v>45</v>
      </c>
      <c r="AC122">
        <v>-17</v>
      </c>
      <c r="AD122">
        <v>2</v>
      </c>
      <c r="AE122" t="s">
        <v>45</v>
      </c>
      <c r="AF122">
        <v>17</v>
      </c>
      <c r="AG122">
        <v>2</v>
      </c>
      <c r="AH122" t="s">
        <v>300</v>
      </c>
      <c r="AI122">
        <v>0</v>
      </c>
      <c r="AJ122">
        <v>2</v>
      </c>
      <c r="AK122" t="s">
        <v>300</v>
      </c>
      <c r="AL122">
        <v>0</v>
      </c>
      <c r="AM122">
        <v>2</v>
      </c>
      <c r="AN122" t="s">
        <v>45</v>
      </c>
      <c r="AO122">
        <v>11</v>
      </c>
      <c r="AP122">
        <v>2</v>
      </c>
      <c r="AQ122" t="s">
        <v>45</v>
      </c>
      <c r="AR122">
        <v>0</v>
      </c>
      <c r="AS122">
        <v>2</v>
      </c>
      <c r="AT122" t="s">
        <v>45</v>
      </c>
      <c r="AU122">
        <v>23</v>
      </c>
      <c r="AV122">
        <v>2</v>
      </c>
      <c r="AW122" t="s">
        <v>45</v>
      </c>
      <c r="AX122">
        <v>12</v>
      </c>
      <c r="AY122">
        <v>2</v>
      </c>
      <c r="AZ122" t="s">
        <v>281</v>
      </c>
      <c r="BA122">
        <v>2</v>
      </c>
      <c r="BB122">
        <v>2</v>
      </c>
    </row>
    <row r="123" spans="1:54" x14ac:dyDescent="0.25">
      <c r="A123" t="s">
        <v>239</v>
      </c>
      <c r="B123">
        <v>22</v>
      </c>
      <c r="C123">
        <v>3</v>
      </c>
      <c r="D123" t="s">
        <v>301</v>
      </c>
      <c r="E123">
        <v>0</v>
      </c>
      <c r="F123">
        <v>3</v>
      </c>
      <c r="G123" t="s">
        <v>239</v>
      </c>
      <c r="H123">
        <v>6</v>
      </c>
      <c r="I123">
        <v>3</v>
      </c>
      <c r="J123" t="s">
        <v>239</v>
      </c>
      <c r="K123">
        <v>-10</v>
      </c>
      <c r="L123">
        <v>3</v>
      </c>
      <c r="M123" t="s">
        <v>8</v>
      </c>
      <c r="N123">
        <v>-10</v>
      </c>
      <c r="O123">
        <v>3</v>
      </c>
      <c r="P123" t="s">
        <v>8</v>
      </c>
      <c r="Q123">
        <v>10</v>
      </c>
      <c r="R123">
        <v>3</v>
      </c>
      <c r="S123" t="s">
        <v>8</v>
      </c>
      <c r="T123">
        <v>11</v>
      </c>
      <c r="U123">
        <v>3</v>
      </c>
      <c r="V123" t="s">
        <v>45</v>
      </c>
      <c r="W123">
        <v>8</v>
      </c>
      <c r="X123">
        <v>3</v>
      </c>
      <c r="Y123" t="s">
        <v>8</v>
      </c>
      <c r="Z123">
        <v>42</v>
      </c>
      <c r="AA123">
        <v>3</v>
      </c>
      <c r="AB123" t="s">
        <v>8</v>
      </c>
      <c r="AC123">
        <v>-17</v>
      </c>
      <c r="AD123">
        <v>3</v>
      </c>
      <c r="AE123" t="s">
        <v>8</v>
      </c>
      <c r="AF123">
        <v>17</v>
      </c>
      <c r="AG123">
        <v>3</v>
      </c>
      <c r="AH123" t="s">
        <v>300</v>
      </c>
      <c r="AI123">
        <v>0</v>
      </c>
      <c r="AJ123">
        <v>3</v>
      </c>
      <c r="AK123" t="s">
        <v>300</v>
      </c>
      <c r="AL123">
        <v>0</v>
      </c>
      <c r="AM123">
        <v>3</v>
      </c>
      <c r="AN123" t="s">
        <v>8</v>
      </c>
      <c r="AO123">
        <v>11</v>
      </c>
      <c r="AP123">
        <v>3</v>
      </c>
      <c r="AQ123" t="s">
        <v>8</v>
      </c>
      <c r="AR123">
        <v>0</v>
      </c>
      <c r="AS123">
        <v>3</v>
      </c>
      <c r="AT123" t="s">
        <v>8</v>
      </c>
      <c r="AU123">
        <v>23</v>
      </c>
      <c r="AV123">
        <v>3</v>
      </c>
      <c r="AW123" t="s">
        <v>8</v>
      </c>
      <c r="AX123">
        <v>12</v>
      </c>
      <c r="AY123">
        <v>3</v>
      </c>
      <c r="AZ123" t="s">
        <v>69</v>
      </c>
      <c r="BA123">
        <v>2</v>
      </c>
      <c r="BB123">
        <v>3</v>
      </c>
    </row>
    <row r="124" spans="1:54" x14ac:dyDescent="0.25">
      <c r="A124" t="s">
        <v>69</v>
      </c>
      <c r="B124">
        <v>22</v>
      </c>
      <c r="C124">
        <v>4</v>
      </c>
      <c r="D124" t="s">
        <v>301</v>
      </c>
      <c r="E124">
        <v>4</v>
      </c>
      <c r="F124">
        <v>4</v>
      </c>
      <c r="G124" t="s">
        <v>69</v>
      </c>
      <c r="H124">
        <v>6</v>
      </c>
      <c r="I124">
        <v>4</v>
      </c>
      <c r="J124" t="s">
        <v>69</v>
      </c>
      <c r="K124">
        <v>-10</v>
      </c>
      <c r="L124">
        <v>4</v>
      </c>
      <c r="M124" t="s">
        <v>69</v>
      </c>
      <c r="N124">
        <v>-10</v>
      </c>
      <c r="O124">
        <v>4</v>
      </c>
      <c r="P124" t="s">
        <v>69</v>
      </c>
      <c r="Q124">
        <v>10</v>
      </c>
      <c r="R124">
        <v>4</v>
      </c>
      <c r="S124" t="s">
        <v>69</v>
      </c>
      <c r="T124">
        <v>11</v>
      </c>
      <c r="U124">
        <v>4</v>
      </c>
      <c r="V124" t="s">
        <v>69</v>
      </c>
      <c r="W124">
        <v>8</v>
      </c>
      <c r="X124">
        <v>4</v>
      </c>
      <c r="Y124" t="s">
        <v>69</v>
      </c>
      <c r="Z124">
        <v>42</v>
      </c>
      <c r="AA124">
        <v>4</v>
      </c>
      <c r="AB124" t="s">
        <v>69</v>
      </c>
      <c r="AC124">
        <v>-17</v>
      </c>
      <c r="AD124">
        <v>4</v>
      </c>
      <c r="AE124" t="s">
        <v>69</v>
      </c>
      <c r="AF124">
        <v>17</v>
      </c>
      <c r="AG124">
        <v>4</v>
      </c>
      <c r="AH124" t="s">
        <v>300</v>
      </c>
      <c r="AI124">
        <v>0</v>
      </c>
      <c r="AJ124">
        <v>4</v>
      </c>
      <c r="AK124" t="s">
        <v>300</v>
      </c>
      <c r="AL124">
        <v>0</v>
      </c>
      <c r="AM124">
        <v>4</v>
      </c>
      <c r="AN124" t="s">
        <v>69</v>
      </c>
      <c r="AO124">
        <v>11</v>
      </c>
      <c r="AP124">
        <v>4</v>
      </c>
      <c r="AQ124" t="s">
        <v>69</v>
      </c>
      <c r="AR124">
        <v>0</v>
      </c>
      <c r="AS124">
        <v>4</v>
      </c>
      <c r="AT124" t="s">
        <v>69</v>
      </c>
      <c r="AU124">
        <v>23</v>
      </c>
      <c r="AV124">
        <v>4</v>
      </c>
      <c r="AW124" t="s">
        <v>69</v>
      </c>
      <c r="AX124">
        <v>12</v>
      </c>
      <c r="AY124">
        <v>4</v>
      </c>
      <c r="AZ124" t="s">
        <v>8</v>
      </c>
      <c r="BA124">
        <v>2</v>
      </c>
      <c r="BB124">
        <v>4</v>
      </c>
    </row>
  </sheetData>
  <sortState xmlns:xlrd2="http://schemas.microsoft.com/office/spreadsheetml/2017/richdata2" ref="A2:Z57">
    <sortCondition ref="B2:B57"/>
    <sortCondition ref="A2:A5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Q124"/>
  <sheetViews>
    <sheetView topLeftCell="A10" workbookViewId="0">
      <selection activeCell="C26" sqref="C26"/>
    </sheetView>
  </sheetViews>
  <sheetFormatPr defaultRowHeight="15" x14ac:dyDescent="0.25"/>
  <cols>
    <col min="1" max="1" width="18" bestFit="1" customWidth="1"/>
    <col min="2" max="2" width="15.28515625" bestFit="1" customWidth="1"/>
    <col min="3" max="3" width="19" bestFit="1" customWidth="1"/>
    <col min="4" max="4" width="15.85546875" customWidth="1"/>
    <col min="7" max="7" width="14" customWidth="1"/>
    <col min="13" max="13" width="20.140625" bestFit="1" customWidth="1"/>
    <col min="16" max="16" width="17" customWidth="1"/>
    <col min="19" max="19" width="20.140625" customWidth="1"/>
    <col min="22" max="22" width="17.28515625" customWidth="1"/>
    <col min="25" max="25" width="16.85546875" customWidth="1"/>
    <col min="28" max="28" width="16.42578125" customWidth="1"/>
    <col min="31" max="31" width="14" customWidth="1"/>
    <col min="34" max="34" width="15.42578125" customWidth="1"/>
    <col min="37" max="37" width="20.140625" bestFit="1" customWidth="1"/>
    <col min="40" max="40" width="16.42578125" customWidth="1"/>
    <col min="43" max="43" width="17.7109375" customWidth="1"/>
    <col min="46" max="46" width="18" customWidth="1"/>
    <col min="49" max="49" width="17.42578125" customWidth="1"/>
    <col min="52" max="52" width="15.28515625" customWidth="1"/>
  </cols>
  <sheetData>
    <row r="1" spans="1:69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1</v>
      </c>
      <c r="W1" s="5" t="s">
        <v>2</v>
      </c>
      <c r="X1" s="5" t="s">
        <v>3</v>
      </c>
      <c r="Y1" s="5" t="s">
        <v>4</v>
      </c>
      <c r="Z1" s="5" t="s">
        <v>5</v>
      </c>
      <c r="AB1" s="3" t="s">
        <v>270</v>
      </c>
      <c r="AC1" s="3" t="s">
        <v>271</v>
      </c>
      <c r="AD1" s="3" t="s">
        <v>272</v>
      </c>
      <c r="AE1" s="3" t="s">
        <v>273</v>
      </c>
      <c r="AL1" s="41" t="s">
        <v>160</v>
      </c>
      <c r="AM1" s="41" t="s">
        <v>271</v>
      </c>
      <c r="AN1" s="41" t="s">
        <v>791</v>
      </c>
      <c r="AO1" s="41" t="s">
        <v>792</v>
      </c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x14ac:dyDescent="0.25">
      <c r="A2" s="1" t="s">
        <v>74</v>
      </c>
      <c r="B2" s="1" t="s">
        <v>125</v>
      </c>
      <c r="C2" s="1" t="s">
        <v>829</v>
      </c>
      <c r="D2" s="7">
        <v>5</v>
      </c>
      <c r="E2" s="7">
        <v>24</v>
      </c>
      <c r="F2" s="7">
        <v>-14</v>
      </c>
      <c r="G2" s="7" t="s">
        <v>9</v>
      </c>
      <c r="H2" s="7">
        <v>7</v>
      </c>
      <c r="I2" s="7">
        <v>-4</v>
      </c>
      <c r="J2" s="7">
        <v>1</v>
      </c>
      <c r="K2" s="7">
        <v>8</v>
      </c>
      <c r="L2" s="7">
        <v>-9</v>
      </c>
      <c r="M2" s="7">
        <v>-14</v>
      </c>
      <c r="N2" s="7">
        <v>8</v>
      </c>
      <c r="O2" s="7">
        <v>17</v>
      </c>
      <c r="P2" s="7">
        <v>11</v>
      </c>
      <c r="Q2" s="7">
        <v>10</v>
      </c>
      <c r="R2" s="7">
        <v>10</v>
      </c>
      <c r="S2" s="7">
        <v>24</v>
      </c>
      <c r="T2" s="7">
        <v>0</v>
      </c>
      <c r="U2" s="7">
        <v>4</v>
      </c>
      <c r="V2" s="7">
        <v>88</v>
      </c>
      <c r="W2" s="7">
        <v>17</v>
      </c>
      <c r="X2" s="8">
        <v>12</v>
      </c>
      <c r="Y2" s="8">
        <v>1</v>
      </c>
      <c r="Z2" s="8">
        <v>4</v>
      </c>
      <c r="AB2">
        <f>IF(ISERROR(VLOOKUP($B2,$A$77:$C$124,3,FALSE)=1),0,IF(VLOOKUP($B2,$A$77:$C$124,3,FALSE)=1,1,0))+IF(ISERROR(VLOOKUP($B2,$D$77:$F$124,3,FALSE)=1),0,IF(VLOOKUP($B2,$D$77:$F$124,3,FALSE)=1,1,0))+IF(ISERROR(VLOOKUP($B2,$G$77:$I$124,3,FALSE)=1),0,IF(VLOOKUP($B2,$G$77:$I$124,3,FALSE)=1,1,0))+IF(ISERROR(VLOOKUP($B2,$J$77:$L$124,3,FALSE)=1),0,IF(VLOOKUP($B2,$J$77:$L$124,3,FALSE)=1,1,0))+IF(ISERROR(VLOOKUP($B2,$M$77:$O$124,3,FALSE)=1),0,IF(VLOOKUP($B2,$M$77:$O$124,3,FALSE)=1,1,0))+IF(ISERROR(VLOOKUP($B2,$P$77:$R$124,3,FALSE)=1),0,IF(VLOOKUP($B2,$P$77:$R$124,3,FALSE)=1,1,0))+IF(ISERROR(VLOOKUP($B2,$S$77:$U$124,3,FALSE)=1),0,IF(VLOOKUP($B2,$S$77:$U$124,3,FALSE)=1,1,0))+IF(ISERROR(VLOOKUP($B2,$V$77:$X$124,3,FALSE)=1),0,IF(VLOOKUP($B2,$V$77:$X$124,3,FALSE)=1,1,0))+IF(ISERROR(VLOOKUP($B2,$Y$77:$AA$124,3,FALSE)=1),0,IF(VLOOKUP($B2,$Y$77:$AA$124,3,FALSE)=1,1,0))+IF(ISERROR(VLOOKUP($B2,$AB$77:$AD$124,3,FALSE)=1),0,IF(VLOOKUP($B2,$AB$77:$AD$124,3,FALSE)=1,1,0))+IF(ISERROR(VLOOKUP($B2,$AE$77:$AG$124,3,FALSE)=1),0,IF(VLOOKUP($B2,$AE$77:$AG$124,3,FALSE)=1,1,0))+IF(ISERROR(VLOOKUP($B2,$AH$77:$AJ$124,3,FALSE)=1),0,IF(VLOOKUP($B2,$AH$77:$AJ$124,3,FALSE)=1,1,0))+IF(ISERROR(VLOOKUP($B2,$AK$77:$AM$124,3,FALSE)=1),0,IF(VLOOKUP($B2,$AK$77:$AM$124,3,FALSE)=1,1,0))+IF(ISERROR(VLOOKUP($B2,$AN$77:$AP$124,3,FALSE)=1),0,IF(VLOOKUP($B2,$AN$77:$AP$124,3,FALSE)=1,1,0))+IF(ISERROR(VLOOKUP($B2,$AQ$77:$AS$124,3,FALSE)=1),0,IF(VLOOKUP($B2,$AQ$77:$AS$124,3,FALSE)=1,1,0))+IF(ISERROR(VLOOKUP($B2,$AT$77:$AV$124,3,FALSE)=1),0,IF(VLOOKUP($B2,$AT$77:$AV$124,3,FALSE)=1,1,0))+IF(ISERROR(VLOOKUP($B2,$AW$77:$AY$124,3,FALSE)=1),0,IF(VLOOKUP($B2,$AW$77:$AY$124,3,FALSE)=1,1,0))+IF(ISERROR(VLOOKUP($B2,$AZ$77:$BB$124,3,FALSE)=1),0,IF(VLOOKUP($B2,$AZ$77:$BB$124,3,FALSE)=1,1,0))</f>
        <v>0</v>
      </c>
      <c r="AC2">
        <f>IF(ISERROR(VLOOKUP($B2,$A$77:$C$124,3,FALSE)=2),0,IF(VLOOKUP($B2,$A$77:$C$124,3,FALSE)=2,1,0))+IF(ISERROR(VLOOKUP($B2,$D$77:$F$124,3,FALSE)=2),0,IF(VLOOKUP($B2,$D$77:$F$124,3,FALSE)=2,1,0))+IF(ISERROR(VLOOKUP($B2,$G$77:$I$124,3,FALSE)=2),0,IF(VLOOKUP($B2,$G$77:$I$124,3,FALSE)=2,1,0))+IF(ISERROR(VLOOKUP($B2,$J$77:$L$124,3,FALSE)=2),0,IF(VLOOKUP($B2,$J$77:$L$124,3,FALSE)=2,1,0))+IF(ISERROR(VLOOKUP($B2,$M$77:$O$124,3,FALSE)=2),0,IF(VLOOKUP($B2,$M$77:$O$124,3,FALSE)=2,1,0))+IF(ISERROR(VLOOKUP($B2,$P$77:$R$124,3,FALSE)=2),0,IF(VLOOKUP($B2,$P$77:$R$124,3,FALSE)=2,1,0))+IF(ISERROR(VLOOKUP($B2,$S$77:$U$124,3,FALSE)=2),0,IF(VLOOKUP($B2,$S$77:$U$124,3,FALSE)=2,1,0))+IF(ISERROR(VLOOKUP($B2,$V$77:$X$124,3,FALSE)=2),0,IF(VLOOKUP($B2,$V$77:$X$124,3,FALSE)=2,1,0))+IF(ISERROR(VLOOKUP($B2,$Y$77:$AA$124,3,FALSE)=2),0,IF(VLOOKUP($B2,$Y$77:$AA$124,3,FALSE)=2,1,0))+IF(ISERROR(VLOOKUP($B2,$AB$77:$AD$124,3,FALSE)=2),0,IF(VLOOKUP($B2,$AB$77:$AD$124,3,FALSE)=2,1,0))+IF(ISERROR(VLOOKUP($B2,$AE$77:$AG$124,3,FALSE)=2),0,IF(VLOOKUP($B2,$AE$77:$AG$124,3,FALSE)=2,1,0))+IF(ISERROR(VLOOKUP($B2,$AH$77:$AJ$124,3,FALSE)=2),0,IF(VLOOKUP($B2,$AH$77:$AJ$124,3,FALSE)=2,1,0))+IF(ISERROR(VLOOKUP($B2,$AK$77:$AM$124,3,FALSE)=2),0,IF(VLOOKUP($B2,$AK$77:$AM$124,3,FALSE)=2,1,0))+IF(ISERROR(VLOOKUP($B2,$AN$77:$AP$124,3,FALSE)=2),0,IF(VLOOKUP($B2,$AN$77:$AP$124,3,FALSE)=2,1,0))+IF(ISERROR(VLOOKUP($B2,$AQ$77:$AS$124,3,FALSE)=2),0,IF(VLOOKUP($B2,$AQ$77:$AS$124,3,FALSE)=2,1,0))+IF(ISERROR(VLOOKUP($B2,$AT$77:$AV$124,3,FALSE)=2),0,IF(VLOOKUP($B2,$AT$77:$AV$124,3,FALSE)=2,1,0))+IF(ISERROR(VLOOKUP($B2,$AW$77:$AY$124,3,FALSE)=2),0,IF(VLOOKUP($B2,$AW$77:$AY$124,3,FALSE)=2,1,0))+IF(ISERROR(VLOOKUP($B2,$AZ$77:$BB$124,3,FALSE)=2),0,IF(VLOOKUP($B2,$AZ$77:$BB$124,3,FALSE)=2,1,0))</f>
        <v>0</v>
      </c>
      <c r="AD2">
        <f>IF(ISERROR(VLOOKUP($B2,$A$77:$C$124,3,FALSE)=3),0,IF(VLOOKUP($B2,$A$77:$C$124,3,FALSE)=3,1,0))+IF(ISERROR(VLOOKUP($B2,$D$77:$F$124,3,FALSE)=3),0,IF(VLOOKUP($B2,$D$77:$F$124,3,FALSE)=3,1,0))+IF(ISERROR(VLOOKUP($B2,$G$77:$I$124,3,FALSE)=3),0,IF(VLOOKUP($B2,$G$77:$I$124,3,FALSE)=3,1,0))+IF(ISERROR(VLOOKUP($B2,$J$77:$L$124,3,FALSE)=3),0,IF(VLOOKUP($B2,$J$77:$L$124,3,FALSE)=3,1,0))+IF(ISERROR(VLOOKUP($B2,$M$77:$O$124,3,FALSE)=3),0,IF(VLOOKUP($B2,$M$77:$O$124,3,FALSE)=3,1,0))+IF(ISERROR(VLOOKUP($B2,$P$77:$R$124,3,FALSE)=3),0,IF(VLOOKUP($B2,$P$77:$R$124,3,FALSE)=3,1,0))+IF(ISERROR(VLOOKUP($B2,$S$77:$U$124,3,FALSE)=3),0,IF(VLOOKUP($B2,$S$77:$U$124,3,FALSE)=3,1,0))+IF(ISERROR(VLOOKUP($B2,$V$77:$X$124,3,FALSE)=3),0,IF(VLOOKUP($B2,$V$77:$X$124,3,FALSE)=3,1,0))+IF(ISERROR(VLOOKUP($B2,$Y$77:$AA$124,3,FALSE)=3),0,IF(VLOOKUP($B2,$Y$77:$AA$124,3,FALSE)=3,1,0))+IF(ISERROR(VLOOKUP($B2,$AB$77:$AD$124,3,FALSE)=3),0,IF(VLOOKUP($B2,$AB$77:$AD$124,3,FALSE)=3,1,0))+IF(ISERROR(VLOOKUP($B2,$AE$77:$AG$124,3,FALSE)=3),0,IF(VLOOKUP($B2,$AE$77:$AG$124,3,FALSE)=3,1,0))+IF(ISERROR(VLOOKUP($B2,$AH$77:$AJ$124,3,FALSE)=3),0,IF(VLOOKUP($B2,$AH$77:$AJ$124,3,FALSE)=3,1,0))+IF(ISERROR(VLOOKUP($B2,$AK$77:$AM$124,3,FALSE)=3),0,IF(VLOOKUP($B2,$AK$77:$AM$124,3,FALSE)=3,1,0))+IF(ISERROR(VLOOKUP($B2,$AN$77:$AP$124,3,FALSE)=3),0,IF(VLOOKUP($B2,$AN$77:$AP$124,3,FALSE)=3,1,0))+IF(ISERROR(VLOOKUP($B2,$AQ$77:$AS$124,3,FALSE)=3),0,IF(VLOOKUP($B2,$AQ$77:$AS$124,3,FALSE)=3,1,0))+IF(ISERROR(VLOOKUP($B2,$AT$77:$AV$124,3,FALSE)=3),0,IF(VLOOKUP($B2,$AT$77:$AV$124,3,FALSE)=3,1,0))+IF(ISERROR(VLOOKUP($B2,$AW$77:$AY$124,3,FALSE)=3),0,IF(VLOOKUP($B2,$AW$77:$AY$124,3,FALSE)=3,1,0))+IF(ISERROR(VLOOKUP($B2,$AZ$77:$BB$124,3,FALSE)=3),0,IF(VLOOKUP($B2,$AZ$77:$BB$124,3,FALSE)=3,1,0))</f>
        <v>17</v>
      </c>
      <c r="AE2">
        <f>IF(ISERROR(VLOOKUP($B2,$A$77:$C$124,3,FALSE)=4),0,IF(VLOOKUP($B2,$A$77:$C$124,3,FALSE)=4,1,0))+IF(ISERROR(VLOOKUP($B2,$D$77:$F$124,3,FALSE)=4),0,IF(VLOOKUP($B2,$D$77:$F$124,3,FALSE)=4,1,0))+IF(ISERROR(VLOOKUP($B2,$G$77:$I$124,3,FALSE)=4),0,IF(VLOOKUP($B2,$G$77:$I$124,3,FALSE)=4,1,0))+IF(ISERROR(VLOOKUP($B2,$J$77:$L$124,3,FALSE)=4),0,IF(VLOOKUP($B2,$J$77:$L$124,3,FALSE)=4,1,0))+IF(ISERROR(VLOOKUP($B2,$M$77:$O$124,3,FALSE)=4),0,IF(VLOOKUP($B2,$M$77:$O$124,3,FALSE)=4,1,0))+IF(ISERROR(VLOOKUP($B2,$P$77:$R$124,3,FALSE)=4),0,IF(VLOOKUP($B2,$P$77:$R$124,3,FALSE)=4,1,0))+IF(ISERROR(VLOOKUP($B2,$S$77:$U$124,3,FALSE)=4),0,IF(VLOOKUP($B2,$S$77:$U$124,3,FALSE)=4,1,0))+IF(ISERROR(VLOOKUP($B2,$V$77:$X$124,3,FALSE)=4),0,IF(VLOOKUP($B2,$V$77:$X$124,3,FALSE)=4,1,0))+IF(ISERROR(VLOOKUP($B2,$Y$77:$AA$124,3,FALSE)=4),0,IF(VLOOKUP($B2,$Y$77:$AA$124,3,FALSE)=4,1,0))+IF(ISERROR(VLOOKUP($B2,$AB$77:$AD$124,3,FALSE)=4),0,IF(VLOOKUP($B2,$AB$77:$AD$124,3,FALSE)=4,1,0))+IF(ISERROR(VLOOKUP($B2,$AE$77:$AG$124,3,FALSE)=4),0,IF(VLOOKUP($B2,$AE$77:$AG$124,3,FALSE)=4,1,0))+IF(ISERROR(VLOOKUP($B2,$AH$77:$AJ$124,3,FALSE)=4),0,IF(VLOOKUP($B2,$AH$77:$AJ$124,3,FALSE)=4,1,0))+IF(ISERROR(VLOOKUP($B2,$AK$77:$AM$124,3,FALSE)=4),0,IF(VLOOKUP($B2,$AK$77:$AM$124,3,FALSE)=4,1,0))+IF(ISERROR(VLOOKUP($B2,$AN$77:$AP$124,3,FALSE)=4),0,IF(VLOOKUP($B2,$AN$77:$AP$124,3,FALSE)=4,1,0))+IF(ISERROR(VLOOKUP($B2,$AQ$77:$AS$124,3,FALSE)=4),0,IF(VLOOKUP($B2,$AQ$77:$AS$124,3,FALSE)=4,1,0))+IF(ISERROR(VLOOKUP($B2,$AT$77:$AV$124,3,FALSE)=4),0,IF(VLOOKUP($B2,$AT$77:$AV$124,3,FALSE)=4,1,0))+IF(ISERROR(VLOOKUP($B2,$AW$77:$AY$124,3,FALSE)=4),0,IF(VLOOKUP($B2,$AW$77:$AY$124,3,FALSE)=4,1,0))+IF(ISERROR(VLOOKUP($B2,$AZ$77:$BB$124,3,FALSE)=4),0,IF(VLOOKUP($B2,$AZ$77:$BB$124,3,FALSE)=4,1,0))</f>
        <v>0</v>
      </c>
      <c r="AF2">
        <f t="shared" ref="AF2" si="0">SUM(AB2:AE2)</f>
        <v>17</v>
      </c>
      <c r="AG2" t="str">
        <f>IF(AF2=W2,"","no")</f>
        <v/>
      </c>
      <c r="AJ2" s="1" t="s">
        <v>125</v>
      </c>
      <c r="AK2" t="s">
        <v>829</v>
      </c>
      <c r="AL2" s="43">
        <f>COUNTIF($A$77:$AZ$92,$AJ2)</f>
        <v>17</v>
      </c>
      <c r="AM2" s="43">
        <f>COUNTIF($A$93:$AZ$108,$AJ2)</f>
        <v>0</v>
      </c>
      <c r="AN2" s="43">
        <f>COUNTIF($A$109:$AZ$124,$AJ2)</f>
        <v>0</v>
      </c>
      <c r="AO2" s="43">
        <f>COUNTIF($A$125:$AZ$186,$AJ2)</f>
        <v>0</v>
      </c>
    </row>
    <row r="3" spans="1:69" x14ac:dyDescent="0.25">
      <c r="A3" s="1" t="s">
        <v>140</v>
      </c>
      <c r="B3" s="1" t="s">
        <v>141</v>
      </c>
      <c r="C3" s="1" t="s">
        <v>142</v>
      </c>
      <c r="D3" s="7" t="s">
        <v>9</v>
      </c>
      <c r="E3" s="7" t="s">
        <v>9</v>
      </c>
      <c r="F3" s="7" t="s">
        <v>9</v>
      </c>
      <c r="G3" s="7" t="s">
        <v>9</v>
      </c>
      <c r="H3" s="7" t="s">
        <v>9</v>
      </c>
      <c r="I3" s="7" t="s">
        <v>9</v>
      </c>
      <c r="J3" s="7" t="s">
        <v>9</v>
      </c>
      <c r="K3" s="7" t="s">
        <v>9</v>
      </c>
      <c r="L3" s="7" t="s">
        <v>9</v>
      </c>
      <c r="M3" s="7" t="s">
        <v>9</v>
      </c>
      <c r="N3" s="7" t="s">
        <v>9</v>
      </c>
      <c r="O3" s="7" t="s">
        <v>9</v>
      </c>
      <c r="P3" s="7" t="s">
        <v>9</v>
      </c>
      <c r="Q3" s="7" t="s">
        <v>9</v>
      </c>
      <c r="R3" s="7" t="s">
        <v>9</v>
      </c>
      <c r="S3" s="7" t="s">
        <v>9</v>
      </c>
      <c r="T3" s="7" t="s">
        <v>9</v>
      </c>
      <c r="U3" s="7" t="s">
        <v>9</v>
      </c>
      <c r="V3" s="7">
        <v>0</v>
      </c>
      <c r="W3" s="7">
        <v>0</v>
      </c>
      <c r="X3" s="8">
        <v>0</v>
      </c>
      <c r="Y3" s="8">
        <v>0</v>
      </c>
      <c r="Z3" s="8">
        <v>0</v>
      </c>
      <c r="AB3">
        <f t="shared" ref="AB3:AB66" si="1">IF(ISERROR(VLOOKUP($B3,$A$77:$C$124,3,FALSE)=1),0,IF(VLOOKUP($B3,$A$77:$C$124,3,FALSE)=1,1,0))+IF(ISERROR(VLOOKUP($B3,$D$77:$F$124,3,FALSE)=1),0,IF(VLOOKUP($B3,$D$77:$F$124,3,FALSE)=1,1,0))+IF(ISERROR(VLOOKUP($B3,$G$77:$I$124,3,FALSE)=1),0,IF(VLOOKUP($B3,$G$77:$I$124,3,FALSE)=1,1,0))+IF(ISERROR(VLOOKUP($B3,$J$77:$L$124,3,FALSE)=1),0,IF(VLOOKUP($B3,$J$77:$L$124,3,FALSE)=1,1,0))+IF(ISERROR(VLOOKUP($B3,$M$77:$O$124,3,FALSE)=1),0,IF(VLOOKUP($B3,$M$77:$O$124,3,FALSE)=1,1,0))+IF(ISERROR(VLOOKUP($B3,$P$77:$R$124,3,FALSE)=1),0,IF(VLOOKUP($B3,$P$77:$R$124,3,FALSE)=1,1,0))+IF(ISERROR(VLOOKUP($B3,$S$77:$U$124,3,FALSE)=1),0,IF(VLOOKUP($B3,$S$77:$U$124,3,FALSE)=1,1,0))+IF(ISERROR(VLOOKUP($B3,$V$77:$X$124,3,FALSE)=1),0,IF(VLOOKUP($B3,$V$77:$X$124,3,FALSE)=1,1,0))+IF(ISERROR(VLOOKUP($B3,$Y$77:$AA$124,3,FALSE)=1),0,IF(VLOOKUP($B3,$Y$77:$AA$124,3,FALSE)=1,1,0))+IF(ISERROR(VLOOKUP($B3,$AB$77:$AD$124,3,FALSE)=1),0,IF(VLOOKUP($B3,$AB$77:$AD$124,3,FALSE)=1,1,0))+IF(ISERROR(VLOOKUP($B3,$AE$77:$AG$124,3,FALSE)=1),0,IF(VLOOKUP($B3,$AE$77:$AG$124,3,FALSE)=1,1,0))+IF(ISERROR(VLOOKUP($B3,$AH$77:$AJ$124,3,FALSE)=1),0,IF(VLOOKUP($B3,$AH$77:$AJ$124,3,FALSE)=1,1,0))+IF(ISERROR(VLOOKUP($B3,$AK$77:$AM$124,3,FALSE)=1),0,IF(VLOOKUP($B3,$AK$77:$AM$124,3,FALSE)=1,1,0))+IF(ISERROR(VLOOKUP($B3,$AN$77:$AP$124,3,FALSE)=1),0,IF(VLOOKUP($B3,$AN$77:$AP$124,3,FALSE)=1,1,0))+IF(ISERROR(VLOOKUP($B3,$AQ$77:$AS$124,3,FALSE)=1),0,IF(VLOOKUP($B3,$AQ$77:$AS$124,3,FALSE)=1,1,0))+IF(ISERROR(VLOOKUP($B3,$AT$77:$AV$124,3,FALSE)=1),0,IF(VLOOKUP($B3,$AT$77:$AV$124,3,FALSE)=1,1,0))+IF(ISERROR(VLOOKUP($B3,$AW$77:$AY$124,3,FALSE)=1),0,IF(VLOOKUP($B3,$AW$77:$AY$124,3,FALSE)=1,1,0))+IF(ISERROR(VLOOKUP($B3,$AZ$77:$BB$124,3,FALSE)=1),0,IF(VLOOKUP($B3,$AZ$77:$BB$124,3,FALSE)=1,1,0))</f>
        <v>0</v>
      </c>
      <c r="AC3">
        <f t="shared" ref="AC3:AC66" si="2">IF(ISERROR(VLOOKUP($B3,$A$77:$C$124,3,FALSE)=2),0,IF(VLOOKUP($B3,$A$77:$C$124,3,FALSE)=2,1,0))+IF(ISERROR(VLOOKUP($B3,$D$77:$F$124,3,FALSE)=2),0,IF(VLOOKUP($B3,$D$77:$F$124,3,FALSE)=2,1,0))+IF(ISERROR(VLOOKUP($B3,$G$77:$I$124,3,FALSE)=2),0,IF(VLOOKUP($B3,$G$77:$I$124,3,FALSE)=2,1,0))+IF(ISERROR(VLOOKUP($B3,$J$77:$L$124,3,FALSE)=2),0,IF(VLOOKUP($B3,$J$77:$L$124,3,FALSE)=2,1,0))+IF(ISERROR(VLOOKUP($B3,$M$77:$O$124,3,FALSE)=2),0,IF(VLOOKUP($B3,$M$77:$O$124,3,FALSE)=2,1,0))+IF(ISERROR(VLOOKUP($B3,$P$77:$R$124,3,FALSE)=2),0,IF(VLOOKUP($B3,$P$77:$R$124,3,FALSE)=2,1,0))+IF(ISERROR(VLOOKUP($B3,$S$77:$U$124,3,FALSE)=2),0,IF(VLOOKUP($B3,$S$77:$U$124,3,FALSE)=2,1,0))+IF(ISERROR(VLOOKUP($B3,$V$77:$X$124,3,FALSE)=2),0,IF(VLOOKUP($B3,$V$77:$X$124,3,FALSE)=2,1,0))+IF(ISERROR(VLOOKUP($B3,$Y$77:$AA$124,3,FALSE)=2),0,IF(VLOOKUP($B3,$Y$77:$AA$124,3,FALSE)=2,1,0))+IF(ISERROR(VLOOKUP($B3,$AB$77:$AD$124,3,FALSE)=2),0,IF(VLOOKUP($B3,$AB$77:$AD$124,3,FALSE)=2,1,0))+IF(ISERROR(VLOOKUP($B3,$AE$77:$AG$124,3,FALSE)=2),0,IF(VLOOKUP($B3,$AE$77:$AG$124,3,FALSE)=2,1,0))+IF(ISERROR(VLOOKUP($B3,$AH$77:$AJ$124,3,FALSE)=2),0,IF(VLOOKUP($B3,$AH$77:$AJ$124,3,FALSE)=2,1,0))+IF(ISERROR(VLOOKUP($B3,$AK$77:$AM$124,3,FALSE)=2),0,IF(VLOOKUP($B3,$AK$77:$AM$124,3,FALSE)=2,1,0))+IF(ISERROR(VLOOKUP($B3,$AN$77:$AP$124,3,FALSE)=2),0,IF(VLOOKUP($B3,$AN$77:$AP$124,3,FALSE)=2,1,0))+IF(ISERROR(VLOOKUP($B3,$AQ$77:$AS$124,3,FALSE)=2),0,IF(VLOOKUP($B3,$AQ$77:$AS$124,3,FALSE)=2,1,0))+IF(ISERROR(VLOOKUP($B3,$AT$77:$AV$124,3,FALSE)=2),0,IF(VLOOKUP($B3,$AT$77:$AV$124,3,FALSE)=2,1,0))+IF(ISERROR(VLOOKUP($B3,$AW$77:$AY$124,3,FALSE)=2),0,IF(VLOOKUP($B3,$AW$77:$AY$124,3,FALSE)=2,1,0))+IF(ISERROR(VLOOKUP($B3,$AZ$77:$BB$124,3,FALSE)=2),0,IF(VLOOKUP($B3,$AZ$77:$BB$124,3,FALSE)=2,1,0))</f>
        <v>0</v>
      </c>
      <c r="AD3">
        <f t="shared" ref="AD3:AD66" si="3">IF(ISERROR(VLOOKUP($B3,$A$77:$C$124,3,FALSE)=3),0,IF(VLOOKUP($B3,$A$77:$C$124,3,FALSE)=3,1,0))+IF(ISERROR(VLOOKUP($B3,$D$77:$F$124,3,FALSE)=3),0,IF(VLOOKUP($B3,$D$77:$F$124,3,FALSE)=3,1,0))+IF(ISERROR(VLOOKUP($B3,$G$77:$I$124,3,FALSE)=3),0,IF(VLOOKUP($B3,$G$77:$I$124,3,FALSE)=3,1,0))+IF(ISERROR(VLOOKUP($B3,$J$77:$L$124,3,FALSE)=3),0,IF(VLOOKUP($B3,$J$77:$L$124,3,FALSE)=3,1,0))+IF(ISERROR(VLOOKUP($B3,$M$77:$O$124,3,FALSE)=3),0,IF(VLOOKUP($B3,$M$77:$O$124,3,FALSE)=3,1,0))+IF(ISERROR(VLOOKUP($B3,$P$77:$R$124,3,FALSE)=3),0,IF(VLOOKUP($B3,$P$77:$R$124,3,FALSE)=3,1,0))+IF(ISERROR(VLOOKUP($B3,$S$77:$U$124,3,FALSE)=3),0,IF(VLOOKUP($B3,$S$77:$U$124,3,FALSE)=3,1,0))+IF(ISERROR(VLOOKUP($B3,$V$77:$X$124,3,FALSE)=3),0,IF(VLOOKUP($B3,$V$77:$X$124,3,FALSE)=3,1,0))+IF(ISERROR(VLOOKUP($B3,$Y$77:$AA$124,3,FALSE)=3),0,IF(VLOOKUP($B3,$Y$77:$AA$124,3,FALSE)=3,1,0))+IF(ISERROR(VLOOKUP($B3,$AB$77:$AD$124,3,FALSE)=3),0,IF(VLOOKUP($B3,$AB$77:$AD$124,3,FALSE)=3,1,0))+IF(ISERROR(VLOOKUP($B3,$AE$77:$AG$124,3,FALSE)=3),0,IF(VLOOKUP($B3,$AE$77:$AG$124,3,FALSE)=3,1,0))+IF(ISERROR(VLOOKUP($B3,$AH$77:$AJ$124,3,FALSE)=3),0,IF(VLOOKUP($B3,$AH$77:$AJ$124,3,FALSE)=3,1,0))+IF(ISERROR(VLOOKUP($B3,$AK$77:$AM$124,3,FALSE)=3),0,IF(VLOOKUP($B3,$AK$77:$AM$124,3,FALSE)=3,1,0))+IF(ISERROR(VLOOKUP($B3,$AN$77:$AP$124,3,FALSE)=3),0,IF(VLOOKUP($B3,$AN$77:$AP$124,3,FALSE)=3,1,0))+IF(ISERROR(VLOOKUP($B3,$AQ$77:$AS$124,3,FALSE)=3),0,IF(VLOOKUP($B3,$AQ$77:$AS$124,3,FALSE)=3,1,0))+IF(ISERROR(VLOOKUP($B3,$AT$77:$AV$124,3,FALSE)=3),0,IF(VLOOKUP($B3,$AT$77:$AV$124,3,FALSE)=3,1,0))+IF(ISERROR(VLOOKUP($B3,$AW$77:$AY$124,3,FALSE)=3),0,IF(VLOOKUP($B3,$AW$77:$AY$124,3,FALSE)=3,1,0))+IF(ISERROR(VLOOKUP($B3,$AZ$77:$BB$124,3,FALSE)=3),0,IF(VLOOKUP($B3,$AZ$77:$BB$124,3,FALSE)=3,1,0))</f>
        <v>0</v>
      </c>
      <c r="AE3">
        <f t="shared" ref="AE3:AE66" si="4">IF(ISERROR(VLOOKUP($B3,$A$77:$C$124,3,FALSE)=4),0,IF(VLOOKUP($B3,$A$77:$C$124,3,FALSE)=4,1,0))+IF(ISERROR(VLOOKUP($B3,$D$77:$F$124,3,FALSE)=4),0,IF(VLOOKUP($B3,$D$77:$F$124,3,FALSE)=4,1,0))+IF(ISERROR(VLOOKUP($B3,$G$77:$I$124,3,FALSE)=4),0,IF(VLOOKUP($B3,$G$77:$I$124,3,FALSE)=4,1,0))+IF(ISERROR(VLOOKUP($B3,$J$77:$L$124,3,FALSE)=4),0,IF(VLOOKUP($B3,$J$77:$L$124,3,FALSE)=4,1,0))+IF(ISERROR(VLOOKUP($B3,$M$77:$O$124,3,FALSE)=4),0,IF(VLOOKUP($B3,$M$77:$O$124,3,FALSE)=4,1,0))+IF(ISERROR(VLOOKUP($B3,$P$77:$R$124,3,FALSE)=4),0,IF(VLOOKUP($B3,$P$77:$R$124,3,FALSE)=4,1,0))+IF(ISERROR(VLOOKUP($B3,$S$77:$U$124,3,FALSE)=4),0,IF(VLOOKUP($B3,$S$77:$U$124,3,FALSE)=4,1,0))+IF(ISERROR(VLOOKUP($B3,$V$77:$X$124,3,FALSE)=4),0,IF(VLOOKUP($B3,$V$77:$X$124,3,FALSE)=4,1,0))+IF(ISERROR(VLOOKUP($B3,$Y$77:$AA$124,3,FALSE)=4),0,IF(VLOOKUP($B3,$Y$77:$AA$124,3,FALSE)=4,1,0))+IF(ISERROR(VLOOKUP($B3,$AB$77:$AD$124,3,FALSE)=4),0,IF(VLOOKUP($B3,$AB$77:$AD$124,3,FALSE)=4,1,0))+IF(ISERROR(VLOOKUP($B3,$AE$77:$AG$124,3,FALSE)=4),0,IF(VLOOKUP($B3,$AE$77:$AG$124,3,FALSE)=4,1,0))+IF(ISERROR(VLOOKUP($B3,$AH$77:$AJ$124,3,FALSE)=4),0,IF(VLOOKUP($B3,$AH$77:$AJ$124,3,FALSE)=4,1,0))+IF(ISERROR(VLOOKUP($B3,$AK$77:$AM$124,3,FALSE)=4),0,IF(VLOOKUP($B3,$AK$77:$AM$124,3,FALSE)=4,1,0))+IF(ISERROR(VLOOKUP($B3,$AN$77:$AP$124,3,FALSE)=4),0,IF(VLOOKUP($B3,$AN$77:$AP$124,3,FALSE)=4,1,0))+IF(ISERROR(VLOOKUP($B3,$AQ$77:$AS$124,3,FALSE)=4),0,IF(VLOOKUP($B3,$AQ$77:$AS$124,3,FALSE)=4,1,0))+IF(ISERROR(VLOOKUP($B3,$AT$77:$AV$124,3,FALSE)=4),0,IF(VLOOKUP($B3,$AT$77:$AV$124,3,FALSE)=4,1,0))+IF(ISERROR(VLOOKUP($B3,$AW$77:$AY$124,3,FALSE)=4),0,IF(VLOOKUP($B3,$AW$77:$AY$124,3,FALSE)=4,1,0))+IF(ISERROR(VLOOKUP($B3,$AZ$77:$BB$124,3,FALSE)=4),0,IF(VLOOKUP($B3,$AZ$77:$BB$124,3,FALSE)=4,1,0))</f>
        <v>0</v>
      </c>
      <c r="AF3">
        <f t="shared" ref="AF3:AF66" si="5">SUM(AB3:AE3)</f>
        <v>0</v>
      </c>
      <c r="AG3" t="str">
        <f t="shared" ref="AG3:AG66" si="6">IF(AF3=W3,"","no")</f>
        <v/>
      </c>
      <c r="AJ3" s="1" t="s">
        <v>141</v>
      </c>
      <c r="AK3" t="s">
        <v>142</v>
      </c>
      <c r="AL3" s="43">
        <f t="shared" ref="AL3:AL66" si="7">COUNTIF($A$77:$AZ$92,$AJ3)</f>
        <v>0</v>
      </c>
      <c r="AM3" s="43">
        <f t="shared" ref="AM3:AM66" si="8">COUNTIF($A$93:$AZ$108,$AJ3)</f>
        <v>0</v>
      </c>
      <c r="AN3" s="43">
        <f t="shared" ref="AN3:AN66" si="9">COUNTIF($A$109:$AZ$124,$AJ3)</f>
        <v>0</v>
      </c>
      <c r="AO3" s="43">
        <f t="shared" ref="AO3:AO66" si="10">COUNTIF($A$125:$AZ$186,$AJ3)</f>
        <v>0</v>
      </c>
    </row>
    <row r="4" spans="1:69" x14ac:dyDescent="0.25">
      <c r="A4" s="1" t="s">
        <v>171</v>
      </c>
      <c r="B4" s="1" t="s">
        <v>798</v>
      </c>
      <c r="C4" s="1" t="s">
        <v>252</v>
      </c>
      <c r="D4" s="7">
        <v>2</v>
      </c>
      <c r="E4" s="7">
        <v>-4</v>
      </c>
      <c r="F4" s="7">
        <v>14</v>
      </c>
      <c r="G4" s="7" t="s">
        <v>9</v>
      </c>
      <c r="H4" s="7">
        <v>6</v>
      </c>
      <c r="I4" s="7">
        <v>1</v>
      </c>
      <c r="J4" s="7">
        <v>-20</v>
      </c>
      <c r="K4" s="7">
        <v>20</v>
      </c>
      <c r="L4" s="7">
        <v>1</v>
      </c>
      <c r="M4" s="7">
        <v>-8</v>
      </c>
      <c r="N4" s="7">
        <v>-8</v>
      </c>
      <c r="O4" s="7">
        <v>-4</v>
      </c>
      <c r="P4" s="7">
        <v>12</v>
      </c>
      <c r="Q4" s="7">
        <v>7</v>
      </c>
      <c r="R4" s="7">
        <v>-16</v>
      </c>
      <c r="S4" s="7">
        <v>5</v>
      </c>
      <c r="T4" s="7">
        <v>4</v>
      </c>
      <c r="U4" s="7">
        <v>-19</v>
      </c>
      <c r="V4" s="7">
        <v>-7</v>
      </c>
      <c r="W4" s="7">
        <v>17</v>
      </c>
      <c r="X4" s="8">
        <v>10</v>
      </c>
      <c r="Y4" s="8">
        <v>0</v>
      </c>
      <c r="Z4" s="8">
        <v>7</v>
      </c>
      <c r="AB4">
        <f t="shared" si="1"/>
        <v>0</v>
      </c>
      <c r="AC4">
        <f t="shared" si="2"/>
        <v>0</v>
      </c>
      <c r="AD4">
        <f t="shared" si="3"/>
        <v>11</v>
      </c>
      <c r="AE4">
        <f t="shared" si="4"/>
        <v>6</v>
      </c>
      <c r="AF4">
        <f t="shared" si="5"/>
        <v>17</v>
      </c>
      <c r="AG4" t="str">
        <f t="shared" si="6"/>
        <v/>
      </c>
      <c r="AJ4" s="1" t="s">
        <v>35</v>
      </c>
      <c r="AK4" t="s">
        <v>252</v>
      </c>
      <c r="AL4" s="43">
        <f t="shared" si="7"/>
        <v>0</v>
      </c>
      <c r="AM4" s="43">
        <f t="shared" si="8"/>
        <v>0</v>
      </c>
      <c r="AN4" s="43">
        <f t="shared" si="9"/>
        <v>0</v>
      </c>
      <c r="AO4" s="43">
        <f t="shared" si="10"/>
        <v>0</v>
      </c>
    </row>
    <row r="5" spans="1:69" x14ac:dyDescent="0.25">
      <c r="A5" s="1" t="s">
        <v>184</v>
      </c>
      <c r="B5" s="1" t="s">
        <v>799</v>
      </c>
      <c r="C5" s="1" t="s">
        <v>248</v>
      </c>
      <c r="D5" s="7" t="s">
        <v>9</v>
      </c>
      <c r="E5" s="7">
        <v>10</v>
      </c>
      <c r="F5" s="7">
        <v>-8</v>
      </c>
      <c r="G5" s="7" t="s">
        <v>9</v>
      </c>
      <c r="H5" s="7">
        <v>-7</v>
      </c>
      <c r="I5" s="7">
        <v>7</v>
      </c>
      <c r="J5" s="7">
        <v>-16</v>
      </c>
      <c r="K5" s="7">
        <v>-10</v>
      </c>
      <c r="L5" s="7">
        <v>2</v>
      </c>
      <c r="M5" s="7">
        <v>14</v>
      </c>
      <c r="N5" s="7">
        <v>2</v>
      </c>
      <c r="O5" s="7">
        <v>-13</v>
      </c>
      <c r="P5" s="7">
        <v>6</v>
      </c>
      <c r="Q5" s="7">
        <v>-9</v>
      </c>
      <c r="R5" s="7">
        <v>16</v>
      </c>
      <c r="S5" s="7">
        <v>6</v>
      </c>
      <c r="T5" s="7">
        <v>4</v>
      </c>
      <c r="U5" s="7">
        <v>2</v>
      </c>
      <c r="V5" s="7">
        <v>6</v>
      </c>
      <c r="W5" s="7">
        <v>16</v>
      </c>
      <c r="X5" s="8">
        <v>10</v>
      </c>
      <c r="Y5" s="8">
        <v>0</v>
      </c>
      <c r="Z5" s="8">
        <v>6</v>
      </c>
      <c r="AB5">
        <f t="shared" si="1"/>
        <v>11</v>
      </c>
      <c r="AC5">
        <f t="shared" si="2"/>
        <v>3</v>
      </c>
      <c r="AD5">
        <f t="shared" si="3"/>
        <v>2</v>
      </c>
      <c r="AE5">
        <f t="shared" si="4"/>
        <v>0</v>
      </c>
      <c r="AF5">
        <f t="shared" si="5"/>
        <v>16</v>
      </c>
      <c r="AG5" t="str">
        <f t="shared" si="6"/>
        <v/>
      </c>
      <c r="AJ5" s="1" t="s">
        <v>799</v>
      </c>
      <c r="AK5" t="s">
        <v>248</v>
      </c>
      <c r="AL5" s="43">
        <f t="shared" si="7"/>
        <v>0</v>
      </c>
      <c r="AM5" s="43">
        <f t="shared" si="8"/>
        <v>9</v>
      </c>
      <c r="AN5" s="43">
        <f t="shared" si="9"/>
        <v>7</v>
      </c>
      <c r="AO5" s="43">
        <f t="shared" si="10"/>
        <v>0</v>
      </c>
    </row>
    <row r="6" spans="1:69" x14ac:dyDescent="0.25">
      <c r="A6" s="1" t="s">
        <v>104</v>
      </c>
      <c r="B6" s="1" t="s">
        <v>179</v>
      </c>
      <c r="C6" s="1" t="s">
        <v>816</v>
      </c>
      <c r="D6" s="7">
        <v>9</v>
      </c>
      <c r="E6" s="7">
        <v>-12</v>
      </c>
      <c r="F6" s="7">
        <v>3</v>
      </c>
      <c r="G6" s="7" t="s">
        <v>9</v>
      </c>
      <c r="H6" s="7">
        <v>8</v>
      </c>
      <c r="I6" s="7">
        <v>27</v>
      </c>
      <c r="J6" s="7">
        <v>-9</v>
      </c>
      <c r="K6" s="7">
        <v>1</v>
      </c>
      <c r="L6" s="7">
        <v>-8</v>
      </c>
      <c r="M6" s="7">
        <v>3</v>
      </c>
      <c r="N6" s="7">
        <v>-6</v>
      </c>
      <c r="O6" s="7">
        <v>17</v>
      </c>
      <c r="P6" s="7">
        <v>11</v>
      </c>
      <c r="Q6" s="7">
        <v>-1</v>
      </c>
      <c r="R6" s="7">
        <v>-3</v>
      </c>
      <c r="S6" s="7">
        <v>0</v>
      </c>
      <c r="T6" s="7">
        <v>-8</v>
      </c>
      <c r="U6" s="7">
        <v>12</v>
      </c>
      <c r="V6" s="7">
        <v>44</v>
      </c>
      <c r="W6" s="7">
        <v>17</v>
      </c>
      <c r="X6" s="8">
        <v>9</v>
      </c>
      <c r="Y6" s="8">
        <v>1</v>
      </c>
      <c r="Z6" s="8">
        <v>7</v>
      </c>
      <c r="AB6">
        <f t="shared" si="1"/>
        <v>5</v>
      </c>
      <c r="AC6">
        <f t="shared" si="2"/>
        <v>0</v>
      </c>
      <c r="AD6">
        <f t="shared" si="3"/>
        <v>9</v>
      </c>
      <c r="AE6">
        <f t="shared" si="4"/>
        <v>3</v>
      </c>
      <c r="AF6">
        <f t="shared" si="5"/>
        <v>17</v>
      </c>
      <c r="AG6" t="str">
        <f t="shared" si="6"/>
        <v/>
      </c>
      <c r="AJ6" s="1" t="s">
        <v>179</v>
      </c>
      <c r="AK6" t="s">
        <v>816</v>
      </c>
      <c r="AL6" s="43">
        <f t="shared" si="7"/>
        <v>5</v>
      </c>
      <c r="AM6" s="43">
        <f t="shared" si="8"/>
        <v>12</v>
      </c>
      <c r="AN6" s="43">
        <f t="shared" si="9"/>
        <v>0</v>
      </c>
      <c r="AO6" s="43">
        <f t="shared" si="10"/>
        <v>0</v>
      </c>
    </row>
    <row r="7" spans="1:69" x14ac:dyDescent="0.25">
      <c r="A7" s="1" t="s">
        <v>95</v>
      </c>
      <c r="B7" s="1" t="s">
        <v>75</v>
      </c>
      <c r="C7" s="1" t="s">
        <v>235</v>
      </c>
      <c r="D7" s="7">
        <v>9</v>
      </c>
      <c r="E7" s="7">
        <v>2</v>
      </c>
      <c r="F7" s="7">
        <v>9</v>
      </c>
      <c r="G7" s="7" t="s">
        <v>9</v>
      </c>
      <c r="H7" s="7">
        <v>0</v>
      </c>
      <c r="I7" s="7">
        <v>3</v>
      </c>
      <c r="J7" s="7">
        <v>-3</v>
      </c>
      <c r="K7" s="7">
        <v>1</v>
      </c>
      <c r="L7" s="7">
        <v>-8</v>
      </c>
      <c r="M7" s="7">
        <v>-1</v>
      </c>
      <c r="N7" s="7">
        <v>-14</v>
      </c>
      <c r="O7" s="7">
        <v>-24</v>
      </c>
      <c r="P7" s="7">
        <v>-1</v>
      </c>
      <c r="Q7" s="7">
        <v>10</v>
      </c>
      <c r="R7" s="7">
        <v>10</v>
      </c>
      <c r="S7" s="7">
        <v>24</v>
      </c>
      <c r="T7" s="7">
        <v>0</v>
      </c>
      <c r="U7" s="7">
        <v>4</v>
      </c>
      <c r="V7" s="7">
        <v>21</v>
      </c>
      <c r="W7" s="7">
        <v>17</v>
      </c>
      <c r="X7" s="8">
        <v>9</v>
      </c>
      <c r="Y7" s="8">
        <v>2</v>
      </c>
      <c r="Z7" s="8">
        <v>6</v>
      </c>
      <c r="AB7">
        <f t="shared" si="1"/>
        <v>0</v>
      </c>
      <c r="AC7">
        <f t="shared" si="2"/>
        <v>0</v>
      </c>
      <c r="AD7">
        <f t="shared" si="3"/>
        <v>4</v>
      </c>
      <c r="AE7">
        <f t="shared" si="4"/>
        <v>13</v>
      </c>
      <c r="AF7">
        <f t="shared" si="5"/>
        <v>17</v>
      </c>
      <c r="AG7" t="str">
        <f t="shared" si="6"/>
        <v/>
      </c>
      <c r="AJ7" s="1" t="s">
        <v>75</v>
      </c>
      <c r="AK7" t="s">
        <v>235</v>
      </c>
      <c r="AL7" s="43">
        <f t="shared" si="7"/>
        <v>17</v>
      </c>
      <c r="AM7" s="43">
        <f t="shared" si="8"/>
        <v>0</v>
      </c>
      <c r="AN7" s="43">
        <f t="shared" si="9"/>
        <v>0</v>
      </c>
      <c r="AO7" s="43">
        <f t="shared" si="10"/>
        <v>0</v>
      </c>
    </row>
    <row r="8" spans="1:69" x14ac:dyDescent="0.25">
      <c r="A8" s="1" t="s">
        <v>13</v>
      </c>
      <c r="B8" s="1" t="s">
        <v>14</v>
      </c>
      <c r="C8" s="1" t="s">
        <v>15</v>
      </c>
      <c r="D8" s="7" t="s">
        <v>9</v>
      </c>
      <c r="E8" s="7">
        <v>1</v>
      </c>
      <c r="F8" s="7">
        <v>-8</v>
      </c>
      <c r="G8" s="7" t="s">
        <v>9</v>
      </c>
      <c r="H8" s="7">
        <v>-1</v>
      </c>
      <c r="I8" s="7">
        <v>6</v>
      </c>
      <c r="J8" s="7">
        <v>0</v>
      </c>
      <c r="K8" s="7">
        <v>10</v>
      </c>
      <c r="L8" s="7">
        <v>0</v>
      </c>
      <c r="M8" s="7">
        <v>-2</v>
      </c>
      <c r="N8" s="7">
        <v>2</v>
      </c>
      <c r="O8" s="7">
        <v>-13</v>
      </c>
      <c r="P8" s="7">
        <v>6</v>
      </c>
      <c r="Q8" s="7">
        <v>-9</v>
      </c>
      <c r="R8" s="7">
        <v>16</v>
      </c>
      <c r="S8" s="7">
        <v>6</v>
      </c>
      <c r="T8" s="7">
        <v>4</v>
      </c>
      <c r="U8" s="7">
        <v>2</v>
      </c>
      <c r="V8" s="7">
        <v>20</v>
      </c>
      <c r="W8" s="7">
        <v>16</v>
      </c>
      <c r="X8" s="8">
        <v>9</v>
      </c>
      <c r="Y8" s="8">
        <v>2</v>
      </c>
      <c r="Z8" s="8">
        <v>5</v>
      </c>
      <c r="AB8">
        <f t="shared" si="1"/>
        <v>0</v>
      </c>
      <c r="AC8">
        <f t="shared" si="2"/>
        <v>0</v>
      </c>
      <c r="AD8">
        <f t="shared" si="3"/>
        <v>0</v>
      </c>
      <c r="AE8">
        <f t="shared" si="4"/>
        <v>16</v>
      </c>
      <c r="AF8">
        <f t="shared" si="5"/>
        <v>16</v>
      </c>
      <c r="AG8" t="str">
        <f t="shared" si="6"/>
        <v/>
      </c>
      <c r="AJ8" s="1" t="s">
        <v>14</v>
      </c>
      <c r="AK8" t="s">
        <v>15</v>
      </c>
      <c r="AL8" s="43">
        <f t="shared" si="7"/>
        <v>0</v>
      </c>
      <c r="AM8" s="43">
        <f t="shared" si="8"/>
        <v>16</v>
      </c>
      <c r="AN8" s="43">
        <f t="shared" si="9"/>
        <v>0</v>
      </c>
      <c r="AO8" s="43">
        <f t="shared" si="10"/>
        <v>0</v>
      </c>
    </row>
    <row r="9" spans="1:69" x14ac:dyDescent="0.25">
      <c r="A9" s="1" t="s">
        <v>113</v>
      </c>
      <c r="B9" s="1" t="s">
        <v>114</v>
      </c>
      <c r="C9" s="1" t="s">
        <v>115</v>
      </c>
      <c r="D9" s="7">
        <v>2</v>
      </c>
      <c r="E9" s="7">
        <v>-4</v>
      </c>
      <c r="F9" s="7">
        <v>14</v>
      </c>
      <c r="G9" s="7" t="s">
        <v>9</v>
      </c>
      <c r="H9" s="7">
        <v>6</v>
      </c>
      <c r="I9" s="7">
        <v>1</v>
      </c>
      <c r="J9" s="7">
        <v>-20</v>
      </c>
      <c r="K9" s="7">
        <v>20</v>
      </c>
      <c r="L9" s="7">
        <v>1</v>
      </c>
      <c r="M9" s="7">
        <v>-8</v>
      </c>
      <c r="N9" s="7">
        <v>-8</v>
      </c>
      <c r="O9" s="7">
        <v>2</v>
      </c>
      <c r="P9" s="7">
        <v>-7</v>
      </c>
      <c r="Q9" s="7">
        <v>-3</v>
      </c>
      <c r="R9" s="7" t="s">
        <v>9</v>
      </c>
      <c r="S9" s="7">
        <v>5</v>
      </c>
      <c r="T9" s="7">
        <v>4</v>
      </c>
      <c r="U9" s="7">
        <v>-19</v>
      </c>
      <c r="V9" s="7">
        <v>-14</v>
      </c>
      <c r="W9" s="7">
        <v>16</v>
      </c>
      <c r="X9" s="8">
        <v>9</v>
      </c>
      <c r="Y9" s="8">
        <v>0</v>
      </c>
      <c r="Z9" s="8">
        <v>7</v>
      </c>
      <c r="AB9">
        <f t="shared" si="1"/>
        <v>0</v>
      </c>
      <c r="AC9">
        <f t="shared" si="2"/>
        <v>15</v>
      </c>
      <c r="AD9">
        <f t="shared" si="3"/>
        <v>1</v>
      </c>
      <c r="AE9">
        <f t="shared" si="4"/>
        <v>0</v>
      </c>
      <c r="AF9">
        <f t="shared" si="5"/>
        <v>16</v>
      </c>
      <c r="AG9" t="str">
        <f t="shared" si="6"/>
        <v/>
      </c>
      <c r="AJ9" s="1" t="s">
        <v>114</v>
      </c>
      <c r="AK9" t="s">
        <v>115</v>
      </c>
      <c r="AL9" s="43">
        <f t="shared" si="7"/>
        <v>0</v>
      </c>
      <c r="AM9" s="43">
        <f t="shared" si="8"/>
        <v>15</v>
      </c>
      <c r="AN9" s="43">
        <f t="shared" si="9"/>
        <v>1</v>
      </c>
      <c r="AO9" s="43">
        <f t="shared" si="10"/>
        <v>0</v>
      </c>
    </row>
    <row r="10" spans="1:69" x14ac:dyDescent="0.25">
      <c r="A10" s="1" t="s">
        <v>24</v>
      </c>
      <c r="B10" s="1" t="s">
        <v>800</v>
      </c>
      <c r="C10" s="1" t="s">
        <v>25</v>
      </c>
      <c r="D10" s="7">
        <v>7</v>
      </c>
      <c r="E10" s="7">
        <v>-7</v>
      </c>
      <c r="F10" s="7" t="s">
        <v>9</v>
      </c>
      <c r="G10" s="7" t="s">
        <v>9</v>
      </c>
      <c r="H10" s="7">
        <v>10</v>
      </c>
      <c r="I10" s="7">
        <v>-19</v>
      </c>
      <c r="J10" s="7">
        <v>-23</v>
      </c>
      <c r="K10" s="7">
        <v>1</v>
      </c>
      <c r="L10" s="7">
        <v>2</v>
      </c>
      <c r="M10" s="7">
        <v>-2</v>
      </c>
      <c r="N10" s="7">
        <v>2</v>
      </c>
      <c r="O10" s="7">
        <v>-13</v>
      </c>
      <c r="P10" s="7">
        <v>6</v>
      </c>
      <c r="Q10" s="7">
        <v>7</v>
      </c>
      <c r="R10" s="7">
        <v>-9</v>
      </c>
      <c r="S10" s="7">
        <v>5</v>
      </c>
      <c r="T10" s="7">
        <v>4</v>
      </c>
      <c r="U10" s="7">
        <v>-19</v>
      </c>
      <c r="V10" s="7">
        <v>-48</v>
      </c>
      <c r="W10" s="7">
        <v>16</v>
      </c>
      <c r="X10" s="8">
        <v>9</v>
      </c>
      <c r="Y10" s="8">
        <v>0</v>
      </c>
      <c r="Z10" s="8">
        <v>7</v>
      </c>
      <c r="AB10">
        <f t="shared" si="1"/>
        <v>9</v>
      </c>
      <c r="AC10">
        <f t="shared" si="2"/>
        <v>6</v>
      </c>
      <c r="AD10">
        <f t="shared" si="3"/>
        <v>1</v>
      </c>
      <c r="AE10">
        <f t="shared" si="4"/>
        <v>0</v>
      </c>
      <c r="AF10">
        <f t="shared" si="5"/>
        <v>16</v>
      </c>
      <c r="AG10" t="str">
        <f t="shared" si="6"/>
        <v/>
      </c>
      <c r="AJ10" s="1" t="s">
        <v>22</v>
      </c>
      <c r="AK10" t="s">
        <v>25</v>
      </c>
      <c r="AL10" s="43">
        <f t="shared" si="7"/>
        <v>0</v>
      </c>
      <c r="AM10" s="43">
        <f t="shared" si="8"/>
        <v>0</v>
      </c>
      <c r="AN10" s="43">
        <f t="shared" si="9"/>
        <v>0</v>
      </c>
      <c r="AO10" s="43">
        <f t="shared" si="10"/>
        <v>0</v>
      </c>
    </row>
    <row r="11" spans="1:69" x14ac:dyDescent="0.25">
      <c r="A11" s="1" t="s">
        <v>98</v>
      </c>
      <c r="B11" s="1" t="s">
        <v>801</v>
      </c>
      <c r="C11" s="1" t="s">
        <v>100</v>
      </c>
      <c r="D11" s="7">
        <v>2</v>
      </c>
      <c r="E11" s="7">
        <v>-4</v>
      </c>
      <c r="F11" s="7">
        <v>14</v>
      </c>
      <c r="G11" s="7" t="s">
        <v>9</v>
      </c>
      <c r="H11" s="7">
        <v>6</v>
      </c>
      <c r="I11" s="7">
        <v>1</v>
      </c>
      <c r="J11" s="7">
        <v>-20</v>
      </c>
      <c r="K11" s="7">
        <v>20</v>
      </c>
      <c r="L11" s="7">
        <v>1</v>
      </c>
      <c r="M11" s="7">
        <v>-8</v>
      </c>
      <c r="N11" s="7">
        <v>-14</v>
      </c>
      <c r="O11" s="7">
        <v>2</v>
      </c>
      <c r="P11" s="7">
        <v>-7</v>
      </c>
      <c r="Q11" s="7">
        <v>7</v>
      </c>
      <c r="R11" s="7">
        <v>-9</v>
      </c>
      <c r="S11" s="7">
        <v>5</v>
      </c>
      <c r="T11" s="7" t="s">
        <v>9</v>
      </c>
      <c r="U11" s="7" t="s">
        <v>9</v>
      </c>
      <c r="V11" s="7">
        <v>-4</v>
      </c>
      <c r="W11" s="7">
        <v>15</v>
      </c>
      <c r="X11" s="8">
        <v>9</v>
      </c>
      <c r="Y11" s="8">
        <v>0</v>
      </c>
      <c r="Z11" s="8">
        <v>6</v>
      </c>
      <c r="AB11">
        <f t="shared" si="1"/>
        <v>1</v>
      </c>
      <c r="AC11">
        <f t="shared" si="2"/>
        <v>0</v>
      </c>
      <c r="AD11">
        <f t="shared" si="3"/>
        <v>0</v>
      </c>
      <c r="AE11">
        <f t="shared" si="4"/>
        <v>14</v>
      </c>
      <c r="AF11">
        <f t="shared" si="5"/>
        <v>15</v>
      </c>
      <c r="AG11" t="str">
        <f t="shared" si="6"/>
        <v/>
      </c>
      <c r="AJ11" s="1" t="s">
        <v>801</v>
      </c>
      <c r="AK11" t="s">
        <v>100</v>
      </c>
      <c r="AL11" s="43">
        <f t="shared" si="7"/>
        <v>1</v>
      </c>
      <c r="AM11" s="43">
        <f t="shared" si="8"/>
        <v>14</v>
      </c>
      <c r="AN11" s="43">
        <f t="shared" si="9"/>
        <v>0</v>
      </c>
      <c r="AO11" s="43">
        <f t="shared" si="10"/>
        <v>0</v>
      </c>
    </row>
    <row r="12" spans="1:69" x14ac:dyDescent="0.25">
      <c r="A12" s="1" t="s">
        <v>53</v>
      </c>
      <c r="B12" s="1" t="s">
        <v>802</v>
      </c>
      <c r="C12" s="1" t="s">
        <v>71</v>
      </c>
      <c r="D12" s="7">
        <v>9</v>
      </c>
      <c r="E12" s="7">
        <v>2</v>
      </c>
      <c r="F12" s="7">
        <v>9</v>
      </c>
      <c r="G12" s="7" t="s">
        <v>9</v>
      </c>
      <c r="H12" s="7">
        <v>0</v>
      </c>
      <c r="I12" s="7">
        <v>12</v>
      </c>
      <c r="J12" s="7">
        <v>-9</v>
      </c>
      <c r="K12" s="7">
        <v>-5</v>
      </c>
      <c r="L12" s="7">
        <v>-1</v>
      </c>
      <c r="M12" s="7">
        <v>0</v>
      </c>
      <c r="N12" s="7">
        <v>-5</v>
      </c>
      <c r="O12" s="7">
        <v>9</v>
      </c>
      <c r="P12" s="7">
        <v>-5</v>
      </c>
      <c r="Q12" s="7">
        <v>-3</v>
      </c>
      <c r="R12" s="7">
        <v>10</v>
      </c>
      <c r="S12" s="7">
        <v>24</v>
      </c>
      <c r="T12" s="7">
        <v>0</v>
      </c>
      <c r="U12" s="7">
        <v>4</v>
      </c>
      <c r="V12" s="7">
        <v>51</v>
      </c>
      <c r="W12" s="7">
        <v>17</v>
      </c>
      <c r="X12" s="8">
        <v>8</v>
      </c>
      <c r="Y12" s="8">
        <v>3</v>
      </c>
      <c r="Z12" s="8">
        <v>6</v>
      </c>
      <c r="AB12">
        <f t="shared" si="1"/>
        <v>12</v>
      </c>
      <c r="AC12">
        <f t="shared" si="2"/>
        <v>0</v>
      </c>
      <c r="AD12">
        <f t="shared" si="3"/>
        <v>0</v>
      </c>
      <c r="AE12">
        <f t="shared" si="4"/>
        <v>5</v>
      </c>
      <c r="AF12">
        <f t="shared" si="5"/>
        <v>17</v>
      </c>
      <c r="AG12" t="str">
        <f t="shared" si="6"/>
        <v/>
      </c>
      <c r="AJ12" s="1" t="s">
        <v>802</v>
      </c>
      <c r="AK12" t="s">
        <v>71</v>
      </c>
      <c r="AL12" s="43">
        <f t="shared" si="7"/>
        <v>12</v>
      </c>
      <c r="AM12" s="43">
        <f t="shared" si="8"/>
        <v>5</v>
      </c>
      <c r="AN12" s="43">
        <f t="shared" si="9"/>
        <v>0</v>
      </c>
      <c r="AO12" s="43">
        <f t="shared" si="10"/>
        <v>0</v>
      </c>
    </row>
    <row r="13" spans="1:69" x14ac:dyDescent="0.25">
      <c r="A13" s="1" t="s">
        <v>61</v>
      </c>
      <c r="B13" s="1" t="s">
        <v>803</v>
      </c>
      <c r="C13" s="1" t="s">
        <v>63</v>
      </c>
      <c r="D13" s="7">
        <v>9</v>
      </c>
      <c r="E13" s="7">
        <v>2</v>
      </c>
      <c r="F13" s="7">
        <v>9</v>
      </c>
      <c r="G13" s="7" t="s">
        <v>9</v>
      </c>
      <c r="H13" s="7">
        <v>0</v>
      </c>
      <c r="I13" s="7">
        <v>12</v>
      </c>
      <c r="J13" s="7">
        <v>-9</v>
      </c>
      <c r="K13" s="7">
        <v>-5</v>
      </c>
      <c r="L13" s="7">
        <v>-1</v>
      </c>
      <c r="M13" s="7">
        <v>-1</v>
      </c>
      <c r="N13" s="7">
        <v>-14</v>
      </c>
      <c r="O13" s="7">
        <v>-2</v>
      </c>
      <c r="P13" s="7">
        <v>11</v>
      </c>
      <c r="Q13" s="7">
        <v>4</v>
      </c>
      <c r="R13" s="7">
        <v>-6</v>
      </c>
      <c r="S13" s="7">
        <v>-1</v>
      </c>
      <c r="T13" s="7">
        <v>9</v>
      </c>
      <c r="U13" s="7">
        <v>3</v>
      </c>
      <c r="V13" s="7">
        <v>20</v>
      </c>
      <c r="W13" s="7">
        <v>17</v>
      </c>
      <c r="X13" s="8">
        <v>8</v>
      </c>
      <c r="Y13" s="8">
        <v>1</v>
      </c>
      <c r="Z13" s="8">
        <v>8</v>
      </c>
      <c r="AB13">
        <f t="shared" si="1"/>
        <v>0</v>
      </c>
      <c r="AC13">
        <f t="shared" si="2"/>
        <v>0</v>
      </c>
      <c r="AD13">
        <f t="shared" si="3"/>
        <v>0</v>
      </c>
      <c r="AE13">
        <f t="shared" si="4"/>
        <v>17</v>
      </c>
      <c r="AF13">
        <f t="shared" si="5"/>
        <v>17</v>
      </c>
      <c r="AG13" t="str">
        <f t="shared" si="6"/>
        <v/>
      </c>
      <c r="AJ13" s="1" t="s">
        <v>803</v>
      </c>
      <c r="AK13" t="s">
        <v>63</v>
      </c>
      <c r="AL13" s="43">
        <f t="shared" si="7"/>
        <v>17</v>
      </c>
      <c r="AM13" s="43">
        <f t="shared" si="8"/>
        <v>0</v>
      </c>
      <c r="AN13" s="43">
        <f t="shared" si="9"/>
        <v>0</v>
      </c>
      <c r="AO13" s="43">
        <f t="shared" si="10"/>
        <v>0</v>
      </c>
    </row>
    <row r="14" spans="1:69" x14ac:dyDescent="0.25">
      <c r="A14" s="1" t="s">
        <v>77</v>
      </c>
      <c r="B14" s="1" t="s">
        <v>78</v>
      </c>
      <c r="C14" s="1" t="s">
        <v>79</v>
      </c>
      <c r="D14" s="7">
        <v>5</v>
      </c>
      <c r="E14" s="7">
        <v>24</v>
      </c>
      <c r="F14" s="7">
        <v>-14</v>
      </c>
      <c r="G14" s="7" t="s">
        <v>9</v>
      </c>
      <c r="H14" s="7">
        <v>7</v>
      </c>
      <c r="I14" s="7">
        <v>-4</v>
      </c>
      <c r="J14" s="7">
        <v>1</v>
      </c>
      <c r="K14" s="7">
        <v>8</v>
      </c>
      <c r="L14" s="7">
        <v>-9</v>
      </c>
      <c r="M14" s="7">
        <v>-14</v>
      </c>
      <c r="N14" s="7">
        <v>8</v>
      </c>
      <c r="O14" s="7">
        <v>17</v>
      </c>
      <c r="P14" s="7">
        <v>11</v>
      </c>
      <c r="Q14" s="7">
        <v>-1</v>
      </c>
      <c r="R14" s="7">
        <v>-3</v>
      </c>
      <c r="S14" s="7">
        <v>-3</v>
      </c>
      <c r="T14" s="7">
        <v>-10</v>
      </c>
      <c r="U14" s="7">
        <v>-4</v>
      </c>
      <c r="V14" s="7">
        <v>19</v>
      </c>
      <c r="W14" s="7">
        <v>17</v>
      </c>
      <c r="X14" s="8">
        <v>8</v>
      </c>
      <c r="Y14" s="8">
        <v>0</v>
      </c>
      <c r="Z14" s="8">
        <v>9</v>
      </c>
      <c r="AB14">
        <f t="shared" si="1"/>
        <v>0</v>
      </c>
      <c r="AC14">
        <f t="shared" si="2"/>
        <v>0</v>
      </c>
      <c r="AD14">
        <f t="shared" si="3"/>
        <v>0</v>
      </c>
      <c r="AE14">
        <f t="shared" si="4"/>
        <v>17</v>
      </c>
      <c r="AF14">
        <f t="shared" si="5"/>
        <v>17</v>
      </c>
      <c r="AG14" t="str">
        <f t="shared" si="6"/>
        <v/>
      </c>
      <c r="AJ14" s="1" t="s">
        <v>78</v>
      </c>
      <c r="AK14" t="s">
        <v>79</v>
      </c>
      <c r="AL14" s="43">
        <f t="shared" si="7"/>
        <v>17</v>
      </c>
      <c r="AM14" s="43">
        <f t="shared" si="8"/>
        <v>0</v>
      </c>
      <c r="AN14" s="43">
        <f t="shared" si="9"/>
        <v>0</v>
      </c>
      <c r="AO14" s="43">
        <f t="shared" si="10"/>
        <v>0</v>
      </c>
    </row>
    <row r="15" spans="1:69" x14ac:dyDescent="0.25">
      <c r="A15" s="1" t="s">
        <v>177</v>
      </c>
      <c r="B15" s="1" t="s">
        <v>195</v>
      </c>
      <c r="C15" s="1" t="s">
        <v>261</v>
      </c>
      <c r="D15" s="7" t="s">
        <v>9</v>
      </c>
      <c r="E15" s="7" t="s">
        <v>9</v>
      </c>
      <c r="F15" s="7" t="s">
        <v>9</v>
      </c>
      <c r="G15" s="7" t="s">
        <v>9</v>
      </c>
      <c r="H15" s="7" t="s">
        <v>9</v>
      </c>
      <c r="I15" s="7" t="s">
        <v>9</v>
      </c>
      <c r="J15" s="7" t="s">
        <v>9</v>
      </c>
      <c r="K15" s="7" t="s">
        <v>9</v>
      </c>
      <c r="L15" s="7" t="s">
        <v>9</v>
      </c>
      <c r="M15" s="7" t="s">
        <v>9</v>
      </c>
      <c r="N15" s="7" t="s">
        <v>9</v>
      </c>
      <c r="O15" s="7" t="s">
        <v>9</v>
      </c>
      <c r="P15" s="7" t="s">
        <v>9</v>
      </c>
      <c r="Q15" s="7" t="s">
        <v>9</v>
      </c>
      <c r="R15" s="7" t="s">
        <v>9</v>
      </c>
      <c r="S15" s="7" t="s">
        <v>9</v>
      </c>
      <c r="T15" s="7" t="s">
        <v>9</v>
      </c>
      <c r="U15" s="7" t="s">
        <v>9</v>
      </c>
      <c r="V15" s="7">
        <v>0</v>
      </c>
      <c r="W15" s="7">
        <v>0</v>
      </c>
      <c r="X15" s="8">
        <v>0</v>
      </c>
      <c r="Y15" s="8">
        <v>0</v>
      </c>
      <c r="Z15" s="8">
        <v>0</v>
      </c>
      <c r="AB15">
        <f t="shared" si="1"/>
        <v>0</v>
      </c>
      <c r="AC15">
        <f t="shared" si="2"/>
        <v>0</v>
      </c>
      <c r="AD15">
        <f t="shared" si="3"/>
        <v>0</v>
      </c>
      <c r="AE15">
        <f t="shared" si="4"/>
        <v>0</v>
      </c>
      <c r="AF15">
        <f t="shared" si="5"/>
        <v>0</v>
      </c>
      <c r="AG15" t="str">
        <f t="shared" si="6"/>
        <v/>
      </c>
      <c r="AJ15" s="1" t="s">
        <v>195</v>
      </c>
      <c r="AK15" t="s">
        <v>261</v>
      </c>
      <c r="AL15" s="43">
        <f t="shared" si="7"/>
        <v>0</v>
      </c>
      <c r="AM15" s="43">
        <f t="shared" si="8"/>
        <v>0</v>
      </c>
      <c r="AN15" s="43">
        <f t="shared" si="9"/>
        <v>0</v>
      </c>
      <c r="AO15" s="43">
        <f t="shared" si="10"/>
        <v>0</v>
      </c>
    </row>
    <row r="16" spans="1:69" x14ac:dyDescent="0.25">
      <c r="A16" s="1" t="s">
        <v>89</v>
      </c>
      <c r="B16" s="1" t="s">
        <v>90</v>
      </c>
      <c r="C16" s="1" t="s">
        <v>91</v>
      </c>
      <c r="D16" s="7">
        <v>9</v>
      </c>
      <c r="E16" s="7">
        <v>-12</v>
      </c>
      <c r="F16" s="7">
        <v>9</v>
      </c>
      <c r="G16" s="7" t="s">
        <v>9</v>
      </c>
      <c r="H16" s="7">
        <v>8</v>
      </c>
      <c r="I16" s="7" t="s">
        <v>9</v>
      </c>
      <c r="J16" s="7">
        <v>-3</v>
      </c>
      <c r="K16" s="7">
        <v>1</v>
      </c>
      <c r="L16" s="7">
        <v>-8</v>
      </c>
      <c r="M16" s="7">
        <v>3</v>
      </c>
      <c r="N16" s="7">
        <v>8</v>
      </c>
      <c r="O16" s="7">
        <v>17</v>
      </c>
      <c r="P16" s="7">
        <v>11</v>
      </c>
      <c r="Q16" s="7">
        <v>-1</v>
      </c>
      <c r="R16" s="7">
        <v>-3</v>
      </c>
      <c r="S16" s="7">
        <v>-3</v>
      </c>
      <c r="T16" s="7">
        <v>-10</v>
      </c>
      <c r="U16" s="7">
        <v>-4</v>
      </c>
      <c r="V16" s="7">
        <v>22</v>
      </c>
      <c r="W16" s="7">
        <v>16</v>
      </c>
      <c r="X16" s="8">
        <v>8</v>
      </c>
      <c r="Y16" s="8">
        <v>0</v>
      </c>
      <c r="Z16" s="8">
        <v>8</v>
      </c>
      <c r="AB16">
        <f t="shared" si="1"/>
        <v>0</v>
      </c>
      <c r="AC16">
        <f t="shared" si="2"/>
        <v>10</v>
      </c>
      <c r="AD16">
        <f t="shared" si="3"/>
        <v>0</v>
      </c>
      <c r="AE16">
        <f t="shared" si="4"/>
        <v>6</v>
      </c>
      <c r="AF16">
        <f t="shared" si="5"/>
        <v>16</v>
      </c>
      <c r="AG16" t="str">
        <f t="shared" si="6"/>
        <v/>
      </c>
      <c r="AJ16" s="1" t="s">
        <v>90</v>
      </c>
      <c r="AK16" t="s">
        <v>91</v>
      </c>
      <c r="AL16" s="43">
        <f t="shared" si="7"/>
        <v>10</v>
      </c>
      <c r="AM16" s="43">
        <f t="shared" si="8"/>
        <v>6</v>
      </c>
      <c r="AN16" s="43">
        <f t="shared" si="9"/>
        <v>0</v>
      </c>
      <c r="AO16" s="43">
        <f t="shared" si="10"/>
        <v>0</v>
      </c>
    </row>
    <row r="17" spans="1:41" x14ac:dyDescent="0.25">
      <c r="A17" s="1" t="s">
        <v>29</v>
      </c>
      <c r="B17" s="1" t="s">
        <v>30</v>
      </c>
      <c r="C17" s="1" t="s">
        <v>31</v>
      </c>
      <c r="D17" s="7">
        <v>-9</v>
      </c>
      <c r="E17" s="7">
        <v>1</v>
      </c>
      <c r="F17" s="7" t="s">
        <v>9</v>
      </c>
      <c r="G17" s="7" t="s">
        <v>9</v>
      </c>
      <c r="H17" s="7">
        <v>-1</v>
      </c>
      <c r="I17" s="7">
        <v>6</v>
      </c>
      <c r="J17" s="7">
        <v>0</v>
      </c>
      <c r="K17" s="7">
        <v>10</v>
      </c>
      <c r="L17" s="7">
        <v>0</v>
      </c>
      <c r="M17" s="7">
        <v>-2</v>
      </c>
      <c r="N17" s="7">
        <v>2</v>
      </c>
      <c r="O17" s="7">
        <v>-13</v>
      </c>
      <c r="P17" s="7">
        <v>6</v>
      </c>
      <c r="Q17" s="7">
        <v>-9</v>
      </c>
      <c r="R17" s="7">
        <v>16</v>
      </c>
      <c r="S17" s="7">
        <v>6</v>
      </c>
      <c r="T17" s="7">
        <v>4</v>
      </c>
      <c r="U17" s="7">
        <v>-19</v>
      </c>
      <c r="V17" s="7">
        <v>-2</v>
      </c>
      <c r="W17" s="7">
        <v>16</v>
      </c>
      <c r="X17" s="8">
        <v>8</v>
      </c>
      <c r="Y17" s="8">
        <v>2</v>
      </c>
      <c r="Z17" s="8">
        <v>6</v>
      </c>
      <c r="AB17">
        <f t="shared" si="1"/>
        <v>0</v>
      </c>
      <c r="AC17">
        <f t="shared" si="2"/>
        <v>2</v>
      </c>
      <c r="AD17">
        <f t="shared" si="3"/>
        <v>13</v>
      </c>
      <c r="AE17">
        <f t="shared" si="4"/>
        <v>1</v>
      </c>
      <c r="AF17">
        <f t="shared" si="5"/>
        <v>16</v>
      </c>
      <c r="AG17" t="str">
        <f t="shared" si="6"/>
        <v/>
      </c>
      <c r="AJ17" s="1" t="s">
        <v>30</v>
      </c>
      <c r="AK17" t="s">
        <v>31</v>
      </c>
      <c r="AL17" s="43">
        <f t="shared" si="7"/>
        <v>0</v>
      </c>
      <c r="AM17" s="43">
        <f t="shared" si="8"/>
        <v>16</v>
      </c>
      <c r="AN17" s="43">
        <f t="shared" si="9"/>
        <v>0</v>
      </c>
      <c r="AO17" s="43">
        <f t="shared" si="10"/>
        <v>0</v>
      </c>
    </row>
    <row r="18" spans="1:41" x14ac:dyDescent="0.25">
      <c r="A18" s="1" t="s">
        <v>360</v>
      </c>
      <c r="B18" s="1" t="s">
        <v>163</v>
      </c>
      <c r="C18" s="1" t="s">
        <v>284</v>
      </c>
      <c r="D18" s="7">
        <v>5</v>
      </c>
      <c r="E18" s="7">
        <v>24</v>
      </c>
      <c r="F18" s="7">
        <v>-14</v>
      </c>
      <c r="G18" s="7" t="s">
        <v>9</v>
      </c>
      <c r="H18" s="7">
        <v>7</v>
      </c>
      <c r="I18" s="7">
        <v>-4</v>
      </c>
      <c r="J18" s="7">
        <v>1</v>
      </c>
      <c r="K18" s="7">
        <v>8</v>
      </c>
      <c r="L18" s="7">
        <v>-9</v>
      </c>
      <c r="M18" s="7">
        <v>-14</v>
      </c>
      <c r="N18" s="7" t="s">
        <v>9</v>
      </c>
      <c r="O18" s="7">
        <v>-2</v>
      </c>
      <c r="P18" s="7" t="s">
        <v>9</v>
      </c>
      <c r="Q18" s="7">
        <v>4</v>
      </c>
      <c r="R18" s="7">
        <v>-6</v>
      </c>
      <c r="S18" s="7">
        <v>-1</v>
      </c>
      <c r="T18" s="7">
        <v>9</v>
      </c>
      <c r="U18" s="7">
        <v>3</v>
      </c>
      <c r="V18" s="7">
        <v>11</v>
      </c>
      <c r="W18" s="7">
        <v>15</v>
      </c>
      <c r="X18" s="8">
        <v>8</v>
      </c>
      <c r="Y18" s="8">
        <v>0</v>
      </c>
      <c r="Z18" s="8">
        <v>7</v>
      </c>
      <c r="AB18">
        <f t="shared" si="1"/>
        <v>1</v>
      </c>
      <c r="AC18">
        <f t="shared" si="2"/>
        <v>9</v>
      </c>
      <c r="AD18">
        <f t="shared" si="3"/>
        <v>5</v>
      </c>
      <c r="AE18">
        <f t="shared" si="4"/>
        <v>0</v>
      </c>
      <c r="AF18">
        <f t="shared" si="5"/>
        <v>15</v>
      </c>
      <c r="AG18" t="str">
        <f t="shared" si="6"/>
        <v/>
      </c>
      <c r="AJ18" s="1" t="s">
        <v>163</v>
      </c>
      <c r="AK18" t="s">
        <v>284</v>
      </c>
      <c r="AL18" s="43">
        <f t="shared" si="7"/>
        <v>15</v>
      </c>
      <c r="AM18" s="43">
        <f t="shared" si="8"/>
        <v>0</v>
      </c>
      <c r="AN18" s="43">
        <f t="shared" si="9"/>
        <v>0</v>
      </c>
      <c r="AO18" s="43">
        <f t="shared" si="10"/>
        <v>0</v>
      </c>
    </row>
    <row r="19" spans="1:41" x14ac:dyDescent="0.25">
      <c r="A19" s="1" t="s">
        <v>53</v>
      </c>
      <c r="B19" s="1" t="s">
        <v>804</v>
      </c>
      <c r="C19" s="1" t="s">
        <v>277</v>
      </c>
      <c r="D19" s="7">
        <v>9</v>
      </c>
      <c r="E19" s="7">
        <v>-12</v>
      </c>
      <c r="F19" s="7" t="s">
        <v>9</v>
      </c>
      <c r="G19" s="7" t="s">
        <v>9</v>
      </c>
      <c r="H19" s="7">
        <v>8</v>
      </c>
      <c r="I19" s="7">
        <v>27</v>
      </c>
      <c r="J19" s="7">
        <v>-9</v>
      </c>
      <c r="K19" s="7">
        <v>10</v>
      </c>
      <c r="L19" s="7">
        <v>0</v>
      </c>
      <c r="M19" s="7">
        <v>-2</v>
      </c>
      <c r="N19" s="7" t="s">
        <v>9</v>
      </c>
      <c r="O19" s="7" t="s">
        <v>9</v>
      </c>
      <c r="P19" s="7" t="s">
        <v>9</v>
      </c>
      <c r="Q19" s="7">
        <v>-9</v>
      </c>
      <c r="R19" s="7">
        <v>16</v>
      </c>
      <c r="S19" s="7">
        <v>6</v>
      </c>
      <c r="T19" s="7">
        <v>4</v>
      </c>
      <c r="U19" s="7">
        <v>2</v>
      </c>
      <c r="V19" s="7">
        <v>50</v>
      </c>
      <c r="W19" s="7">
        <v>13</v>
      </c>
      <c r="X19" s="8">
        <v>8</v>
      </c>
      <c r="Y19" s="8">
        <v>1</v>
      </c>
      <c r="Z19" s="8">
        <v>4</v>
      </c>
      <c r="AB19">
        <f t="shared" si="1"/>
        <v>1</v>
      </c>
      <c r="AC19">
        <f t="shared" si="2"/>
        <v>8</v>
      </c>
      <c r="AD19">
        <f t="shared" si="3"/>
        <v>4</v>
      </c>
      <c r="AE19">
        <f t="shared" si="4"/>
        <v>0</v>
      </c>
      <c r="AF19">
        <f t="shared" si="5"/>
        <v>13</v>
      </c>
      <c r="AG19" t="str">
        <f t="shared" si="6"/>
        <v/>
      </c>
      <c r="AJ19" s="1" t="s">
        <v>804</v>
      </c>
      <c r="AK19" t="s">
        <v>277</v>
      </c>
      <c r="AL19" s="43">
        <f t="shared" si="7"/>
        <v>0</v>
      </c>
      <c r="AM19" s="43">
        <f t="shared" si="8"/>
        <v>13</v>
      </c>
      <c r="AN19" s="43">
        <f t="shared" si="9"/>
        <v>0</v>
      </c>
      <c r="AO19" s="43">
        <f t="shared" si="10"/>
        <v>0</v>
      </c>
    </row>
    <row r="20" spans="1:41" x14ac:dyDescent="0.25">
      <c r="A20" s="1" t="s">
        <v>169</v>
      </c>
      <c r="B20" s="1" t="s">
        <v>189</v>
      </c>
      <c r="C20" s="1" t="s">
        <v>255</v>
      </c>
      <c r="D20" s="7" t="s">
        <v>9</v>
      </c>
      <c r="E20" s="7" t="s">
        <v>9</v>
      </c>
      <c r="F20" s="7" t="s">
        <v>9</v>
      </c>
      <c r="G20" s="7" t="s">
        <v>9</v>
      </c>
      <c r="H20" s="7" t="s">
        <v>9</v>
      </c>
      <c r="I20" s="7" t="s">
        <v>9</v>
      </c>
      <c r="J20" s="7" t="s">
        <v>9</v>
      </c>
      <c r="K20" s="7" t="s">
        <v>9</v>
      </c>
      <c r="L20" s="7" t="s">
        <v>9</v>
      </c>
      <c r="M20" s="7" t="s">
        <v>9</v>
      </c>
      <c r="N20" s="7" t="s">
        <v>9</v>
      </c>
      <c r="O20" s="7" t="s">
        <v>9</v>
      </c>
      <c r="P20" s="7" t="s">
        <v>9</v>
      </c>
      <c r="Q20" s="7" t="s">
        <v>9</v>
      </c>
      <c r="R20" s="7" t="s">
        <v>9</v>
      </c>
      <c r="S20" s="7" t="s">
        <v>9</v>
      </c>
      <c r="T20" s="7" t="s">
        <v>9</v>
      </c>
      <c r="U20" s="7" t="s">
        <v>9</v>
      </c>
      <c r="V20" s="7">
        <v>0</v>
      </c>
      <c r="W20" s="7">
        <v>0</v>
      </c>
      <c r="X20" s="8">
        <v>0</v>
      </c>
      <c r="Y20" s="8">
        <v>0</v>
      </c>
      <c r="Z20" s="8">
        <v>0</v>
      </c>
      <c r="AB20">
        <f t="shared" si="1"/>
        <v>0</v>
      </c>
      <c r="AC20">
        <f t="shared" si="2"/>
        <v>0</v>
      </c>
      <c r="AD20">
        <f t="shared" si="3"/>
        <v>0</v>
      </c>
      <c r="AE20">
        <f t="shared" si="4"/>
        <v>0</v>
      </c>
      <c r="AF20">
        <f t="shared" si="5"/>
        <v>0</v>
      </c>
      <c r="AG20" t="str">
        <f t="shared" si="6"/>
        <v/>
      </c>
      <c r="AJ20" s="1" t="s">
        <v>189</v>
      </c>
      <c r="AK20" t="s">
        <v>255</v>
      </c>
      <c r="AL20" s="43">
        <f t="shared" si="7"/>
        <v>0</v>
      </c>
      <c r="AM20" s="43">
        <f t="shared" si="8"/>
        <v>0</v>
      </c>
      <c r="AN20" s="43">
        <f t="shared" si="9"/>
        <v>0</v>
      </c>
      <c r="AO20" s="43">
        <f t="shared" si="10"/>
        <v>0</v>
      </c>
    </row>
    <row r="21" spans="1:41" x14ac:dyDescent="0.25">
      <c r="A21" s="1" t="s">
        <v>129</v>
      </c>
      <c r="B21" s="1" t="s">
        <v>41</v>
      </c>
      <c r="C21" s="1" t="s">
        <v>259</v>
      </c>
      <c r="D21" s="7">
        <v>12</v>
      </c>
      <c r="E21" s="7">
        <v>-24</v>
      </c>
      <c r="F21" s="7">
        <v>-15</v>
      </c>
      <c r="G21" s="7" t="s">
        <v>9</v>
      </c>
      <c r="H21" s="7">
        <v>-19</v>
      </c>
      <c r="I21" s="7">
        <v>4</v>
      </c>
      <c r="J21" s="7">
        <v>14</v>
      </c>
      <c r="K21" s="7">
        <v>12</v>
      </c>
      <c r="L21" s="7">
        <v>4</v>
      </c>
      <c r="M21" s="7">
        <v>3</v>
      </c>
      <c r="N21" s="7" t="s">
        <v>9</v>
      </c>
      <c r="O21" s="7">
        <v>-8</v>
      </c>
      <c r="P21" s="7">
        <v>-4</v>
      </c>
      <c r="Q21" s="7">
        <v>-3</v>
      </c>
      <c r="R21" s="7">
        <v>-1</v>
      </c>
      <c r="S21" s="7">
        <v>-2</v>
      </c>
      <c r="T21" s="7">
        <v>12</v>
      </c>
      <c r="U21" s="7">
        <v>-12</v>
      </c>
      <c r="V21" s="7">
        <v>-27</v>
      </c>
      <c r="W21" s="7">
        <v>16</v>
      </c>
      <c r="X21" s="8">
        <v>7</v>
      </c>
      <c r="Y21" s="8">
        <v>0</v>
      </c>
      <c r="Z21" s="8">
        <v>9</v>
      </c>
      <c r="AB21">
        <f t="shared" si="1"/>
        <v>0</v>
      </c>
      <c r="AC21">
        <f t="shared" si="2"/>
        <v>0</v>
      </c>
      <c r="AD21">
        <f t="shared" si="3"/>
        <v>16</v>
      </c>
      <c r="AE21">
        <f t="shared" si="4"/>
        <v>0</v>
      </c>
      <c r="AF21">
        <f t="shared" si="5"/>
        <v>16</v>
      </c>
      <c r="AG21" t="str">
        <f t="shared" si="6"/>
        <v/>
      </c>
      <c r="AJ21" s="1" t="s">
        <v>41</v>
      </c>
      <c r="AK21" t="s">
        <v>259</v>
      </c>
      <c r="AL21" s="43">
        <f t="shared" si="7"/>
        <v>16</v>
      </c>
      <c r="AM21" s="43">
        <f t="shared" si="8"/>
        <v>0</v>
      </c>
      <c r="AN21" s="43">
        <f t="shared" si="9"/>
        <v>0</v>
      </c>
      <c r="AO21" s="43">
        <f t="shared" si="10"/>
        <v>0</v>
      </c>
    </row>
    <row r="22" spans="1:41" x14ac:dyDescent="0.25">
      <c r="A22" s="1" t="s">
        <v>6</v>
      </c>
      <c r="B22" s="1" t="s">
        <v>7</v>
      </c>
      <c r="C22" s="1" t="s">
        <v>8</v>
      </c>
      <c r="D22" s="7">
        <v>2</v>
      </c>
      <c r="E22" s="7">
        <v>-4</v>
      </c>
      <c r="F22" s="7">
        <v>14</v>
      </c>
      <c r="G22" s="7" t="s">
        <v>9</v>
      </c>
      <c r="H22" s="7">
        <v>6</v>
      </c>
      <c r="I22" s="7">
        <v>1</v>
      </c>
      <c r="J22" s="7">
        <v>-20</v>
      </c>
      <c r="K22" s="7">
        <v>20</v>
      </c>
      <c r="L22" s="7">
        <v>1</v>
      </c>
      <c r="M22" s="7">
        <v>-8</v>
      </c>
      <c r="N22" s="7">
        <v>-8</v>
      </c>
      <c r="O22" s="7">
        <v>2</v>
      </c>
      <c r="P22" s="7">
        <v>-7</v>
      </c>
      <c r="Q22" s="7">
        <v>-3</v>
      </c>
      <c r="R22" s="7">
        <v>-16</v>
      </c>
      <c r="S22" s="7" t="s">
        <v>9</v>
      </c>
      <c r="T22" s="7" t="s">
        <v>9</v>
      </c>
      <c r="U22" s="7" t="s">
        <v>9</v>
      </c>
      <c r="V22" s="7">
        <v>-20</v>
      </c>
      <c r="W22" s="7">
        <v>14</v>
      </c>
      <c r="X22" s="8">
        <v>7</v>
      </c>
      <c r="Y22" s="8">
        <v>0</v>
      </c>
      <c r="Z22" s="8">
        <v>7</v>
      </c>
      <c r="AB22">
        <f t="shared" si="1"/>
        <v>12</v>
      </c>
      <c r="AC22">
        <f t="shared" si="2"/>
        <v>2</v>
      </c>
      <c r="AD22">
        <f t="shared" si="3"/>
        <v>0</v>
      </c>
      <c r="AE22">
        <f t="shared" si="4"/>
        <v>0</v>
      </c>
      <c r="AF22">
        <f t="shared" si="5"/>
        <v>14</v>
      </c>
      <c r="AG22" t="str">
        <f t="shared" si="6"/>
        <v/>
      </c>
      <c r="AJ22" s="1" t="s">
        <v>7</v>
      </c>
      <c r="AK22" t="s">
        <v>8</v>
      </c>
      <c r="AL22" s="43">
        <f t="shared" si="7"/>
        <v>0</v>
      </c>
      <c r="AM22" s="43">
        <f t="shared" si="8"/>
        <v>12</v>
      </c>
      <c r="AN22" s="43">
        <f t="shared" si="9"/>
        <v>2</v>
      </c>
      <c r="AO22" s="43">
        <f t="shared" si="10"/>
        <v>0</v>
      </c>
    </row>
    <row r="23" spans="1:41" x14ac:dyDescent="0.25">
      <c r="A23" s="1" t="s">
        <v>13</v>
      </c>
      <c r="B23" s="1" t="s">
        <v>162</v>
      </c>
      <c r="C23" s="1" t="s">
        <v>234</v>
      </c>
      <c r="D23" s="7">
        <v>7</v>
      </c>
      <c r="E23" s="7">
        <v>-7</v>
      </c>
      <c r="F23" s="7">
        <v>-15</v>
      </c>
      <c r="G23" s="7" t="s">
        <v>9</v>
      </c>
      <c r="H23" s="7">
        <v>7</v>
      </c>
      <c r="I23" s="7">
        <v>-4</v>
      </c>
      <c r="J23" s="7">
        <v>1</v>
      </c>
      <c r="K23" s="7">
        <v>8</v>
      </c>
      <c r="L23" s="7" t="s">
        <v>9</v>
      </c>
      <c r="M23" s="7" t="s">
        <v>9</v>
      </c>
      <c r="N23" s="7" t="s">
        <v>9</v>
      </c>
      <c r="O23" s="7" t="s">
        <v>9</v>
      </c>
      <c r="P23" s="7" t="s">
        <v>9</v>
      </c>
      <c r="Q23" s="7">
        <v>18</v>
      </c>
      <c r="R23" s="7">
        <v>-8</v>
      </c>
      <c r="S23" s="7">
        <v>13</v>
      </c>
      <c r="T23" s="7">
        <v>-12</v>
      </c>
      <c r="U23" s="7">
        <v>3</v>
      </c>
      <c r="V23" s="7">
        <v>11</v>
      </c>
      <c r="W23" s="7">
        <v>12</v>
      </c>
      <c r="X23" s="8">
        <v>7</v>
      </c>
      <c r="Y23" s="8">
        <v>0</v>
      </c>
      <c r="Z23" s="8">
        <v>5</v>
      </c>
      <c r="AB23">
        <f t="shared" si="1"/>
        <v>10</v>
      </c>
      <c r="AC23">
        <f t="shared" si="2"/>
        <v>0</v>
      </c>
      <c r="AD23">
        <f t="shared" si="3"/>
        <v>0</v>
      </c>
      <c r="AE23">
        <f t="shared" si="4"/>
        <v>2</v>
      </c>
      <c r="AF23">
        <f t="shared" si="5"/>
        <v>12</v>
      </c>
      <c r="AG23" t="str">
        <f t="shared" si="6"/>
        <v/>
      </c>
      <c r="AJ23" s="1" t="s">
        <v>162</v>
      </c>
      <c r="AK23" t="s">
        <v>234</v>
      </c>
      <c r="AL23" s="43">
        <f t="shared" si="7"/>
        <v>5</v>
      </c>
      <c r="AM23" s="43">
        <f t="shared" si="8"/>
        <v>7</v>
      </c>
      <c r="AN23" s="43">
        <f t="shared" si="9"/>
        <v>0</v>
      </c>
      <c r="AO23" s="43">
        <f t="shared" si="10"/>
        <v>0</v>
      </c>
    </row>
    <row r="24" spans="1:41" x14ac:dyDescent="0.25">
      <c r="A24" s="1" t="s">
        <v>92</v>
      </c>
      <c r="B24" s="1" t="s">
        <v>748</v>
      </c>
      <c r="C24" s="1" t="s">
        <v>730</v>
      </c>
      <c r="D24" s="7" t="s">
        <v>9</v>
      </c>
      <c r="E24" s="7" t="s">
        <v>9</v>
      </c>
      <c r="F24" s="7" t="s">
        <v>9</v>
      </c>
      <c r="G24" s="7" t="s">
        <v>9</v>
      </c>
      <c r="H24" s="7" t="s">
        <v>9</v>
      </c>
      <c r="I24" s="7" t="s">
        <v>9</v>
      </c>
      <c r="J24" s="7" t="s">
        <v>9</v>
      </c>
      <c r="K24" s="7" t="s">
        <v>9</v>
      </c>
      <c r="L24" s="7" t="s">
        <v>9</v>
      </c>
      <c r="M24" s="7" t="s">
        <v>9</v>
      </c>
      <c r="N24" s="7" t="s">
        <v>9</v>
      </c>
      <c r="O24" s="7" t="s">
        <v>9</v>
      </c>
      <c r="P24" s="7" t="s">
        <v>9</v>
      </c>
      <c r="Q24" s="7" t="s">
        <v>9</v>
      </c>
      <c r="R24" s="7" t="s">
        <v>9</v>
      </c>
      <c r="S24" s="7" t="s">
        <v>9</v>
      </c>
      <c r="T24" s="7" t="s">
        <v>9</v>
      </c>
      <c r="U24" s="7" t="s">
        <v>9</v>
      </c>
      <c r="V24" s="7">
        <v>0</v>
      </c>
      <c r="W24" s="7">
        <v>0</v>
      </c>
      <c r="X24" s="8">
        <v>0</v>
      </c>
      <c r="Y24" s="8">
        <v>0</v>
      </c>
      <c r="Z24" s="8">
        <v>0</v>
      </c>
      <c r="AB24">
        <f t="shared" si="1"/>
        <v>0</v>
      </c>
      <c r="AC24">
        <f t="shared" si="2"/>
        <v>0</v>
      </c>
      <c r="AD24">
        <f t="shared" si="3"/>
        <v>0</v>
      </c>
      <c r="AE24">
        <f t="shared" si="4"/>
        <v>0</v>
      </c>
      <c r="AF24">
        <f t="shared" si="5"/>
        <v>0</v>
      </c>
      <c r="AG24" t="str">
        <f t="shared" si="6"/>
        <v/>
      </c>
      <c r="AJ24" s="1" t="s">
        <v>748</v>
      </c>
      <c r="AK24" t="s">
        <v>730</v>
      </c>
      <c r="AL24" s="43">
        <f t="shared" si="7"/>
        <v>0</v>
      </c>
      <c r="AM24" s="43">
        <f t="shared" si="8"/>
        <v>0</v>
      </c>
      <c r="AN24" s="43">
        <f t="shared" si="9"/>
        <v>0</v>
      </c>
      <c r="AO24" s="43">
        <f t="shared" si="10"/>
        <v>0</v>
      </c>
    </row>
    <row r="25" spans="1:41" x14ac:dyDescent="0.25">
      <c r="A25" s="1" t="s">
        <v>10</v>
      </c>
      <c r="B25" s="1" t="s">
        <v>11</v>
      </c>
      <c r="C25" s="1" t="s">
        <v>12</v>
      </c>
      <c r="D25" s="7">
        <v>-18</v>
      </c>
      <c r="E25" s="7">
        <v>-3</v>
      </c>
      <c r="F25" s="7">
        <v>-14</v>
      </c>
      <c r="G25" s="7" t="s">
        <v>9</v>
      </c>
      <c r="H25" s="7">
        <v>-5</v>
      </c>
      <c r="I25" s="7">
        <v>4</v>
      </c>
      <c r="J25" s="7">
        <v>14</v>
      </c>
      <c r="K25" s="7">
        <v>12</v>
      </c>
      <c r="L25" s="7">
        <v>4</v>
      </c>
      <c r="M25" s="7">
        <v>3</v>
      </c>
      <c r="N25" s="7">
        <v>-6</v>
      </c>
      <c r="O25" s="7">
        <v>-8</v>
      </c>
      <c r="P25" s="7">
        <v>-4</v>
      </c>
      <c r="Q25" s="7">
        <v>-3</v>
      </c>
      <c r="R25" s="7">
        <v>-1</v>
      </c>
      <c r="S25" s="7">
        <v>-2</v>
      </c>
      <c r="T25" s="7">
        <v>12</v>
      </c>
      <c r="U25" s="7">
        <v>-12</v>
      </c>
      <c r="V25" s="7">
        <v>-27</v>
      </c>
      <c r="W25" s="7">
        <v>17</v>
      </c>
      <c r="X25" s="8">
        <v>6</v>
      </c>
      <c r="Y25" s="8">
        <v>0</v>
      </c>
      <c r="Z25" s="8">
        <v>11</v>
      </c>
      <c r="AB25">
        <f t="shared" si="1"/>
        <v>16</v>
      </c>
      <c r="AC25">
        <f t="shared" si="2"/>
        <v>0</v>
      </c>
      <c r="AD25">
        <f t="shared" si="3"/>
        <v>1</v>
      </c>
      <c r="AE25">
        <f t="shared" si="4"/>
        <v>0</v>
      </c>
      <c r="AF25">
        <f t="shared" si="5"/>
        <v>17</v>
      </c>
      <c r="AG25" t="str">
        <f t="shared" si="6"/>
        <v/>
      </c>
      <c r="AJ25" s="1" t="s">
        <v>11</v>
      </c>
      <c r="AK25" t="s">
        <v>12</v>
      </c>
      <c r="AL25" s="43">
        <f t="shared" si="7"/>
        <v>17</v>
      </c>
      <c r="AM25" s="43">
        <f t="shared" si="8"/>
        <v>0</v>
      </c>
      <c r="AN25" s="43">
        <f t="shared" si="9"/>
        <v>0</v>
      </c>
      <c r="AO25" s="43">
        <f t="shared" si="10"/>
        <v>0</v>
      </c>
    </row>
    <row r="26" spans="1:41" x14ac:dyDescent="0.25">
      <c r="A26" s="1" t="s">
        <v>53</v>
      </c>
      <c r="B26" s="1" t="s">
        <v>144</v>
      </c>
      <c r="C26" s="1" t="s">
        <v>145</v>
      </c>
      <c r="D26" s="7">
        <v>-18</v>
      </c>
      <c r="E26" s="7">
        <v>-3</v>
      </c>
      <c r="F26" s="7">
        <v>-14</v>
      </c>
      <c r="G26" s="7" t="s">
        <v>9</v>
      </c>
      <c r="H26" s="7">
        <v>-5</v>
      </c>
      <c r="I26" s="7">
        <v>4</v>
      </c>
      <c r="J26" s="7">
        <v>14</v>
      </c>
      <c r="K26" s="7">
        <v>12</v>
      </c>
      <c r="L26" s="7">
        <v>4</v>
      </c>
      <c r="M26" s="7">
        <v>3</v>
      </c>
      <c r="N26" s="7">
        <v>-6</v>
      </c>
      <c r="O26" s="7">
        <v>-8</v>
      </c>
      <c r="P26" s="7">
        <v>-4</v>
      </c>
      <c r="Q26" s="7">
        <v>-3</v>
      </c>
      <c r="R26" s="7">
        <v>-1</v>
      </c>
      <c r="S26" s="7">
        <v>-2</v>
      </c>
      <c r="T26" s="7">
        <v>12</v>
      </c>
      <c r="U26" s="7">
        <v>-12</v>
      </c>
      <c r="V26" s="7">
        <v>-27</v>
      </c>
      <c r="W26" s="7">
        <v>17</v>
      </c>
      <c r="X26" s="8">
        <v>6</v>
      </c>
      <c r="Y26" s="8">
        <v>0</v>
      </c>
      <c r="Z26" s="8">
        <v>11</v>
      </c>
      <c r="AB26">
        <f t="shared" si="1"/>
        <v>0</v>
      </c>
      <c r="AC26">
        <f t="shared" si="2"/>
        <v>0</v>
      </c>
      <c r="AD26">
        <f t="shared" si="3"/>
        <v>0</v>
      </c>
      <c r="AE26">
        <f t="shared" si="4"/>
        <v>17</v>
      </c>
      <c r="AF26">
        <f t="shared" si="5"/>
        <v>17</v>
      </c>
      <c r="AG26" t="str">
        <f t="shared" si="6"/>
        <v/>
      </c>
      <c r="AJ26" s="1" t="s">
        <v>144</v>
      </c>
      <c r="AK26" t="s">
        <v>145</v>
      </c>
      <c r="AL26" s="43">
        <f t="shared" si="7"/>
        <v>17</v>
      </c>
      <c r="AM26" s="43">
        <f t="shared" si="8"/>
        <v>0</v>
      </c>
      <c r="AN26" s="43">
        <f t="shared" si="9"/>
        <v>0</v>
      </c>
      <c r="AO26" s="43">
        <f t="shared" si="10"/>
        <v>0</v>
      </c>
    </row>
    <row r="27" spans="1:41" x14ac:dyDescent="0.25">
      <c r="A27" s="1" t="s">
        <v>182</v>
      </c>
      <c r="B27" s="1" t="s">
        <v>183</v>
      </c>
      <c r="C27" s="1" t="s">
        <v>247</v>
      </c>
      <c r="D27" s="7">
        <v>-18</v>
      </c>
      <c r="E27" s="7">
        <v>-3</v>
      </c>
      <c r="F27" s="7">
        <v>-14</v>
      </c>
      <c r="G27" s="7" t="s">
        <v>9</v>
      </c>
      <c r="H27" s="7">
        <v>-5</v>
      </c>
      <c r="I27" s="7">
        <v>3</v>
      </c>
      <c r="J27" s="7">
        <v>-3</v>
      </c>
      <c r="K27" s="7">
        <v>1</v>
      </c>
      <c r="L27" s="7">
        <v>-8</v>
      </c>
      <c r="M27" s="7">
        <v>-1</v>
      </c>
      <c r="N27" s="7">
        <v>-14</v>
      </c>
      <c r="O27" s="7">
        <v>-24</v>
      </c>
      <c r="P27" s="7">
        <v>-1</v>
      </c>
      <c r="Q27" s="7">
        <v>10</v>
      </c>
      <c r="R27" s="7">
        <v>10</v>
      </c>
      <c r="S27" s="7">
        <v>24</v>
      </c>
      <c r="T27" s="7">
        <v>0</v>
      </c>
      <c r="U27" s="7">
        <v>4</v>
      </c>
      <c r="V27" s="7">
        <v>-39</v>
      </c>
      <c r="W27" s="7">
        <v>17</v>
      </c>
      <c r="X27" s="8">
        <v>6</v>
      </c>
      <c r="Y27" s="8">
        <v>1</v>
      </c>
      <c r="Z27" s="8">
        <v>10</v>
      </c>
      <c r="AB27">
        <f t="shared" si="1"/>
        <v>4</v>
      </c>
      <c r="AC27">
        <f t="shared" si="2"/>
        <v>9</v>
      </c>
      <c r="AD27">
        <f t="shared" si="3"/>
        <v>4</v>
      </c>
      <c r="AE27">
        <f t="shared" si="4"/>
        <v>0</v>
      </c>
      <c r="AF27">
        <f t="shared" si="5"/>
        <v>17</v>
      </c>
      <c r="AG27" t="str">
        <f t="shared" si="6"/>
        <v/>
      </c>
      <c r="AJ27" s="1" t="s">
        <v>183</v>
      </c>
      <c r="AK27" t="s">
        <v>247</v>
      </c>
      <c r="AL27" s="43">
        <f t="shared" si="7"/>
        <v>17</v>
      </c>
      <c r="AM27" s="43">
        <f t="shared" si="8"/>
        <v>0</v>
      </c>
      <c r="AN27" s="43">
        <f t="shared" si="9"/>
        <v>0</v>
      </c>
      <c r="AO27" s="43">
        <f t="shared" si="10"/>
        <v>0</v>
      </c>
    </row>
    <row r="28" spans="1:41" x14ac:dyDescent="0.25">
      <c r="A28" s="1" t="s">
        <v>104</v>
      </c>
      <c r="B28" s="1" t="s">
        <v>105</v>
      </c>
      <c r="C28" s="1" t="s">
        <v>106</v>
      </c>
      <c r="D28" s="7">
        <v>7</v>
      </c>
      <c r="E28" s="7">
        <v>-7</v>
      </c>
      <c r="F28" s="7">
        <v>-2</v>
      </c>
      <c r="G28" s="7" t="s">
        <v>9</v>
      </c>
      <c r="H28" s="7">
        <v>-13</v>
      </c>
      <c r="I28" s="7">
        <v>-18</v>
      </c>
      <c r="J28" s="7">
        <v>-14</v>
      </c>
      <c r="K28" s="7">
        <v>1</v>
      </c>
      <c r="L28" s="7">
        <v>-5</v>
      </c>
      <c r="M28" s="7">
        <v>0</v>
      </c>
      <c r="N28" s="7">
        <v>-5</v>
      </c>
      <c r="O28" s="7">
        <v>9</v>
      </c>
      <c r="P28" s="7">
        <v>-5</v>
      </c>
      <c r="Q28" s="7">
        <v>-3</v>
      </c>
      <c r="R28" s="7">
        <v>-16</v>
      </c>
      <c r="S28" s="7">
        <v>13</v>
      </c>
      <c r="T28" s="7">
        <v>4</v>
      </c>
      <c r="U28" s="7">
        <v>2</v>
      </c>
      <c r="V28" s="7">
        <v>-52</v>
      </c>
      <c r="W28" s="7">
        <v>17</v>
      </c>
      <c r="X28" s="8">
        <v>6</v>
      </c>
      <c r="Y28" s="8">
        <v>1</v>
      </c>
      <c r="Z28" s="8">
        <v>10</v>
      </c>
      <c r="AB28">
        <f t="shared" si="1"/>
        <v>9</v>
      </c>
      <c r="AC28">
        <f t="shared" si="2"/>
        <v>6</v>
      </c>
      <c r="AD28">
        <f t="shared" si="3"/>
        <v>0</v>
      </c>
      <c r="AE28">
        <f t="shared" si="4"/>
        <v>2</v>
      </c>
      <c r="AF28">
        <f t="shared" si="5"/>
        <v>17</v>
      </c>
      <c r="AG28" t="str">
        <f t="shared" si="6"/>
        <v/>
      </c>
      <c r="AJ28" s="1" t="s">
        <v>105</v>
      </c>
      <c r="AK28" t="s">
        <v>106</v>
      </c>
      <c r="AL28" s="43">
        <f t="shared" si="7"/>
        <v>0</v>
      </c>
      <c r="AM28" s="43">
        <f t="shared" si="8"/>
        <v>13</v>
      </c>
      <c r="AN28" s="43">
        <f t="shared" si="9"/>
        <v>4</v>
      </c>
      <c r="AO28" s="43">
        <f t="shared" si="10"/>
        <v>0</v>
      </c>
    </row>
    <row r="29" spans="1:41" x14ac:dyDescent="0.25">
      <c r="A29" s="1" t="s">
        <v>24</v>
      </c>
      <c r="B29" s="1" t="s">
        <v>805</v>
      </c>
      <c r="C29" s="1" t="s">
        <v>264</v>
      </c>
      <c r="D29" s="7" t="s">
        <v>9</v>
      </c>
      <c r="E29" s="7" t="s">
        <v>9</v>
      </c>
      <c r="F29" s="7" t="s">
        <v>9</v>
      </c>
      <c r="G29" s="7" t="s">
        <v>9</v>
      </c>
      <c r="H29" s="7" t="s">
        <v>9</v>
      </c>
      <c r="I29" s="7">
        <v>2</v>
      </c>
      <c r="J29" s="7" t="s">
        <v>9</v>
      </c>
      <c r="K29" s="7" t="s">
        <v>9</v>
      </c>
      <c r="L29" s="7" t="s">
        <v>9</v>
      </c>
      <c r="M29" s="7" t="s">
        <v>9</v>
      </c>
      <c r="N29" s="7" t="s">
        <v>9</v>
      </c>
      <c r="O29" s="7" t="s">
        <v>9</v>
      </c>
      <c r="P29" s="7" t="s">
        <v>9</v>
      </c>
      <c r="Q29" s="7" t="s">
        <v>9</v>
      </c>
      <c r="R29" s="7" t="s">
        <v>9</v>
      </c>
      <c r="S29" s="7" t="s">
        <v>9</v>
      </c>
      <c r="T29" s="7">
        <v>-20</v>
      </c>
      <c r="U29" s="7" t="s">
        <v>9</v>
      </c>
      <c r="V29" s="7">
        <v>-18</v>
      </c>
      <c r="W29" s="7">
        <v>2</v>
      </c>
      <c r="X29" s="8">
        <v>1</v>
      </c>
      <c r="Y29" s="8">
        <v>0</v>
      </c>
      <c r="Z29" s="8">
        <v>1</v>
      </c>
      <c r="AB29">
        <f t="shared" si="1"/>
        <v>2</v>
      </c>
      <c r="AC29">
        <f t="shared" si="2"/>
        <v>0</v>
      </c>
      <c r="AD29">
        <f t="shared" si="3"/>
        <v>0</v>
      </c>
      <c r="AE29">
        <f t="shared" si="4"/>
        <v>0</v>
      </c>
      <c r="AF29">
        <f t="shared" si="5"/>
        <v>2</v>
      </c>
      <c r="AG29" t="str">
        <f t="shared" si="6"/>
        <v/>
      </c>
      <c r="AJ29" s="1" t="s">
        <v>189</v>
      </c>
      <c r="AK29" t="s">
        <v>264</v>
      </c>
      <c r="AL29" s="43">
        <f t="shared" si="7"/>
        <v>0</v>
      </c>
      <c r="AM29" s="43">
        <f t="shared" si="8"/>
        <v>0</v>
      </c>
      <c r="AN29" s="43">
        <f t="shared" si="9"/>
        <v>0</v>
      </c>
      <c r="AO29" s="43">
        <f t="shared" si="10"/>
        <v>0</v>
      </c>
    </row>
    <row r="30" spans="1:41" x14ac:dyDescent="0.25">
      <c r="A30" s="1" t="s">
        <v>171</v>
      </c>
      <c r="B30" s="1" t="s">
        <v>419</v>
      </c>
      <c r="C30" s="1" t="s">
        <v>817</v>
      </c>
      <c r="D30" s="7" t="s">
        <v>9</v>
      </c>
      <c r="E30" s="7" t="s">
        <v>9</v>
      </c>
      <c r="F30" s="7" t="s">
        <v>9</v>
      </c>
      <c r="G30" s="7" t="s">
        <v>9</v>
      </c>
      <c r="H30" s="7" t="s">
        <v>9</v>
      </c>
      <c r="I30" s="7" t="s">
        <v>9</v>
      </c>
      <c r="J30" s="7" t="s">
        <v>9</v>
      </c>
      <c r="K30" s="7" t="s">
        <v>9</v>
      </c>
      <c r="L30" s="7" t="s">
        <v>9</v>
      </c>
      <c r="M30" s="7" t="s">
        <v>9</v>
      </c>
      <c r="N30" s="7" t="s">
        <v>9</v>
      </c>
      <c r="O30" s="7" t="s">
        <v>9</v>
      </c>
      <c r="P30" s="7" t="s">
        <v>9</v>
      </c>
      <c r="Q30" s="7" t="s">
        <v>9</v>
      </c>
      <c r="R30" s="7" t="s">
        <v>9</v>
      </c>
      <c r="S30" s="7" t="s">
        <v>9</v>
      </c>
      <c r="T30" s="7" t="s">
        <v>9</v>
      </c>
      <c r="U30" s="7" t="s">
        <v>9</v>
      </c>
      <c r="V30" s="7">
        <v>0</v>
      </c>
      <c r="W30" s="7">
        <v>0</v>
      </c>
      <c r="X30" s="8">
        <v>0</v>
      </c>
      <c r="Y30" s="8">
        <v>0</v>
      </c>
      <c r="Z30" s="8">
        <v>0</v>
      </c>
      <c r="AB30">
        <f t="shared" si="1"/>
        <v>0</v>
      </c>
      <c r="AC30">
        <f t="shared" si="2"/>
        <v>0</v>
      </c>
      <c r="AD30">
        <f t="shared" si="3"/>
        <v>0</v>
      </c>
      <c r="AE30">
        <f t="shared" si="4"/>
        <v>0</v>
      </c>
      <c r="AF30">
        <f t="shared" si="5"/>
        <v>0</v>
      </c>
      <c r="AG30" t="str">
        <f t="shared" si="6"/>
        <v/>
      </c>
      <c r="AJ30" s="1" t="s">
        <v>419</v>
      </c>
      <c r="AK30" t="s">
        <v>817</v>
      </c>
      <c r="AL30" s="43">
        <f t="shared" si="7"/>
        <v>0</v>
      </c>
      <c r="AM30" s="43">
        <f t="shared" si="8"/>
        <v>0</v>
      </c>
      <c r="AN30" s="43">
        <f t="shared" si="9"/>
        <v>0</v>
      </c>
      <c r="AO30" s="43">
        <f t="shared" si="10"/>
        <v>0</v>
      </c>
    </row>
    <row r="31" spans="1:41" x14ac:dyDescent="0.25">
      <c r="A31" s="1" t="s">
        <v>207</v>
      </c>
      <c r="B31" s="1" t="s">
        <v>196</v>
      </c>
      <c r="C31" s="1" t="s">
        <v>357</v>
      </c>
      <c r="D31" s="7" t="s">
        <v>9</v>
      </c>
      <c r="E31" s="7" t="s">
        <v>9</v>
      </c>
      <c r="F31" s="7" t="s">
        <v>9</v>
      </c>
      <c r="G31" s="7" t="s">
        <v>9</v>
      </c>
      <c r="H31" s="7" t="s">
        <v>9</v>
      </c>
      <c r="I31" s="7" t="s">
        <v>9</v>
      </c>
      <c r="J31" s="7" t="s">
        <v>9</v>
      </c>
      <c r="K31" s="7" t="s">
        <v>9</v>
      </c>
      <c r="L31" s="7" t="s">
        <v>9</v>
      </c>
      <c r="M31" s="7">
        <v>5</v>
      </c>
      <c r="N31" s="7" t="s">
        <v>9</v>
      </c>
      <c r="O31" s="7" t="s">
        <v>9</v>
      </c>
      <c r="P31" s="7" t="s">
        <v>9</v>
      </c>
      <c r="Q31" s="7" t="s">
        <v>9</v>
      </c>
      <c r="R31" s="7" t="s">
        <v>9</v>
      </c>
      <c r="S31" s="7" t="s">
        <v>9</v>
      </c>
      <c r="T31" s="7" t="s">
        <v>9</v>
      </c>
      <c r="U31" s="7" t="s">
        <v>9</v>
      </c>
      <c r="V31" s="7">
        <v>5</v>
      </c>
      <c r="W31" s="7">
        <v>1</v>
      </c>
      <c r="X31" s="8">
        <v>1</v>
      </c>
      <c r="Y31" s="8">
        <v>0</v>
      </c>
      <c r="Z31" s="8">
        <v>0</v>
      </c>
      <c r="AB31">
        <f t="shared" si="1"/>
        <v>1</v>
      </c>
      <c r="AC31">
        <f t="shared" si="2"/>
        <v>0</v>
      </c>
      <c r="AD31">
        <f t="shared" si="3"/>
        <v>0</v>
      </c>
      <c r="AE31">
        <f t="shared" si="4"/>
        <v>0</v>
      </c>
      <c r="AF31">
        <f t="shared" si="5"/>
        <v>1</v>
      </c>
      <c r="AG31" t="str">
        <f t="shared" si="6"/>
        <v/>
      </c>
      <c r="AJ31" s="1" t="s">
        <v>196</v>
      </c>
      <c r="AK31" t="s">
        <v>357</v>
      </c>
      <c r="AL31" s="43">
        <f t="shared" si="7"/>
        <v>0</v>
      </c>
      <c r="AM31" s="43">
        <f t="shared" si="8"/>
        <v>0</v>
      </c>
      <c r="AN31" s="43">
        <f t="shared" si="9"/>
        <v>1</v>
      </c>
      <c r="AO31" s="43">
        <f t="shared" si="10"/>
        <v>0</v>
      </c>
    </row>
    <row r="32" spans="1:41" x14ac:dyDescent="0.25">
      <c r="A32" s="1" t="s">
        <v>74</v>
      </c>
      <c r="B32" s="1" t="s">
        <v>806</v>
      </c>
      <c r="C32" s="1" t="s">
        <v>818</v>
      </c>
      <c r="D32" s="7" t="s">
        <v>9</v>
      </c>
      <c r="E32" s="7" t="s">
        <v>9</v>
      </c>
      <c r="F32" s="7" t="s">
        <v>9</v>
      </c>
      <c r="G32" s="7" t="s">
        <v>9</v>
      </c>
      <c r="H32" s="7" t="s">
        <v>9</v>
      </c>
      <c r="I32" s="7" t="s">
        <v>9</v>
      </c>
      <c r="J32" s="7" t="s">
        <v>9</v>
      </c>
      <c r="K32" s="7" t="s">
        <v>9</v>
      </c>
      <c r="L32" s="7" t="s">
        <v>9</v>
      </c>
      <c r="M32" s="7" t="s">
        <v>9</v>
      </c>
      <c r="N32" s="7" t="s">
        <v>9</v>
      </c>
      <c r="O32" s="7" t="s">
        <v>9</v>
      </c>
      <c r="P32" s="7" t="s">
        <v>9</v>
      </c>
      <c r="Q32" s="7" t="s">
        <v>9</v>
      </c>
      <c r="R32" s="7" t="s">
        <v>9</v>
      </c>
      <c r="S32" s="7" t="s">
        <v>9</v>
      </c>
      <c r="T32" s="7" t="s">
        <v>9</v>
      </c>
      <c r="U32" s="7" t="s">
        <v>9</v>
      </c>
      <c r="V32" s="7">
        <v>0</v>
      </c>
      <c r="W32" s="7">
        <v>0</v>
      </c>
      <c r="X32" s="8">
        <v>0</v>
      </c>
      <c r="Y32" s="8">
        <v>0</v>
      </c>
      <c r="Z32" s="8">
        <v>0</v>
      </c>
      <c r="AB32">
        <f t="shared" si="1"/>
        <v>0</v>
      </c>
      <c r="AC32">
        <f t="shared" si="2"/>
        <v>0</v>
      </c>
      <c r="AD32">
        <f t="shared" si="3"/>
        <v>0</v>
      </c>
      <c r="AE32">
        <f t="shared" si="4"/>
        <v>0</v>
      </c>
      <c r="AF32">
        <f t="shared" si="5"/>
        <v>0</v>
      </c>
      <c r="AG32" t="str">
        <f t="shared" si="6"/>
        <v/>
      </c>
      <c r="AJ32" s="1" t="s">
        <v>806</v>
      </c>
      <c r="AK32" t="s">
        <v>818</v>
      </c>
      <c r="AL32" s="43">
        <f t="shared" si="7"/>
        <v>0</v>
      </c>
      <c r="AM32" s="43">
        <f t="shared" si="8"/>
        <v>0</v>
      </c>
      <c r="AN32" s="43">
        <f t="shared" si="9"/>
        <v>0</v>
      </c>
      <c r="AO32" s="43">
        <f t="shared" si="10"/>
        <v>0</v>
      </c>
    </row>
    <row r="33" spans="1:41" x14ac:dyDescent="0.25">
      <c r="A33" s="1" t="s">
        <v>67</v>
      </c>
      <c r="B33" s="1" t="s">
        <v>68</v>
      </c>
      <c r="C33" s="1" t="s">
        <v>69</v>
      </c>
      <c r="D33" s="7">
        <v>-9</v>
      </c>
      <c r="E33" s="7">
        <v>1</v>
      </c>
      <c r="F33" s="7">
        <v>-2</v>
      </c>
      <c r="G33" s="7" t="s">
        <v>9</v>
      </c>
      <c r="H33" s="7">
        <v>10</v>
      </c>
      <c r="I33" s="7">
        <v>-19</v>
      </c>
      <c r="J33" s="7">
        <v>-23</v>
      </c>
      <c r="K33" s="7">
        <v>3</v>
      </c>
      <c r="L33" s="7">
        <v>-5</v>
      </c>
      <c r="M33" s="7">
        <v>0</v>
      </c>
      <c r="N33" s="7" t="s">
        <v>9</v>
      </c>
      <c r="O33" s="7">
        <v>9</v>
      </c>
      <c r="P33" s="7">
        <v>-5</v>
      </c>
      <c r="Q33" s="7">
        <v>-3</v>
      </c>
      <c r="R33" s="7">
        <v>-8</v>
      </c>
      <c r="S33" s="7">
        <v>13</v>
      </c>
      <c r="T33" s="7">
        <v>-12</v>
      </c>
      <c r="U33" s="7">
        <v>3</v>
      </c>
      <c r="V33" s="7">
        <v>-47</v>
      </c>
      <c r="W33" s="7">
        <v>16</v>
      </c>
      <c r="X33" s="8">
        <v>6</v>
      </c>
      <c r="Y33" s="8">
        <v>1</v>
      </c>
      <c r="Z33" s="8">
        <v>9</v>
      </c>
      <c r="AB33">
        <f t="shared" si="1"/>
        <v>0</v>
      </c>
      <c r="AC33">
        <f t="shared" si="2"/>
        <v>3</v>
      </c>
      <c r="AD33">
        <f t="shared" si="3"/>
        <v>13</v>
      </c>
      <c r="AE33">
        <f t="shared" si="4"/>
        <v>0</v>
      </c>
      <c r="AF33">
        <f t="shared" si="5"/>
        <v>16</v>
      </c>
      <c r="AG33" t="str">
        <f t="shared" si="6"/>
        <v/>
      </c>
      <c r="AJ33" s="1" t="s">
        <v>68</v>
      </c>
      <c r="AK33" t="s">
        <v>69</v>
      </c>
      <c r="AL33" s="43">
        <f t="shared" si="7"/>
        <v>0</v>
      </c>
      <c r="AM33" s="43">
        <f t="shared" si="8"/>
        <v>16</v>
      </c>
      <c r="AN33" s="43">
        <f t="shared" si="9"/>
        <v>0</v>
      </c>
      <c r="AO33" s="43">
        <f t="shared" si="10"/>
        <v>0</v>
      </c>
    </row>
    <row r="34" spans="1:41" x14ac:dyDescent="0.25">
      <c r="A34" s="1" t="s">
        <v>184</v>
      </c>
      <c r="B34" s="1" t="s">
        <v>807</v>
      </c>
      <c r="C34" s="1" t="s">
        <v>260</v>
      </c>
      <c r="D34" s="7"/>
      <c r="E34" s="7" t="s">
        <v>9</v>
      </c>
      <c r="F34" s="7" t="s">
        <v>9</v>
      </c>
      <c r="G34" s="7"/>
      <c r="H34" s="7">
        <v>10</v>
      </c>
      <c r="I34" s="7">
        <v>27</v>
      </c>
      <c r="J34" s="7">
        <v>-9</v>
      </c>
      <c r="K34" s="7">
        <v>3</v>
      </c>
      <c r="L34" s="7">
        <v>-5</v>
      </c>
      <c r="M34" s="7">
        <v>-1</v>
      </c>
      <c r="N34" s="7">
        <v>-14</v>
      </c>
      <c r="O34" s="7">
        <v>-2</v>
      </c>
      <c r="P34" s="7">
        <v>-1</v>
      </c>
      <c r="Q34" s="7">
        <v>18</v>
      </c>
      <c r="R34" s="7">
        <v>-8</v>
      </c>
      <c r="S34" s="7">
        <v>13</v>
      </c>
      <c r="T34" s="7">
        <v>-12</v>
      </c>
      <c r="U34" s="7">
        <v>3</v>
      </c>
      <c r="V34" s="7">
        <v>22</v>
      </c>
      <c r="W34" s="7">
        <v>14</v>
      </c>
      <c r="X34" s="8">
        <v>6</v>
      </c>
      <c r="Y34" s="8">
        <v>0</v>
      </c>
      <c r="Z34" s="8">
        <v>8</v>
      </c>
      <c r="AB34">
        <f t="shared" si="1"/>
        <v>0</v>
      </c>
      <c r="AC34">
        <f t="shared" si="2"/>
        <v>4</v>
      </c>
      <c r="AD34">
        <f t="shared" si="3"/>
        <v>1</v>
      </c>
      <c r="AE34">
        <f t="shared" si="4"/>
        <v>9</v>
      </c>
      <c r="AF34">
        <f t="shared" si="5"/>
        <v>14</v>
      </c>
      <c r="AG34" t="str">
        <f t="shared" si="6"/>
        <v/>
      </c>
      <c r="AJ34" s="1" t="s">
        <v>807</v>
      </c>
      <c r="AK34" t="s">
        <v>260</v>
      </c>
      <c r="AL34" s="43">
        <f t="shared" si="7"/>
        <v>4</v>
      </c>
      <c r="AM34" s="43">
        <f t="shared" si="8"/>
        <v>10</v>
      </c>
      <c r="AN34" s="43">
        <f t="shared" si="9"/>
        <v>0</v>
      </c>
      <c r="AO34" s="43">
        <f t="shared" si="10"/>
        <v>0</v>
      </c>
    </row>
    <row r="35" spans="1:41" x14ac:dyDescent="0.25">
      <c r="A35" s="1" t="s">
        <v>55</v>
      </c>
      <c r="B35" s="1" t="s">
        <v>56</v>
      </c>
      <c r="C35" s="1" t="s">
        <v>57</v>
      </c>
      <c r="D35" s="7">
        <v>12</v>
      </c>
      <c r="E35" s="7">
        <v>-24</v>
      </c>
      <c r="F35" s="7">
        <v>-15</v>
      </c>
      <c r="G35" s="7" t="s">
        <v>9</v>
      </c>
      <c r="H35" s="7">
        <v>-19</v>
      </c>
      <c r="I35" s="7">
        <v>3</v>
      </c>
      <c r="J35" s="7">
        <v>-3</v>
      </c>
      <c r="K35" s="7">
        <v>1</v>
      </c>
      <c r="L35" s="7">
        <v>-8</v>
      </c>
      <c r="M35" s="7">
        <v>-1</v>
      </c>
      <c r="N35" s="7" t="s">
        <v>9</v>
      </c>
      <c r="O35" s="7" t="s">
        <v>9</v>
      </c>
      <c r="P35" s="7" t="s">
        <v>9</v>
      </c>
      <c r="Q35" s="7">
        <v>4</v>
      </c>
      <c r="R35" s="7">
        <v>-6</v>
      </c>
      <c r="S35" s="7">
        <v>-1</v>
      </c>
      <c r="T35" s="7">
        <v>9</v>
      </c>
      <c r="U35" s="7">
        <v>3</v>
      </c>
      <c r="V35" s="7">
        <v>-45</v>
      </c>
      <c r="W35" s="7">
        <v>14</v>
      </c>
      <c r="X35" s="8">
        <v>6</v>
      </c>
      <c r="Y35" s="8">
        <v>0</v>
      </c>
      <c r="Z35" s="8">
        <v>8</v>
      </c>
      <c r="AB35">
        <f t="shared" si="1"/>
        <v>1</v>
      </c>
      <c r="AC35">
        <f t="shared" si="2"/>
        <v>5</v>
      </c>
      <c r="AD35">
        <f t="shared" si="3"/>
        <v>4</v>
      </c>
      <c r="AE35">
        <f t="shared" si="4"/>
        <v>4</v>
      </c>
      <c r="AF35">
        <f t="shared" si="5"/>
        <v>14</v>
      </c>
      <c r="AG35" t="str">
        <f t="shared" si="6"/>
        <v/>
      </c>
      <c r="AJ35" s="1" t="s">
        <v>56</v>
      </c>
      <c r="AK35" t="s">
        <v>57</v>
      </c>
      <c r="AL35" s="43">
        <f t="shared" si="7"/>
        <v>14</v>
      </c>
      <c r="AM35" s="43">
        <f t="shared" si="8"/>
        <v>0</v>
      </c>
      <c r="AN35" s="43">
        <f t="shared" si="9"/>
        <v>0</v>
      </c>
      <c r="AO35" s="43">
        <f t="shared" si="10"/>
        <v>0</v>
      </c>
    </row>
    <row r="36" spans="1:41" x14ac:dyDescent="0.25">
      <c r="A36" s="1" t="s">
        <v>830</v>
      </c>
      <c r="B36" s="1" t="s">
        <v>831</v>
      </c>
      <c r="C36" s="1" t="s">
        <v>819</v>
      </c>
      <c r="D36" s="7" t="s">
        <v>9</v>
      </c>
      <c r="E36" s="7" t="s">
        <v>9</v>
      </c>
      <c r="F36" s="7" t="s">
        <v>9</v>
      </c>
      <c r="G36" s="7" t="s">
        <v>9</v>
      </c>
      <c r="H36" s="7" t="s">
        <v>9</v>
      </c>
      <c r="I36" s="7" t="s">
        <v>9</v>
      </c>
      <c r="J36" s="7" t="s">
        <v>9</v>
      </c>
      <c r="K36" s="7" t="s">
        <v>9</v>
      </c>
      <c r="L36" s="7" t="s">
        <v>9</v>
      </c>
      <c r="M36" s="7" t="s">
        <v>9</v>
      </c>
      <c r="N36" s="7" t="s">
        <v>9</v>
      </c>
      <c r="O36" s="7" t="s">
        <v>9</v>
      </c>
      <c r="P36" s="7" t="s">
        <v>9</v>
      </c>
      <c r="Q36" s="7" t="s">
        <v>9</v>
      </c>
      <c r="R36" s="7" t="s">
        <v>9</v>
      </c>
      <c r="S36" s="7" t="s">
        <v>9</v>
      </c>
      <c r="T36" s="7" t="s">
        <v>9</v>
      </c>
      <c r="U36" s="7" t="s">
        <v>9</v>
      </c>
      <c r="V36" s="7">
        <v>0</v>
      </c>
      <c r="W36" s="7">
        <v>0</v>
      </c>
      <c r="X36" s="8">
        <v>0</v>
      </c>
      <c r="Y36" s="8">
        <v>0</v>
      </c>
      <c r="Z36" s="8">
        <v>0</v>
      </c>
      <c r="AB36">
        <f t="shared" si="1"/>
        <v>0</v>
      </c>
      <c r="AC36">
        <f t="shared" si="2"/>
        <v>0</v>
      </c>
      <c r="AD36">
        <f t="shared" si="3"/>
        <v>0</v>
      </c>
      <c r="AE36">
        <f t="shared" si="4"/>
        <v>0</v>
      </c>
      <c r="AF36">
        <f t="shared" si="5"/>
        <v>0</v>
      </c>
      <c r="AG36" t="str">
        <f t="shared" si="6"/>
        <v/>
      </c>
      <c r="AJ36" s="1" t="s">
        <v>831</v>
      </c>
      <c r="AK36" t="s">
        <v>819</v>
      </c>
      <c r="AL36" s="43">
        <f t="shared" si="7"/>
        <v>0</v>
      </c>
      <c r="AM36" s="43">
        <f t="shared" si="8"/>
        <v>0</v>
      </c>
      <c r="AN36" s="43">
        <f t="shared" si="9"/>
        <v>0</v>
      </c>
      <c r="AO36" s="43">
        <f t="shared" si="10"/>
        <v>0</v>
      </c>
    </row>
    <row r="37" spans="1:41" x14ac:dyDescent="0.25">
      <c r="A37" s="1" t="s">
        <v>104</v>
      </c>
      <c r="B37" s="1" t="s">
        <v>187</v>
      </c>
      <c r="C37" s="1" t="s">
        <v>251</v>
      </c>
      <c r="D37" s="7" t="s">
        <v>9</v>
      </c>
      <c r="E37" s="7" t="s">
        <v>9</v>
      </c>
      <c r="F37" s="7">
        <v>-8</v>
      </c>
      <c r="G37" s="7" t="s">
        <v>9</v>
      </c>
      <c r="H37" s="7">
        <v>-1</v>
      </c>
      <c r="I37" s="7">
        <v>6</v>
      </c>
      <c r="J37" s="7">
        <v>0</v>
      </c>
      <c r="K37" s="7">
        <v>3</v>
      </c>
      <c r="L37" s="7">
        <v>-9</v>
      </c>
      <c r="M37" s="7">
        <v>-14</v>
      </c>
      <c r="N37" s="7">
        <v>8</v>
      </c>
      <c r="O37" s="7" t="s">
        <v>9</v>
      </c>
      <c r="P37" s="7">
        <v>11</v>
      </c>
      <c r="Q37" s="7">
        <v>18</v>
      </c>
      <c r="R37" s="7" t="s">
        <v>9</v>
      </c>
      <c r="S37" s="7" t="s">
        <v>9</v>
      </c>
      <c r="T37" s="7" t="s">
        <v>9</v>
      </c>
      <c r="U37" s="7">
        <v>12</v>
      </c>
      <c r="V37" s="7">
        <v>26</v>
      </c>
      <c r="W37" s="7">
        <v>11</v>
      </c>
      <c r="X37" s="8">
        <v>6</v>
      </c>
      <c r="Y37" s="8">
        <v>1</v>
      </c>
      <c r="Z37" s="8">
        <v>4</v>
      </c>
      <c r="AB37">
        <f t="shared" si="1"/>
        <v>4</v>
      </c>
      <c r="AC37">
        <f t="shared" si="2"/>
        <v>3</v>
      </c>
      <c r="AD37">
        <f t="shared" si="3"/>
        <v>4</v>
      </c>
      <c r="AE37">
        <f t="shared" si="4"/>
        <v>0</v>
      </c>
      <c r="AF37">
        <f t="shared" si="5"/>
        <v>11</v>
      </c>
      <c r="AG37" t="str">
        <f t="shared" si="6"/>
        <v/>
      </c>
      <c r="AJ37" s="1" t="s">
        <v>187</v>
      </c>
      <c r="AK37" t="s">
        <v>251</v>
      </c>
      <c r="AL37" s="43">
        <f t="shared" si="7"/>
        <v>4</v>
      </c>
      <c r="AM37" s="43">
        <f t="shared" si="8"/>
        <v>7</v>
      </c>
      <c r="AN37" s="43">
        <f t="shared" si="9"/>
        <v>0</v>
      </c>
      <c r="AO37" s="43">
        <f t="shared" si="10"/>
        <v>0</v>
      </c>
    </row>
    <row r="38" spans="1:41" x14ac:dyDescent="0.25">
      <c r="A38" s="1" t="s">
        <v>146</v>
      </c>
      <c r="B38" s="1" t="s">
        <v>147</v>
      </c>
      <c r="C38" s="1" t="s">
        <v>148</v>
      </c>
      <c r="D38" s="7">
        <v>-18</v>
      </c>
      <c r="E38" s="7">
        <v>-3</v>
      </c>
      <c r="F38" s="7">
        <v>-14</v>
      </c>
      <c r="G38" s="7" t="s">
        <v>9</v>
      </c>
      <c r="H38" s="7">
        <v>-5</v>
      </c>
      <c r="I38" s="7">
        <v>4</v>
      </c>
      <c r="J38" s="7">
        <v>14</v>
      </c>
      <c r="K38" s="7">
        <v>12</v>
      </c>
      <c r="L38" s="7">
        <v>4</v>
      </c>
      <c r="M38" s="7">
        <v>3</v>
      </c>
      <c r="N38" s="7">
        <v>-6</v>
      </c>
      <c r="O38" s="7">
        <v>-8</v>
      </c>
      <c r="P38" s="7">
        <v>-4</v>
      </c>
      <c r="Q38" s="7">
        <v>-1</v>
      </c>
      <c r="R38" s="7">
        <v>-3</v>
      </c>
      <c r="S38" s="7">
        <v>-3</v>
      </c>
      <c r="T38" s="7">
        <v>-10</v>
      </c>
      <c r="U38" s="7">
        <v>-4</v>
      </c>
      <c r="V38" s="7">
        <v>-42</v>
      </c>
      <c r="W38" s="7">
        <v>17</v>
      </c>
      <c r="X38" s="8">
        <v>5</v>
      </c>
      <c r="Y38" s="8">
        <v>0</v>
      </c>
      <c r="Z38" s="8">
        <v>12</v>
      </c>
      <c r="AB38">
        <f t="shared" si="1"/>
        <v>0</v>
      </c>
      <c r="AC38">
        <f t="shared" si="2"/>
        <v>8</v>
      </c>
      <c r="AD38">
        <f t="shared" si="3"/>
        <v>9</v>
      </c>
      <c r="AE38">
        <f t="shared" si="4"/>
        <v>0</v>
      </c>
      <c r="AF38">
        <f t="shared" si="5"/>
        <v>17</v>
      </c>
      <c r="AG38" t="str">
        <f t="shared" si="6"/>
        <v/>
      </c>
      <c r="AJ38" s="1" t="s">
        <v>147</v>
      </c>
      <c r="AK38" t="s">
        <v>148</v>
      </c>
      <c r="AL38" s="43">
        <f t="shared" si="7"/>
        <v>17</v>
      </c>
      <c r="AM38" s="43">
        <f t="shared" si="8"/>
        <v>0</v>
      </c>
      <c r="AN38" s="43">
        <f t="shared" si="9"/>
        <v>0</v>
      </c>
      <c r="AO38" s="43">
        <f t="shared" si="10"/>
        <v>0</v>
      </c>
    </row>
    <row r="39" spans="1:41" x14ac:dyDescent="0.25">
      <c r="A39" s="1" t="s">
        <v>32</v>
      </c>
      <c r="B39" s="1" t="s">
        <v>33</v>
      </c>
      <c r="C39" s="1" t="s">
        <v>34</v>
      </c>
      <c r="D39" s="7">
        <v>12</v>
      </c>
      <c r="E39" s="7">
        <v>-24</v>
      </c>
      <c r="F39" s="7">
        <v>-15</v>
      </c>
      <c r="G39" s="7" t="s">
        <v>9</v>
      </c>
      <c r="H39" s="7">
        <v>-19</v>
      </c>
      <c r="I39" s="7">
        <v>12</v>
      </c>
      <c r="J39" s="7">
        <v>-9</v>
      </c>
      <c r="K39" s="7">
        <v>-5</v>
      </c>
      <c r="L39" s="7">
        <v>-1</v>
      </c>
      <c r="M39" s="7">
        <v>-1</v>
      </c>
      <c r="N39" s="7">
        <v>-14</v>
      </c>
      <c r="O39" s="7">
        <v>-2</v>
      </c>
      <c r="P39" s="7">
        <v>11</v>
      </c>
      <c r="Q39" s="7">
        <v>4</v>
      </c>
      <c r="R39" s="7">
        <v>-6</v>
      </c>
      <c r="S39" s="7">
        <v>-1</v>
      </c>
      <c r="T39" s="7">
        <v>0</v>
      </c>
      <c r="U39" s="7">
        <v>3</v>
      </c>
      <c r="V39" s="7">
        <v>-55</v>
      </c>
      <c r="W39" s="7">
        <v>17</v>
      </c>
      <c r="X39" s="8">
        <v>5</v>
      </c>
      <c r="Y39" s="8">
        <v>1</v>
      </c>
      <c r="Z39" s="8">
        <v>11</v>
      </c>
      <c r="AB39">
        <f t="shared" si="1"/>
        <v>5</v>
      </c>
      <c r="AC39">
        <f t="shared" si="2"/>
        <v>4</v>
      </c>
      <c r="AD39">
        <f t="shared" si="3"/>
        <v>8</v>
      </c>
      <c r="AE39">
        <f t="shared" si="4"/>
        <v>0</v>
      </c>
      <c r="AF39">
        <f t="shared" si="5"/>
        <v>17</v>
      </c>
      <c r="AG39" t="str">
        <f t="shared" si="6"/>
        <v/>
      </c>
      <c r="AJ39" s="1" t="s">
        <v>33</v>
      </c>
      <c r="AK39" t="s">
        <v>34</v>
      </c>
      <c r="AL39" s="43">
        <f t="shared" si="7"/>
        <v>17</v>
      </c>
      <c r="AM39" s="43">
        <f t="shared" si="8"/>
        <v>0</v>
      </c>
      <c r="AN39" s="43">
        <f t="shared" si="9"/>
        <v>0</v>
      </c>
      <c r="AO39" s="43">
        <f t="shared" si="10"/>
        <v>0</v>
      </c>
    </row>
    <row r="40" spans="1:41" x14ac:dyDescent="0.25">
      <c r="A40" s="1" t="s">
        <v>74</v>
      </c>
      <c r="B40" s="1" t="s">
        <v>197</v>
      </c>
      <c r="C40" s="1" t="s">
        <v>820</v>
      </c>
      <c r="D40" s="7">
        <v>-9</v>
      </c>
      <c r="E40" s="7">
        <v>-2</v>
      </c>
      <c r="F40" s="7">
        <v>3</v>
      </c>
      <c r="G40" s="7" t="s">
        <v>9</v>
      </c>
      <c r="H40" s="7">
        <v>-7</v>
      </c>
      <c r="I40" s="7">
        <v>2</v>
      </c>
      <c r="J40" s="7">
        <v>2</v>
      </c>
      <c r="K40" s="7">
        <v>-3</v>
      </c>
      <c r="L40" s="7">
        <v>-6</v>
      </c>
      <c r="M40" s="7">
        <v>5</v>
      </c>
      <c r="N40" s="7">
        <v>-30</v>
      </c>
      <c r="O40" s="7">
        <v>-4</v>
      </c>
      <c r="P40" s="7">
        <v>12</v>
      </c>
      <c r="Q40" s="7">
        <v>-4</v>
      </c>
      <c r="R40" s="7">
        <v>-16</v>
      </c>
      <c r="S40" s="7">
        <v>-15</v>
      </c>
      <c r="T40" s="7">
        <v>-12</v>
      </c>
      <c r="U40" s="7">
        <v>-12</v>
      </c>
      <c r="V40" s="7">
        <v>-96</v>
      </c>
      <c r="W40" s="7">
        <v>17</v>
      </c>
      <c r="X40" s="8">
        <v>5</v>
      </c>
      <c r="Y40" s="8">
        <v>0</v>
      </c>
      <c r="Z40" s="8">
        <v>12</v>
      </c>
      <c r="AB40">
        <f t="shared" si="1"/>
        <v>3</v>
      </c>
      <c r="AC40">
        <f t="shared" si="2"/>
        <v>3</v>
      </c>
      <c r="AD40">
        <f t="shared" si="3"/>
        <v>0</v>
      </c>
      <c r="AE40">
        <f t="shared" si="4"/>
        <v>11</v>
      </c>
      <c r="AF40">
        <f t="shared" si="5"/>
        <v>17</v>
      </c>
      <c r="AG40" t="str">
        <f t="shared" si="6"/>
        <v/>
      </c>
      <c r="AJ40" s="1" t="s">
        <v>197</v>
      </c>
      <c r="AK40" t="s">
        <v>820</v>
      </c>
      <c r="AL40" s="43">
        <f t="shared" si="7"/>
        <v>0</v>
      </c>
      <c r="AM40" s="43">
        <f t="shared" si="8"/>
        <v>6</v>
      </c>
      <c r="AN40" s="43">
        <f t="shared" si="9"/>
        <v>11</v>
      </c>
      <c r="AO40" s="43">
        <f t="shared" si="10"/>
        <v>0</v>
      </c>
    </row>
    <row r="41" spans="1:41" x14ac:dyDescent="0.25">
      <c r="A41" s="1" t="s">
        <v>72</v>
      </c>
      <c r="B41" s="1" t="s">
        <v>808</v>
      </c>
      <c r="C41" s="1" t="s">
        <v>73</v>
      </c>
      <c r="D41" s="7">
        <v>9</v>
      </c>
      <c r="E41" s="7">
        <v>2</v>
      </c>
      <c r="F41" s="7" t="s">
        <v>9</v>
      </c>
      <c r="G41" s="7" t="s">
        <v>9</v>
      </c>
      <c r="H41" s="7">
        <v>0</v>
      </c>
      <c r="I41" s="7">
        <v>12</v>
      </c>
      <c r="J41" s="7">
        <v>-9</v>
      </c>
      <c r="K41" s="7">
        <v>-5</v>
      </c>
      <c r="L41" s="7">
        <v>-1</v>
      </c>
      <c r="M41" s="7">
        <v>-1</v>
      </c>
      <c r="N41" s="7">
        <v>-14</v>
      </c>
      <c r="O41" s="7">
        <v>-24</v>
      </c>
      <c r="P41" s="7">
        <v>11</v>
      </c>
      <c r="Q41" s="7">
        <v>-3</v>
      </c>
      <c r="R41" s="7">
        <v>-1</v>
      </c>
      <c r="S41" s="7">
        <v>-2</v>
      </c>
      <c r="T41" s="7">
        <v>12</v>
      </c>
      <c r="U41" s="7">
        <v>-12</v>
      </c>
      <c r="V41" s="7">
        <v>-26</v>
      </c>
      <c r="W41" s="7">
        <v>16</v>
      </c>
      <c r="X41" s="8">
        <v>5</v>
      </c>
      <c r="Y41" s="8">
        <v>1</v>
      </c>
      <c r="Z41" s="8">
        <v>10</v>
      </c>
      <c r="AB41">
        <f t="shared" si="1"/>
        <v>0</v>
      </c>
      <c r="AC41">
        <f t="shared" si="2"/>
        <v>16</v>
      </c>
      <c r="AD41">
        <f t="shared" si="3"/>
        <v>0</v>
      </c>
      <c r="AE41">
        <f t="shared" si="4"/>
        <v>0</v>
      </c>
      <c r="AF41">
        <f t="shared" si="5"/>
        <v>16</v>
      </c>
      <c r="AG41" t="str">
        <f t="shared" si="6"/>
        <v/>
      </c>
      <c r="AJ41" s="1" t="s">
        <v>808</v>
      </c>
      <c r="AK41" t="s">
        <v>73</v>
      </c>
      <c r="AL41" s="43">
        <f t="shared" si="7"/>
        <v>16</v>
      </c>
      <c r="AM41" s="43">
        <f t="shared" si="8"/>
        <v>0</v>
      </c>
      <c r="AN41" s="43">
        <f t="shared" si="9"/>
        <v>0</v>
      </c>
      <c r="AO41" s="43">
        <f t="shared" si="10"/>
        <v>0</v>
      </c>
    </row>
    <row r="42" spans="1:41" x14ac:dyDescent="0.25">
      <c r="A42" s="1" t="s">
        <v>832</v>
      </c>
      <c r="B42" s="1" t="s">
        <v>198</v>
      </c>
      <c r="C42" s="1" t="s">
        <v>821</v>
      </c>
      <c r="D42" s="7" t="s">
        <v>9</v>
      </c>
      <c r="E42" s="7">
        <v>-18</v>
      </c>
      <c r="F42" s="7">
        <v>-25</v>
      </c>
      <c r="G42" s="7" t="s">
        <v>9</v>
      </c>
      <c r="H42" s="7">
        <v>8</v>
      </c>
      <c r="I42" s="7">
        <v>7</v>
      </c>
      <c r="J42" s="7">
        <v>-14</v>
      </c>
      <c r="K42" s="7">
        <v>1</v>
      </c>
      <c r="L42" s="7">
        <v>-6</v>
      </c>
      <c r="M42" s="7">
        <v>14</v>
      </c>
      <c r="N42" s="7">
        <v>-19</v>
      </c>
      <c r="O42" s="7">
        <v>-1</v>
      </c>
      <c r="P42" s="7">
        <v>-11</v>
      </c>
      <c r="Q42" s="7">
        <v>-8</v>
      </c>
      <c r="R42" s="7">
        <v>0</v>
      </c>
      <c r="S42" s="7">
        <v>-11</v>
      </c>
      <c r="T42" s="7">
        <v>15</v>
      </c>
      <c r="U42" s="7">
        <v>-12</v>
      </c>
      <c r="V42" s="7">
        <v>-80</v>
      </c>
      <c r="W42" s="7">
        <v>16</v>
      </c>
      <c r="X42" s="8">
        <v>5</v>
      </c>
      <c r="Y42" s="8">
        <v>1</v>
      </c>
      <c r="Z42" s="8">
        <v>10</v>
      </c>
      <c r="AB42">
        <f t="shared" si="1"/>
        <v>2</v>
      </c>
      <c r="AC42">
        <f t="shared" si="2"/>
        <v>1</v>
      </c>
      <c r="AD42">
        <f t="shared" si="3"/>
        <v>6</v>
      </c>
      <c r="AE42">
        <f t="shared" si="4"/>
        <v>7</v>
      </c>
      <c r="AF42">
        <f t="shared" si="5"/>
        <v>16</v>
      </c>
      <c r="AG42" t="str">
        <f t="shared" si="6"/>
        <v/>
      </c>
      <c r="AJ42" s="1" t="s">
        <v>198</v>
      </c>
      <c r="AK42" t="s">
        <v>821</v>
      </c>
      <c r="AL42" s="43">
        <f t="shared" si="7"/>
        <v>0</v>
      </c>
      <c r="AM42" s="43">
        <f t="shared" si="8"/>
        <v>1</v>
      </c>
      <c r="AN42" s="43">
        <f t="shared" si="9"/>
        <v>15</v>
      </c>
      <c r="AO42" s="43">
        <f t="shared" si="10"/>
        <v>0</v>
      </c>
    </row>
    <row r="43" spans="1:41" x14ac:dyDescent="0.25">
      <c r="A43" s="1" t="s">
        <v>123</v>
      </c>
      <c r="B43" s="1" t="s">
        <v>809</v>
      </c>
      <c r="C43" s="1" t="s">
        <v>249</v>
      </c>
      <c r="D43" s="7">
        <v>10</v>
      </c>
      <c r="E43" s="7">
        <v>10</v>
      </c>
      <c r="F43" s="7">
        <v>-14</v>
      </c>
      <c r="G43" s="7" t="s">
        <v>9</v>
      </c>
      <c r="H43" s="7">
        <v>-13</v>
      </c>
      <c r="I43" s="7">
        <v>-18</v>
      </c>
      <c r="J43" s="7">
        <v>-16</v>
      </c>
      <c r="K43" s="7">
        <v>-15</v>
      </c>
      <c r="L43" s="7" t="s">
        <v>9</v>
      </c>
      <c r="M43" s="7">
        <v>9</v>
      </c>
      <c r="N43" s="7" t="s">
        <v>9</v>
      </c>
      <c r="O43" s="7" t="s">
        <v>9</v>
      </c>
      <c r="P43" s="7">
        <v>12</v>
      </c>
      <c r="Q43" s="7">
        <v>-3</v>
      </c>
      <c r="R43" s="7">
        <v>-9</v>
      </c>
      <c r="S43" s="7">
        <v>0</v>
      </c>
      <c r="T43" s="7">
        <v>-8</v>
      </c>
      <c r="U43" s="7">
        <v>12</v>
      </c>
      <c r="V43" s="7">
        <v>-43</v>
      </c>
      <c r="W43" s="7">
        <v>14</v>
      </c>
      <c r="X43" s="8">
        <v>5</v>
      </c>
      <c r="Y43" s="8">
        <v>1</v>
      </c>
      <c r="Z43" s="8">
        <v>8</v>
      </c>
      <c r="AB43">
        <f t="shared" si="1"/>
        <v>5</v>
      </c>
      <c r="AC43">
        <f t="shared" si="2"/>
        <v>4</v>
      </c>
      <c r="AD43">
        <f t="shared" si="3"/>
        <v>4</v>
      </c>
      <c r="AE43">
        <f t="shared" si="4"/>
        <v>1</v>
      </c>
      <c r="AF43">
        <f t="shared" si="5"/>
        <v>14</v>
      </c>
      <c r="AG43" t="str">
        <f t="shared" si="6"/>
        <v/>
      </c>
      <c r="AJ43" s="1" t="s">
        <v>809</v>
      </c>
      <c r="AK43" t="s">
        <v>249</v>
      </c>
      <c r="AL43" s="43">
        <f t="shared" si="7"/>
        <v>0</v>
      </c>
      <c r="AM43" s="43">
        <f t="shared" si="8"/>
        <v>5</v>
      </c>
      <c r="AN43" s="43">
        <f t="shared" si="9"/>
        <v>9</v>
      </c>
      <c r="AO43" s="43">
        <f t="shared" si="10"/>
        <v>0</v>
      </c>
    </row>
    <row r="44" spans="1:41" x14ac:dyDescent="0.25">
      <c r="A44" s="1" t="s">
        <v>92</v>
      </c>
      <c r="B44" s="1" t="s">
        <v>175</v>
      </c>
      <c r="C44" s="1" t="s">
        <v>242</v>
      </c>
      <c r="D44" s="7" t="s">
        <v>9</v>
      </c>
      <c r="E44" s="7" t="s">
        <v>9</v>
      </c>
      <c r="F44" s="7" t="s">
        <v>9</v>
      </c>
      <c r="G44" s="7" t="s">
        <v>9</v>
      </c>
      <c r="H44" s="7" t="s">
        <v>9</v>
      </c>
      <c r="I44" s="7" t="s">
        <v>9</v>
      </c>
      <c r="J44" s="7" t="s">
        <v>9</v>
      </c>
      <c r="K44" s="7" t="s">
        <v>9</v>
      </c>
      <c r="L44" s="7" t="s">
        <v>9</v>
      </c>
      <c r="M44" s="7" t="s">
        <v>9</v>
      </c>
      <c r="N44" s="7" t="s">
        <v>9</v>
      </c>
      <c r="O44" s="7" t="s">
        <v>9</v>
      </c>
      <c r="P44" s="7" t="s">
        <v>9</v>
      </c>
      <c r="Q44" s="7" t="s">
        <v>9</v>
      </c>
      <c r="R44" s="7" t="s">
        <v>9</v>
      </c>
      <c r="S44" s="7" t="s">
        <v>9</v>
      </c>
      <c r="T44" s="7" t="s">
        <v>9</v>
      </c>
      <c r="U44" s="7" t="s">
        <v>9</v>
      </c>
      <c r="V44" s="7">
        <v>0</v>
      </c>
      <c r="W44" s="7">
        <v>0</v>
      </c>
      <c r="X44" s="8">
        <v>0</v>
      </c>
      <c r="Y44" s="8">
        <v>0</v>
      </c>
      <c r="Z44" s="8">
        <v>0</v>
      </c>
      <c r="AB44">
        <f t="shared" si="1"/>
        <v>0</v>
      </c>
      <c r="AC44">
        <f t="shared" si="2"/>
        <v>0</v>
      </c>
      <c r="AD44">
        <f t="shared" si="3"/>
        <v>0</v>
      </c>
      <c r="AE44">
        <f t="shared" si="4"/>
        <v>0</v>
      </c>
      <c r="AF44">
        <f t="shared" si="5"/>
        <v>0</v>
      </c>
      <c r="AG44" t="str">
        <f t="shared" si="6"/>
        <v/>
      </c>
      <c r="AJ44" s="1" t="s">
        <v>175</v>
      </c>
      <c r="AK44" t="s">
        <v>242</v>
      </c>
      <c r="AL44" s="43">
        <f t="shared" si="7"/>
        <v>0</v>
      </c>
      <c r="AM44" s="43">
        <f t="shared" si="8"/>
        <v>0</v>
      </c>
      <c r="AN44" s="43">
        <f t="shared" si="9"/>
        <v>0</v>
      </c>
      <c r="AO44" s="43">
        <f t="shared" si="10"/>
        <v>0</v>
      </c>
    </row>
    <row r="45" spans="1:41" x14ac:dyDescent="0.25">
      <c r="A45" s="1" t="s">
        <v>58</v>
      </c>
      <c r="B45" s="1" t="s">
        <v>59</v>
      </c>
      <c r="C45" s="1" t="s">
        <v>60</v>
      </c>
      <c r="D45" s="7">
        <v>9</v>
      </c>
      <c r="E45" s="7">
        <v>-12</v>
      </c>
      <c r="F45" s="7">
        <v>3</v>
      </c>
      <c r="G45" s="7" t="s">
        <v>9</v>
      </c>
      <c r="H45" s="7">
        <v>-7</v>
      </c>
      <c r="I45" s="7">
        <v>27</v>
      </c>
      <c r="J45" s="7">
        <v>-9</v>
      </c>
      <c r="K45" s="7" t="s">
        <v>9</v>
      </c>
      <c r="L45" s="7">
        <v>-8</v>
      </c>
      <c r="M45" s="7">
        <v>3</v>
      </c>
      <c r="N45" s="7">
        <v>-30</v>
      </c>
      <c r="O45" s="7" t="s">
        <v>9</v>
      </c>
      <c r="P45" s="7" t="s">
        <v>9</v>
      </c>
      <c r="Q45" s="7" t="s">
        <v>9</v>
      </c>
      <c r="R45" s="7">
        <v>-16</v>
      </c>
      <c r="S45" s="7">
        <v>0</v>
      </c>
      <c r="T45" s="7">
        <v>-8</v>
      </c>
      <c r="U45" s="7">
        <v>12</v>
      </c>
      <c r="V45" s="7">
        <v>-36</v>
      </c>
      <c r="W45" s="7">
        <v>13</v>
      </c>
      <c r="X45" s="8">
        <v>5</v>
      </c>
      <c r="Y45" s="8">
        <v>1</v>
      </c>
      <c r="Z45" s="8">
        <v>7</v>
      </c>
      <c r="AB45">
        <f t="shared" si="1"/>
        <v>12</v>
      </c>
      <c r="AC45">
        <f t="shared" si="2"/>
        <v>0</v>
      </c>
      <c r="AD45">
        <f t="shared" si="3"/>
        <v>1</v>
      </c>
      <c r="AE45">
        <f t="shared" si="4"/>
        <v>0</v>
      </c>
      <c r="AF45">
        <f t="shared" si="5"/>
        <v>13</v>
      </c>
      <c r="AG45" t="str">
        <f t="shared" si="6"/>
        <v/>
      </c>
      <c r="AJ45" s="1" t="s">
        <v>59</v>
      </c>
      <c r="AK45" t="s">
        <v>60</v>
      </c>
      <c r="AL45" s="43">
        <f t="shared" si="7"/>
        <v>0</v>
      </c>
      <c r="AM45" s="43">
        <f t="shared" si="8"/>
        <v>12</v>
      </c>
      <c r="AN45" s="43">
        <f t="shared" si="9"/>
        <v>1</v>
      </c>
      <c r="AO45" s="43">
        <f t="shared" si="10"/>
        <v>0</v>
      </c>
    </row>
    <row r="46" spans="1:41" x14ac:dyDescent="0.25">
      <c r="A46" s="1" t="s">
        <v>169</v>
      </c>
      <c r="B46" s="1" t="s">
        <v>199</v>
      </c>
      <c r="C46" s="1" t="s">
        <v>263</v>
      </c>
      <c r="D46" s="7">
        <v>7</v>
      </c>
      <c r="E46" s="7">
        <v>-7</v>
      </c>
      <c r="F46" s="7">
        <v>-2</v>
      </c>
      <c r="G46" s="7" t="s">
        <v>9</v>
      </c>
      <c r="H46" s="7">
        <v>10</v>
      </c>
      <c r="I46" s="7">
        <v>-19</v>
      </c>
      <c r="J46" s="7">
        <v>-23</v>
      </c>
      <c r="K46" s="7">
        <v>1</v>
      </c>
      <c r="L46" s="7">
        <v>-8</v>
      </c>
      <c r="M46" s="7">
        <v>3</v>
      </c>
      <c r="N46" s="7">
        <v>-30</v>
      </c>
      <c r="O46" s="7">
        <v>-4</v>
      </c>
      <c r="P46" s="7">
        <v>12</v>
      </c>
      <c r="Q46" s="7" t="s">
        <v>9</v>
      </c>
      <c r="R46" s="7" t="s">
        <v>9</v>
      </c>
      <c r="S46" s="7" t="s">
        <v>9</v>
      </c>
      <c r="T46" s="7" t="s">
        <v>9</v>
      </c>
      <c r="U46" s="7" t="s">
        <v>9</v>
      </c>
      <c r="V46" s="7">
        <v>-60</v>
      </c>
      <c r="W46" s="7">
        <v>12</v>
      </c>
      <c r="X46" s="8">
        <v>5</v>
      </c>
      <c r="Y46" s="8">
        <v>0</v>
      </c>
      <c r="Z46" s="8">
        <v>7</v>
      </c>
      <c r="AB46">
        <f t="shared" si="1"/>
        <v>0</v>
      </c>
      <c r="AC46">
        <f t="shared" si="2"/>
        <v>4</v>
      </c>
      <c r="AD46">
        <f t="shared" si="3"/>
        <v>4</v>
      </c>
      <c r="AE46">
        <f t="shared" si="4"/>
        <v>4</v>
      </c>
      <c r="AF46">
        <f t="shared" si="5"/>
        <v>12</v>
      </c>
      <c r="AG46" t="str">
        <f t="shared" si="6"/>
        <v/>
      </c>
      <c r="AJ46" s="1" t="s">
        <v>199</v>
      </c>
      <c r="AK46" t="s">
        <v>263</v>
      </c>
      <c r="AL46" s="43">
        <f t="shared" si="7"/>
        <v>0</v>
      </c>
      <c r="AM46" s="43">
        <f t="shared" si="8"/>
        <v>12</v>
      </c>
      <c r="AN46" s="43">
        <f t="shared" si="9"/>
        <v>0</v>
      </c>
      <c r="AO46" s="43">
        <f t="shared" si="10"/>
        <v>0</v>
      </c>
    </row>
    <row r="47" spans="1:41" x14ac:dyDescent="0.25">
      <c r="A47" s="1" t="s">
        <v>133</v>
      </c>
      <c r="B47" s="1" t="s">
        <v>810</v>
      </c>
      <c r="C47" s="1" t="s">
        <v>134</v>
      </c>
      <c r="D47" s="7" t="s">
        <v>9</v>
      </c>
      <c r="E47" s="7" t="s">
        <v>9</v>
      </c>
      <c r="F47" s="7" t="s">
        <v>9</v>
      </c>
      <c r="G47" s="7" t="s">
        <v>9</v>
      </c>
      <c r="H47" s="7" t="s">
        <v>9</v>
      </c>
      <c r="I47" s="7" t="s">
        <v>9</v>
      </c>
      <c r="J47" s="7" t="s">
        <v>9</v>
      </c>
      <c r="K47" s="7" t="s">
        <v>9</v>
      </c>
      <c r="L47" s="7" t="s">
        <v>9</v>
      </c>
      <c r="M47" s="7">
        <v>14</v>
      </c>
      <c r="N47" s="7" t="s">
        <v>9</v>
      </c>
      <c r="O47" s="7" t="s">
        <v>9</v>
      </c>
      <c r="P47" s="7" t="s">
        <v>9</v>
      </c>
      <c r="Q47" s="7" t="s">
        <v>9</v>
      </c>
      <c r="R47" s="7" t="s">
        <v>9</v>
      </c>
      <c r="S47" s="7">
        <v>-3</v>
      </c>
      <c r="T47" s="7">
        <v>-20</v>
      </c>
      <c r="U47" s="7">
        <v>-9</v>
      </c>
      <c r="V47" s="7">
        <v>-18</v>
      </c>
      <c r="W47" s="7">
        <v>4</v>
      </c>
      <c r="X47" s="8">
        <v>1</v>
      </c>
      <c r="Y47" s="8">
        <v>0</v>
      </c>
      <c r="Z47" s="8">
        <v>3</v>
      </c>
      <c r="AB47">
        <f t="shared" si="1"/>
        <v>1</v>
      </c>
      <c r="AC47">
        <f t="shared" si="2"/>
        <v>2</v>
      </c>
      <c r="AD47">
        <f t="shared" si="3"/>
        <v>1</v>
      </c>
      <c r="AE47">
        <f t="shared" si="4"/>
        <v>0</v>
      </c>
      <c r="AF47">
        <f t="shared" si="5"/>
        <v>4</v>
      </c>
      <c r="AG47" t="str">
        <f t="shared" si="6"/>
        <v/>
      </c>
      <c r="AJ47" s="1" t="s">
        <v>810</v>
      </c>
      <c r="AK47" t="s">
        <v>134</v>
      </c>
      <c r="AL47" s="43">
        <f t="shared" si="7"/>
        <v>0</v>
      </c>
      <c r="AM47" s="43">
        <f t="shared" si="8"/>
        <v>0</v>
      </c>
      <c r="AN47" s="43">
        <f t="shared" si="9"/>
        <v>4</v>
      </c>
      <c r="AO47" s="43">
        <f t="shared" si="10"/>
        <v>0</v>
      </c>
    </row>
    <row r="48" spans="1:41" x14ac:dyDescent="0.25">
      <c r="A48" s="1" t="s">
        <v>43</v>
      </c>
      <c r="B48" s="1" t="s">
        <v>44</v>
      </c>
      <c r="C48" s="1" t="s">
        <v>45</v>
      </c>
      <c r="D48" s="7" t="s">
        <v>9</v>
      </c>
      <c r="E48" s="7">
        <v>-11</v>
      </c>
      <c r="F48" s="7">
        <v>-8</v>
      </c>
      <c r="G48" s="7" t="s">
        <v>9</v>
      </c>
      <c r="H48" s="7">
        <v>-11</v>
      </c>
      <c r="I48" s="7">
        <v>7</v>
      </c>
      <c r="J48" s="7">
        <v>-16</v>
      </c>
      <c r="K48" s="7">
        <v>-10</v>
      </c>
      <c r="L48" s="7">
        <v>2</v>
      </c>
      <c r="M48" s="7">
        <v>14</v>
      </c>
      <c r="N48" s="7">
        <v>-1</v>
      </c>
      <c r="O48" s="7">
        <v>-18</v>
      </c>
      <c r="P48" s="7">
        <v>-20</v>
      </c>
      <c r="Q48" s="7">
        <v>-9</v>
      </c>
      <c r="R48" s="7">
        <v>-16</v>
      </c>
      <c r="S48" s="7">
        <v>-21</v>
      </c>
      <c r="T48" s="7">
        <v>7</v>
      </c>
      <c r="U48" s="7">
        <v>-9</v>
      </c>
      <c r="V48" s="7">
        <v>-120</v>
      </c>
      <c r="W48" s="7">
        <v>16</v>
      </c>
      <c r="X48" s="8">
        <v>4</v>
      </c>
      <c r="Y48" s="8">
        <v>0</v>
      </c>
      <c r="Z48" s="8">
        <v>12</v>
      </c>
      <c r="AB48">
        <f t="shared" si="1"/>
        <v>0</v>
      </c>
      <c r="AC48">
        <f t="shared" si="2"/>
        <v>0</v>
      </c>
      <c r="AD48">
        <f t="shared" si="3"/>
        <v>0</v>
      </c>
      <c r="AE48">
        <f t="shared" si="4"/>
        <v>16</v>
      </c>
      <c r="AF48">
        <f t="shared" si="5"/>
        <v>16</v>
      </c>
      <c r="AG48" t="str">
        <f t="shared" si="6"/>
        <v/>
      </c>
      <c r="AJ48" s="1" t="s">
        <v>44</v>
      </c>
      <c r="AK48" t="s">
        <v>45</v>
      </c>
      <c r="AL48" s="43">
        <f t="shared" si="7"/>
        <v>0</v>
      </c>
      <c r="AM48" s="43">
        <f t="shared" si="8"/>
        <v>0</v>
      </c>
      <c r="AN48" s="43">
        <f t="shared" si="9"/>
        <v>16</v>
      </c>
      <c r="AO48" s="43">
        <f t="shared" si="10"/>
        <v>0</v>
      </c>
    </row>
    <row r="49" spans="1:41" x14ac:dyDescent="0.25">
      <c r="A49" s="1" t="s">
        <v>169</v>
      </c>
      <c r="B49" s="1" t="s">
        <v>200</v>
      </c>
      <c r="C49" s="1" t="s">
        <v>797</v>
      </c>
      <c r="D49" s="7" t="s">
        <v>9</v>
      </c>
      <c r="E49" s="7" t="s">
        <v>9</v>
      </c>
      <c r="F49" s="7" t="s">
        <v>9</v>
      </c>
      <c r="G49" s="7" t="s">
        <v>9</v>
      </c>
      <c r="H49" s="7" t="s">
        <v>9</v>
      </c>
      <c r="I49" s="7" t="s">
        <v>9</v>
      </c>
      <c r="J49" s="7" t="s">
        <v>9</v>
      </c>
      <c r="K49" s="7" t="s">
        <v>9</v>
      </c>
      <c r="L49" s="7" t="s">
        <v>9</v>
      </c>
      <c r="M49" s="7" t="s">
        <v>9</v>
      </c>
      <c r="N49" s="7" t="s">
        <v>9</v>
      </c>
      <c r="O49" s="7" t="s">
        <v>9</v>
      </c>
      <c r="P49" s="7" t="s">
        <v>9</v>
      </c>
      <c r="Q49" s="7" t="s">
        <v>9</v>
      </c>
      <c r="R49" s="7" t="s">
        <v>9</v>
      </c>
      <c r="S49" s="7" t="s">
        <v>9</v>
      </c>
      <c r="T49" s="7" t="s">
        <v>9</v>
      </c>
      <c r="U49" s="7" t="s">
        <v>9</v>
      </c>
      <c r="V49" s="7">
        <v>0</v>
      </c>
      <c r="W49" s="7">
        <v>0</v>
      </c>
      <c r="X49" s="8">
        <v>0</v>
      </c>
      <c r="Y49" s="8">
        <v>0</v>
      </c>
      <c r="Z49" s="8">
        <v>0</v>
      </c>
      <c r="AB49">
        <f t="shared" si="1"/>
        <v>0</v>
      </c>
      <c r="AC49">
        <f t="shared" si="2"/>
        <v>0</v>
      </c>
      <c r="AD49">
        <f t="shared" si="3"/>
        <v>0</v>
      </c>
      <c r="AE49">
        <f t="shared" si="4"/>
        <v>0</v>
      </c>
      <c r="AF49">
        <f t="shared" si="5"/>
        <v>0</v>
      </c>
      <c r="AG49" t="str">
        <f t="shared" si="6"/>
        <v/>
      </c>
      <c r="AJ49" s="1" t="s">
        <v>200</v>
      </c>
      <c r="AK49" t="s">
        <v>797</v>
      </c>
      <c r="AL49" s="43">
        <f t="shared" si="7"/>
        <v>0</v>
      </c>
      <c r="AM49" s="43">
        <f t="shared" si="8"/>
        <v>0</v>
      </c>
      <c r="AN49" s="43">
        <f t="shared" si="9"/>
        <v>0</v>
      </c>
      <c r="AO49" s="43">
        <f t="shared" si="10"/>
        <v>0</v>
      </c>
    </row>
    <row r="50" spans="1:41" x14ac:dyDescent="0.25">
      <c r="A50" s="1" t="s">
        <v>832</v>
      </c>
      <c r="B50" s="1" t="s">
        <v>201</v>
      </c>
      <c r="C50" s="1" t="s">
        <v>822</v>
      </c>
      <c r="D50" s="7" t="s">
        <v>9</v>
      </c>
      <c r="E50" s="7">
        <v>-2</v>
      </c>
      <c r="F50" s="7">
        <v>-25</v>
      </c>
      <c r="G50" s="7" t="s">
        <v>9</v>
      </c>
      <c r="H50" s="7">
        <v>-7</v>
      </c>
      <c r="I50" s="7">
        <v>2</v>
      </c>
      <c r="J50" s="7">
        <v>2</v>
      </c>
      <c r="K50" s="7">
        <v>-3</v>
      </c>
      <c r="L50" s="7">
        <v>-6</v>
      </c>
      <c r="M50" s="7">
        <v>5</v>
      </c>
      <c r="N50" s="7">
        <v>-19</v>
      </c>
      <c r="O50" s="7">
        <v>-1</v>
      </c>
      <c r="P50" s="7">
        <v>-11</v>
      </c>
      <c r="Q50" s="7">
        <v>-4</v>
      </c>
      <c r="R50" s="7">
        <v>-16</v>
      </c>
      <c r="S50" s="7">
        <v>-15</v>
      </c>
      <c r="T50" s="7">
        <v>15</v>
      </c>
      <c r="U50" s="7" t="s">
        <v>9</v>
      </c>
      <c r="V50" s="7">
        <v>-85</v>
      </c>
      <c r="W50" s="7">
        <v>15</v>
      </c>
      <c r="X50" s="8">
        <v>4</v>
      </c>
      <c r="Y50" s="8">
        <v>0</v>
      </c>
      <c r="Z50" s="8">
        <v>11</v>
      </c>
      <c r="AB50">
        <f t="shared" si="1"/>
        <v>2</v>
      </c>
      <c r="AC50">
        <f t="shared" si="2"/>
        <v>4</v>
      </c>
      <c r="AD50">
        <f t="shared" si="3"/>
        <v>9</v>
      </c>
      <c r="AE50">
        <f t="shared" si="4"/>
        <v>0</v>
      </c>
      <c r="AF50">
        <f t="shared" si="5"/>
        <v>15</v>
      </c>
      <c r="AG50" t="str">
        <f t="shared" si="6"/>
        <v/>
      </c>
      <c r="AJ50" s="1" t="s">
        <v>201</v>
      </c>
      <c r="AK50" t="s">
        <v>822</v>
      </c>
      <c r="AL50" s="43">
        <f t="shared" si="7"/>
        <v>0</v>
      </c>
      <c r="AM50" s="43">
        <f t="shared" si="8"/>
        <v>0</v>
      </c>
      <c r="AN50" s="43">
        <f t="shared" si="9"/>
        <v>15</v>
      </c>
      <c r="AO50" s="43">
        <f t="shared" si="10"/>
        <v>0</v>
      </c>
    </row>
    <row r="51" spans="1:41" x14ac:dyDescent="0.25">
      <c r="A51" s="1" t="s">
        <v>169</v>
      </c>
      <c r="B51" s="1" t="s">
        <v>170</v>
      </c>
      <c r="C51" s="1" t="s">
        <v>241</v>
      </c>
      <c r="D51" s="7">
        <v>4</v>
      </c>
      <c r="E51" s="7">
        <v>-18</v>
      </c>
      <c r="F51" s="7">
        <v>-21</v>
      </c>
      <c r="G51" s="7" t="s">
        <v>9</v>
      </c>
      <c r="H51" s="7">
        <v>-13</v>
      </c>
      <c r="I51" s="7">
        <v>1</v>
      </c>
      <c r="J51" s="7">
        <v>-14</v>
      </c>
      <c r="K51" s="7">
        <v>-15</v>
      </c>
      <c r="L51" s="7" t="s">
        <v>9</v>
      </c>
      <c r="M51" s="7">
        <v>9</v>
      </c>
      <c r="N51" s="7">
        <v>-19</v>
      </c>
      <c r="O51" s="7">
        <v>-1</v>
      </c>
      <c r="P51" s="7">
        <v>-11</v>
      </c>
      <c r="Q51" s="7">
        <v>-8</v>
      </c>
      <c r="R51" s="7">
        <v>0</v>
      </c>
      <c r="S51" s="7">
        <v>-11</v>
      </c>
      <c r="T51" s="7">
        <v>7</v>
      </c>
      <c r="U51" s="7" t="s">
        <v>9</v>
      </c>
      <c r="V51" s="7">
        <v>-110</v>
      </c>
      <c r="W51" s="7">
        <v>15</v>
      </c>
      <c r="X51" s="8">
        <v>4</v>
      </c>
      <c r="Y51" s="8">
        <v>1</v>
      </c>
      <c r="Z51" s="8">
        <v>10</v>
      </c>
      <c r="AB51">
        <f t="shared" si="1"/>
        <v>3</v>
      </c>
      <c r="AC51">
        <f t="shared" si="2"/>
        <v>0</v>
      </c>
      <c r="AD51">
        <f t="shared" si="3"/>
        <v>6</v>
      </c>
      <c r="AE51">
        <f t="shared" si="4"/>
        <v>6</v>
      </c>
      <c r="AF51">
        <f t="shared" si="5"/>
        <v>15</v>
      </c>
      <c r="AG51" t="str">
        <f t="shared" si="6"/>
        <v/>
      </c>
      <c r="AJ51" s="1" t="s">
        <v>170</v>
      </c>
      <c r="AK51" t="s">
        <v>241</v>
      </c>
      <c r="AL51" s="43">
        <f t="shared" si="7"/>
        <v>0</v>
      </c>
      <c r="AM51" s="43">
        <f t="shared" si="8"/>
        <v>0</v>
      </c>
      <c r="AN51" s="43">
        <f t="shared" si="9"/>
        <v>15</v>
      </c>
      <c r="AO51" s="43">
        <f t="shared" si="10"/>
        <v>0</v>
      </c>
    </row>
    <row r="52" spans="1:41" x14ac:dyDescent="0.25">
      <c r="A52" s="1" t="s">
        <v>177</v>
      </c>
      <c r="B52" s="1" t="s">
        <v>178</v>
      </c>
      <c r="C52" s="1" t="s">
        <v>244</v>
      </c>
      <c r="D52" s="7">
        <v>12</v>
      </c>
      <c r="E52" s="7">
        <v>-24</v>
      </c>
      <c r="F52" s="7" t="s">
        <v>9</v>
      </c>
      <c r="G52" s="7" t="s">
        <v>9</v>
      </c>
      <c r="H52" s="7">
        <v>-19</v>
      </c>
      <c r="I52" s="7">
        <v>3</v>
      </c>
      <c r="J52" s="7" t="s">
        <v>9</v>
      </c>
      <c r="K52" s="7">
        <v>1</v>
      </c>
      <c r="L52" s="7">
        <v>-8</v>
      </c>
      <c r="M52" s="7">
        <v>-1</v>
      </c>
      <c r="N52" s="7">
        <v>-14</v>
      </c>
      <c r="O52" s="7">
        <v>-24</v>
      </c>
      <c r="P52" s="7">
        <v>-1</v>
      </c>
      <c r="Q52" s="7">
        <v>10</v>
      </c>
      <c r="R52" s="7" t="s">
        <v>9</v>
      </c>
      <c r="S52" s="7">
        <v>-3</v>
      </c>
      <c r="T52" s="7">
        <v>-10</v>
      </c>
      <c r="U52" s="7">
        <v>-4</v>
      </c>
      <c r="V52" s="7">
        <v>-82</v>
      </c>
      <c r="W52" s="7">
        <v>14</v>
      </c>
      <c r="X52" s="8">
        <v>4</v>
      </c>
      <c r="Y52" s="8">
        <v>0</v>
      </c>
      <c r="Z52" s="8">
        <v>10</v>
      </c>
      <c r="AB52">
        <f t="shared" si="1"/>
        <v>11</v>
      </c>
      <c r="AC52">
        <f t="shared" si="2"/>
        <v>3</v>
      </c>
      <c r="AD52">
        <f t="shared" si="3"/>
        <v>0</v>
      </c>
      <c r="AE52">
        <f t="shared" si="4"/>
        <v>0</v>
      </c>
      <c r="AF52">
        <f t="shared" si="5"/>
        <v>14</v>
      </c>
      <c r="AG52" t="str">
        <f t="shared" si="6"/>
        <v/>
      </c>
      <c r="AJ52" s="1" t="s">
        <v>178</v>
      </c>
      <c r="AK52" t="s">
        <v>244</v>
      </c>
      <c r="AL52" s="43">
        <f t="shared" si="7"/>
        <v>14</v>
      </c>
      <c r="AM52" s="43">
        <f t="shared" si="8"/>
        <v>0</v>
      </c>
      <c r="AN52" s="43">
        <f t="shared" si="9"/>
        <v>0</v>
      </c>
      <c r="AO52" s="43">
        <f t="shared" si="10"/>
        <v>0</v>
      </c>
    </row>
    <row r="53" spans="1:41" x14ac:dyDescent="0.25">
      <c r="A53" s="1" t="s">
        <v>92</v>
      </c>
      <c r="B53" s="1" t="s">
        <v>93</v>
      </c>
      <c r="C53" s="1" t="s">
        <v>94</v>
      </c>
      <c r="D53" s="7" t="s">
        <v>9</v>
      </c>
      <c r="E53" s="7" t="s">
        <v>9</v>
      </c>
      <c r="F53" s="7" t="s">
        <v>9</v>
      </c>
      <c r="G53" s="7" t="s">
        <v>9</v>
      </c>
      <c r="H53" s="7" t="s">
        <v>9</v>
      </c>
      <c r="I53" s="7" t="s">
        <v>9</v>
      </c>
      <c r="J53" s="7" t="s">
        <v>9</v>
      </c>
      <c r="K53" s="7" t="s">
        <v>9</v>
      </c>
      <c r="L53" s="7" t="s">
        <v>9</v>
      </c>
      <c r="M53" s="7" t="s">
        <v>9</v>
      </c>
      <c r="N53" s="7" t="s">
        <v>9</v>
      </c>
      <c r="O53" s="7" t="s">
        <v>9</v>
      </c>
      <c r="P53" s="7" t="s">
        <v>9</v>
      </c>
      <c r="Q53" s="7" t="s">
        <v>9</v>
      </c>
      <c r="R53" s="7" t="s">
        <v>9</v>
      </c>
      <c r="S53" s="7" t="s">
        <v>9</v>
      </c>
      <c r="T53" s="7" t="s">
        <v>9</v>
      </c>
      <c r="U53" s="7" t="s">
        <v>9</v>
      </c>
      <c r="V53" s="7">
        <v>0</v>
      </c>
      <c r="W53" s="7">
        <v>0</v>
      </c>
      <c r="X53" s="8">
        <v>0</v>
      </c>
      <c r="Y53" s="8">
        <v>0</v>
      </c>
      <c r="Z53" s="8">
        <v>0</v>
      </c>
      <c r="AB53">
        <f t="shared" si="1"/>
        <v>0</v>
      </c>
      <c r="AC53">
        <f t="shared" si="2"/>
        <v>0</v>
      </c>
      <c r="AD53">
        <f t="shared" si="3"/>
        <v>0</v>
      </c>
      <c r="AE53">
        <f t="shared" si="4"/>
        <v>0</v>
      </c>
      <c r="AF53">
        <f t="shared" si="5"/>
        <v>0</v>
      </c>
      <c r="AG53" t="str">
        <f t="shared" si="6"/>
        <v/>
      </c>
      <c r="AJ53" s="1" t="s">
        <v>93</v>
      </c>
      <c r="AK53" t="s">
        <v>94</v>
      </c>
      <c r="AL53" s="43">
        <f t="shared" si="7"/>
        <v>0</v>
      </c>
      <c r="AM53" s="43">
        <f t="shared" si="8"/>
        <v>0</v>
      </c>
      <c r="AN53" s="43">
        <f t="shared" si="9"/>
        <v>0</v>
      </c>
      <c r="AO53" s="43">
        <f t="shared" si="10"/>
        <v>0</v>
      </c>
    </row>
    <row r="54" spans="1:41" x14ac:dyDescent="0.25">
      <c r="A54" s="1" t="s">
        <v>208</v>
      </c>
      <c r="B54" s="1" t="s">
        <v>811</v>
      </c>
      <c r="C54" s="1" t="s">
        <v>278</v>
      </c>
      <c r="D54" s="7" t="s">
        <v>9</v>
      </c>
      <c r="E54" s="7" t="s">
        <v>9</v>
      </c>
      <c r="F54" s="7" t="s">
        <v>9</v>
      </c>
      <c r="G54" s="7" t="s">
        <v>9</v>
      </c>
      <c r="H54" s="7" t="s">
        <v>9</v>
      </c>
      <c r="I54" s="7" t="s">
        <v>9</v>
      </c>
      <c r="J54" s="7" t="s">
        <v>9</v>
      </c>
      <c r="K54" s="7" t="s">
        <v>9</v>
      </c>
      <c r="L54" s="7" t="s">
        <v>9</v>
      </c>
      <c r="M54" s="7" t="s">
        <v>9</v>
      </c>
      <c r="N54" s="7" t="s">
        <v>9</v>
      </c>
      <c r="O54" s="7" t="s">
        <v>9</v>
      </c>
      <c r="P54" s="7" t="s">
        <v>9</v>
      </c>
      <c r="Q54" s="7" t="s">
        <v>9</v>
      </c>
      <c r="R54" s="7" t="s">
        <v>9</v>
      </c>
      <c r="S54" s="7" t="s">
        <v>9</v>
      </c>
      <c r="T54" s="7" t="s">
        <v>9</v>
      </c>
      <c r="U54" s="7" t="s">
        <v>9</v>
      </c>
      <c r="V54" s="7">
        <v>0</v>
      </c>
      <c r="W54" s="7">
        <v>0</v>
      </c>
      <c r="X54" s="8">
        <v>0</v>
      </c>
      <c r="Y54" s="8">
        <v>0</v>
      </c>
      <c r="Z54" s="8">
        <v>0</v>
      </c>
      <c r="AB54">
        <f t="shared" si="1"/>
        <v>0</v>
      </c>
      <c r="AC54">
        <f t="shared" si="2"/>
        <v>0</v>
      </c>
      <c r="AD54">
        <f t="shared" si="3"/>
        <v>0</v>
      </c>
      <c r="AE54">
        <f t="shared" si="4"/>
        <v>0</v>
      </c>
      <c r="AF54">
        <f t="shared" si="5"/>
        <v>0</v>
      </c>
      <c r="AG54" t="str">
        <f t="shared" si="6"/>
        <v/>
      </c>
      <c r="AJ54" s="1" t="s">
        <v>811</v>
      </c>
      <c r="AK54" t="s">
        <v>278</v>
      </c>
      <c r="AL54" s="43">
        <f t="shared" si="7"/>
        <v>0</v>
      </c>
      <c r="AM54" s="43">
        <f t="shared" si="8"/>
        <v>0</v>
      </c>
      <c r="AN54" s="43">
        <f t="shared" si="9"/>
        <v>0</v>
      </c>
      <c r="AO54" s="43">
        <f t="shared" si="10"/>
        <v>0</v>
      </c>
    </row>
    <row r="55" spans="1:41" x14ac:dyDescent="0.25">
      <c r="A55" s="1" t="s">
        <v>32</v>
      </c>
      <c r="B55" s="1" t="s">
        <v>192</v>
      </c>
      <c r="C55" s="1" t="s">
        <v>823</v>
      </c>
      <c r="D55" s="7" t="s">
        <v>9</v>
      </c>
      <c r="E55" s="7" t="s">
        <v>9</v>
      </c>
      <c r="F55" s="7" t="s">
        <v>9</v>
      </c>
      <c r="G55" s="7" t="s">
        <v>9</v>
      </c>
      <c r="H55" s="7" t="s">
        <v>9</v>
      </c>
      <c r="I55" s="7" t="s">
        <v>9</v>
      </c>
      <c r="J55" s="7" t="s">
        <v>9</v>
      </c>
      <c r="K55" s="7" t="s">
        <v>9</v>
      </c>
      <c r="L55" s="7" t="s">
        <v>9</v>
      </c>
      <c r="M55" s="7" t="s">
        <v>9</v>
      </c>
      <c r="N55" s="7" t="s">
        <v>9</v>
      </c>
      <c r="O55" s="7" t="s">
        <v>9</v>
      </c>
      <c r="P55" s="7" t="s">
        <v>9</v>
      </c>
      <c r="Q55" s="7" t="s">
        <v>9</v>
      </c>
      <c r="R55" s="7" t="s">
        <v>9</v>
      </c>
      <c r="S55" s="7" t="s">
        <v>9</v>
      </c>
      <c r="T55" s="7" t="s">
        <v>9</v>
      </c>
      <c r="U55" s="7" t="s">
        <v>9</v>
      </c>
      <c r="V55" s="7">
        <v>0</v>
      </c>
      <c r="W55" s="7">
        <v>0</v>
      </c>
      <c r="X55" s="8">
        <v>0</v>
      </c>
      <c r="Y55" s="8">
        <v>0</v>
      </c>
      <c r="Z55" s="8">
        <v>0</v>
      </c>
      <c r="AB55">
        <f t="shared" si="1"/>
        <v>0</v>
      </c>
      <c r="AC55">
        <f t="shared" si="2"/>
        <v>0</v>
      </c>
      <c r="AD55">
        <f t="shared" si="3"/>
        <v>0</v>
      </c>
      <c r="AE55">
        <f t="shared" si="4"/>
        <v>0</v>
      </c>
      <c r="AF55">
        <f t="shared" si="5"/>
        <v>0</v>
      </c>
      <c r="AG55" t="str">
        <f t="shared" si="6"/>
        <v/>
      </c>
      <c r="AJ55" s="1" t="s">
        <v>192</v>
      </c>
      <c r="AK55" t="s">
        <v>823</v>
      </c>
      <c r="AL55" s="43">
        <f t="shared" si="7"/>
        <v>0</v>
      </c>
      <c r="AM55" s="43">
        <f t="shared" si="8"/>
        <v>0</v>
      </c>
      <c r="AN55" s="43">
        <f t="shared" si="9"/>
        <v>0</v>
      </c>
      <c r="AO55" s="43">
        <f t="shared" si="10"/>
        <v>0</v>
      </c>
    </row>
    <row r="56" spans="1:41" x14ac:dyDescent="0.25">
      <c r="A56" s="1" t="s">
        <v>104</v>
      </c>
      <c r="B56" s="1" t="s">
        <v>194</v>
      </c>
      <c r="C56" s="1" t="s">
        <v>824</v>
      </c>
      <c r="D56" s="7">
        <v>10</v>
      </c>
      <c r="E56" s="7">
        <v>10</v>
      </c>
      <c r="F56" s="7" t="s">
        <v>9</v>
      </c>
      <c r="G56" s="7" t="s">
        <v>9</v>
      </c>
      <c r="H56" s="7">
        <v>-7</v>
      </c>
      <c r="I56" s="7">
        <v>7</v>
      </c>
      <c r="J56" s="7" t="s">
        <v>9</v>
      </c>
      <c r="K56" s="7">
        <v>-3</v>
      </c>
      <c r="L56" s="7" t="s">
        <v>9</v>
      </c>
      <c r="M56" s="7">
        <v>3</v>
      </c>
      <c r="N56" s="7">
        <v>-1</v>
      </c>
      <c r="O56" s="7">
        <v>-18</v>
      </c>
      <c r="P56" s="7">
        <v>-20</v>
      </c>
      <c r="Q56" s="7">
        <v>-3</v>
      </c>
      <c r="R56" s="7">
        <v>-16</v>
      </c>
      <c r="S56" s="7" t="s">
        <v>9</v>
      </c>
      <c r="T56" s="7" t="s">
        <v>9</v>
      </c>
      <c r="U56" s="7" t="s">
        <v>9</v>
      </c>
      <c r="V56" s="7">
        <v>-38</v>
      </c>
      <c r="W56" s="7">
        <v>11</v>
      </c>
      <c r="X56" s="7">
        <v>4</v>
      </c>
      <c r="Y56" s="7">
        <v>0</v>
      </c>
      <c r="Z56" s="7">
        <v>7</v>
      </c>
      <c r="AB56">
        <f t="shared" si="1"/>
        <v>8</v>
      </c>
      <c r="AC56">
        <f t="shared" si="2"/>
        <v>1</v>
      </c>
      <c r="AD56">
        <f t="shared" si="3"/>
        <v>0</v>
      </c>
      <c r="AE56">
        <f t="shared" si="4"/>
        <v>2</v>
      </c>
      <c r="AF56">
        <f t="shared" si="5"/>
        <v>11</v>
      </c>
      <c r="AG56" t="str">
        <f t="shared" si="6"/>
        <v/>
      </c>
      <c r="AJ56" s="1" t="s">
        <v>194</v>
      </c>
      <c r="AK56" t="s">
        <v>824</v>
      </c>
      <c r="AL56" s="43">
        <f t="shared" si="7"/>
        <v>0</v>
      </c>
      <c r="AM56" s="43">
        <f t="shared" si="8"/>
        <v>0</v>
      </c>
      <c r="AN56" s="43">
        <f t="shared" si="9"/>
        <v>11</v>
      </c>
      <c r="AO56" s="43">
        <f t="shared" si="10"/>
        <v>0</v>
      </c>
    </row>
    <row r="57" spans="1:41" x14ac:dyDescent="0.25">
      <c r="A57" s="1" t="s">
        <v>833</v>
      </c>
      <c r="B57" s="1" t="s">
        <v>812</v>
      </c>
      <c r="C57" s="1" t="s">
        <v>825</v>
      </c>
      <c r="D57" s="7" t="s">
        <v>9</v>
      </c>
      <c r="E57" s="7" t="s">
        <v>9</v>
      </c>
      <c r="F57" s="7" t="s">
        <v>9</v>
      </c>
      <c r="G57" s="7" t="s">
        <v>9</v>
      </c>
      <c r="H57" s="7" t="s">
        <v>9</v>
      </c>
      <c r="I57" s="7" t="s">
        <v>9</v>
      </c>
      <c r="J57" s="7" t="s">
        <v>9</v>
      </c>
      <c r="K57" s="7" t="s">
        <v>9</v>
      </c>
      <c r="L57" s="7" t="s">
        <v>9</v>
      </c>
      <c r="M57" s="7" t="s">
        <v>9</v>
      </c>
      <c r="N57" s="7" t="s">
        <v>9</v>
      </c>
      <c r="O57" s="7" t="s">
        <v>9</v>
      </c>
      <c r="P57" s="7" t="s">
        <v>9</v>
      </c>
      <c r="Q57" s="7" t="s">
        <v>9</v>
      </c>
      <c r="R57" s="7" t="s">
        <v>9</v>
      </c>
      <c r="S57" s="7" t="s">
        <v>9</v>
      </c>
      <c r="T57" s="7" t="s">
        <v>9</v>
      </c>
      <c r="U57" s="7" t="s">
        <v>9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B57">
        <f t="shared" si="1"/>
        <v>0</v>
      </c>
      <c r="AC57">
        <f t="shared" si="2"/>
        <v>0</v>
      </c>
      <c r="AD57">
        <f t="shared" si="3"/>
        <v>0</v>
      </c>
      <c r="AE57">
        <f t="shared" si="4"/>
        <v>0</v>
      </c>
      <c r="AF57">
        <f t="shared" si="5"/>
        <v>0</v>
      </c>
      <c r="AG57" t="str">
        <f t="shared" si="6"/>
        <v/>
      </c>
      <c r="AJ57" s="1" t="s">
        <v>812</v>
      </c>
      <c r="AK57" t="s">
        <v>825</v>
      </c>
      <c r="AL57" s="43">
        <f t="shared" si="7"/>
        <v>0</v>
      </c>
      <c r="AM57" s="43">
        <f t="shared" si="8"/>
        <v>0</v>
      </c>
      <c r="AN57" s="43">
        <f t="shared" si="9"/>
        <v>0</v>
      </c>
      <c r="AO57" s="43">
        <f t="shared" si="10"/>
        <v>0</v>
      </c>
    </row>
    <row r="58" spans="1:41" x14ac:dyDescent="0.25">
      <c r="A58" s="1" t="s">
        <v>80</v>
      </c>
      <c r="B58" s="1" t="s">
        <v>813</v>
      </c>
      <c r="C58" s="1" t="s">
        <v>826</v>
      </c>
      <c r="D58" s="7" t="s">
        <v>9</v>
      </c>
      <c r="E58" s="7" t="s">
        <v>9</v>
      </c>
      <c r="F58" s="7" t="s">
        <v>9</v>
      </c>
      <c r="G58" s="7" t="s">
        <v>9</v>
      </c>
      <c r="H58" s="7" t="s">
        <v>9</v>
      </c>
      <c r="I58" s="7" t="s">
        <v>9</v>
      </c>
      <c r="J58" s="7" t="s">
        <v>9</v>
      </c>
      <c r="K58" s="7" t="s">
        <v>9</v>
      </c>
      <c r="L58" s="7" t="s">
        <v>9</v>
      </c>
      <c r="M58" s="7" t="s">
        <v>9</v>
      </c>
      <c r="N58" s="7" t="s">
        <v>9</v>
      </c>
      <c r="O58" s="7" t="s">
        <v>9</v>
      </c>
      <c r="P58" s="7" t="s">
        <v>9</v>
      </c>
      <c r="Q58" s="7" t="s">
        <v>9</v>
      </c>
      <c r="R58" s="7" t="s">
        <v>9</v>
      </c>
      <c r="S58" s="7" t="s">
        <v>9</v>
      </c>
      <c r="T58" s="7" t="s">
        <v>9</v>
      </c>
      <c r="U58" s="7" t="s">
        <v>9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B58">
        <f t="shared" si="1"/>
        <v>0</v>
      </c>
      <c r="AC58">
        <f t="shared" si="2"/>
        <v>0</v>
      </c>
      <c r="AD58">
        <f t="shared" si="3"/>
        <v>0</v>
      </c>
      <c r="AE58">
        <f t="shared" si="4"/>
        <v>0</v>
      </c>
      <c r="AF58">
        <f t="shared" si="5"/>
        <v>0</v>
      </c>
      <c r="AG58" t="str">
        <f t="shared" si="6"/>
        <v/>
      </c>
      <c r="AJ58" s="1" t="s">
        <v>813</v>
      </c>
      <c r="AK58" t="s">
        <v>826</v>
      </c>
      <c r="AL58" s="43">
        <f t="shared" si="7"/>
        <v>0</v>
      </c>
      <c r="AM58" s="43">
        <f t="shared" si="8"/>
        <v>0</v>
      </c>
      <c r="AN58" s="43">
        <f t="shared" si="9"/>
        <v>0</v>
      </c>
      <c r="AO58" s="43">
        <f t="shared" si="10"/>
        <v>0</v>
      </c>
    </row>
    <row r="59" spans="1:41" x14ac:dyDescent="0.25">
      <c r="A59" s="1" t="s">
        <v>83</v>
      </c>
      <c r="B59" s="1" t="s">
        <v>84</v>
      </c>
      <c r="C59" s="1" t="s">
        <v>85</v>
      </c>
      <c r="D59" s="7" t="s">
        <v>9</v>
      </c>
      <c r="E59" s="7">
        <v>-11</v>
      </c>
      <c r="F59" s="7">
        <v>-25</v>
      </c>
      <c r="G59" s="7" t="s">
        <v>9</v>
      </c>
      <c r="H59" s="7">
        <v>-7</v>
      </c>
      <c r="I59" s="7">
        <v>1</v>
      </c>
      <c r="J59" s="7">
        <v>-3</v>
      </c>
      <c r="K59" s="7">
        <v>-15</v>
      </c>
      <c r="L59" s="7">
        <v>2</v>
      </c>
      <c r="M59" s="7">
        <v>3</v>
      </c>
      <c r="N59" s="7">
        <v>-1</v>
      </c>
      <c r="O59" s="7">
        <v>-18</v>
      </c>
      <c r="P59" s="7">
        <v>-14</v>
      </c>
      <c r="Q59" s="7">
        <v>-9</v>
      </c>
      <c r="R59" s="7">
        <v>-5</v>
      </c>
      <c r="S59" s="7">
        <v>-3</v>
      </c>
      <c r="T59" s="7">
        <v>-20</v>
      </c>
      <c r="U59" s="7">
        <v>-9</v>
      </c>
      <c r="V59" s="7">
        <v>-134</v>
      </c>
      <c r="W59" s="7">
        <v>16</v>
      </c>
      <c r="X59" s="7">
        <v>3</v>
      </c>
      <c r="Y59" s="7">
        <v>0</v>
      </c>
      <c r="Z59" s="7">
        <v>13</v>
      </c>
      <c r="AB59">
        <f t="shared" si="1"/>
        <v>2</v>
      </c>
      <c r="AC59">
        <f t="shared" si="2"/>
        <v>5</v>
      </c>
      <c r="AD59">
        <f t="shared" si="3"/>
        <v>7</v>
      </c>
      <c r="AE59">
        <f t="shared" si="4"/>
        <v>2</v>
      </c>
      <c r="AF59">
        <f t="shared" si="5"/>
        <v>16</v>
      </c>
      <c r="AG59" t="str">
        <f t="shared" si="6"/>
        <v/>
      </c>
      <c r="AJ59" s="1" t="s">
        <v>84</v>
      </c>
      <c r="AK59" t="s">
        <v>85</v>
      </c>
      <c r="AL59" s="43">
        <f t="shared" si="7"/>
        <v>0</v>
      </c>
      <c r="AM59" s="43">
        <f t="shared" si="8"/>
        <v>0</v>
      </c>
      <c r="AN59" s="43">
        <f t="shared" si="9"/>
        <v>16</v>
      </c>
      <c r="AO59" s="43">
        <f t="shared" si="10"/>
        <v>0</v>
      </c>
    </row>
    <row r="60" spans="1:41" x14ac:dyDescent="0.25">
      <c r="A60" s="1" t="s">
        <v>21</v>
      </c>
      <c r="B60" s="1" t="s">
        <v>814</v>
      </c>
      <c r="C60" s="1" t="s">
        <v>23</v>
      </c>
      <c r="D60" s="7" t="s">
        <v>9</v>
      </c>
      <c r="E60" s="7">
        <v>-11</v>
      </c>
      <c r="F60" s="7">
        <v>-2</v>
      </c>
      <c r="G60" s="7" t="s">
        <v>9</v>
      </c>
      <c r="H60" s="7">
        <v>-11</v>
      </c>
      <c r="I60" s="7">
        <v>1</v>
      </c>
      <c r="J60" s="7" t="s">
        <v>9</v>
      </c>
      <c r="K60" s="7">
        <v>-10</v>
      </c>
      <c r="L60" s="7">
        <v>-6</v>
      </c>
      <c r="M60" s="7">
        <v>5</v>
      </c>
      <c r="N60" s="7">
        <v>-5</v>
      </c>
      <c r="O60" s="7">
        <v>-1</v>
      </c>
      <c r="P60" s="7">
        <v>-11</v>
      </c>
      <c r="Q60" s="7">
        <v>-8</v>
      </c>
      <c r="R60" s="7">
        <v>0</v>
      </c>
      <c r="S60" s="7">
        <v>-11</v>
      </c>
      <c r="T60" s="7">
        <v>15</v>
      </c>
      <c r="U60" s="7">
        <v>-12</v>
      </c>
      <c r="V60" s="7">
        <v>-67</v>
      </c>
      <c r="W60" s="7">
        <v>15</v>
      </c>
      <c r="X60" s="7">
        <v>3</v>
      </c>
      <c r="Y60" s="7">
        <v>1</v>
      </c>
      <c r="Z60" s="7">
        <v>11</v>
      </c>
      <c r="AB60">
        <f t="shared" si="1"/>
        <v>8</v>
      </c>
      <c r="AC60">
        <f t="shared" si="2"/>
        <v>4</v>
      </c>
      <c r="AD60">
        <f t="shared" si="3"/>
        <v>3</v>
      </c>
      <c r="AE60">
        <f t="shared" si="4"/>
        <v>0</v>
      </c>
      <c r="AF60">
        <f t="shared" si="5"/>
        <v>15</v>
      </c>
      <c r="AG60" t="str">
        <f t="shared" si="6"/>
        <v/>
      </c>
      <c r="AJ60" s="1" t="s">
        <v>814</v>
      </c>
      <c r="AK60" t="s">
        <v>23</v>
      </c>
      <c r="AL60" s="43">
        <f t="shared" si="7"/>
        <v>0</v>
      </c>
      <c r="AM60" s="43">
        <f t="shared" si="8"/>
        <v>2</v>
      </c>
      <c r="AN60" s="43">
        <f t="shared" si="9"/>
        <v>13</v>
      </c>
      <c r="AO60" s="43">
        <f t="shared" si="10"/>
        <v>0</v>
      </c>
    </row>
    <row r="61" spans="1:41" x14ac:dyDescent="0.25">
      <c r="A61" s="1" t="s">
        <v>64</v>
      </c>
      <c r="B61" s="1" t="s">
        <v>65</v>
      </c>
      <c r="C61" s="1" t="s">
        <v>66</v>
      </c>
      <c r="D61" s="7"/>
      <c r="E61" s="7" t="s">
        <v>9</v>
      </c>
      <c r="F61" s="7" t="s">
        <v>9</v>
      </c>
      <c r="G61" s="7"/>
      <c r="H61" s="7">
        <v>-7</v>
      </c>
      <c r="I61" s="7">
        <v>-19</v>
      </c>
      <c r="J61" s="7">
        <v>-23</v>
      </c>
      <c r="K61" s="7">
        <v>3</v>
      </c>
      <c r="L61" s="7">
        <v>-5</v>
      </c>
      <c r="M61" s="7">
        <v>0</v>
      </c>
      <c r="N61" s="7">
        <v>-5</v>
      </c>
      <c r="O61" s="7">
        <v>2</v>
      </c>
      <c r="P61" s="7">
        <v>-7</v>
      </c>
      <c r="Q61" s="7">
        <v>7</v>
      </c>
      <c r="R61" s="7">
        <v>-8</v>
      </c>
      <c r="S61" s="7">
        <v>0</v>
      </c>
      <c r="T61" s="7">
        <v>-8</v>
      </c>
      <c r="U61" s="7">
        <v>-1</v>
      </c>
      <c r="V61" s="7">
        <v>-71</v>
      </c>
      <c r="W61" s="7">
        <v>14</v>
      </c>
      <c r="X61" s="7">
        <v>3</v>
      </c>
      <c r="Y61" s="7">
        <v>2</v>
      </c>
      <c r="Z61" s="7">
        <v>9</v>
      </c>
      <c r="AB61">
        <f t="shared" si="1"/>
        <v>1</v>
      </c>
      <c r="AC61">
        <f t="shared" si="2"/>
        <v>8</v>
      </c>
      <c r="AD61">
        <f t="shared" si="3"/>
        <v>3</v>
      </c>
      <c r="AE61">
        <f t="shared" si="4"/>
        <v>2</v>
      </c>
      <c r="AF61">
        <f t="shared" si="5"/>
        <v>14</v>
      </c>
      <c r="AG61" t="str">
        <f t="shared" si="6"/>
        <v/>
      </c>
      <c r="AJ61" s="1" t="s">
        <v>65</v>
      </c>
      <c r="AK61" t="s">
        <v>66</v>
      </c>
      <c r="AL61" s="43">
        <f t="shared" si="7"/>
        <v>0</v>
      </c>
      <c r="AM61" s="43">
        <f t="shared" si="8"/>
        <v>12</v>
      </c>
      <c r="AN61" s="43">
        <f t="shared" si="9"/>
        <v>2</v>
      </c>
      <c r="AO61" s="43">
        <f t="shared" si="10"/>
        <v>0</v>
      </c>
    </row>
    <row r="62" spans="1:41" x14ac:dyDescent="0.25">
      <c r="A62" s="1" t="s">
        <v>834</v>
      </c>
      <c r="B62" s="1" t="s">
        <v>27</v>
      </c>
      <c r="C62" s="1" t="s">
        <v>827</v>
      </c>
      <c r="D62" s="7" t="s">
        <v>9</v>
      </c>
      <c r="E62" s="7">
        <v>-11</v>
      </c>
      <c r="F62" s="7">
        <v>-8</v>
      </c>
      <c r="G62" s="7" t="s">
        <v>9</v>
      </c>
      <c r="H62" s="7">
        <v>-11</v>
      </c>
      <c r="I62" s="7">
        <v>-18</v>
      </c>
      <c r="J62" s="7" t="s">
        <v>9</v>
      </c>
      <c r="K62" s="7">
        <v>1</v>
      </c>
      <c r="L62" s="7" t="s">
        <v>9</v>
      </c>
      <c r="M62" s="7">
        <v>9</v>
      </c>
      <c r="N62" s="7">
        <v>-1</v>
      </c>
      <c r="O62" s="7">
        <v>-18</v>
      </c>
      <c r="P62" s="7">
        <v>-20</v>
      </c>
      <c r="Q62" s="7">
        <v>-9</v>
      </c>
      <c r="R62" s="7">
        <v>-16</v>
      </c>
      <c r="S62" s="7">
        <v>-21</v>
      </c>
      <c r="T62" s="7">
        <v>7</v>
      </c>
      <c r="U62" s="7">
        <v>-9</v>
      </c>
      <c r="V62" s="7">
        <v>-125</v>
      </c>
      <c r="W62" s="7">
        <v>14</v>
      </c>
      <c r="X62" s="7">
        <v>3</v>
      </c>
      <c r="Y62" s="7">
        <v>0</v>
      </c>
      <c r="Z62" s="7">
        <v>11</v>
      </c>
      <c r="AB62">
        <f t="shared" si="1"/>
        <v>1</v>
      </c>
      <c r="AC62">
        <f t="shared" si="2"/>
        <v>0</v>
      </c>
      <c r="AD62">
        <f t="shared" si="3"/>
        <v>13</v>
      </c>
      <c r="AE62">
        <f t="shared" si="4"/>
        <v>0</v>
      </c>
      <c r="AF62">
        <f t="shared" si="5"/>
        <v>14</v>
      </c>
      <c r="AG62" t="str">
        <f t="shared" si="6"/>
        <v/>
      </c>
      <c r="AJ62" s="1" t="s">
        <v>27</v>
      </c>
      <c r="AK62" t="s">
        <v>827</v>
      </c>
      <c r="AL62" s="43">
        <f t="shared" si="7"/>
        <v>0</v>
      </c>
      <c r="AM62" s="43">
        <f t="shared" si="8"/>
        <v>0</v>
      </c>
      <c r="AN62" s="43">
        <f t="shared" si="9"/>
        <v>14</v>
      </c>
      <c r="AO62" s="43">
        <f t="shared" si="10"/>
        <v>0</v>
      </c>
    </row>
    <row r="63" spans="1:41" x14ac:dyDescent="0.25">
      <c r="A63" s="1" t="s">
        <v>95</v>
      </c>
      <c r="B63" s="1" t="s">
        <v>96</v>
      </c>
      <c r="C63" s="1" t="s">
        <v>97</v>
      </c>
      <c r="D63" s="7" t="s">
        <v>9</v>
      </c>
      <c r="E63" s="7" t="s">
        <v>9</v>
      </c>
      <c r="F63" s="7" t="s">
        <v>9</v>
      </c>
      <c r="G63" s="7" t="s">
        <v>9</v>
      </c>
      <c r="H63" s="7" t="s">
        <v>9</v>
      </c>
      <c r="I63" s="7" t="s">
        <v>9</v>
      </c>
      <c r="J63" s="7" t="s">
        <v>9</v>
      </c>
      <c r="K63" s="7" t="s">
        <v>9</v>
      </c>
      <c r="L63" s="7" t="s">
        <v>9</v>
      </c>
      <c r="M63" s="7" t="s">
        <v>9</v>
      </c>
      <c r="N63" s="7">
        <v>-19</v>
      </c>
      <c r="O63" s="7" t="s">
        <v>9</v>
      </c>
      <c r="P63" s="7" t="s">
        <v>9</v>
      </c>
      <c r="Q63" s="7" t="s">
        <v>9</v>
      </c>
      <c r="R63" s="7" t="s">
        <v>9</v>
      </c>
      <c r="S63" s="7">
        <v>-21</v>
      </c>
      <c r="T63" s="7">
        <v>7</v>
      </c>
      <c r="U63" s="7" t="s">
        <v>9</v>
      </c>
      <c r="V63" s="7">
        <v>-33</v>
      </c>
      <c r="W63" s="7">
        <v>3</v>
      </c>
      <c r="X63" s="7">
        <v>1</v>
      </c>
      <c r="Y63" s="7">
        <v>0</v>
      </c>
      <c r="Z63" s="7">
        <v>2</v>
      </c>
      <c r="AB63">
        <f t="shared" si="1"/>
        <v>2</v>
      </c>
      <c r="AC63">
        <f t="shared" si="2"/>
        <v>1</v>
      </c>
      <c r="AD63">
        <f t="shared" si="3"/>
        <v>0</v>
      </c>
      <c r="AE63">
        <f t="shared" si="4"/>
        <v>0</v>
      </c>
      <c r="AF63">
        <f t="shared" si="5"/>
        <v>3</v>
      </c>
      <c r="AG63" t="str">
        <f t="shared" si="6"/>
        <v/>
      </c>
      <c r="AJ63" s="1" t="s">
        <v>96</v>
      </c>
      <c r="AK63" t="s">
        <v>97</v>
      </c>
      <c r="AL63" s="43">
        <f t="shared" si="7"/>
        <v>0</v>
      </c>
      <c r="AM63" s="43">
        <f t="shared" si="8"/>
        <v>0</v>
      </c>
      <c r="AN63" s="43">
        <f t="shared" si="9"/>
        <v>3</v>
      </c>
      <c r="AO63" s="43">
        <f t="shared" si="10"/>
        <v>0</v>
      </c>
    </row>
    <row r="64" spans="1:41" x14ac:dyDescent="0.25">
      <c r="A64" s="1" t="s">
        <v>208</v>
      </c>
      <c r="B64" s="1" t="s">
        <v>202</v>
      </c>
      <c r="C64" s="1" t="s">
        <v>258</v>
      </c>
      <c r="D64" s="7">
        <v>-9</v>
      </c>
      <c r="E64" s="7">
        <v>1</v>
      </c>
      <c r="F64" s="7">
        <v>-8</v>
      </c>
      <c r="G64" s="7" t="s">
        <v>9</v>
      </c>
      <c r="H64" s="7">
        <v>-1</v>
      </c>
      <c r="I64" s="7">
        <v>6</v>
      </c>
      <c r="J64" s="7">
        <v>0</v>
      </c>
      <c r="K64" s="7">
        <v>10</v>
      </c>
      <c r="L64" s="7">
        <v>0</v>
      </c>
      <c r="M64" s="7" t="s">
        <v>9</v>
      </c>
      <c r="N64" s="7" t="s">
        <v>9</v>
      </c>
      <c r="O64" s="7" t="s">
        <v>9</v>
      </c>
      <c r="P64" s="7" t="s">
        <v>9</v>
      </c>
      <c r="Q64" s="7" t="s">
        <v>9</v>
      </c>
      <c r="R64" s="7" t="s">
        <v>9</v>
      </c>
      <c r="S64" s="7" t="s">
        <v>9</v>
      </c>
      <c r="T64" s="7" t="s">
        <v>9</v>
      </c>
      <c r="U64" s="7" t="s">
        <v>9</v>
      </c>
      <c r="V64" s="7">
        <v>-1</v>
      </c>
      <c r="W64" s="7">
        <v>8</v>
      </c>
      <c r="X64" s="7">
        <v>3</v>
      </c>
      <c r="Y64" s="7">
        <v>2</v>
      </c>
      <c r="Z64" s="7">
        <v>3</v>
      </c>
      <c r="AB64">
        <f t="shared" si="1"/>
        <v>6</v>
      </c>
      <c r="AC64">
        <f t="shared" si="2"/>
        <v>2</v>
      </c>
      <c r="AD64">
        <f t="shared" si="3"/>
        <v>0</v>
      </c>
      <c r="AE64">
        <f t="shared" si="4"/>
        <v>0</v>
      </c>
      <c r="AF64">
        <f t="shared" si="5"/>
        <v>8</v>
      </c>
      <c r="AG64" t="str">
        <f t="shared" si="6"/>
        <v/>
      </c>
      <c r="AJ64" s="1" t="s">
        <v>202</v>
      </c>
      <c r="AK64" t="s">
        <v>258</v>
      </c>
      <c r="AL64" s="43">
        <f t="shared" si="7"/>
        <v>0</v>
      </c>
      <c r="AM64" s="43">
        <f t="shared" si="8"/>
        <v>8</v>
      </c>
      <c r="AN64" s="43">
        <f t="shared" si="9"/>
        <v>0</v>
      </c>
      <c r="AO64" s="43">
        <f t="shared" si="10"/>
        <v>0</v>
      </c>
    </row>
    <row r="65" spans="1:59" x14ac:dyDescent="0.25">
      <c r="A65" s="1" t="s">
        <v>53</v>
      </c>
      <c r="B65" s="1" t="s">
        <v>815</v>
      </c>
      <c r="C65" s="1" t="s">
        <v>828</v>
      </c>
      <c r="D65" s="7" t="s">
        <v>9</v>
      </c>
      <c r="E65" s="7" t="s">
        <v>9</v>
      </c>
      <c r="F65" s="7" t="s">
        <v>9</v>
      </c>
      <c r="G65" s="7" t="s">
        <v>9</v>
      </c>
      <c r="H65" s="7" t="s">
        <v>9</v>
      </c>
      <c r="I65" s="7" t="s">
        <v>9</v>
      </c>
      <c r="J65" s="7" t="s">
        <v>9</v>
      </c>
      <c r="K65" s="7" t="s">
        <v>9</v>
      </c>
      <c r="L65" s="7" t="s">
        <v>9</v>
      </c>
      <c r="M65" s="7" t="s">
        <v>9</v>
      </c>
      <c r="N65" s="7" t="s">
        <v>9</v>
      </c>
      <c r="O65" s="7" t="s">
        <v>9</v>
      </c>
      <c r="P65" s="7" t="s">
        <v>9</v>
      </c>
      <c r="Q65" s="7" t="s">
        <v>9</v>
      </c>
      <c r="R65" s="7" t="s">
        <v>9</v>
      </c>
      <c r="S65" s="7" t="s">
        <v>9</v>
      </c>
      <c r="T65" s="7" t="s">
        <v>9</v>
      </c>
      <c r="U65" s="7" t="s">
        <v>9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B65">
        <f t="shared" si="1"/>
        <v>0</v>
      </c>
      <c r="AC65">
        <f t="shared" si="2"/>
        <v>0</v>
      </c>
      <c r="AD65">
        <f t="shared" si="3"/>
        <v>0</v>
      </c>
      <c r="AE65">
        <f t="shared" si="4"/>
        <v>0</v>
      </c>
      <c r="AF65">
        <f t="shared" si="5"/>
        <v>0</v>
      </c>
      <c r="AG65" t="str">
        <f t="shared" si="6"/>
        <v/>
      </c>
      <c r="AJ65" s="1" t="s">
        <v>815</v>
      </c>
      <c r="AK65" t="s">
        <v>828</v>
      </c>
      <c r="AL65" s="43">
        <f t="shared" si="7"/>
        <v>0</v>
      </c>
      <c r="AM65" s="43">
        <f t="shared" si="8"/>
        <v>0</v>
      </c>
      <c r="AN65" s="43">
        <f t="shared" si="9"/>
        <v>0</v>
      </c>
      <c r="AO65" s="43">
        <f t="shared" si="10"/>
        <v>0</v>
      </c>
    </row>
    <row r="66" spans="1:59" x14ac:dyDescent="0.25">
      <c r="A66" s="1" t="s">
        <v>58</v>
      </c>
      <c r="B66" s="1" t="s">
        <v>203</v>
      </c>
      <c r="C66" s="1" t="s">
        <v>344</v>
      </c>
      <c r="D66" s="7">
        <v>4</v>
      </c>
      <c r="E66" s="7">
        <v>-2</v>
      </c>
      <c r="F66" s="7">
        <v>-21</v>
      </c>
      <c r="G66" s="7" t="s">
        <v>9</v>
      </c>
      <c r="H66" s="7">
        <v>-7</v>
      </c>
      <c r="I66" s="7" t="s">
        <v>9</v>
      </c>
      <c r="J66" s="7">
        <v>2</v>
      </c>
      <c r="K66" s="7" t="s">
        <v>9</v>
      </c>
      <c r="L66" s="7" t="s">
        <v>9</v>
      </c>
      <c r="M66" s="7">
        <v>9</v>
      </c>
      <c r="N66" s="7" t="s">
        <v>9</v>
      </c>
      <c r="O66" s="7" t="s">
        <v>9</v>
      </c>
      <c r="P66" s="7" t="s">
        <v>9</v>
      </c>
      <c r="Q66" s="7">
        <v>-8</v>
      </c>
      <c r="R66" s="7" t="s">
        <v>9</v>
      </c>
      <c r="S66" s="7" t="s">
        <v>9</v>
      </c>
      <c r="T66" s="7" t="s">
        <v>9</v>
      </c>
      <c r="U66" s="7" t="s">
        <v>9</v>
      </c>
      <c r="V66" s="7">
        <v>-23</v>
      </c>
      <c r="W66" s="7">
        <v>7</v>
      </c>
      <c r="X66" s="7">
        <v>3</v>
      </c>
      <c r="Y66" s="7">
        <v>0</v>
      </c>
      <c r="Z66" s="7">
        <v>4</v>
      </c>
      <c r="AB66">
        <f t="shared" si="1"/>
        <v>1</v>
      </c>
      <c r="AC66">
        <f t="shared" si="2"/>
        <v>2</v>
      </c>
      <c r="AD66">
        <f t="shared" si="3"/>
        <v>3</v>
      </c>
      <c r="AE66">
        <f t="shared" si="4"/>
        <v>1</v>
      </c>
      <c r="AF66">
        <f t="shared" si="5"/>
        <v>7</v>
      </c>
      <c r="AG66" t="str">
        <f t="shared" si="6"/>
        <v/>
      </c>
      <c r="AJ66" s="1" t="s">
        <v>203</v>
      </c>
      <c r="AK66" t="s">
        <v>344</v>
      </c>
      <c r="AL66" s="43">
        <f t="shared" si="7"/>
        <v>0</v>
      </c>
      <c r="AM66" s="43">
        <f t="shared" si="8"/>
        <v>0</v>
      </c>
      <c r="AN66" s="43">
        <f t="shared" si="9"/>
        <v>7</v>
      </c>
      <c r="AO66" s="43">
        <f t="shared" si="10"/>
        <v>0</v>
      </c>
    </row>
    <row r="67" spans="1:59" x14ac:dyDescent="0.25">
      <c r="A67" s="1" t="s">
        <v>180</v>
      </c>
      <c r="B67" s="1" t="s">
        <v>181</v>
      </c>
      <c r="C67" s="1" t="s">
        <v>246</v>
      </c>
      <c r="D67" s="7" t="s">
        <v>9</v>
      </c>
      <c r="E67" s="7" t="s">
        <v>9</v>
      </c>
      <c r="F67" s="7" t="s">
        <v>9</v>
      </c>
      <c r="G67" s="7" t="s">
        <v>9</v>
      </c>
      <c r="H67" s="7" t="s">
        <v>9</v>
      </c>
      <c r="I67" s="7" t="s">
        <v>9</v>
      </c>
      <c r="J67" s="7" t="s">
        <v>9</v>
      </c>
      <c r="K67" s="7" t="s">
        <v>9</v>
      </c>
      <c r="L67" s="7" t="s">
        <v>9</v>
      </c>
      <c r="M67" s="7" t="s">
        <v>9</v>
      </c>
      <c r="N67" s="7" t="s">
        <v>9</v>
      </c>
      <c r="O67" s="7">
        <v>9</v>
      </c>
      <c r="P67" s="7">
        <v>-5</v>
      </c>
      <c r="Q67" s="7">
        <v>18</v>
      </c>
      <c r="R67" s="7">
        <v>-9</v>
      </c>
      <c r="S67" s="7" t="s">
        <v>9</v>
      </c>
      <c r="T67" s="7" t="s">
        <v>9</v>
      </c>
      <c r="U67" s="7">
        <v>3</v>
      </c>
      <c r="V67" s="7">
        <v>16</v>
      </c>
      <c r="W67" s="7">
        <v>5</v>
      </c>
      <c r="X67" s="7">
        <v>3</v>
      </c>
      <c r="Y67" s="7">
        <v>0</v>
      </c>
      <c r="Z67" s="7">
        <v>2</v>
      </c>
      <c r="AB67">
        <f t="shared" ref="AB67:AB72" si="11">IF(ISERROR(VLOOKUP($B67,$A$77:$C$124,3,FALSE)=1),0,IF(VLOOKUP($B67,$A$77:$C$124,3,FALSE)=1,1,0))+IF(ISERROR(VLOOKUP($B67,$D$77:$F$124,3,FALSE)=1),0,IF(VLOOKUP($B67,$D$77:$F$124,3,FALSE)=1,1,0))+IF(ISERROR(VLOOKUP($B67,$G$77:$I$124,3,FALSE)=1),0,IF(VLOOKUP($B67,$G$77:$I$124,3,FALSE)=1,1,0))+IF(ISERROR(VLOOKUP($B67,$J$77:$L$124,3,FALSE)=1),0,IF(VLOOKUP($B67,$J$77:$L$124,3,FALSE)=1,1,0))+IF(ISERROR(VLOOKUP($B67,$M$77:$O$124,3,FALSE)=1),0,IF(VLOOKUP($B67,$M$77:$O$124,3,FALSE)=1,1,0))+IF(ISERROR(VLOOKUP($B67,$P$77:$R$124,3,FALSE)=1),0,IF(VLOOKUP($B67,$P$77:$R$124,3,FALSE)=1,1,0))+IF(ISERROR(VLOOKUP($B67,$S$77:$U$124,3,FALSE)=1),0,IF(VLOOKUP($B67,$S$77:$U$124,3,FALSE)=1,1,0))+IF(ISERROR(VLOOKUP($B67,$V$77:$X$124,3,FALSE)=1),0,IF(VLOOKUP($B67,$V$77:$X$124,3,FALSE)=1,1,0))+IF(ISERROR(VLOOKUP($B67,$Y$77:$AA$124,3,FALSE)=1),0,IF(VLOOKUP($B67,$Y$77:$AA$124,3,FALSE)=1,1,0))+IF(ISERROR(VLOOKUP($B67,$AB$77:$AD$124,3,FALSE)=1),0,IF(VLOOKUP($B67,$AB$77:$AD$124,3,FALSE)=1,1,0))+IF(ISERROR(VLOOKUP($B67,$AE$77:$AG$124,3,FALSE)=1),0,IF(VLOOKUP($B67,$AE$77:$AG$124,3,FALSE)=1,1,0))+IF(ISERROR(VLOOKUP($B67,$AH$77:$AJ$124,3,FALSE)=1),0,IF(VLOOKUP($B67,$AH$77:$AJ$124,3,FALSE)=1,1,0))+IF(ISERROR(VLOOKUP($B67,$AK$77:$AM$124,3,FALSE)=1),0,IF(VLOOKUP($B67,$AK$77:$AM$124,3,FALSE)=1,1,0))+IF(ISERROR(VLOOKUP($B67,$AN$77:$AP$124,3,FALSE)=1),0,IF(VLOOKUP($B67,$AN$77:$AP$124,3,FALSE)=1,1,0))+IF(ISERROR(VLOOKUP($B67,$AQ$77:$AS$124,3,FALSE)=1),0,IF(VLOOKUP($B67,$AQ$77:$AS$124,3,FALSE)=1,1,0))+IF(ISERROR(VLOOKUP($B67,$AT$77:$AV$124,3,FALSE)=1),0,IF(VLOOKUP($B67,$AT$77:$AV$124,3,FALSE)=1,1,0))+IF(ISERROR(VLOOKUP($B67,$AW$77:$AY$124,3,FALSE)=1),0,IF(VLOOKUP($B67,$AW$77:$AY$124,3,FALSE)=1,1,0))+IF(ISERROR(VLOOKUP($B67,$AZ$77:$BB$124,3,FALSE)=1),0,IF(VLOOKUP($B67,$AZ$77:$BB$124,3,FALSE)=1,1,0))</f>
        <v>0</v>
      </c>
      <c r="AC67">
        <f t="shared" ref="AC67:AC72" si="12">IF(ISERROR(VLOOKUP($B67,$A$77:$C$124,3,FALSE)=2),0,IF(VLOOKUP($B67,$A$77:$C$124,3,FALSE)=2,1,0))+IF(ISERROR(VLOOKUP($B67,$D$77:$F$124,3,FALSE)=2),0,IF(VLOOKUP($B67,$D$77:$F$124,3,FALSE)=2,1,0))+IF(ISERROR(VLOOKUP($B67,$G$77:$I$124,3,FALSE)=2),0,IF(VLOOKUP($B67,$G$77:$I$124,3,FALSE)=2,1,0))+IF(ISERROR(VLOOKUP($B67,$J$77:$L$124,3,FALSE)=2),0,IF(VLOOKUP($B67,$J$77:$L$124,3,FALSE)=2,1,0))+IF(ISERROR(VLOOKUP($B67,$M$77:$O$124,3,FALSE)=2),0,IF(VLOOKUP($B67,$M$77:$O$124,3,FALSE)=2,1,0))+IF(ISERROR(VLOOKUP($B67,$P$77:$R$124,3,FALSE)=2),0,IF(VLOOKUP($B67,$P$77:$R$124,3,FALSE)=2,1,0))+IF(ISERROR(VLOOKUP($B67,$S$77:$U$124,3,FALSE)=2),0,IF(VLOOKUP($B67,$S$77:$U$124,3,FALSE)=2,1,0))+IF(ISERROR(VLOOKUP($B67,$V$77:$X$124,3,FALSE)=2),0,IF(VLOOKUP($B67,$V$77:$X$124,3,FALSE)=2,1,0))+IF(ISERROR(VLOOKUP($B67,$Y$77:$AA$124,3,FALSE)=2),0,IF(VLOOKUP($B67,$Y$77:$AA$124,3,FALSE)=2,1,0))+IF(ISERROR(VLOOKUP($B67,$AB$77:$AD$124,3,FALSE)=2),0,IF(VLOOKUP($B67,$AB$77:$AD$124,3,FALSE)=2,1,0))+IF(ISERROR(VLOOKUP($B67,$AE$77:$AG$124,3,FALSE)=2),0,IF(VLOOKUP($B67,$AE$77:$AG$124,3,FALSE)=2,1,0))+IF(ISERROR(VLOOKUP($B67,$AH$77:$AJ$124,3,FALSE)=2),0,IF(VLOOKUP($B67,$AH$77:$AJ$124,3,FALSE)=2,1,0))+IF(ISERROR(VLOOKUP($B67,$AK$77:$AM$124,3,FALSE)=2),0,IF(VLOOKUP($B67,$AK$77:$AM$124,3,FALSE)=2,1,0))+IF(ISERROR(VLOOKUP($B67,$AN$77:$AP$124,3,FALSE)=2),0,IF(VLOOKUP($B67,$AN$77:$AP$124,3,FALSE)=2,1,0))+IF(ISERROR(VLOOKUP($B67,$AQ$77:$AS$124,3,FALSE)=2),0,IF(VLOOKUP($B67,$AQ$77:$AS$124,3,FALSE)=2,1,0))+IF(ISERROR(VLOOKUP($B67,$AT$77:$AV$124,3,FALSE)=2),0,IF(VLOOKUP($B67,$AT$77:$AV$124,3,FALSE)=2,1,0))+IF(ISERROR(VLOOKUP($B67,$AW$77:$AY$124,3,FALSE)=2),0,IF(VLOOKUP($B67,$AW$77:$AY$124,3,FALSE)=2,1,0))+IF(ISERROR(VLOOKUP($B67,$AZ$77:$BB$124,3,FALSE)=2),0,IF(VLOOKUP($B67,$AZ$77:$BB$124,3,FALSE)=2,1,0))</f>
        <v>4</v>
      </c>
      <c r="AD67">
        <f t="shared" ref="AD67:AD72" si="13">IF(ISERROR(VLOOKUP($B67,$A$77:$C$124,3,FALSE)=3),0,IF(VLOOKUP($B67,$A$77:$C$124,3,FALSE)=3,1,0))+IF(ISERROR(VLOOKUP($B67,$D$77:$F$124,3,FALSE)=3),0,IF(VLOOKUP($B67,$D$77:$F$124,3,FALSE)=3,1,0))+IF(ISERROR(VLOOKUP($B67,$G$77:$I$124,3,FALSE)=3),0,IF(VLOOKUP($B67,$G$77:$I$124,3,FALSE)=3,1,0))+IF(ISERROR(VLOOKUP($B67,$J$77:$L$124,3,FALSE)=3),0,IF(VLOOKUP($B67,$J$77:$L$124,3,FALSE)=3,1,0))+IF(ISERROR(VLOOKUP($B67,$M$77:$O$124,3,FALSE)=3),0,IF(VLOOKUP($B67,$M$77:$O$124,3,FALSE)=3,1,0))+IF(ISERROR(VLOOKUP($B67,$P$77:$R$124,3,FALSE)=3),0,IF(VLOOKUP($B67,$P$77:$R$124,3,FALSE)=3,1,0))+IF(ISERROR(VLOOKUP($B67,$S$77:$U$124,3,FALSE)=3),0,IF(VLOOKUP($B67,$S$77:$U$124,3,FALSE)=3,1,0))+IF(ISERROR(VLOOKUP($B67,$V$77:$X$124,3,FALSE)=3),0,IF(VLOOKUP($B67,$V$77:$X$124,3,FALSE)=3,1,0))+IF(ISERROR(VLOOKUP($B67,$Y$77:$AA$124,3,FALSE)=3),0,IF(VLOOKUP($B67,$Y$77:$AA$124,3,FALSE)=3,1,0))+IF(ISERROR(VLOOKUP($B67,$AB$77:$AD$124,3,FALSE)=3),0,IF(VLOOKUP($B67,$AB$77:$AD$124,3,FALSE)=3,1,0))+IF(ISERROR(VLOOKUP($B67,$AE$77:$AG$124,3,FALSE)=3),0,IF(VLOOKUP($B67,$AE$77:$AG$124,3,FALSE)=3,1,0))+IF(ISERROR(VLOOKUP($B67,$AH$77:$AJ$124,3,FALSE)=3),0,IF(VLOOKUP($B67,$AH$77:$AJ$124,3,FALSE)=3,1,0))+IF(ISERROR(VLOOKUP($B67,$AK$77:$AM$124,3,FALSE)=3),0,IF(VLOOKUP($B67,$AK$77:$AM$124,3,FALSE)=3,1,0))+IF(ISERROR(VLOOKUP($B67,$AN$77:$AP$124,3,FALSE)=3),0,IF(VLOOKUP($B67,$AN$77:$AP$124,3,FALSE)=3,1,0))+IF(ISERROR(VLOOKUP($B67,$AQ$77:$AS$124,3,FALSE)=3),0,IF(VLOOKUP($B67,$AQ$77:$AS$124,3,FALSE)=3,1,0))+IF(ISERROR(VLOOKUP($B67,$AT$77:$AV$124,3,FALSE)=3),0,IF(VLOOKUP($B67,$AT$77:$AV$124,3,FALSE)=3,1,0))+IF(ISERROR(VLOOKUP($B67,$AW$77:$AY$124,3,FALSE)=3),0,IF(VLOOKUP($B67,$AW$77:$AY$124,3,FALSE)=3,1,0))+IF(ISERROR(VLOOKUP($B67,$AZ$77:$BB$124,3,FALSE)=3),0,IF(VLOOKUP($B67,$AZ$77:$BB$124,3,FALSE)=3,1,0))</f>
        <v>1</v>
      </c>
      <c r="AE67">
        <f t="shared" ref="AE67:AE72" si="14">IF(ISERROR(VLOOKUP($B67,$A$77:$C$124,3,FALSE)=4),0,IF(VLOOKUP($B67,$A$77:$C$124,3,FALSE)=4,1,0))+IF(ISERROR(VLOOKUP($B67,$D$77:$F$124,3,FALSE)=4),0,IF(VLOOKUP($B67,$D$77:$F$124,3,FALSE)=4,1,0))+IF(ISERROR(VLOOKUP($B67,$G$77:$I$124,3,FALSE)=4),0,IF(VLOOKUP($B67,$G$77:$I$124,3,FALSE)=4,1,0))+IF(ISERROR(VLOOKUP($B67,$J$77:$L$124,3,FALSE)=4),0,IF(VLOOKUP($B67,$J$77:$L$124,3,FALSE)=4,1,0))+IF(ISERROR(VLOOKUP($B67,$M$77:$O$124,3,FALSE)=4),0,IF(VLOOKUP($B67,$M$77:$O$124,3,FALSE)=4,1,0))+IF(ISERROR(VLOOKUP($B67,$P$77:$R$124,3,FALSE)=4),0,IF(VLOOKUP($B67,$P$77:$R$124,3,FALSE)=4,1,0))+IF(ISERROR(VLOOKUP($B67,$S$77:$U$124,3,FALSE)=4),0,IF(VLOOKUP($B67,$S$77:$U$124,3,FALSE)=4,1,0))+IF(ISERROR(VLOOKUP($B67,$V$77:$X$124,3,FALSE)=4),0,IF(VLOOKUP($B67,$V$77:$X$124,3,FALSE)=4,1,0))+IF(ISERROR(VLOOKUP($B67,$Y$77:$AA$124,3,FALSE)=4),0,IF(VLOOKUP($B67,$Y$77:$AA$124,3,FALSE)=4,1,0))+IF(ISERROR(VLOOKUP($B67,$AB$77:$AD$124,3,FALSE)=4),0,IF(VLOOKUP($B67,$AB$77:$AD$124,3,FALSE)=4,1,0))+IF(ISERROR(VLOOKUP($B67,$AE$77:$AG$124,3,FALSE)=4),0,IF(VLOOKUP($B67,$AE$77:$AG$124,3,FALSE)=4,1,0))+IF(ISERROR(VLOOKUP($B67,$AH$77:$AJ$124,3,FALSE)=4),0,IF(VLOOKUP($B67,$AH$77:$AJ$124,3,FALSE)=4,1,0))+IF(ISERROR(VLOOKUP($B67,$AK$77:$AM$124,3,FALSE)=4),0,IF(VLOOKUP($B67,$AK$77:$AM$124,3,FALSE)=4,1,0))+IF(ISERROR(VLOOKUP($B67,$AN$77:$AP$124,3,FALSE)=4),0,IF(VLOOKUP($B67,$AN$77:$AP$124,3,FALSE)=4,1,0))+IF(ISERROR(VLOOKUP($B67,$AQ$77:$AS$124,3,FALSE)=4),0,IF(VLOOKUP($B67,$AQ$77:$AS$124,3,FALSE)=4,1,0))+IF(ISERROR(VLOOKUP($B67,$AT$77:$AV$124,3,FALSE)=4),0,IF(VLOOKUP($B67,$AT$77:$AV$124,3,FALSE)=4,1,0))+IF(ISERROR(VLOOKUP($B67,$AW$77:$AY$124,3,FALSE)=4),0,IF(VLOOKUP($B67,$AW$77:$AY$124,3,FALSE)=4,1,0))+IF(ISERROR(VLOOKUP($B67,$AZ$77:$BB$124,3,FALSE)=4),0,IF(VLOOKUP($B67,$AZ$77:$BB$124,3,FALSE)=4,1,0))</f>
        <v>0</v>
      </c>
      <c r="AF67">
        <f t="shared" ref="AF67:AF72" si="15">SUM(AB67:AE67)</f>
        <v>5</v>
      </c>
      <c r="AG67" t="str">
        <f t="shared" ref="AG67:AG72" si="16">IF(AF67=W67,"","no")</f>
        <v/>
      </c>
      <c r="AJ67" s="1" t="s">
        <v>181</v>
      </c>
      <c r="AK67" t="s">
        <v>246</v>
      </c>
      <c r="AL67" s="43">
        <f t="shared" ref="AL67:AL72" si="17">COUNTIF($A$77:$AZ$92,$AJ67)</f>
        <v>0</v>
      </c>
      <c r="AM67" s="43">
        <f t="shared" ref="AM67:AM72" si="18">COUNTIF($A$93:$AZ$108,$AJ67)</f>
        <v>5</v>
      </c>
      <c r="AN67" s="43">
        <f t="shared" ref="AN67:AN72" si="19">COUNTIF($A$109:$AZ$124,$AJ67)</f>
        <v>0</v>
      </c>
      <c r="AO67" s="43">
        <f t="shared" ref="AO67:AO72" si="20">COUNTIF($A$125:$AZ$186,$AJ67)</f>
        <v>0</v>
      </c>
    </row>
    <row r="68" spans="1:59" x14ac:dyDescent="0.25">
      <c r="A68" s="1" t="s">
        <v>107</v>
      </c>
      <c r="B68" s="1" t="s">
        <v>108</v>
      </c>
      <c r="C68" s="1" t="s">
        <v>109</v>
      </c>
      <c r="D68" s="7" t="s">
        <v>9</v>
      </c>
      <c r="E68" s="7">
        <v>-18</v>
      </c>
      <c r="F68" s="7">
        <v>-14</v>
      </c>
      <c r="G68" s="7" t="s">
        <v>9</v>
      </c>
      <c r="H68" s="7" t="s">
        <v>9</v>
      </c>
      <c r="I68" s="7">
        <v>1</v>
      </c>
      <c r="J68" s="7">
        <v>-3</v>
      </c>
      <c r="K68" s="7" t="s">
        <v>9</v>
      </c>
      <c r="L68" s="7" t="s">
        <v>9</v>
      </c>
      <c r="M68" s="7">
        <v>3</v>
      </c>
      <c r="N68" s="7" t="s">
        <v>9</v>
      </c>
      <c r="O68" s="7" t="s">
        <v>9</v>
      </c>
      <c r="P68" s="7">
        <v>-14</v>
      </c>
      <c r="Q68" s="7" t="s">
        <v>9</v>
      </c>
      <c r="R68" s="7">
        <v>-5</v>
      </c>
      <c r="S68" s="7">
        <v>-3</v>
      </c>
      <c r="T68" s="7" t="s">
        <v>9</v>
      </c>
      <c r="U68" s="7" t="s">
        <v>9</v>
      </c>
      <c r="V68" s="7">
        <v>-53</v>
      </c>
      <c r="W68" s="7">
        <v>8</v>
      </c>
      <c r="X68" s="7">
        <v>2</v>
      </c>
      <c r="Y68" s="7">
        <v>0</v>
      </c>
      <c r="Z68" s="7">
        <v>6</v>
      </c>
      <c r="AB68">
        <f t="shared" si="11"/>
        <v>1</v>
      </c>
      <c r="AC68">
        <f t="shared" si="12"/>
        <v>0</v>
      </c>
      <c r="AD68">
        <f t="shared" si="13"/>
        <v>0</v>
      </c>
      <c r="AE68">
        <f t="shared" si="14"/>
        <v>7</v>
      </c>
      <c r="AF68">
        <f t="shared" si="15"/>
        <v>8</v>
      </c>
      <c r="AG68" t="str">
        <f t="shared" si="16"/>
        <v/>
      </c>
      <c r="AJ68" s="1" t="s">
        <v>108</v>
      </c>
      <c r="AK68" t="s">
        <v>109</v>
      </c>
      <c r="AL68" s="43">
        <f t="shared" si="17"/>
        <v>0</v>
      </c>
      <c r="AM68" s="43">
        <f t="shared" si="18"/>
        <v>0</v>
      </c>
      <c r="AN68" s="43">
        <f t="shared" si="19"/>
        <v>8</v>
      </c>
      <c r="AO68" s="43">
        <f t="shared" si="20"/>
        <v>0</v>
      </c>
    </row>
    <row r="69" spans="1:59" x14ac:dyDescent="0.25">
      <c r="A69" s="1" t="s">
        <v>37</v>
      </c>
      <c r="B69" s="1" t="s">
        <v>38</v>
      </c>
      <c r="C69" s="1" t="s">
        <v>39</v>
      </c>
      <c r="D69" s="7">
        <v>5</v>
      </c>
      <c r="E69" s="7">
        <v>24</v>
      </c>
      <c r="F69" s="7">
        <v>-14</v>
      </c>
      <c r="G69" s="7" t="s">
        <v>9</v>
      </c>
      <c r="H69" s="7" t="s">
        <v>9</v>
      </c>
      <c r="I69" s="7" t="s">
        <v>9</v>
      </c>
      <c r="J69" s="7" t="s">
        <v>9</v>
      </c>
      <c r="K69" s="7" t="s">
        <v>9</v>
      </c>
      <c r="L69" s="7" t="s">
        <v>9</v>
      </c>
      <c r="M69" s="7" t="s">
        <v>9</v>
      </c>
      <c r="N69" s="7">
        <v>-8</v>
      </c>
      <c r="O69" s="7" t="s">
        <v>9</v>
      </c>
      <c r="P69" s="7" t="s">
        <v>9</v>
      </c>
      <c r="Q69" s="7">
        <v>-3</v>
      </c>
      <c r="R69" s="7">
        <v>-16</v>
      </c>
      <c r="S69" s="7" t="s">
        <v>9</v>
      </c>
      <c r="T69" s="7" t="s">
        <v>9</v>
      </c>
      <c r="U69" s="7" t="s">
        <v>9</v>
      </c>
      <c r="V69" s="7">
        <v>-12</v>
      </c>
      <c r="W69" s="7">
        <v>6</v>
      </c>
      <c r="X69" s="7">
        <v>2</v>
      </c>
      <c r="Y69" s="7">
        <v>0</v>
      </c>
      <c r="Z69" s="7">
        <v>4</v>
      </c>
      <c r="AB69">
        <f t="shared" si="11"/>
        <v>3</v>
      </c>
      <c r="AC69">
        <f t="shared" si="12"/>
        <v>1</v>
      </c>
      <c r="AD69">
        <f t="shared" si="13"/>
        <v>2</v>
      </c>
      <c r="AE69">
        <f t="shared" si="14"/>
        <v>0</v>
      </c>
      <c r="AF69">
        <f t="shared" si="15"/>
        <v>6</v>
      </c>
      <c r="AG69" t="str">
        <f t="shared" si="16"/>
        <v/>
      </c>
      <c r="AJ69" s="1" t="s">
        <v>38</v>
      </c>
      <c r="AK69" t="s">
        <v>39</v>
      </c>
      <c r="AL69" s="43">
        <f t="shared" si="17"/>
        <v>3</v>
      </c>
      <c r="AM69" s="43">
        <f t="shared" si="18"/>
        <v>3</v>
      </c>
      <c r="AN69" s="43">
        <f t="shared" si="19"/>
        <v>0</v>
      </c>
      <c r="AO69" s="43">
        <f t="shared" si="20"/>
        <v>0</v>
      </c>
    </row>
    <row r="70" spans="1:59" x14ac:dyDescent="0.25">
      <c r="A70" s="1" t="s">
        <v>129</v>
      </c>
      <c r="B70" s="1" t="s">
        <v>138</v>
      </c>
      <c r="C70" s="1" t="s">
        <v>139</v>
      </c>
      <c r="D70" s="7">
        <v>4</v>
      </c>
      <c r="E70" s="7" t="s">
        <v>9</v>
      </c>
      <c r="F70" s="7" t="s">
        <v>9</v>
      </c>
      <c r="G70" s="7" t="s">
        <v>9</v>
      </c>
      <c r="H70" s="7">
        <v>-11</v>
      </c>
      <c r="I70" s="7" t="s">
        <v>9</v>
      </c>
      <c r="J70" s="7">
        <v>-3</v>
      </c>
      <c r="K70" s="7">
        <v>-15</v>
      </c>
      <c r="L70" s="7" t="s">
        <v>9</v>
      </c>
      <c r="M70" s="7" t="s">
        <v>9</v>
      </c>
      <c r="N70" s="7" t="s">
        <v>9</v>
      </c>
      <c r="O70" s="7" t="s">
        <v>9</v>
      </c>
      <c r="P70" s="7">
        <v>-14</v>
      </c>
      <c r="Q70" s="7">
        <v>-9</v>
      </c>
      <c r="R70" s="7">
        <v>-16</v>
      </c>
      <c r="S70" s="7">
        <v>-3</v>
      </c>
      <c r="T70" s="7" t="s">
        <v>9</v>
      </c>
      <c r="U70" s="7">
        <v>-1</v>
      </c>
      <c r="V70" s="7">
        <v>-68</v>
      </c>
      <c r="W70" s="7">
        <v>9</v>
      </c>
      <c r="X70" s="7">
        <v>1</v>
      </c>
      <c r="Y70" s="7">
        <v>0</v>
      </c>
      <c r="Z70" s="7">
        <v>8</v>
      </c>
      <c r="AB70">
        <f t="shared" si="11"/>
        <v>8</v>
      </c>
      <c r="AC70">
        <f t="shared" si="12"/>
        <v>1</v>
      </c>
      <c r="AD70">
        <f t="shared" si="13"/>
        <v>0</v>
      </c>
      <c r="AE70">
        <f t="shared" si="14"/>
        <v>0</v>
      </c>
      <c r="AF70">
        <f t="shared" si="15"/>
        <v>9</v>
      </c>
      <c r="AG70" t="str">
        <f t="shared" si="16"/>
        <v/>
      </c>
      <c r="AJ70" s="1" t="s">
        <v>138</v>
      </c>
      <c r="AK70" t="s">
        <v>139</v>
      </c>
      <c r="AL70" s="43">
        <f t="shared" si="17"/>
        <v>0</v>
      </c>
      <c r="AM70" s="43">
        <f t="shared" si="18"/>
        <v>0</v>
      </c>
      <c r="AN70" s="43">
        <f t="shared" si="19"/>
        <v>9</v>
      </c>
      <c r="AO70" s="43">
        <f t="shared" si="20"/>
        <v>0</v>
      </c>
    </row>
    <row r="71" spans="1:59" x14ac:dyDescent="0.25">
      <c r="A71" s="1" t="s">
        <v>210</v>
      </c>
      <c r="B71" s="1" t="s">
        <v>205</v>
      </c>
      <c r="C71" s="1" t="s">
        <v>347</v>
      </c>
      <c r="D71" s="7" t="s">
        <v>9</v>
      </c>
      <c r="E71" s="7" t="s">
        <v>9</v>
      </c>
      <c r="F71" s="7">
        <v>3</v>
      </c>
      <c r="G71" s="7" t="s">
        <v>9</v>
      </c>
      <c r="H71" s="7" t="s">
        <v>9</v>
      </c>
      <c r="I71" s="7" t="s">
        <v>9</v>
      </c>
      <c r="J71" s="7" t="s">
        <v>9</v>
      </c>
      <c r="K71" s="7" t="s">
        <v>9</v>
      </c>
      <c r="L71" s="7" t="s">
        <v>9</v>
      </c>
      <c r="M71" s="7" t="s">
        <v>9</v>
      </c>
      <c r="N71" s="7">
        <v>-30</v>
      </c>
      <c r="O71" s="7" t="s">
        <v>9</v>
      </c>
      <c r="P71" s="7" t="s">
        <v>9</v>
      </c>
      <c r="Q71" s="7" t="s">
        <v>9</v>
      </c>
      <c r="R71" s="7" t="s">
        <v>9</v>
      </c>
      <c r="S71" s="7" t="s">
        <v>9</v>
      </c>
      <c r="T71" s="7" t="s">
        <v>9</v>
      </c>
      <c r="U71" s="7" t="s">
        <v>9</v>
      </c>
      <c r="V71" s="7">
        <v>-27</v>
      </c>
      <c r="W71" s="7">
        <v>2</v>
      </c>
      <c r="X71" s="7">
        <v>1</v>
      </c>
      <c r="Y71" s="7">
        <v>0</v>
      </c>
      <c r="Z71" s="7">
        <v>1</v>
      </c>
      <c r="AB71">
        <f t="shared" si="11"/>
        <v>0</v>
      </c>
      <c r="AC71">
        <f t="shared" si="12"/>
        <v>0</v>
      </c>
      <c r="AD71">
        <f t="shared" si="13"/>
        <v>0</v>
      </c>
      <c r="AE71">
        <f t="shared" si="14"/>
        <v>2</v>
      </c>
      <c r="AF71">
        <f t="shared" si="15"/>
        <v>2</v>
      </c>
      <c r="AG71" t="str">
        <f t="shared" si="16"/>
        <v/>
      </c>
      <c r="AJ71" s="1" t="s">
        <v>205</v>
      </c>
      <c r="AK71" t="s">
        <v>347</v>
      </c>
      <c r="AL71" s="43">
        <f t="shared" si="17"/>
        <v>0</v>
      </c>
      <c r="AM71" s="43">
        <f t="shared" si="18"/>
        <v>2</v>
      </c>
      <c r="AN71" s="43">
        <f t="shared" si="19"/>
        <v>0</v>
      </c>
      <c r="AO71" s="43">
        <f t="shared" si="20"/>
        <v>0</v>
      </c>
    </row>
    <row r="72" spans="1:59" x14ac:dyDescent="0.25">
      <c r="A72" s="1" t="s">
        <v>146</v>
      </c>
      <c r="B72" s="1" t="s">
        <v>206</v>
      </c>
      <c r="C72" s="1" t="s">
        <v>345</v>
      </c>
      <c r="D72" s="1" t="s">
        <v>9</v>
      </c>
      <c r="E72" s="1">
        <v>-18</v>
      </c>
      <c r="F72" s="1" t="s">
        <v>9</v>
      </c>
      <c r="G72" s="1" t="s">
        <v>9</v>
      </c>
      <c r="H72" s="1" t="s">
        <v>9</v>
      </c>
      <c r="I72" s="1" t="s">
        <v>9</v>
      </c>
      <c r="J72" s="1" t="s">
        <v>9</v>
      </c>
      <c r="K72" s="1"/>
      <c r="L72" s="1" t="s">
        <v>9</v>
      </c>
      <c r="M72" s="1" t="s">
        <v>9</v>
      </c>
      <c r="N72" s="1" t="s">
        <v>9</v>
      </c>
      <c r="O72" s="1" t="s">
        <v>9</v>
      </c>
      <c r="P72" s="1" t="s">
        <v>9</v>
      </c>
      <c r="Q72" s="1" t="s">
        <v>9</v>
      </c>
      <c r="R72" s="1">
        <v>-5</v>
      </c>
      <c r="S72" s="1">
        <v>-15</v>
      </c>
      <c r="T72" s="1" t="s">
        <v>9</v>
      </c>
      <c r="U72" s="1">
        <v>-1</v>
      </c>
      <c r="V72" s="1">
        <v>-39</v>
      </c>
      <c r="W72" s="1">
        <v>4</v>
      </c>
      <c r="X72" s="1">
        <v>0</v>
      </c>
      <c r="Y72" s="1">
        <v>0</v>
      </c>
      <c r="Z72" s="1">
        <v>4</v>
      </c>
      <c r="AB72">
        <f t="shared" si="11"/>
        <v>1</v>
      </c>
      <c r="AC72">
        <f t="shared" si="12"/>
        <v>2</v>
      </c>
      <c r="AD72">
        <f t="shared" si="13"/>
        <v>1</v>
      </c>
      <c r="AE72">
        <f t="shared" si="14"/>
        <v>0</v>
      </c>
      <c r="AF72">
        <f t="shared" si="15"/>
        <v>4</v>
      </c>
      <c r="AG72" t="str">
        <f t="shared" si="16"/>
        <v/>
      </c>
      <c r="AJ72" s="1" t="s">
        <v>206</v>
      </c>
      <c r="AK72" t="s">
        <v>345</v>
      </c>
      <c r="AL72" s="43">
        <f t="shared" si="17"/>
        <v>0</v>
      </c>
      <c r="AM72" s="43">
        <f t="shared" si="18"/>
        <v>0</v>
      </c>
      <c r="AN72" s="43">
        <f t="shared" si="19"/>
        <v>4</v>
      </c>
      <c r="AO72" s="43">
        <f t="shared" si="20"/>
        <v>0</v>
      </c>
    </row>
    <row r="73" spans="1:59" x14ac:dyDescent="0.25">
      <c r="BE73" t="s">
        <v>9</v>
      </c>
      <c r="BF73" t="s">
        <v>9</v>
      </c>
      <c r="BG73" t="s">
        <v>9</v>
      </c>
    </row>
    <row r="74" spans="1:59" x14ac:dyDescent="0.25">
      <c r="BE74" t="s">
        <v>9</v>
      </c>
      <c r="BF74" t="s">
        <v>9</v>
      </c>
      <c r="BG74" t="s">
        <v>9</v>
      </c>
    </row>
    <row r="75" spans="1:59" x14ac:dyDescent="0.25">
      <c r="BE75" t="s">
        <v>9</v>
      </c>
      <c r="BF75" t="s">
        <v>9</v>
      </c>
      <c r="BG75" t="s">
        <v>9</v>
      </c>
    </row>
    <row r="76" spans="1:59" x14ac:dyDescent="0.25">
      <c r="A76" t="s">
        <v>835</v>
      </c>
      <c r="D76" t="s">
        <v>836</v>
      </c>
      <c r="G76" t="s">
        <v>837</v>
      </c>
      <c r="J76" t="s">
        <v>838</v>
      </c>
      <c r="M76" t="s">
        <v>839</v>
      </c>
      <c r="P76" t="s">
        <v>840</v>
      </c>
      <c r="S76" t="s">
        <v>841</v>
      </c>
      <c r="V76" t="s">
        <v>842</v>
      </c>
      <c r="Y76" t="s">
        <v>843</v>
      </c>
      <c r="AB76" t="s">
        <v>844</v>
      </c>
      <c r="AE76" t="s">
        <v>845</v>
      </c>
      <c r="AH76" t="s">
        <v>846</v>
      </c>
      <c r="AK76" t="s">
        <v>847</v>
      </c>
      <c r="AN76" t="s">
        <v>848</v>
      </c>
      <c r="AQ76" t="s">
        <v>849</v>
      </c>
      <c r="AT76" t="s">
        <v>850</v>
      </c>
      <c r="AW76" t="s">
        <v>851</v>
      </c>
      <c r="AZ76" t="s">
        <v>852</v>
      </c>
    </row>
    <row r="77" spans="1:59" x14ac:dyDescent="0.25">
      <c r="A77" t="s">
        <v>38</v>
      </c>
      <c r="B77">
        <v>5</v>
      </c>
      <c r="C77">
        <v>1</v>
      </c>
      <c r="D77" t="s">
        <v>38</v>
      </c>
      <c r="E77">
        <v>24</v>
      </c>
      <c r="F77">
        <v>1</v>
      </c>
      <c r="G77" t="s">
        <v>38</v>
      </c>
      <c r="H77">
        <v>-14</v>
      </c>
      <c r="I77">
        <v>1</v>
      </c>
      <c r="J77" t="s">
        <v>300</v>
      </c>
      <c r="K77">
        <v>0</v>
      </c>
      <c r="L77">
        <v>1</v>
      </c>
      <c r="M77" t="s">
        <v>162</v>
      </c>
      <c r="N77">
        <v>7</v>
      </c>
      <c r="O77">
        <v>1</v>
      </c>
      <c r="P77" t="s">
        <v>162</v>
      </c>
      <c r="Q77">
        <v>-4</v>
      </c>
      <c r="R77">
        <v>1</v>
      </c>
      <c r="S77" t="s">
        <v>162</v>
      </c>
      <c r="T77">
        <v>1</v>
      </c>
      <c r="U77">
        <v>1</v>
      </c>
      <c r="V77" t="s">
        <v>162</v>
      </c>
      <c r="W77">
        <v>8</v>
      </c>
      <c r="X77">
        <v>1</v>
      </c>
      <c r="Y77" t="s">
        <v>187</v>
      </c>
      <c r="Z77">
        <v>-9</v>
      </c>
      <c r="AA77">
        <v>1</v>
      </c>
      <c r="AB77" t="s">
        <v>187</v>
      </c>
      <c r="AC77">
        <v>-14</v>
      </c>
      <c r="AD77">
        <v>1</v>
      </c>
      <c r="AE77" t="s">
        <v>187</v>
      </c>
      <c r="AF77">
        <v>8</v>
      </c>
      <c r="AG77">
        <v>1</v>
      </c>
      <c r="AH77" t="s">
        <v>179</v>
      </c>
      <c r="AI77">
        <v>17</v>
      </c>
      <c r="AJ77">
        <v>1</v>
      </c>
      <c r="AK77" t="s">
        <v>179</v>
      </c>
      <c r="AL77">
        <v>11</v>
      </c>
      <c r="AM77">
        <v>1</v>
      </c>
      <c r="AN77" t="s">
        <v>179</v>
      </c>
      <c r="AO77">
        <v>-1</v>
      </c>
      <c r="AP77">
        <v>1</v>
      </c>
      <c r="AQ77" t="s">
        <v>179</v>
      </c>
      <c r="AR77">
        <v>-3</v>
      </c>
      <c r="AS77">
        <v>1</v>
      </c>
      <c r="AT77" t="s">
        <v>178</v>
      </c>
      <c r="AU77">
        <v>-3</v>
      </c>
      <c r="AV77">
        <v>1</v>
      </c>
      <c r="AW77" t="s">
        <v>178</v>
      </c>
      <c r="AX77">
        <v>-10</v>
      </c>
      <c r="AY77">
        <v>1</v>
      </c>
      <c r="AZ77" t="s">
        <v>178</v>
      </c>
      <c r="BA77">
        <v>-4</v>
      </c>
      <c r="BB77">
        <v>1</v>
      </c>
    </row>
    <row r="78" spans="1:59" x14ac:dyDescent="0.25">
      <c r="A78" t="s">
        <v>163</v>
      </c>
      <c r="B78">
        <v>5</v>
      </c>
      <c r="C78">
        <v>2</v>
      </c>
      <c r="D78" t="s">
        <v>163</v>
      </c>
      <c r="E78">
        <v>24</v>
      </c>
      <c r="F78">
        <v>2</v>
      </c>
      <c r="G78" t="s">
        <v>163</v>
      </c>
      <c r="H78">
        <v>-14</v>
      </c>
      <c r="I78">
        <v>2</v>
      </c>
      <c r="J78">
        <v>0</v>
      </c>
      <c r="K78">
        <v>0</v>
      </c>
      <c r="L78">
        <v>2</v>
      </c>
      <c r="M78" t="s">
        <v>163</v>
      </c>
      <c r="N78">
        <v>7</v>
      </c>
      <c r="O78">
        <v>2</v>
      </c>
      <c r="P78" t="s">
        <v>163</v>
      </c>
      <c r="Q78">
        <v>-4</v>
      </c>
      <c r="R78">
        <v>2</v>
      </c>
      <c r="S78" t="s">
        <v>163</v>
      </c>
      <c r="T78">
        <v>1</v>
      </c>
      <c r="U78">
        <v>2</v>
      </c>
      <c r="V78" t="s">
        <v>163</v>
      </c>
      <c r="W78">
        <v>8</v>
      </c>
      <c r="X78">
        <v>2</v>
      </c>
      <c r="Y78" t="s">
        <v>163</v>
      </c>
      <c r="Z78">
        <v>-9</v>
      </c>
      <c r="AA78">
        <v>2</v>
      </c>
      <c r="AB78" t="s">
        <v>163</v>
      </c>
      <c r="AC78">
        <v>-14</v>
      </c>
      <c r="AD78">
        <v>2</v>
      </c>
      <c r="AE78" t="s">
        <v>90</v>
      </c>
      <c r="AF78">
        <v>8</v>
      </c>
      <c r="AG78">
        <v>2</v>
      </c>
      <c r="AH78" t="s">
        <v>90</v>
      </c>
      <c r="AI78">
        <v>17</v>
      </c>
      <c r="AJ78">
        <v>2</v>
      </c>
      <c r="AK78" t="s">
        <v>90</v>
      </c>
      <c r="AL78">
        <v>11</v>
      </c>
      <c r="AM78">
        <v>2</v>
      </c>
      <c r="AN78" t="s">
        <v>90</v>
      </c>
      <c r="AO78">
        <v>-1</v>
      </c>
      <c r="AP78">
        <v>2</v>
      </c>
      <c r="AQ78" t="s">
        <v>90</v>
      </c>
      <c r="AR78">
        <v>-3</v>
      </c>
      <c r="AS78">
        <v>2</v>
      </c>
      <c r="AT78" t="s">
        <v>90</v>
      </c>
      <c r="AU78">
        <v>-3</v>
      </c>
      <c r="AV78">
        <v>2</v>
      </c>
      <c r="AW78" t="s">
        <v>90</v>
      </c>
      <c r="AX78">
        <v>-10</v>
      </c>
      <c r="AY78">
        <v>2</v>
      </c>
      <c r="AZ78" t="s">
        <v>90</v>
      </c>
      <c r="BA78">
        <v>-4</v>
      </c>
      <c r="BB78">
        <v>2</v>
      </c>
    </row>
    <row r="79" spans="1:59" x14ac:dyDescent="0.25">
      <c r="A79" t="s">
        <v>125</v>
      </c>
      <c r="B79">
        <v>5</v>
      </c>
      <c r="C79">
        <v>3</v>
      </c>
      <c r="D79" t="s">
        <v>125</v>
      </c>
      <c r="E79">
        <v>24</v>
      </c>
      <c r="F79">
        <v>3</v>
      </c>
      <c r="G79" t="s">
        <v>125</v>
      </c>
      <c r="H79">
        <v>-14</v>
      </c>
      <c r="I79">
        <v>3</v>
      </c>
      <c r="J79">
        <v>0</v>
      </c>
      <c r="K79">
        <v>0</v>
      </c>
      <c r="L79">
        <v>3</v>
      </c>
      <c r="M79" t="s">
        <v>125</v>
      </c>
      <c r="N79">
        <v>7</v>
      </c>
      <c r="O79">
        <v>3</v>
      </c>
      <c r="P79" t="s">
        <v>125</v>
      </c>
      <c r="Q79">
        <v>-4</v>
      </c>
      <c r="R79">
        <v>3</v>
      </c>
      <c r="S79" t="s">
        <v>125</v>
      </c>
      <c r="T79">
        <v>1</v>
      </c>
      <c r="U79">
        <v>3</v>
      </c>
      <c r="V79" t="s">
        <v>125</v>
      </c>
      <c r="W79">
        <v>8</v>
      </c>
      <c r="X79">
        <v>3</v>
      </c>
      <c r="Y79" t="s">
        <v>125</v>
      </c>
      <c r="Z79">
        <v>-9</v>
      </c>
      <c r="AA79">
        <v>3</v>
      </c>
      <c r="AB79" t="s">
        <v>125</v>
      </c>
      <c r="AC79">
        <v>-14</v>
      </c>
      <c r="AD79">
        <v>3</v>
      </c>
      <c r="AE79" t="s">
        <v>125</v>
      </c>
      <c r="AF79">
        <v>8</v>
      </c>
      <c r="AG79">
        <v>3</v>
      </c>
      <c r="AH79" t="s">
        <v>125</v>
      </c>
      <c r="AI79">
        <v>17</v>
      </c>
      <c r="AJ79">
        <v>3</v>
      </c>
      <c r="AK79" t="s">
        <v>125</v>
      </c>
      <c r="AL79">
        <v>11</v>
      </c>
      <c r="AM79">
        <v>3</v>
      </c>
      <c r="AN79" t="s">
        <v>147</v>
      </c>
      <c r="AO79">
        <v>-1</v>
      </c>
      <c r="AP79">
        <v>3</v>
      </c>
      <c r="AQ79" t="s">
        <v>147</v>
      </c>
      <c r="AR79">
        <v>-3</v>
      </c>
      <c r="AS79">
        <v>3</v>
      </c>
      <c r="AT79" t="s">
        <v>147</v>
      </c>
      <c r="AU79">
        <v>-3</v>
      </c>
      <c r="AV79">
        <v>3</v>
      </c>
      <c r="AW79" t="s">
        <v>147</v>
      </c>
      <c r="AX79">
        <v>-10</v>
      </c>
      <c r="AY79">
        <v>3</v>
      </c>
      <c r="AZ79" t="s">
        <v>147</v>
      </c>
      <c r="BA79">
        <v>-4</v>
      </c>
      <c r="BB79">
        <v>3</v>
      </c>
    </row>
    <row r="80" spans="1:59" x14ac:dyDescent="0.25">
      <c r="A80" t="s">
        <v>78</v>
      </c>
      <c r="B80">
        <v>5</v>
      </c>
      <c r="C80">
        <v>4</v>
      </c>
      <c r="D80" t="s">
        <v>78</v>
      </c>
      <c r="E80">
        <v>24</v>
      </c>
      <c r="F80">
        <v>4</v>
      </c>
      <c r="G80" t="s">
        <v>78</v>
      </c>
      <c r="H80">
        <v>-14</v>
      </c>
      <c r="I80">
        <v>4</v>
      </c>
      <c r="J80">
        <v>0</v>
      </c>
      <c r="K80">
        <v>0</v>
      </c>
      <c r="L80">
        <v>4</v>
      </c>
      <c r="M80" t="s">
        <v>78</v>
      </c>
      <c r="N80">
        <v>7</v>
      </c>
      <c r="O80">
        <v>4</v>
      </c>
      <c r="P80" t="s">
        <v>78</v>
      </c>
      <c r="Q80">
        <v>-4</v>
      </c>
      <c r="R80">
        <v>4</v>
      </c>
      <c r="S80" t="s">
        <v>78</v>
      </c>
      <c r="T80">
        <v>1</v>
      </c>
      <c r="U80">
        <v>4</v>
      </c>
      <c r="V80" t="s">
        <v>78</v>
      </c>
      <c r="W80">
        <v>8</v>
      </c>
      <c r="X80">
        <v>4</v>
      </c>
      <c r="Y80" t="s">
        <v>78</v>
      </c>
      <c r="Z80">
        <v>-9</v>
      </c>
      <c r="AA80">
        <v>4</v>
      </c>
      <c r="AB80" t="s">
        <v>78</v>
      </c>
      <c r="AC80">
        <v>-14</v>
      </c>
      <c r="AD80">
        <v>4</v>
      </c>
      <c r="AE80" t="s">
        <v>78</v>
      </c>
      <c r="AF80">
        <v>8</v>
      </c>
      <c r="AG80">
        <v>4</v>
      </c>
      <c r="AH80" t="s">
        <v>78</v>
      </c>
      <c r="AI80">
        <v>17</v>
      </c>
      <c r="AJ80">
        <v>4</v>
      </c>
      <c r="AK80" t="s">
        <v>78</v>
      </c>
      <c r="AL80">
        <v>11</v>
      </c>
      <c r="AM80">
        <v>4</v>
      </c>
      <c r="AN80" t="s">
        <v>78</v>
      </c>
      <c r="AO80">
        <v>-1</v>
      </c>
      <c r="AP80">
        <v>4</v>
      </c>
      <c r="AQ80" t="s">
        <v>78</v>
      </c>
      <c r="AR80">
        <v>-3</v>
      </c>
      <c r="AS80">
        <v>4</v>
      </c>
      <c r="AT80" t="s">
        <v>78</v>
      </c>
      <c r="AU80">
        <v>-3</v>
      </c>
      <c r="AV80">
        <v>4</v>
      </c>
      <c r="AW80" t="s">
        <v>78</v>
      </c>
      <c r="AX80">
        <v>-10</v>
      </c>
      <c r="AY80">
        <v>4</v>
      </c>
      <c r="AZ80" t="s">
        <v>78</v>
      </c>
      <c r="BA80">
        <v>-4</v>
      </c>
      <c r="BB80">
        <v>4</v>
      </c>
    </row>
    <row r="81" spans="1:54" x14ac:dyDescent="0.25">
      <c r="A81" t="s">
        <v>11</v>
      </c>
      <c r="B81">
        <v>-18</v>
      </c>
      <c r="C81">
        <v>1</v>
      </c>
      <c r="D81" t="s">
        <v>11</v>
      </c>
      <c r="E81">
        <v>-3</v>
      </c>
      <c r="F81">
        <v>1</v>
      </c>
      <c r="G81" t="s">
        <v>11</v>
      </c>
      <c r="H81">
        <v>-14</v>
      </c>
      <c r="I81">
        <v>1</v>
      </c>
      <c r="J81">
        <v>0</v>
      </c>
      <c r="K81">
        <v>0</v>
      </c>
      <c r="L81">
        <v>1</v>
      </c>
      <c r="M81" t="s">
        <v>11</v>
      </c>
      <c r="N81">
        <v>-5</v>
      </c>
      <c r="O81">
        <v>1</v>
      </c>
      <c r="P81" t="s">
        <v>11</v>
      </c>
      <c r="Q81">
        <v>4</v>
      </c>
      <c r="R81">
        <v>1</v>
      </c>
      <c r="S81" t="s">
        <v>11</v>
      </c>
      <c r="T81">
        <v>14</v>
      </c>
      <c r="U81">
        <v>1</v>
      </c>
      <c r="V81" t="s">
        <v>11</v>
      </c>
      <c r="W81">
        <v>12</v>
      </c>
      <c r="X81">
        <v>1</v>
      </c>
      <c r="Y81" t="s">
        <v>11</v>
      </c>
      <c r="Z81">
        <v>4</v>
      </c>
      <c r="AA81">
        <v>1</v>
      </c>
      <c r="AB81" t="s">
        <v>11</v>
      </c>
      <c r="AC81">
        <v>3</v>
      </c>
      <c r="AD81">
        <v>1</v>
      </c>
      <c r="AE81" t="s">
        <v>179</v>
      </c>
      <c r="AF81">
        <v>-6</v>
      </c>
      <c r="AG81">
        <v>1</v>
      </c>
      <c r="AH81" t="s">
        <v>11</v>
      </c>
      <c r="AI81">
        <v>-8</v>
      </c>
      <c r="AJ81">
        <v>1</v>
      </c>
      <c r="AK81" t="s">
        <v>11</v>
      </c>
      <c r="AL81">
        <v>-4</v>
      </c>
      <c r="AM81">
        <v>1</v>
      </c>
      <c r="AN81" t="s">
        <v>11</v>
      </c>
      <c r="AO81">
        <v>-3</v>
      </c>
      <c r="AP81">
        <v>1</v>
      </c>
      <c r="AQ81" t="s">
        <v>11</v>
      </c>
      <c r="AR81">
        <v>-1</v>
      </c>
      <c r="AS81">
        <v>1</v>
      </c>
      <c r="AT81" t="s">
        <v>11</v>
      </c>
      <c r="AU81">
        <v>-2</v>
      </c>
      <c r="AV81">
        <v>1</v>
      </c>
      <c r="AW81" t="s">
        <v>11</v>
      </c>
      <c r="AX81">
        <v>12</v>
      </c>
      <c r="AY81">
        <v>1</v>
      </c>
      <c r="AZ81" t="s">
        <v>11</v>
      </c>
      <c r="BA81">
        <v>-12</v>
      </c>
      <c r="BB81">
        <v>1</v>
      </c>
    </row>
    <row r="82" spans="1:54" x14ac:dyDescent="0.25">
      <c r="A82" t="s">
        <v>183</v>
      </c>
      <c r="B82">
        <v>-18</v>
      </c>
      <c r="C82">
        <v>2</v>
      </c>
      <c r="D82" t="s">
        <v>183</v>
      </c>
      <c r="E82">
        <v>-3</v>
      </c>
      <c r="F82">
        <v>2</v>
      </c>
      <c r="G82" t="s">
        <v>183</v>
      </c>
      <c r="H82">
        <v>-14</v>
      </c>
      <c r="I82">
        <v>2</v>
      </c>
      <c r="J82">
        <v>0</v>
      </c>
      <c r="K82">
        <v>0</v>
      </c>
      <c r="L82">
        <v>2</v>
      </c>
      <c r="M82" t="s">
        <v>183</v>
      </c>
      <c r="N82">
        <v>-5</v>
      </c>
      <c r="O82">
        <v>2</v>
      </c>
      <c r="P82" t="s">
        <v>147</v>
      </c>
      <c r="Q82">
        <v>4</v>
      </c>
      <c r="R82">
        <v>2</v>
      </c>
      <c r="S82" t="s">
        <v>147</v>
      </c>
      <c r="T82">
        <v>14</v>
      </c>
      <c r="U82">
        <v>2</v>
      </c>
      <c r="V82" t="s">
        <v>147</v>
      </c>
      <c r="W82">
        <v>12</v>
      </c>
      <c r="X82">
        <v>2</v>
      </c>
      <c r="Y82" t="s">
        <v>147</v>
      </c>
      <c r="Z82">
        <v>4</v>
      </c>
      <c r="AA82">
        <v>2</v>
      </c>
      <c r="AB82" t="s">
        <v>147</v>
      </c>
      <c r="AC82">
        <v>3</v>
      </c>
      <c r="AD82">
        <v>2</v>
      </c>
      <c r="AE82" t="s">
        <v>147</v>
      </c>
      <c r="AF82">
        <v>-6</v>
      </c>
      <c r="AG82">
        <v>2</v>
      </c>
      <c r="AH82" t="s">
        <v>147</v>
      </c>
      <c r="AI82">
        <v>-8</v>
      </c>
      <c r="AJ82">
        <v>2</v>
      </c>
      <c r="AK82" t="s">
        <v>147</v>
      </c>
      <c r="AL82">
        <v>-4</v>
      </c>
      <c r="AM82">
        <v>2</v>
      </c>
      <c r="AN82" t="s">
        <v>808</v>
      </c>
      <c r="AO82">
        <v>-3</v>
      </c>
      <c r="AP82">
        <v>2</v>
      </c>
      <c r="AQ82" t="s">
        <v>808</v>
      </c>
      <c r="AR82">
        <v>-1</v>
      </c>
      <c r="AS82">
        <v>2</v>
      </c>
      <c r="AT82" t="s">
        <v>808</v>
      </c>
      <c r="AU82">
        <v>-2</v>
      </c>
      <c r="AV82">
        <v>2</v>
      </c>
      <c r="AW82" t="s">
        <v>808</v>
      </c>
      <c r="AX82">
        <v>12</v>
      </c>
      <c r="AY82">
        <v>2</v>
      </c>
      <c r="AZ82" t="s">
        <v>808</v>
      </c>
      <c r="BA82">
        <v>-12</v>
      </c>
      <c r="BB82">
        <v>2</v>
      </c>
    </row>
    <row r="83" spans="1:54" x14ac:dyDescent="0.25">
      <c r="A83" t="s">
        <v>147</v>
      </c>
      <c r="B83">
        <v>-18</v>
      </c>
      <c r="C83">
        <v>3</v>
      </c>
      <c r="D83" t="s">
        <v>147</v>
      </c>
      <c r="E83">
        <v>-3</v>
      </c>
      <c r="F83">
        <v>3</v>
      </c>
      <c r="G83" t="s">
        <v>147</v>
      </c>
      <c r="H83">
        <v>-14</v>
      </c>
      <c r="I83">
        <v>3</v>
      </c>
      <c r="J83">
        <v>0</v>
      </c>
      <c r="K83">
        <v>0</v>
      </c>
      <c r="L83">
        <v>3</v>
      </c>
      <c r="M83" t="s">
        <v>147</v>
      </c>
      <c r="N83">
        <v>-5</v>
      </c>
      <c r="O83">
        <v>3</v>
      </c>
      <c r="P83" t="s">
        <v>41</v>
      </c>
      <c r="Q83">
        <v>4</v>
      </c>
      <c r="R83">
        <v>3</v>
      </c>
      <c r="S83" t="s">
        <v>41</v>
      </c>
      <c r="T83">
        <v>14</v>
      </c>
      <c r="U83">
        <v>3</v>
      </c>
      <c r="V83" t="s">
        <v>41</v>
      </c>
      <c r="W83">
        <v>12</v>
      </c>
      <c r="X83">
        <v>3</v>
      </c>
      <c r="Y83" t="s">
        <v>41</v>
      </c>
      <c r="Z83">
        <v>4</v>
      </c>
      <c r="AA83">
        <v>3</v>
      </c>
      <c r="AB83" t="s">
        <v>41</v>
      </c>
      <c r="AC83">
        <v>3</v>
      </c>
      <c r="AD83">
        <v>3</v>
      </c>
      <c r="AE83" t="s">
        <v>11</v>
      </c>
      <c r="AF83">
        <v>-6</v>
      </c>
      <c r="AG83">
        <v>3</v>
      </c>
      <c r="AH83" t="s">
        <v>41</v>
      </c>
      <c r="AI83">
        <v>-8</v>
      </c>
      <c r="AJ83">
        <v>3</v>
      </c>
      <c r="AK83" t="s">
        <v>41</v>
      </c>
      <c r="AL83">
        <v>-4</v>
      </c>
      <c r="AM83">
        <v>3</v>
      </c>
      <c r="AN83" t="s">
        <v>41</v>
      </c>
      <c r="AO83">
        <v>-3</v>
      </c>
      <c r="AP83">
        <v>3</v>
      </c>
      <c r="AQ83" t="s">
        <v>41</v>
      </c>
      <c r="AR83">
        <v>-1</v>
      </c>
      <c r="AS83">
        <v>3</v>
      </c>
      <c r="AT83" t="s">
        <v>41</v>
      </c>
      <c r="AU83">
        <v>-2</v>
      </c>
      <c r="AV83">
        <v>3</v>
      </c>
      <c r="AW83" t="s">
        <v>41</v>
      </c>
      <c r="AX83">
        <v>12</v>
      </c>
      <c r="AY83">
        <v>3</v>
      </c>
      <c r="AZ83" t="s">
        <v>41</v>
      </c>
      <c r="BA83">
        <v>-12</v>
      </c>
      <c r="BB83">
        <v>3</v>
      </c>
    </row>
    <row r="84" spans="1:54" x14ac:dyDescent="0.25">
      <c r="A84" t="s">
        <v>144</v>
      </c>
      <c r="B84">
        <v>-18</v>
      </c>
      <c r="C84">
        <v>4</v>
      </c>
      <c r="D84" t="s">
        <v>144</v>
      </c>
      <c r="E84">
        <v>-3</v>
      </c>
      <c r="F84">
        <v>4</v>
      </c>
      <c r="G84" t="s">
        <v>144</v>
      </c>
      <c r="H84">
        <v>-14</v>
      </c>
      <c r="I84">
        <v>4</v>
      </c>
      <c r="J84">
        <v>0</v>
      </c>
      <c r="K84">
        <v>0</v>
      </c>
      <c r="L84">
        <v>4</v>
      </c>
      <c r="M84" t="s">
        <v>144</v>
      </c>
      <c r="N84">
        <v>-5</v>
      </c>
      <c r="O84">
        <v>4</v>
      </c>
      <c r="P84" t="s">
        <v>144</v>
      </c>
      <c r="Q84">
        <v>4</v>
      </c>
      <c r="R84">
        <v>4</v>
      </c>
      <c r="S84" t="s">
        <v>144</v>
      </c>
      <c r="T84">
        <v>14</v>
      </c>
      <c r="U84">
        <v>4</v>
      </c>
      <c r="V84" t="s">
        <v>144</v>
      </c>
      <c r="W84">
        <v>12</v>
      </c>
      <c r="X84">
        <v>4</v>
      </c>
      <c r="Y84" t="s">
        <v>144</v>
      </c>
      <c r="Z84">
        <v>4</v>
      </c>
      <c r="AA84">
        <v>4</v>
      </c>
      <c r="AB84" t="s">
        <v>144</v>
      </c>
      <c r="AC84">
        <v>3</v>
      </c>
      <c r="AD84">
        <v>4</v>
      </c>
      <c r="AE84" t="s">
        <v>144</v>
      </c>
      <c r="AF84">
        <v>-6</v>
      </c>
      <c r="AG84">
        <v>4</v>
      </c>
      <c r="AH84" t="s">
        <v>144</v>
      </c>
      <c r="AI84">
        <v>-8</v>
      </c>
      <c r="AJ84">
        <v>4</v>
      </c>
      <c r="AK84" t="s">
        <v>144</v>
      </c>
      <c r="AL84">
        <v>-4</v>
      </c>
      <c r="AM84">
        <v>4</v>
      </c>
      <c r="AN84" t="s">
        <v>144</v>
      </c>
      <c r="AO84">
        <v>-3</v>
      </c>
      <c r="AP84">
        <v>4</v>
      </c>
      <c r="AQ84" t="s">
        <v>144</v>
      </c>
      <c r="AR84">
        <v>-1</v>
      </c>
      <c r="AS84">
        <v>4</v>
      </c>
      <c r="AT84" t="s">
        <v>144</v>
      </c>
      <c r="AU84">
        <v>-2</v>
      </c>
      <c r="AV84">
        <v>4</v>
      </c>
      <c r="AW84" t="s">
        <v>144</v>
      </c>
      <c r="AX84">
        <v>12</v>
      </c>
      <c r="AY84">
        <v>4</v>
      </c>
      <c r="AZ84" t="s">
        <v>144</v>
      </c>
      <c r="BA84">
        <v>-12</v>
      </c>
      <c r="BB84">
        <v>4</v>
      </c>
    </row>
    <row r="85" spans="1:54" x14ac:dyDescent="0.25">
      <c r="A85" t="s">
        <v>802</v>
      </c>
      <c r="B85">
        <v>9</v>
      </c>
      <c r="C85">
        <v>1</v>
      </c>
      <c r="D85" t="s">
        <v>802</v>
      </c>
      <c r="E85">
        <v>2</v>
      </c>
      <c r="F85">
        <v>1</v>
      </c>
      <c r="G85" t="s">
        <v>802</v>
      </c>
      <c r="H85">
        <v>9</v>
      </c>
      <c r="I85">
        <v>1</v>
      </c>
      <c r="J85">
        <v>0</v>
      </c>
      <c r="K85">
        <v>0</v>
      </c>
      <c r="L85">
        <v>1</v>
      </c>
      <c r="M85" t="s">
        <v>802</v>
      </c>
      <c r="N85">
        <v>0</v>
      </c>
      <c r="O85">
        <v>1</v>
      </c>
      <c r="P85" t="s">
        <v>802</v>
      </c>
      <c r="Q85">
        <v>12</v>
      </c>
      <c r="R85">
        <v>1</v>
      </c>
      <c r="S85" t="s">
        <v>802</v>
      </c>
      <c r="T85">
        <v>-9</v>
      </c>
      <c r="U85">
        <v>1</v>
      </c>
      <c r="V85" t="s">
        <v>802</v>
      </c>
      <c r="W85">
        <v>-5</v>
      </c>
      <c r="X85">
        <v>1</v>
      </c>
      <c r="Y85" t="s">
        <v>802</v>
      </c>
      <c r="Z85">
        <v>-1</v>
      </c>
      <c r="AA85">
        <v>1</v>
      </c>
      <c r="AB85" t="s">
        <v>56</v>
      </c>
      <c r="AC85">
        <v>-1</v>
      </c>
      <c r="AD85">
        <v>1</v>
      </c>
      <c r="AE85" t="s">
        <v>801</v>
      </c>
      <c r="AF85">
        <v>-14</v>
      </c>
      <c r="AG85">
        <v>1</v>
      </c>
      <c r="AH85" t="s">
        <v>163</v>
      </c>
      <c r="AI85">
        <v>-2</v>
      </c>
      <c r="AJ85">
        <v>1</v>
      </c>
      <c r="AK85" t="s">
        <v>187</v>
      </c>
      <c r="AL85">
        <v>11</v>
      </c>
      <c r="AM85">
        <v>1</v>
      </c>
      <c r="AN85" t="s">
        <v>33</v>
      </c>
      <c r="AO85">
        <v>4</v>
      </c>
      <c r="AP85">
        <v>1</v>
      </c>
      <c r="AQ85" t="s">
        <v>33</v>
      </c>
      <c r="AR85">
        <v>-6</v>
      </c>
      <c r="AS85">
        <v>1</v>
      </c>
      <c r="AT85" t="s">
        <v>33</v>
      </c>
      <c r="AU85">
        <v>-1</v>
      </c>
      <c r="AV85">
        <v>1</v>
      </c>
      <c r="AW85" t="s">
        <v>33</v>
      </c>
      <c r="AX85">
        <v>0</v>
      </c>
      <c r="AY85">
        <v>1</v>
      </c>
      <c r="AZ85" t="s">
        <v>33</v>
      </c>
      <c r="BA85">
        <v>3</v>
      </c>
      <c r="BB85">
        <v>1</v>
      </c>
    </row>
    <row r="86" spans="1:54" x14ac:dyDescent="0.25">
      <c r="A86" t="s">
        <v>808</v>
      </c>
      <c r="B86">
        <v>9</v>
      </c>
      <c r="C86">
        <v>2</v>
      </c>
      <c r="D86" t="s">
        <v>808</v>
      </c>
      <c r="E86">
        <v>2</v>
      </c>
      <c r="F86">
        <v>2</v>
      </c>
      <c r="G86" t="s">
        <v>90</v>
      </c>
      <c r="H86">
        <v>9</v>
      </c>
      <c r="I86">
        <v>2</v>
      </c>
      <c r="J86">
        <v>0</v>
      </c>
      <c r="K86">
        <v>0</v>
      </c>
      <c r="L86">
        <v>2</v>
      </c>
      <c r="M86" t="s">
        <v>808</v>
      </c>
      <c r="N86">
        <v>0</v>
      </c>
      <c r="O86">
        <v>2</v>
      </c>
      <c r="P86" t="s">
        <v>808</v>
      </c>
      <c r="Q86">
        <v>12</v>
      </c>
      <c r="R86">
        <v>2</v>
      </c>
      <c r="S86" t="s">
        <v>808</v>
      </c>
      <c r="T86">
        <v>-9</v>
      </c>
      <c r="U86">
        <v>2</v>
      </c>
      <c r="V86" t="s">
        <v>808</v>
      </c>
      <c r="W86">
        <v>-5</v>
      </c>
      <c r="X86">
        <v>2</v>
      </c>
      <c r="Y86" t="s">
        <v>808</v>
      </c>
      <c r="Z86">
        <v>-1</v>
      </c>
      <c r="AA86">
        <v>2</v>
      </c>
      <c r="AB86" t="s">
        <v>807</v>
      </c>
      <c r="AC86">
        <v>-1</v>
      </c>
      <c r="AD86">
        <v>2</v>
      </c>
      <c r="AE86" t="s">
        <v>807</v>
      </c>
      <c r="AF86">
        <v>-14</v>
      </c>
      <c r="AG86">
        <v>2</v>
      </c>
      <c r="AH86" t="s">
        <v>807</v>
      </c>
      <c r="AI86">
        <v>-2</v>
      </c>
      <c r="AJ86">
        <v>2</v>
      </c>
      <c r="AK86" t="s">
        <v>808</v>
      </c>
      <c r="AL86">
        <v>11</v>
      </c>
      <c r="AM86">
        <v>2</v>
      </c>
      <c r="AN86" t="s">
        <v>56</v>
      </c>
      <c r="AO86">
        <v>4</v>
      </c>
      <c r="AP86">
        <v>2</v>
      </c>
      <c r="AQ86" t="s">
        <v>56</v>
      </c>
      <c r="AR86">
        <v>-6</v>
      </c>
      <c r="AS86">
        <v>2</v>
      </c>
      <c r="AT86" t="s">
        <v>56</v>
      </c>
      <c r="AU86">
        <v>-1</v>
      </c>
      <c r="AV86">
        <v>2</v>
      </c>
      <c r="AW86" t="s">
        <v>56</v>
      </c>
      <c r="AX86">
        <v>9</v>
      </c>
      <c r="AY86">
        <v>2</v>
      </c>
      <c r="AZ86" t="s">
        <v>56</v>
      </c>
      <c r="BA86">
        <v>3</v>
      </c>
      <c r="BB86">
        <v>2</v>
      </c>
    </row>
    <row r="87" spans="1:54" x14ac:dyDescent="0.25">
      <c r="A87" t="s">
        <v>75</v>
      </c>
      <c r="B87">
        <v>9</v>
      </c>
      <c r="C87">
        <v>3</v>
      </c>
      <c r="D87" t="s">
        <v>75</v>
      </c>
      <c r="E87">
        <v>2</v>
      </c>
      <c r="F87">
        <v>3</v>
      </c>
      <c r="G87" t="s">
        <v>75</v>
      </c>
      <c r="H87">
        <v>9</v>
      </c>
      <c r="I87">
        <v>3</v>
      </c>
      <c r="J87">
        <v>0</v>
      </c>
      <c r="K87">
        <v>0</v>
      </c>
      <c r="L87">
        <v>3</v>
      </c>
      <c r="M87" t="s">
        <v>75</v>
      </c>
      <c r="N87">
        <v>0</v>
      </c>
      <c r="O87">
        <v>3</v>
      </c>
      <c r="P87" t="s">
        <v>33</v>
      </c>
      <c r="Q87">
        <v>12</v>
      </c>
      <c r="R87">
        <v>3</v>
      </c>
      <c r="S87" t="s">
        <v>33</v>
      </c>
      <c r="T87">
        <v>-9</v>
      </c>
      <c r="U87">
        <v>3</v>
      </c>
      <c r="V87" t="s">
        <v>33</v>
      </c>
      <c r="W87">
        <v>-5</v>
      </c>
      <c r="X87">
        <v>3</v>
      </c>
      <c r="Y87" t="s">
        <v>33</v>
      </c>
      <c r="Z87">
        <v>-1</v>
      </c>
      <c r="AA87">
        <v>3</v>
      </c>
      <c r="AB87" t="s">
        <v>33</v>
      </c>
      <c r="AC87">
        <v>-1</v>
      </c>
      <c r="AD87">
        <v>3</v>
      </c>
      <c r="AE87" t="s">
        <v>33</v>
      </c>
      <c r="AF87">
        <v>-14</v>
      </c>
      <c r="AG87">
        <v>3</v>
      </c>
      <c r="AH87" t="s">
        <v>33</v>
      </c>
      <c r="AI87">
        <v>-2</v>
      </c>
      <c r="AJ87">
        <v>3</v>
      </c>
      <c r="AK87" t="s">
        <v>33</v>
      </c>
      <c r="AL87">
        <v>11</v>
      </c>
      <c r="AM87">
        <v>3</v>
      </c>
      <c r="AN87" t="s">
        <v>163</v>
      </c>
      <c r="AO87">
        <v>4</v>
      </c>
      <c r="AP87">
        <v>3</v>
      </c>
      <c r="AQ87" t="s">
        <v>163</v>
      </c>
      <c r="AR87">
        <v>-6</v>
      </c>
      <c r="AS87">
        <v>3</v>
      </c>
      <c r="AT87" t="s">
        <v>163</v>
      </c>
      <c r="AU87">
        <v>-1</v>
      </c>
      <c r="AV87">
        <v>3</v>
      </c>
      <c r="AW87" t="s">
        <v>163</v>
      </c>
      <c r="AX87">
        <v>9</v>
      </c>
      <c r="AY87">
        <v>3</v>
      </c>
      <c r="AZ87" t="s">
        <v>163</v>
      </c>
      <c r="BA87">
        <v>3</v>
      </c>
      <c r="BB87">
        <v>3</v>
      </c>
    </row>
    <row r="88" spans="1:54" x14ac:dyDescent="0.25">
      <c r="A88" t="s">
        <v>803</v>
      </c>
      <c r="B88">
        <v>9</v>
      </c>
      <c r="C88">
        <v>4</v>
      </c>
      <c r="D88" t="s">
        <v>803</v>
      </c>
      <c r="E88">
        <v>2</v>
      </c>
      <c r="F88">
        <v>4</v>
      </c>
      <c r="G88" t="s">
        <v>803</v>
      </c>
      <c r="H88">
        <v>9</v>
      </c>
      <c r="I88">
        <v>4</v>
      </c>
      <c r="J88">
        <v>0</v>
      </c>
      <c r="K88">
        <v>0</v>
      </c>
      <c r="L88">
        <v>4</v>
      </c>
      <c r="M88" t="s">
        <v>803</v>
      </c>
      <c r="N88">
        <v>0</v>
      </c>
      <c r="O88">
        <v>4</v>
      </c>
      <c r="P88" t="s">
        <v>803</v>
      </c>
      <c r="Q88">
        <v>12</v>
      </c>
      <c r="R88">
        <v>4</v>
      </c>
      <c r="S88" t="s">
        <v>803</v>
      </c>
      <c r="T88">
        <v>-9</v>
      </c>
      <c r="U88">
        <v>4</v>
      </c>
      <c r="V88" t="s">
        <v>803</v>
      </c>
      <c r="W88">
        <v>-5</v>
      </c>
      <c r="X88">
        <v>4</v>
      </c>
      <c r="Y88" t="s">
        <v>803</v>
      </c>
      <c r="Z88">
        <v>-1</v>
      </c>
      <c r="AA88">
        <v>4</v>
      </c>
      <c r="AB88" t="s">
        <v>803</v>
      </c>
      <c r="AC88">
        <v>-1</v>
      </c>
      <c r="AD88">
        <v>4</v>
      </c>
      <c r="AE88" t="s">
        <v>803</v>
      </c>
      <c r="AF88">
        <v>-14</v>
      </c>
      <c r="AG88">
        <v>4</v>
      </c>
      <c r="AH88" t="s">
        <v>803</v>
      </c>
      <c r="AI88">
        <v>-2</v>
      </c>
      <c r="AJ88">
        <v>4</v>
      </c>
      <c r="AK88" t="s">
        <v>803</v>
      </c>
      <c r="AL88">
        <v>11</v>
      </c>
      <c r="AM88">
        <v>4</v>
      </c>
      <c r="AN88" t="s">
        <v>803</v>
      </c>
      <c r="AO88">
        <v>4</v>
      </c>
      <c r="AP88">
        <v>4</v>
      </c>
      <c r="AQ88" t="s">
        <v>803</v>
      </c>
      <c r="AR88">
        <v>-6</v>
      </c>
      <c r="AS88">
        <v>4</v>
      </c>
      <c r="AT88" t="s">
        <v>803</v>
      </c>
      <c r="AU88">
        <v>-1</v>
      </c>
      <c r="AV88">
        <v>4</v>
      </c>
      <c r="AW88" t="s">
        <v>803</v>
      </c>
      <c r="AX88">
        <v>9</v>
      </c>
      <c r="AY88">
        <v>4</v>
      </c>
      <c r="AZ88" t="s">
        <v>803</v>
      </c>
      <c r="BA88">
        <v>3</v>
      </c>
      <c r="BB88">
        <v>4</v>
      </c>
    </row>
    <row r="89" spans="1:54" x14ac:dyDescent="0.25">
      <c r="A89" t="s">
        <v>178</v>
      </c>
      <c r="B89">
        <v>12</v>
      </c>
      <c r="C89">
        <v>1</v>
      </c>
      <c r="D89" t="s">
        <v>178</v>
      </c>
      <c r="E89">
        <v>-24</v>
      </c>
      <c r="F89">
        <v>1</v>
      </c>
      <c r="G89" t="s">
        <v>162</v>
      </c>
      <c r="H89">
        <v>-15</v>
      </c>
      <c r="I89">
        <v>1</v>
      </c>
      <c r="J89">
        <v>0</v>
      </c>
      <c r="K89">
        <v>0</v>
      </c>
      <c r="L89">
        <v>1</v>
      </c>
      <c r="M89" t="s">
        <v>178</v>
      </c>
      <c r="N89">
        <v>-19</v>
      </c>
      <c r="O89">
        <v>1</v>
      </c>
      <c r="P89" t="s">
        <v>183</v>
      </c>
      <c r="Q89">
        <v>3</v>
      </c>
      <c r="R89">
        <v>1</v>
      </c>
      <c r="S89" t="s">
        <v>183</v>
      </c>
      <c r="T89">
        <v>-3</v>
      </c>
      <c r="U89">
        <v>1</v>
      </c>
      <c r="V89" t="s">
        <v>183</v>
      </c>
      <c r="W89">
        <v>1</v>
      </c>
      <c r="X89">
        <v>1</v>
      </c>
      <c r="Y89" t="s">
        <v>183</v>
      </c>
      <c r="Z89">
        <v>-8</v>
      </c>
      <c r="AA89">
        <v>1</v>
      </c>
      <c r="AB89" t="s">
        <v>178</v>
      </c>
      <c r="AC89">
        <v>-1</v>
      </c>
      <c r="AD89">
        <v>1</v>
      </c>
      <c r="AE89" t="s">
        <v>178</v>
      </c>
      <c r="AF89">
        <v>-14</v>
      </c>
      <c r="AG89">
        <v>1</v>
      </c>
      <c r="AH89" t="s">
        <v>178</v>
      </c>
      <c r="AI89">
        <v>-24</v>
      </c>
      <c r="AJ89">
        <v>1</v>
      </c>
      <c r="AK89" t="s">
        <v>178</v>
      </c>
      <c r="AL89">
        <v>-1</v>
      </c>
      <c r="AM89">
        <v>1</v>
      </c>
      <c r="AN89" t="s">
        <v>178</v>
      </c>
      <c r="AO89">
        <v>10</v>
      </c>
      <c r="AP89">
        <v>1</v>
      </c>
      <c r="AQ89" t="s">
        <v>802</v>
      </c>
      <c r="AR89">
        <v>10</v>
      </c>
      <c r="AS89">
        <v>1</v>
      </c>
      <c r="AT89" t="s">
        <v>802</v>
      </c>
      <c r="AU89">
        <v>24</v>
      </c>
      <c r="AV89">
        <v>1</v>
      </c>
      <c r="AW89" t="s">
        <v>802</v>
      </c>
      <c r="AX89">
        <v>0</v>
      </c>
      <c r="AY89">
        <v>1</v>
      </c>
      <c r="AZ89" t="s">
        <v>802</v>
      </c>
      <c r="BA89">
        <v>4</v>
      </c>
      <c r="BB89">
        <v>1</v>
      </c>
    </row>
    <row r="90" spans="1:54" x14ac:dyDescent="0.25">
      <c r="A90" t="s">
        <v>33</v>
      </c>
      <c r="B90">
        <v>12</v>
      </c>
      <c r="C90">
        <v>2</v>
      </c>
      <c r="D90" t="s">
        <v>33</v>
      </c>
      <c r="E90">
        <v>-24</v>
      </c>
      <c r="F90">
        <v>2</v>
      </c>
      <c r="G90" t="s">
        <v>33</v>
      </c>
      <c r="H90">
        <v>-15</v>
      </c>
      <c r="I90">
        <v>2</v>
      </c>
      <c r="J90">
        <v>0</v>
      </c>
      <c r="K90">
        <v>0</v>
      </c>
      <c r="L90">
        <v>2</v>
      </c>
      <c r="M90" t="s">
        <v>33</v>
      </c>
      <c r="N90">
        <v>-19</v>
      </c>
      <c r="O90">
        <v>2</v>
      </c>
      <c r="P90" t="s">
        <v>178</v>
      </c>
      <c r="Q90">
        <v>3</v>
      </c>
      <c r="R90">
        <v>2</v>
      </c>
      <c r="S90" t="s">
        <v>90</v>
      </c>
      <c r="T90">
        <v>-3</v>
      </c>
      <c r="U90">
        <v>2</v>
      </c>
      <c r="V90" t="s">
        <v>178</v>
      </c>
      <c r="W90">
        <v>1</v>
      </c>
      <c r="X90">
        <v>2</v>
      </c>
      <c r="Y90" t="s">
        <v>178</v>
      </c>
      <c r="Z90">
        <v>-8</v>
      </c>
      <c r="AA90">
        <v>2</v>
      </c>
      <c r="AB90" t="s">
        <v>808</v>
      </c>
      <c r="AC90">
        <v>-1</v>
      </c>
      <c r="AD90">
        <v>2</v>
      </c>
      <c r="AE90" t="s">
        <v>808</v>
      </c>
      <c r="AF90">
        <v>-14</v>
      </c>
      <c r="AG90">
        <v>2</v>
      </c>
      <c r="AH90" t="s">
        <v>808</v>
      </c>
      <c r="AI90">
        <v>-24</v>
      </c>
      <c r="AJ90">
        <v>2</v>
      </c>
      <c r="AK90" t="s">
        <v>807</v>
      </c>
      <c r="AL90">
        <v>-1</v>
      </c>
      <c r="AM90">
        <v>2</v>
      </c>
      <c r="AN90" t="s">
        <v>183</v>
      </c>
      <c r="AO90">
        <v>10</v>
      </c>
      <c r="AP90">
        <v>2</v>
      </c>
      <c r="AQ90" t="s">
        <v>183</v>
      </c>
      <c r="AR90">
        <v>10</v>
      </c>
      <c r="AS90">
        <v>2</v>
      </c>
      <c r="AT90" t="s">
        <v>183</v>
      </c>
      <c r="AU90">
        <v>24</v>
      </c>
      <c r="AV90">
        <v>2</v>
      </c>
      <c r="AW90" t="s">
        <v>183</v>
      </c>
      <c r="AX90">
        <v>0</v>
      </c>
      <c r="AY90">
        <v>2</v>
      </c>
      <c r="AZ90" t="s">
        <v>183</v>
      </c>
      <c r="BA90">
        <v>4</v>
      </c>
      <c r="BB90">
        <v>2</v>
      </c>
    </row>
    <row r="91" spans="1:54" x14ac:dyDescent="0.25">
      <c r="A91" t="s">
        <v>41</v>
      </c>
      <c r="B91">
        <v>12</v>
      </c>
      <c r="C91">
        <v>3</v>
      </c>
      <c r="D91" t="s">
        <v>41</v>
      </c>
      <c r="E91">
        <v>-24</v>
      </c>
      <c r="F91">
        <v>3</v>
      </c>
      <c r="G91" t="s">
        <v>41</v>
      </c>
      <c r="H91">
        <v>-15</v>
      </c>
      <c r="I91">
        <v>3</v>
      </c>
      <c r="J91">
        <v>0</v>
      </c>
      <c r="K91">
        <v>0</v>
      </c>
      <c r="L91">
        <v>3</v>
      </c>
      <c r="M91" t="s">
        <v>41</v>
      </c>
      <c r="N91">
        <v>-19</v>
      </c>
      <c r="O91">
        <v>3</v>
      </c>
      <c r="P91" t="s">
        <v>56</v>
      </c>
      <c r="Q91">
        <v>3</v>
      </c>
      <c r="R91">
        <v>3</v>
      </c>
      <c r="S91" t="s">
        <v>56</v>
      </c>
      <c r="T91">
        <v>-3</v>
      </c>
      <c r="U91">
        <v>3</v>
      </c>
      <c r="V91" t="s">
        <v>56</v>
      </c>
      <c r="W91">
        <v>1</v>
      </c>
      <c r="X91">
        <v>3</v>
      </c>
      <c r="Y91" t="s">
        <v>56</v>
      </c>
      <c r="Z91">
        <v>-8</v>
      </c>
      <c r="AA91">
        <v>3</v>
      </c>
      <c r="AB91" t="s">
        <v>183</v>
      </c>
      <c r="AC91">
        <v>-1</v>
      </c>
      <c r="AD91">
        <v>3</v>
      </c>
      <c r="AE91" t="s">
        <v>183</v>
      </c>
      <c r="AF91">
        <v>-14</v>
      </c>
      <c r="AG91">
        <v>3</v>
      </c>
      <c r="AH91" t="s">
        <v>183</v>
      </c>
      <c r="AI91">
        <v>-24</v>
      </c>
      <c r="AJ91">
        <v>3</v>
      </c>
      <c r="AK91" t="s">
        <v>183</v>
      </c>
      <c r="AL91">
        <v>-1</v>
      </c>
      <c r="AM91">
        <v>3</v>
      </c>
      <c r="AN91" t="s">
        <v>125</v>
      </c>
      <c r="AO91">
        <v>10</v>
      </c>
      <c r="AP91">
        <v>3</v>
      </c>
      <c r="AQ91" t="s">
        <v>125</v>
      </c>
      <c r="AR91">
        <v>10</v>
      </c>
      <c r="AS91">
        <v>3</v>
      </c>
      <c r="AT91" t="s">
        <v>125</v>
      </c>
      <c r="AU91">
        <v>24</v>
      </c>
      <c r="AV91">
        <v>3</v>
      </c>
      <c r="AW91" t="s">
        <v>125</v>
      </c>
      <c r="AX91">
        <v>0</v>
      </c>
      <c r="AY91">
        <v>3</v>
      </c>
      <c r="AZ91" t="s">
        <v>125</v>
      </c>
      <c r="BA91">
        <v>4</v>
      </c>
      <c r="BB91">
        <v>3</v>
      </c>
    </row>
    <row r="92" spans="1:54" x14ac:dyDescent="0.25">
      <c r="A92" t="s">
        <v>56</v>
      </c>
      <c r="B92">
        <v>12</v>
      </c>
      <c r="C92">
        <v>4</v>
      </c>
      <c r="D92" t="s">
        <v>56</v>
      </c>
      <c r="E92">
        <v>-24</v>
      </c>
      <c r="F92">
        <v>4</v>
      </c>
      <c r="G92" t="s">
        <v>56</v>
      </c>
      <c r="H92">
        <v>-15</v>
      </c>
      <c r="I92">
        <v>4</v>
      </c>
      <c r="J92">
        <v>0</v>
      </c>
      <c r="K92">
        <v>0</v>
      </c>
      <c r="L92">
        <v>4</v>
      </c>
      <c r="M92" t="s">
        <v>56</v>
      </c>
      <c r="N92">
        <v>-19</v>
      </c>
      <c r="O92">
        <v>4</v>
      </c>
      <c r="P92" t="s">
        <v>75</v>
      </c>
      <c r="Q92">
        <v>3</v>
      </c>
      <c r="R92">
        <v>4</v>
      </c>
      <c r="S92" t="s">
        <v>75</v>
      </c>
      <c r="T92">
        <v>-3</v>
      </c>
      <c r="U92">
        <v>4</v>
      </c>
      <c r="V92" t="s">
        <v>75</v>
      </c>
      <c r="W92">
        <v>1</v>
      </c>
      <c r="X92">
        <v>4</v>
      </c>
      <c r="Y92" t="s">
        <v>75</v>
      </c>
      <c r="Z92">
        <v>-8</v>
      </c>
      <c r="AA92">
        <v>4</v>
      </c>
      <c r="AB92" t="s">
        <v>75</v>
      </c>
      <c r="AC92">
        <v>-1</v>
      </c>
      <c r="AD92">
        <v>4</v>
      </c>
      <c r="AE92" t="s">
        <v>75</v>
      </c>
      <c r="AF92">
        <v>-14</v>
      </c>
      <c r="AG92">
        <v>4</v>
      </c>
      <c r="AH92" t="s">
        <v>75</v>
      </c>
      <c r="AI92">
        <v>-24</v>
      </c>
      <c r="AJ92">
        <v>4</v>
      </c>
      <c r="AK92" t="s">
        <v>75</v>
      </c>
      <c r="AL92">
        <v>-1</v>
      </c>
      <c r="AM92">
        <v>4</v>
      </c>
      <c r="AN92" t="s">
        <v>75</v>
      </c>
      <c r="AO92">
        <v>10</v>
      </c>
      <c r="AP92">
        <v>4</v>
      </c>
      <c r="AQ92" t="s">
        <v>75</v>
      </c>
      <c r="AR92">
        <v>10</v>
      </c>
      <c r="AS92">
        <v>4</v>
      </c>
      <c r="AT92" t="s">
        <v>75</v>
      </c>
      <c r="AU92">
        <v>24</v>
      </c>
      <c r="AV92">
        <v>4</v>
      </c>
      <c r="AW92" t="s">
        <v>75</v>
      </c>
      <c r="AX92">
        <v>0</v>
      </c>
      <c r="AY92">
        <v>4</v>
      </c>
      <c r="AZ92" t="s">
        <v>75</v>
      </c>
      <c r="BA92">
        <v>4</v>
      </c>
      <c r="BB92">
        <v>4</v>
      </c>
    </row>
    <row r="93" spans="1:54" x14ac:dyDescent="0.25">
      <c r="A93" t="s">
        <v>59</v>
      </c>
      <c r="B93">
        <v>9</v>
      </c>
      <c r="C93">
        <v>1</v>
      </c>
      <c r="D93" t="s">
        <v>59</v>
      </c>
      <c r="E93">
        <v>-12</v>
      </c>
      <c r="F93">
        <v>1</v>
      </c>
      <c r="G93" t="s">
        <v>59</v>
      </c>
      <c r="H93">
        <v>3</v>
      </c>
      <c r="I93">
        <v>1</v>
      </c>
      <c r="J93" t="s">
        <v>300</v>
      </c>
      <c r="K93">
        <v>0</v>
      </c>
      <c r="L93">
        <v>1</v>
      </c>
      <c r="M93" t="s">
        <v>198</v>
      </c>
      <c r="N93">
        <v>8</v>
      </c>
      <c r="O93">
        <v>1</v>
      </c>
      <c r="P93" t="s">
        <v>59</v>
      </c>
      <c r="Q93">
        <v>27</v>
      </c>
      <c r="R93">
        <v>1</v>
      </c>
      <c r="S93" t="s">
        <v>59</v>
      </c>
      <c r="T93">
        <v>-9</v>
      </c>
      <c r="U93">
        <v>1</v>
      </c>
      <c r="V93" t="s">
        <v>800</v>
      </c>
      <c r="W93">
        <v>1</v>
      </c>
      <c r="X93">
        <v>1</v>
      </c>
      <c r="Y93" t="s">
        <v>59</v>
      </c>
      <c r="Z93">
        <v>-8</v>
      </c>
      <c r="AA93">
        <v>1</v>
      </c>
      <c r="AB93" t="s">
        <v>59</v>
      </c>
      <c r="AC93">
        <v>3</v>
      </c>
      <c r="AD93">
        <v>1</v>
      </c>
      <c r="AE93" t="s">
        <v>59</v>
      </c>
      <c r="AF93">
        <v>-30</v>
      </c>
      <c r="AG93">
        <v>1</v>
      </c>
      <c r="AH93" t="s">
        <v>197</v>
      </c>
      <c r="AI93">
        <v>-4</v>
      </c>
      <c r="AJ93">
        <v>1</v>
      </c>
      <c r="AK93" t="s">
        <v>197</v>
      </c>
      <c r="AL93">
        <v>12</v>
      </c>
      <c r="AM93">
        <v>1</v>
      </c>
      <c r="AN93" t="s">
        <v>162</v>
      </c>
      <c r="AO93">
        <v>18</v>
      </c>
      <c r="AP93">
        <v>1</v>
      </c>
      <c r="AQ93" t="s">
        <v>162</v>
      </c>
      <c r="AR93">
        <v>-8</v>
      </c>
      <c r="AS93">
        <v>1</v>
      </c>
      <c r="AT93" t="s">
        <v>162</v>
      </c>
      <c r="AU93">
        <v>13</v>
      </c>
      <c r="AV93">
        <v>1</v>
      </c>
      <c r="AW93" t="s">
        <v>162</v>
      </c>
      <c r="AX93">
        <v>-12</v>
      </c>
      <c r="AY93">
        <v>1</v>
      </c>
      <c r="AZ93" t="s">
        <v>162</v>
      </c>
      <c r="BA93">
        <v>3</v>
      </c>
      <c r="BB93">
        <v>1</v>
      </c>
    </row>
    <row r="94" spans="1:54" x14ac:dyDescent="0.25">
      <c r="A94" t="s">
        <v>804</v>
      </c>
      <c r="B94">
        <v>9</v>
      </c>
      <c r="C94">
        <v>2</v>
      </c>
      <c r="D94" t="s">
        <v>804</v>
      </c>
      <c r="E94">
        <v>-12</v>
      </c>
      <c r="F94">
        <v>2</v>
      </c>
      <c r="G94" t="s">
        <v>197</v>
      </c>
      <c r="H94">
        <v>3</v>
      </c>
      <c r="I94">
        <v>2</v>
      </c>
      <c r="J94">
        <v>0</v>
      </c>
      <c r="K94">
        <v>0</v>
      </c>
      <c r="L94">
        <v>2</v>
      </c>
      <c r="M94" t="s">
        <v>804</v>
      </c>
      <c r="N94">
        <v>8</v>
      </c>
      <c r="O94">
        <v>2</v>
      </c>
      <c r="P94" t="s">
        <v>804</v>
      </c>
      <c r="Q94">
        <v>27</v>
      </c>
      <c r="R94">
        <v>2</v>
      </c>
      <c r="S94" t="s">
        <v>804</v>
      </c>
      <c r="T94">
        <v>-9</v>
      </c>
      <c r="U94">
        <v>2</v>
      </c>
      <c r="V94" t="s">
        <v>199</v>
      </c>
      <c r="W94">
        <v>1</v>
      </c>
      <c r="X94">
        <v>2</v>
      </c>
      <c r="Y94" t="s">
        <v>199</v>
      </c>
      <c r="Z94">
        <v>-8</v>
      </c>
      <c r="AA94">
        <v>2</v>
      </c>
      <c r="AB94" t="s">
        <v>199</v>
      </c>
      <c r="AC94">
        <v>3</v>
      </c>
      <c r="AD94">
        <v>2</v>
      </c>
      <c r="AE94" t="s">
        <v>197</v>
      </c>
      <c r="AF94">
        <v>-30</v>
      </c>
      <c r="AG94">
        <v>2</v>
      </c>
      <c r="AH94" t="s">
        <v>199</v>
      </c>
      <c r="AI94">
        <v>-4</v>
      </c>
      <c r="AJ94">
        <v>2</v>
      </c>
      <c r="AK94" t="s">
        <v>809</v>
      </c>
      <c r="AL94">
        <v>12</v>
      </c>
      <c r="AM94">
        <v>2</v>
      </c>
      <c r="AN94" t="s">
        <v>181</v>
      </c>
      <c r="AO94">
        <v>18</v>
      </c>
      <c r="AP94">
        <v>2</v>
      </c>
      <c r="AQ94" t="s">
        <v>65</v>
      </c>
      <c r="AR94">
        <v>-8</v>
      </c>
      <c r="AS94">
        <v>2</v>
      </c>
      <c r="AT94" t="s">
        <v>105</v>
      </c>
      <c r="AU94">
        <v>13</v>
      </c>
      <c r="AV94">
        <v>2</v>
      </c>
      <c r="AW94" t="s">
        <v>197</v>
      </c>
      <c r="AX94">
        <v>-12</v>
      </c>
      <c r="AY94">
        <v>2</v>
      </c>
      <c r="AZ94" t="s">
        <v>181</v>
      </c>
      <c r="BA94">
        <v>3</v>
      </c>
      <c r="BB94">
        <v>2</v>
      </c>
    </row>
    <row r="95" spans="1:54" x14ac:dyDescent="0.25">
      <c r="A95" t="s">
        <v>179</v>
      </c>
      <c r="B95">
        <v>9</v>
      </c>
      <c r="C95">
        <v>3</v>
      </c>
      <c r="D95" t="s">
        <v>179</v>
      </c>
      <c r="E95">
        <v>-12</v>
      </c>
      <c r="F95">
        <v>3</v>
      </c>
      <c r="G95" t="s">
        <v>179</v>
      </c>
      <c r="H95">
        <v>3</v>
      </c>
      <c r="I95">
        <v>3</v>
      </c>
      <c r="J95">
        <v>0</v>
      </c>
      <c r="K95">
        <v>0</v>
      </c>
      <c r="L95">
        <v>3</v>
      </c>
      <c r="M95" t="s">
        <v>179</v>
      </c>
      <c r="N95">
        <v>8</v>
      </c>
      <c r="O95">
        <v>3</v>
      </c>
      <c r="P95" t="s">
        <v>179</v>
      </c>
      <c r="Q95">
        <v>27</v>
      </c>
      <c r="R95">
        <v>3</v>
      </c>
      <c r="S95" t="s">
        <v>179</v>
      </c>
      <c r="T95">
        <v>-9</v>
      </c>
      <c r="U95">
        <v>3</v>
      </c>
      <c r="V95" t="s">
        <v>179</v>
      </c>
      <c r="W95">
        <v>1</v>
      </c>
      <c r="X95">
        <v>3</v>
      </c>
      <c r="Y95" t="s">
        <v>179</v>
      </c>
      <c r="Z95">
        <v>-8</v>
      </c>
      <c r="AA95">
        <v>3</v>
      </c>
      <c r="AB95" t="s">
        <v>179</v>
      </c>
      <c r="AC95">
        <v>3</v>
      </c>
      <c r="AD95">
        <v>3</v>
      </c>
      <c r="AE95" t="s">
        <v>199</v>
      </c>
      <c r="AF95">
        <v>-30</v>
      </c>
      <c r="AG95">
        <v>3</v>
      </c>
      <c r="AH95" t="s">
        <v>303</v>
      </c>
      <c r="AI95">
        <v>-4</v>
      </c>
      <c r="AJ95">
        <v>3</v>
      </c>
      <c r="AK95" t="s">
        <v>199</v>
      </c>
      <c r="AL95">
        <v>12</v>
      </c>
      <c r="AM95">
        <v>3</v>
      </c>
      <c r="AN95" t="s">
        <v>187</v>
      </c>
      <c r="AO95">
        <v>18</v>
      </c>
      <c r="AP95">
        <v>3</v>
      </c>
      <c r="AQ95" t="s">
        <v>68</v>
      </c>
      <c r="AR95">
        <v>-8</v>
      </c>
      <c r="AS95">
        <v>3</v>
      </c>
      <c r="AT95" t="s">
        <v>68</v>
      </c>
      <c r="AU95">
        <v>13</v>
      </c>
      <c r="AV95">
        <v>3</v>
      </c>
      <c r="AW95" t="s">
        <v>68</v>
      </c>
      <c r="AX95">
        <v>-12</v>
      </c>
      <c r="AY95">
        <v>3</v>
      </c>
      <c r="AZ95" t="s">
        <v>68</v>
      </c>
      <c r="BA95">
        <v>3</v>
      </c>
      <c r="BB95">
        <v>3</v>
      </c>
    </row>
    <row r="96" spans="1:54" x14ac:dyDescent="0.25">
      <c r="A96" t="s">
        <v>90</v>
      </c>
      <c r="B96">
        <v>9</v>
      </c>
      <c r="C96">
        <v>4</v>
      </c>
      <c r="D96" t="s">
        <v>90</v>
      </c>
      <c r="E96">
        <v>-12</v>
      </c>
      <c r="F96">
        <v>4</v>
      </c>
      <c r="G96" t="s">
        <v>205</v>
      </c>
      <c r="H96">
        <v>3</v>
      </c>
      <c r="I96">
        <v>4</v>
      </c>
      <c r="J96">
        <v>0</v>
      </c>
      <c r="K96">
        <v>0</v>
      </c>
      <c r="L96">
        <v>4</v>
      </c>
      <c r="M96" t="s">
        <v>90</v>
      </c>
      <c r="N96">
        <v>8</v>
      </c>
      <c r="O96">
        <v>4</v>
      </c>
      <c r="P96" t="s">
        <v>807</v>
      </c>
      <c r="Q96">
        <v>27</v>
      </c>
      <c r="R96">
        <v>4</v>
      </c>
      <c r="S96" t="s">
        <v>807</v>
      </c>
      <c r="T96">
        <v>-9</v>
      </c>
      <c r="U96">
        <v>4</v>
      </c>
      <c r="V96" t="s">
        <v>90</v>
      </c>
      <c r="W96">
        <v>1</v>
      </c>
      <c r="X96">
        <v>4</v>
      </c>
      <c r="Y96" t="s">
        <v>90</v>
      </c>
      <c r="Z96">
        <v>-8</v>
      </c>
      <c r="AA96">
        <v>4</v>
      </c>
      <c r="AB96" t="s">
        <v>90</v>
      </c>
      <c r="AC96">
        <v>3</v>
      </c>
      <c r="AD96">
        <v>4</v>
      </c>
      <c r="AE96" t="s">
        <v>205</v>
      </c>
      <c r="AF96">
        <v>-30</v>
      </c>
      <c r="AG96">
        <v>4</v>
      </c>
      <c r="AH96" t="s">
        <v>798</v>
      </c>
      <c r="AI96">
        <v>-4</v>
      </c>
      <c r="AJ96">
        <v>4</v>
      </c>
      <c r="AK96" t="s">
        <v>798</v>
      </c>
      <c r="AL96">
        <v>12</v>
      </c>
      <c r="AM96">
        <v>4</v>
      </c>
      <c r="AN96" t="s">
        <v>807</v>
      </c>
      <c r="AO96">
        <v>18</v>
      </c>
      <c r="AP96">
        <v>4</v>
      </c>
      <c r="AQ96" t="s">
        <v>807</v>
      </c>
      <c r="AR96">
        <v>-8</v>
      </c>
      <c r="AS96">
        <v>4</v>
      </c>
      <c r="AT96" t="s">
        <v>807</v>
      </c>
      <c r="AU96">
        <v>13</v>
      </c>
      <c r="AV96">
        <v>4</v>
      </c>
      <c r="AW96" t="s">
        <v>807</v>
      </c>
      <c r="AX96">
        <v>-12</v>
      </c>
      <c r="AY96">
        <v>4</v>
      </c>
      <c r="AZ96" t="s">
        <v>807</v>
      </c>
      <c r="BA96">
        <v>3</v>
      </c>
      <c r="BB96">
        <v>4</v>
      </c>
    </row>
    <row r="97" spans="1:54" x14ac:dyDescent="0.25">
      <c r="A97" t="s">
        <v>105</v>
      </c>
      <c r="B97">
        <v>7</v>
      </c>
      <c r="C97">
        <v>1</v>
      </c>
      <c r="D97" t="s">
        <v>105</v>
      </c>
      <c r="E97">
        <v>-7</v>
      </c>
      <c r="F97">
        <v>1</v>
      </c>
      <c r="G97" t="s">
        <v>814</v>
      </c>
      <c r="H97">
        <v>-2</v>
      </c>
      <c r="I97">
        <v>1</v>
      </c>
      <c r="J97">
        <v>0</v>
      </c>
      <c r="K97">
        <v>0</v>
      </c>
      <c r="L97">
        <v>1</v>
      </c>
      <c r="M97" t="s">
        <v>800</v>
      </c>
      <c r="N97">
        <v>10</v>
      </c>
      <c r="O97">
        <v>1</v>
      </c>
      <c r="P97" t="s">
        <v>800</v>
      </c>
      <c r="Q97">
        <v>-19</v>
      </c>
      <c r="R97">
        <v>1</v>
      </c>
      <c r="S97" t="s">
        <v>800</v>
      </c>
      <c r="T97">
        <v>-23</v>
      </c>
      <c r="U97">
        <v>1</v>
      </c>
      <c r="V97" t="s">
        <v>65</v>
      </c>
      <c r="W97">
        <v>3</v>
      </c>
      <c r="X97">
        <v>1</v>
      </c>
      <c r="Y97" t="s">
        <v>105</v>
      </c>
      <c r="Z97">
        <v>-5</v>
      </c>
      <c r="AA97">
        <v>1</v>
      </c>
      <c r="AB97" t="s">
        <v>105</v>
      </c>
      <c r="AC97">
        <v>0</v>
      </c>
      <c r="AD97">
        <v>1</v>
      </c>
      <c r="AE97" t="s">
        <v>814</v>
      </c>
      <c r="AF97">
        <v>-5</v>
      </c>
      <c r="AG97">
        <v>1</v>
      </c>
      <c r="AH97" t="s">
        <v>105</v>
      </c>
      <c r="AI97">
        <v>9</v>
      </c>
      <c r="AJ97">
        <v>1</v>
      </c>
      <c r="AK97" t="s">
        <v>105</v>
      </c>
      <c r="AL97">
        <v>-5</v>
      </c>
      <c r="AM97">
        <v>1</v>
      </c>
      <c r="AN97" t="s">
        <v>105</v>
      </c>
      <c r="AO97">
        <v>-3</v>
      </c>
      <c r="AP97">
        <v>1</v>
      </c>
      <c r="AQ97" t="s">
        <v>59</v>
      </c>
      <c r="AR97">
        <v>-16</v>
      </c>
      <c r="AS97">
        <v>1</v>
      </c>
      <c r="AT97" t="s">
        <v>59</v>
      </c>
      <c r="AU97">
        <v>0</v>
      </c>
      <c r="AV97">
        <v>1</v>
      </c>
      <c r="AW97" t="s">
        <v>59</v>
      </c>
      <c r="AX97">
        <v>-8</v>
      </c>
      <c r="AY97">
        <v>1</v>
      </c>
      <c r="AZ97" t="s">
        <v>59</v>
      </c>
      <c r="BA97">
        <v>12</v>
      </c>
      <c r="BB97">
        <v>1</v>
      </c>
    </row>
    <row r="98" spans="1:54" x14ac:dyDescent="0.25">
      <c r="A98" t="s">
        <v>800</v>
      </c>
      <c r="B98">
        <v>7</v>
      </c>
      <c r="C98">
        <v>2</v>
      </c>
      <c r="D98" t="s">
        <v>800</v>
      </c>
      <c r="E98">
        <v>-7</v>
      </c>
      <c r="F98">
        <v>2</v>
      </c>
      <c r="G98" t="s">
        <v>105</v>
      </c>
      <c r="H98">
        <v>-2</v>
      </c>
      <c r="I98">
        <v>2</v>
      </c>
      <c r="J98">
        <v>0</v>
      </c>
      <c r="K98">
        <v>0</v>
      </c>
      <c r="L98">
        <v>2</v>
      </c>
      <c r="M98" t="s">
        <v>68</v>
      </c>
      <c r="N98">
        <v>10</v>
      </c>
      <c r="O98">
        <v>2</v>
      </c>
      <c r="P98" t="s">
        <v>65</v>
      </c>
      <c r="Q98">
        <v>-19</v>
      </c>
      <c r="R98">
        <v>2</v>
      </c>
      <c r="S98" t="s">
        <v>65</v>
      </c>
      <c r="T98">
        <v>-23</v>
      </c>
      <c r="U98">
        <v>2</v>
      </c>
      <c r="V98" t="s">
        <v>68</v>
      </c>
      <c r="W98">
        <v>3</v>
      </c>
      <c r="X98">
        <v>2</v>
      </c>
      <c r="Y98" t="s">
        <v>65</v>
      </c>
      <c r="Z98">
        <v>-5</v>
      </c>
      <c r="AA98">
        <v>2</v>
      </c>
      <c r="AB98" t="s">
        <v>65</v>
      </c>
      <c r="AC98">
        <v>0</v>
      </c>
      <c r="AD98">
        <v>2</v>
      </c>
      <c r="AE98" t="s">
        <v>105</v>
      </c>
      <c r="AF98">
        <v>-5</v>
      </c>
      <c r="AG98">
        <v>2</v>
      </c>
      <c r="AH98" t="s">
        <v>181</v>
      </c>
      <c r="AI98">
        <v>9</v>
      </c>
      <c r="AJ98">
        <v>2</v>
      </c>
      <c r="AK98" t="s">
        <v>181</v>
      </c>
      <c r="AL98">
        <v>-5</v>
      </c>
      <c r="AM98">
        <v>2</v>
      </c>
      <c r="AN98" t="s">
        <v>38</v>
      </c>
      <c r="AO98">
        <v>-3</v>
      </c>
      <c r="AP98">
        <v>2</v>
      </c>
      <c r="AQ98" t="s">
        <v>105</v>
      </c>
      <c r="AR98">
        <v>-16</v>
      </c>
      <c r="AS98">
        <v>2</v>
      </c>
      <c r="AT98" t="s">
        <v>65</v>
      </c>
      <c r="AU98">
        <v>0</v>
      </c>
      <c r="AV98">
        <v>2</v>
      </c>
      <c r="AW98" t="s">
        <v>65</v>
      </c>
      <c r="AX98">
        <v>-8</v>
      </c>
      <c r="AY98">
        <v>2</v>
      </c>
      <c r="AZ98" t="s">
        <v>809</v>
      </c>
      <c r="BA98">
        <v>12</v>
      </c>
      <c r="BB98">
        <v>2</v>
      </c>
    </row>
    <row r="99" spans="1:54" x14ac:dyDescent="0.25">
      <c r="A99" t="s">
        <v>199</v>
      </c>
      <c r="B99">
        <v>7</v>
      </c>
      <c r="C99">
        <v>3</v>
      </c>
      <c r="D99" t="s">
        <v>199</v>
      </c>
      <c r="E99">
        <v>-7</v>
      </c>
      <c r="F99">
        <v>3</v>
      </c>
      <c r="G99" t="s">
        <v>68</v>
      </c>
      <c r="H99">
        <v>-2</v>
      </c>
      <c r="I99">
        <v>3</v>
      </c>
      <c r="J99">
        <v>0</v>
      </c>
      <c r="K99">
        <v>0</v>
      </c>
      <c r="L99">
        <v>3</v>
      </c>
      <c r="M99" t="s">
        <v>807</v>
      </c>
      <c r="N99">
        <v>10</v>
      </c>
      <c r="O99">
        <v>3</v>
      </c>
      <c r="P99" t="s">
        <v>68</v>
      </c>
      <c r="Q99">
        <v>-19</v>
      </c>
      <c r="R99">
        <v>3</v>
      </c>
      <c r="S99" t="s">
        <v>68</v>
      </c>
      <c r="T99">
        <v>-23</v>
      </c>
      <c r="U99">
        <v>3</v>
      </c>
      <c r="V99" t="s">
        <v>187</v>
      </c>
      <c r="W99">
        <v>3</v>
      </c>
      <c r="X99">
        <v>3</v>
      </c>
      <c r="Y99" t="s">
        <v>68</v>
      </c>
      <c r="Z99">
        <v>-5</v>
      </c>
      <c r="AA99">
        <v>3</v>
      </c>
      <c r="AB99" t="s">
        <v>68</v>
      </c>
      <c r="AC99">
        <v>0</v>
      </c>
      <c r="AD99">
        <v>3</v>
      </c>
      <c r="AE99" t="s">
        <v>65</v>
      </c>
      <c r="AF99">
        <v>-5</v>
      </c>
      <c r="AG99">
        <v>3</v>
      </c>
      <c r="AH99" t="s">
        <v>68</v>
      </c>
      <c r="AI99">
        <v>9</v>
      </c>
      <c r="AJ99">
        <v>3</v>
      </c>
      <c r="AK99" t="s">
        <v>68</v>
      </c>
      <c r="AL99">
        <v>-5</v>
      </c>
      <c r="AM99">
        <v>3</v>
      </c>
      <c r="AN99" t="s">
        <v>68</v>
      </c>
      <c r="AO99">
        <v>-3</v>
      </c>
      <c r="AP99">
        <v>3</v>
      </c>
      <c r="AQ99" t="s">
        <v>38</v>
      </c>
      <c r="AR99">
        <v>-16</v>
      </c>
      <c r="AS99">
        <v>3</v>
      </c>
      <c r="AT99" t="s">
        <v>809</v>
      </c>
      <c r="AU99">
        <v>0</v>
      </c>
      <c r="AV99">
        <v>3</v>
      </c>
      <c r="AW99" t="s">
        <v>809</v>
      </c>
      <c r="AX99">
        <v>-8</v>
      </c>
      <c r="AY99">
        <v>3</v>
      </c>
      <c r="AZ99" t="s">
        <v>187</v>
      </c>
      <c r="BA99">
        <v>12</v>
      </c>
      <c r="BB99">
        <v>3</v>
      </c>
    </row>
    <row r="100" spans="1:54" x14ac:dyDescent="0.25">
      <c r="A100" t="s">
        <v>162</v>
      </c>
      <c r="B100">
        <v>7</v>
      </c>
      <c r="C100">
        <v>4</v>
      </c>
      <c r="D100" t="s">
        <v>162</v>
      </c>
      <c r="E100">
        <v>-7</v>
      </c>
      <c r="F100">
        <v>4</v>
      </c>
      <c r="G100" t="s">
        <v>199</v>
      </c>
      <c r="H100">
        <v>-2</v>
      </c>
      <c r="I100">
        <v>4</v>
      </c>
      <c r="J100">
        <v>0</v>
      </c>
      <c r="K100">
        <v>0</v>
      </c>
      <c r="L100">
        <v>4</v>
      </c>
      <c r="M100" t="s">
        <v>199</v>
      </c>
      <c r="N100">
        <v>10</v>
      </c>
      <c r="O100">
        <v>4</v>
      </c>
      <c r="P100" t="s">
        <v>199</v>
      </c>
      <c r="Q100">
        <v>-19</v>
      </c>
      <c r="R100">
        <v>4</v>
      </c>
      <c r="S100" t="s">
        <v>199</v>
      </c>
      <c r="T100">
        <v>-23</v>
      </c>
      <c r="U100">
        <v>4</v>
      </c>
      <c r="V100" t="s">
        <v>807</v>
      </c>
      <c r="W100">
        <v>3</v>
      </c>
      <c r="X100">
        <v>4</v>
      </c>
      <c r="Y100" t="s">
        <v>807</v>
      </c>
      <c r="Z100">
        <v>-5</v>
      </c>
      <c r="AA100">
        <v>4</v>
      </c>
      <c r="AB100" t="s">
        <v>802</v>
      </c>
      <c r="AC100">
        <v>0</v>
      </c>
      <c r="AD100">
        <v>4</v>
      </c>
      <c r="AE100" t="s">
        <v>802</v>
      </c>
      <c r="AF100">
        <v>-5</v>
      </c>
      <c r="AG100">
        <v>4</v>
      </c>
      <c r="AH100" t="s">
        <v>802</v>
      </c>
      <c r="AI100">
        <v>9</v>
      </c>
      <c r="AJ100">
        <v>4</v>
      </c>
      <c r="AK100" t="s">
        <v>802</v>
      </c>
      <c r="AL100">
        <v>-5</v>
      </c>
      <c r="AM100">
        <v>4</v>
      </c>
      <c r="AN100" t="s">
        <v>802</v>
      </c>
      <c r="AO100">
        <v>-3</v>
      </c>
      <c r="AP100">
        <v>4</v>
      </c>
      <c r="AQ100" t="s">
        <v>798</v>
      </c>
      <c r="AR100">
        <v>-16</v>
      </c>
      <c r="AS100">
        <v>4</v>
      </c>
      <c r="AT100" t="s">
        <v>179</v>
      </c>
      <c r="AU100">
        <v>0</v>
      </c>
      <c r="AV100">
        <v>4</v>
      </c>
      <c r="AW100" t="s">
        <v>179</v>
      </c>
      <c r="AX100">
        <v>-8</v>
      </c>
      <c r="AY100">
        <v>4</v>
      </c>
      <c r="AZ100" t="s">
        <v>179</v>
      </c>
      <c r="BA100">
        <v>12</v>
      </c>
      <c r="BB100">
        <v>4</v>
      </c>
    </row>
    <row r="101" spans="1:54" x14ac:dyDescent="0.25">
      <c r="A101" t="s">
        <v>7</v>
      </c>
      <c r="B101">
        <v>2</v>
      </c>
      <c r="C101">
        <v>1</v>
      </c>
      <c r="D101" t="s">
        <v>7</v>
      </c>
      <c r="E101">
        <v>-4</v>
      </c>
      <c r="F101">
        <v>1</v>
      </c>
      <c r="G101" t="s">
        <v>7</v>
      </c>
      <c r="H101">
        <v>14</v>
      </c>
      <c r="I101">
        <v>1</v>
      </c>
      <c r="J101">
        <v>0</v>
      </c>
      <c r="K101">
        <v>0</v>
      </c>
      <c r="L101">
        <v>1</v>
      </c>
      <c r="M101" t="s">
        <v>7</v>
      </c>
      <c r="N101">
        <v>6</v>
      </c>
      <c r="O101">
        <v>1</v>
      </c>
      <c r="P101" t="s">
        <v>7</v>
      </c>
      <c r="Q101">
        <v>1</v>
      </c>
      <c r="R101">
        <v>1</v>
      </c>
      <c r="S101" t="s">
        <v>7</v>
      </c>
      <c r="T101">
        <v>-20</v>
      </c>
      <c r="U101">
        <v>1</v>
      </c>
      <c r="V101" t="s">
        <v>7</v>
      </c>
      <c r="W101">
        <v>20</v>
      </c>
      <c r="X101">
        <v>1</v>
      </c>
      <c r="Y101" t="s">
        <v>7</v>
      </c>
      <c r="Z101">
        <v>1</v>
      </c>
      <c r="AA101">
        <v>1</v>
      </c>
      <c r="AB101" t="s">
        <v>7</v>
      </c>
      <c r="AC101">
        <v>-8</v>
      </c>
      <c r="AD101">
        <v>1</v>
      </c>
      <c r="AE101" t="s">
        <v>7</v>
      </c>
      <c r="AF101">
        <v>-8</v>
      </c>
      <c r="AG101">
        <v>1</v>
      </c>
      <c r="AH101" t="s">
        <v>7</v>
      </c>
      <c r="AI101">
        <v>2</v>
      </c>
      <c r="AJ101">
        <v>1</v>
      </c>
      <c r="AK101" t="s">
        <v>7</v>
      </c>
      <c r="AL101">
        <v>-7</v>
      </c>
      <c r="AM101">
        <v>1</v>
      </c>
      <c r="AN101" t="s">
        <v>800</v>
      </c>
      <c r="AO101">
        <v>7</v>
      </c>
      <c r="AP101">
        <v>1</v>
      </c>
      <c r="AQ101" t="s">
        <v>800</v>
      </c>
      <c r="AR101">
        <v>-9</v>
      </c>
      <c r="AS101">
        <v>1</v>
      </c>
      <c r="AT101" t="s">
        <v>800</v>
      </c>
      <c r="AU101">
        <v>5</v>
      </c>
      <c r="AV101">
        <v>1</v>
      </c>
      <c r="AW101" t="s">
        <v>800</v>
      </c>
      <c r="AX101">
        <v>4</v>
      </c>
      <c r="AY101">
        <v>1</v>
      </c>
      <c r="AZ101" t="s">
        <v>800</v>
      </c>
      <c r="BA101">
        <v>-19</v>
      </c>
      <c r="BB101">
        <v>1</v>
      </c>
    </row>
    <row r="102" spans="1:54" x14ac:dyDescent="0.25">
      <c r="A102" t="s">
        <v>114</v>
      </c>
      <c r="B102">
        <v>2</v>
      </c>
      <c r="C102">
        <v>2</v>
      </c>
      <c r="D102" t="s">
        <v>114</v>
      </c>
      <c r="E102">
        <v>-4</v>
      </c>
      <c r="F102">
        <v>2</v>
      </c>
      <c r="G102" t="s">
        <v>114</v>
      </c>
      <c r="H102">
        <v>14</v>
      </c>
      <c r="I102">
        <v>2</v>
      </c>
      <c r="J102">
        <v>0</v>
      </c>
      <c r="K102">
        <v>0</v>
      </c>
      <c r="L102">
        <v>2</v>
      </c>
      <c r="M102" t="s">
        <v>114</v>
      </c>
      <c r="N102">
        <v>6</v>
      </c>
      <c r="O102">
        <v>2</v>
      </c>
      <c r="P102" t="s">
        <v>114</v>
      </c>
      <c r="Q102">
        <v>1</v>
      </c>
      <c r="R102">
        <v>2</v>
      </c>
      <c r="S102" t="s">
        <v>114</v>
      </c>
      <c r="T102">
        <v>-20</v>
      </c>
      <c r="U102">
        <v>2</v>
      </c>
      <c r="V102" t="s">
        <v>114</v>
      </c>
      <c r="W102">
        <v>20</v>
      </c>
      <c r="X102">
        <v>2</v>
      </c>
      <c r="Y102" t="s">
        <v>114</v>
      </c>
      <c r="Z102">
        <v>1</v>
      </c>
      <c r="AA102">
        <v>2</v>
      </c>
      <c r="AB102" t="s">
        <v>114</v>
      </c>
      <c r="AC102">
        <v>-8</v>
      </c>
      <c r="AD102">
        <v>2</v>
      </c>
      <c r="AE102" t="s">
        <v>114</v>
      </c>
      <c r="AF102">
        <v>-8</v>
      </c>
      <c r="AG102">
        <v>2</v>
      </c>
      <c r="AH102" t="s">
        <v>114</v>
      </c>
      <c r="AI102">
        <v>2</v>
      </c>
      <c r="AJ102">
        <v>2</v>
      </c>
      <c r="AK102" t="s">
        <v>114</v>
      </c>
      <c r="AL102">
        <v>-7</v>
      </c>
      <c r="AM102">
        <v>2</v>
      </c>
      <c r="AN102" t="s">
        <v>65</v>
      </c>
      <c r="AO102">
        <v>7</v>
      </c>
      <c r="AP102">
        <v>2</v>
      </c>
      <c r="AQ102" t="s">
        <v>809</v>
      </c>
      <c r="AR102">
        <v>-9</v>
      </c>
      <c r="AS102">
        <v>2</v>
      </c>
      <c r="AT102" t="s">
        <v>114</v>
      </c>
      <c r="AU102">
        <v>5</v>
      </c>
      <c r="AV102">
        <v>2</v>
      </c>
      <c r="AW102" t="s">
        <v>114</v>
      </c>
      <c r="AX102">
        <v>4</v>
      </c>
      <c r="AY102">
        <v>2</v>
      </c>
      <c r="AZ102" t="s">
        <v>114</v>
      </c>
      <c r="BA102">
        <v>-19</v>
      </c>
      <c r="BB102">
        <v>2</v>
      </c>
    </row>
    <row r="103" spans="1:54" x14ac:dyDescent="0.25">
      <c r="A103" t="s">
        <v>798</v>
      </c>
      <c r="B103">
        <v>2</v>
      </c>
      <c r="C103">
        <v>3</v>
      </c>
      <c r="D103" t="s">
        <v>798</v>
      </c>
      <c r="E103">
        <v>-4</v>
      </c>
      <c r="F103">
        <v>3</v>
      </c>
      <c r="G103" t="s">
        <v>798</v>
      </c>
      <c r="H103">
        <v>14</v>
      </c>
      <c r="I103">
        <v>3</v>
      </c>
      <c r="J103">
        <v>0</v>
      </c>
      <c r="K103">
        <v>0</v>
      </c>
      <c r="L103">
        <v>3</v>
      </c>
      <c r="M103" t="s">
        <v>798</v>
      </c>
      <c r="N103">
        <v>6</v>
      </c>
      <c r="O103">
        <v>3</v>
      </c>
      <c r="P103" t="s">
        <v>798</v>
      </c>
      <c r="Q103">
        <v>1</v>
      </c>
      <c r="R103">
        <v>3</v>
      </c>
      <c r="S103" t="s">
        <v>798</v>
      </c>
      <c r="T103">
        <v>-20</v>
      </c>
      <c r="U103">
        <v>3</v>
      </c>
      <c r="V103" t="s">
        <v>798</v>
      </c>
      <c r="W103">
        <v>20</v>
      </c>
      <c r="X103">
        <v>3</v>
      </c>
      <c r="Y103" t="s">
        <v>798</v>
      </c>
      <c r="Z103">
        <v>1</v>
      </c>
      <c r="AA103">
        <v>3</v>
      </c>
      <c r="AB103" t="s">
        <v>798</v>
      </c>
      <c r="AC103">
        <v>-8</v>
      </c>
      <c r="AD103">
        <v>3</v>
      </c>
      <c r="AE103" t="s">
        <v>38</v>
      </c>
      <c r="AF103">
        <v>-8</v>
      </c>
      <c r="AG103">
        <v>3</v>
      </c>
      <c r="AH103" t="s">
        <v>65</v>
      </c>
      <c r="AI103">
        <v>2</v>
      </c>
      <c r="AJ103">
        <v>3</v>
      </c>
      <c r="AK103" t="s">
        <v>65</v>
      </c>
      <c r="AL103">
        <v>-7</v>
      </c>
      <c r="AM103">
        <v>3</v>
      </c>
      <c r="AN103" t="s">
        <v>798</v>
      </c>
      <c r="AO103">
        <v>7</v>
      </c>
      <c r="AP103">
        <v>3</v>
      </c>
      <c r="AQ103" t="s">
        <v>181</v>
      </c>
      <c r="AR103">
        <v>-9</v>
      </c>
      <c r="AS103">
        <v>3</v>
      </c>
      <c r="AT103" t="s">
        <v>798</v>
      </c>
      <c r="AU103">
        <v>5</v>
      </c>
      <c r="AV103">
        <v>3</v>
      </c>
      <c r="AW103" t="s">
        <v>30</v>
      </c>
      <c r="AX103">
        <v>4</v>
      </c>
      <c r="AY103">
        <v>3</v>
      </c>
      <c r="AZ103" t="s">
        <v>30</v>
      </c>
      <c r="BA103">
        <v>-19</v>
      </c>
      <c r="BB103">
        <v>3</v>
      </c>
    </row>
    <row r="104" spans="1:54" x14ac:dyDescent="0.25">
      <c r="A104" t="s">
        <v>801</v>
      </c>
      <c r="B104">
        <v>2</v>
      </c>
      <c r="C104">
        <v>4</v>
      </c>
      <c r="D104" t="s">
        <v>801</v>
      </c>
      <c r="E104">
        <v>-4</v>
      </c>
      <c r="F104">
        <v>4</v>
      </c>
      <c r="G104" t="s">
        <v>801</v>
      </c>
      <c r="H104">
        <v>14</v>
      </c>
      <c r="I104">
        <v>4</v>
      </c>
      <c r="J104">
        <v>0</v>
      </c>
      <c r="K104">
        <v>0</v>
      </c>
      <c r="L104">
        <v>4</v>
      </c>
      <c r="M104" t="s">
        <v>801</v>
      </c>
      <c r="N104">
        <v>6</v>
      </c>
      <c r="O104">
        <v>4</v>
      </c>
      <c r="P104" t="s">
        <v>801</v>
      </c>
      <c r="Q104" s="1">
        <v>1</v>
      </c>
      <c r="R104">
        <v>4</v>
      </c>
      <c r="S104" t="s">
        <v>801</v>
      </c>
      <c r="T104">
        <v>-20</v>
      </c>
      <c r="U104">
        <v>4</v>
      </c>
      <c r="V104" t="s">
        <v>801</v>
      </c>
      <c r="W104">
        <v>20</v>
      </c>
      <c r="X104">
        <v>4</v>
      </c>
      <c r="Y104" t="s">
        <v>801</v>
      </c>
      <c r="Z104">
        <v>1</v>
      </c>
      <c r="AA104">
        <v>4</v>
      </c>
      <c r="AB104" t="s">
        <v>801</v>
      </c>
      <c r="AC104">
        <v>-8</v>
      </c>
      <c r="AD104">
        <v>4</v>
      </c>
      <c r="AE104" t="s">
        <v>798</v>
      </c>
      <c r="AF104">
        <v>-8</v>
      </c>
      <c r="AG104">
        <v>4</v>
      </c>
      <c r="AH104" t="s">
        <v>801</v>
      </c>
      <c r="AI104">
        <v>2</v>
      </c>
      <c r="AJ104">
        <v>4</v>
      </c>
      <c r="AK104" t="s">
        <v>801</v>
      </c>
      <c r="AL104">
        <v>-7</v>
      </c>
      <c r="AM104">
        <v>4</v>
      </c>
      <c r="AN104" t="s">
        <v>801</v>
      </c>
      <c r="AO104">
        <v>7</v>
      </c>
      <c r="AP104">
        <v>4</v>
      </c>
      <c r="AQ104" t="s">
        <v>801</v>
      </c>
      <c r="AR104">
        <v>-9</v>
      </c>
      <c r="AS104">
        <v>4</v>
      </c>
      <c r="AT104" t="s">
        <v>801</v>
      </c>
      <c r="AU104">
        <v>5</v>
      </c>
      <c r="AV104">
        <v>4</v>
      </c>
      <c r="AW104" t="s">
        <v>798</v>
      </c>
      <c r="AX104">
        <v>4</v>
      </c>
      <c r="AY104">
        <v>4</v>
      </c>
      <c r="AZ104" t="s">
        <v>798</v>
      </c>
      <c r="BA104">
        <v>-19</v>
      </c>
      <c r="BB104">
        <v>4</v>
      </c>
    </row>
    <row r="105" spans="1:54" x14ac:dyDescent="0.25">
      <c r="A105" t="s">
        <v>197</v>
      </c>
      <c r="B105">
        <v>-9</v>
      </c>
      <c r="C105">
        <v>1</v>
      </c>
      <c r="D105" t="s">
        <v>202</v>
      </c>
      <c r="E105">
        <v>1</v>
      </c>
      <c r="F105">
        <v>1</v>
      </c>
      <c r="G105" t="s">
        <v>799</v>
      </c>
      <c r="H105">
        <v>-8</v>
      </c>
      <c r="I105">
        <v>1</v>
      </c>
      <c r="J105">
        <v>0</v>
      </c>
      <c r="K105">
        <v>0</v>
      </c>
      <c r="L105">
        <v>1</v>
      </c>
      <c r="M105" t="s">
        <v>202</v>
      </c>
      <c r="N105">
        <v>-1</v>
      </c>
      <c r="O105">
        <v>1</v>
      </c>
      <c r="P105" t="s">
        <v>202</v>
      </c>
      <c r="Q105">
        <v>6</v>
      </c>
      <c r="R105">
        <v>1</v>
      </c>
      <c r="S105" t="s">
        <v>202</v>
      </c>
      <c r="T105">
        <v>0</v>
      </c>
      <c r="U105">
        <v>1</v>
      </c>
      <c r="V105" t="s">
        <v>202</v>
      </c>
      <c r="W105">
        <v>10</v>
      </c>
      <c r="X105">
        <v>1</v>
      </c>
      <c r="Y105" t="s">
        <v>202</v>
      </c>
      <c r="Z105">
        <v>0</v>
      </c>
      <c r="AA105">
        <v>1</v>
      </c>
      <c r="AB105" t="s">
        <v>804</v>
      </c>
      <c r="AC105">
        <v>-2</v>
      </c>
      <c r="AD105">
        <v>1</v>
      </c>
      <c r="AE105" t="s">
        <v>799</v>
      </c>
      <c r="AF105">
        <v>2</v>
      </c>
      <c r="AG105">
        <v>1</v>
      </c>
      <c r="AH105" t="s">
        <v>799</v>
      </c>
      <c r="AI105">
        <v>-13</v>
      </c>
      <c r="AJ105">
        <v>1</v>
      </c>
      <c r="AK105" t="s">
        <v>799</v>
      </c>
      <c r="AL105">
        <v>6</v>
      </c>
      <c r="AM105">
        <v>1</v>
      </c>
      <c r="AN105" t="s">
        <v>799</v>
      </c>
      <c r="AO105">
        <v>-9</v>
      </c>
      <c r="AP105">
        <v>1</v>
      </c>
      <c r="AQ105" t="s">
        <v>799</v>
      </c>
      <c r="AR105">
        <v>16</v>
      </c>
      <c r="AS105">
        <v>1</v>
      </c>
      <c r="AT105" t="s">
        <v>799</v>
      </c>
      <c r="AU105">
        <v>6</v>
      </c>
      <c r="AV105">
        <v>1</v>
      </c>
      <c r="AW105" t="s">
        <v>799</v>
      </c>
      <c r="AX105">
        <v>4</v>
      </c>
      <c r="AY105">
        <v>1</v>
      </c>
      <c r="AZ105" t="s">
        <v>799</v>
      </c>
      <c r="BA105">
        <v>2</v>
      </c>
      <c r="BB105">
        <v>1</v>
      </c>
    </row>
    <row r="106" spans="1:54" x14ac:dyDescent="0.25">
      <c r="A106" t="s">
        <v>202</v>
      </c>
      <c r="B106">
        <v>-9</v>
      </c>
      <c r="C106">
        <v>2</v>
      </c>
      <c r="D106" t="s">
        <v>68</v>
      </c>
      <c r="E106">
        <v>1</v>
      </c>
      <c r="F106">
        <v>2</v>
      </c>
      <c r="G106" t="s">
        <v>202</v>
      </c>
      <c r="H106">
        <v>-8</v>
      </c>
      <c r="I106">
        <v>2</v>
      </c>
      <c r="J106">
        <v>0</v>
      </c>
      <c r="K106">
        <v>0</v>
      </c>
      <c r="L106">
        <v>2</v>
      </c>
      <c r="M106" t="s">
        <v>187</v>
      </c>
      <c r="N106">
        <v>-1</v>
      </c>
      <c r="O106">
        <v>2</v>
      </c>
      <c r="P106" t="s">
        <v>187</v>
      </c>
      <c r="Q106">
        <v>6</v>
      </c>
      <c r="R106">
        <v>2</v>
      </c>
      <c r="S106" t="s">
        <v>187</v>
      </c>
      <c r="T106">
        <v>0</v>
      </c>
      <c r="U106">
        <v>2</v>
      </c>
      <c r="V106" t="s">
        <v>804</v>
      </c>
      <c r="W106">
        <v>10</v>
      </c>
      <c r="X106">
        <v>2</v>
      </c>
      <c r="Y106" t="s">
        <v>804</v>
      </c>
      <c r="Z106">
        <v>0</v>
      </c>
      <c r="AA106">
        <v>2</v>
      </c>
      <c r="AB106" t="s">
        <v>800</v>
      </c>
      <c r="AC106">
        <v>-2</v>
      </c>
      <c r="AD106">
        <v>2</v>
      </c>
      <c r="AE106" t="s">
        <v>800</v>
      </c>
      <c r="AF106">
        <v>2</v>
      </c>
      <c r="AG106">
        <v>2</v>
      </c>
      <c r="AH106" t="s">
        <v>800</v>
      </c>
      <c r="AI106">
        <v>-13</v>
      </c>
      <c r="AJ106">
        <v>2</v>
      </c>
      <c r="AK106" t="s">
        <v>800</v>
      </c>
      <c r="AL106">
        <v>6</v>
      </c>
      <c r="AM106">
        <v>2</v>
      </c>
      <c r="AN106" t="s">
        <v>804</v>
      </c>
      <c r="AO106">
        <v>-9</v>
      </c>
      <c r="AP106">
        <v>2</v>
      </c>
      <c r="AQ106" t="s">
        <v>30</v>
      </c>
      <c r="AR106">
        <v>16</v>
      </c>
      <c r="AS106">
        <v>2</v>
      </c>
      <c r="AT106" t="s">
        <v>30</v>
      </c>
      <c r="AU106">
        <v>6</v>
      </c>
      <c r="AV106">
        <v>2</v>
      </c>
      <c r="AW106" t="s">
        <v>105</v>
      </c>
      <c r="AX106">
        <v>4</v>
      </c>
      <c r="AY106">
        <v>2</v>
      </c>
      <c r="AZ106" t="s">
        <v>105</v>
      </c>
      <c r="BA106">
        <v>2</v>
      </c>
      <c r="BB106">
        <v>2</v>
      </c>
    </row>
    <row r="107" spans="1:54" x14ac:dyDescent="0.25">
      <c r="A107" t="s">
        <v>68</v>
      </c>
      <c r="B107">
        <v>-9</v>
      </c>
      <c r="C107">
        <v>3</v>
      </c>
      <c r="D107" t="s">
        <v>30</v>
      </c>
      <c r="E107">
        <v>1</v>
      </c>
      <c r="F107">
        <v>3</v>
      </c>
      <c r="G107" t="s">
        <v>187</v>
      </c>
      <c r="H107">
        <v>-8</v>
      </c>
      <c r="I107">
        <v>3</v>
      </c>
      <c r="J107">
        <v>0</v>
      </c>
      <c r="K107">
        <v>0</v>
      </c>
      <c r="L107">
        <v>3</v>
      </c>
      <c r="M107" t="s">
        <v>30</v>
      </c>
      <c r="N107">
        <v>-1</v>
      </c>
      <c r="O107">
        <v>3</v>
      </c>
      <c r="P107" t="s">
        <v>30</v>
      </c>
      <c r="Q107">
        <v>6</v>
      </c>
      <c r="R107">
        <v>3</v>
      </c>
      <c r="S107" t="s">
        <v>30</v>
      </c>
      <c r="T107">
        <v>0</v>
      </c>
      <c r="U107">
        <v>3</v>
      </c>
      <c r="V107" t="s">
        <v>30</v>
      </c>
      <c r="W107">
        <v>10</v>
      </c>
      <c r="X107">
        <v>3</v>
      </c>
      <c r="Y107" t="s">
        <v>30</v>
      </c>
      <c r="Z107">
        <v>0</v>
      </c>
      <c r="AA107">
        <v>3</v>
      </c>
      <c r="AB107" t="s">
        <v>30</v>
      </c>
      <c r="AC107">
        <v>-2</v>
      </c>
      <c r="AD107">
        <v>3</v>
      </c>
      <c r="AE107" t="s">
        <v>30</v>
      </c>
      <c r="AF107">
        <v>2</v>
      </c>
      <c r="AG107">
        <v>3</v>
      </c>
      <c r="AH107" t="s">
        <v>30</v>
      </c>
      <c r="AI107">
        <v>-13</v>
      </c>
      <c r="AJ107">
        <v>3</v>
      </c>
      <c r="AK107" t="s">
        <v>30</v>
      </c>
      <c r="AL107">
        <v>6</v>
      </c>
      <c r="AM107">
        <v>3</v>
      </c>
      <c r="AN107" t="s">
        <v>30</v>
      </c>
      <c r="AO107">
        <v>-9</v>
      </c>
      <c r="AP107">
        <v>3</v>
      </c>
      <c r="AQ107" t="s">
        <v>804</v>
      </c>
      <c r="AR107">
        <v>16</v>
      </c>
      <c r="AS107">
        <v>3</v>
      </c>
      <c r="AT107" t="s">
        <v>804</v>
      </c>
      <c r="AU107">
        <v>6</v>
      </c>
      <c r="AV107">
        <v>3</v>
      </c>
      <c r="AW107" t="s">
        <v>804</v>
      </c>
      <c r="AX107">
        <v>4</v>
      </c>
      <c r="AY107">
        <v>3</v>
      </c>
      <c r="AZ107" t="s">
        <v>804</v>
      </c>
      <c r="BA107">
        <v>2</v>
      </c>
      <c r="BB107">
        <v>3</v>
      </c>
    </row>
    <row r="108" spans="1:54" x14ac:dyDescent="0.25">
      <c r="A108" t="s">
        <v>30</v>
      </c>
      <c r="B108">
        <v>-9</v>
      </c>
      <c r="C108">
        <v>4</v>
      </c>
      <c r="D108" t="s">
        <v>14</v>
      </c>
      <c r="E108">
        <v>1</v>
      </c>
      <c r="F108">
        <v>4</v>
      </c>
      <c r="G108" t="s">
        <v>14</v>
      </c>
      <c r="H108">
        <v>-8</v>
      </c>
      <c r="I108">
        <v>4</v>
      </c>
      <c r="J108">
        <v>0</v>
      </c>
      <c r="K108">
        <v>0</v>
      </c>
      <c r="L108">
        <v>4</v>
      </c>
      <c r="M108" t="s">
        <v>14</v>
      </c>
      <c r="N108">
        <v>-1</v>
      </c>
      <c r="O108">
        <v>4</v>
      </c>
      <c r="P108" t="s">
        <v>14</v>
      </c>
      <c r="Q108">
        <v>6</v>
      </c>
      <c r="R108">
        <v>4</v>
      </c>
      <c r="S108" t="s">
        <v>14</v>
      </c>
      <c r="T108">
        <v>0</v>
      </c>
      <c r="U108">
        <v>4</v>
      </c>
      <c r="V108" t="s">
        <v>14</v>
      </c>
      <c r="W108">
        <v>10</v>
      </c>
      <c r="X108">
        <v>4</v>
      </c>
      <c r="Y108" t="s">
        <v>14</v>
      </c>
      <c r="Z108">
        <v>0</v>
      </c>
      <c r="AA108">
        <v>4</v>
      </c>
      <c r="AB108" t="s">
        <v>14</v>
      </c>
      <c r="AC108">
        <v>-2</v>
      </c>
      <c r="AD108">
        <v>4</v>
      </c>
      <c r="AE108" t="s">
        <v>14</v>
      </c>
      <c r="AF108">
        <v>2</v>
      </c>
      <c r="AG108">
        <v>4</v>
      </c>
      <c r="AH108" t="s">
        <v>14</v>
      </c>
      <c r="AI108">
        <v>-13</v>
      </c>
      <c r="AJ108">
        <v>4</v>
      </c>
      <c r="AK108" t="s">
        <v>14</v>
      </c>
      <c r="AL108">
        <v>6</v>
      </c>
      <c r="AM108">
        <v>4</v>
      </c>
      <c r="AN108" t="s">
        <v>14</v>
      </c>
      <c r="AO108">
        <v>-9</v>
      </c>
      <c r="AP108">
        <v>4</v>
      </c>
      <c r="AQ108" t="s">
        <v>14</v>
      </c>
      <c r="AR108">
        <v>16</v>
      </c>
      <c r="AS108">
        <v>4</v>
      </c>
      <c r="AT108" t="s">
        <v>14</v>
      </c>
      <c r="AU108">
        <v>6</v>
      </c>
      <c r="AV108">
        <v>4</v>
      </c>
      <c r="AW108" t="s">
        <v>14</v>
      </c>
      <c r="AX108">
        <v>4</v>
      </c>
      <c r="AY108">
        <v>4</v>
      </c>
      <c r="AZ108" t="s">
        <v>14</v>
      </c>
      <c r="BA108">
        <v>2</v>
      </c>
      <c r="BB108">
        <v>4</v>
      </c>
    </row>
    <row r="109" spans="1:54" x14ac:dyDescent="0.25">
      <c r="A109" t="s">
        <v>138</v>
      </c>
      <c r="B109">
        <v>4</v>
      </c>
      <c r="C109">
        <v>1</v>
      </c>
      <c r="D109" t="s">
        <v>108</v>
      </c>
      <c r="E109">
        <v>-18</v>
      </c>
      <c r="F109">
        <v>1</v>
      </c>
      <c r="G109" t="s">
        <v>304</v>
      </c>
      <c r="H109">
        <v>-21</v>
      </c>
      <c r="I109">
        <v>1</v>
      </c>
      <c r="J109" t="s">
        <v>300</v>
      </c>
      <c r="K109">
        <v>0</v>
      </c>
      <c r="L109">
        <v>1</v>
      </c>
      <c r="M109" t="s">
        <v>194</v>
      </c>
      <c r="N109">
        <v>-7</v>
      </c>
      <c r="O109">
        <v>1</v>
      </c>
      <c r="P109" t="s">
        <v>809</v>
      </c>
      <c r="Q109">
        <v>-18</v>
      </c>
      <c r="R109">
        <v>1</v>
      </c>
      <c r="S109" t="s">
        <v>105</v>
      </c>
      <c r="T109">
        <v>-14</v>
      </c>
      <c r="U109">
        <v>1</v>
      </c>
      <c r="V109" t="s">
        <v>138</v>
      </c>
      <c r="W109">
        <v>-15</v>
      </c>
      <c r="X109">
        <v>1</v>
      </c>
      <c r="Y109">
        <v>0</v>
      </c>
      <c r="Z109">
        <v>0</v>
      </c>
      <c r="AA109">
        <v>1</v>
      </c>
      <c r="AB109" t="s">
        <v>809</v>
      </c>
      <c r="AC109">
        <v>9</v>
      </c>
      <c r="AD109">
        <v>1</v>
      </c>
      <c r="AE109" t="s">
        <v>96</v>
      </c>
      <c r="AF109">
        <v>-19</v>
      </c>
      <c r="AG109">
        <v>1</v>
      </c>
      <c r="AH109">
        <v>0</v>
      </c>
      <c r="AI109">
        <v>0</v>
      </c>
      <c r="AJ109">
        <v>1</v>
      </c>
      <c r="AK109" t="s">
        <v>305</v>
      </c>
      <c r="AL109">
        <v>-14</v>
      </c>
      <c r="AM109">
        <v>1</v>
      </c>
      <c r="AN109" t="s">
        <v>194</v>
      </c>
      <c r="AO109">
        <v>-3</v>
      </c>
      <c r="AP109">
        <v>1</v>
      </c>
      <c r="AQ109" t="s">
        <v>306</v>
      </c>
      <c r="AR109">
        <v>-5</v>
      </c>
      <c r="AS109">
        <v>1</v>
      </c>
      <c r="AT109" t="s">
        <v>138</v>
      </c>
      <c r="AU109">
        <v>-3</v>
      </c>
      <c r="AV109">
        <v>1</v>
      </c>
      <c r="AW109">
        <v>0</v>
      </c>
      <c r="AX109">
        <v>0</v>
      </c>
      <c r="AY109">
        <v>1</v>
      </c>
      <c r="AZ109" t="s">
        <v>138</v>
      </c>
      <c r="BA109">
        <v>-1</v>
      </c>
      <c r="BB109">
        <v>1</v>
      </c>
    </row>
    <row r="110" spans="1:54" x14ac:dyDescent="0.25">
      <c r="A110" t="s">
        <v>305</v>
      </c>
      <c r="B110">
        <v>4</v>
      </c>
      <c r="C110">
        <v>2</v>
      </c>
      <c r="D110" t="s">
        <v>206</v>
      </c>
      <c r="E110">
        <v>-18</v>
      </c>
      <c r="F110">
        <v>2</v>
      </c>
      <c r="G110" t="s">
        <v>305</v>
      </c>
      <c r="H110">
        <v>-21</v>
      </c>
      <c r="I110">
        <v>2</v>
      </c>
      <c r="J110">
        <v>0</v>
      </c>
      <c r="K110">
        <v>0</v>
      </c>
      <c r="L110">
        <v>2</v>
      </c>
      <c r="M110" t="s">
        <v>799</v>
      </c>
      <c r="N110">
        <v>-7</v>
      </c>
      <c r="O110">
        <v>2</v>
      </c>
      <c r="P110" t="s">
        <v>307</v>
      </c>
      <c r="Q110">
        <v>-18</v>
      </c>
      <c r="R110">
        <v>2</v>
      </c>
      <c r="S110" t="s">
        <v>308</v>
      </c>
      <c r="T110">
        <v>-14</v>
      </c>
      <c r="U110">
        <v>2</v>
      </c>
      <c r="V110" t="s">
        <v>809</v>
      </c>
      <c r="W110">
        <v>-15</v>
      </c>
      <c r="X110">
        <v>2</v>
      </c>
      <c r="Y110">
        <v>0</v>
      </c>
      <c r="Z110">
        <v>0</v>
      </c>
      <c r="AA110">
        <v>2</v>
      </c>
      <c r="AB110" t="s">
        <v>203</v>
      </c>
      <c r="AC110">
        <v>9</v>
      </c>
      <c r="AD110">
        <v>2</v>
      </c>
      <c r="AE110" t="s">
        <v>201</v>
      </c>
      <c r="AF110">
        <v>-19</v>
      </c>
      <c r="AG110">
        <v>2</v>
      </c>
      <c r="AH110">
        <v>0</v>
      </c>
      <c r="AI110">
        <v>0</v>
      </c>
      <c r="AJ110">
        <v>2</v>
      </c>
      <c r="AK110" t="s">
        <v>138</v>
      </c>
      <c r="AL110">
        <v>-14</v>
      </c>
      <c r="AM110">
        <v>2</v>
      </c>
      <c r="AN110" t="s">
        <v>7</v>
      </c>
      <c r="AO110">
        <v>-3</v>
      </c>
      <c r="AP110">
        <v>2</v>
      </c>
      <c r="AQ110" t="s">
        <v>206</v>
      </c>
      <c r="AR110">
        <v>-5</v>
      </c>
      <c r="AS110">
        <v>2</v>
      </c>
      <c r="AT110" t="s">
        <v>810</v>
      </c>
      <c r="AU110">
        <v>-3</v>
      </c>
      <c r="AV110">
        <v>2</v>
      </c>
      <c r="AW110">
        <v>0</v>
      </c>
      <c r="AX110">
        <v>0</v>
      </c>
      <c r="AY110">
        <v>2</v>
      </c>
      <c r="AZ110" t="s">
        <v>307</v>
      </c>
      <c r="BA110">
        <v>-1</v>
      </c>
      <c r="BB110">
        <v>2</v>
      </c>
    </row>
    <row r="111" spans="1:54" x14ac:dyDescent="0.25">
      <c r="A111" t="s">
        <v>170</v>
      </c>
      <c r="B111">
        <v>4</v>
      </c>
      <c r="C111">
        <v>3</v>
      </c>
      <c r="D111" s="1" t="s">
        <v>198</v>
      </c>
      <c r="E111">
        <v>-18</v>
      </c>
      <c r="F111">
        <v>3</v>
      </c>
      <c r="G111" t="s">
        <v>203</v>
      </c>
      <c r="H111">
        <v>-21</v>
      </c>
      <c r="I111">
        <v>3</v>
      </c>
      <c r="J111">
        <v>0</v>
      </c>
      <c r="K111">
        <v>0</v>
      </c>
      <c r="L111">
        <v>3</v>
      </c>
      <c r="M111" t="s">
        <v>59</v>
      </c>
      <c r="N111">
        <v>-7</v>
      </c>
      <c r="O111">
        <v>3</v>
      </c>
      <c r="P111" t="s">
        <v>27</v>
      </c>
      <c r="Q111">
        <v>-18</v>
      </c>
      <c r="R111">
        <v>3</v>
      </c>
      <c r="S111" t="s">
        <v>198</v>
      </c>
      <c r="T111">
        <v>-14</v>
      </c>
      <c r="U111">
        <v>3</v>
      </c>
      <c r="V111" t="s">
        <v>84</v>
      </c>
      <c r="W111">
        <v>-15</v>
      </c>
      <c r="X111">
        <v>3</v>
      </c>
      <c r="Y111">
        <v>0</v>
      </c>
      <c r="Z111">
        <v>0</v>
      </c>
      <c r="AA111">
        <v>3</v>
      </c>
      <c r="AB111" t="s">
        <v>27</v>
      </c>
      <c r="AC111">
        <v>9</v>
      </c>
      <c r="AD111">
        <v>3</v>
      </c>
      <c r="AE111" t="s">
        <v>198</v>
      </c>
      <c r="AF111">
        <v>-19</v>
      </c>
      <c r="AG111">
        <v>3</v>
      </c>
      <c r="AH111">
        <v>0</v>
      </c>
      <c r="AI111">
        <v>0</v>
      </c>
      <c r="AJ111">
        <v>3</v>
      </c>
      <c r="AK111" t="s">
        <v>84</v>
      </c>
      <c r="AL111">
        <v>-14</v>
      </c>
      <c r="AM111">
        <v>3</v>
      </c>
      <c r="AN111" t="s">
        <v>114</v>
      </c>
      <c r="AO111">
        <v>-3</v>
      </c>
      <c r="AP111">
        <v>3</v>
      </c>
      <c r="AQ111" t="s">
        <v>84</v>
      </c>
      <c r="AR111">
        <v>-5</v>
      </c>
      <c r="AS111">
        <v>3</v>
      </c>
      <c r="AT111" t="s">
        <v>84</v>
      </c>
      <c r="AU111">
        <v>-3</v>
      </c>
      <c r="AV111">
        <v>3</v>
      </c>
      <c r="AW111">
        <v>0</v>
      </c>
      <c r="AX111">
        <v>0</v>
      </c>
      <c r="AY111">
        <v>3</v>
      </c>
      <c r="AZ111" t="s">
        <v>206</v>
      </c>
      <c r="BA111">
        <v>-1</v>
      </c>
      <c r="BB111">
        <v>3</v>
      </c>
    </row>
    <row r="112" spans="1:54" x14ac:dyDescent="0.25">
      <c r="A112" t="s">
        <v>203</v>
      </c>
      <c r="B112">
        <v>4</v>
      </c>
      <c r="C112">
        <v>4</v>
      </c>
      <c r="D112" t="s">
        <v>170</v>
      </c>
      <c r="E112">
        <v>-18</v>
      </c>
      <c r="F112">
        <v>4</v>
      </c>
      <c r="G112" t="s">
        <v>170</v>
      </c>
      <c r="H112">
        <v>-21</v>
      </c>
      <c r="I112">
        <v>4</v>
      </c>
      <c r="J112">
        <v>0</v>
      </c>
      <c r="K112">
        <v>0</v>
      </c>
      <c r="L112">
        <v>4</v>
      </c>
      <c r="M112" t="s">
        <v>65</v>
      </c>
      <c r="N112">
        <v>-7</v>
      </c>
      <c r="O112">
        <v>4</v>
      </c>
      <c r="P112" t="s">
        <v>105</v>
      </c>
      <c r="Q112">
        <v>-18</v>
      </c>
      <c r="R112">
        <v>4</v>
      </c>
      <c r="S112" t="s">
        <v>170</v>
      </c>
      <c r="T112">
        <v>-14</v>
      </c>
      <c r="U112">
        <v>4</v>
      </c>
      <c r="V112" t="s">
        <v>170</v>
      </c>
      <c r="W112">
        <v>-15</v>
      </c>
      <c r="X112">
        <v>4</v>
      </c>
      <c r="Y112" t="s">
        <v>309</v>
      </c>
      <c r="Z112">
        <v>-4</v>
      </c>
      <c r="AA112">
        <v>4</v>
      </c>
      <c r="AB112" t="s">
        <v>170</v>
      </c>
      <c r="AC112">
        <v>9</v>
      </c>
      <c r="AD112">
        <v>4</v>
      </c>
      <c r="AE112" t="s">
        <v>170</v>
      </c>
      <c r="AF112">
        <v>-19</v>
      </c>
      <c r="AG112">
        <v>4</v>
      </c>
      <c r="AH112" t="s">
        <v>309</v>
      </c>
      <c r="AI112">
        <v>-4</v>
      </c>
      <c r="AJ112">
        <v>4</v>
      </c>
      <c r="AK112" t="s">
        <v>108</v>
      </c>
      <c r="AL112">
        <v>-14</v>
      </c>
      <c r="AM112">
        <v>4</v>
      </c>
      <c r="AN112" t="s">
        <v>809</v>
      </c>
      <c r="AO112">
        <v>-3</v>
      </c>
      <c r="AP112">
        <v>4</v>
      </c>
      <c r="AQ112" t="s">
        <v>108</v>
      </c>
      <c r="AR112">
        <v>-5</v>
      </c>
      <c r="AS112">
        <v>4</v>
      </c>
      <c r="AT112" t="s">
        <v>108</v>
      </c>
      <c r="AU112">
        <v>-3</v>
      </c>
      <c r="AV112">
        <v>4</v>
      </c>
      <c r="AW112" t="s">
        <v>309</v>
      </c>
      <c r="AX112">
        <v>-4</v>
      </c>
      <c r="AY112">
        <v>4</v>
      </c>
      <c r="AZ112" t="s">
        <v>65</v>
      </c>
      <c r="BA112">
        <v>-1</v>
      </c>
      <c r="BB112">
        <v>4</v>
      </c>
    </row>
    <row r="113" spans="1:54" x14ac:dyDescent="0.25">
      <c r="A113" t="s">
        <v>310</v>
      </c>
      <c r="B113">
        <v>10</v>
      </c>
      <c r="C113">
        <v>1</v>
      </c>
      <c r="D113" t="s">
        <v>799</v>
      </c>
      <c r="E113">
        <v>10</v>
      </c>
      <c r="F113">
        <v>1</v>
      </c>
      <c r="G113" t="s">
        <v>809</v>
      </c>
      <c r="H113">
        <v>-14</v>
      </c>
      <c r="I113">
        <v>1</v>
      </c>
      <c r="J113">
        <v>0</v>
      </c>
      <c r="K113">
        <v>0</v>
      </c>
      <c r="L113">
        <v>1</v>
      </c>
      <c r="M113" t="s">
        <v>809</v>
      </c>
      <c r="N113">
        <v>-13</v>
      </c>
      <c r="O113">
        <v>1</v>
      </c>
      <c r="P113" t="s">
        <v>84</v>
      </c>
      <c r="Q113">
        <v>1</v>
      </c>
      <c r="R113">
        <v>1</v>
      </c>
      <c r="S113" t="s">
        <v>138</v>
      </c>
      <c r="T113">
        <v>-3</v>
      </c>
      <c r="U113">
        <v>1</v>
      </c>
      <c r="V113" t="s">
        <v>105</v>
      </c>
      <c r="W113">
        <v>1</v>
      </c>
      <c r="X113">
        <v>1</v>
      </c>
      <c r="Y113">
        <v>0</v>
      </c>
      <c r="Z113">
        <v>0</v>
      </c>
      <c r="AA113">
        <v>1</v>
      </c>
      <c r="AB113" t="s">
        <v>194</v>
      </c>
      <c r="AC113">
        <v>3</v>
      </c>
      <c r="AD113">
        <v>1</v>
      </c>
      <c r="AE113">
        <v>0</v>
      </c>
      <c r="AF113">
        <v>0</v>
      </c>
      <c r="AG113">
        <v>1</v>
      </c>
      <c r="AH113" t="s">
        <v>814</v>
      </c>
      <c r="AI113">
        <v>-1</v>
      </c>
      <c r="AJ113">
        <v>1</v>
      </c>
      <c r="AK113" t="s">
        <v>814</v>
      </c>
      <c r="AL113">
        <v>-11</v>
      </c>
      <c r="AM113">
        <v>1</v>
      </c>
      <c r="AN113" t="s">
        <v>814</v>
      </c>
      <c r="AO113">
        <v>-8</v>
      </c>
      <c r="AP113">
        <v>1</v>
      </c>
      <c r="AQ113" t="s">
        <v>170</v>
      </c>
      <c r="AR113">
        <v>0</v>
      </c>
      <c r="AS113">
        <v>1</v>
      </c>
      <c r="AT113" t="s">
        <v>170</v>
      </c>
      <c r="AU113">
        <v>-11</v>
      </c>
      <c r="AV113">
        <v>1</v>
      </c>
      <c r="AW113" t="s">
        <v>201</v>
      </c>
      <c r="AX113">
        <v>15</v>
      </c>
      <c r="AY113">
        <v>1</v>
      </c>
      <c r="AZ113">
        <v>0</v>
      </c>
      <c r="BA113">
        <v>0</v>
      </c>
      <c r="BB113">
        <v>1</v>
      </c>
    </row>
    <row r="114" spans="1:54" x14ac:dyDescent="0.25">
      <c r="A114" t="s">
        <v>307</v>
      </c>
      <c r="B114">
        <v>10</v>
      </c>
      <c r="C114">
        <v>2</v>
      </c>
      <c r="D114" t="s">
        <v>305</v>
      </c>
      <c r="E114">
        <v>10</v>
      </c>
      <c r="F114">
        <v>2</v>
      </c>
      <c r="G114" t="s">
        <v>311</v>
      </c>
      <c r="H114">
        <v>-14</v>
      </c>
      <c r="I114">
        <v>2</v>
      </c>
      <c r="J114">
        <v>0</v>
      </c>
      <c r="K114">
        <v>0</v>
      </c>
      <c r="L114">
        <v>2</v>
      </c>
      <c r="M114" t="s">
        <v>305</v>
      </c>
      <c r="N114">
        <v>-13</v>
      </c>
      <c r="O114">
        <v>2</v>
      </c>
      <c r="P114" t="s">
        <v>814</v>
      </c>
      <c r="Q114">
        <v>1</v>
      </c>
      <c r="R114">
        <v>2</v>
      </c>
      <c r="S114" t="s">
        <v>307</v>
      </c>
      <c r="T114">
        <v>-3</v>
      </c>
      <c r="U114">
        <v>2</v>
      </c>
      <c r="V114" t="s">
        <v>305</v>
      </c>
      <c r="W114">
        <v>1</v>
      </c>
      <c r="X114">
        <v>2</v>
      </c>
      <c r="Y114">
        <v>0</v>
      </c>
      <c r="Z114">
        <v>0</v>
      </c>
      <c r="AA114">
        <v>2</v>
      </c>
      <c r="AB114" t="s">
        <v>305</v>
      </c>
      <c r="AC114">
        <v>3</v>
      </c>
      <c r="AD114">
        <v>2</v>
      </c>
      <c r="AE114">
        <v>0</v>
      </c>
      <c r="AF114">
        <v>0</v>
      </c>
      <c r="AG114">
        <v>2</v>
      </c>
      <c r="AH114" t="s">
        <v>201</v>
      </c>
      <c r="AI114">
        <v>-1</v>
      </c>
      <c r="AJ114">
        <v>2</v>
      </c>
      <c r="AK114" t="s">
        <v>201</v>
      </c>
      <c r="AL114">
        <v>-11</v>
      </c>
      <c r="AM114">
        <v>2</v>
      </c>
      <c r="AN114" t="s">
        <v>203</v>
      </c>
      <c r="AO114">
        <v>-8</v>
      </c>
      <c r="AP114">
        <v>2</v>
      </c>
      <c r="AQ114" t="s">
        <v>305</v>
      </c>
      <c r="AR114">
        <v>0</v>
      </c>
      <c r="AS114">
        <v>2</v>
      </c>
      <c r="AT114" t="s">
        <v>306</v>
      </c>
      <c r="AU114">
        <v>-11</v>
      </c>
      <c r="AV114">
        <v>2</v>
      </c>
      <c r="AW114" t="s">
        <v>305</v>
      </c>
      <c r="AX114">
        <v>15</v>
      </c>
      <c r="AY114">
        <v>2</v>
      </c>
      <c r="AZ114">
        <v>0</v>
      </c>
      <c r="BA114">
        <v>0</v>
      </c>
      <c r="BB114">
        <v>2</v>
      </c>
    </row>
    <row r="115" spans="1:54" x14ac:dyDescent="0.25">
      <c r="A115" t="s">
        <v>809</v>
      </c>
      <c r="B115">
        <v>10</v>
      </c>
      <c r="C115">
        <v>3</v>
      </c>
      <c r="D115" t="s">
        <v>809</v>
      </c>
      <c r="E115">
        <v>10</v>
      </c>
      <c r="F115">
        <v>3</v>
      </c>
      <c r="G115" t="s">
        <v>312</v>
      </c>
      <c r="H115">
        <v>-14</v>
      </c>
      <c r="I115">
        <v>3</v>
      </c>
      <c r="J115">
        <v>0</v>
      </c>
      <c r="K115">
        <v>0</v>
      </c>
      <c r="L115">
        <v>3</v>
      </c>
      <c r="M115" t="s">
        <v>170</v>
      </c>
      <c r="N115">
        <v>-13</v>
      </c>
      <c r="O115">
        <v>3</v>
      </c>
      <c r="P115" t="s">
        <v>170</v>
      </c>
      <c r="Q115">
        <v>1</v>
      </c>
      <c r="R115">
        <v>3</v>
      </c>
      <c r="S115" t="s">
        <v>84</v>
      </c>
      <c r="T115">
        <v>-3</v>
      </c>
      <c r="U115">
        <v>3</v>
      </c>
      <c r="V115" t="s">
        <v>27</v>
      </c>
      <c r="W115">
        <v>1</v>
      </c>
      <c r="X115">
        <v>3</v>
      </c>
      <c r="Y115">
        <v>0</v>
      </c>
      <c r="Z115">
        <v>0</v>
      </c>
      <c r="AA115">
        <v>3</v>
      </c>
      <c r="AB115" t="s">
        <v>84</v>
      </c>
      <c r="AC115">
        <v>3</v>
      </c>
      <c r="AD115">
        <v>3</v>
      </c>
      <c r="AE115">
        <v>0</v>
      </c>
      <c r="AF115">
        <v>0</v>
      </c>
      <c r="AG115">
        <v>3</v>
      </c>
      <c r="AH115" t="s">
        <v>170</v>
      </c>
      <c r="AI115">
        <v>-1</v>
      </c>
      <c r="AJ115">
        <v>3</v>
      </c>
      <c r="AK115" t="s">
        <v>170</v>
      </c>
      <c r="AL115">
        <v>-11</v>
      </c>
      <c r="AM115">
        <v>3</v>
      </c>
      <c r="AN115" t="s">
        <v>170</v>
      </c>
      <c r="AO115">
        <v>-8</v>
      </c>
      <c r="AP115">
        <v>3</v>
      </c>
      <c r="AQ115" t="s">
        <v>814</v>
      </c>
      <c r="AR115">
        <v>0</v>
      </c>
      <c r="AS115">
        <v>3</v>
      </c>
      <c r="AT115" t="s">
        <v>814</v>
      </c>
      <c r="AU115">
        <v>-11</v>
      </c>
      <c r="AV115">
        <v>3</v>
      </c>
      <c r="AW115" t="s">
        <v>814</v>
      </c>
      <c r="AX115">
        <v>15</v>
      </c>
      <c r="AY115">
        <v>3</v>
      </c>
      <c r="AZ115">
        <v>0</v>
      </c>
      <c r="BA115">
        <v>0</v>
      </c>
      <c r="BB115">
        <v>3</v>
      </c>
    </row>
    <row r="116" spans="1:54" x14ac:dyDescent="0.25">
      <c r="A116" t="s">
        <v>194</v>
      </c>
      <c r="B116">
        <v>10</v>
      </c>
      <c r="C116">
        <v>4</v>
      </c>
      <c r="D116" t="s">
        <v>194</v>
      </c>
      <c r="E116">
        <v>10</v>
      </c>
      <c r="F116">
        <v>4</v>
      </c>
      <c r="G116" t="s">
        <v>108</v>
      </c>
      <c r="H116">
        <v>-14</v>
      </c>
      <c r="I116">
        <v>4</v>
      </c>
      <c r="J116">
        <v>0</v>
      </c>
      <c r="K116">
        <v>0</v>
      </c>
      <c r="L116">
        <v>4</v>
      </c>
      <c r="M116" t="s">
        <v>105</v>
      </c>
      <c r="N116">
        <v>-13</v>
      </c>
      <c r="O116">
        <v>4</v>
      </c>
      <c r="P116" t="s">
        <v>108</v>
      </c>
      <c r="Q116">
        <v>1</v>
      </c>
      <c r="R116">
        <v>4</v>
      </c>
      <c r="S116" t="s">
        <v>108</v>
      </c>
      <c r="T116">
        <v>-3</v>
      </c>
      <c r="U116">
        <v>4</v>
      </c>
      <c r="V116" t="s">
        <v>198</v>
      </c>
      <c r="W116">
        <v>1</v>
      </c>
      <c r="X116">
        <v>4</v>
      </c>
      <c r="Y116" t="s">
        <v>313</v>
      </c>
      <c r="Z116">
        <v>-4</v>
      </c>
      <c r="AA116">
        <v>4</v>
      </c>
      <c r="AB116" t="s">
        <v>108</v>
      </c>
      <c r="AC116">
        <v>3</v>
      </c>
      <c r="AD116">
        <v>4</v>
      </c>
      <c r="AE116" t="s">
        <v>309</v>
      </c>
      <c r="AF116">
        <v>-4</v>
      </c>
      <c r="AG116">
        <v>4</v>
      </c>
      <c r="AH116" t="s">
        <v>198</v>
      </c>
      <c r="AI116">
        <v>-1</v>
      </c>
      <c r="AJ116">
        <v>4</v>
      </c>
      <c r="AK116" t="s">
        <v>198</v>
      </c>
      <c r="AL116">
        <v>-11</v>
      </c>
      <c r="AM116">
        <v>4</v>
      </c>
      <c r="AN116" t="s">
        <v>198</v>
      </c>
      <c r="AO116">
        <v>-8</v>
      </c>
      <c r="AP116">
        <v>4</v>
      </c>
      <c r="AQ116" t="s">
        <v>198</v>
      </c>
      <c r="AR116">
        <v>0</v>
      </c>
      <c r="AS116">
        <v>4</v>
      </c>
      <c r="AT116" t="s">
        <v>198</v>
      </c>
      <c r="AU116">
        <v>-11</v>
      </c>
      <c r="AV116">
        <v>4</v>
      </c>
      <c r="AW116" t="s">
        <v>198</v>
      </c>
      <c r="AX116">
        <v>15</v>
      </c>
      <c r="AY116">
        <v>4</v>
      </c>
      <c r="AZ116" t="s">
        <v>309</v>
      </c>
      <c r="BA116">
        <v>-4</v>
      </c>
      <c r="BB116">
        <v>4</v>
      </c>
    </row>
    <row r="117" spans="1:54" x14ac:dyDescent="0.25">
      <c r="A117">
        <v>0</v>
      </c>
      <c r="B117">
        <v>0</v>
      </c>
      <c r="C117">
        <v>1</v>
      </c>
      <c r="D117" t="s">
        <v>27</v>
      </c>
      <c r="E117">
        <v>-11</v>
      </c>
      <c r="F117">
        <v>1</v>
      </c>
      <c r="G117" t="s">
        <v>314</v>
      </c>
      <c r="H117">
        <v>-8</v>
      </c>
      <c r="I117">
        <v>1</v>
      </c>
      <c r="J117">
        <v>0</v>
      </c>
      <c r="K117">
        <v>0</v>
      </c>
      <c r="L117">
        <v>1</v>
      </c>
      <c r="M117" t="s">
        <v>138</v>
      </c>
      <c r="N117">
        <v>-11</v>
      </c>
      <c r="O117">
        <v>1</v>
      </c>
      <c r="P117" t="s">
        <v>194</v>
      </c>
      <c r="Q117">
        <v>7</v>
      </c>
      <c r="R117">
        <v>1</v>
      </c>
      <c r="S117" t="s">
        <v>809</v>
      </c>
      <c r="T117">
        <v>-16</v>
      </c>
      <c r="U117">
        <v>1</v>
      </c>
      <c r="V117" t="s">
        <v>814</v>
      </c>
      <c r="W117">
        <v>-10</v>
      </c>
      <c r="X117">
        <v>1</v>
      </c>
      <c r="Y117" t="s">
        <v>799</v>
      </c>
      <c r="Z117">
        <v>2</v>
      </c>
      <c r="AA117">
        <v>1</v>
      </c>
      <c r="AB117" t="s">
        <v>810</v>
      </c>
      <c r="AC117">
        <v>14</v>
      </c>
      <c r="AD117">
        <v>1</v>
      </c>
      <c r="AE117" t="s">
        <v>194</v>
      </c>
      <c r="AF117">
        <v>-1</v>
      </c>
      <c r="AG117">
        <v>1</v>
      </c>
      <c r="AH117" t="s">
        <v>194</v>
      </c>
      <c r="AI117">
        <v>-18</v>
      </c>
      <c r="AJ117">
        <v>1</v>
      </c>
      <c r="AK117" t="s">
        <v>307</v>
      </c>
      <c r="AL117">
        <v>-20</v>
      </c>
      <c r="AM117">
        <v>1</v>
      </c>
      <c r="AN117" t="s">
        <v>138</v>
      </c>
      <c r="AO117">
        <v>-9</v>
      </c>
      <c r="AP117">
        <v>1</v>
      </c>
      <c r="AQ117" t="s">
        <v>138</v>
      </c>
      <c r="AR117">
        <v>-16</v>
      </c>
      <c r="AS117">
        <v>1</v>
      </c>
      <c r="AT117" t="s">
        <v>96</v>
      </c>
      <c r="AU117">
        <v>-21</v>
      </c>
      <c r="AV117">
        <v>1</v>
      </c>
      <c r="AW117" t="s">
        <v>170</v>
      </c>
      <c r="AX117">
        <v>7</v>
      </c>
      <c r="AY117">
        <v>1</v>
      </c>
      <c r="AZ117" t="s">
        <v>84</v>
      </c>
      <c r="BA117">
        <v>-9</v>
      </c>
      <c r="BB117">
        <v>1</v>
      </c>
    </row>
    <row r="118" spans="1:54" x14ac:dyDescent="0.25">
      <c r="A118">
        <v>0</v>
      </c>
      <c r="B118">
        <v>0</v>
      </c>
      <c r="C118">
        <v>2</v>
      </c>
      <c r="D118" t="s">
        <v>814</v>
      </c>
      <c r="E118">
        <v>-11</v>
      </c>
      <c r="F118">
        <v>2</v>
      </c>
      <c r="G118" t="s">
        <v>308</v>
      </c>
      <c r="H118">
        <v>-8</v>
      </c>
      <c r="I118">
        <v>2</v>
      </c>
      <c r="J118">
        <v>0</v>
      </c>
      <c r="K118">
        <v>0</v>
      </c>
      <c r="L118">
        <v>2</v>
      </c>
      <c r="M118" t="s">
        <v>814</v>
      </c>
      <c r="N118">
        <v>-11</v>
      </c>
      <c r="O118">
        <v>2</v>
      </c>
      <c r="P118" t="s">
        <v>799</v>
      </c>
      <c r="Q118">
        <v>7</v>
      </c>
      <c r="R118">
        <v>2</v>
      </c>
      <c r="S118" t="s">
        <v>305</v>
      </c>
      <c r="T118">
        <v>-16</v>
      </c>
      <c r="U118">
        <v>2</v>
      </c>
      <c r="V118" t="s">
        <v>307</v>
      </c>
      <c r="W118">
        <v>-10</v>
      </c>
      <c r="X118">
        <v>2</v>
      </c>
      <c r="Y118" t="s">
        <v>84</v>
      </c>
      <c r="Z118">
        <v>2</v>
      </c>
      <c r="AA118">
        <v>2</v>
      </c>
      <c r="AB118" t="s">
        <v>799</v>
      </c>
      <c r="AC118">
        <v>14</v>
      </c>
      <c r="AD118">
        <v>2</v>
      </c>
      <c r="AE118" t="s">
        <v>84</v>
      </c>
      <c r="AF118">
        <v>-1</v>
      </c>
      <c r="AG118">
        <v>2</v>
      </c>
      <c r="AH118" t="s">
        <v>84</v>
      </c>
      <c r="AI118">
        <v>-18</v>
      </c>
      <c r="AJ118">
        <v>2</v>
      </c>
      <c r="AK118" t="s">
        <v>194</v>
      </c>
      <c r="AL118">
        <v>-20</v>
      </c>
      <c r="AM118">
        <v>2</v>
      </c>
      <c r="AN118" t="s">
        <v>84</v>
      </c>
      <c r="AO118">
        <v>-9</v>
      </c>
      <c r="AP118">
        <v>2</v>
      </c>
      <c r="AQ118" t="s">
        <v>7</v>
      </c>
      <c r="AR118">
        <v>-16</v>
      </c>
      <c r="AS118">
        <v>2</v>
      </c>
      <c r="AT118" t="s">
        <v>305</v>
      </c>
      <c r="AU118">
        <v>-21</v>
      </c>
      <c r="AV118">
        <v>2</v>
      </c>
      <c r="AW118" t="s">
        <v>96</v>
      </c>
      <c r="AX118">
        <v>7</v>
      </c>
      <c r="AY118">
        <v>2</v>
      </c>
      <c r="AZ118" t="s">
        <v>810</v>
      </c>
      <c r="BA118">
        <v>-9</v>
      </c>
      <c r="BB118">
        <v>2</v>
      </c>
    </row>
    <row r="119" spans="1:54" x14ac:dyDescent="0.25">
      <c r="A119">
        <v>0</v>
      </c>
      <c r="B119">
        <v>0</v>
      </c>
      <c r="C119">
        <v>3</v>
      </c>
      <c r="D119" t="s">
        <v>84</v>
      </c>
      <c r="E119">
        <v>-11</v>
      </c>
      <c r="F119">
        <v>3</v>
      </c>
      <c r="G119" t="s">
        <v>27</v>
      </c>
      <c r="H119">
        <v>-8</v>
      </c>
      <c r="I119">
        <v>3</v>
      </c>
      <c r="J119">
        <v>0</v>
      </c>
      <c r="K119">
        <v>0</v>
      </c>
      <c r="L119">
        <v>3</v>
      </c>
      <c r="M119" t="s">
        <v>27</v>
      </c>
      <c r="N119">
        <v>-11</v>
      </c>
      <c r="O119">
        <v>3</v>
      </c>
      <c r="P119" t="s">
        <v>198</v>
      </c>
      <c r="Q119">
        <v>7</v>
      </c>
      <c r="R119">
        <v>3</v>
      </c>
      <c r="S119" t="s">
        <v>799</v>
      </c>
      <c r="T119">
        <v>-16</v>
      </c>
      <c r="U119">
        <v>3</v>
      </c>
      <c r="V119" t="s">
        <v>799</v>
      </c>
      <c r="W119">
        <v>-10</v>
      </c>
      <c r="X119">
        <v>3</v>
      </c>
      <c r="Y119" t="s">
        <v>800</v>
      </c>
      <c r="Z119">
        <v>2</v>
      </c>
      <c r="AA119">
        <v>3</v>
      </c>
      <c r="AB119" t="s">
        <v>198</v>
      </c>
      <c r="AC119">
        <v>14</v>
      </c>
      <c r="AD119">
        <v>3</v>
      </c>
      <c r="AE119" t="s">
        <v>27</v>
      </c>
      <c r="AF119">
        <v>-1</v>
      </c>
      <c r="AG119">
        <v>3</v>
      </c>
      <c r="AH119" t="s">
        <v>27</v>
      </c>
      <c r="AI119">
        <v>-18</v>
      </c>
      <c r="AJ119">
        <v>3</v>
      </c>
      <c r="AK119" t="s">
        <v>27</v>
      </c>
      <c r="AL119">
        <v>-20</v>
      </c>
      <c r="AM119">
        <v>3</v>
      </c>
      <c r="AN119" t="s">
        <v>27</v>
      </c>
      <c r="AO119">
        <v>-9</v>
      </c>
      <c r="AP119">
        <v>3</v>
      </c>
      <c r="AQ119" t="s">
        <v>27</v>
      </c>
      <c r="AR119">
        <v>-16</v>
      </c>
      <c r="AS119">
        <v>3</v>
      </c>
      <c r="AT119" t="s">
        <v>27</v>
      </c>
      <c r="AU119">
        <v>-21</v>
      </c>
      <c r="AV119">
        <v>3</v>
      </c>
      <c r="AW119" t="s">
        <v>27</v>
      </c>
      <c r="AX119">
        <v>7</v>
      </c>
      <c r="AY119">
        <v>3</v>
      </c>
      <c r="AZ119" t="s">
        <v>27</v>
      </c>
      <c r="BA119">
        <v>-9</v>
      </c>
      <c r="BB119">
        <v>3</v>
      </c>
    </row>
    <row r="120" spans="1:54" x14ac:dyDescent="0.25">
      <c r="A120" t="s">
        <v>315</v>
      </c>
      <c r="B120">
        <v>4</v>
      </c>
      <c r="C120">
        <v>4</v>
      </c>
      <c r="D120" t="s">
        <v>44</v>
      </c>
      <c r="E120">
        <v>-11</v>
      </c>
      <c r="F120">
        <v>4</v>
      </c>
      <c r="G120" t="s">
        <v>44</v>
      </c>
      <c r="H120">
        <v>-8</v>
      </c>
      <c r="I120">
        <v>4</v>
      </c>
      <c r="J120">
        <v>0</v>
      </c>
      <c r="K120">
        <v>0</v>
      </c>
      <c r="L120">
        <v>4</v>
      </c>
      <c r="M120" t="s">
        <v>44</v>
      </c>
      <c r="N120">
        <v>-11</v>
      </c>
      <c r="O120">
        <v>4</v>
      </c>
      <c r="P120" t="s">
        <v>44</v>
      </c>
      <c r="Q120">
        <v>7</v>
      </c>
      <c r="R120">
        <v>4</v>
      </c>
      <c r="S120" t="s">
        <v>44</v>
      </c>
      <c r="T120">
        <v>-16</v>
      </c>
      <c r="U120">
        <v>4</v>
      </c>
      <c r="V120" t="s">
        <v>44</v>
      </c>
      <c r="W120">
        <v>-10</v>
      </c>
      <c r="X120">
        <v>4</v>
      </c>
      <c r="Y120" t="s">
        <v>44</v>
      </c>
      <c r="Z120">
        <v>2</v>
      </c>
      <c r="AA120">
        <v>4</v>
      </c>
      <c r="AB120" t="s">
        <v>44</v>
      </c>
      <c r="AC120">
        <v>14</v>
      </c>
      <c r="AD120">
        <v>4</v>
      </c>
      <c r="AE120" t="s">
        <v>44</v>
      </c>
      <c r="AF120">
        <v>-1</v>
      </c>
      <c r="AG120">
        <v>4</v>
      </c>
      <c r="AH120" t="s">
        <v>44</v>
      </c>
      <c r="AI120">
        <v>-18</v>
      </c>
      <c r="AJ120">
        <v>4</v>
      </c>
      <c r="AK120" t="s">
        <v>44</v>
      </c>
      <c r="AL120">
        <v>-20</v>
      </c>
      <c r="AM120">
        <v>4</v>
      </c>
      <c r="AN120" t="s">
        <v>44</v>
      </c>
      <c r="AO120">
        <v>-9</v>
      </c>
      <c r="AP120">
        <v>4</v>
      </c>
      <c r="AQ120" t="s">
        <v>44</v>
      </c>
      <c r="AR120">
        <v>-16</v>
      </c>
      <c r="AS120">
        <v>4</v>
      </c>
      <c r="AT120" t="s">
        <v>44</v>
      </c>
      <c r="AU120">
        <v>-21</v>
      </c>
      <c r="AV120">
        <v>4</v>
      </c>
      <c r="AW120" t="s">
        <v>853</v>
      </c>
      <c r="AX120">
        <v>7</v>
      </c>
      <c r="AY120">
        <v>4</v>
      </c>
      <c r="AZ120" t="s">
        <v>44</v>
      </c>
      <c r="BA120">
        <v>-9</v>
      </c>
      <c r="BB120">
        <v>4</v>
      </c>
    </row>
    <row r="121" spans="1:54" x14ac:dyDescent="0.25">
      <c r="A121">
        <v>0</v>
      </c>
      <c r="B121">
        <v>0</v>
      </c>
      <c r="C121">
        <v>1</v>
      </c>
      <c r="D121" t="s">
        <v>201</v>
      </c>
      <c r="E121">
        <v>-2</v>
      </c>
      <c r="F121">
        <v>1</v>
      </c>
      <c r="G121" t="s">
        <v>198</v>
      </c>
      <c r="H121">
        <v>-25</v>
      </c>
      <c r="I121">
        <v>1</v>
      </c>
      <c r="J121">
        <v>0</v>
      </c>
      <c r="K121">
        <v>0</v>
      </c>
      <c r="L121">
        <v>1</v>
      </c>
      <c r="M121" t="s">
        <v>203</v>
      </c>
      <c r="N121">
        <v>-7</v>
      </c>
      <c r="O121">
        <v>1</v>
      </c>
      <c r="P121" t="s">
        <v>805</v>
      </c>
      <c r="Q121">
        <v>2</v>
      </c>
      <c r="R121">
        <v>1</v>
      </c>
      <c r="S121" t="s">
        <v>316</v>
      </c>
      <c r="T121">
        <v>2</v>
      </c>
      <c r="U121">
        <v>1</v>
      </c>
      <c r="V121" t="s">
        <v>194</v>
      </c>
      <c r="W121">
        <v>-3</v>
      </c>
      <c r="X121">
        <v>1</v>
      </c>
      <c r="Y121" t="s">
        <v>814</v>
      </c>
      <c r="Z121">
        <v>-6</v>
      </c>
      <c r="AA121">
        <v>1</v>
      </c>
      <c r="AB121" t="s">
        <v>196</v>
      </c>
      <c r="AC121">
        <v>5</v>
      </c>
      <c r="AD121">
        <v>1</v>
      </c>
      <c r="AE121">
        <v>0</v>
      </c>
      <c r="AF121">
        <v>0</v>
      </c>
      <c r="AG121">
        <v>1</v>
      </c>
      <c r="AH121">
        <v>0</v>
      </c>
      <c r="AI121">
        <v>0</v>
      </c>
      <c r="AJ121">
        <v>1</v>
      </c>
      <c r="AK121">
        <v>0</v>
      </c>
      <c r="AL121">
        <v>0</v>
      </c>
      <c r="AM121">
        <v>1</v>
      </c>
      <c r="AN121" t="s">
        <v>317</v>
      </c>
      <c r="AO121">
        <v>-4</v>
      </c>
      <c r="AP121">
        <v>1</v>
      </c>
      <c r="AQ121" t="s">
        <v>194</v>
      </c>
      <c r="AR121">
        <v>-16</v>
      </c>
      <c r="AS121">
        <v>1</v>
      </c>
      <c r="AT121" t="s">
        <v>206</v>
      </c>
      <c r="AU121">
        <v>-15</v>
      </c>
      <c r="AV121">
        <v>1</v>
      </c>
      <c r="AW121" t="s">
        <v>805</v>
      </c>
      <c r="AX121">
        <v>-20</v>
      </c>
      <c r="AY121">
        <v>1</v>
      </c>
      <c r="AZ121" t="s">
        <v>814</v>
      </c>
      <c r="BA121">
        <v>-12</v>
      </c>
      <c r="BB121">
        <v>1</v>
      </c>
    </row>
    <row r="122" spans="1:54" x14ac:dyDescent="0.25">
      <c r="A122">
        <v>0</v>
      </c>
      <c r="B122">
        <v>0</v>
      </c>
      <c r="C122">
        <v>2</v>
      </c>
      <c r="D122" t="s">
        <v>307</v>
      </c>
      <c r="E122">
        <v>-2</v>
      </c>
      <c r="F122">
        <v>2</v>
      </c>
      <c r="G122" t="s">
        <v>307</v>
      </c>
      <c r="H122">
        <v>-25</v>
      </c>
      <c r="I122">
        <v>2</v>
      </c>
      <c r="J122">
        <v>0</v>
      </c>
      <c r="K122">
        <v>0</v>
      </c>
      <c r="L122">
        <v>2</v>
      </c>
      <c r="M122" t="s">
        <v>84</v>
      </c>
      <c r="N122">
        <v>-7</v>
      </c>
      <c r="O122">
        <v>2</v>
      </c>
      <c r="P122" t="s">
        <v>305</v>
      </c>
      <c r="Q122">
        <v>2</v>
      </c>
      <c r="R122">
        <v>2</v>
      </c>
      <c r="S122" t="s">
        <v>201</v>
      </c>
      <c r="T122">
        <v>2</v>
      </c>
      <c r="U122">
        <v>2</v>
      </c>
      <c r="V122" t="s">
        <v>308</v>
      </c>
      <c r="W122">
        <v>-3</v>
      </c>
      <c r="X122">
        <v>2</v>
      </c>
      <c r="Y122" t="s">
        <v>198</v>
      </c>
      <c r="Z122">
        <v>-6</v>
      </c>
      <c r="AA122">
        <v>2</v>
      </c>
      <c r="AB122" t="s">
        <v>814</v>
      </c>
      <c r="AC122">
        <v>5</v>
      </c>
      <c r="AD122">
        <v>2</v>
      </c>
      <c r="AE122">
        <v>0</v>
      </c>
      <c r="AF122">
        <v>0</v>
      </c>
      <c r="AG122">
        <v>2</v>
      </c>
      <c r="AH122">
        <v>0</v>
      </c>
      <c r="AI122">
        <v>0</v>
      </c>
      <c r="AJ122">
        <v>2</v>
      </c>
      <c r="AK122">
        <v>0</v>
      </c>
      <c r="AL122">
        <v>0</v>
      </c>
      <c r="AM122">
        <v>2</v>
      </c>
      <c r="AN122" t="s">
        <v>305</v>
      </c>
      <c r="AO122">
        <v>-4</v>
      </c>
      <c r="AP122">
        <v>2</v>
      </c>
      <c r="AQ122" t="s">
        <v>307</v>
      </c>
      <c r="AR122">
        <v>-16</v>
      </c>
      <c r="AS122">
        <v>2</v>
      </c>
      <c r="AT122" t="s">
        <v>307</v>
      </c>
      <c r="AU122">
        <v>-15</v>
      </c>
      <c r="AV122">
        <v>2</v>
      </c>
      <c r="AW122" t="s">
        <v>307</v>
      </c>
      <c r="AX122">
        <v>-20</v>
      </c>
      <c r="AY122">
        <v>2</v>
      </c>
      <c r="AZ122" t="s">
        <v>305</v>
      </c>
      <c r="BA122">
        <v>-12</v>
      </c>
      <c r="BB122">
        <v>2</v>
      </c>
    </row>
    <row r="123" spans="1:54" x14ac:dyDescent="0.25">
      <c r="A123">
        <v>0</v>
      </c>
      <c r="B123">
        <v>0</v>
      </c>
      <c r="C123">
        <v>3</v>
      </c>
      <c r="D123" t="s">
        <v>203</v>
      </c>
      <c r="E123">
        <v>-2</v>
      </c>
      <c r="F123">
        <v>3</v>
      </c>
      <c r="G123" t="s">
        <v>201</v>
      </c>
      <c r="H123">
        <v>-25</v>
      </c>
      <c r="I123">
        <v>3</v>
      </c>
      <c r="J123">
        <v>0</v>
      </c>
      <c r="K123">
        <v>0</v>
      </c>
      <c r="L123">
        <v>3</v>
      </c>
      <c r="M123" t="s">
        <v>201</v>
      </c>
      <c r="N123">
        <v>-7</v>
      </c>
      <c r="O123">
        <v>3</v>
      </c>
      <c r="P123" t="s">
        <v>201</v>
      </c>
      <c r="Q123">
        <v>2</v>
      </c>
      <c r="R123">
        <v>3</v>
      </c>
      <c r="S123" t="s">
        <v>203</v>
      </c>
      <c r="T123">
        <v>2</v>
      </c>
      <c r="U123">
        <v>3</v>
      </c>
      <c r="V123" t="s">
        <v>201</v>
      </c>
      <c r="W123">
        <v>-3</v>
      </c>
      <c r="X123">
        <v>3</v>
      </c>
      <c r="Y123" t="s">
        <v>201</v>
      </c>
      <c r="Z123">
        <v>-6</v>
      </c>
      <c r="AA123">
        <v>3</v>
      </c>
      <c r="AB123" t="s">
        <v>201</v>
      </c>
      <c r="AC123">
        <v>5</v>
      </c>
      <c r="AD123">
        <v>3</v>
      </c>
      <c r="AE123">
        <v>0</v>
      </c>
      <c r="AF123">
        <v>0</v>
      </c>
      <c r="AG123">
        <v>3</v>
      </c>
      <c r="AH123">
        <v>0</v>
      </c>
      <c r="AI123">
        <v>0</v>
      </c>
      <c r="AJ123">
        <v>3</v>
      </c>
      <c r="AK123">
        <v>0</v>
      </c>
      <c r="AL123">
        <v>0</v>
      </c>
      <c r="AM123">
        <v>3</v>
      </c>
      <c r="AN123" t="s">
        <v>201</v>
      </c>
      <c r="AO123">
        <v>-4</v>
      </c>
      <c r="AP123">
        <v>3</v>
      </c>
      <c r="AQ123" t="s">
        <v>201</v>
      </c>
      <c r="AR123">
        <v>-16</v>
      </c>
      <c r="AS123">
        <v>3</v>
      </c>
      <c r="AT123" t="s">
        <v>201</v>
      </c>
      <c r="AU123">
        <v>-15</v>
      </c>
      <c r="AV123">
        <v>3</v>
      </c>
      <c r="AW123" t="s">
        <v>810</v>
      </c>
      <c r="AX123">
        <v>-20</v>
      </c>
      <c r="AY123">
        <v>3</v>
      </c>
      <c r="AZ123" t="s">
        <v>198</v>
      </c>
      <c r="BA123">
        <v>-12</v>
      </c>
      <c r="BB123">
        <v>3</v>
      </c>
    </row>
    <row r="124" spans="1:54" x14ac:dyDescent="0.25">
      <c r="A124" t="s">
        <v>318</v>
      </c>
      <c r="B124">
        <v>4</v>
      </c>
      <c r="C124">
        <v>4</v>
      </c>
      <c r="D124" t="s">
        <v>197</v>
      </c>
      <c r="E124">
        <v>-2</v>
      </c>
      <c r="F124">
        <v>4</v>
      </c>
      <c r="G124" t="s">
        <v>84</v>
      </c>
      <c r="H124">
        <v>-25</v>
      </c>
      <c r="I124">
        <v>4</v>
      </c>
      <c r="J124">
        <v>0</v>
      </c>
      <c r="L124">
        <v>4</v>
      </c>
      <c r="M124" t="s">
        <v>197</v>
      </c>
      <c r="N124">
        <v>-7</v>
      </c>
      <c r="O124">
        <v>4</v>
      </c>
      <c r="P124" t="s">
        <v>197</v>
      </c>
      <c r="Q124">
        <v>2</v>
      </c>
      <c r="R124">
        <v>4</v>
      </c>
      <c r="S124" t="s">
        <v>197</v>
      </c>
      <c r="T124">
        <v>2</v>
      </c>
      <c r="U124">
        <v>4</v>
      </c>
      <c r="V124" t="s">
        <v>197</v>
      </c>
      <c r="W124">
        <v>-3</v>
      </c>
      <c r="X124">
        <v>4</v>
      </c>
      <c r="Y124" t="s">
        <v>197</v>
      </c>
      <c r="Z124">
        <v>-6</v>
      </c>
      <c r="AA124">
        <v>4</v>
      </c>
      <c r="AB124" t="s">
        <v>197</v>
      </c>
      <c r="AC124">
        <v>5</v>
      </c>
      <c r="AD124">
        <v>4</v>
      </c>
      <c r="AE124" t="s">
        <v>313</v>
      </c>
      <c r="AF124">
        <v>-4</v>
      </c>
      <c r="AG124">
        <v>4</v>
      </c>
      <c r="AH124" t="s">
        <v>313</v>
      </c>
      <c r="AI124">
        <v>-4</v>
      </c>
      <c r="AJ124">
        <v>4</v>
      </c>
      <c r="AK124" t="s">
        <v>309</v>
      </c>
      <c r="AL124">
        <v>-4</v>
      </c>
      <c r="AM124">
        <v>4</v>
      </c>
      <c r="AN124" t="s">
        <v>197</v>
      </c>
      <c r="AO124">
        <v>-4</v>
      </c>
      <c r="AP124">
        <v>4</v>
      </c>
      <c r="AQ124" t="s">
        <v>197</v>
      </c>
      <c r="AR124">
        <v>-16</v>
      </c>
      <c r="AS124">
        <v>4</v>
      </c>
      <c r="AT124" t="s">
        <v>197</v>
      </c>
      <c r="AU124">
        <v>-15</v>
      </c>
      <c r="AV124">
        <v>4</v>
      </c>
      <c r="AW124" t="s">
        <v>84</v>
      </c>
      <c r="AX124">
        <v>-20</v>
      </c>
      <c r="AY124">
        <v>4</v>
      </c>
      <c r="AZ124" t="s">
        <v>197</v>
      </c>
      <c r="BA124">
        <v>-12</v>
      </c>
      <c r="BB124">
        <v>4</v>
      </c>
    </row>
  </sheetData>
  <sortState xmlns:xlrd2="http://schemas.microsoft.com/office/spreadsheetml/2017/richdata2" ref="A2:AL77">
    <sortCondition ref="A2:A77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B124"/>
  <sheetViews>
    <sheetView topLeftCell="AH1" workbookViewId="0">
      <selection activeCell="A33" sqref="A33:XFD33"/>
    </sheetView>
  </sheetViews>
  <sheetFormatPr defaultRowHeight="15" x14ac:dyDescent="0.25"/>
  <cols>
    <col min="1" max="1" width="18.28515625" bestFit="1" customWidth="1"/>
    <col min="2" max="2" width="15.28515625" bestFit="1" customWidth="1"/>
    <col min="3" max="3" width="16.140625" bestFit="1" customWidth="1"/>
    <col min="4" max="4" width="16.42578125" bestFit="1" customWidth="1"/>
    <col min="7" max="7" width="18.28515625" bestFit="1" customWidth="1"/>
    <col min="10" max="10" width="17.5703125" bestFit="1" customWidth="1"/>
    <col min="13" max="13" width="15.85546875" bestFit="1" customWidth="1"/>
    <col min="16" max="16" width="12.140625" bestFit="1" customWidth="1"/>
    <col min="19" max="19" width="12.140625" bestFit="1" customWidth="1"/>
    <col min="22" max="22" width="12.140625" bestFit="1" customWidth="1"/>
    <col min="25" max="25" width="12.140625" bestFit="1" customWidth="1"/>
    <col min="26" max="26" width="4" bestFit="1" customWidth="1"/>
    <col min="27" max="27" width="5.7109375" customWidth="1"/>
    <col min="28" max="28" width="15.7109375" bestFit="1" customWidth="1"/>
    <col min="29" max="29" width="7.42578125" bestFit="1" customWidth="1"/>
    <col min="30" max="30" width="5.5703125" bestFit="1" customWidth="1"/>
    <col min="31" max="31" width="16.5703125" bestFit="1" customWidth="1"/>
    <col min="32" max="32" width="3.7109375" bestFit="1" customWidth="1"/>
    <col min="33" max="33" width="3.28515625" bestFit="1" customWidth="1"/>
    <col min="34" max="34" width="19.85546875" bestFit="1" customWidth="1"/>
    <col min="35" max="35" width="3.7109375" bestFit="1" customWidth="1"/>
    <col min="36" max="36" width="2" bestFit="1" customWidth="1"/>
    <col min="37" max="37" width="15.28515625" bestFit="1" customWidth="1"/>
    <col min="40" max="40" width="15.7109375" bestFit="1" customWidth="1"/>
    <col min="43" max="43" width="15.28515625" bestFit="1" customWidth="1"/>
    <col min="46" max="46" width="12.7109375" bestFit="1" customWidth="1"/>
    <col min="49" max="49" width="15.85546875" bestFit="1" customWidth="1"/>
    <col min="52" max="52" width="12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6" t="s">
        <v>1</v>
      </c>
      <c r="W1" s="2" t="s">
        <v>2</v>
      </c>
      <c r="X1" s="2" t="s">
        <v>3</v>
      </c>
      <c r="Y1" s="2" t="s">
        <v>4</v>
      </c>
      <c r="Z1" s="2" t="s">
        <v>5</v>
      </c>
      <c r="AB1" s="3" t="s">
        <v>270</v>
      </c>
      <c r="AC1" s="3" t="s">
        <v>271</v>
      </c>
      <c r="AD1" s="3" t="s">
        <v>272</v>
      </c>
      <c r="AE1" s="3" t="s">
        <v>273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1" t="s">
        <v>207</v>
      </c>
      <c r="B2" s="1" t="s">
        <v>196</v>
      </c>
      <c r="C2" s="1" t="str">
        <f t="shared" ref="C2:C29" si="0">A2&amp;" "&amp;B2</f>
        <v>Malcolm Allen</v>
      </c>
      <c r="D2" s="7">
        <v>4</v>
      </c>
      <c r="E2" s="7">
        <v>12</v>
      </c>
      <c r="F2" s="7">
        <v>-5</v>
      </c>
      <c r="G2" s="7">
        <v>-5</v>
      </c>
      <c r="H2" s="7">
        <v>11</v>
      </c>
      <c r="I2" s="7">
        <v>-9</v>
      </c>
      <c r="J2" s="7">
        <v>-22</v>
      </c>
      <c r="K2" s="7" t="s">
        <v>9</v>
      </c>
      <c r="L2" s="7">
        <v>13</v>
      </c>
      <c r="M2" s="7" t="s">
        <v>9</v>
      </c>
      <c r="N2" s="7">
        <v>-2</v>
      </c>
      <c r="O2" s="7">
        <v>-4</v>
      </c>
      <c r="P2" s="7">
        <v>-20</v>
      </c>
      <c r="Q2" s="7" t="s">
        <v>9</v>
      </c>
      <c r="R2" s="7">
        <v>8</v>
      </c>
      <c r="S2" s="7">
        <v>-1</v>
      </c>
      <c r="T2" s="7">
        <v>19</v>
      </c>
      <c r="U2" s="7">
        <v>-3</v>
      </c>
      <c r="V2" s="7">
        <f>SUM(D2:U2)</f>
        <v>-4</v>
      </c>
      <c r="W2" s="7">
        <f>SUM(X2:Z2)</f>
        <v>15</v>
      </c>
      <c r="X2" s="8">
        <f t="shared" ref="X2" si="1">COUNTIF(D2:U2,"&gt;0")</f>
        <v>6</v>
      </c>
      <c r="Y2" s="8">
        <f t="shared" ref="Y2" si="2">COUNTIF(D2:U2,0)</f>
        <v>0</v>
      </c>
      <c r="Z2" s="8">
        <f t="shared" ref="Z2" si="3">COUNTIF(D2:U2,"&lt;0")</f>
        <v>9</v>
      </c>
      <c r="AB2">
        <f t="shared" ref="AB2:AB33" si="4">IF(ISERROR(VLOOKUP($C2,$A$77:$C$124,3,FALSE)=1),0,IF(VLOOKUP($C2,$A$77:$C$124,3,FALSE)=1,1,0))+IF(ISERROR(VLOOKUP($C2,$D$77:$F$124,3,FALSE)=1),0,IF(VLOOKUP($C2,$D$77:$F$124,3,FALSE)=1,1,0))+IF(ISERROR(VLOOKUP($C2,$G$77:$I$124,3,FALSE)=1),0,IF(VLOOKUP($C2,$G$77:$I$124,3,FALSE)=1,1,0))+IF(ISERROR(VLOOKUP($C2,$J$77:$L$124,3,FALSE)=1),0,IF(VLOOKUP($C2,$J$77:$L$124,3,FALSE)=1,1,0))+IF(ISERROR(VLOOKUP($C2,$M$77:$O$124,3,FALSE)=1),0,IF(VLOOKUP($C2,$M$77:$O$124,3,FALSE)=1,1,0))+IF(ISERROR(VLOOKUP($C2,$P$77:$R$124,3,FALSE)=1),0,IF(VLOOKUP($C2,$P$77:$R$124,3,FALSE)=1,1,0))+IF(ISERROR(VLOOKUP($C2,$S$77:$U$124,3,FALSE)=1),0,IF(VLOOKUP($C2,$S$77:$U$124,3,FALSE)=1,1,0))+IF(ISERROR(VLOOKUP($C2,$V$77:$X$124,3,FALSE)=1),0,IF(VLOOKUP($C2,$V$77:$X$124,3,FALSE)=1,1,0))+IF(ISERROR(VLOOKUP($C2,$Y$77:$AA$124,3,FALSE)=1),0,IF(VLOOKUP($C2,$Y$77:$AA$124,3,FALSE)=1,1,0))+IF(ISERROR(VLOOKUP($C2,$AB$77:$AD$124,3,FALSE)=1),0,IF(VLOOKUP($C2,$AB$77:$AD$124,3,FALSE)=1,1,0))+IF(ISERROR(VLOOKUP($C2,$AE$77:$AG$124,3,FALSE)=1),0,IF(VLOOKUP($C2,$AE$77:$AG$124,3,FALSE)=1,1,0))+IF(ISERROR(VLOOKUP($C2,$AH$77:$AJ$124,3,FALSE)=1),0,IF(VLOOKUP($C2,$AH$77:$AJ$124,3,FALSE)=1,1,0))+IF(ISERROR(VLOOKUP($C2,$AK$77:$AM$126,3,FALSE)=1),0,IF(VLOOKUP($C2,$AK$77:$AM$126,3,FALSE)=1,1,0))+IF(ISERROR(VLOOKUP($C2,$AN$77:$AP$124,3,FALSE)=1),0,IF(VLOOKUP($C2,$AN$77:$AP$124,3,FALSE)=1,1,0))+IF(ISERROR(VLOOKUP($C2,$AQ$77:$AS$124,3,FALSE)=1),0,IF(VLOOKUP($C2,$AQ$77:$AS$124,3,FALSE)=1,1,0))+IF(ISERROR(VLOOKUP($C2,$AT$77:$AV$124,3,FALSE)=1),0,IF(VLOOKUP($C2,$AT$77:$AV$124,3,FALSE)=1,1,0))+IF(ISERROR(VLOOKUP($C2,$AW$77:$AY$124,3,FALSE)=1),0,IF(VLOOKUP($C2,$AW$77:$AY$124,3,FALSE)=1,1,0))+IF(ISERROR(VLOOKUP($C2,$AZ$77:$BB$124,3,FALSE)=1),0,IF(VLOOKUP($C2,$AZ$77:$BB$124,3,FALSE)=1,1,0))</f>
        <v>0</v>
      </c>
      <c r="AC2">
        <f t="shared" ref="AC2:AC33" si="5">IF(ISERROR(VLOOKUP($C2,$A$77:$C$124,3,FALSE)=2),0,IF(VLOOKUP($C2,$A$77:$C$124,3,FALSE)=2,1,0))+IF(ISERROR(VLOOKUP($C2,$D$77:$F$124,3,FALSE)=2),0,IF(VLOOKUP($C2,$D$77:$F$124,3,FALSE)=2,1,0))+IF(ISERROR(VLOOKUP($C2,$G$77:$I$124,3,FALSE)=2),0,IF(VLOOKUP($C2,$G$77:$I$124,3,FALSE)=2,1,0))+IF(ISERROR(VLOOKUP($C2,$J$77:$L$124,3,FALSE)=2),0,IF(VLOOKUP($C2,$J$77:$L$124,3,FALSE)=2,1,0))+IF(ISERROR(VLOOKUP($C2,$M$77:$O$124,3,FALSE)=2),0,IF(VLOOKUP($C2,$M$77:$O$124,3,FALSE)=2,1,0))+IF(ISERROR(VLOOKUP($C2,$P$77:$R$124,3,FALSE)=2),0,IF(VLOOKUP($C2,$P$77:$R$124,3,FALSE)=2,1,0))+IF(ISERROR(VLOOKUP($C2,$S$77:$U$124,3,FALSE)=2),0,IF(VLOOKUP($C2,$S$77:$U$124,3,FALSE)=2,1,0))+IF(ISERROR(VLOOKUP($C2,$V$77:$X$124,3,FALSE)=2),0,IF(VLOOKUP($C2,$V$77:$X$124,3,FALSE)=2,1,0))+IF(ISERROR(VLOOKUP($C2,$Y$77:$AA$124,3,FALSE)=2),0,IF(VLOOKUP($C2,$Y$77:$AA$124,3,FALSE)=2,1,0))+IF(ISERROR(VLOOKUP($C2,$AB$77:$AD$124,3,FALSE)=2),0,IF(VLOOKUP($C2,$AB$77:$AD$124,3,FALSE)=2,1,0))+IF(ISERROR(VLOOKUP($C2,$AE$77:$AG$124,3,FALSE)=2),0,IF(VLOOKUP($C2,$AE$77:$AG$124,3,FALSE)=2,1,0))+IF(ISERROR(VLOOKUP($C2,$AH$77:$AJ$124,3,FALSE)=2),0,IF(VLOOKUP($C2,$AH$77:$AJ$124,3,FALSE)=2,1,0))+IF(ISERROR(VLOOKUP($C2,$AK$77:$AM$126,3,FALSE)=2),0,IF(VLOOKUP($C2,$AK$77:$AM$126,3,FALSE)=2,1,0))+IF(ISERROR(VLOOKUP($C2,$AN$77:$AP$124,3,FALSE)=2),0,IF(VLOOKUP($C2,$AN$77:$AP$124,3,FALSE)=2,1,0))+IF(ISERROR(VLOOKUP($C2,$AQ$77:$AS$124,3,FALSE)=2),0,IF(VLOOKUP($C2,$AQ$77:$AS$124,3,FALSE)=2,1,0))+IF(ISERROR(VLOOKUP($C2,$AT$77:$AV$124,3,FALSE)=2),0,IF(VLOOKUP($C2,$AT$77:$AV$124,3,FALSE)=2,1,0))+IF(ISERROR(VLOOKUP($C2,$AW$77:$AY$124,3,FALSE)=2),0,IF(VLOOKUP($C2,$AW$77:$AY$124,3,FALSE)=2,1,0))+IF(ISERROR(VLOOKUP($C2,$AZ$77:$BB$124,3,FALSE)=2),0,IF(VLOOKUP($C2,$AZ$77:$BB$124,3,FALSE)=2,1,0))</f>
        <v>0</v>
      </c>
      <c r="AD2">
        <f t="shared" ref="AD2:AD33" si="6">IF(ISERROR(VLOOKUP($C2,$A$77:$C$124,3,FALSE)=3),0,IF(VLOOKUP($C2,$A$77:$C$124,3,FALSE)=3,1,0))+IF(ISERROR(VLOOKUP($C2,$D$77:$F$124,3,FALSE)=3),0,IF(VLOOKUP($C2,$D$77:$F$124,3,FALSE)=3,1,0))+IF(ISERROR(VLOOKUP($C2,$G$77:$I$124,3,FALSE)=3),0,IF(VLOOKUP($C2,$G$77:$I$124,3,FALSE)=3,1,0))+IF(ISERROR(VLOOKUP($C2,$J$77:$L$124,3,FALSE)=3),0,IF(VLOOKUP($C2,$J$77:$L$124,3,FALSE)=3,1,0))+IF(ISERROR(VLOOKUP($C2,$M$77:$O$124,3,FALSE)=3),0,IF(VLOOKUP($C2,$M$77:$O$124,3,FALSE)=3,1,0))+IF(ISERROR(VLOOKUP($C2,$P$77:$R$124,3,FALSE)=3),0,IF(VLOOKUP($C2,$P$77:$R$124,3,FALSE)=3,1,0))+IF(ISERROR(VLOOKUP($C2,$S$77:$U$124,3,FALSE)=3),0,IF(VLOOKUP($C2,$S$77:$U$124,3,FALSE)=3,1,0))+IF(ISERROR(VLOOKUP($C2,$V$77:$X$124,3,FALSE)=3),0,IF(VLOOKUP($C2,$V$77:$X$124,3,FALSE)=3,1,0))+IF(ISERROR(VLOOKUP($C2,$Y$77:$AA$124,3,FALSE)=3),0,IF(VLOOKUP($C2,$Y$77:$AA$124,3,FALSE)=3,1,0))+IF(ISERROR(VLOOKUP($C2,$AB$77:$AD$124,3,FALSE)=3),0,IF(VLOOKUP($C2,$AB$77:$AD$124,3,FALSE)=3,1,0))+IF(ISERROR(VLOOKUP($C2,$AE$77:$AG$124,3,FALSE)=3),0,IF(VLOOKUP($C2,$AE$77:$AG$124,3,FALSE)=3,1,0))+IF(ISERROR(VLOOKUP($C2,$AH$77:$AJ$124,3,FALSE)=3),0,IF(VLOOKUP($C2,$AH$77:$AJ$124,3,FALSE)=3,1,0))+IF(ISERROR(VLOOKUP($C2,$AK$77:$AM$126,3,FALSE)=3),0,IF(VLOOKUP($C2,$AK$77:$AM$126,3,FALSE)=3,1,0))+IF(ISERROR(VLOOKUP($C2,$AN$77:$AP$124,3,FALSE)=3),0,IF(VLOOKUP($C2,$AN$77:$AP$124,3,FALSE)=3,1,0))+IF(ISERROR(VLOOKUP($C2,$AQ$77:$AS$124,3,FALSE)=3),0,IF(VLOOKUP($C2,$AQ$77:$AS$124,3,FALSE)=3,1,0))+IF(ISERROR(VLOOKUP($C2,$AT$77:$AV$124,3,FALSE)=3),0,IF(VLOOKUP($C2,$AT$77:$AV$124,3,FALSE)=3,1,0))+IF(ISERROR(VLOOKUP($C2,$AW$77:$AY$124,3,FALSE)=3),0,IF(VLOOKUP($C2,$AW$77:$AY$124,3,FALSE)=3,1,0))+IF(ISERROR(VLOOKUP($C2,$AZ$77:$BB$124,3,FALSE)=3),0,IF(VLOOKUP($C2,$AZ$77:$BB$124,3,FALSE)=3,1,0))</f>
        <v>0</v>
      </c>
      <c r="AE2">
        <f t="shared" ref="AE2:AE33" si="7">IF(ISERROR(VLOOKUP($C2,$A$77:$C$124,3,FALSE)=4),0,IF(VLOOKUP($C2,$A$77:$C$124,3,FALSE)=4,1,0))+IF(ISERROR(VLOOKUP($C2,$D$77:$F$124,3,FALSE)=4),0,IF(VLOOKUP($C2,$D$77:$F$124,3,FALSE)=4,1,0))+IF(ISERROR(VLOOKUP($C2,$G$77:$I$124,3,FALSE)=4),0,IF(VLOOKUP($C2,$G$77:$I$124,3,FALSE)=4,1,0))+IF(ISERROR(VLOOKUP($C2,$J$77:$L$124,3,FALSE)=4),0,IF(VLOOKUP($C2,$J$77:$L$124,3,FALSE)=4,1,0))+IF(ISERROR(VLOOKUP($C2,$M$77:$O$124,3,FALSE)=4),0,IF(VLOOKUP($C2,$M$77:$O$124,3,FALSE)=4,1,0))+IF(ISERROR(VLOOKUP($C2,$P$77:$R$124,3,FALSE)=4),0,IF(VLOOKUP($C2,$P$77:$R$124,3,FALSE)=4,1,0))+IF(ISERROR(VLOOKUP($C2,$S$77:$U$124,3,FALSE)=4),0,IF(VLOOKUP($C2,$S$77:$U$124,3,FALSE)=4,1,0))+IF(ISERROR(VLOOKUP($C2,$V$77:$X$124,3,FALSE)=4),0,IF(VLOOKUP($C2,$V$77:$X$124,3,FALSE)=4,1,0))+IF(ISERROR(VLOOKUP($C2,$Y$77:$AA$124,3,FALSE)=4),0,IF(VLOOKUP($C2,$Y$77:$AA$124,3,FALSE)=4,1,0))+IF(ISERROR(VLOOKUP($C2,$AB$77:$AD$124,3,FALSE)=4),0,IF(VLOOKUP($C2,$AB$77:$AD$124,3,FALSE)=4,1,0))+IF(ISERROR(VLOOKUP($C2,$AE$77:$AG$124,3,FALSE)=4),0,IF(VLOOKUP($C2,$AE$77:$AG$124,3,FALSE)=4,1,0))+IF(ISERROR(VLOOKUP($C2,$AH$77:$AJ$124,3,FALSE)=4),0,IF(VLOOKUP($C2,$AH$77:$AJ$124,3,FALSE)=4,1,0))+IF(ISERROR(VLOOKUP($C2,$AK$77:$AM$126,3,FALSE)=4),0,IF(VLOOKUP($C2,$AK$77:$AM$126,3,FALSE)=4,1,0))+IF(ISERROR(VLOOKUP($C2,$AN$77:$AP$124,3,FALSE)=4),0,IF(VLOOKUP($C2,$AN$77:$AP$124,3,FALSE)=4,1,0))+IF(ISERROR(VLOOKUP($C2,$AQ$77:$AS$124,3,FALSE)=4),0,IF(VLOOKUP($C2,$AQ$77:$AS$124,3,FALSE)=4,1,0))+IF(ISERROR(VLOOKUP($C2,$AT$77:$AV$124,3,FALSE)=4),0,IF(VLOOKUP($C2,$AT$77:$AV$124,3,FALSE)=4,1,0))+IF(ISERROR(VLOOKUP($C2,$AW$77:$AY$124,3,FALSE)=4),0,IF(VLOOKUP($C2,$AW$77:$AY$124,3,FALSE)=4,1,0))+IF(ISERROR(VLOOKUP($C2,$AZ$77:$BB$124,3,FALSE)=4),0,IF(VLOOKUP($C2,$AZ$77:$BB$124,3,FALSE)=4,1,0))</f>
        <v>3</v>
      </c>
      <c r="AF2">
        <f>SUM(AB2:AE2)</f>
        <v>3</v>
      </c>
      <c r="AG2" t="str">
        <f>IF(AF2=W2,"","no")</f>
        <v>no</v>
      </c>
      <c r="AK2" s="1" t="s">
        <v>357</v>
      </c>
      <c r="AL2" s="43">
        <f>COUNTIF($A$77:$BB$92,$AK2)</f>
        <v>0</v>
      </c>
      <c r="AM2" s="43">
        <f>COUNTIF($A$93:$AZ$108,$AK2)</f>
        <v>0</v>
      </c>
      <c r="AN2" s="43">
        <f>COUNTIF($A$109:$AZ$124,$AK2)</f>
        <v>3</v>
      </c>
      <c r="AO2" s="43">
        <f>COUNTIF($A$124:$AZ$141,$AK2)</f>
        <v>0</v>
      </c>
    </row>
    <row r="3" spans="1:41" x14ac:dyDescent="0.25">
      <c r="A3" s="1" t="s">
        <v>6</v>
      </c>
      <c r="B3" s="1" t="s">
        <v>7</v>
      </c>
      <c r="C3" s="1" t="str">
        <f t="shared" si="0"/>
        <v>Warwick Armour</v>
      </c>
      <c r="D3" s="7">
        <v>-8</v>
      </c>
      <c r="E3" s="7">
        <v>0</v>
      </c>
      <c r="F3" s="7">
        <v>3</v>
      </c>
      <c r="G3" s="7">
        <v>8</v>
      </c>
      <c r="H3" s="7">
        <v>-1</v>
      </c>
      <c r="I3" s="7">
        <v>-10</v>
      </c>
      <c r="J3" s="7">
        <v>-8</v>
      </c>
      <c r="K3" s="7" t="s">
        <v>9</v>
      </c>
      <c r="L3" s="7">
        <v>8</v>
      </c>
      <c r="M3" s="7" t="s">
        <v>9</v>
      </c>
      <c r="N3" s="7">
        <v>-17</v>
      </c>
      <c r="O3" s="7">
        <v>2</v>
      </c>
      <c r="P3" s="7">
        <v>6</v>
      </c>
      <c r="Q3" s="7" t="s">
        <v>9</v>
      </c>
      <c r="R3" s="7">
        <v>-12</v>
      </c>
      <c r="S3" s="7">
        <v>5</v>
      </c>
      <c r="T3" s="7">
        <v>6</v>
      </c>
      <c r="U3" s="7">
        <v>0</v>
      </c>
      <c r="V3" s="7">
        <f t="shared" ref="V3:V48" si="8">SUM(D3:U3)</f>
        <v>-18</v>
      </c>
      <c r="W3" s="7">
        <f t="shared" ref="W3:W48" si="9">SUM(X3:Z3)</f>
        <v>15</v>
      </c>
      <c r="X3" s="8">
        <f t="shared" ref="X3:X48" si="10">COUNTIF(D3:U3,"&gt;0")</f>
        <v>7</v>
      </c>
      <c r="Y3" s="8">
        <f t="shared" ref="Y3:Y48" si="11">COUNTIF(D3:U3,0)</f>
        <v>2</v>
      </c>
      <c r="Z3" s="8">
        <f t="shared" ref="Z3:Z48" si="12">COUNTIF(D3:U3,"&lt;0")</f>
        <v>6</v>
      </c>
      <c r="AB3">
        <f t="shared" si="4"/>
        <v>13</v>
      </c>
      <c r="AC3">
        <f t="shared" si="5"/>
        <v>2</v>
      </c>
      <c r="AD3">
        <f t="shared" si="6"/>
        <v>0</v>
      </c>
      <c r="AE3">
        <f t="shared" si="7"/>
        <v>0</v>
      </c>
      <c r="AF3">
        <f t="shared" ref="AF3:AF54" si="13">SUM(AB3:AE3)</f>
        <v>15</v>
      </c>
      <c r="AG3" t="str">
        <f t="shared" ref="AG3:AG54" si="14">IF(AF3=W3,"","no")</f>
        <v/>
      </c>
      <c r="AK3" s="1" t="s">
        <v>8</v>
      </c>
      <c r="AL3" s="43">
        <f t="shared" ref="AL3:AL52" si="15">COUNTIF($A$77:$AZ$92,$AK3)</f>
        <v>0</v>
      </c>
      <c r="AM3" s="43">
        <f t="shared" ref="AM3:AM52" si="16">COUNTIF($A$93:$AZ$108,$AK3)</f>
        <v>15</v>
      </c>
      <c r="AN3" s="43">
        <f t="shared" ref="AN3:AN52" si="17">COUNTIF($A$109:$AZ$124,$AK3)</f>
        <v>0</v>
      </c>
      <c r="AO3" s="43">
        <f t="shared" ref="AO3:AO52" si="18">COUNTIF($A$125:$AZ$141,$AK3)</f>
        <v>0</v>
      </c>
    </row>
    <row r="4" spans="1:41" x14ac:dyDescent="0.25">
      <c r="A4" s="1" t="s">
        <v>217</v>
      </c>
      <c r="B4" s="1" t="s">
        <v>211</v>
      </c>
      <c r="C4" s="1" t="str">
        <f t="shared" si="0"/>
        <v>Rowena Atkinson</v>
      </c>
      <c r="D4" s="7">
        <v>-6</v>
      </c>
      <c r="E4" s="7">
        <v>-8</v>
      </c>
      <c r="F4" s="7">
        <v>-4</v>
      </c>
      <c r="G4" s="7" t="s">
        <v>9</v>
      </c>
      <c r="H4" s="7">
        <v>-16</v>
      </c>
      <c r="I4" s="7">
        <v>-23</v>
      </c>
      <c r="J4" s="7">
        <v>-9</v>
      </c>
      <c r="K4" s="7" t="s">
        <v>9</v>
      </c>
      <c r="L4" s="7">
        <v>-18</v>
      </c>
      <c r="M4" s="7" t="s">
        <v>9</v>
      </c>
      <c r="N4" s="7">
        <v>-5</v>
      </c>
      <c r="O4" s="7">
        <v>-10</v>
      </c>
      <c r="P4" s="7">
        <v>-16</v>
      </c>
      <c r="Q4" s="7" t="s">
        <v>9</v>
      </c>
      <c r="R4" s="7">
        <v>1</v>
      </c>
      <c r="S4" s="7">
        <v>-4.75</v>
      </c>
      <c r="T4" s="7">
        <v>-5</v>
      </c>
      <c r="U4" s="7" t="s">
        <v>9</v>
      </c>
      <c r="V4" s="7">
        <f t="shared" si="8"/>
        <v>-123.75</v>
      </c>
      <c r="W4" s="7">
        <f t="shared" si="9"/>
        <v>13</v>
      </c>
      <c r="X4" s="8">
        <f t="shared" si="10"/>
        <v>1</v>
      </c>
      <c r="Y4" s="8">
        <f t="shared" si="11"/>
        <v>0</v>
      </c>
      <c r="Z4" s="8">
        <f t="shared" si="12"/>
        <v>12</v>
      </c>
      <c r="AB4">
        <f t="shared" si="4"/>
        <v>13</v>
      </c>
      <c r="AC4">
        <f t="shared" si="5"/>
        <v>0</v>
      </c>
      <c r="AD4">
        <f t="shared" si="6"/>
        <v>0</v>
      </c>
      <c r="AE4">
        <f t="shared" si="7"/>
        <v>0</v>
      </c>
      <c r="AF4">
        <f t="shared" si="13"/>
        <v>13</v>
      </c>
      <c r="AG4" t="str">
        <f t="shared" si="14"/>
        <v/>
      </c>
      <c r="AK4" s="1" t="s">
        <v>354</v>
      </c>
      <c r="AL4" s="43">
        <f t="shared" si="15"/>
        <v>0</v>
      </c>
      <c r="AM4" s="43">
        <f t="shared" si="16"/>
        <v>0</v>
      </c>
      <c r="AN4" s="43">
        <f t="shared" si="17"/>
        <v>13</v>
      </c>
      <c r="AO4" s="43">
        <f t="shared" si="18"/>
        <v>0</v>
      </c>
    </row>
    <row r="5" spans="1:41" x14ac:dyDescent="0.25">
      <c r="A5" s="1" t="s">
        <v>146</v>
      </c>
      <c r="B5" s="1" t="s">
        <v>206</v>
      </c>
      <c r="C5" s="1" t="str">
        <f t="shared" si="0"/>
        <v>Bruce Bate</v>
      </c>
      <c r="D5" s="7">
        <v>-20</v>
      </c>
      <c r="E5" s="7" t="s">
        <v>9</v>
      </c>
      <c r="F5" s="7">
        <v>-4</v>
      </c>
      <c r="G5" s="7" t="s">
        <v>9</v>
      </c>
      <c r="H5" s="7" t="s">
        <v>9</v>
      </c>
      <c r="I5" s="7" t="s">
        <v>9</v>
      </c>
      <c r="J5" s="7" t="s">
        <v>9</v>
      </c>
      <c r="K5" s="7" t="s">
        <v>9</v>
      </c>
      <c r="L5" s="7" t="s">
        <v>9</v>
      </c>
      <c r="M5" s="7" t="s">
        <v>9</v>
      </c>
      <c r="N5" s="7">
        <v>1</v>
      </c>
      <c r="O5" s="7" t="s">
        <v>9</v>
      </c>
      <c r="P5" s="7" t="s">
        <v>9</v>
      </c>
      <c r="Q5" s="7" t="s">
        <v>9</v>
      </c>
      <c r="R5" s="7" t="s">
        <v>9</v>
      </c>
      <c r="S5" s="7" t="s">
        <v>9</v>
      </c>
      <c r="T5" s="7" t="s">
        <v>9</v>
      </c>
      <c r="U5" s="7" t="s">
        <v>9</v>
      </c>
      <c r="V5" s="7">
        <f t="shared" si="8"/>
        <v>-23</v>
      </c>
      <c r="W5" s="7">
        <f t="shared" si="9"/>
        <v>3</v>
      </c>
      <c r="X5" s="8">
        <f t="shared" si="10"/>
        <v>1</v>
      </c>
      <c r="Y5" s="8">
        <f t="shared" si="11"/>
        <v>0</v>
      </c>
      <c r="Z5" s="8">
        <f t="shared" si="12"/>
        <v>2</v>
      </c>
      <c r="AB5">
        <f t="shared" si="4"/>
        <v>0</v>
      </c>
      <c r="AC5">
        <f t="shared" si="5"/>
        <v>1</v>
      </c>
      <c r="AD5">
        <f t="shared" si="6"/>
        <v>2</v>
      </c>
      <c r="AE5">
        <f t="shared" si="7"/>
        <v>0</v>
      </c>
      <c r="AF5">
        <f t="shared" si="13"/>
        <v>3</v>
      </c>
      <c r="AG5" t="str">
        <f t="shared" si="14"/>
        <v/>
      </c>
      <c r="AK5" s="1" t="s">
        <v>345</v>
      </c>
      <c r="AL5" s="43">
        <f t="shared" si="15"/>
        <v>0</v>
      </c>
      <c r="AM5" s="43">
        <f t="shared" si="16"/>
        <v>0</v>
      </c>
      <c r="AN5" s="43">
        <f t="shared" si="17"/>
        <v>3</v>
      </c>
      <c r="AO5" s="43">
        <f t="shared" si="18"/>
        <v>0</v>
      </c>
    </row>
    <row r="6" spans="1:41" x14ac:dyDescent="0.25">
      <c r="A6" s="1" t="s">
        <v>10</v>
      </c>
      <c r="B6" s="1" t="s">
        <v>11</v>
      </c>
      <c r="C6" s="1" t="str">
        <f t="shared" si="0"/>
        <v>Garry Benveniste</v>
      </c>
      <c r="D6" s="7">
        <v>9</v>
      </c>
      <c r="E6" s="7">
        <v>12</v>
      </c>
      <c r="F6" s="7">
        <v>15</v>
      </c>
      <c r="G6" s="7">
        <v>-18</v>
      </c>
      <c r="H6" s="7">
        <v>-6</v>
      </c>
      <c r="I6" s="7">
        <v>-3</v>
      </c>
      <c r="J6" s="7">
        <v>3</v>
      </c>
      <c r="K6" s="7">
        <v>1</v>
      </c>
      <c r="L6" s="7">
        <v>-2</v>
      </c>
      <c r="M6" s="7" t="s">
        <v>9</v>
      </c>
      <c r="N6" s="7">
        <v>4</v>
      </c>
      <c r="O6" s="7" t="s">
        <v>9</v>
      </c>
      <c r="P6" s="7">
        <v>-3</v>
      </c>
      <c r="Q6" s="7">
        <v>9</v>
      </c>
      <c r="R6" s="7">
        <v>-20</v>
      </c>
      <c r="S6" s="7">
        <v>-12</v>
      </c>
      <c r="T6" s="7">
        <v>-24</v>
      </c>
      <c r="U6" s="7">
        <v>-2</v>
      </c>
      <c r="V6" s="7">
        <f t="shared" si="8"/>
        <v>-37</v>
      </c>
      <c r="W6" s="7">
        <f t="shared" si="9"/>
        <v>16</v>
      </c>
      <c r="X6" s="8">
        <f t="shared" si="10"/>
        <v>7</v>
      </c>
      <c r="Y6" s="8">
        <f t="shared" si="11"/>
        <v>0</v>
      </c>
      <c r="Z6" s="8">
        <f t="shared" si="12"/>
        <v>9</v>
      </c>
      <c r="AB6">
        <f t="shared" si="4"/>
        <v>0</v>
      </c>
      <c r="AC6">
        <f t="shared" si="5"/>
        <v>16</v>
      </c>
      <c r="AD6">
        <f t="shared" si="6"/>
        <v>0</v>
      </c>
      <c r="AE6">
        <f t="shared" si="7"/>
        <v>0</v>
      </c>
      <c r="AF6">
        <f t="shared" si="13"/>
        <v>16</v>
      </c>
      <c r="AG6" t="str">
        <f t="shared" si="14"/>
        <v/>
      </c>
      <c r="AK6" s="1" t="s">
        <v>12</v>
      </c>
      <c r="AL6" s="43">
        <f t="shared" si="15"/>
        <v>16</v>
      </c>
      <c r="AM6" s="43">
        <f t="shared" si="16"/>
        <v>0</v>
      </c>
      <c r="AN6" s="43">
        <f t="shared" si="17"/>
        <v>0</v>
      </c>
      <c r="AO6" s="43">
        <f t="shared" si="18"/>
        <v>0</v>
      </c>
    </row>
    <row r="7" spans="1:41" x14ac:dyDescent="0.25">
      <c r="A7" s="1" t="s">
        <v>208</v>
      </c>
      <c r="B7" s="1" t="s">
        <v>202</v>
      </c>
      <c r="C7" s="1" t="str">
        <f t="shared" si="0"/>
        <v>David Black</v>
      </c>
      <c r="D7" s="7">
        <v>-12</v>
      </c>
      <c r="E7" s="7">
        <v>2</v>
      </c>
      <c r="F7" s="7">
        <v>-38</v>
      </c>
      <c r="G7" s="7">
        <v>12</v>
      </c>
      <c r="H7" s="7">
        <v>8</v>
      </c>
      <c r="I7" s="7">
        <v>15</v>
      </c>
      <c r="J7" s="7">
        <v>5</v>
      </c>
      <c r="K7" s="7" t="s">
        <v>9</v>
      </c>
      <c r="L7" s="7">
        <v>1</v>
      </c>
      <c r="M7" s="7" t="s">
        <v>9</v>
      </c>
      <c r="N7" s="7">
        <v>-10</v>
      </c>
      <c r="O7" s="7">
        <v>-9</v>
      </c>
      <c r="P7" s="7" t="s">
        <v>9</v>
      </c>
      <c r="Q7" s="7" t="s">
        <v>9</v>
      </c>
      <c r="R7" s="7">
        <v>2</v>
      </c>
      <c r="S7" s="7">
        <v>-16</v>
      </c>
      <c r="T7" s="7" t="s">
        <v>9</v>
      </c>
      <c r="U7" s="7" t="s">
        <v>9</v>
      </c>
      <c r="V7" s="7">
        <f t="shared" si="8"/>
        <v>-40</v>
      </c>
      <c r="W7" s="7">
        <f t="shared" si="9"/>
        <v>12</v>
      </c>
      <c r="X7" s="8">
        <f t="shared" si="10"/>
        <v>7</v>
      </c>
      <c r="Y7" s="8">
        <f t="shared" si="11"/>
        <v>0</v>
      </c>
      <c r="Z7" s="8">
        <f t="shared" si="12"/>
        <v>5</v>
      </c>
      <c r="AB7">
        <f t="shared" si="4"/>
        <v>0</v>
      </c>
      <c r="AC7">
        <f t="shared" si="5"/>
        <v>12</v>
      </c>
      <c r="AD7">
        <f t="shared" si="6"/>
        <v>0</v>
      </c>
      <c r="AE7">
        <f t="shared" si="7"/>
        <v>0</v>
      </c>
      <c r="AF7">
        <f t="shared" si="13"/>
        <v>12</v>
      </c>
      <c r="AG7" t="str">
        <f t="shared" si="14"/>
        <v/>
      </c>
      <c r="AK7" s="1" t="s">
        <v>258</v>
      </c>
      <c r="AL7" s="43">
        <f t="shared" si="15"/>
        <v>0</v>
      </c>
      <c r="AM7" s="43">
        <f t="shared" si="16"/>
        <v>12</v>
      </c>
      <c r="AN7" s="43">
        <f t="shared" si="17"/>
        <v>0</v>
      </c>
      <c r="AO7" s="43">
        <f t="shared" si="18"/>
        <v>0</v>
      </c>
    </row>
    <row r="8" spans="1:41" x14ac:dyDescent="0.25">
      <c r="A8" s="1" t="s">
        <v>13</v>
      </c>
      <c r="B8" s="1" t="s">
        <v>14</v>
      </c>
      <c r="C8" s="1" t="str">
        <f t="shared" si="0"/>
        <v>Don Blesing</v>
      </c>
      <c r="D8" s="7">
        <v>-29</v>
      </c>
      <c r="E8" s="7">
        <v>4</v>
      </c>
      <c r="F8" s="7">
        <v>-6</v>
      </c>
      <c r="G8" s="7">
        <v>-12</v>
      </c>
      <c r="H8" s="7">
        <v>-30</v>
      </c>
      <c r="I8" s="7">
        <v>15</v>
      </c>
      <c r="J8" s="7">
        <v>5</v>
      </c>
      <c r="K8" s="7" t="s">
        <v>9</v>
      </c>
      <c r="L8" s="7">
        <v>1</v>
      </c>
      <c r="M8" s="7" t="s">
        <v>9</v>
      </c>
      <c r="N8" s="7">
        <v>-10</v>
      </c>
      <c r="O8" s="7">
        <v>-9</v>
      </c>
      <c r="P8" s="7">
        <v>12</v>
      </c>
      <c r="Q8" s="7" t="s">
        <v>9</v>
      </c>
      <c r="R8" s="7">
        <v>2</v>
      </c>
      <c r="S8" s="7" t="s">
        <v>9</v>
      </c>
      <c r="T8" s="7">
        <v>-4</v>
      </c>
      <c r="U8" s="7">
        <v>2</v>
      </c>
      <c r="V8" s="7">
        <f t="shared" si="8"/>
        <v>-59</v>
      </c>
      <c r="W8" s="7">
        <f t="shared" si="9"/>
        <v>14</v>
      </c>
      <c r="X8" s="8">
        <f t="shared" si="10"/>
        <v>7</v>
      </c>
      <c r="Y8" s="8">
        <f t="shared" si="11"/>
        <v>0</v>
      </c>
      <c r="Z8" s="8">
        <f t="shared" si="12"/>
        <v>7</v>
      </c>
      <c r="AB8">
        <f t="shared" si="4"/>
        <v>5</v>
      </c>
      <c r="AC8">
        <f t="shared" si="5"/>
        <v>0</v>
      </c>
      <c r="AD8">
        <f t="shared" si="6"/>
        <v>3</v>
      </c>
      <c r="AE8">
        <f t="shared" si="7"/>
        <v>6</v>
      </c>
      <c r="AF8">
        <f t="shared" si="13"/>
        <v>14</v>
      </c>
      <c r="AG8" t="str">
        <f t="shared" si="14"/>
        <v/>
      </c>
      <c r="AK8" s="1" t="s">
        <v>15</v>
      </c>
      <c r="AL8" s="43">
        <f t="shared" si="15"/>
        <v>5</v>
      </c>
      <c r="AM8" s="43">
        <f t="shared" si="16"/>
        <v>9</v>
      </c>
      <c r="AN8" s="43">
        <f t="shared" si="17"/>
        <v>0</v>
      </c>
      <c r="AO8" s="43">
        <f t="shared" si="18"/>
        <v>0</v>
      </c>
    </row>
    <row r="9" spans="1:41" x14ac:dyDescent="0.25">
      <c r="A9" s="1" t="s">
        <v>218</v>
      </c>
      <c r="B9" s="1" t="s">
        <v>212</v>
      </c>
      <c r="C9" s="1" t="str">
        <f t="shared" si="0"/>
        <v>Marlene Byrne</v>
      </c>
      <c r="D9" s="7" t="s">
        <v>9</v>
      </c>
      <c r="E9" s="7">
        <v>-13</v>
      </c>
      <c r="F9" s="7" t="s">
        <v>9</v>
      </c>
      <c r="G9" s="7">
        <v>-20</v>
      </c>
      <c r="H9" s="7">
        <v>-15</v>
      </c>
      <c r="I9" s="7" t="s">
        <v>9</v>
      </c>
      <c r="J9" s="7" t="s">
        <v>9</v>
      </c>
      <c r="K9" s="7" t="s">
        <v>9</v>
      </c>
      <c r="L9" s="7" t="s">
        <v>9</v>
      </c>
      <c r="M9" s="7" t="s">
        <v>9</v>
      </c>
      <c r="N9" s="7" t="s">
        <v>9</v>
      </c>
      <c r="O9" s="7" t="s">
        <v>9</v>
      </c>
      <c r="P9" s="7" t="s">
        <v>9</v>
      </c>
      <c r="Q9" s="7" t="s">
        <v>9</v>
      </c>
      <c r="R9" s="7" t="s">
        <v>9</v>
      </c>
      <c r="S9" s="7" t="s">
        <v>9</v>
      </c>
      <c r="T9" s="7" t="s">
        <v>9</v>
      </c>
      <c r="U9" s="7" t="s">
        <v>9</v>
      </c>
      <c r="V9" s="7">
        <f t="shared" si="8"/>
        <v>-48</v>
      </c>
      <c r="W9" s="7">
        <f t="shared" si="9"/>
        <v>3</v>
      </c>
      <c r="X9" s="8">
        <f t="shared" si="10"/>
        <v>0</v>
      </c>
      <c r="Y9" s="8">
        <f t="shared" si="11"/>
        <v>0</v>
      </c>
      <c r="Z9" s="8">
        <f t="shared" si="12"/>
        <v>3</v>
      </c>
      <c r="AB9">
        <f t="shared" si="4"/>
        <v>3</v>
      </c>
      <c r="AC9">
        <f t="shared" si="5"/>
        <v>0</v>
      </c>
      <c r="AD9">
        <f t="shared" si="6"/>
        <v>0</v>
      </c>
      <c r="AE9">
        <f t="shared" si="7"/>
        <v>0</v>
      </c>
      <c r="AF9">
        <f t="shared" si="13"/>
        <v>3</v>
      </c>
      <c r="AG9" t="str">
        <f t="shared" si="14"/>
        <v/>
      </c>
      <c r="AK9" s="1" t="s">
        <v>353</v>
      </c>
      <c r="AL9" s="43">
        <f t="shared" si="15"/>
        <v>0</v>
      </c>
      <c r="AM9" s="43">
        <f t="shared" si="16"/>
        <v>0</v>
      </c>
      <c r="AN9" s="43">
        <f t="shared" si="17"/>
        <v>3</v>
      </c>
      <c r="AO9" s="43">
        <f t="shared" si="18"/>
        <v>0</v>
      </c>
    </row>
    <row r="10" spans="1:41" x14ac:dyDescent="0.25">
      <c r="A10" s="1" t="s">
        <v>21</v>
      </c>
      <c r="B10" s="1" t="s">
        <v>22</v>
      </c>
      <c r="C10" s="1" t="str">
        <f t="shared" si="0"/>
        <v>Brian Callahan</v>
      </c>
      <c r="D10" s="7" t="s">
        <v>9</v>
      </c>
      <c r="E10" s="7">
        <v>-17</v>
      </c>
      <c r="F10" s="7">
        <v>-10</v>
      </c>
      <c r="G10" s="7">
        <v>-1</v>
      </c>
      <c r="H10" s="7" t="s">
        <v>9</v>
      </c>
      <c r="I10" s="7">
        <v>-8.25</v>
      </c>
      <c r="J10" s="7">
        <v>-3</v>
      </c>
      <c r="K10" s="7" t="s">
        <v>9</v>
      </c>
      <c r="L10" s="7">
        <v>-2</v>
      </c>
      <c r="M10" s="7" t="s">
        <v>9</v>
      </c>
      <c r="N10" s="7">
        <v>-5</v>
      </c>
      <c r="O10" s="7">
        <v>-10</v>
      </c>
      <c r="P10" s="7">
        <v>-16</v>
      </c>
      <c r="Q10" s="7" t="s">
        <v>9</v>
      </c>
      <c r="R10" s="7">
        <v>1</v>
      </c>
      <c r="S10" s="7">
        <v>-4.75</v>
      </c>
      <c r="T10" s="7">
        <v>-5</v>
      </c>
      <c r="U10" s="7">
        <v>9</v>
      </c>
      <c r="V10" s="7">
        <f t="shared" si="8"/>
        <v>-72</v>
      </c>
      <c r="W10" s="7">
        <f t="shared" si="9"/>
        <v>13</v>
      </c>
      <c r="X10" s="8">
        <f t="shared" si="10"/>
        <v>2</v>
      </c>
      <c r="Y10" s="8">
        <f t="shared" si="11"/>
        <v>0</v>
      </c>
      <c r="Z10" s="8">
        <f t="shared" si="12"/>
        <v>11</v>
      </c>
      <c r="AB10">
        <f t="shared" si="4"/>
        <v>4</v>
      </c>
      <c r="AC10">
        <f t="shared" si="5"/>
        <v>2</v>
      </c>
      <c r="AD10">
        <f t="shared" si="6"/>
        <v>5</v>
      </c>
      <c r="AE10">
        <f t="shared" si="7"/>
        <v>2</v>
      </c>
      <c r="AF10">
        <f t="shared" si="13"/>
        <v>13</v>
      </c>
      <c r="AG10" t="str">
        <f t="shared" si="14"/>
        <v/>
      </c>
      <c r="AK10" s="1" t="s">
        <v>23</v>
      </c>
      <c r="AL10" s="43">
        <f t="shared" si="15"/>
        <v>0</v>
      </c>
      <c r="AM10" s="43">
        <f t="shared" si="16"/>
        <v>0</v>
      </c>
      <c r="AN10" s="43">
        <f t="shared" si="17"/>
        <v>13</v>
      </c>
      <c r="AO10" s="43">
        <f t="shared" si="18"/>
        <v>0</v>
      </c>
    </row>
    <row r="11" spans="1:41" x14ac:dyDescent="0.25">
      <c r="A11" s="1" t="s">
        <v>24</v>
      </c>
      <c r="B11" s="1" t="s">
        <v>22</v>
      </c>
      <c r="C11" s="1" t="str">
        <f t="shared" si="0"/>
        <v>Dave Callahan</v>
      </c>
      <c r="D11" s="7">
        <v>-12</v>
      </c>
      <c r="E11" s="7">
        <v>2</v>
      </c>
      <c r="F11" s="7">
        <v>15</v>
      </c>
      <c r="G11" s="7">
        <v>12</v>
      </c>
      <c r="H11" s="7" t="s">
        <v>9</v>
      </c>
      <c r="I11" s="7">
        <v>15</v>
      </c>
      <c r="J11" s="7">
        <v>-24</v>
      </c>
      <c r="K11" s="7" t="s">
        <v>9</v>
      </c>
      <c r="L11" s="7">
        <v>1</v>
      </c>
      <c r="M11" s="7" t="s">
        <v>9</v>
      </c>
      <c r="N11" s="7">
        <v>0</v>
      </c>
      <c r="O11" s="7">
        <v>-3</v>
      </c>
      <c r="P11" s="7">
        <v>-21</v>
      </c>
      <c r="Q11" s="7" t="s">
        <v>9</v>
      </c>
      <c r="R11" s="7">
        <v>-38</v>
      </c>
      <c r="S11" s="7">
        <v>7</v>
      </c>
      <c r="T11" s="7">
        <v>0</v>
      </c>
      <c r="U11" s="7">
        <v>2</v>
      </c>
      <c r="V11" s="7">
        <f t="shared" si="8"/>
        <v>-44</v>
      </c>
      <c r="W11" s="7">
        <f t="shared" si="9"/>
        <v>14</v>
      </c>
      <c r="X11" s="8">
        <f t="shared" si="10"/>
        <v>7</v>
      </c>
      <c r="Y11" s="8">
        <f t="shared" si="11"/>
        <v>2</v>
      </c>
      <c r="Z11" s="8">
        <f t="shared" si="12"/>
        <v>5</v>
      </c>
      <c r="AB11">
        <f t="shared" si="4"/>
        <v>13</v>
      </c>
      <c r="AC11">
        <f t="shared" si="5"/>
        <v>0</v>
      </c>
      <c r="AD11">
        <f t="shared" si="6"/>
        <v>0</v>
      </c>
      <c r="AE11">
        <f t="shared" si="7"/>
        <v>1</v>
      </c>
      <c r="AF11">
        <f t="shared" si="13"/>
        <v>14</v>
      </c>
      <c r="AG11" t="str">
        <f t="shared" si="14"/>
        <v/>
      </c>
      <c r="AK11" s="1" t="s">
        <v>25</v>
      </c>
      <c r="AL11" s="43">
        <f t="shared" si="15"/>
        <v>2</v>
      </c>
      <c r="AM11" s="43">
        <f t="shared" si="16"/>
        <v>11</v>
      </c>
      <c r="AN11" s="43">
        <f t="shared" si="17"/>
        <v>1</v>
      </c>
      <c r="AO11" s="43">
        <f t="shared" si="18"/>
        <v>0</v>
      </c>
    </row>
    <row r="12" spans="1:41" x14ac:dyDescent="0.25">
      <c r="A12" s="1" t="s">
        <v>29</v>
      </c>
      <c r="B12" s="1" t="s">
        <v>30</v>
      </c>
      <c r="C12" s="1" t="str">
        <f t="shared" si="0"/>
        <v>Graham Cass</v>
      </c>
      <c r="D12" s="7">
        <v>1</v>
      </c>
      <c r="E12" s="7">
        <v>-5</v>
      </c>
      <c r="F12" s="7">
        <v>-7</v>
      </c>
      <c r="G12" s="7">
        <v>4</v>
      </c>
      <c r="H12" s="7">
        <v>10</v>
      </c>
      <c r="I12" s="7">
        <v>17</v>
      </c>
      <c r="J12" s="7">
        <v>25</v>
      </c>
      <c r="K12" s="7" t="s">
        <v>9</v>
      </c>
      <c r="L12" s="7">
        <v>1</v>
      </c>
      <c r="M12" s="7" t="s">
        <v>9</v>
      </c>
      <c r="N12" s="7">
        <v>0</v>
      </c>
      <c r="O12" s="7">
        <v>0</v>
      </c>
      <c r="P12" s="7">
        <v>12</v>
      </c>
      <c r="Q12" s="7" t="s">
        <v>9</v>
      </c>
      <c r="R12" s="7">
        <v>9</v>
      </c>
      <c r="S12" s="7">
        <v>-9</v>
      </c>
      <c r="T12" s="7">
        <v>0</v>
      </c>
      <c r="U12" s="7">
        <v>-5</v>
      </c>
      <c r="V12" s="7">
        <f t="shared" si="8"/>
        <v>53</v>
      </c>
      <c r="W12" s="7">
        <f t="shared" si="9"/>
        <v>15</v>
      </c>
      <c r="X12" s="8">
        <f t="shared" si="10"/>
        <v>8</v>
      </c>
      <c r="Y12" s="8">
        <f t="shared" si="11"/>
        <v>3</v>
      </c>
      <c r="Z12" s="8">
        <f t="shared" si="12"/>
        <v>4</v>
      </c>
      <c r="AB12">
        <f t="shared" si="4"/>
        <v>4</v>
      </c>
      <c r="AC12">
        <f t="shared" si="5"/>
        <v>1</v>
      </c>
      <c r="AD12">
        <f t="shared" si="6"/>
        <v>10</v>
      </c>
      <c r="AE12">
        <f t="shared" si="7"/>
        <v>0</v>
      </c>
      <c r="AF12">
        <f t="shared" si="13"/>
        <v>15</v>
      </c>
      <c r="AG12" t="str">
        <f t="shared" si="14"/>
        <v/>
      </c>
      <c r="AK12" s="1" t="s">
        <v>31</v>
      </c>
      <c r="AL12" s="43">
        <f t="shared" si="15"/>
        <v>5</v>
      </c>
      <c r="AM12" s="43">
        <f t="shared" si="16"/>
        <v>10</v>
      </c>
      <c r="AN12" s="43">
        <f t="shared" si="17"/>
        <v>0</v>
      </c>
      <c r="AO12" s="43">
        <f t="shared" si="18"/>
        <v>0</v>
      </c>
    </row>
    <row r="13" spans="1:41" x14ac:dyDescent="0.25">
      <c r="A13" s="1" t="s">
        <v>177</v>
      </c>
      <c r="B13" s="1" t="s">
        <v>178</v>
      </c>
      <c r="C13" s="1" t="str">
        <f t="shared" si="0"/>
        <v>Gary Cooper</v>
      </c>
      <c r="D13" s="7">
        <v>-19</v>
      </c>
      <c r="E13" s="7">
        <v>-1</v>
      </c>
      <c r="F13" s="7">
        <v>13</v>
      </c>
      <c r="G13" s="7">
        <v>4</v>
      </c>
      <c r="H13" s="7">
        <v>-30</v>
      </c>
      <c r="I13" s="7">
        <v>-4</v>
      </c>
      <c r="J13" s="7">
        <v>-4</v>
      </c>
      <c r="K13" s="7" t="s">
        <v>9</v>
      </c>
      <c r="L13" s="7">
        <v>-15</v>
      </c>
      <c r="M13" s="7" t="s">
        <v>9</v>
      </c>
      <c r="N13" s="7">
        <v>3</v>
      </c>
      <c r="O13" s="7">
        <v>-5</v>
      </c>
      <c r="P13" s="7">
        <v>9</v>
      </c>
      <c r="Q13" s="7">
        <v>-6</v>
      </c>
      <c r="R13" s="7">
        <v>9</v>
      </c>
      <c r="S13" s="7" t="s">
        <v>9</v>
      </c>
      <c r="T13" s="7">
        <v>0</v>
      </c>
      <c r="U13" s="7">
        <v>-5</v>
      </c>
      <c r="V13" s="7">
        <f t="shared" si="8"/>
        <v>-51</v>
      </c>
      <c r="W13" s="7">
        <f t="shared" si="9"/>
        <v>15</v>
      </c>
      <c r="X13" s="8">
        <f t="shared" si="10"/>
        <v>5</v>
      </c>
      <c r="Y13" s="8">
        <f t="shared" si="11"/>
        <v>1</v>
      </c>
      <c r="Z13" s="8">
        <f t="shared" si="12"/>
        <v>9</v>
      </c>
      <c r="AB13">
        <f t="shared" si="4"/>
        <v>0</v>
      </c>
      <c r="AC13">
        <f t="shared" si="5"/>
        <v>12</v>
      </c>
      <c r="AD13">
        <f t="shared" si="6"/>
        <v>0</v>
      </c>
      <c r="AE13">
        <f t="shared" si="7"/>
        <v>3</v>
      </c>
      <c r="AF13">
        <f t="shared" si="13"/>
        <v>15</v>
      </c>
      <c r="AG13" t="str">
        <f t="shared" si="14"/>
        <v/>
      </c>
      <c r="AK13" s="1" t="s">
        <v>244</v>
      </c>
      <c r="AL13" s="43">
        <f t="shared" si="15"/>
        <v>12</v>
      </c>
      <c r="AM13" s="43">
        <f t="shared" si="16"/>
        <v>3</v>
      </c>
      <c r="AN13" s="43">
        <f t="shared" si="17"/>
        <v>0</v>
      </c>
      <c r="AO13" s="43">
        <f t="shared" si="18"/>
        <v>0</v>
      </c>
    </row>
    <row r="14" spans="1:41" x14ac:dyDescent="0.25">
      <c r="A14" s="1" t="s">
        <v>37</v>
      </c>
      <c r="B14" s="1" t="s">
        <v>213</v>
      </c>
      <c r="C14" s="1" t="str">
        <f t="shared" si="0"/>
        <v>Shane Danaher</v>
      </c>
      <c r="D14" s="7">
        <v>9</v>
      </c>
      <c r="E14" s="7">
        <v>12</v>
      </c>
      <c r="F14" s="7" t="s">
        <v>9</v>
      </c>
      <c r="G14" s="7">
        <v>-18</v>
      </c>
      <c r="H14" s="7">
        <v>-6</v>
      </c>
      <c r="I14" s="7">
        <v>-3</v>
      </c>
      <c r="J14" s="7" t="s">
        <v>9</v>
      </c>
      <c r="K14" s="7">
        <v>3</v>
      </c>
      <c r="L14" s="7">
        <v>-11</v>
      </c>
      <c r="M14" s="7" t="s">
        <v>9</v>
      </c>
      <c r="N14" s="7">
        <v>-2</v>
      </c>
      <c r="O14" s="7">
        <v>22</v>
      </c>
      <c r="P14" s="7">
        <v>4</v>
      </c>
      <c r="Q14" s="7">
        <v>-19</v>
      </c>
      <c r="R14" s="7">
        <v>-3</v>
      </c>
      <c r="S14" s="7" t="s">
        <v>9</v>
      </c>
      <c r="T14" s="7">
        <v>7</v>
      </c>
      <c r="U14" s="7">
        <v>15</v>
      </c>
      <c r="V14" s="7">
        <f t="shared" si="8"/>
        <v>10</v>
      </c>
      <c r="W14" s="7">
        <f t="shared" si="9"/>
        <v>14</v>
      </c>
      <c r="X14" s="8">
        <f t="shared" si="10"/>
        <v>7</v>
      </c>
      <c r="Y14" s="8">
        <f t="shared" si="11"/>
        <v>0</v>
      </c>
      <c r="Z14" s="8">
        <f t="shared" si="12"/>
        <v>7</v>
      </c>
      <c r="AB14">
        <f t="shared" si="4"/>
        <v>14</v>
      </c>
      <c r="AC14">
        <f t="shared" si="5"/>
        <v>0</v>
      </c>
      <c r="AD14">
        <f t="shared" si="6"/>
        <v>0</v>
      </c>
      <c r="AE14">
        <f t="shared" si="7"/>
        <v>0</v>
      </c>
      <c r="AF14">
        <f t="shared" si="13"/>
        <v>14</v>
      </c>
      <c r="AG14" t="str">
        <f t="shared" si="14"/>
        <v/>
      </c>
      <c r="AK14" s="1" t="s">
        <v>369</v>
      </c>
      <c r="AL14" s="43">
        <f t="shared" si="15"/>
        <v>14</v>
      </c>
      <c r="AM14" s="43">
        <f t="shared" si="16"/>
        <v>0</v>
      </c>
      <c r="AN14" s="43">
        <f t="shared" si="17"/>
        <v>0</v>
      </c>
      <c r="AO14" s="43">
        <f t="shared" si="18"/>
        <v>0</v>
      </c>
    </row>
    <row r="15" spans="1:41" x14ac:dyDescent="0.25">
      <c r="A15" s="1" t="s">
        <v>129</v>
      </c>
      <c r="B15" s="1" t="s">
        <v>41</v>
      </c>
      <c r="C15" s="1" t="str">
        <f t="shared" si="0"/>
        <v>Jeff Davis</v>
      </c>
      <c r="D15" s="7">
        <v>-4</v>
      </c>
      <c r="E15" s="7">
        <v>8</v>
      </c>
      <c r="F15" s="7">
        <v>5</v>
      </c>
      <c r="G15" s="7">
        <v>-7</v>
      </c>
      <c r="H15" s="7">
        <v>-27</v>
      </c>
      <c r="I15" s="7">
        <v>-11</v>
      </c>
      <c r="J15" s="7">
        <v>-8</v>
      </c>
      <c r="K15" s="7">
        <v>19</v>
      </c>
      <c r="L15" s="7">
        <v>-19</v>
      </c>
      <c r="M15" s="7" t="s">
        <v>9</v>
      </c>
      <c r="N15" s="7">
        <v>16</v>
      </c>
      <c r="O15" s="7" t="s">
        <v>9</v>
      </c>
      <c r="P15" s="7">
        <v>17</v>
      </c>
      <c r="Q15" s="7">
        <v>25</v>
      </c>
      <c r="R15" s="7">
        <v>-17</v>
      </c>
      <c r="S15" s="7">
        <v>8</v>
      </c>
      <c r="T15" s="7">
        <v>-3</v>
      </c>
      <c r="U15" s="7">
        <v>-1</v>
      </c>
      <c r="V15" s="7">
        <f t="shared" si="8"/>
        <v>1</v>
      </c>
      <c r="W15" s="7">
        <f t="shared" si="9"/>
        <v>16</v>
      </c>
      <c r="X15" s="8">
        <f t="shared" si="10"/>
        <v>7</v>
      </c>
      <c r="Y15" s="8">
        <f t="shared" si="11"/>
        <v>0</v>
      </c>
      <c r="Z15" s="8">
        <f t="shared" si="12"/>
        <v>9</v>
      </c>
      <c r="AB15">
        <f t="shared" si="4"/>
        <v>0</v>
      </c>
      <c r="AC15">
        <f t="shared" si="5"/>
        <v>9</v>
      </c>
      <c r="AD15">
        <f t="shared" si="6"/>
        <v>7</v>
      </c>
      <c r="AE15">
        <f t="shared" si="7"/>
        <v>0</v>
      </c>
      <c r="AF15">
        <f t="shared" si="13"/>
        <v>16</v>
      </c>
      <c r="AG15" t="str">
        <f t="shared" si="14"/>
        <v/>
      </c>
      <c r="AK15" s="1" t="s">
        <v>259</v>
      </c>
      <c r="AL15" s="43">
        <f t="shared" si="15"/>
        <v>16</v>
      </c>
      <c r="AM15" s="43">
        <f t="shared" si="16"/>
        <v>0</v>
      </c>
      <c r="AN15" s="43">
        <f t="shared" si="17"/>
        <v>0</v>
      </c>
      <c r="AO15" s="43">
        <f t="shared" si="18"/>
        <v>0</v>
      </c>
    </row>
    <row r="16" spans="1:41" x14ac:dyDescent="0.25">
      <c r="A16" s="1" t="s">
        <v>43</v>
      </c>
      <c r="B16" s="1" t="s">
        <v>44</v>
      </c>
      <c r="C16" s="1" t="str">
        <f t="shared" si="0"/>
        <v>Ross DeLaine</v>
      </c>
      <c r="D16" s="7">
        <v>-6</v>
      </c>
      <c r="E16" s="7">
        <v>-8</v>
      </c>
      <c r="F16" s="7">
        <v>-4</v>
      </c>
      <c r="G16" s="7">
        <v>-20</v>
      </c>
      <c r="H16" s="7">
        <v>-16</v>
      </c>
      <c r="I16" s="7">
        <v>-23</v>
      </c>
      <c r="J16" s="7" t="s">
        <v>9</v>
      </c>
      <c r="K16" s="7" t="s">
        <v>9</v>
      </c>
      <c r="L16" s="7">
        <v>-18</v>
      </c>
      <c r="M16" s="7" t="s">
        <v>9</v>
      </c>
      <c r="N16" s="7">
        <v>-5</v>
      </c>
      <c r="O16" s="7">
        <v>-10</v>
      </c>
      <c r="P16" s="7">
        <v>-16</v>
      </c>
      <c r="Q16" s="7" t="s">
        <v>9</v>
      </c>
      <c r="R16" s="7">
        <v>1</v>
      </c>
      <c r="S16" s="7">
        <v>-4.75</v>
      </c>
      <c r="T16" s="7">
        <v>-5</v>
      </c>
      <c r="U16" s="7" t="s">
        <v>9</v>
      </c>
      <c r="V16" s="7">
        <f t="shared" si="8"/>
        <v>-134.75</v>
      </c>
      <c r="W16" s="7">
        <f t="shared" si="9"/>
        <v>13</v>
      </c>
      <c r="X16" s="8">
        <f t="shared" si="10"/>
        <v>1</v>
      </c>
      <c r="Y16" s="8">
        <f t="shared" si="11"/>
        <v>0</v>
      </c>
      <c r="Z16" s="8">
        <f t="shared" si="12"/>
        <v>12</v>
      </c>
      <c r="AB16">
        <f t="shared" si="4"/>
        <v>0</v>
      </c>
      <c r="AC16">
        <f t="shared" si="5"/>
        <v>0</v>
      </c>
      <c r="AD16">
        <f t="shared" si="6"/>
        <v>0</v>
      </c>
      <c r="AE16">
        <f t="shared" si="7"/>
        <v>13</v>
      </c>
      <c r="AF16">
        <f t="shared" si="13"/>
        <v>13</v>
      </c>
      <c r="AG16" t="str">
        <f t="shared" si="14"/>
        <v/>
      </c>
      <c r="AK16" s="1" t="s">
        <v>45</v>
      </c>
      <c r="AL16" s="43">
        <f t="shared" si="15"/>
        <v>0</v>
      </c>
      <c r="AM16" s="43">
        <f t="shared" si="16"/>
        <v>0</v>
      </c>
      <c r="AN16" s="43">
        <f t="shared" si="17"/>
        <v>13</v>
      </c>
      <c r="AO16" s="43">
        <f t="shared" si="18"/>
        <v>0</v>
      </c>
    </row>
    <row r="17" spans="1:41" x14ac:dyDescent="0.25">
      <c r="A17" s="1" t="s">
        <v>219</v>
      </c>
      <c r="B17" s="1" t="s">
        <v>214</v>
      </c>
      <c r="C17" s="1" t="str">
        <f t="shared" si="0"/>
        <v>Ben Footner</v>
      </c>
      <c r="D17" s="7">
        <v>24</v>
      </c>
      <c r="E17" s="7">
        <v>-1</v>
      </c>
      <c r="F17" s="7">
        <v>-9</v>
      </c>
      <c r="G17" s="7">
        <v>1</v>
      </c>
      <c r="H17" s="7" t="s">
        <v>9</v>
      </c>
      <c r="I17" s="7">
        <v>-10</v>
      </c>
      <c r="J17" s="7" t="s">
        <v>9</v>
      </c>
      <c r="K17" s="7" t="s">
        <v>9</v>
      </c>
      <c r="L17" s="7">
        <v>3.5</v>
      </c>
      <c r="M17" s="7" t="s">
        <v>9</v>
      </c>
      <c r="N17" s="7" t="s">
        <v>9</v>
      </c>
      <c r="O17" s="7">
        <v>-1</v>
      </c>
      <c r="P17" s="7">
        <v>3</v>
      </c>
      <c r="Q17" s="7" t="s">
        <v>9</v>
      </c>
      <c r="R17" s="7">
        <v>-11</v>
      </c>
      <c r="S17" s="7">
        <v>5</v>
      </c>
      <c r="T17" s="7">
        <v>-4</v>
      </c>
      <c r="U17" s="7">
        <v>-11</v>
      </c>
      <c r="V17" s="7">
        <f t="shared" si="8"/>
        <v>-10.5</v>
      </c>
      <c r="W17" s="7">
        <f t="shared" si="9"/>
        <v>12</v>
      </c>
      <c r="X17" s="8">
        <f t="shared" si="10"/>
        <v>5</v>
      </c>
      <c r="Y17" s="8">
        <f t="shared" si="11"/>
        <v>0</v>
      </c>
      <c r="Z17" s="8">
        <f t="shared" si="12"/>
        <v>7</v>
      </c>
      <c r="AB17">
        <f t="shared" si="4"/>
        <v>8</v>
      </c>
      <c r="AC17">
        <f t="shared" si="5"/>
        <v>0</v>
      </c>
      <c r="AD17">
        <f t="shared" si="6"/>
        <v>0</v>
      </c>
      <c r="AE17">
        <f t="shared" si="7"/>
        <v>4</v>
      </c>
      <c r="AF17">
        <f t="shared" si="13"/>
        <v>12</v>
      </c>
      <c r="AG17" t="str">
        <f t="shared" si="14"/>
        <v/>
      </c>
      <c r="AK17" s="1" t="s">
        <v>265</v>
      </c>
      <c r="AL17" s="43">
        <f t="shared" si="15"/>
        <v>0</v>
      </c>
      <c r="AM17" s="43">
        <f t="shared" si="16"/>
        <v>8</v>
      </c>
      <c r="AN17" s="43">
        <f t="shared" si="17"/>
        <v>4</v>
      </c>
      <c r="AO17" s="43">
        <f t="shared" si="18"/>
        <v>0</v>
      </c>
    </row>
    <row r="18" spans="1:41" x14ac:dyDescent="0.25">
      <c r="A18" s="1" t="s">
        <v>32</v>
      </c>
      <c r="B18" s="1" t="s">
        <v>215</v>
      </c>
      <c r="C18" s="1" t="str">
        <f t="shared" si="0"/>
        <v>Chris Gannon</v>
      </c>
      <c r="D18" s="7">
        <v>-8</v>
      </c>
      <c r="E18" s="7">
        <v>0</v>
      </c>
      <c r="F18" s="7">
        <v>-38</v>
      </c>
      <c r="G18" s="7">
        <v>-9</v>
      </c>
      <c r="H18" s="7">
        <v>-10.5</v>
      </c>
      <c r="I18" s="7" t="s">
        <v>9</v>
      </c>
      <c r="J18" s="7" t="s">
        <v>9</v>
      </c>
      <c r="K18" s="7" t="s">
        <v>9</v>
      </c>
      <c r="L18" s="7" t="s">
        <v>9</v>
      </c>
      <c r="M18" s="7" t="s">
        <v>9</v>
      </c>
      <c r="N18" s="7" t="s">
        <v>9</v>
      </c>
      <c r="O18" s="7" t="s">
        <v>9</v>
      </c>
      <c r="P18" s="7" t="s">
        <v>9</v>
      </c>
      <c r="Q18" s="7" t="s">
        <v>9</v>
      </c>
      <c r="R18" s="7" t="s">
        <v>9</v>
      </c>
      <c r="S18" s="7" t="s">
        <v>9</v>
      </c>
      <c r="T18" s="7" t="s">
        <v>9</v>
      </c>
      <c r="U18" s="7" t="s">
        <v>9</v>
      </c>
      <c r="V18" s="7">
        <f t="shared" si="8"/>
        <v>-65.5</v>
      </c>
      <c r="W18" s="7">
        <f t="shared" si="9"/>
        <v>5</v>
      </c>
      <c r="X18" s="8">
        <f t="shared" si="10"/>
        <v>0</v>
      </c>
      <c r="Y18" s="8">
        <f t="shared" si="11"/>
        <v>1</v>
      </c>
      <c r="Z18" s="8">
        <f t="shared" si="12"/>
        <v>4</v>
      </c>
      <c r="AB18">
        <f t="shared" si="4"/>
        <v>1</v>
      </c>
      <c r="AC18">
        <f t="shared" si="5"/>
        <v>2</v>
      </c>
      <c r="AD18">
        <f t="shared" si="6"/>
        <v>1</v>
      </c>
      <c r="AE18">
        <f t="shared" si="7"/>
        <v>1</v>
      </c>
      <c r="AF18">
        <f t="shared" si="13"/>
        <v>5</v>
      </c>
      <c r="AG18" t="str">
        <f t="shared" si="14"/>
        <v/>
      </c>
      <c r="AK18" s="1" t="s">
        <v>350</v>
      </c>
      <c r="AL18" s="43">
        <f t="shared" si="15"/>
        <v>0</v>
      </c>
      <c r="AM18" s="43">
        <f t="shared" si="16"/>
        <v>3</v>
      </c>
      <c r="AN18" s="43">
        <f t="shared" si="17"/>
        <v>2</v>
      </c>
      <c r="AO18" s="43">
        <f t="shared" si="18"/>
        <v>0</v>
      </c>
    </row>
    <row r="19" spans="1:41" x14ac:dyDescent="0.25">
      <c r="A19" s="1" t="s">
        <v>13</v>
      </c>
      <c r="B19" s="1" t="s">
        <v>162</v>
      </c>
      <c r="C19" s="1" t="str">
        <f t="shared" si="0"/>
        <v>Don Germein</v>
      </c>
      <c r="D19" s="7">
        <v>-12</v>
      </c>
      <c r="E19" s="7">
        <v>2</v>
      </c>
      <c r="F19" s="7">
        <v>-38</v>
      </c>
      <c r="G19" s="7">
        <v>12</v>
      </c>
      <c r="H19" s="7">
        <v>8</v>
      </c>
      <c r="I19" s="7">
        <v>3</v>
      </c>
      <c r="J19" s="7">
        <v>3</v>
      </c>
      <c r="K19" s="7">
        <v>1</v>
      </c>
      <c r="L19" s="7">
        <v>-2</v>
      </c>
      <c r="M19" s="7" t="s">
        <v>9</v>
      </c>
      <c r="N19" s="7">
        <v>16</v>
      </c>
      <c r="O19" s="7">
        <v>4</v>
      </c>
      <c r="P19" s="7">
        <v>17</v>
      </c>
      <c r="Q19" s="7">
        <v>25</v>
      </c>
      <c r="R19" s="7">
        <v>-17</v>
      </c>
      <c r="S19" s="7">
        <v>8</v>
      </c>
      <c r="T19" s="7">
        <v>-3</v>
      </c>
      <c r="U19" s="7">
        <v>-1</v>
      </c>
      <c r="V19" s="7">
        <f t="shared" si="8"/>
        <v>26</v>
      </c>
      <c r="W19" s="7">
        <f t="shared" si="9"/>
        <v>17</v>
      </c>
      <c r="X19" s="8">
        <f t="shared" si="10"/>
        <v>11</v>
      </c>
      <c r="Y19" s="8">
        <f t="shared" si="11"/>
        <v>0</v>
      </c>
      <c r="Z19" s="8">
        <f t="shared" si="12"/>
        <v>6</v>
      </c>
      <c r="AB19">
        <f t="shared" si="4"/>
        <v>12</v>
      </c>
      <c r="AC19">
        <f t="shared" si="5"/>
        <v>0</v>
      </c>
      <c r="AD19">
        <f t="shared" si="6"/>
        <v>5</v>
      </c>
      <c r="AE19">
        <f t="shared" si="7"/>
        <v>0</v>
      </c>
      <c r="AF19">
        <f t="shared" si="13"/>
        <v>17</v>
      </c>
      <c r="AG19" t="str">
        <f t="shared" si="14"/>
        <v/>
      </c>
      <c r="AK19" s="1" t="s">
        <v>234</v>
      </c>
      <c r="AL19" s="43">
        <f t="shared" si="15"/>
        <v>12</v>
      </c>
      <c r="AM19" s="43">
        <f t="shared" si="16"/>
        <v>5</v>
      </c>
      <c r="AN19" s="43">
        <f t="shared" si="17"/>
        <v>0</v>
      </c>
      <c r="AO19" s="43">
        <f t="shared" si="18"/>
        <v>0</v>
      </c>
    </row>
    <row r="20" spans="1:41" x14ac:dyDescent="0.25">
      <c r="A20" s="1" t="s">
        <v>61</v>
      </c>
      <c r="B20" s="1" t="s">
        <v>62</v>
      </c>
      <c r="C20" s="1" t="str">
        <f t="shared" si="0"/>
        <v>Adrian Green</v>
      </c>
      <c r="D20" s="7">
        <v>-19</v>
      </c>
      <c r="E20" s="7">
        <v>-1</v>
      </c>
      <c r="F20" s="7">
        <v>13</v>
      </c>
      <c r="G20" s="7">
        <v>4</v>
      </c>
      <c r="H20" s="7">
        <v>-13</v>
      </c>
      <c r="I20" s="7">
        <v>3</v>
      </c>
      <c r="J20" s="7">
        <v>3</v>
      </c>
      <c r="K20" s="7">
        <v>1</v>
      </c>
      <c r="L20" s="7">
        <v>-2</v>
      </c>
      <c r="M20" s="7" t="s">
        <v>9</v>
      </c>
      <c r="N20" s="7">
        <v>16</v>
      </c>
      <c r="O20" s="7">
        <v>4</v>
      </c>
      <c r="P20" s="7">
        <v>17</v>
      </c>
      <c r="Q20" s="7">
        <v>25</v>
      </c>
      <c r="R20" s="7">
        <v>-17</v>
      </c>
      <c r="S20" s="7">
        <v>8</v>
      </c>
      <c r="T20" s="7">
        <v>-3</v>
      </c>
      <c r="U20" s="7">
        <v>-1</v>
      </c>
      <c r="V20" s="7">
        <f t="shared" si="8"/>
        <v>38</v>
      </c>
      <c r="W20" s="7">
        <f t="shared" si="9"/>
        <v>17</v>
      </c>
      <c r="X20" s="8">
        <f t="shared" si="10"/>
        <v>10</v>
      </c>
      <c r="Y20" s="8">
        <f t="shared" si="11"/>
        <v>0</v>
      </c>
      <c r="Z20" s="8">
        <f t="shared" si="12"/>
        <v>7</v>
      </c>
      <c r="AB20">
        <f t="shared" si="4"/>
        <v>0</v>
      </c>
      <c r="AC20">
        <f t="shared" si="5"/>
        <v>0</v>
      </c>
      <c r="AD20">
        <f t="shared" si="6"/>
        <v>0</v>
      </c>
      <c r="AE20">
        <f t="shared" si="7"/>
        <v>17</v>
      </c>
      <c r="AF20">
        <f t="shared" si="13"/>
        <v>17</v>
      </c>
      <c r="AG20" t="str">
        <f t="shared" si="14"/>
        <v/>
      </c>
      <c r="AK20" s="1" t="s">
        <v>63</v>
      </c>
      <c r="AL20" s="43">
        <f t="shared" si="15"/>
        <v>17</v>
      </c>
      <c r="AM20" s="43">
        <f t="shared" si="16"/>
        <v>0</v>
      </c>
      <c r="AN20" s="43">
        <f t="shared" si="17"/>
        <v>0</v>
      </c>
      <c r="AO20" s="43">
        <f t="shared" si="18"/>
        <v>0</v>
      </c>
    </row>
    <row r="21" spans="1:41" x14ac:dyDescent="0.25">
      <c r="A21" s="1" t="s">
        <v>64</v>
      </c>
      <c r="B21" s="1" t="s">
        <v>65</v>
      </c>
      <c r="C21" s="1" t="str">
        <f t="shared" si="0"/>
        <v>Tony Guastella</v>
      </c>
      <c r="D21" s="7">
        <v>24</v>
      </c>
      <c r="E21" s="7">
        <v>-1</v>
      </c>
      <c r="F21" s="7">
        <v>-9</v>
      </c>
      <c r="G21" s="7">
        <v>1</v>
      </c>
      <c r="H21" s="7">
        <v>11</v>
      </c>
      <c r="I21" s="7">
        <v>-4</v>
      </c>
      <c r="J21" s="7">
        <v>5</v>
      </c>
      <c r="K21" s="7" t="s">
        <v>9</v>
      </c>
      <c r="L21" s="7">
        <v>1</v>
      </c>
      <c r="M21" s="7" t="s">
        <v>9</v>
      </c>
      <c r="N21" s="7">
        <v>-3</v>
      </c>
      <c r="O21" s="7">
        <v>-1</v>
      </c>
      <c r="P21" s="7" t="s">
        <v>9</v>
      </c>
      <c r="Q21" s="7" t="s">
        <v>9</v>
      </c>
      <c r="R21" s="7">
        <v>-6</v>
      </c>
      <c r="S21" s="7">
        <v>5</v>
      </c>
      <c r="T21" s="7">
        <v>-4</v>
      </c>
      <c r="U21" s="7">
        <v>24</v>
      </c>
      <c r="V21" s="7">
        <f t="shared" si="8"/>
        <v>43</v>
      </c>
      <c r="W21" s="7">
        <f t="shared" si="9"/>
        <v>14</v>
      </c>
      <c r="X21" s="8">
        <f t="shared" si="10"/>
        <v>7</v>
      </c>
      <c r="Y21" s="8">
        <f t="shared" si="11"/>
        <v>0</v>
      </c>
      <c r="Z21" s="8">
        <f t="shared" si="12"/>
        <v>7</v>
      </c>
      <c r="AB21">
        <f t="shared" si="4"/>
        <v>1</v>
      </c>
      <c r="AC21">
        <f t="shared" si="5"/>
        <v>0</v>
      </c>
      <c r="AD21">
        <f t="shared" si="6"/>
        <v>13</v>
      </c>
      <c r="AE21">
        <f t="shared" si="7"/>
        <v>0</v>
      </c>
      <c r="AF21">
        <f t="shared" si="13"/>
        <v>14</v>
      </c>
      <c r="AG21" t="str">
        <f t="shared" si="14"/>
        <v/>
      </c>
      <c r="AK21" s="1" t="s">
        <v>66</v>
      </c>
      <c r="AL21" s="43">
        <f t="shared" si="15"/>
        <v>0</v>
      </c>
      <c r="AM21" s="43">
        <f t="shared" si="16"/>
        <v>14</v>
      </c>
      <c r="AN21" s="43">
        <f t="shared" si="17"/>
        <v>0</v>
      </c>
      <c r="AO21" s="43">
        <f t="shared" si="18"/>
        <v>0</v>
      </c>
    </row>
    <row r="22" spans="1:41" x14ac:dyDescent="0.25">
      <c r="A22" s="1" t="s">
        <v>67</v>
      </c>
      <c r="B22" s="1" t="s">
        <v>68</v>
      </c>
      <c r="C22" s="1" t="str">
        <f t="shared" si="0"/>
        <v>Des Haarsma</v>
      </c>
      <c r="D22" s="7">
        <v>1</v>
      </c>
      <c r="E22" s="7" t="s">
        <v>9</v>
      </c>
      <c r="F22" s="7">
        <v>3</v>
      </c>
      <c r="G22" s="7">
        <v>8</v>
      </c>
      <c r="H22" s="7">
        <v>-1</v>
      </c>
      <c r="I22" s="7">
        <v>-10</v>
      </c>
      <c r="J22" s="7">
        <v>-8</v>
      </c>
      <c r="K22" s="7" t="s">
        <v>9</v>
      </c>
      <c r="L22" s="7">
        <v>-15</v>
      </c>
      <c r="M22" s="7" t="s">
        <v>9</v>
      </c>
      <c r="N22" s="7">
        <v>-3</v>
      </c>
      <c r="O22" s="7">
        <v>-9</v>
      </c>
      <c r="P22" s="7">
        <v>-21</v>
      </c>
      <c r="Q22" s="7" t="s">
        <v>9</v>
      </c>
      <c r="R22" s="7">
        <v>-6</v>
      </c>
      <c r="S22" s="7">
        <v>5</v>
      </c>
      <c r="T22" s="7">
        <v>-4</v>
      </c>
      <c r="U22" s="7">
        <v>24</v>
      </c>
      <c r="V22" s="7">
        <f t="shared" si="8"/>
        <v>-36</v>
      </c>
      <c r="W22" s="7">
        <f t="shared" si="9"/>
        <v>14</v>
      </c>
      <c r="X22" s="8">
        <f t="shared" si="10"/>
        <v>5</v>
      </c>
      <c r="Y22" s="8">
        <f t="shared" si="11"/>
        <v>0</v>
      </c>
      <c r="Z22" s="8">
        <f t="shared" si="12"/>
        <v>9</v>
      </c>
      <c r="AB22">
        <f t="shared" si="4"/>
        <v>2</v>
      </c>
      <c r="AC22">
        <f t="shared" si="5"/>
        <v>10</v>
      </c>
      <c r="AD22">
        <f t="shared" si="6"/>
        <v>2</v>
      </c>
      <c r="AE22">
        <f t="shared" si="7"/>
        <v>0</v>
      </c>
      <c r="AF22">
        <f t="shared" si="13"/>
        <v>14</v>
      </c>
      <c r="AG22" t="str">
        <f t="shared" si="14"/>
        <v/>
      </c>
      <c r="AK22" s="1" t="s">
        <v>69</v>
      </c>
      <c r="AL22" s="43">
        <f t="shared" si="15"/>
        <v>0</v>
      </c>
      <c r="AM22" s="43">
        <f t="shared" si="16"/>
        <v>14</v>
      </c>
      <c r="AN22" s="43">
        <f t="shared" si="17"/>
        <v>0</v>
      </c>
      <c r="AO22" s="43">
        <f t="shared" si="18"/>
        <v>0</v>
      </c>
    </row>
    <row r="23" spans="1:41" x14ac:dyDescent="0.25">
      <c r="A23" s="1" t="s">
        <v>177</v>
      </c>
      <c r="B23" s="1" t="s">
        <v>195</v>
      </c>
      <c r="C23" s="1" t="str">
        <f t="shared" si="0"/>
        <v>Gary Hagen</v>
      </c>
      <c r="D23" s="7">
        <v>-38</v>
      </c>
      <c r="E23" s="7">
        <v>17</v>
      </c>
      <c r="F23" s="7">
        <v>14</v>
      </c>
      <c r="G23" s="7">
        <v>17</v>
      </c>
      <c r="H23" s="7">
        <v>-9</v>
      </c>
      <c r="I23" s="7">
        <v>-19</v>
      </c>
      <c r="J23" s="7">
        <v>1</v>
      </c>
      <c r="K23" s="7" t="s">
        <v>9</v>
      </c>
      <c r="L23" s="7">
        <v>-18</v>
      </c>
      <c r="M23" s="7" t="s">
        <v>9</v>
      </c>
      <c r="N23" s="7" t="s">
        <v>9</v>
      </c>
      <c r="O23" s="7">
        <v>4</v>
      </c>
      <c r="P23" s="7">
        <v>4</v>
      </c>
      <c r="Q23" s="7" t="s">
        <v>9</v>
      </c>
      <c r="R23" s="7">
        <v>-8</v>
      </c>
      <c r="S23" s="7">
        <v>22</v>
      </c>
      <c r="T23" s="7">
        <v>-1</v>
      </c>
      <c r="U23" s="7">
        <v>8</v>
      </c>
      <c r="V23" s="7">
        <f t="shared" si="8"/>
        <v>-6</v>
      </c>
      <c r="W23" s="7">
        <f t="shared" si="9"/>
        <v>14</v>
      </c>
      <c r="X23" s="8">
        <f t="shared" si="10"/>
        <v>8</v>
      </c>
      <c r="Y23" s="8">
        <f t="shared" si="11"/>
        <v>0</v>
      </c>
      <c r="Z23" s="8">
        <f t="shared" si="12"/>
        <v>6</v>
      </c>
      <c r="AB23">
        <f t="shared" si="4"/>
        <v>0</v>
      </c>
      <c r="AC23">
        <f t="shared" si="5"/>
        <v>0</v>
      </c>
      <c r="AD23">
        <f t="shared" si="6"/>
        <v>0</v>
      </c>
      <c r="AE23">
        <f t="shared" si="7"/>
        <v>2</v>
      </c>
      <c r="AF23">
        <f t="shared" si="13"/>
        <v>2</v>
      </c>
      <c r="AG23" t="str">
        <f t="shared" si="14"/>
        <v>no</v>
      </c>
      <c r="AK23" s="1" t="s">
        <v>261</v>
      </c>
      <c r="AL23" s="43">
        <f t="shared" si="15"/>
        <v>0</v>
      </c>
      <c r="AM23" s="43">
        <f t="shared" si="16"/>
        <v>0</v>
      </c>
      <c r="AN23" s="43">
        <f t="shared" si="17"/>
        <v>2</v>
      </c>
      <c r="AO23" s="43">
        <f t="shared" si="18"/>
        <v>0</v>
      </c>
    </row>
    <row r="24" spans="1:41" x14ac:dyDescent="0.25">
      <c r="A24" s="1" t="s">
        <v>210</v>
      </c>
      <c r="B24" s="1" t="s">
        <v>205</v>
      </c>
      <c r="C24" s="1" t="str">
        <f t="shared" si="0"/>
        <v>Grant Hammond</v>
      </c>
      <c r="D24" s="7">
        <v>9</v>
      </c>
      <c r="E24" s="7">
        <v>12</v>
      </c>
      <c r="F24" s="7">
        <v>15</v>
      </c>
      <c r="G24" s="7">
        <v>-18</v>
      </c>
      <c r="H24" s="7">
        <v>-6</v>
      </c>
      <c r="I24" s="7">
        <v>-3</v>
      </c>
      <c r="J24" s="7">
        <v>-24</v>
      </c>
      <c r="K24" s="7">
        <v>3</v>
      </c>
      <c r="L24" s="7">
        <v>-11</v>
      </c>
      <c r="M24" s="7" t="s">
        <v>9</v>
      </c>
      <c r="N24" s="7">
        <v>-2</v>
      </c>
      <c r="O24" s="7">
        <v>22</v>
      </c>
      <c r="P24" s="7">
        <v>4</v>
      </c>
      <c r="Q24" s="7">
        <v>-19</v>
      </c>
      <c r="R24" s="7">
        <v>-3</v>
      </c>
      <c r="S24" s="7">
        <v>2</v>
      </c>
      <c r="T24" s="7">
        <v>7</v>
      </c>
      <c r="U24" s="7">
        <v>15</v>
      </c>
      <c r="V24" s="7">
        <f t="shared" si="8"/>
        <v>3</v>
      </c>
      <c r="W24" s="7">
        <f t="shared" si="9"/>
        <v>17</v>
      </c>
      <c r="X24" s="8">
        <f t="shared" si="10"/>
        <v>9</v>
      </c>
      <c r="Y24" s="8">
        <f t="shared" si="11"/>
        <v>0</v>
      </c>
      <c r="Z24" s="8">
        <f t="shared" si="12"/>
        <v>8</v>
      </c>
      <c r="AB24">
        <f t="shared" si="4"/>
        <v>0</v>
      </c>
      <c r="AC24">
        <f t="shared" si="5"/>
        <v>3</v>
      </c>
      <c r="AD24">
        <f t="shared" si="6"/>
        <v>14</v>
      </c>
      <c r="AE24">
        <f t="shared" si="7"/>
        <v>0</v>
      </c>
      <c r="AF24">
        <f t="shared" si="13"/>
        <v>17</v>
      </c>
      <c r="AG24" t="str">
        <f t="shared" si="14"/>
        <v/>
      </c>
      <c r="AK24" s="1" t="s">
        <v>347</v>
      </c>
      <c r="AL24" s="43">
        <f t="shared" si="15"/>
        <v>17</v>
      </c>
      <c r="AM24" s="43">
        <f t="shared" si="16"/>
        <v>0</v>
      </c>
      <c r="AN24" s="43">
        <f t="shared" si="17"/>
        <v>0</v>
      </c>
      <c r="AO24" s="43">
        <f t="shared" si="18"/>
        <v>0</v>
      </c>
    </row>
    <row r="25" spans="1:41" x14ac:dyDescent="0.25">
      <c r="A25" s="1" t="s">
        <v>53</v>
      </c>
      <c r="B25" s="1" t="s">
        <v>70</v>
      </c>
      <c r="C25" s="1" t="str">
        <f t="shared" si="0"/>
        <v>Steve Hicks</v>
      </c>
      <c r="D25" s="7">
        <v>-19</v>
      </c>
      <c r="E25" s="7">
        <v>-1</v>
      </c>
      <c r="F25" s="7">
        <v>13</v>
      </c>
      <c r="G25" s="7">
        <v>4</v>
      </c>
      <c r="H25" s="7">
        <v>-13</v>
      </c>
      <c r="I25" s="7">
        <v>0</v>
      </c>
      <c r="J25" s="7">
        <v>2</v>
      </c>
      <c r="K25" s="7">
        <v>-18</v>
      </c>
      <c r="L25" s="7">
        <v>-4</v>
      </c>
      <c r="M25" s="7" t="s">
        <v>9</v>
      </c>
      <c r="N25" s="7">
        <v>4</v>
      </c>
      <c r="O25" s="7">
        <v>0</v>
      </c>
      <c r="P25" s="7">
        <v>-3</v>
      </c>
      <c r="Q25" s="7">
        <v>9</v>
      </c>
      <c r="R25" s="7">
        <v>-20</v>
      </c>
      <c r="S25" s="7">
        <v>-12</v>
      </c>
      <c r="T25" s="7">
        <v>-24</v>
      </c>
      <c r="U25" s="7">
        <v>-2</v>
      </c>
      <c r="V25" s="7">
        <f t="shared" si="8"/>
        <v>-84</v>
      </c>
      <c r="W25" s="7">
        <f t="shared" si="9"/>
        <v>17</v>
      </c>
      <c r="X25" s="8">
        <f t="shared" si="10"/>
        <v>5</v>
      </c>
      <c r="Y25" s="8">
        <f t="shared" si="11"/>
        <v>2</v>
      </c>
      <c r="Z25" s="8">
        <f t="shared" si="12"/>
        <v>10</v>
      </c>
      <c r="AB25">
        <f t="shared" si="4"/>
        <v>17</v>
      </c>
      <c r="AC25">
        <f t="shared" si="5"/>
        <v>0</v>
      </c>
      <c r="AD25">
        <f t="shared" si="6"/>
        <v>0</v>
      </c>
      <c r="AE25">
        <f t="shared" si="7"/>
        <v>0</v>
      </c>
      <c r="AF25">
        <f t="shared" si="13"/>
        <v>17</v>
      </c>
      <c r="AG25" t="str">
        <f t="shared" si="14"/>
        <v/>
      </c>
      <c r="AK25" s="1" t="s">
        <v>71</v>
      </c>
      <c r="AL25" s="43">
        <f t="shared" si="15"/>
        <v>17</v>
      </c>
      <c r="AM25" s="43">
        <f t="shared" si="16"/>
        <v>0</v>
      </c>
      <c r="AN25" s="43">
        <f t="shared" si="17"/>
        <v>0</v>
      </c>
      <c r="AO25" s="43">
        <f t="shared" si="18"/>
        <v>0</v>
      </c>
    </row>
    <row r="26" spans="1:41" x14ac:dyDescent="0.25">
      <c r="A26" s="1" t="s">
        <v>72</v>
      </c>
      <c r="B26" s="1" t="s">
        <v>70</v>
      </c>
      <c r="C26" s="1" t="str">
        <f t="shared" si="0"/>
        <v>Tim Hicks</v>
      </c>
      <c r="D26" s="7">
        <v>-8</v>
      </c>
      <c r="E26" s="7">
        <v>0</v>
      </c>
      <c r="F26" s="7">
        <v>3</v>
      </c>
      <c r="G26" s="7">
        <v>8</v>
      </c>
      <c r="H26" s="7">
        <v>-1</v>
      </c>
      <c r="I26" s="7">
        <v>-10</v>
      </c>
      <c r="J26" s="7">
        <v>-8</v>
      </c>
      <c r="K26" s="7" t="s">
        <v>9</v>
      </c>
      <c r="L26" s="7">
        <v>8</v>
      </c>
      <c r="M26" s="7" t="s">
        <v>9</v>
      </c>
      <c r="N26" s="7">
        <v>-17</v>
      </c>
      <c r="O26" s="7">
        <v>2</v>
      </c>
      <c r="P26" s="7">
        <v>6</v>
      </c>
      <c r="Q26" s="7" t="s">
        <v>9</v>
      </c>
      <c r="R26" s="7">
        <v>-12</v>
      </c>
      <c r="S26" s="7">
        <v>5</v>
      </c>
      <c r="T26" s="7">
        <v>8</v>
      </c>
      <c r="U26" s="7">
        <v>0</v>
      </c>
      <c r="V26" s="7">
        <f t="shared" si="8"/>
        <v>-16</v>
      </c>
      <c r="W26" s="7">
        <f t="shared" si="9"/>
        <v>15</v>
      </c>
      <c r="X26" s="8">
        <f t="shared" si="10"/>
        <v>7</v>
      </c>
      <c r="Y26" s="8">
        <f t="shared" si="11"/>
        <v>2</v>
      </c>
      <c r="Z26" s="8">
        <f t="shared" si="12"/>
        <v>6</v>
      </c>
      <c r="AB26">
        <f t="shared" si="4"/>
        <v>0</v>
      </c>
      <c r="AC26">
        <f t="shared" si="5"/>
        <v>0</v>
      </c>
      <c r="AD26">
        <f t="shared" si="6"/>
        <v>15</v>
      </c>
      <c r="AE26">
        <f t="shared" si="7"/>
        <v>0</v>
      </c>
      <c r="AF26">
        <f t="shared" si="13"/>
        <v>15</v>
      </c>
      <c r="AG26" t="str">
        <f t="shared" si="14"/>
        <v/>
      </c>
      <c r="AK26" s="1" t="s">
        <v>73</v>
      </c>
      <c r="AL26" s="43">
        <f t="shared" si="15"/>
        <v>0</v>
      </c>
      <c r="AM26" s="43">
        <f t="shared" si="16"/>
        <v>15</v>
      </c>
      <c r="AN26" s="43">
        <f t="shared" si="17"/>
        <v>0</v>
      </c>
      <c r="AO26" s="43">
        <f t="shared" si="18"/>
        <v>0</v>
      </c>
    </row>
    <row r="27" spans="1:41" x14ac:dyDescent="0.25">
      <c r="A27" s="1" t="s">
        <v>58</v>
      </c>
      <c r="B27" s="1" t="s">
        <v>203</v>
      </c>
      <c r="C27" s="1" t="str">
        <f t="shared" si="0"/>
        <v>John Higgs</v>
      </c>
      <c r="D27" s="7">
        <v>-34</v>
      </c>
      <c r="E27" s="7">
        <v>-17</v>
      </c>
      <c r="F27" s="7">
        <v>0</v>
      </c>
      <c r="G27" s="7">
        <v>-1</v>
      </c>
      <c r="H27" s="7">
        <v>-15</v>
      </c>
      <c r="I27" s="7">
        <v>-10</v>
      </c>
      <c r="J27" s="7">
        <v>-9</v>
      </c>
      <c r="K27" s="7" t="s">
        <v>9</v>
      </c>
      <c r="L27" s="7">
        <v>-2</v>
      </c>
      <c r="M27" s="7" t="s">
        <v>9</v>
      </c>
      <c r="N27" s="7" t="s">
        <v>9</v>
      </c>
      <c r="O27" s="7" t="s">
        <v>9</v>
      </c>
      <c r="P27" s="7" t="s">
        <v>9</v>
      </c>
      <c r="Q27" s="7" t="s">
        <v>9</v>
      </c>
      <c r="R27" s="7" t="s">
        <v>9</v>
      </c>
      <c r="S27" s="7" t="s">
        <v>9</v>
      </c>
      <c r="T27" s="7" t="s">
        <v>9</v>
      </c>
      <c r="U27" s="7" t="s">
        <v>9</v>
      </c>
      <c r="V27" s="7">
        <f t="shared" si="8"/>
        <v>-88</v>
      </c>
      <c r="W27" s="7">
        <f t="shared" si="9"/>
        <v>8</v>
      </c>
      <c r="X27" s="8">
        <f t="shared" si="10"/>
        <v>0</v>
      </c>
      <c r="Y27" s="8">
        <f t="shared" si="11"/>
        <v>1</v>
      </c>
      <c r="Z27" s="8">
        <f t="shared" si="12"/>
        <v>7</v>
      </c>
      <c r="AB27">
        <f t="shared" si="4"/>
        <v>0</v>
      </c>
      <c r="AC27">
        <f t="shared" si="5"/>
        <v>0</v>
      </c>
      <c r="AD27">
        <f t="shared" si="6"/>
        <v>5</v>
      </c>
      <c r="AE27">
        <f t="shared" si="7"/>
        <v>3</v>
      </c>
      <c r="AF27">
        <f t="shared" si="13"/>
        <v>8</v>
      </c>
      <c r="AG27" t="str">
        <f t="shared" si="14"/>
        <v/>
      </c>
      <c r="AK27" s="1" t="s">
        <v>344</v>
      </c>
      <c r="AL27" s="43">
        <f t="shared" si="15"/>
        <v>0</v>
      </c>
      <c r="AM27" s="43">
        <f t="shared" si="16"/>
        <v>0</v>
      </c>
      <c r="AN27" s="43">
        <f t="shared" si="17"/>
        <v>8</v>
      </c>
      <c r="AO27" s="43">
        <f t="shared" si="18"/>
        <v>0</v>
      </c>
    </row>
    <row r="28" spans="1:41" x14ac:dyDescent="0.25">
      <c r="A28" s="1" t="s">
        <v>95</v>
      </c>
      <c r="B28" s="1" t="s">
        <v>75</v>
      </c>
      <c r="C28" s="1" t="str">
        <f t="shared" si="0"/>
        <v>Mike Hocking</v>
      </c>
      <c r="D28" s="7">
        <v>-29</v>
      </c>
      <c r="E28" s="7">
        <v>4</v>
      </c>
      <c r="F28" s="7">
        <v>-6</v>
      </c>
      <c r="G28" s="7">
        <v>-12</v>
      </c>
      <c r="H28" s="7">
        <v>-30</v>
      </c>
      <c r="I28" s="7">
        <v>-11</v>
      </c>
      <c r="J28" s="7">
        <v>-24</v>
      </c>
      <c r="K28" s="7">
        <v>1</v>
      </c>
      <c r="L28" s="7">
        <v>-2</v>
      </c>
      <c r="M28" s="7" t="s">
        <v>9</v>
      </c>
      <c r="N28" s="7">
        <v>16</v>
      </c>
      <c r="O28" s="7">
        <v>4</v>
      </c>
      <c r="P28" s="7">
        <v>17</v>
      </c>
      <c r="Q28" s="7">
        <v>25</v>
      </c>
      <c r="R28" s="7">
        <v>-17</v>
      </c>
      <c r="S28" s="7">
        <v>8</v>
      </c>
      <c r="T28" s="7">
        <v>-24</v>
      </c>
      <c r="U28" s="7">
        <v>-2</v>
      </c>
      <c r="V28" s="7">
        <f t="shared" si="8"/>
        <v>-82</v>
      </c>
      <c r="W28" s="7">
        <f t="shared" si="9"/>
        <v>17</v>
      </c>
      <c r="X28" s="8">
        <f t="shared" si="10"/>
        <v>7</v>
      </c>
      <c r="Y28" s="8">
        <f t="shared" si="11"/>
        <v>0</v>
      </c>
      <c r="Z28" s="8">
        <f t="shared" si="12"/>
        <v>10</v>
      </c>
      <c r="AB28">
        <f t="shared" si="4"/>
        <v>0</v>
      </c>
      <c r="AC28">
        <f t="shared" si="5"/>
        <v>0</v>
      </c>
      <c r="AD28">
        <f t="shared" si="6"/>
        <v>11</v>
      </c>
      <c r="AE28">
        <f t="shared" si="7"/>
        <v>6</v>
      </c>
      <c r="AF28">
        <f t="shared" si="13"/>
        <v>17</v>
      </c>
      <c r="AG28" t="str">
        <f t="shared" si="14"/>
        <v/>
      </c>
      <c r="AK28" s="1" t="s">
        <v>235</v>
      </c>
      <c r="AL28" s="43">
        <f t="shared" si="15"/>
        <v>17</v>
      </c>
      <c r="AM28" s="43">
        <f t="shared" si="16"/>
        <v>0</v>
      </c>
      <c r="AN28" s="43">
        <f t="shared" si="17"/>
        <v>0</v>
      </c>
      <c r="AO28" s="43">
        <f t="shared" si="18"/>
        <v>0</v>
      </c>
    </row>
    <row r="29" spans="1:41" x14ac:dyDescent="0.25">
      <c r="A29" s="1" t="s">
        <v>209</v>
      </c>
      <c r="B29" s="1" t="s">
        <v>204</v>
      </c>
      <c r="C29" s="1" t="str">
        <f t="shared" si="0"/>
        <v>Di Holland</v>
      </c>
      <c r="D29" s="7">
        <v>-38</v>
      </c>
      <c r="E29" s="7">
        <v>-22</v>
      </c>
      <c r="F29" s="7">
        <v>-30</v>
      </c>
      <c r="G29" s="7">
        <v>-28</v>
      </c>
      <c r="H29" s="7">
        <v>-15</v>
      </c>
      <c r="I29" s="7">
        <v>-19</v>
      </c>
      <c r="J29" s="7">
        <v>-22</v>
      </c>
      <c r="K29" s="7" t="s">
        <v>9</v>
      </c>
      <c r="L29" s="7">
        <v>13</v>
      </c>
      <c r="M29" s="7" t="s">
        <v>9</v>
      </c>
      <c r="N29" s="7">
        <v>11</v>
      </c>
      <c r="O29" s="7">
        <v>-4</v>
      </c>
      <c r="P29" s="7">
        <v>-20</v>
      </c>
      <c r="Q29" s="7" t="s">
        <v>9</v>
      </c>
      <c r="R29" s="7" t="s">
        <v>9</v>
      </c>
      <c r="S29" s="7">
        <v>-11.5</v>
      </c>
      <c r="T29" s="7">
        <v>-16</v>
      </c>
      <c r="U29" s="7" t="s">
        <v>9</v>
      </c>
      <c r="V29" s="7">
        <f t="shared" si="8"/>
        <v>-201.5</v>
      </c>
      <c r="W29" s="7">
        <f t="shared" si="9"/>
        <v>13</v>
      </c>
      <c r="X29" s="8">
        <f t="shared" si="10"/>
        <v>2</v>
      </c>
      <c r="Y29" s="8">
        <f t="shared" si="11"/>
        <v>0</v>
      </c>
      <c r="Z29" s="8">
        <f t="shared" si="12"/>
        <v>11</v>
      </c>
      <c r="AB29">
        <f t="shared" si="4"/>
        <v>7</v>
      </c>
      <c r="AC29">
        <f t="shared" si="5"/>
        <v>4</v>
      </c>
      <c r="AD29">
        <f t="shared" si="6"/>
        <v>0</v>
      </c>
      <c r="AE29">
        <f t="shared" si="7"/>
        <v>0</v>
      </c>
      <c r="AF29">
        <f t="shared" si="13"/>
        <v>11</v>
      </c>
      <c r="AG29" t="str">
        <f t="shared" si="14"/>
        <v>no</v>
      </c>
      <c r="AK29" s="1" t="s">
        <v>262</v>
      </c>
      <c r="AL29" s="43">
        <f t="shared" si="15"/>
        <v>0</v>
      </c>
      <c r="AM29" s="43">
        <f t="shared" si="16"/>
        <v>0</v>
      </c>
      <c r="AN29" s="43">
        <f t="shared" si="17"/>
        <v>11</v>
      </c>
      <c r="AO29" s="43">
        <f t="shared" si="18"/>
        <v>0</v>
      </c>
    </row>
    <row r="30" spans="1:41" x14ac:dyDescent="0.25">
      <c r="A30" s="1" t="s">
        <v>77</v>
      </c>
      <c r="B30" s="1" t="s">
        <v>78</v>
      </c>
      <c r="C30" s="1" t="str">
        <f t="shared" ref="C30:C47" si="19">A30&amp;" "&amp;B30</f>
        <v>Richard Hooper</v>
      </c>
      <c r="D30" s="7">
        <v>9</v>
      </c>
      <c r="E30" s="7">
        <v>12</v>
      </c>
      <c r="F30" s="7">
        <v>15</v>
      </c>
      <c r="G30" s="7">
        <v>-18</v>
      </c>
      <c r="H30" s="7">
        <v>-6</v>
      </c>
      <c r="I30" s="7">
        <v>-3</v>
      </c>
      <c r="J30" s="7">
        <v>-24</v>
      </c>
      <c r="K30" s="7">
        <v>3</v>
      </c>
      <c r="L30" s="7">
        <v>-11</v>
      </c>
      <c r="M30" s="7" t="s">
        <v>9</v>
      </c>
      <c r="N30" s="7">
        <v>-2</v>
      </c>
      <c r="O30" s="7">
        <v>22</v>
      </c>
      <c r="P30" s="7">
        <v>4</v>
      </c>
      <c r="Q30" s="7">
        <v>-19</v>
      </c>
      <c r="R30" s="7">
        <v>-3</v>
      </c>
      <c r="S30" s="7">
        <v>2</v>
      </c>
      <c r="T30" s="7">
        <v>7</v>
      </c>
      <c r="U30" s="7">
        <v>15</v>
      </c>
      <c r="V30" s="7">
        <f t="shared" si="8"/>
        <v>3</v>
      </c>
      <c r="W30" s="7">
        <f t="shared" si="9"/>
        <v>17</v>
      </c>
      <c r="X30" s="8">
        <f t="shared" si="10"/>
        <v>9</v>
      </c>
      <c r="Y30" s="8">
        <f t="shared" si="11"/>
        <v>0</v>
      </c>
      <c r="Z30" s="8">
        <f t="shared" si="12"/>
        <v>8</v>
      </c>
      <c r="AB30">
        <f t="shared" si="4"/>
        <v>0</v>
      </c>
      <c r="AC30">
        <f t="shared" si="5"/>
        <v>0</v>
      </c>
      <c r="AD30">
        <f t="shared" si="6"/>
        <v>0</v>
      </c>
      <c r="AE30">
        <f t="shared" si="7"/>
        <v>17</v>
      </c>
      <c r="AF30">
        <f t="shared" si="13"/>
        <v>17</v>
      </c>
      <c r="AG30" t="str">
        <f t="shared" si="14"/>
        <v/>
      </c>
      <c r="AK30" s="1" t="s">
        <v>79</v>
      </c>
      <c r="AL30" s="43">
        <f t="shared" si="15"/>
        <v>17</v>
      </c>
      <c r="AM30" s="43">
        <f t="shared" si="16"/>
        <v>0</v>
      </c>
      <c r="AN30" s="43">
        <f t="shared" si="17"/>
        <v>0</v>
      </c>
      <c r="AO30" s="43">
        <f t="shared" si="18"/>
        <v>0</v>
      </c>
    </row>
    <row r="31" spans="1:41" x14ac:dyDescent="0.25">
      <c r="A31" s="1" t="s">
        <v>16</v>
      </c>
      <c r="B31" s="1" t="s">
        <v>201</v>
      </c>
      <c r="C31" s="1" t="str">
        <f t="shared" si="19"/>
        <v>Bob Klose</v>
      </c>
      <c r="D31" s="7" t="s">
        <v>9</v>
      </c>
      <c r="E31" s="7" t="s">
        <v>9</v>
      </c>
      <c r="F31" s="7" t="s">
        <v>9</v>
      </c>
      <c r="G31" s="7">
        <v>-9</v>
      </c>
      <c r="H31" s="7">
        <v>-10.5</v>
      </c>
      <c r="I31" s="7">
        <v>-8.25</v>
      </c>
      <c r="J31" s="7">
        <v>-17</v>
      </c>
      <c r="K31" s="7" t="s">
        <v>9</v>
      </c>
      <c r="L31" s="7">
        <v>3.5</v>
      </c>
      <c r="M31" s="7" t="s">
        <v>9</v>
      </c>
      <c r="N31" s="7">
        <v>1</v>
      </c>
      <c r="O31" s="7">
        <v>-23</v>
      </c>
      <c r="P31" s="7">
        <v>4</v>
      </c>
      <c r="Q31" s="7" t="s">
        <v>9</v>
      </c>
      <c r="R31" s="7">
        <v>-38</v>
      </c>
      <c r="S31" s="7">
        <v>-27.75</v>
      </c>
      <c r="T31" s="7">
        <v>2</v>
      </c>
      <c r="U31" s="7" t="s">
        <v>9</v>
      </c>
      <c r="V31" s="7">
        <f t="shared" si="8"/>
        <v>-123</v>
      </c>
      <c r="W31" s="7">
        <f t="shared" si="9"/>
        <v>11</v>
      </c>
      <c r="X31" s="8">
        <f t="shared" si="10"/>
        <v>4</v>
      </c>
      <c r="Y31" s="8">
        <f t="shared" si="11"/>
        <v>0</v>
      </c>
      <c r="Z31" s="8">
        <f t="shared" si="12"/>
        <v>7</v>
      </c>
      <c r="AB31">
        <f t="shared" si="4"/>
        <v>7</v>
      </c>
      <c r="AC31">
        <f t="shared" si="5"/>
        <v>3</v>
      </c>
      <c r="AD31">
        <f t="shared" si="6"/>
        <v>1</v>
      </c>
      <c r="AE31">
        <f t="shared" si="7"/>
        <v>0</v>
      </c>
      <c r="AF31">
        <f t="shared" si="13"/>
        <v>11</v>
      </c>
      <c r="AG31" t="str">
        <f t="shared" si="14"/>
        <v/>
      </c>
      <c r="AK31" s="1" t="s">
        <v>346</v>
      </c>
      <c r="AL31" s="43">
        <f t="shared" si="15"/>
        <v>0</v>
      </c>
      <c r="AM31" s="43">
        <f t="shared" si="16"/>
        <v>0</v>
      </c>
      <c r="AN31" s="43">
        <f t="shared" si="17"/>
        <v>11</v>
      </c>
      <c r="AO31" s="43">
        <f t="shared" si="18"/>
        <v>0</v>
      </c>
    </row>
    <row r="32" spans="1:41" x14ac:dyDescent="0.25">
      <c r="A32" s="1" t="s">
        <v>182</v>
      </c>
      <c r="B32" s="1" t="s">
        <v>183</v>
      </c>
      <c r="C32" s="1" t="str">
        <f t="shared" si="19"/>
        <v>Albert Kruimel</v>
      </c>
      <c r="D32" s="7">
        <v>-8</v>
      </c>
      <c r="E32" s="7">
        <v>0</v>
      </c>
      <c r="F32" s="7">
        <v>3</v>
      </c>
      <c r="G32" s="7">
        <v>8</v>
      </c>
      <c r="H32" s="7">
        <v>-1</v>
      </c>
      <c r="I32" s="7">
        <v>-10</v>
      </c>
      <c r="J32" s="7">
        <v>-8</v>
      </c>
      <c r="K32" s="7" t="s">
        <v>9</v>
      </c>
      <c r="L32" s="7">
        <v>8</v>
      </c>
      <c r="M32" s="7" t="s">
        <v>9</v>
      </c>
      <c r="N32" s="7">
        <v>-17</v>
      </c>
      <c r="O32" s="7">
        <v>2</v>
      </c>
      <c r="P32" s="7">
        <v>6</v>
      </c>
      <c r="Q32" s="7" t="s">
        <v>9</v>
      </c>
      <c r="R32" s="7">
        <v>-12</v>
      </c>
      <c r="S32" s="7">
        <v>5</v>
      </c>
      <c r="T32" s="7">
        <v>8</v>
      </c>
      <c r="U32" s="7">
        <v>0</v>
      </c>
      <c r="V32" s="7">
        <f t="shared" si="8"/>
        <v>-16</v>
      </c>
      <c r="W32" s="7">
        <f t="shared" si="9"/>
        <v>15</v>
      </c>
      <c r="X32" s="8">
        <f t="shared" si="10"/>
        <v>7</v>
      </c>
      <c r="Y32" s="8">
        <f t="shared" si="11"/>
        <v>2</v>
      </c>
      <c r="Z32" s="8">
        <f t="shared" si="12"/>
        <v>6</v>
      </c>
      <c r="AB32">
        <f t="shared" si="4"/>
        <v>0</v>
      </c>
      <c r="AC32">
        <f t="shared" si="5"/>
        <v>0</v>
      </c>
      <c r="AD32">
        <f t="shared" si="6"/>
        <v>0</v>
      </c>
      <c r="AE32">
        <f t="shared" si="7"/>
        <v>15</v>
      </c>
      <c r="AF32">
        <f t="shared" si="13"/>
        <v>15</v>
      </c>
      <c r="AG32" t="str">
        <f t="shared" si="14"/>
        <v/>
      </c>
      <c r="AK32" s="1" t="s">
        <v>247</v>
      </c>
      <c r="AL32" s="43">
        <f t="shared" si="15"/>
        <v>0</v>
      </c>
      <c r="AM32" s="43">
        <f t="shared" si="16"/>
        <v>15</v>
      </c>
      <c r="AN32" s="43">
        <f t="shared" si="17"/>
        <v>0</v>
      </c>
      <c r="AO32" s="43">
        <f t="shared" si="18"/>
        <v>0</v>
      </c>
    </row>
    <row r="33" spans="1:41" x14ac:dyDescent="0.25">
      <c r="A33" s="1" t="s">
        <v>89</v>
      </c>
      <c r="B33" s="1" t="s">
        <v>90</v>
      </c>
      <c r="C33" s="1" t="str">
        <f t="shared" si="19"/>
        <v>Ron Kuczmarski</v>
      </c>
      <c r="D33" s="7">
        <v>24</v>
      </c>
      <c r="E33" s="7">
        <v>-1</v>
      </c>
      <c r="F33" s="7">
        <v>-9</v>
      </c>
      <c r="G33" s="7">
        <v>1</v>
      </c>
      <c r="H33" s="7">
        <v>11</v>
      </c>
      <c r="I33" s="7">
        <v>0</v>
      </c>
      <c r="J33" s="7">
        <v>2</v>
      </c>
      <c r="K33" s="7">
        <v>-18</v>
      </c>
      <c r="L33" s="7">
        <v>-4</v>
      </c>
      <c r="M33" s="7" t="s">
        <v>9</v>
      </c>
      <c r="N33" s="7">
        <v>-3</v>
      </c>
      <c r="O33" s="7">
        <v>-1</v>
      </c>
      <c r="P33" s="7">
        <v>3</v>
      </c>
      <c r="Q33" s="7" t="s">
        <v>9</v>
      </c>
      <c r="R33" s="7">
        <v>-6</v>
      </c>
      <c r="S33" s="7">
        <v>5</v>
      </c>
      <c r="T33" s="7" t="s">
        <v>9</v>
      </c>
      <c r="U33" s="7">
        <v>24</v>
      </c>
      <c r="V33" s="7">
        <f t="shared" si="8"/>
        <v>28</v>
      </c>
      <c r="W33" s="7">
        <f t="shared" si="9"/>
        <v>15</v>
      </c>
      <c r="X33" s="8">
        <f t="shared" si="10"/>
        <v>7</v>
      </c>
      <c r="Y33" s="8">
        <f t="shared" si="11"/>
        <v>1</v>
      </c>
      <c r="Z33" s="8">
        <f t="shared" si="12"/>
        <v>7</v>
      </c>
      <c r="AB33">
        <f t="shared" si="4"/>
        <v>0</v>
      </c>
      <c r="AC33">
        <f t="shared" si="5"/>
        <v>1</v>
      </c>
      <c r="AD33">
        <f t="shared" si="6"/>
        <v>3</v>
      </c>
      <c r="AE33">
        <f t="shared" si="7"/>
        <v>11</v>
      </c>
      <c r="AF33">
        <f t="shared" si="13"/>
        <v>15</v>
      </c>
      <c r="AG33" t="str">
        <f t="shared" si="14"/>
        <v/>
      </c>
      <c r="AK33" s="1" t="s">
        <v>91</v>
      </c>
      <c r="AL33" s="43">
        <f t="shared" si="15"/>
        <v>4</v>
      </c>
      <c r="AM33" s="43">
        <f t="shared" si="16"/>
        <v>11</v>
      </c>
      <c r="AN33" s="43">
        <f t="shared" si="17"/>
        <v>0</v>
      </c>
      <c r="AO33" s="43">
        <f t="shared" si="18"/>
        <v>0</v>
      </c>
    </row>
    <row r="34" spans="1:41" x14ac:dyDescent="0.25">
      <c r="A34" s="1" t="s">
        <v>169</v>
      </c>
      <c r="B34" s="1" t="s">
        <v>199</v>
      </c>
      <c r="C34" s="1" t="str">
        <f t="shared" si="19"/>
        <v>Paul Loomes</v>
      </c>
      <c r="D34" s="7" t="s">
        <v>9</v>
      </c>
      <c r="E34" s="7">
        <v>-1</v>
      </c>
      <c r="F34" s="7">
        <v>-7</v>
      </c>
      <c r="G34" s="7">
        <v>-1</v>
      </c>
      <c r="H34" s="7">
        <v>8</v>
      </c>
      <c r="I34" s="7">
        <v>-4</v>
      </c>
      <c r="J34" s="7">
        <v>-4</v>
      </c>
      <c r="K34" s="7" t="s">
        <v>9</v>
      </c>
      <c r="L34" s="7" t="s">
        <v>9</v>
      </c>
      <c r="M34" s="7" t="s">
        <v>9</v>
      </c>
      <c r="N34" s="7">
        <v>-10</v>
      </c>
      <c r="O34" s="7">
        <v>-3</v>
      </c>
      <c r="P34" s="7">
        <v>-21</v>
      </c>
      <c r="Q34" s="7" t="s">
        <v>9</v>
      </c>
      <c r="R34" s="7">
        <v>-10</v>
      </c>
      <c r="S34" s="7">
        <v>7</v>
      </c>
      <c r="T34" s="7">
        <v>0</v>
      </c>
      <c r="U34" s="7">
        <v>2</v>
      </c>
      <c r="V34" s="7">
        <f t="shared" si="8"/>
        <v>-44</v>
      </c>
      <c r="W34" s="7">
        <f t="shared" si="9"/>
        <v>13</v>
      </c>
      <c r="X34" s="8">
        <f t="shared" si="10"/>
        <v>3</v>
      </c>
      <c r="Y34" s="8">
        <f t="shared" si="11"/>
        <v>1</v>
      </c>
      <c r="Z34" s="8">
        <f t="shared" si="12"/>
        <v>9</v>
      </c>
      <c r="AB34">
        <f t="shared" ref="AB34:AB54" si="20">IF(ISERROR(VLOOKUP($C34,$A$77:$C$124,3,FALSE)=1),0,IF(VLOOKUP($C34,$A$77:$C$124,3,FALSE)=1,1,0))+IF(ISERROR(VLOOKUP($C34,$D$77:$F$124,3,FALSE)=1),0,IF(VLOOKUP($C34,$D$77:$F$124,3,FALSE)=1,1,0))+IF(ISERROR(VLOOKUP($C34,$G$77:$I$124,3,FALSE)=1),0,IF(VLOOKUP($C34,$G$77:$I$124,3,FALSE)=1,1,0))+IF(ISERROR(VLOOKUP($C34,$J$77:$L$124,3,FALSE)=1),0,IF(VLOOKUP($C34,$J$77:$L$124,3,FALSE)=1,1,0))+IF(ISERROR(VLOOKUP($C34,$M$77:$O$124,3,FALSE)=1),0,IF(VLOOKUP($C34,$M$77:$O$124,3,FALSE)=1,1,0))+IF(ISERROR(VLOOKUP($C34,$P$77:$R$124,3,FALSE)=1),0,IF(VLOOKUP($C34,$P$77:$R$124,3,FALSE)=1,1,0))+IF(ISERROR(VLOOKUP($C34,$S$77:$U$124,3,FALSE)=1),0,IF(VLOOKUP($C34,$S$77:$U$124,3,FALSE)=1,1,0))+IF(ISERROR(VLOOKUP($C34,$V$77:$X$124,3,FALSE)=1),0,IF(VLOOKUP($C34,$V$77:$X$124,3,FALSE)=1,1,0))+IF(ISERROR(VLOOKUP($C34,$Y$77:$AA$124,3,FALSE)=1),0,IF(VLOOKUP($C34,$Y$77:$AA$124,3,FALSE)=1,1,0))+IF(ISERROR(VLOOKUP($C34,$AB$77:$AD$124,3,FALSE)=1),0,IF(VLOOKUP($C34,$AB$77:$AD$124,3,FALSE)=1,1,0))+IF(ISERROR(VLOOKUP($C34,$AE$77:$AG$124,3,FALSE)=1),0,IF(VLOOKUP($C34,$AE$77:$AG$124,3,FALSE)=1,1,0))+IF(ISERROR(VLOOKUP($C34,$AH$77:$AJ$124,3,FALSE)=1),0,IF(VLOOKUP($C34,$AH$77:$AJ$124,3,FALSE)=1,1,0))+IF(ISERROR(VLOOKUP($C34,$AK$77:$AM$126,3,FALSE)=1),0,IF(VLOOKUP($C34,$AK$77:$AM$126,3,FALSE)=1,1,0))+IF(ISERROR(VLOOKUP($C34,$AN$77:$AP$124,3,FALSE)=1),0,IF(VLOOKUP($C34,$AN$77:$AP$124,3,FALSE)=1,1,0))+IF(ISERROR(VLOOKUP($C34,$AQ$77:$AS$124,3,FALSE)=1),0,IF(VLOOKUP($C34,$AQ$77:$AS$124,3,FALSE)=1,1,0))+IF(ISERROR(VLOOKUP($C34,$AT$77:$AV$124,3,FALSE)=1),0,IF(VLOOKUP($C34,$AT$77:$AV$124,3,FALSE)=1,1,0))+IF(ISERROR(VLOOKUP($C34,$AW$77:$AY$124,3,FALSE)=1),0,IF(VLOOKUP($C34,$AW$77:$AY$124,3,FALSE)=1,1,0))+IF(ISERROR(VLOOKUP($C34,$AZ$77:$BB$124,3,FALSE)=1),0,IF(VLOOKUP($C34,$AZ$77:$BB$124,3,FALSE)=1,1,0))</f>
        <v>6</v>
      </c>
      <c r="AC34">
        <f t="shared" ref="AC34:AC54" si="21">IF(ISERROR(VLOOKUP($C34,$A$77:$C$124,3,FALSE)=2),0,IF(VLOOKUP($C34,$A$77:$C$124,3,FALSE)=2,1,0))+IF(ISERROR(VLOOKUP($C34,$D$77:$F$124,3,FALSE)=2),0,IF(VLOOKUP($C34,$D$77:$F$124,3,FALSE)=2,1,0))+IF(ISERROR(VLOOKUP($C34,$G$77:$I$124,3,FALSE)=2),0,IF(VLOOKUP($C34,$G$77:$I$124,3,FALSE)=2,1,0))+IF(ISERROR(VLOOKUP($C34,$J$77:$L$124,3,FALSE)=2),0,IF(VLOOKUP($C34,$J$77:$L$124,3,FALSE)=2,1,0))+IF(ISERROR(VLOOKUP($C34,$M$77:$O$124,3,FALSE)=2),0,IF(VLOOKUP($C34,$M$77:$O$124,3,FALSE)=2,1,0))+IF(ISERROR(VLOOKUP($C34,$P$77:$R$124,3,FALSE)=2),0,IF(VLOOKUP($C34,$P$77:$R$124,3,FALSE)=2,1,0))+IF(ISERROR(VLOOKUP($C34,$S$77:$U$124,3,FALSE)=2),0,IF(VLOOKUP($C34,$S$77:$U$124,3,FALSE)=2,1,0))+IF(ISERROR(VLOOKUP($C34,$V$77:$X$124,3,FALSE)=2),0,IF(VLOOKUP($C34,$V$77:$X$124,3,FALSE)=2,1,0))+IF(ISERROR(VLOOKUP($C34,$Y$77:$AA$124,3,FALSE)=2),0,IF(VLOOKUP($C34,$Y$77:$AA$124,3,FALSE)=2,1,0))+IF(ISERROR(VLOOKUP($C34,$AB$77:$AD$124,3,FALSE)=2),0,IF(VLOOKUP($C34,$AB$77:$AD$124,3,FALSE)=2,1,0))+IF(ISERROR(VLOOKUP($C34,$AE$77:$AG$124,3,FALSE)=2),0,IF(VLOOKUP($C34,$AE$77:$AG$124,3,FALSE)=2,1,0))+IF(ISERROR(VLOOKUP($C34,$AH$77:$AJ$124,3,FALSE)=2),0,IF(VLOOKUP($C34,$AH$77:$AJ$124,3,FALSE)=2,1,0))+IF(ISERROR(VLOOKUP($C34,$AK$77:$AM$126,3,FALSE)=2),0,IF(VLOOKUP($C34,$AK$77:$AM$126,3,FALSE)=2,1,0))+IF(ISERROR(VLOOKUP($C34,$AN$77:$AP$124,3,FALSE)=2),0,IF(VLOOKUP($C34,$AN$77:$AP$124,3,FALSE)=2,1,0))+IF(ISERROR(VLOOKUP($C34,$AQ$77:$AS$124,3,FALSE)=2),0,IF(VLOOKUP($C34,$AQ$77:$AS$124,3,FALSE)=2,1,0))+IF(ISERROR(VLOOKUP($C34,$AT$77:$AV$124,3,FALSE)=2),0,IF(VLOOKUP($C34,$AT$77:$AV$124,3,FALSE)=2,1,0))+IF(ISERROR(VLOOKUP($C34,$AW$77:$AY$124,3,FALSE)=2),0,IF(VLOOKUP($C34,$AW$77:$AY$124,3,FALSE)=2,1,0))+IF(ISERROR(VLOOKUP($C34,$AZ$77:$BB$124,3,FALSE)=2),0,IF(VLOOKUP($C34,$AZ$77:$BB$124,3,FALSE)=2,1,0))</f>
        <v>4</v>
      </c>
      <c r="AD34">
        <f t="shared" ref="AD34:AD54" si="22">IF(ISERROR(VLOOKUP($C34,$A$77:$C$124,3,FALSE)=3),0,IF(VLOOKUP($C34,$A$77:$C$124,3,FALSE)=3,1,0))+IF(ISERROR(VLOOKUP($C34,$D$77:$F$124,3,FALSE)=3),0,IF(VLOOKUP($C34,$D$77:$F$124,3,FALSE)=3,1,0))+IF(ISERROR(VLOOKUP($C34,$G$77:$I$124,3,FALSE)=3),0,IF(VLOOKUP($C34,$G$77:$I$124,3,FALSE)=3,1,0))+IF(ISERROR(VLOOKUP($C34,$J$77:$L$124,3,FALSE)=3),0,IF(VLOOKUP($C34,$J$77:$L$124,3,FALSE)=3,1,0))+IF(ISERROR(VLOOKUP($C34,$M$77:$O$124,3,FALSE)=3),0,IF(VLOOKUP($C34,$M$77:$O$124,3,FALSE)=3,1,0))+IF(ISERROR(VLOOKUP($C34,$P$77:$R$124,3,FALSE)=3),0,IF(VLOOKUP($C34,$P$77:$R$124,3,FALSE)=3,1,0))+IF(ISERROR(VLOOKUP($C34,$S$77:$U$124,3,FALSE)=3),0,IF(VLOOKUP($C34,$S$77:$U$124,3,FALSE)=3,1,0))+IF(ISERROR(VLOOKUP($C34,$V$77:$X$124,3,FALSE)=3),0,IF(VLOOKUP($C34,$V$77:$X$124,3,FALSE)=3,1,0))+IF(ISERROR(VLOOKUP($C34,$Y$77:$AA$124,3,FALSE)=3),0,IF(VLOOKUP($C34,$Y$77:$AA$124,3,FALSE)=3,1,0))+IF(ISERROR(VLOOKUP($C34,$AB$77:$AD$124,3,FALSE)=3),0,IF(VLOOKUP($C34,$AB$77:$AD$124,3,FALSE)=3,1,0))+IF(ISERROR(VLOOKUP($C34,$AE$77:$AG$124,3,FALSE)=3),0,IF(VLOOKUP($C34,$AE$77:$AG$124,3,FALSE)=3,1,0))+IF(ISERROR(VLOOKUP($C34,$AH$77:$AJ$124,3,FALSE)=3),0,IF(VLOOKUP($C34,$AH$77:$AJ$124,3,FALSE)=3,1,0))+IF(ISERROR(VLOOKUP($C34,$AK$77:$AM$126,3,FALSE)=3),0,IF(VLOOKUP($C34,$AK$77:$AM$126,3,FALSE)=3,1,0))+IF(ISERROR(VLOOKUP($C34,$AN$77:$AP$124,3,FALSE)=3),0,IF(VLOOKUP($C34,$AN$77:$AP$124,3,FALSE)=3,1,0))+IF(ISERROR(VLOOKUP($C34,$AQ$77:$AS$124,3,FALSE)=3),0,IF(VLOOKUP($C34,$AQ$77:$AS$124,3,FALSE)=3,1,0))+IF(ISERROR(VLOOKUP($C34,$AT$77:$AV$124,3,FALSE)=3),0,IF(VLOOKUP($C34,$AT$77:$AV$124,3,FALSE)=3,1,0))+IF(ISERROR(VLOOKUP($C34,$AW$77:$AY$124,3,FALSE)=3),0,IF(VLOOKUP($C34,$AW$77:$AY$124,3,FALSE)=3,1,0))+IF(ISERROR(VLOOKUP($C34,$AZ$77:$BB$124,3,FALSE)=3),0,IF(VLOOKUP($C34,$AZ$77:$BB$124,3,FALSE)=3,1,0))</f>
        <v>2</v>
      </c>
      <c r="AE34">
        <f t="shared" ref="AE34:AE54" si="23">IF(ISERROR(VLOOKUP($C34,$A$77:$C$124,3,FALSE)=4),0,IF(VLOOKUP($C34,$A$77:$C$124,3,FALSE)=4,1,0))+IF(ISERROR(VLOOKUP($C34,$D$77:$F$124,3,FALSE)=4),0,IF(VLOOKUP($C34,$D$77:$F$124,3,FALSE)=4,1,0))+IF(ISERROR(VLOOKUP($C34,$G$77:$I$124,3,FALSE)=4),0,IF(VLOOKUP($C34,$G$77:$I$124,3,FALSE)=4,1,0))+IF(ISERROR(VLOOKUP($C34,$J$77:$L$124,3,FALSE)=4),0,IF(VLOOKUP($C34,$J$77:$L$124,3,FALSE)=4,1,0))+IF(ISERROR(VLOOKUP($C34,$M$77:$O$124,3,FALSE)=4),0,IF(VLOOKUP($C34,$M$77:$O$124,3,FALSE)=4,1,0))+IF(ISERROR(VLOOKUP($C34,$P$77:$R$124,3,FALSE)=4),0,IF(VLOOKUP($C34,$P$77:$R$124,3,FALSE)=4,1,0))+IF(ISERROR(VLOOKUP($C34,$S$77:$U$124,3,FALSE)=4),0,IF(VLOOKUP($C34,$S$77:$U$124,3,FALSE)=4,1,0))+IF(ISERROR(VLOOKUP($C34,$V$77:$X$124,3,FALSE)=4),0,IF(VLOOKUP($C34,$V$77:$X$124,3,FALSE)=4,1,0))+IF(ISERROR(VLOOKUP($C34,$Y$77:$AA$124,3,FALSE)=4),0,IF(VLOOKUP($C34,$Y$77:$AA$124,3,FALSE)=4,1,0))+IF(ISERROR(VLOOKUP($C34,$AB$77:$AD$124,3,FALSE)=4),0,IF(VLOOKUP($C34,$AB$77:$AD$124,3,FALSE)=4,1,0))+IF(ISERROR(VLOOKUP($C34,$AE$77:$AG$124,3,FALSE)=4),0,IF(VLOOKUP($C34,$AE$77:$AG$124,3,FALSE)=4,1,0))+IF(ISERROR(VLOOKUP($C34,$AH$77:$AJ$124,3,FALSE)=4),0,IF(VLOOKUP($C34,$AH$77:$AJ$124,3,FALSE)=4,1,0))+IF(ISERROR(VLOOKUP($C34,$AK$77:$AM$126,3,FALSE)=4),0,IF(VLOOKUP($C34,$AK$77:$AM$126,3,FALSE)=4,1,0))+IF(ISERROR(VLOOKUP($C34,$AN$77:$AP$124,3,FALSE)=4),0,IF(VLOOKUP($C34,$AN$77:$AP$124,3,FALSE)=4,1,0))+IF(ISERROR(VLOOKUP($C34,$AQ$77:$AS$124,3,FALSE)=4),0,IF(VLOOKUP($C34,$AQ$77:$AS$124,3,FALSE)=4,1,0))+IF(ISERROR(VLOOKUP($C34,$AT$77:$AV$124,3,FALSE)=4),0,IF(VLOOKUP($C34,$AT$77:$AV$124,3,FALSE)=4,1,0))+IF(ISERROR(VLOOKUP($C34,$AW$77:$AY$124,3,FALSE)=4),0,IF(VLOOKUP($C34,$AW$77:$AY$124,3,FALSE)=4,1,0))+IF(ISERROR(VLOOKUP($C34,$AZ$77:$BB$124,3,FALSE)=4),0,IF(VLOOKUP($C34,$AZ$77:$BB$124,3,FALSE)=4,1,0))</f>
        <v>1</v>
      </c>
      <c r="AF34">
        <f t="shared" si="13"/>
        <v>13</v>
      </c>
      <c r="AG34" t="str">
        <f t="shared" si="14"/>
        <v/>
      </c>
      <c r="AK34" s="1" t="s">
        <v>263</v>
      </c>
      <c r="AL34" s="43">
        <f t="shared" si="15"/>
        <v>0</v>
      </c>
      <c r="AM34" s="43">
        <f t="shared" si="16"/>
        <v>12</v>
      </c>
      <c r="AN34" s="43">
        <f t="shared" si="17"/>
        <v>1</v>
      </c>
      <c r="AO34" s="43">
        <f t="shared" si="18"/>
        <v>0</v>
      </c>
    </row>
    <row r="35" spans="1:41" x14ac:dyDescent="0.25">
      <c r="A35" s="1" t="s">
        <v>98</v>
      </c>
      <c r="B35" s="1" t="s">
        <v>99</v>
      </c>
      <c r="C35" s="1" t="str">
        <f t="shared" si="19"/>
        <v>Phil McDonald</v>
      </c>
      <c r="D35" s="7">
        <v>1</v>
      </c>
      <c r="E35" s="7">
        <v>-5</v>
      </c>
      <c r="F35" s="7">
        <v>-7</v>
      </c>
      <c r="G35" s="7">
        <v>4</v>
      </c>
      <c r="H35" s="7">
        <v>10</v>
      </c>
      <c r="I35" s="7">
        <v>-11</v>
      </c>
      <c r="J35" s="7">
        <v>-8</v>
      </c>
      <c r="K35" s="7">
        <v>19</v>
      </c>
      <c r="L35" s="7">
        <v>-19</v>
      </c>
      <c r="M35" s="7" t="s">
        <v>9</v>
      </c>
      <c r="N35" s="7">
        <v>3</v>
      </c>
      <c r="O35" s="7">
        <v>-5</v>
      </c>
      <c r="P35" s="7">
        <v>9</v>
      </c>
      <c r="Q35" s="7">
        <v>-6</v>
      </c>
      <c r="R35" s="7">
        <v>-10</v>
      </c>
      <c r="S35" s="7">
        <v>7</v>
      </c>
      <c r="T35" s="7">
        <v>0</v>
      </c>
      <c r="U35" s="7">
        <v>2</v>
      </c>
      <c r="V35" s="7">
        <f t="shared" si="8"/>
        <v>-16</v>
      </c>
      <c r="W35" s="7">
        <f t="shared" si="9"/>
        <v>17</v>
      </c>
      <c r="X35" s="8">
        <f t="shared" si="10"/>
        <v>8</v>
      </c>
      <c r="Y35" s="8">
        <f t="shared" si="11"/>
        <v>1</v>
      </c>
      <c r="Z35" s="8">
        <f t="shared" si="12"/>
        <v>8</v>
      </c>
      <c r="AB35">
        <f t="shared" si="20"/>
        <v>8</v>
      </c>
      <c r="AC35">
        <f t="shared" si="21"/>
        <v>0</v>
      </c>
      <c r="AD35">
        <f t="shared" si="22"/>
        <v>0</v>
      </c>
      <c r="AE35">
        <f t="shared" si="23"/>
        <v>9</v>
      </c>
      <c r="AF35">
        <f t="shared" si="13"/>
        <v>17</v>
      </c>
      <c r="AG35" t="str">
        <f t="shared" si="14"/>
        <v/>
      </c>
      <c r="AK35" s="1" t="s">
        <v>100</v>
      </c>
      <c r="AL35" s="43">
        <f t="shared" si="15"/>
        <v>8</v>
      </c>
      <c r="AM35" s="43">
        <f t="shared" si="16"/>
        <v>9</v>
      </c>
      <c r="AN35" s="43">
        <f t="shared" si="17"/>
        <v>0</v>
      </c>
      <c r="AO35" s="43">
        <f t="shared" si="18"/>
        <v>0</v>
      </c>
    </row>
    <row r="36" spans="1:41" x14ac:dyDescent="0.25">
      <c r="A36" s="1" t="s">
        <v>360</v>
      </c>
      <c r="B36" s="1" t="s">
        <v>163</v>
      </c>
      <c r="C36" s="1" t="str">
        <f t="shared" si="19"/>
        <v>Patrick McGirr</v>
      </c>
      <c r="D36" s="7">
        <v>-29</v>
      </c>
      <c r="E36" s="7">
        <v>4</v>
      </c>
      <c r="F36" s="7">
        <v>-6</v>
      </c>
      <c r="G36" s="7">
        <v>-12</v>
      </c>
      <c r="H36" s="7">
        <v>-13</v>
      </c>
      <c r="I36" s="7">
        <v>3</v>
      </c>
      <c r="J36" s="7">
        <v>-4</v>
      </c>
      <c r="K36" s="7" t="s">
        <v>9</v>
      </c>
      <c r="L36" s="7">
        <v>-15</v>
      </c>
      <c r="M36" s="7" t="s">
        <v>9</v>
      </c>
      <c r="N36" s="7">
        <v>-10</v>
      </c>
      <c r="O36" s="7">
        <v>-3</v>
      </c>
      <c r="P36" s="7" t="s">
        <v>9</v>
      </c>
      <c r="Q36" s="7" t="s">
        <v>9</v>
      </c>
      <c r="R36" s="7">
        <v>-10</v>
      </c>
      <c r="S36" s="7">
        <v>2</v>
      </c>
      <c r="T36" s="7" t="s">
        <v>9</v>
      </c>
      <c r="U36" s="7">
        <v>24</v>
      </c>
      <c r="V36" s="7">
        <f t="shared" si="8"/>
        <v>-69</v>
      </c>
      <c r="W36" s="7">
        <f t="shared" si="9"/>
        <v>13</v>
      </c>
      <c r="X36" s="8">
        <f t="shared" si="10"/>
        <v>4</v>
      </c>
      <c r="Y36" s="8">
        <f t="shared" si="11"/>
        <v>0</v>
      </c>
      <c r="Z36" s="8">
        <f t="shared" si="12"/>
        <v>9</v>
      </c>
      <c r="AB36">
        <f t="shared" si="20"/>
        <v>1</v>
      </c>
      <c r="AC36">
        <f t="shared" si="21"/>
        <v>5</v>
      </c>
      <c r="AD36">
        <f t="shared" si="22"/>
        <v>7</v>
      </c>
      <c r="AE36">
        <f t="shared" si="23"/>
        <v>0</v>
      </c>
      <c r="AF36">
        <f t="shared" si="13"/>
        <v>13</v>
      </c>
      <c r="AG36" t="str">
        <f t="shared" si="14"/>
        <v/>
      </c>
      <c r="AK36" s="1" t="s">
        <v>284</v>
      </c>
      <c r="AL36" s="43">
        <f t="shared" si="15"/>
        <v>7</v>
      </c>
      <c r="AM36" s="43">
        <f t="shared" si="16"/>
        <v>6</v>
      </c>
      <c r="AN36" s="43">
        <f t="shared" si="17"/>
        <v>0</v>
      </c>
      <c r="AO36" s="43">
        <f t="shared" si="18"/>
        <v>0</v>
      </c>
    </row>
    <row r="37" spans="1:41" x14ac:dyDescent="0.25">
      <c r="A37" s="1" t="s">
        <v>184</v>
      </c>
      <c r="B37" s="1" t="s">
        <v>185</v>
      </c>
      <c r="C37" s="1" t="str">
        <f t="shared" si="19"/>
        <v>Craig McGlashan</v>
      </c>
      <c r="D37" s="7" t="s">
        <v>9</v>
      </c>
      <c r="E37" s="7">
        <v>-8</v>
      </c>
      <c r="F37" s="7">
        <v>-4</v>
      </c>
      <c r="G37" s="7">
        <v>-20</v>
      </c>
      <c r="H37" s="7">
        <v>-16</v>
      </c>
      <c r="I37" s="7">
        <v>-23</v>
      </c>
      <c r="J37" s="7">
        <v>-3</v>
      </c>
      <c r="K37" s="7" t="s">
        <v>9</v>
      </c>
      <c r="L37" s="7">
        <v>-18</v>
      </c>
      <c r="M37" s="7" t="s">
        <v>9</v>
      </c>
      <c r="N37" s="7">
        <v>1</v>
      </c>
      <c r="O37" s="7">
        <v>-23</v>
      </c>
      <c r="P37" s="7">
        <v>4</v>
      </c>
      <c r="Q37" s="7" t="s">
        <v>9</v>
      </c>
      <c r="R37" s="7">
        <v>-11</v>
      </c>
      <c r="S37" s="7">
        <v>-27.75</v>
      </c>
      <c r="T37" s="7">
        <v>2</v>
      </c>
      <c r="U37" s="7">
        <v>-12</v>
      </c>
      <c r="V37" s="7">
        <f t="shared" si="8"/>
        <v>-158.75</v>
      </c>
      <c r="W37" s="7">
        <f t="shared" si="9"/>
        <v>14</v>
      </c>
      <c r="X37" s="8">
        <f t="shared" si="10"/>
        <v>3</v>
      </c>
      <c r="Y37" s="8">
        <f t="shared" si="11"/>
        <v>0</v>
      </c>
      <c r="Z37" s="8">
        <f t="shared" si="12"/>
        <v>11</v>
      </c>
      <c r="AB37">
        <f t="shared" si="20"/>
        <v>2</v>
      </c>
      <c r="AC37">
        <f t="shared" si="21"/>
        <v>6</v>
      </c>
      <c r="AD37">
        <f t="shared" si="22"/>
        <v>3</v>
      </c>
      <c r="AE37">
        <f t="shared" si="23"/>
        <v>3</v>
      </c>
      <c r="AF37">
        <f t="shared" si="13"/>
        <v>14</v>
      </c>
      <c r="AG37" t="str">
        <f t="shared" si="14"/>
        <v/>
      </c>
      <c r="AK37" s="1" t="s">
        <v>248</v>
      </c>
      <c r="AL37" s="43">
        <f t="shared" si="15"/>
        <v>0</v>
      </c>
      <c r="AM37" s="43">
        <f t="shared" si="16"/>
        <v>0</v>
      </c>
      <c r="AN37" s="43">
        <f t="shared" si="17"/>
        <v>14</v>
      </c>
      <c r="AO37" s="43">
        <f t="shared" si="18"/>
        <v>0</v>
      </c>
    </row>
    <row r="38" spans="1:41" x14ac:dyDescent="0.25">
      <c r="A38" s="1" t="s">
        <v>104</v>
      </c>
      <c r="B38" s="1" t="s">
        <v>216</v>
      </c>
      <c r="C38" s="1" t="str">
        <f t="shared" si="19"/>
        <v>Ian McLardie</v>
      </c>
      <c r="D38" s="7">
        <v>-4</v>
      </c>
      <c r="E38" s="7">
        <v>8</v>
      </c>
      <c r="F38" s="7">
        <v>5</v>
      </c>
      <c r="G38" s="7">
        <v>-7</v>
      </c>
      <c r="H38" s="7">
        <v>-27</v>
      </c>
      <c r="I38" s="7">
        <v>0</v>
      </c>
      <c r="J38" s="7">
        <v>2</v>
      </c>
      <c r="K38" s="7">
        <v>-18</v>
      </c>
      <c r="L38" s="7">
        <v>-4</v>
      </c>
      <c r="M38" s="7" t="s">
        <v>9</v>
      </c>
      <c r="N38" s="7">
        <v>4</v>
      </c>
      <c r="O38" s="7">
        <v>0</v>
      </c>
      <c r="P38" s="7">
        <v>-3</v>
      </c>
      <c r="Q38" s="7">
        <v>9</v>
      </c>
      <c r="R38" s="7">
        <v>-20</v>
      </c>
      <c r="S38" s="7">
        <v>-12</v>
      </c>
      <c r="T38" s="7">
        <v>-24</v>
      </c>
      <c r="U38" s="7">
        <v>-2</v>
      </c>
      <c r="V38" s="7">
        <f t="shared" si="8"/>
        <v>-93</v>
      </c>
      <c r="W38" s="7">
        <f t="shared" si="9"/>
        <v>17</v>
      </c>
      <c r="X38" s="8">
        <f t="shared" si="10"/>
        <v>5</v>
      </c>
      <c r="Y38" s="8">
        <f t="shared" si="11"/>
        <v>2</v>
      </c>
      <c r="Z38" s="8">
        <f t="shared" si="12"/>
        <v>10</v>
      </c>
      <c r="AB38">
        <f t="shared" si="20"/>
        <v>0</v>
      </c>
      <c r="AC38">
        <f t="shared" si="21"/>
        <v>0</v>
      </c>
      <c r="AD38">
        <f t="shared" si="22"/>
        <v>0</v>
      </c>
      <c r="AE38">
        <f t="shared" si="23"/>
        <v>17</v>
      </c>
      <c r="AF38">
        <f t="shared" si="13"/>
        <v>17</v>
      </c>
      <c r="AG38" t="str">
        <f t="shared" si="14"/>
        <v/>
      </c>
      <c r="AK38" s="1" t="s">
        <v>349</v>
      </c>
      <c r="AL38" s="43">
        <f t="shared" si="15"/>
        <v>17</v>
      </c>
      <c r="AM38" s="43">
        <f t="shared" si="16"/>
        <v>0</v>
      </c>
      <c r="AN38" s="43">
        <f t="shared" si="17"/>
        <v>0</v>
      </c>
      <c r="AO38" s="43">
        <f t="shared" si="18"/>
        <v>0</v>
      </c>
    </row>
    <row r="39" spans="1:41" x14ac:dyDescent="0.25">
      <c r="A39" s="1" t="s">
        <v>104</v>
      </c>
      <c r="B39" s="1" t="s">
        <v>105</v>
      </c>
      <c r="C39" s="1" t="str">
        <f t="shared" si="19"/>
        <v>Ian McLaughlin</v>
      </c>
      <c r="D39" s="7">
        <v>-20</v>
      </c>
      <c r="E39" s="7">
        <v>-5</v>
      </c>
      <c r="F39" s="7">
        <v>-10</v>
      </c>
      <c r="G39" s="7">
        <v>4</v>
      </c>
      <c r="H39" s="7">
        <v>10</v>
      </c>
      <c r="I39" s="7">
        <v>17</v>
      </c>
      <c r="J39" s="7">
        <v>25</v>
      </c>
      <c r="K39" s="7" t="s">
        <v>9</v>
      </c>
      <c r="L39" s="7">
        <v>1</v>
      </c>
      <c r="M39" s="7" t="s">
        <v>9</v>
      </c>
      <c r="N39" s="7">
        <v>-10</v>
      </c>
      <c r="O39" s="7">
        <v>-9</v>
      </c>
      <c r="P39" s="7">
        <v>12</v>
      </c>
      <c r="Q39" s="7" t="s">
        <v>9</v>
      </c>
      <c r="R39" s="7">
        <v>2</v>
      </c>
      <c r="S39" s="7">
        <v>-16</v>
      </c>
      <c r="T39" s="7">
        <v>6</v>
      </c>
      <c r="U39" s="7">
        <v>-9</v>
      </c>
      <c r="V39" s="7">
        <f t="shared" si="8"/>
        <v>-2</v>
      </c>
      <c r="W39" s="7">
        <f t="shared" si="9"/>
        <v>15</v>
      </c>
      <c r="X39" s="8">
        <f t="shared" si="10"/>
        <v>8</v>
      </c>
      <c r="Y39" s="8">
        <f t="shared" si="11"/>
        <v>0</v>
      </c>
      <c r="Z39" s="8">
        <f t="shared" si="12"/>
        <v>7</v>
      </c>
      <c r="AB39">
        <f t="shared" si="20"/>
        <v>11</v>
      </c>
      <c r="AC39">
        <f t="shared" si="21"/>
        <v>1</v>
      </c>
      <c r="AD39">
        <f t="shared" si="22"/>
        <v>0</v>
      </c>
      <c r="AE39">
        <f t="shared" si="23"/>
        <v>3</v>
      </c>
      <c r="AF39">
        <f t="shared" si="13"/>
        <v>15</v>
      </c>
      <c r="AG39" t="str">
        <f t="shared" si="14"/>
        <v/>
      </c>
      <c r="AK39" s="1" t="s">
        <v>106</v>
      </c>
      <c r="AL39" s="43">
        <f t="shared" si="15"/>
        <v>0</v>
      </c>
      <c r="AM39" s="43">
        <f t="shared" si="16"/>
        <v>12</v>
      </c>
      <c r="AN39" s="43">
        <f t="shared" si="17"/>
        <v>3</v>
      </c>
      <c r="AO39" s="43">
        <f t="shared" si="18"/>
        <v>0</v>
      </c>
    </row>
    <row r="40" spans="1:41" x14ac:dyDescent="0.25">
      <c r="A40" s="1" t="s">
        <v>107</v>
      </c>
      <c r="B40" s="1" t="s">
        <v>108</v>
      </c>
      <c r="C40" s="1" t="str">
        <f t="shared" si="19"/>
        <v>Rogan Mexted</v>
      </c>
      <c r="D40" s="7" t="s">
        <v>9</v>
      </c>
      <c r="E40" s="7">
        <v>-8</v>
      </c>
      <c r="F40" s="7" t="s">
        <v>9</v>
      </c>
      <c r="G40" s="7" t="s">
        <v>9</v>
      </c>
      <c r="H40" s="7">
        <v>-10.5</v>
      </c>
      <c r="I40" s="7">
        <v>-10</v>
      </c>
      <c r="J40" s="7" t="s">
        <v>9</v>
      </c>
      <c r="K40" s="7" t="s">
        <v>9</v>
      </c>
      <c r="L40" s="7" t="s">
        <v>9</v>
      </c>
      <c r="M40" s="7" t="s">
        <v>9</v>
      </c>
      <c r="N40" s="7">
        <v>-5</v>
      </c>
      <c r="O40" s="7" t="s">
        <v>9</v>
      </c>
      <c r="P40" s="7">
        <v>12</v>
      </c>
      <c r="Q40" s="7" t="s">
        <v>9</v>
      </c>
      <c r="R40" s="7">
        <v>1</v>
      </c>
      <c r="S40" s="7" t="s">
        <v>9</v>
      </c>
      <c r="T40" s="7">
        <v>-5</v>
      </c>
      <c r="U40" s="7" t="s">
        <v>9</v>
      </c>
      <c r="V40" s="7">
        <f t="shared" si="8"/>
        <v>-25.5</v>
      </c>
      <c r="W40" s="7">
        <f t="shared" si="9"/>
        <v>7</v>
      </c>
      <c r="X40" s="8">
        <f t="shared" si="10"/>
        <v>2</v>
      </c>
      <c r="Y40" s="8">
        <f t="shared" si="11"/>
        <v>0</v>
      </c>
      <c r="Z40" s="8">
        <f t="shared" si="12"/>
        <v>5</v>
      </c>
      <c r="AB40">
        <f t="shared" si="20"/>
        <v>1</v>
      </c>
      <c r="AC40">
        <f t="shared" si="21"/>
        <v>3</v>
      </c>
      <c r="AD40">
        <f t="shared" si="22"/>
        <v>2</v>
      </c>
      <c r="AE40">
        <f t="shared" si="23"/>
        <v>1</v>
      </c>
      <c r="AF40">
        <f t="shared" si="13"/>
        <v>7</v>
      </c>
      <c r="AG40" t="str">
        <f t="shared" si="14"/>
        <v/>
      </c>
      <c r="AK40" s="1" t="s">
        <v>109</v>
      </c>
      <c r="AL40" s="43">
        <f t="shared" si="15"/>
        <v>0</v>
      </c>
      <c r="AM40" s="43">
        <f t="shared" si="16"/>
        <v>1</v>
      </c>
      <c r="AN40" s="43">
        <f t="shared" si="17"/>
        <v>6</v>
      </c>
      <c r="AO40" s="43">
        <f t="shared" si="18"/>
        <v>0</v>
      </c>
    </row>
    <row r="41" spans="1:41" x14ac:dyDescent="0.25">
      <c r="A41" s="1" t="s">
        <v>113</v>
      </c>
      <c r="B41" s="1" t="s">
        <v>114</v>
      </c>
      <c r="C41" s="1" t="str">
        <f t="shared" si="19"/>
        <v>Mick Moffatt</v>
      </c>
      <c r="D41" s="7">
        <v>1</v>
      </c>
      <c r="E41" s="7">
        <v>-5</v>
      </c>
      <c r="F41" s="7">
        <v>-7</v>
      </c>
      <c r="G41" s="7">
        <v>4</v>
      </c>
      <c r="H41" s="7">
        <v>10</v>
      </c>
      <c r="I41" s="7">
        <v>17</v>
      </c>
      <c r="J41" s="7">
        <v>25</v>
      </c>
      <c r="K41" s="7" t="s">
        <v>9</v>
      </c>
      <c r="L41" s="7">
        <v>1</v>
      </c>
      <c r="M41" s="7" t="s">
        <v>9</v>
      </c>
      <c r="N41" s="7">
        <v>-17</v>
      </c>
      <c r="O41" s="7">
        <v>2</v>
      </c>
      <c r="P41" s="7">
        <v>6</v>
      </c>
      <c r="Q41" s="7" t="s">
        <v>9</v>
      </c>
      <c r="R41" s="7">
        <v>-12</v>
      </c>
      <c r="S41" s="7">
        <v>-16</v>
      </c>
      <c r="T41" s="7">
        <v>8</v>
      </c>
      <c r="U41" s="7">
        <v>0</v>
      </c>
      <c r="V41" s="7">
        <f t="shared" si="8"/>
        <v>17</v>
      </c>
      <c r="W41" s="7">
        <f t="shared" si="9"/>
        <v>15</v>
      </c>
      <c r="X41" s="8">
        <f t="shared" si="10"/>
        <v>9</v>
      </c>
      <c r="Y41" s="8">
        <f t="shared" si="11"/>
        <v>1</v>
      </c>
      <c r="Z41" s="8">
        <f t="shared" si="12"/>
        <v>5</v>
      </c>
      <c r="AB41">
        <f t="shared" si="20"/>
        <v>0</v>
      </c>
      <c r="AC41">
        <f t="shared" si="21"/>
        <v>14</v>
      </c>
      <c r="AD41">
        <f t="shared" si="22"/>
        <v>1</v>
      </c>
      <c r="AE41">
        <f t="shared" si="23"/>
        <v>0</v>
      </c>
      <c r="AF41">
        <f t="shared" si="13"/>
        <v>15</v>
      </c>
      <c r="AG41" t="str">
        <f t="shared" si="14"/>
        <v/>
      </c>
      <c r="AK41" s="1" t="s">
        <v>115</v>
      </c>
      <c r="AL41" s="43">
        <f t="shared" si="15"/>
        <v>0</v>
      </c>
      <c r="AM41" s="43">
        <f t="shared" si="16"/>
        <v>15</v>
      </c>
      <c r="AN41" s="43">
        <f t="shared" si="17"/>
        <v>0</v>
      </c>
      <c r="AO41" s="43">
        <f t="shared" si="18"/>
        <v>0</v>
      </c>
    </row>
    <row r="42" spans="1:41" x14ac:dyDescent="0.25">
      <c r="A42" s="1" t="s">
        <v>53</v>
      </c>
      <c r="B42" s="1" t="s">
        <v>190</v>
      </c>
      <c r="C42" s="1" t="str">
        <f t="shared" si="19"/>
        <v>Steve Prentice</v>
      </c>
      <c r="D42" s="7" t="s">
        <v>9</v>
      </c>
      <c r="E42" s="7" t="s">
        <v>9</v>
      </c>
      <c r="F42" s="7" t="s">
        <v>9</v>
      </c>
      <c r="G42" s="7" t="s">
        <v>9</v>
      </c>
      <c r="H42" s="7" t="s">
        <v>9</v>
      </c>
      <c r="I42" s="7" t="s">
        <v>9</v>
      </c>
      <c r="J42" s="7" t="s">
        <v>9</v>
      </c>
      <c r="K42" s="7" t="s">
        <v>9</v>
      </c>
      <c r="L42" s="7" t="s">
        <v>9</v>
      </c>
      <c r="M42" s="7" t="s">
        <v>9</v>
      </c>
      <c r="N42" s="7">
        <v>0</v>
      </c>
      <c r="O42" s="7">
        <v>4</v>
      </c>
      <c r="P42" s="7">
        <v>3</v>
      </c>
      <c r="Q42" s="7" t="s">
        <v>9</v>
      </c>
      <c r="R42" s="7">
        <v>-10</v>
      </c>
      <c r="S42" s="7">
        <v>-16</v>
      </c>
      <c r="T42" s="7">
        <v>6</v>
      </c>
      <c r="U42" s="7">
        <v>-9</v>
      </c>
      <c r="V42" s="7">
        <f t="shared" si="8"/>
        <v>-22</v>
      </c>
      <c r="W42" s="7">
        <f t="shared" si="9"/>
        <v>7</v>
      </c>
      <c r="X42" s="8">
        <f t="shared" si="10"/>
        <v>3</v>
      </c>
      <c r="Y42" s="8">
        <f t="shared" si="11"/>
        <v>1</v>
      </c>
      <c r="Z42" s="8">
        <f t="shared" si="12"/>
        <v>3</v>
      </c>
      <c r="AB42">
        <f t="shared" si="20"/>
        <v>0</v>
      </c>
      <c r="AC42">
        <f t="shared" si="21"/>
        <v>3</v>
      </c>
      <c r="AD42">
        <f t="shared" si="22"/>
        <v>3</v>
      </c>
      <c r="AE42">
        <f t="shared" si="23"/>
        <v>1</v>
      </c>
      <c r="AF42">
        <f t="shared" si="13"/>
        <v>7</v>
      </c>
      <c r="AG42" t="str">
        <f t="shared" si="14"/>
        <v/>
      </c>
      <c r="AK42" s="1" t="s">
        <v>257</v>
      </c>
      <c r="AL42" s="43">
        <f t="shared" si="15"/>
        <v>1</v>
      </c>
      <c r="AM42" s="43">
        <f t="shared" si="16"/>
        <v>6</v>
      </c>
      <c r="AN42" s="43">
        <f t="shared" si="17"/>
        <v>0</v>
      </c>
      <c r="AO42" s="43">
        <f t="shared" si="18"/>
        <v>0</v>
      </c>
    </row>
    <row r="43" spans="1:41" x14ac:dyDescent="0.25">
      <c r="A43" s="1" t="s">
        <v>171</v>
      </c>
      <c r="B43" s="1" t="s">
        <v>35</v>
      </c>
      <c r="C43" s="1" t="str">
        <f t="shared" si="19"/>
        <v>Bill Scott</v>
      </c>
      <c r="D43" s="7">
        <v>24</v>
      </c>
      <c r="E43" s="7">
        <v>4</v>
      </c>
      <c r="F43" s="7">
        <v>-9</v>
      </c>
      <c r="G43" s="7">
        <v>1</v>
      </c>
      <c r="H43" s="7">
        <v>11</v>
      </c>
      <c r="I43" s="7">
        <v>-4</v>
      </c>
      <c r="J43" s="7">
        <v>-4</v>
      </c>
      <c r="K43" s="7" t="s">
        <v>9</v>
      </c>
      <c r="L43" s="7">
        <v>8</v>
      </c>
      <c r="M43" s="7" t="s">
        <v>9</v>
      </c>
      <c r="N43" s="7">
        <v>-3</v>
      </c>
      <c r="O43" s="7">
        <v>-1</v>
      </c>
      <c r="P43" s="7">
        <v>3</v>
      </c>
      <c r="Q43" s="7" t="s">
        <v>9</v>
      </c>
      <c r="R43" s="7">
        <v>-6</v>
      </c>
      <c r="S43" s="7">
        <v>7</v>
      </c>
      <c r="T43" s="7">
        <v>0</v>
      </c>
      <c r="U43" s="7">
        <v>-9</v>
      </c>
      <c r="V43" s="7">
        <f t="shared" si="8"/>
        <v>22</v>
      </c>
      <c r="W43" s="7">
        <f t="shared" si="9"/>
        <v>15</v>
      </c>
      <c r="X43" s="8">
        <f t="shared" si="10"/>
        <v>7</v>
      </c>
      <c r="Y43" s="8">
        <f t="shared" si="11"/>
        <v>1</v>
      </c>
      <c r="Z43" s="8">
        <f t="shared" si="12"/>
        <v>7</v>
      </c>
      <c r="AB43">
        <f t="shared" si="20"/>
        <v>1</v>
      </c>
      <c r="AC43">
        <f t="shared" si="21"/>
        <v>13</v>
      </c>
      <c r="AD43">
        <f t="shared" si="22"/>
        <v>0</v>
      </c>
      <c r="AE43">
        <f t="shared" si="23"/>
        <v>0</v>
      </c>
      <c r="AF43">
        <f t="shared" si="13"/>
        <v>14</v>
      </c>
      <c r="AG43" t="str">
        <f t="shared" si="14"/>
        <v>no</v>
      </c>
      <c r="AK43" s="1" t="s">
        <v>252</v>
      </c>
      <c r="AL43" s="43">
        <f t="shared" si="15"/>
        <v>1</v>
      </c>
      <c r="AM43" s="43">
        <f t="shared" si="16"/>
        <v>13</v>
      </c>
      <c r="AN43" s="43">
        <f t="shared" si="17"/>
        <v>0</v>
      </c>
      <c r="AO43" s="43">
        <f t="shared" si="18"/>
        <v>0</v>
      </c>
    </row>
    <row r="44" spans="1:41" x14ac:dyDescent="0.25">
      <c r="A44" s="1" t="s">
        <v>24</v>
      </c>
      <c r="B44" s="1" t="s">
        <v>221</v>
      </c>
      <c r="C44" s="1" t="str">
        <f t="shared" si="19"/>
        <v>Dave Smalldon</v>
      </c>
      <c r="D44" s="7">
        <v>-5</v>
      </c>
      <c r="E44" s="7">
        <v>-22</v>
      </c>
      <c r="F44" s="7">
        <v>-30</v>
      </c>
      <c r="G44" s="7" t="s">
        <v>9</v>
      </c>
      <c r="H44" s="7">
        <v>-26.25</v>
      </c>
      <c r="I44" s="7">
        <v>6</v>
      </c>
      <c r="J44" s="7" t="s">
        <v>9</v>
      </c>
      <c r="K44" s="7" t="s">
        <v>9</v>
      </c>
      <c r="L44" s="7">
        <v>13</v>
      </c>
      <c r="M44" s="7" t="s">
        <v>9</v>
      </c>
      <c r="N44" s="7">
        <v>24</v>
      </c>
      <c r="O44" s="7">
        <v>-5</v>
      </c>
      <c r="P44" s="7">
        <v>-20</v>
      </c>
      <c r="Q44" s="7" t="s">
        <v>9</v>
      </c>
      <c r="R44" s="7">
        <v>11</v>
      </c>
      <c r="S44" s="7" t="s">
        <v>9</v>
      </c>
      <c r="T44" s="7">
        <v>-16</v>
      </c>
      <c r="U44" s="7">
        <v>-3</v>
      </c>
      <c r="V44" s="7">
        <f t="shared" si="8"/>
        <v>-73.25</v>
      </c>
      <c r="W44" s="7">
        <f t="shared" si="9"/>
        <v>12</v>
      </c>
      <c r="X44" s="8">
        <f t="shared" si="10"/>
        <v>4</v>
      </c>
      <c r="Y44" s="8">
        <f t="shared" si="11"/>
        <v>0</v>
      </c>
      <c r="Z44" s="8">
        <f t="shared" si="12"/>
        <v>8</v>
      </c>
      <c r="AB44">
        <f t="shared" si="20"/>
        <v>0</v>
      </c>
      <c r="AC44">
        <f t="shared" si="21"/>
        <v>0</v>
      </c>
      <c r="AD44">
        <f t="shared" si="22"/>
        <v>2</v>
      </c>
      <c r="AE44">
        <f t="shared" si="23"/>
        <v>4</v>
      </c>
      <c r="AF44">
        <f t="shared" si="13"/>
        <v>6</v>
      </c>
      <c r="AG44" t="str">
        <f t="shared" si="14"/>
        <v>no</v>
      </c>
      <c r="AK44" s="1" t="s">
        <v>266</v>
      </c>
      <c r="AL44" s="43">
        <f t="shared" si="15"/>
        <v>0</v>
      </c>
      <c r="AM44" s="43">
        <f t="shared" si="16"/>
        <v>0</v>
      </c>
      <c r="AN44" s="43">
        <f t="shared" si="17"/>
        <v>6</v>
      </c>
      <c r="AO44" s="43">
        <f t="shared" si="18"/>
        <v>0</v>
      </c>
    </row>
    <row r="45" spans="1:41" x14ac:dyDescent="0.25">
      <c r="A45" s="1" t="s">
        <v>74</v>
      </c>
      <c r="B45" s="1" t="s">
        <v>125</v>
      </c>
      <c r="C45" s="1" t="str">
        <f t="shared" si="19"/>
        <v>Ken Smith</v>
      </c>
      <c r="D45" s="7">
        <v>-4</v>
      </c>
      <c r="E45" s="7">
        <v>8</v>
      </c>
      <c r="F45" s="7">
        <v>5</v>
      </c>
      <c r="G45" s="7">
        <v>-7</v>
      </c>
      <c r="H45" s="7">
        <v>-27</v>
      </c>
      <c r="I45" s="7">
        <v>0</v>
      </c>
      <c r="J45" s="7">
        <v>2</v>
      </c>
      <c r="K45" s="7">
        <v>-18</v>
      </c>
      <c r="L45" s="7">
        <v>-4</v>
      </c>
      <c r="M45" s="7" t="s">
        <v>9</v>
      </c>
      <c r="N45" s="7">
        <v>4</v>
      </c>
      <c r="O45" s="7">
        <v>0</v>
      </c>
      <c r="P45" s="7">
        <v>-3</v>
      </c>
      <c r="Q45" s="7">
        <v>9</v>
      </c>
      <c r="R45" s="7">
        <v>-20</v>
      </c>
      <c r="S45" s="7">
        <v>-12</v>
      </c>
      <c r="T45" s="7">
        <v>-3</v>
      </c>
      <c r="U45" s="7">
        <v>-1</v>
      </c>
      <c r="V45" s="7">
        <f t="shared" si="8"/>
        <v>-71</v>
      </c>
      <c r="W45" s="7">
        <f t="shared" si="9"/>
        <v>17</v>
      </c>
      <c r="X45" s="8">
        <f t="shared" si="10"/>
        <v>5</v>
      </c>
      <c r="Y45" s="8">
        <f t="shared" si="11"/>
        <v>2</v>
      </c>
      <c r="Z45" s="8">
        <f t="shared" si="12"/>
        <v>10</v>
      </c>
      <c r="AB45">
        <f t="shared" si="20"/>
        <v>0</v>
      </c>
      <c r="AC45">
        <f t="shared" si="21"/>
        <v>10</v>
      </c>
      <c r="AD45">
        <f t="shared" si="22"/>
        <v>7</v>
      </c>
      <c r="AE45">
        <f t="shared" si="23"/>
        <v>0</v>
      </c>
      <c r="AF45">
        <f t="shared" si="13"/>
        <v>17</v>
      </c>
      <c r="AG45" t="str">
        <f t="shared" si="14"/>
        <v/>
      </c>
      <c r="AK45" s="1" t="s">
        <v>126</v>
      </c>
      <c r="AL45" s="43">
        <f t="shared" si="15"/>
        <v>17</v>
      </c>
      <c r="AM45" s="43">
        <f t="shared" si="16"/>
        <v>0</v>
      </c>
      <c r="AN45" s="43">
        <f t="shared" si="17"/>
        <v>0</v>
      </c>
      <c r="AO45" s="43">
        <f t="shared" si="18"/>
        <v>0</v>
      </c>
    </row>
    <row r="46" spans="1:41" x14ac:dyDescent="0.25">
      <c r="A46" s="1" t="s">
        <v>129</v>
      </c>
      <c r="B46" s="1" t="s">
        <v>138</v>
      </c>
      <c r="C46" s="1" t="str">
        <f t="shared" si="19"/>
        <v>Jeff Tims</v>
      </c>
      <c r="D46" s="7" t="s">
        <v>9</v>
      </c>
      <c r="E46" s="7" t="s">
        <v>9</v>
      </c>
      <c r="F46" s="7">
        <v>0</v>
      </c>
      <c r="G46" s="7">
        <v>-9</v>
      </c>
      <c r="H46" s="7">
        <v>-15</v>
      </c>
      <c r="I46" s="7">
        <v>-10</v>
      </c>
      <c r="J46" s="7" t="s">
        <v>9</v>
      </c>
      <c r="K46" s="7" t="s">
        <v>9</v>
      </c>
      <c r="L46" s="7" t="s">
        <v>9</v>
      </c>
      <c r="M46" s="7" t="s">
        <v>9</v>
      </c>
      <c r="N46" s="7">
        <v>-10</v>
      </c>
      <c r="O46" s="7">
        <v>-4</v>
      </c>
      <c r="P46" s="7">
        <v>4</v>
      </c>
      <c r="Q46" s="7" t="s">
        <v>9</v>
      </c>
      <c r="R46" s="7" t="s">
        <v>9</v>
      </c>
      <c r="S46" s="7" t="s">
        <v>9</v>
      </c>
      <c r="T46" s="7" t="s">
        <v>9</v>
      </c>
      <c r="U46" s="7" t="s">
        <v>9</v>
      </c>
      <c r="V46" s="7">
        <f t="shared" si="8"/>
        <v>-44</v>
      </c>
      <c r="W46" s="7">
        <f t="shared" si="9"/>
        <v>7</v>
      </c>
      <c r="X46" s="8">
        <f t="shared" si="10"/>
        <v>1</v>
      </c>
      <c r="Y46" s="8">
        <f t="shared" si="11"/>
        <v>1</v>
      </c>
      <c r="Z46" s="8">
        <f t="shared" si="12"/>
        <v>5</v>
      </c>
      <c r="AB46">
        <f t="shared" si="20"/>
        <v>3</v>
      </c>
      <c r="AC46">
        <f t="shared" si="21"/>
        <v>4</v>
      </c>
      <c r="AD46">
        <f t="shared" si="22"/>
        <v>0</v>
      </c>
      <c r="AE46">
        <f t="shared" si="23"/>
        <v>0</v>
      </c>
      <c r="AF46">
        <f t="shared" si="13"/>
        <v>7</v>
      </c>
      <c r="AG46" t="str">
        <f t="shared" si="14"/>
        <v/>
      </c>
      <c r="AK46" s="1" t="s">
        <v>139</v>
      </c>
      <c r="AL46" s="43">
        <f t="shared" si="15"/>
        <v>0</v>
      </c>
      <c r="AM46" s="43">
        <f t="shared" si="16"/>
        <v>0</v>
      </c>
      <c r="AN46" s="43">
        <f t="shared" si="17"/>
        <v>7</v>
      </c>
      <c r="AO46" s="43">
        <f t="shared" si="18"/>
        <v>0</v>
      </c>
    </row>
    <row r="47" spans="1:41" x14ac:dyDescent="0.25">
      <c r="A47" s="1" t="s">
        <v>53</v>
      </c>
      <c r="B47" s="1" t="s">
        <v>144</v>
      </c>
      <c r="C47" s="1" t="str">
        <f t="shared" si="19"/>
        <v>Steve Walkley</v>
      </c>
      <c r="D47" s="7">
        <v>-19</v>
      </c>
      <c r="E47" s="7">
        <v>-1</v>
      </c>
      <c r="F47" s="7">
        <v>13</v>
      </c>
      <c r="G47" s="7">
        <v>4</v>
      </c>
      <c r="H47" s="7">
        <v>-13</v>
      </c>
      <c r="I47" s="7">
        <v>3</v>
      </c>
      <c r="J47" s="7">
        <v>-8</v>
      </c>
      <c r="K47" s="7">
        <v>19</v>
      </c>
      <c r="L47" s="7">
        <v>-19</v>
      </c>
      <c r="M47" s="7" t="s">
        <v>9</v>
      </c>
      <c r="N47" s="7">
        <v>3</v>
      </c>
      <c r="O47" s="7">
        <v>-6</v>
      </c>
      <c r="P47" s="7">
        <v>9</v>
      </c>
      <c r="Q47" s="7">
        <v>-6</v>
      </c>
      <c r="R47" s="7">
        <v>9</v>
      </c>
      <c r="S47" s="7">
        <v>-9</v>
      </c>
      <c r="T47" s="7">
        <v>0</v>
      </c>
      <c r="U47" s="7">
        <v>-5</v>
      </c>
      <c r="V47" s="7">
        <f t="shared" si="8"/>
        <v>-26</v>
      </c>
      <c r="W47" s="7">
        <f t="shared" si="9"/>
        <v>17</v>
      </c>
      <c r="X47" s="8">
        <f t="shared" si="10"/>
        <v>7</v>
      </c>
      <c r="Y47" s="8">
        <f t="shared" si="11"/>
        <v>1</v>
      </c>
      <c r="Z47" s="8">
        <f t="shared" si="12"/>
        <v>9</v>
      </c>
      <c r="AB47">
        <f t="shared" si="20"/>
        <v>0</v>
      </c>
      <c r="AC47">
        <f t="shared" si="21"/>
        <v>0</v>
      </c>
      <c r="AD47">
        <f t="shared" si="22"/>
        <v>15</v>
      </c>
      <c r="AE47">
        <f t="shared" si="23"/>
        <v>2</v>
      </c>
      <c r="AF47">
        <f t="shared" si="13"/>
        <v>17</v>
      </c>
      <c r="AG47" t="str">
        <f t="shared" si="14"/>
        <v/>
      </c>
      <c r="AK47" s="1" t="s">
        <v>145</v>
      </c>
      <c r="AL47" s="43">
        <f t="shared" si="15"/>
        <v>17</v>
      </c>
      <c r="AM47" s="43">
        <f t="shared" si="16"/>
        <v>0</v>
      </c>
      <c r="AN47" s="43">
        <f t="shared" si="17"/>
        <v>0</v>
      </c>
      <c r="AO47" s="43">
        <f t="shared" si="18"/>
        <v>0</v>
      </c>
    </row>
    <row r="48" spans="1:41" x14ac:dyDescent="0.25">
      <c r="A48" s="1" t="s">
        <v>146</v>
      </c>
      <c r="B48" s="1" t="s">
        <v>147</v>
      </c>
      <c r="C48" s="1" t="str">
        <f t="shared" ref="C48:C52" si="24">A48&amp;" "&amp;B48</f>
        <v>Bruce Wallace</v>
      </c>
      <c r="D48" s="7">
        <v>-29</v>
      </c>
      <c r="E48" s="7" t="s">
        <v>9</v>
      </c>
      <c r="F48" s="7">
        <v>-6</v>
      </c>
      <c r="G48" s="7">
        <v>-12</v>
      </c>
      <c r="H48" s="7">
        <v>-30</v>
      </c>
      <c r="I48" s="7">
        <v>-11</v>
      </c>
      <c r="J48" s="7">
        <v>-8</v>
      </c>
      <c r="K48" s="7">
        <v>19</v>
      </c>
      <c r="L48" s="7">
        <v>-19</v>
      </c>
      <c r="M48" s="7" t="s">
        <v>9</v>
      </c>
      <c r="N48" s="7">
        <v>3</v>
      </c>
      <c r="O48" s="7">
        <v>-5</v>
      </c>
      <c r="P48" s="7">
        <v>9</v>
      </c>
      <c r="Q48" s="7">
        <v>-6</v>
      </c>
      <c r="R48" s="7">
        <v>9</v>
      </c>
      <c r="S48" s="7">
        <v>-9</v>
      </c>
      <c r="T48" s="7">
        <v>0</v>
      </c>
      <c r="U48" s="7">
        <v>-5</v>
      </c>
      <c r="V48" s="7">
        <f t="shared" si="8"/>
        <v>-100</v>
      </c>
      <c r="W48" s="7">
        <f t="shared" si="9"/>
        <v>16</v>
      </c>
      <c r="X48" s="8">
        <f t="shared" si="10"/>
        <v>4</v>
      </c>
      <c r="Y48" s="8">
        <f t="shared" si="11"/>
        <v>1</v>
      </c>
      <c r="Z48" s="8">
        <f t="shared" si="12"/>
        <v>11</v>
      </c>
      <c r="AB48">
        <f t="shared" si="20"/>
        <v>0</v>
      </c>
      <c r="AC48">
        <f t="shared" si="21"/>
        <v>0</v>
      </c>
      <c r="AD48">
        <f t="shared" si="22"/>
        <v>7</v>
      </c>
      <c r="AE48">
        <f t="shared" si="23"/>
        <v>9</v>
      </c>
      <c r="AF48">
        <f t="shared" si="13"/>
        <v>16</v>
      </c>
      <c r="AG48" t="str">
        <f t="shared" si="14"/>
        <v/>
      </c>
      <c r="AK48" s="1" t="s">
        <v>148</v>
      </c>
      <c r="AL48" s="43">
        <f t="shared" si="15"/>
        <v>16</v>
      </c>
      <c r="AM48" s="43">
        <f t="shared" si="16"/>
        <v>0</v>
      </c>
      <c r="AN48" s="43">
        <f t="shared" si="17"/>
        <v>0</v>
      </c>
      <c r="AO48" s="43">
        <f t="shared" si="18"/>
        <v>0</v>
      </c>
    </row>
    <row r="49" spans="1:41" x14ac:dyDescent="0.25">
      <c r="A49" s="1" t="s">
        <v>21</v>
      </c>
      <c r="B49" s="1" t="s">
        <v>220</v>
      </c>
      <c r="C49" s="1" t="str">
        <f t="shared" si="24"/>
        <v>Brian Wells</v>
      </c>
      <c r="D49" s="7">
        <v>-4</v>
      </c>
      <c r="E49" s="7">
        <v>8</v>
      </c>
      <c r="F49" s="7">
        <v>5</v>
      </c>
      <c r="G49" s="7">
        <v>-7</v>
      </c>
      <c r="H49" s="7">
        <v>-27</v>
      </c>
      <c r="I49" s="7">
        <v>17</v>
      </c>
      <c r="J49" s="7">
        <v>25</v>
      </c>
      <c r="K49" s="7">
        <v>3</v>
      </c>
      <c r="L49" s="7">
        <v>-11</v>
      </c>
      <c r="M49" s="7" t="s">
        <v>9</v>
      </c>
      <c r="N49" s="7">
        <v>-2</v>
      </c>
      <c r="O49" s="7">
        <v>22</v>
      </c>
      <c r="P49" s="7">
        <v>4</v>
      </c>
      <c r="Q49" s="7">
        <v>-19</v>
      </c>
      <c r="R49" s="7">
        <v>-3</v>
      </c>
      <c r="S49" s="7">
        <v>2</v>
      </c>
      <c r="T49" s="7">
        <v>7</v>
      </c>
      <c r="U49" s="7">
        <v>15</v>
      </c>
      <c r="V49" s="7">
        <f t="shared" ref="V49:V52" si="25">SUM(D49:U49)</f>
        <v>35</v>
      </c>
      <c r="W49" s="7">
        <f t="shared" ref="W49:W52" si="26">SUM(X49:Z49)</f>
        <v>17</v>
      </c>
      <c r="X49" s="8">
        <f t="shared" ref="X49:X52" si="27">COUNTIF(D49:U49,"&gt;0")</f>
        <v>10</v>
      </c>
      <c r="Y49" s="8">
        <f t="shared" ref="Y49:Y52" si="28">COUNTIF(D49:U49,0)</f>
        <v>0</v>
      </c>
      <c r="Z49" s="8">
        <f t="shared" ref="Z49:Z52" si="29">COUNTIF(D49:U49,"&lt;0")</f>
        <v>7</v>
      </c>
      <c r="AB49">
        <f t="shared" si="20"/>
        <v>5</v>
      </c>
      <c r="AC49">
        <f t="shared" si="21"/>
        <v>8</v>
      </c>
      <c r="AD49">
        <f t="shared" si="22"/>
        <v>2</v>
      </c>
      <c r="AE49">
        <f t="shared" si="23"/>
        <v>2</v>
      </c>
      <c r="AF49">
        <f t="shared" si="13"/>
        <v>17</v>
      </c>
      <c r="AG49" t="str">
        <f t="shared" si="14"/>
        <v/>
      </c>
      <c r="AK49" s="1" t="s">
        <v>267</v>
      </c>
      <c r="AL49" s="43">
        <f t="shared" si="15"/>
        <v>15</v>
      </c>
      <c r="AM49" s="43">
        <f t="shared" si="16"/>
        <v>2</v>
      </c>
      <c r="AN49" s="43">
        <f t="shared" si="17"/>
        <v>0</v>
      </c>
      <c r="AO49" s="43">
        <f t="shared" si="18"/>
        <v>0</v>
      </c>
    </row>
    <row r="50" spans="1:41" x14ac:dyDescent="0.25">
      <c r="A50" s="1" t="s">
        <v>58</v>
      </c>
      <c r="B50" s="1" t="s">
        <v>220</v>
      </c>
      <c r="C50" s="1" t="str">
        <f t="shared" si="24"/>
        <v>John Wells</v>
      </c>
      <c r="D50" s="7">
        <v>-12</v>
      </c>
      <c r="E50" s="7">
        <v>2</v>
      </c>
      <c r="F50" s="7">
        <v>-38</v>
      </c>
      <c r="G50" s="7">
        <v>12</v>
      </c>
      <c r="H50" s="7">
        <v>8</v>
      </c>
      <c r="I50" s="7">
        <v>15</v>
      </c>
      <c r="J50" s="7">
        <v>3</v>
      </c>
      <c r="K50" s="7" t="s">
        <v>9</v>
      </c>
      <c r="L50" s="7">
        <v>1</v>
      </c>
      <c r="M50" s="7" t="s">
        <v>9</v>
      </c>
      <c r="N50" s="7">
        <v>0</v>
      </c>
      <c r="O50" s="7">
        <v>-3</v>
      </c>
      <c r="P50" s="7">
        <v>-21</v>
      </c>
      <c r="Q50" s="7" t="s">
        <v>9</v>
      </c>
      <c r="R50" s="7">
        <v>2</v>
      </c>
      <c r="S50" s="7">
        <v>-9</v>
      </c>
      <c r="T50" s="7">
        <v>6</v>
      </c>
      <c r="U50" s="7">
        <v>-9</v>
      </c>
      <c r="V50" s="7">
        <f t="shared" si="25"/>
        <v>-43</v>
      </c>
      <c r="W50" s="7">
        <f t="shared" si="26"/>
        <v>15</v>
      </c>
      <c r="X50" s="8">
        <f t="shared" si="27"/>
        <v>8</v>
      </c>
      <c r="Y50" s="8">
        <f t="shared" si="28"/>
        <v>1</v>
      </c>
      <c r="Z50" s="8">
        <f t="shared" si="29"/>
        <v>6</v>
      </c>
      <c r="AB50">
        <f t="shared" si="20"/>
        <v>0</v>
      </c>
      <c r="AC50">
        <f t="shared" si="21"/>
        <v>1</v>
      </c>
      <c r="AD50">
        <f t="shared" si="22"/>
        <v>1</v>
      </c>
      <c r="AE50">
        <f t="shared" si="23"/>
        <v>13</v>
      </c>
      <c r="AF50">
        <f t="shared" si="13"/>
        <v>15</v>
      </c>
      <c r="AG50" t="str">
        <f t="shared" si="14"/>
        <v/>
      </c>
      <c r="AK50" s="1" t="s">
        <v>268</v>
      </c>
      <c r="AL50" s="43">
        <f t="shared" si="15"/>
        <v>2</v>
      </c>
      <c r="AM50" s="43">
        <f t="shared" si="16"/>
        <v>13</v>
      </c>
      <c r="AN50" s="43">
        <f t="shared" si="17"/>
        <v>0</v>
      </c>
      <c r="AO50" s="43">
        <f t="shared" si="18"/>
        <v>0</v>
      </c>
    </row>
    <row r="51" spans="1:41" x14ac:dyDescent="0.25">
      <c r="A51" s="1" t="s">
        <v>169</v>
      </c>
      <c r="B51" s="1" t="s">
        <v>170</v>
      </c>
      <c r="C51" s="1" t="str">
        <f t="shared" si="24"/>
        <v>Paul Williams</v>
      </c>
      <c r="D51" s="7" t="s">
        <v>9</v>
      </c>
      <c r="E51" s="7">
        <v>-17</v>
      </c>
      <c r="F51" s="7">
        <v>-10</v>
      </c>
      <c r="G51" s="7">
        <v>-20</v>
      </c>
      <c r="H51" s="7">
        <v>-16</v>
      </c>
      <c r="I51" s="7">
        <v>-23</v>
      </c>
      <c r="J51" s="7">
        <v>-9</v>
      </c>
      <c r="K51" s="7" t="s">
        <v>9</v>
      </c>
      <c r="L51" s="7">
        <v>-2</v>
      </c>
      <c r="M51" s="7" t="s">
        <v>9</v>
      </c>
      <c r="N51" s="7">
        <v>-10</v>
      </c>
      <c r="O51" s="7">
        <v>-4</v>
      </c>
      <c r="P51" s="7">
        <v>4</v>
      </c>
      <c r="Q51" s="7" t="s">
        <v>9</v>
      </c>
      <c r="R51" s="7">
        <v>-11</v>
      </c>
      <c r="S51" s="7" t="s">
        <v>9</v>
      </c>
      <c r="T51" s="7">
        <v>-10</v>
      </c>
      <c r="U51" s="7" t="s">
        <v>9</v>
      </c>
      <c r="V51" s="7">
        <f t="shared" si="25"/>
        <v>-128</v>
      </c>
      <c r="W51" s="7">
        <f t="shared" si="26"/>
        <v>12</v>
      </c>
      <c r="X51" s="8">
        <f t="shared" si="27"/>
        <v>1</v>
      </c>
      <c r="Y51" s="8">
        <f t="shared" si="28"/>
        <v>0</v>
      </c>
      <c r="Z51" s="8">
        <f t="shared" si="29"/>
        <v>11</v>
      </c>
      <c r="AB51">
        <f t="shared" si="20"/>
        <v>0</v>
      </c>
      <c r="AC51">
        <f t="shared" si="21"/>
        <v>0</v>
      </c>
      <c r="AD51">
        <f t="shared" si="22"/>
        <v>8</v>
      </c>
      <c r="AE51">
        <f t="shared" si="23"/>
        <v>4</v>
      </c>
      <c r="AF51">
        <f t="shared" si="13"/>
        <v>12</v>
      </c>
      <c r="AG51" t="str">
        <f t="shared" si="14"/>
        <v/>
      </c>
      <c r="AK51" s="1" t="s">
        <v>241</v>
      </c>
      <c r="AL51" s="43">
        <f t="shared" si="15"/>
        <v>0</v>
      </c>
      <c r="AM51" s="43">
        <f t="shared" si="16"/>
        <v>0</v>
      </c>
      <c r="AN51" s="43">
        <f t="shared" si="17"/>
        <v>12</v>
      </c>
      <c r="AO51" s="43">
        <f t="shared" si="18"/>
        <v>0</v>
      </c>
    </row>
    <row r="52" spans="1:41" x14ac:dyDescent="0.25">
      <c r="A52" s="1" t="s">
        <v>24</v>
      </c>
      <c r="B52" s="1" t="s">
        <v>189</v>
      </c>
      <c r="C52" s="1" t="str">
        <f t="shared" si="24"/>
        <v>Dave Young</v>
      </c>
      <c r="D52" s="7">
        <v>-15</v>
      </c>
      <c r="E52" s="7" t="s">
        <v>9</v>
      </c>
      <c r="F52" s="7">
        <v>14</v>
      </c>
      <c r="G52" s="7">
        <v>17</v>
      </c>
      <c r="H52" s="7">
        <v>-9</v>
      </c>
      <c r="I52" s="7">
        <v>-19</v>
      </c>
      <c r="J52" s="7">
        <v>-17</v>
      </c>
      <c r="K52" s="7" t="s">
        <v>9</v>
      </c>
      <c r="L52" s="7">
        <v>-2</v>
      </c>
      <c r="M52" s="7" t="s">
        <v>9</v>
      </c>
      <c r="N52" s="7">
        <v>-2</v>
      </c>
      <c r="O52" s="7">
        <v>-4</v>
      </c>
      <c r="P52" s="7">
        <v>-20</v>
      </c>
      <c r="Q52" s="7" t="s">
        <v>9</v>
      </c>
      <c r="R52" s="7">
        <v>-42</v>
      </c>
      <c r="S52" s="7">
        <v>-11.5</v>
      </c>
      <c r="T52" s="7">
        <v>-16</v>
      </c>
      <c r="U52" s="7" t="s">
        <v>9</v>
      </c>
      <c r="V52" s="7">
        <f t="shared" si="25"/>
        <v>-126.5</v>
      </c>
      <c r="W52" s="7">
        <f t="shared" si="26"/>
        <v>13</v>
      </c>
      <c r="X52" s="8">
        <f t="shared" si="27"/>
        <v>2</v>
      </c>
      <c r="Y52" s="8">
        <f t="shared" si="28"/>
        <v>0</v>
      </c>
      <c r="Z52" s="8">
        <f t="shared" si="29"/>
        <v>11</v>
      </c>
      <c r="AB52">
        <f t="shared" si="20"/>
        <v>3</v>
      </c>
      <c r="AC52">
        <f t="shared" si="21"/>
        <v>3</v>
      </c>
      <c r="AD52">
        <f t="shared" si="22"/>
        <v>2</v>
      </c>
      <c r="AE52">
        <f t="shared" si="23"/>
        <v>0</v>
      </c>
      <c r="AF52">
        <f t="shared" si="13"/>
        <v>8</v>
      </c>
      <c r="AG52" t="str">
        <f t="shared" si="14"/>
        <v>no</v>
      </c>
      <c r="AK52" s="1" t="s">
        <v>264</v>
      </c>
      <c r="AL52" s="43">
        <f t="shared" si="15"/>
        <v>0</v>
      </c>
      <c r="AM52" s="43">
        <f t="shared" si="16"/>
        <v>0</v>
      </c>
      <c r="AN52" s="43">
        <f t="shared" si="17"/>
        <v>8</v>
      </c>
      <c r="AO52" s="43">
        <f t="shared" si="18"/>
        <v>0</v>
      </c>
    </row>
    <row r="53" spans="1:41" x14ac:dyDescent="0.25">
      <c r="A53" s="1"/>
      <c r="B53" s="1"/>
      <c r="C53" s="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2"/>
      <c r="X53" s="2"/>
      <c r="Y53" s="2"/>
      <c r="Z53" s="2"/>
      <c r="AB53">
        <f t="shared" si="20"/>
        <v>1</v>
      </c>
      <c r="AC53">
        <f t="shared" si="21"/>
        <v>0</v>
      </c>
      <c r="AD53">
        <f t="shared" si="22"/>
        <v>0</v>
      </c>
      <c r="AE53">
        <f t="shared" si="23"/>
        <v>0</v>
      </c>
      <c r="AF53">
        <f t="shared" si="13"/>
        <v>1</v>
      </c>
      <c r="AG53" t="str">
        <f t="shared" si="14"/>
        <v>no</v>
      </c>
      <c r="AL53" s="43"/>
      <c r="AM53" s="43"/>
      <c r="AN53" s="43"/>
      <c r="AO53" s="43"/>
    </row>
    <row r="54" spans="1:41" x14ac:dyDescent="0.25">
      <c r="A54" s="1"/>
      <c r="B54" s="1"/>
      <c r="C54" s="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2"/>
      <c r="X54" s="2"/>
      <c r="Y54" s="2"/>
      <c r="Z54" s="2"/>
      <c r="AB54">
        <f t="shared" si="20"/>
        <v>1</v>
      </c>
      <c r="AC54">
        <f t="shared" si="21"/>
        <v>0</v>
      </c>
      <c r="AD54">
        <f t="shared" si="22"/>
        <v>0</v>
      </c>
      <c r="AE54">
        <f t="shared" si="23"/>
        <v>0</v>
      </c>
      <c r="AF54">
        <f t="shared" si="13"/>
        <v>1</v>
      </c>
      <c r="AG54" t="str">
        <f t="shared" si="14"/>
        <v>no</v>
      </c>
      <c r="AL54" s="43"/>
      <c r="AM54" s="43"/>
      <c r="AN54" s="43"/>
      <c r="AO54" s="43"/>
    </row>
    <row r="55" spans="1:41" x14ac:dyDescent="0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4"/>
      <c r="W55" s="23"/>
      <c r="X55" s="23"/>
      <c r="Y55" s="23"/>
      <c r="Z55" s="23"/>
      <c r="AL55" s="43"/>
      <c r="AM55" s="43"/>
      <c r="AN55" s="43"/>
      <c r="AO55" s="43"/>
    </row>
    <row r="56" spans="1:41" x14ac:dyDescent="0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4"/>
      <c r="W56" s="23"/>
      <c r="X56" s="23"/>
      <c r="Y56" s="23"/>
      <c r="Z56" s="23"/>
      <c r="AL56" s="43"/>
      <c r="AM56" s="43"/>
      <c r="AN56" s="43"/>
      <c r="AO56" s="43"/>
    </row>
    <row r="57" spans="1:41" x14ac:dyDescent="0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4"/>
      <c r="W57" s="23"/>
      <c r="X57" s="23"/>
      <c r="Y57" s="23"/>
      <c r="Z57" s="23"/>
      <c r="AL57" s="43"/>
      <c r="AM57" s="43"/>
      <c r="AN57" s="43"/>
      <c r="AO57" s="43"/>
    </row>
    <row r="58" spans="1:41" x14ac:dyDescent="0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4"/>
      <c r="W58" s="23"/>
      <c r="X58" s="23"/>
      <c r="Y58" s="23"/>
      <c r="Z58" s="23"/>
      <c r="AL58" s="43"/>
      <c r="AM58" s="43"/>
      <c r="AN58" s="43"/>
      <c r="AO58" s="43"/>
    </row>
    <row r="59" spans="1:41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4"/>
      <c r="W59" s="23"/>
      <c r="X59" s="23"/>
      <c r="Y59" s="23"/>
      <c r="Z59" s="23"/>
      <c r="AL59" s="43"/>
      <c r="AM59" s="43"/>
      <c r="AN59" s="43"/>
      <c r="AO59" s="43"/>
    </row>
    <row r="60" spans="1:41" x14ac:dyDescent="0.2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4"/>
      <c r="W60" s="23"/>
      <c r="X60" s="23"/>
      <c r="Y60" s="23"/>
      <c r="Z60" s="23"/>
      <c r="AL60" s="43"/>
      <c r="AM60" s="43"/>
      <c r="AN60" s="43"/>
      <c r="AO60" s="43"/>
    </row>
    <row r="61" spans="1:41" x14ac:dyDescent="0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4"/>
      <c r="W61" s="23"/>
      <c r="X61" s="23"/>
      <c r="Y61" s="23"/>
      <c r="Z61" s="23"/>
      <c r="AL61" s="43"/>
      <c r="AM61" s="43"/>
      <c r="AN61" s="43"/>
      <c r="AO61" s="43"/>
    </row>
    <row r="62" spans="1:41" x14ac:dyDescent="0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4"/>
      <c r="W62" s="23"/>
      <c r="X62" s="23"/>
      <c r="Y62" s="23"/>
      <c r="Z62" s="23"/>
      <c r="AL62" s="43"/>
      <c r="AM62" s="43"/>
      <c r="AN62" s="43"/>
      <c r="AO62" s="43"/>
    </row>
    <row r="63" spans="1:41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4"/>
      <c r="W63" s="23"/>
      <c r="X63" s="23"/>
      <c r="Y63" s="23"/>
      <c r="Z63" s="23"/>
      <c r="AL63" s="43"/>
      <c r="AM63" s="43"/>
      <c r="AN63" s="43"/>
      <c r="AO63" s="43"/>
    </row>
    <row r="64" spans="1:41" x14ac:dyDescent="0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4"/>
      <c r="W64" s="23"/>
      <c r="X64" s="23"/>
      <c r="Y64" s="23"/>
      <c r="Z64" s="23"/>
      <c r="AL64" s="43"/>
      <c r="AM64" s="43"/>
      <c r="AN64" s="43"/>
      <c r="AO64" s="43"/>
    </row>
    <row r="65" spans="1:54" x14ac:dyDescent="0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4"/>
      <c r="W65" s="23"/>
      <c r="X65" s="23"/>
      <c r="Y65" s="23"/>
      <c r="Z65" s="23"/>
      <c r="AL65" s="43"/>
      <c r="AM65" s="43"/>
      <c r="AN65" s="43"/>
      <c r="AO65" s="43"/>
    </row>
    <row r="66" spans="1:54" x14ac:dyDescent="0.2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4"/>
      <c r="W66" s="23"/>
      <c r="X66" s="23"/>
      <c r="Y66" s="23"/>
      <c r="Z66" s="23"/>
      <c r="AL66" s="43"/>
      <c r="AM66" s="43"/>
      <c r="AN66" s="43"/>
      <c r="AO66" s="43"/>
    </row>
    <row r="67" spans="1:54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4"/>
      <c r="W67" s="23"/>
      <c r="X67" s="23"/>
      <c r="Y67" s="23"/>
      <c r="Z67" s="23"/>
      <c r="AL67" s="43"/>
      <c r="AM67" s="43"/>
      <c r="AN67" s="43"/>
      <c r="AO67" s="43"/>
    </row>
    <row r="68" spans="1:54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4"/>
      <c r="W68" s="23"/>
      <c r="X68" s="23"/>
      <c r="Y68" s="23"/>
      <c r="Z68" s="23"/>
      <c r="AL68" s="43"/>
      <c r="AM68" s="43"/>
      <c r="AN68" s="43"/>
      <c r="AO68" s="43"/>
    </row>
    <row r="69" spans="1:54" x14ac:dyDescent="0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4"/>
      <c r="W69" s="23"/>
      <c r="X69" s="23"/>
      <c r="Y69" s="23"/>
      <c r="Z69" s="23"/>
      <c r="AL69" s="43"/>
      <c r="AM69" s="43"/>
      <c r="AN69" s="43"/>
      <c r="AO69" s="43"/>
    </row>
    <row r="70" spans="1:54" x14ac:dyDescent="0.2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4"/>
      <c r="W70" s="23"/>
      <c r="X70" s="23"/>
      <c r="Y70" s="23"/>
      <c r="Z70" s="23"/>
      <c r="AL70" s="43"/>
      <c r="AM70" s="43"/>
      <c r="AN70" s="43"/>
      <c r="AO70" s="43"/>
    </row>
    <row r="71" spans="1:54" x14ac:dyDescent="0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4"/>
      <c r="W71" s="23"/>
      <c r="X71" s="23"/>
      <c r="Y71" s="23"/>
      <c r="Z71" s="23"/>
      <c r="AL71" s="45"/>
      <c r="AM71" s="45"/>
      <c r="AN71" s="45"/>
      <c r="AO71" s="45"/>
    </row>
    <row r="72" spans="1:54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4"/>
      <c r="W72" s="23"/>
      <c r="X72" s="23"/>
      <c r="Y72" s="23"/>
      <c r="Z72" s="23"/>
      <c r="AL72" s="46"/>
      <c r="AM72" s="46"/>
      <c r="AN72" s="46"/>
      <c r="AO72" s="46"/>
    </row>
    <row r="73" spans="1:54" ht="16.5" customHeight="1" x14ac:dyDescent="0.25">
      <c r="AL73" s="46"/>
      <c r="AM73" s="46"/>
      <c r="AN73" s="46"/>
      <c r="AO73" s="46"/>
    </row>
    <row r="74" spans="1:54" x14ac:dyDescent="0.25">
      <c r="AL74" s="46"/>
      <c r="AM74" s="46"/>
      <c r="AN74" s="46"/>
      <c r="AO74" s="46"/>
    </row>
    <row r="75" spans="1:54" x14ac:dyDescent="0.25">
      <c r="AL75" s="46"/>
      <c r="AM75" s="46"/>
      <c r="AN75" s="46"/>
      <c r="AO75" s="46"/>
    </row>
    <row r="76" spans="1:54" x14ac:dyDescent="0.25">
      <c r="A76">
        <v>1</v>
      </c>
      <c r="D76">
        <v>2</v>
      </c>
      <c r="G76">
        <v>3</v>
      </c>
      <c r="J76">
        <v>4</v>
      </c>
      <c r="M76">
        <v>5</v>
      </c>
      <c r="P76">
        <v>6</v>
      </c>
      <c r="S76">
        <v>7</v>
      </c>
      <c r="V76">
        <v>8</v>
      </c>
      <c r="Y76">
        <v>9</v>
      </c>
      <c r="AB76">
        <v>10</v>
      </c>
      <c r="AE76">
        <v>11</v>
      </c>
      <c r="AH76">
        <v>12</v>
      </c>
      <c r="AK76">
        <v>13</v>
      </c>
      <c r="AL76" s="46"/>
      <c r="AM76" s="46"/>
      <c r="AN76" s="46">
        <v>14</v>
      </c>
      <c r="AO76" s="46"/>
      <c r="AQ76">
        <v>15</v>
      </c>
      <c r="AT76">
        <v>16</v>
      </c>
      <c r="AW76">
        <v>17</v>
      </c>
      <c r="AZ76">
        <v>18</v>
      </c>
    </row>
    <row r="77" spans="1:54" x14ac:dyDescent="0.25">
      <c r="A77" t="s">
        <v>369</v>
      </c>
      <c r="B77">
        <v>9</v>
      </c>
      <c r="C77">
        <v>1</v>
      </c>
      <c r="D77" t="s">
        <v>369</v>
      </c>
      <c r="E77">
        <v>12</v>
      </c>
      <c r="F77">
        <v>1</v>
      </c>
      <c r="G77" t="s">
        <v>25</v>
      </c>
      <c r="H77">
        <v>15</v>
      </c>
      <c r="I77">
        <v>1</v>
      </c>
      <c r="J77" t="s">
        <v>369</v>
      </c>
      <c r="K77">
        <v>-18</v>
      </c>
      <c r="L77">
        <v>1</v>
      </c>
      <c r="M77" t="s">
        <v>369</v>
      </c>
      <c r="N77">
        <v>-6</v>
      </c>
      <c r="O77">
        <v>1</v>
      </c>
      <c r="P77" t="s">
        <v>369</v>
      </c>
      <c r="Q77">
        <v>-3</v>
      </c>
      <c r="R77">
        <v>1</v>
      </c>
      <c r="S77" t="s">
        <v>25</v>
      </c>
      <c r="T77">
        <v>-24</v>
      </c>
      <c r="U77">
        <v>1</v>
      </c>
      <c r="V77" t="s">
        <v>369</v>
      </c>
      <c r="W77">
        <v>3</v>
      </c>
      <c r="X77">
        <v>1</v>
      </c>
      <c r="Y77" t="s">
        <v>369</v>
      </c>
      <c r="Z77">
        <v>-11</v>
      </c>
      <c r="AA77">
        <v>1</v>
      </c>
      <c r="AB77" t="s">
        <v>319</v>
      </c>
      <c r="AC77">
        <v>0</v>
      </c>
      <c r="AD77">
        <v>1</v>
      </c>
      <c r="AE77" t="s">
        <v>369</v>
      </c>
      <c r="AF77">
        <v>-2</v>
      </c>
      <c r="AG77">
        <v>1</v>
      </c>
      <c r="AH77" t="s">
        <v>369</v>
      </c>
      <c r="AI77">
        <v>22</v>
      </c>
      <c r="AJ77">
        <v>1</v>
      </c>
      <c r="AK77" t="s">
        <v>369</v>
      </c>
      <c r="AL77">
        <v>4</v>
      </c>
      <c r="AM77">
        <v>1</v>
      </c>
      <c r="AN77" t="s">
        <v>369</v>
      </c>
      <c r="AO77">
        <v>-19</v>
      </c>
      <c r="AP77">
        <v>1</v>
      </c>
      <c r="AQ77" t="s">
        <v>369</v>
      </c>
      <c r="AR77">
        <v>-3</v>
      </c>
      <c r="AS77">
        <v>1</v>
      </c>
      <c r="AT77" t="s">
        <v>358</v>
      </c>
      <c r="AU77">
        <v>2</v>
      </c>
      <c r="AV77">
        <v>1</v>
      </c>
      <c r="AW77" t="s">
        <v>369</v>
      </c>
      <c r="AX77">
        <v>7</v>
      </c>
      <c r="AY77">
        <v>1</v>
      </c>
      <c r="AZ77" t="s">
        <v>369</v>
      </c>
      <c r="BA77">
        <v>15</v>
      </c>
      <c r="BB77">
        <v>1</v>
      </c>
    </row>
    <row r="78" spans="1:54" x14ac:dyDescent="0.25">
      <c r="A78" t="s">
        <v>12</v>
      </c>
      <c r="B78">
        <v>9</v>
      </c>
      <c r="C78">
        <v>2</v>
      </c>
      <c r="D78" t="s">
        <v>12</v>
      </c>
      <c r="E78">
        <v>12</v>
      </c>
      <c r="F78">
        <v>2</v>
      </c>
      <c r="G78" t="s">
        <v>12</v>
      </c>
      <c r="H78">
        <v>15</v>
      </c>
      <c r="I78">
        <v>2</v>
      </c>
      <c r="J78" t="s">
        <v>12</v>
      </c>
      <c r="K78">
        <v>-18</v>
      </c>
      <c r="L78">
        <v>2</v>
      </c>
      <c r="M78" t="s">
        <v>12</v>
      </c>
      <c r="N78">
        <v>-6</v>
      </c>
      <c r="O78">
        <v>2</v>
      </c>
      <c r="P78" t="s">
        <v>12</v>
      </c>
      <c r="Q78">
        <v>-3</v>
      </c>
      <c r="R78">
        <v>2</v>
      </c>
      <c r="S78" t="s">
        <v>347</v>
      </c>
      <c r="T78">
        <v>-24</v>
      </c>
      <c r="U78">
        <v>2</v>
      </c>
      <c r="V78" t="s">
        <v>347</v>
      </c>
      <c r="W78">
        <v>3</v>
      </c>
      <c r="X78">
        <v>2</v>
      </c>
      <c r="Y78" t="s">
        <v>347</v>
      </c>
      <c r="Z78">
        <v>-11</v>
      </c>
      <c r="AA78">
        <v>2</v>
      </c>
      <c r="AB78" t="s">
        <v>319</v>
      </c>
      <c r="AC78">
        <v>0</v>
      </c>
      <c r="AD78">
        <v>2</v>
      </c>
      <c r="AE78" t="s">
        <v>267</v>
      </c>
      <c r="AF78">
        <v>-2</v>
      </c>
      <c r="AG78">
        <v>2</v>
      </c>
      <c r="AH78" t="s">
        <v>267</v>
      </c>
      <c r="AI78">
        <v>22</v>
      </c>
      <c r="AJ78">
        <v>2</v>
      </c>
      <c r="AK78" t="s">
        <v>267</v>
      </c>
      <c r="AL78">
        <v>4</v>
      </c>
      <c r="AM78">
        <v>2</v>
      </c>
      <c r="AN78" t="s">
        <v>267</v>
      </c>
      <c r="AO78">
        <v>-19</v>
      </c>
      <c r="AP78">
        <v>2</v>
      </c>
      <c r="AQ78" t="s">
        <v>267</v>
      </c>
      <c r="AR78">
        <v>-3</v>
      </c>
      <c r="AS78">
        <v>2</v>
      </c>
      <c r="AT78" t="s">
        <v>267</v>
      </c>
      <c r="AU78">
        <v>2</v>
      </c>
      <c r="AV78">
        <v>2</v>
      </c>
      <c r="AW78" t="s">
        <v>267</v>
      </c>
      <c r="AX78">
        <v>7</v>
      </c>
      <c r="AY78">
        <v>2</v>
      </c>
      <c r="AZ78" t="s">
        <v>267</v>
      </c>
      <c r="BA78">
        <v>15</v>
      </c>
      <c r="BB78">
        <v>2</v>
      </c>
    </row>
    <row r="79" spans="1:54" x14ac:dyDescent="0.25">
      <c r="A79" t="s">
        <v>347</v>
      </c>
      <c r="B79">
        <v>9</v>
      </c>
      <c r="C79">
        <v>3</v>
      </c>
      <c r="D79" t="s">
        <v>347</v>
      </c>
      <c r="E79">
        <v>12</v>
      </c>
      <c r="F79">
        <v>3</v>
      </c>
      <c r="G79" t="s">
        <v>347</v>
      </c>
      <c r="H79">
        <v>15</v>
      </c>
      <c r="I79">
        <v>3</v>
      </c>
      <c r="J79" t="s">
        <v>347</v>
      </c>
      <c r="K79">
        <v>-18</v>
      </c>
      <c r="L79">
        <v>3</v>
      </c>
      <c r="M79" t="s">
        <v>347</v>
      </c>
      <c r="N79">
        <v>-6</v>
      </c>
      <c r="O79">
        <v>3</v>
      </c>
      <c r="P79" t="s">
        <v>347</v>
      </c>
      <c r="Q79">
        <v>-3</v>
      </c>
      <c r="R79">
        <v>3</v>
      </c>
      <c r="S79" t="s">
        <v>235</v>
      </c>
      <c r="T79">
        <v>-24</v>
      </c>
      <c r="U79">
        <v>3</v>
      </c>
      <c r="V79" t="s">
        <v>267</v>
      </c>
      <c r="W79">
        <v>3</v>
      </c>
      <c r="X79">
        <v>3</v>
      </c>
      <c r="Y79" t="s">
        <v>267</v>
      </c>
      <c r="Z79">
        <v>-11</v>
      </c>
      <c r="AA79">
        <v>3</v>
      </c>
      <c r="AB79" t="s">
        <v>319</v>
      </c>
      <c r="AC79">
        <v>0</v>
      </c>
      <c r="AD79">
        <v>3</v>
      </c>
      <c r="AE79" t="s">
        <v>347</v>
      </c>
      <c r="AF79">
        <v>-2</v>
      </c>
      <c r="AG79">
        <v>3</v>
      </c>
      <c r="AH79" t="s">
        <v>347</v>
      </c>
      <c r="AI79">
        <v>22</v>
      </c>
      <c r="AJ79">
        <v>3</v>
      </c>
      <c r="AK79" t="s">
        <v>347</v>
      </c>
      <c r="AL79">
        <v>4</v>
      </c>
      <c r="AM79">
        <v>3</v>
      </c>
      <c r="AN79" t="s">
        <v>347</v>
      </c>
      <c r="AO79">
        <v>-19</v>
      </c>
      <c r="AP79">
        <v>3</v>
      </c>
      <c r="AQ79" t="s">
        <v>347</v>
      </c>
      <c r="AR79">
        <v>-3</v>
      </c>
      <c r="AS79">
        <v>3</v>
      </c>
      <c r="AT79" t="s">
        <v>347</v>
      </c>
      <c r="AU79">
        <v>2</v>
      </c>
      <c r="AV79">
        <v>3</v>
      </c>
      <c r="AW79" t="s">
        <v>347</v>
      </c>
      <c r="AX79">
        <v>7</v>
      </c>
      <c r="AY79">
        <v>3</v>
      </c>
      <c r="AZ79" t="s">
        <v>347</v>
      </c>
      <c r="BA79">
        <v>15</v>
      </c>
      <c r="BB79">
        <v>3</v>
      </c>
    </row>
    <row r="80" spans="1:54" x14ac:dyDescent="0.25">
      <c r="A80" t="s">
        <v>79</v>
      </c>
      <c r="B80">
        <v>9</v>
      </c>
      <c r="C80">
        <v>4</v>
      </c>
      <c r="D80" t="s">
        <v>79</v>
      </c>
      <c r="E80">
        <v>12</v>
      </c>
      <c r="F80">
        <v>4</v>
      </c>
      <c r="G80" t="s">
        <v>79</v>
      </c>
      <c r="H80">
        <v>15</v>
      </c>
      <c r="I80">
        <v>4</v>
      </c>
      <c r="J80" t="s">
        <v>79</v>
      </c>
      <c r="K80">
        <v>-18</v>
      </c>
      <c r="L80">
        <v>4</v>
      </c>
      <c r="M80" t="s">
        <v>79</v>
      </c>
      <c r="N80">
        <v>-6</v>
      </c>
      <c r="O80">
        <v>4</v>
      </c>
      <c r="P80" t="s">
        <v>79</v>
      </c>
      <c r="Q80">
        <v>-3</v>
      </c>
      <c r="R80">
        <v>4</v>
      </c>
      <c r="S80" t="s">
        <v>79</v>
      </c>
      <c r="T80">
        <v>-24</v>
      </c>
      <c r="U80">
        <v>4</v>
      </c>
      <c r="V80" t="s">
        <v>79</v>
      </c>
      <c r="W80">
        <v>3</v>
      </c>
      <c r="X80">
        <v>4</v>
      </c>
      <c r="Y80" t="s">
        <v>79</v>
      </c>
      <c r="Z80">
        <v>-11</v>
      </c>
      <c r="AA80">
        <v>4</v>
      </c>
      <c r="AB80" t="s">
        <v>319</v>
      </c>
      <c r="AC80">
        <v>0</v>
      </c>
      <c r="AD80">
        <v>4</v>
      </c>
      <c r="AE80" t="s">
        <v>79</v>
      </c>
      <c r="AF80">
        <v>-2</v>
      </c>
      <c r="AG80">
        <v>4</v>
      </c>
      <c r="AH80" t="s">
        <v>79</v>
      </c>
      <c r="AI80">
        <v>22</v>
      </c>
      <c r="AJ80">
        <v>4</v>
      </c>
      <c r="AK80" t="s">
        <v>79</v>
      </c>
      <c r="AL80">
        <v>4</v>
      </c>
      <c r="AM80">
        <v>4</v>
      </c>
      <c r="AN80" t="s">
        <v>79</v>
      </c>
      <c r="AO80">
        <v>-19</v>
      </c>
      <c r="AP80">
        <v>4</v>
      </c>
      <c r="AQ80" t="s">
        <v>79</v>
      </c>
      <c r="AR80">
        <v>-3</v>
      </c>
      <c r="AS80">
        <v>4</v>
      </c>
      <c r="AT80" t="s">
        <v>79</v>
      </c>
      <c r="AU80">
        <v>2</v>
      </c>
      <c r="AV80">
        <v>4</v>
      </c>
      <c r="AW80" t="s">
        <v>79</v>
      </c>
      <c r="AX80">
        <v>7</v>
      </c>
      <c r="AY80">
        <v>4</v>
      </c>
      <c r="AZ80" t="s">
        <v>79</v>
      </c>
      <c r="BA80">
        <v>15</v>
      </c>
      <c r="BB80">
        <v>4</v>
      </c>
    </row>
    <row r="81" spans="1:54" x14ac:dyDescent="0.25">
      <c r="A81" t="s">
        <v>15</v>
      </c>
      <c r="B81">
        <v>-29</v>
      </c>
      <c r="C81">
        <v>1</v>
      </c>
      <c r="D81" t="s">
        <v>15</v>
      </c>
      <c r="E81">
        <v>4</v>
      </c>
      <c r="F81">
        <v>1</v>
      </c>
      <c r="G81" t="s">
        <v>15</v>
      </c>
      <c r="H81">
        <v>-6</v>
      </c>
      <c r="I81">
        <v>1</v>
      </c>
      <c r="J81" t="s">
        <v>15</v>
      </c>
      <c r="K81">
        <v>-12</v>
      </c>
      <c r="L81">
        <v>1</v>
      </c>
      <c r="M81" t="s">
        <v>15</v>
      </c>
      <c r="N81">
        <v>-30</v>
      </c>
      <c r="O81">
        <v>1</v>
      </c>
      <c r="P81" t="s">
        <v>100</v>
      </c>
      <c r="Q81">
        <v>-11</v>
      </c>
      <c r="R81">
        <v>1</v>
      </c>
      <c r="S81" t="s">
        <v>100</v>
      </c>
      <c r="T81">
        <v>-8</v>
      </c>
      <c r="U81">
        <v>1</v>
      </c>
      <c r="V81" t="s">
        <v>100</v>
      </c>
      <c r="W81">
        <v>19</v>
      </c>
      <c r="X81">
        <v>1</v>
      </c>
      <c r="Y81" t="s">
        <v>100</v>
      </c>
      <c r="Z81">
        <v>-19</v>
      </c>
      <c r="AA81">
        <v>1</v>
      </c>
      <c r="AB81" t="s">
        <v>319</v>
      </c>
      <c r="AC81">
        <v>0</v>
      </c>
      <c r="AD81">
        <v>1</v>
      </c>
      <c r="AE81" t="s">
        <v>100</v>
      </c>
      <c r="AF81">
        <v>3</v>
      </c>
      <c r="AG81">
        <v>1</v>
      </c>
      <c r="AH81" t="s">
        <v>100</v>
      </c>
      <c r="AI81">
        <v>-5</v>
      </c>
      <c r="AJ81">
        <v>1</v>
      </c>
      <c r="AK81" t="s">
        <v>100</v>
      </c>
      <c r="AL81">
        <v>9</v>
      </c>
      <c r="AM81">
        <v>1</v>
      </c>
      <c r="AN81" t="s">
        <v>100</v>
      </c>
      <c r="AO81">
        <v>-6</v>
      </c>
      <c r="AP81">
        <v>1</v>
      </c>
      <c r="AQ81" t="s">
        <v>31</v>
      </c>
      <c r="AR81">
        <v>9</v>
      </c>
      <c r="AS81">
        <v>1</v>
      </c>
      <c r="AT81" t="s">
        <v>31</v>
      </c>
      <c r="AU81">
        <v>-9</v>
      </c>
      <c r="AV81">
        <v>1</v>
      </c>
      <c r="AW81" t="s">
        <v>31</v>
      </c>
      <c r="AX81">
        <v>0</v>
      </c>
      <c r="AY81">
        <v>1</v>
      </c>
      <c r="AZ81" t="s">
        <v>31</v>
      </c>
      <c r="BA81">
        <v>-5</v>
      </c>
      <c r="BB81">
        <v>1</v>
      </c>
    </row>
    <row r="82" spans="1:54" x14ac:dyDescent="0.25">
      <c r="A82" t="s">
        <v>358</v>
      </c>
      <c r="B82">
        <v>-29</v>
      </c>
      <c r="C82">
        <v>2</v>
      </c>
      <c r="D82" t="s">
        <v>252</v>
      </c>
      <c r="E82">
        <v>4</v>
      </c>
      <c r="F82">
        <v>2</v>
      </c>
      <c r="G82" t="s">
        <v>358</v>
      </c>
      <c r="H82">
        <v>-6</v>
      </c>
      <c r="I82">
        <v>2</v>
      </c>
      <c r="J82" t="s">
        <v>358</v>
      </c>
      <c r="K82">
        <v>-12</v>
      </c>
      <c r="L82">
        <v>2</v>
      </c>
      <c r="M82" t="s">
        <v>244</v>
      </c>
      <c r="N82">
        <v>-30</v>
      </c>
      <c r="O82">
        <v>2</v>
      </c>
      <c r="P82" t="s">
        <v>259</v>
      </c>
      <c r="Q82">
        <v>-11</v>
      </c>
      <c r="R82">
        <v>2</v>
      </c>
      <c r="S82" t="s">
        <v>259</v>
      </c>
      <c r="T82">
        <v>-8</v>
      </c>
      <c r="U82">
        <v>2</v>
      </c>
      <c r="V82" t="s">
        <v>259</v>
      </c>
      <c r="W82">
        <v>19</v>
      </c>
      <c r="X82">
        <v>2</v>
      </c>
      <c r="Y82" t="s">
        <v>259</v>
      </c>
      <c r="Z82">
        <v>-19</v>
      </c>
      <c r="AA82">
        <v>2</v>
      </c>
      <c r="AB82" t="s">
        <v>319</v>
      </c>
      <c r="AC82">
        <v>0</v>
      </c>
      <c r="AD82">
        <v>2</v>
      </c>
      <c r="AE82" t="s">
        <v>244</v>
      </c>
      <c r="AF82">
        <v>3</v>
      </c>
      <c r="AG82">
        <v>2</v>
      </c>
      <c r="AH82" t="s">
        <v>244</v>
      </c>
      <c r="AI82">
        <v>-5</v>
      </c>
      <c r="AJ82">
        <v>2</v>
      </c>
      <c r="AK82" t="s">
        <v>244</v>
      </c>
      <c r="AL82">
        <v>9</v>
      </c>
      <c r="AM82">
        <v>2</v>
      </c>
      <c r="AN82" t="s">
        <v>244</v>
      </c>
      <c r="AO82">
        <v>-6</v>
      </c>
      <c r="AP82">
        <v>2</v>
      </c>
      <c r="AQ82" t="s">
        <v>244</v>
      </c>
      <c r="AR82">
        <v>9</v>
      </c>
      <c r="AS82">
        <v>2</v>
      </c>
      <c r="AT82" t="s">
        <v>268</v>
      </c>
      <c r="AU82">
        <v>-9</v>
      </c>
      <c r="AV82">
        <v>2</v>
      </c>
      <c r="AW82" t="s">
        <v>244</v>
      </c>
      <c r="AX82">
        <v>0</v>
      </c>
      <c r="AY82">
        <v>2</v>
      </c>
      <c r="AZ82" t="s">
        <v>244</v>
      </c>
      <c r="BA82">
        <v>-5</v>
      </c>
      <c r="BB82">
        <v>2</v>
      </c>
    </row>
    <row r="83" spans="1:54" x14ac:dyDescent="0.25">
      <c r="A83" t="s">
        <v>148</v>
      </c>
      <c r="B83">
        <v>-29</v>
      </c>
      <c r="C83">
        <v>3</v>
      </c>
      <c r="D83" t="s">
        <v>358</v>
      </c>
      <c r="E83">
        <v>4</v>
      </c>
      <c r="F83">
        <v>3</v>
      </c>
      <c r="G83" t="s">
        <v>148</v>
      </c>
      <c r="H83">
        <v>-6</v>
      </c>
      <c r="I83">
        <v>3</v>
      </c>
      <c r="J83" t="s">
        <v>148</v>
      </c>
      <c r="K83">
        <v>-12</v>
      </c>
      <c r="L83">
        <v>3</v>
      </c>
      <c r="M83" t="s">
        <v>148</v>
      </c>
      <c r="N83">
        <v>-30</v>
      </c>
      <c r="O83">
        <v>3</v>
      </c>
      <c r="P83" t="s">
        <v>148</v>
      </c>
      <c r="Q83">
        <v>-11</v>
      </c>
      <c r="R83">
        <v>3</v>
      </c>
      <c r="S83" t="s">
        <v>145</v>
      </c>
      <c r="T83">
        <v>-8</v>
      </c>
      <c r="U83">
        <v>3</v>
      </c>
      <c r="V83" t="s">
        <v>145</v>
      </c>
      <c r="W83">
        <v>19</v>
      </c>
      <c r="X83">
        <v>3</v>
      </c>
      <c r="Y83" t="s">
        <v>145</v>
      </c>
      <c r="Z83">
        <v>-19</v>
      </c>
      <c r="AA83">
        <v>3</v>
      </c>
      <c r="AB83" t="s">
        <v>319</v>
      </c>
      <c r="AC83">
        <v>0</v>
      </c>
      <c r="AD83">
        <v>3</v>
      </c>
      <c r="AE83" t="s">
        <v>145</v>
      </c>
      <c r="AF83">
        <v>3</v>
      </c>
      <c r="AG83">
        <v>3</v>
      </c>
      <c r="AH83" t="s">
        <v>145</v>
      </c>
      <c r="AI83">
        <v>-6</v>
      </c>
      <c r="AJ83">
        <v>3</v>
      </c>
      <c r="AK83" t="s">
        <v>145</v>
      </c>
      <c r="AL83">
        <v>9</v>
      </c>
      <c r="AM83">
        <v>3</v>
      </c>
      <c r="AN83" t="s">
        <v>145</v>
      </c>
      <c r="AO83">
        <v>-6</v>
      </c>
      <c r="AP83">
        <v>3</v>
      </c>
      <c r="AQ83" t="s">
        <v>145</v>
      </c>
      <c r="AR83">
        <v>9</v>
      </c>
      <c r="AS83">
        <v>3</v>
      </c>
      <c r="AT83" t="s">
        <v>145</v>
      </c>
      <c r="AU83">
        <v>-9</v>
      </c>
      <c r="AV83">
        <v>3</v>
      </c>
      <c r="AW83" t="s">
        <v>148</v>
      </c>
      <c r="AX83">
        <v>0</v>
      </c>
      <c r="AY83">
        <v>3</v>
      </c>
      <c r="AZ83" t="s">
        <v>148</v>
      </c>
      <c r="BA83">
        <v>-5</v>
      </c>
      <c r="BB83">
        <v>3</v>
      </c>
    </row>
    <row r="84" spans="1:54" x14ac:dyDescent="0.25">
      <c r="A84" t="s">
        <v>235</v>
      </c>
      <c r="B84">
        <v>-29</v>
      </c>
      <c r="C84">
        <v>4</v>
      </c>
      <c r="D84" t="s">
        <v>235</v>
      </c>
      <c r="E84">
        <v>4</v>
      </c>
      <c r="F84">
        <v>4</v>
      </c>
      <c r="G84" t="s">
        <v>235</v>
      </c>
      <c r="H84">
        <v>-6</v>
      </c>
      <c r="I84">
        <v>4</v>
      </c>
      <c r="J84" t="s">
        <v>235</v>
      </c>
      <c r="K84">
        <v>-12</v>
      </c>
      <c r="L84">
        <v>4</v>
      </c>
      <c r="M84" t="s">
        <v>235</v>
      </c>
      <c r="N84">
        <v>-30</v>
      </c>
      <c r="O84">
        <v>4</v>
      </c>
      <c r="P84" t="s">
        <v>235</v>
      </c>
      <c r="Q84">
        <v>-11</v>
      </c>
      <c r="R84">
        <v>4</v>
      </c>
      <c r="S84" t="s">
        <v>148</v>
      </c>
      <c r="T84">
        <v>-8</v>
      </c>
      <c r="U84">
        <v>4</v>
      </c>
      <c r="V84" t="s">
        <v>148</v>
      </c>
      <c r="W84">
        <v>19</v>
      </c>
      <c r="X84">
        <v>4</v>
      </c>
      <c r="Y84" t="s">
        <v>148</v>
      </c>
      <c r="Z84">
        <v>-19</v>
      </c>
      <c r="AA84">
        <v>4</v>
      </c>
      <c r="AB84" t="s">
        <v>319</v>
      </c>
      <c r="AC84">
        <v>0</v>
      </c>
      <c r="AD84">
        <v>4</v>
      </c>
      <c r="AE84" t="s">
        <v>148</v>
      </c>
      <c r="AF84">
        <v>3</v>
      </c>
      <c r="AG84">
        <v>4</v>
      </c>
      <c r="AH84" t="s">
        <v>148</v>
      </c>
      <c r="AI84">
        <v>-5</v>
      </c>
      <c r="AJ84">
        <v>4</v>
      </c>
      <c r="AK84" t="s">
        <v>148</v>
      </c>
      <c r="AL84">
        <v>9</v>
      </c>
      <c r="AM84">
        <v>4</v>
      </c>
      <c r="AN84" t="s">
        <v>148</v>
      </c>
      <c r="AO84">
        <v>-6</v>
      </c>
      <c r="AP84">
        <v>4</v>
      </c>
      <c r="AQ84" t="s">
        <v>148</v>
      </c>
      <c r="AR84">
        <v>9</v>
      </c>
      <c r="AS84">
        <v>4</v>
      </c>
      <c r="AT84" t="s">
        <v>148</v>
      </c>
      <c r="AU84">
        <v>-9</v>
      </c>
      <c r="AV84">
        <v>4</v>
      </c>
      <c r="AW84" t="s">
        <v>145</v>
      </c>
      <c r="AX84">
        <v>0</v>
      </c>
      <c r="AY84">
        <v>4</v>
      </c>
      <c r="AZ84" t="s">
        <v>145</v>
      </c>
      <c r="BA84">
        <v>-5</v>
      </c>
      <c r="BB84">
        <v>4</v>
      </c>
    </row>
    <row r="85" spans="1:54" x14ac:dyDescent="0.25">
      <c r="A85" t="s">
        <v>71</v>
      </c>
      <c r="B85">
        <v>-19</v>
      </c>
      <c r="C85">
        <v>1</v>
      </c>
      <c r="D85" t="s">
        <v>71</v>
      </c>
      <c r="E85">
        <v>-1</v>
      </c>
      <c r="F85">
        <v>1</v>
      </c>
      <c r="G85" t="s">
        <v>71</v>
      </c>
      <c r="H85">
        <v>13</v>
      </c>
      <c r="I85">
        <v>1</v>
      </c>
      <c r="J85" t="s">
        <v>71</v>
      </c>
      <c r="K85">
        <v>4</v>
      </c>
      <c r="L85">
        <v>1</v>
      </c>
      <c r="M85" t="s">
        <v>71</v>
      </c>
      <c r="N85">
        <v>-13</v>
      </c>
      <c r="O85">
        <v>1</v>
      </c>
      <c r="P85" t="s">
        <v>234</v>
      </c>
      <c r="Q85">
        <v>3</v>
      </c>
      <c r="R85">
        <v>1</v>
      </c>
      <c r="S85" t="s">
        <v>234</v>
      </c>
      <c r="T85">
        <v>3</v>
      </c>
      <c r="U85">
        <v>1</v>
      </c>
      <c r="V85" t="s">
        <v>234</v>
      </c>
      <c r="W85">
        <v>1</v>
      </c>
      <c r="X85">
        <v>1</v>
      </c>
      <c r="Y85" t="s">
        <v>234</v>
      </c>
      <c r="Z85">
        <v>-2</v>
      </c>
      <c r="AA85">
        <v>1</v>
      </c>
      <c r="AB85" t="s">
        <v>319</v>
      </c>
      <c r="AC85">
        <v>0</v>
      </c>
      <c r="AD85">
        <v>1</v>
      </c>
      <c r="AE85" t="s">
        <v>234</v>
      </c>
      <c r="AF85">
        <v>16</v>
      </c>
      <c r="AG85">
        <v>1</v>
      </c>
      <c r="AH85" t="s">
        <v>234</v>
      </c>
      <c r="AI85">
        <v>4</v>
      </c>
      <c r="AJ85">
        <v>1</v>
      </c>
      <c r="AK85" t="s">
        <v>234</v>
      </c>
      <c r="AL85">
        <v>17</v>
      </c>
      <c r="AM85">
        <v>1</v>
      </c>
      <c r="AN85" t="s">
        <v>234</v>
      </c>
      <c r="AO85">
        <v>25</v>
      </c>
      <c r="AP85">
        <v>1</v>
      </c>
      <c r="AQ85" t="s">
        <v>234</v>
      </c>
      <c r="AR85">
        <v>-17</v>
      </c>
      <c r="AS85">
        <v>1</v>
      </c>
      <c r="AT85" t="s">
        <v>234</v>
      </c>
      <c r="AU85">
        <v>8</v>
      </c>
      <c r="AV85">
        <v>1</v>
      </c>
      <c r="AW85" t="s">
        <v>234</v>
      </c>
      <c r="AX85">
        <v>-3</v>
      </c>
      <c r="AY85">
        <v>1</v>
      </c>
      <c r="AZ85" t="s">
        <v>234</v>
      </c>
      <c r="BA85">
        <v>-1</v>
      </c>
      <c r="BB85">
        <v>1</v>
      </c>
    </row>
    <row r="86" spans="1:54" x14ac:dyDescent="0.25">
      <c r="A86" t="s">
        <v>244</v>
      </c>
      <c r="B86">
        <v>-19</v>
      </c>
      <c r="C86">
        <v>2</v>
      </c>
      <c r="D86" t="s">
        <v>244</v>
      </c>
      <c r="E86">
        <v>-1</v>
      </c>
      <c r="F86">
        <v>2</v>
      </c>
      <c r="G86" t="s">
        <v>244</v>
      </c>
      <c r="H86">
        <v>13</v>
      </c>
      <c r="I86">
        <v>2</v>
      </c>
      <c r="J86" t="s">
        <v>244</v>
      </c>
      <c r="K86">
        <v>4</v>
      </c>
      <c r="L86">
        <v>2</v>
      </c>
      <c r="M86" t="s">
        <v>358</v>
      </c>
      <c r="N86">
        <v>-13</v>
      </c>
      <c r="O86">
        <v>2</v>
      </c>
      <c r="P86" t="s">
        <v>358</v>
      </c>
      <c r="Q86">
        <v>3</v>
      </c>
      <c r="R86">
        <v>2</v>
      </c>
      <c r="S86" t="s">
        <v>12</v>
      </c>
      <c r="T86">
        <v>3</v>
      </c>
      <c r="U86">
        <v>2</v>
      </c>
      <c r="V86" t="s">
        <v>12</v>
      </c>
      <c r="W86">
        <v>1</v>
      </c>
      <c r="X86">
        <v>2</v>
      </c>
      <c r="Y86" t="s">
        <v>12</v>
      </c>
      <c r="Z86">
        <v>-2</v>
      </c>
      <c r="AA86">
        <v>2</v>
      </c>
      <c r="AB86" t="s">
        <v>319</v>
      </c>
      <c r="AC86">
        <v>0</v>
      </c>
      <c r="AD86">
        <v>2</v>
      </c>
      <c r="AE86" t="s">
        <v>259</v>
      </c>
      <c r="AF86">
        <v>16</v>
      </c>
      <c r="AG86">
        <v>2</v>
      </c>
      <c r="AH86" t="s">
        <v>257</v>
      </c>
      <c r="AI86">
        <v>4</v>
      </c>
      <c r="AJ86">
        <v>2</v>
      </c>
      <c r="AK86" t="s">
        <v>259</v>
      </c>
      <c r="AL86">
        <v>17</v>
      </c>
      <c r="AM86">
        <v>2</v>
      </c>
      <c r="AN86" t="s">
        <v>259</v>
      </c>
      <c r="AO86">
        <v>25</v>
      </c>
      <c r="AP86">
        <v>2</v>
      </c>
      <c r="AQ86" t="s">
        <v>259</v>
      </c>
      <c r="AR86">
        <v>-17</v>
      </c>
      <c r="AS86">
        <v>2</v>
      </c>
      <c r="AT86" t="s">
        <v>259</v>
      </c>
      <c r="AU86">
        <v>8</v>
      </c>
      <c r="AV86">
        <v>2</v>
      </c>
      <c r="AW86" t="s">
        <v>126</v>
      </c>
      <c r="AX86">
        <v>-3</v>
      </c>
      <c r="AY86">
        <v>2</v>
      </c>
      <c r="AZ86" t="s">
        <v>126</v>
      </c>
      <c r="BA86">
        <v>-1</v>
      </c>
      <c r="BB86">
        <v>2</v>
      </c>
    </row>
    <row r="87" spans="1:54" x14ac:dyDescent="0.25">
      <c r="A87" t="s">
        <v>145</v>
      </c>
      <c r="B87">
        <v>-19</v>
      </c>
      <c r="C87">
        <v>3</v>
      </c>
      <c r="D87" t="s">
        <v>145</v>
      </c>
      <c r="E87">
        <v>-1</v>
      </c>
      <c r="F87">
        <v>3</v>
      </c>
      <c r="G87" t="s">
        <v>145</v>
      </c>
      <c r="H87">
        <v>13</v>
      </c>
      <c r="I87">
        <v>3</v>
      </c>
      <c r="J87" t="s">
        <v>145</v>
      </c>
      <c r="K87">
        <v>4</v>
      </c>
      <c r="L87">
        <v>3</v>
      </c>
      <c r="M87" t="s">
        <v>145</v>
      </c>
      <c r="N87">
        <v>-13</v>
      </c>
      <c r="O87">
        <v>3</v>
      </c>
      <c r="P87" t="s">
        <v>145</v>
      </c>
      <c r="Q87">
        <v>3</v>
      </c>
      <c r="R87">
        <v>3</v>
      </c>
      <c r="S87" t="s">
        <v>268</v>
      </c>
      <c r="T87">
        <v>3</v>
      </c>
      <c r="U87">
        <v>3</v>
      </c>
      <c r="V87" t="s">
        <v>235</v>
      </c>
      <c r="W87">
        <v>1</v>
      </c>
      <c r="X87">
        <v>3</v>
      </c>
      <c r="Y87" t="s">
        <v>235</v>
      </c>
      <c r="Z87">
        <v>-2</v>
      </c>
      <c r="AA87">
        <v>3</v>
      </c>
      <c r="AB87" t="s">
        <v>319</v>
      </c>
      <c r="AC87">
        <v>0</v>
      </c>
      <c r="AD87">
        <v>3</v>
      </c>
      <c r="AE87" t="s">
        <v>235</v>
      </c>
      <c r="AF87">
        <v>16</v>
      </c>
      <c r="AG87">
        <v>3</v>
      </c>
      <c r="AH87" t="s">
        <v>235</v>
      </c>
      <c r="AI87">
        <v>4</v>
      </c>
      <c r="AJ87">
        <v>3</v>
      </c>
      <c r="AK87" t="s">
        <v>235</v>
      </c>
      <c r="AL87">
        <v>17</v>
      </c>
      <c r="AM87">
        <v>3</v>
      </c>
      <c r="AN87" t="s">
        <v>235</v>
      </c>
      <c r="AO87">
        <v>25</v>
      </c>
      <c r="AP87">
        <v>3</v>
      </c>
      <c r="AQ87" t="s">
        <v>235</v>
      </c>
      <c r="AR87">
        <v>-17</v>
      </c>
      <c r="AS87">
        <v>3</v>
      </c>
      <c r="AT87" t="s">
        <v>235</v>
      </c>
      <c r="AU87">
        <v>8</v>
      </c>
      <c r="AV87">
        <v>3</v>
      </c>
      <c r="AW87" t="s">
        <v>259</v>
      </c>
      <c r="AX87">
        <v>-3</v>
      </c>
      <c r="AY87">
        <v>3</v>
      </c>
      <c r="AZ87" t="s">
        <v>259</v>
      </c>
      <c r="BA87">
        <v>-1</v>
      </c>
      <c r="BB87">
        <v>3</v>
      </c>
    </row>
    <row r="88" spans="1:54" x14ac:dyDescent="0.25">
      <c r="A88" t="s">
        <v>63</v>
      </c>
      <c r="B88">
        <v>-19</v>
      </c>
      <c r="C88">
        <v>4</v>
      </c>
      <c r="D88" t="s">
        <v>63</v>
      </c>
      <c r="E88">
        <v>-1</v>
      </c>
      <c r="F88">
        <v>4</v>
      </c>
      <c r="G88" t="s">
        <v>63</v>
      </c>
      <c r="H88">
        <v>13</v>
      </c>
      <c r="I88">
        <v>4</v>
      </c>
      <c r="J88" t="s">
        <v>63</v>
      </c>
      <c r="K88">
        <v>4</v>
      </c>
      <c r="L88">
        <v>4</v>
      </c>
      <c r="M88" t="s">
        <v>63</v>
      </c>
      <c r="N88">
        <v>-13</v>
      </c>
      <c r="O88">
        <v>4</v>
      </c>
      <c r="P88" t="s">
        <v>63</v>
      </c>
      <c r="Q88">
        <v>3</v>
      </c>
      <c r="R88">
        <v>4</v>
      </c>
      <c r="S88" t="s">
        <v>63</v>
      </c>
      <c r="T88">
        <v>3</v>
      </c>
      <c r="U88">
        <v>4</v>
      </c>
      <c r="V88" t="s">
        <v>63</v>
      </c>
      <c r="W88">
        <v>1</v>
      </c>
      <c r="X88">
        <v>4</v>
      </c>
      <c r="Y88" t="s">
        <v>63</v>
      </c>
      <c r="Z88">
        <v>-2</v>
      </c>
      <c r="AA88">
        <v>4</v>
      </c>
      <c r="AB88" t="s">
        <v>319</v>
      </c>
      <c r="AC88">
        <v>0</v>
      </c>
      <c r="AD88">
        <v>4</v>
      </c>
      <c r="AE88" t="s">
        <v>63</v>
      </c>
      <c r="AF88">
        <v>16</v>
      </c>
      <c r="AG88">
        <v>4</v>
      </c>
      <c r="AH88" t="s">
        <v>63</v>
      </c>
      <c r="AI88">
        <v>4</v>
      </c>
      <c r="AJ88">
        <v>4</v>
      </c>
      <c r="AK88" t="s">
        <v>63</v>
      </c>
      <c r="AL88">
        <v>17</v>
      </c>
      <c r="AM88">
        <v>4</v>
      </c>
      <c r="AN88" t="s">
        <v>63</v>
      </c>
      <c r="AO88">
        <v>25</v>
      </c>
      <c r="AP88">
        <v>4</v>
      </c>
      <c r="AQ88" t="s">
        <v>63</v>
      </c>
      <c r="AR88">
        <v>-17</v>
      </c>
      <c r="AS88">
        <v>4</v>
      </c>
      <c r="AT88" t="s">
        <v>63</v>
      </c>
      <c r="AU88">
        <v>8</v>
      </c>
      <c r="AV88">
        <v>4</v>
      </c>
      <c r="AW88" t="s">
        <v>63</v>
      </c>
      <c r="AX88">
        <v>-3</v>
      </c>
      <c r="AY88">
        <v>4</v>
      </c>
      <c r="AZ88" t="s">
        <v>63</v>
      </c>
      <c r="BA88">
        <v>-1</v>
      </c>
      <c r="BB88">
        <v>4</v>
      </c>
    </row>
    <row r="89" spans="1:54" x14ac:dyDescent="0.25">
      <c r="A89" t="s">
        <v>267</v>
      </c>
      <c r="B89">
        <v>-4</v>
      </c>
      <c r="C89">
        <v>1</v>
      </c>
      <c r="D89" t="s">
        <v>267</v>
      </c>
      <c r="E89">
        <v>8</v>
      </c>
      <c r="F89">
        <v>1</v>
      </c>
      <c r="G89" t="s">
        <v>267</v>
      </c>
      <c r="H89">
        <v>5</v>
      </c>
      <c r="I89">
        <v>1</v>
      </c>
      <c r="J89" t="s">
        <v>267</v>
      </c>
      <c r="K89">
        <v>-7</v>
      </c>
      <c r="L89">
        <v>1</v>
      </c>
      <c r="M89" t="s">
        <v>267</v>
      </c>
      <c r="N89">
        <v>-27</v>
      </c>
      <c r="O89">
        <v>1</v>
      </c>
      <c r="P89" t="s">
        <v>71</v>
      </c>
      <c r="Q89">
        <v>0</v>
      </c>
      <c r="R89">
        <v>1</v>
      </c>
      <c r="S89" t="s">
        <v>71</v>
      </c>
      <c r="T89">
        <v>2</v>
      </c>
      <c r="U89">
        <v>1</v>
      </c>
      <c r="V89" t="s">
        <v>71</v>
      </c>
      <c r="W89">
        <v>-18</v>
      </c>
      <c r="X89">
        <v>1</v>
      </c>
      <c r="Y89" t="s">
        <v>71</v>
      </c>
      <c r="Z89">
        <v>-4</v>
      </c>
      <c r="AA89">
        <v>1</v>
      </c>
      <c r="AB89" t="s">
        <v>319</v>
      </c>
      <c r="AC89">
        <v>0</v>
      </c>
      <c r="AD89">
        <v>1</v>
      </c>
      <c r="AE89" t="s">
        <v>71</v>
      </c>
      <c r="AF89">
        <v>4</v>
      </c>
      <c r="AG89">
        <v>1</v>
      </c>
      <c r="AH89" t="s">
        <v>71</v>
      </c>
      <c r="AI89">
        <v>0</v>
      </c>
      <c r="AJ89">
        <v>1</v>
      </c>
      <c r="AK89" t="s">
        <v>71</v>
      </c>
      <c r="AL89">
        <v>-3</v>
      </c>
      <c r="AM89">
        <v>1</v>
      </c>
      <c r="AN89" t="s">
        <v>71</v>
      </c>
      <c r="AO89">
        <v>9</v>
      </c>
      <c r="AP89">
        <v>1</v>
      </c>
      <c r="AQ89" t="s">
        <v>71</v>
      </c>
      <c r="AR89">
        <v>-20</v>
      </c>
      <c r="AS89">
        <v>1</v>
      </c>
      <c r="AT89" t="s">
        <v>71</v>
      </c>
      <c r="AU89">
        <v>-12</v>
      </c>
      <c r="AV89">
        <v>1</v>
      </c>
      <c r="AW89" t="s">
        <v>71</v>
      </c>
      <c r="AX89">
        <v>-24</v>
      </c>
      <c r="AY89">
        <v>1</v>
      </c>
      <c r="AZ89" t="s">
        <v>71</v>
      </c>
      <c r="BA89">
        <v>-2</v>
      </c>
      <c r="BB89">
        <v>1</v>
      </c>
    </row>
    <row r="90" spans="1:54" x14ac:dyDescent="0.25">
      <c r="A90" t="s">
        <v>126</v>
      </c>
      <c r="B90">
        <v>-4</v>
      </c>
      <c r="C90">
        <v>2</v>
      </c>
      <c r="D90" t="s">
        <v>126</v>
      </c>
      <c r="E90">
        <v>8</v>
      </c>
      <c r="F90">
        <v>2</v>
      </c>
      <c r="G90" t="s">
        <v>126</v>
      </c>
      <c r="H90">
        <v>5</v>
      </c>
      <c r="I90">
        <v>2</v>
      </c>
      <c r="J90" t="s">
        <v>126</v>
      </c>
      <c r="K90">
        <v>-7</v>
      </c>
      <c r="L90">
        <v>2</v>
      </c>
      <c r="M90" t="s">
        <v>126</v>
      </c>
      <c r="N90">
        <v>-27</v>
      </c>
      <c r="O90">
        <v>2</v>
      </c>
      <c r="P90" t="s">
        <v>126</v>
      </c>
      <c r="Q90">
        <v>0</v>
      </c>
      <c r="R90">
        <v>2</v>
      </c>
      <c r="S90" t="s">
        <v>126</v>
      </c>
      <c r="T90">
        <v>2</v>
      </c>
      <c r="U90">
        <v>2</v>
      </c>
      <c r="V90" t="s">
        <v>126</v>
      </c>
      <c r="W90">
        <v>-18</v>
      </c>
      <c r="X90">
        <v>2</v>
      </c>
      <c r="Y90" t="s">
        <v>91</v>
      </c>
      <c r="Z90">
        <v>-4</v>
      </c>
      <c r="AA90">
        <v>2</v>
      </c>
      <c r="AB90" t="s">
        <v>319</v>
      </c>
      <c r="AC90">
        <v>0</v>
      </c>
      <c r="AD90">
        <v>2</v>
      </c>
      <c r="AE90" t="s">
        <v>12</v>
      </c>
      <c r="AF90">
        <v>4</v>
      </c>
      <c r="AG90">
        <v>2</v>
      </c>
      <c r="AH90" t="s">
        <v>31</v>
      </c>
      <c r="AI90">
        <v>0</v>
      </c>
      <c r="AJ90">
        <v>2</v>
      </c>
      <c r="AK90" t="s">
        <v>12</v>
      </c>
      <c r="AL90">
        <v>-3</v>
      </c>
      <c r="AM90">
        <v>2</v>
      </c>
      <c r="AN90" t="s">
        <v>12</v>
      </c>
      <c r="AO90">
        <v>9</v>
      </c>
      <c r="AP90">
        <v>2</v>
      </c>
      <c r="AQ90" t="s">
        <v>12</v>
      </c>
      <c r="AR90">
        <v>-20</v>
      </c>
      <c r="AS90">
        <v>2</v>
      </c>
      <c r="AT90" t="s">
        <v>12</v>
      </c>
      <c r="AU90">
        <v>-12</v>
      </c>
      <c r="AV90">
        <v>2</v>
      </c>
      <c r="AW90" t="s">
        <v>12</v>
      </c>
      <c r="AX90">
        <v>-24</v>
      </c>
      <c r="AY90">
        <v>2</v>
      </c>
      <c r="AZ90" t="s">
        <v>12</v>
      </c>
      <c r="BA90">
        <v>-2</v>
      </c>
      <c r="BB90">
        <v>2</v>
      </c>
    </row>
    <row r="91" spans="1:54" x14ac:dyDescent="0.25">
      <c r="A91" t="s">
        <v>259</v>
      </c>
      <c r="B91">
        <v>-4</v>
      </c>
      <c r="C91">
        <v>3</v>
      </c>
      <c r="D91" t="s">
        <v>259</v>
      </c>
      <c r="E91">
        <v>8</v>
      </c>
      <c r="F91">
        <v>3</v>
      </c>
      <c r="G91" t="s">
        <v>259</v>
      </c>
      <c r="H91">
        <v>5</v>
      </c>
      <c r="I91">
        <v>3</v>
      </c>
      <c r="J91" t="s">
        <v>259</v>
      </c>
      <c r="K91">
        <v>-7</v>
      </c>
      <c r="L91">
        <v>3</v>
      </c>
      <c r="M91" t="s">
        <v>259</v>
      </c>
      <c r="N91">
        <v>-27</v>
      </c>
      <c r="O91">
        <v>3</v>
      </c>
      <c r="P91" t="s">
        <v>91</v>
      </c>
      <c r="Q91">
        <v>0</v>
      </c>
      <c r="R91">
        <v>3</v>
      </c>
      <c r="S91" t="s">
        <v>91</v>
      </c>
      <c r="T91">
        <v>2</v>
      </c>
      <c r="U91">
        <v>3</v>
      </c>
      <c r="V91" t="s">
        <v>91</v>
      </c>
      <c r="W91">
        <v>-18</v>
      </c>
      <c r="X91">
        <v>3</v>
      </c>
      <c r="Y91" t="s">
        <v>126</v>
      </c>
      <c r="Z91">
        <v>-4</v>
      </c>
      <c r="AA91">
        <v>3</v>
      </c>
      <c r="AB91" t="s">
        <v>319</v>
      </c>
      <c r="AC91">
        <v>0</v>
      </c>
      <c r="AD91">
        <v>3</v>
      </c>
      <c r="AE91" t="s">
        <v>126</v>
      </c>
      <c r="AF91">
        <v>4</v>
      </c>
      <c r="AG91">
        <v>3</v>
      </c>
      <c r="AH91" t="s">
        <v>126</v>
      </c>
      <c r="AI91">
        <v>0</v>
      </c>
      <c r="AJ91">
        <v>3</v>
      </c>
      <c r="AK91" t="s">
        <v>126</v>
      </c>
      <c r="AL91">
        <v>-3</v>
      </c>
      <c r="AM91">
        <v>3</v>
      </c>
      <c r="AN91" t="s">
        <v>126</v>
      </c>
      <c r="AO91">
        <v>9</v>
      </c>
      <c r="AP91">
        <v>3</v>
      </c>
      <c r="AQ91" t="s">
        <v>126</v>
      </c>
      <c r="AR91">
        <v>-20</v>
      </c>
      <c r="AS91">
        <v>3</v>
      </c>
      <c r="AT91" t="s">
        <v>126</v>
      </c>
      <c r="AU91">
        <v>-12</v>
      </c>
      <c r="AV91">
        <v>3</v>
      </c>
      <c r="AW91" t="s">
        <v>235</v>
      </c>
      <c r="AX91">
        <v>-24</v>
      </c>
      <c r="AY91">
        <v>3</v>
      </c>
      <c r="AZ91" t="s">
        <v>235</v>
      </c>
      <c r="BA91">
        <v>-2</v>
      </c>
      <c r="BB91">
        <v>3</v>
      </c>
    </row>
    <row r="92" spans="1:54" x14ac:dyDescent="0.25">
      <c r="A92" t="s">
        <v>349</v>
      </c>
      <c r="B92">
        <v>-4</v>
      </c>
      <c r="C92">
        <v>4</v>
      </c>
      <c r="D92" t="s">
        <v>349</v>
      </c>
      <c r="E92">
        <v>8</v>
      </c>
      <c r="F92">
        <v>4</v>
      </c>
      <c r="G92" t="s">
        <v>349</v>
      </c>
      <c r="H92">
        <v>5</v>
      </c>
      <c r="I92">
        <v>4</v>
      </c>
      <c r="J92" t="s">
        <v>349</v>
      </c>
      <c r="K92">
        <v>-7</v>
      </c>
      <c r="L92">
        <v>4</v>
      </c>
      <c r="M92" t="s">
        <v>349</v>
      </c>
      <c r="N92">
        <v>-27</v>
      </c>
      <c r="O92">
        <v>4</v>
      </c>
      <c r="P92" t="s">
        <v>349</v>
      </c>
      <c r="Q92">
        <v>0</v>
      </c>
      <c r="R92">
        <v>4</v>
      </c>
      <c r="S92" t="s">
        <v>349</v>
      </c>
      <c r="T92">
        <v>2</v>
      </c>
      <c r="U92">
        <v>4</v>
      </c>
      <c r="V92" t="s">
        <v>349</v>
      </c>
      <c r="W92">
        <v>-18</v>
      </c>
      <c r="X92">
        <v>4</v>
      </c>
      <c r="Y92" t="s">
        <v>349</v>
      </c>
      <c r="Z92">
        <v>-4</v>
      </c>
      <c r="AA92">
        <v>4</v>
      </c>
      <c r="AB92" t="s">
        <v>319</v>
      </c>
      <c r="AC92">
        <v>0</v>
      </c>
      <c r="AD92">
        <v>4</v>
      </c>
      <c r="AE92" t="s">
        <v>349</v>
      </c>
      <c r="AF92">
        <v>4</v>
      </c>
      <c r="AG92">
        <v>4</v>
      </c>
      <c r="AH92" t="s">
        <v>349</v>
      </c>
      <c r="AI92">
        <v>0</v>
      </c>
      <c r="AJ92">
        <v>4</v>
      </c>
      <c r="AK92" t="s">
        <v>349</v>
      </c>
      <c r="AL92">
        <v>-3</v>
      </c>
      <c r="AM92">
        <v>4</v>
      </c>
      <c r="AN92" t="s">
        <v>349</v>
      </c>
      <c r="AO92">
        <v>9</v>
      </c>
      <c r="AP92">
        <v>4</v>
      </c>
      <c r="AQ92" t="s">
        <v>349</v>
      </c>
      <c r="AR92">
        <v>-20</v>
      </c>
      <c r="AS92">
        <v>4</v>
      </c>
      <c r="AT92" t="s">
        <v>349</v>
      </c>
      <c r="AU92">
        <v>-12</v>
      </c>
      <c r="AV92">
        <v>4</v>
      </c>
      <c r="AW92" t="s">
        <v>349</v>
      </c>
      <c r="AX92">
        <v>-24</v>
      </c>
      <c r="AY92">
        <v>4</v>
      </c>
      <c r="AZ92" t="s">
        <v>349</v>
      </c>
      <c r="BA92">
        <v>-2</v>
      </c>
      <c r="BB92">
        <v>4</v>
      </c>
    </row>
    <row r="93" spans="1:54" x14ac:dyDescent="0.25">
      <c r="A93" t="s">
        <v>265</v>
      </c>
      <c r="B93">
        <v>24</v>
      </c>
      <c r="C93">
        <v>1</v>
      </c>
      <c r="D93" t="s">
        <v>265</v>
      </c>
      <c r="E93">
        <v>-1</v>
      </c>
      <c r="F93">
        <v>1</v>
      </c>
      <c r="G93" t="s">
        <v>265</v>
      </c>
      <c r="H93">
        <v>-9</v>
      </c>
      <c r="I93">
        <v>1</v>
      </c>
      <c r="J93" t="s">
        <v>265</v>
      </c>
      <c r="K93">
        <v>1</v>
      </c>
      <c r="L93">
        <v>1</v>
      </c>
      <c r="M93" t="s">
        <v>343</v>
      </c>
      <c r="N93">
        <v>11</v>
      </c>
      <c r="O93">
        <v>1</v>
      </c>
      <c r="P93" t="s">
        <v>263</v>
      </c>
      <c r="Q93">
        <v>-4</v>
      </c>
      <c r="R93">
        <v>1</v>
      </c>
      <c r="S93" t="s">
        <v>263</v>
      </c>
      <c r="T93">
        <v>-4</v>
      </c>
      <c r="U93">
        <v>1</v>
      </c>
      <c r="V93" t="s">
        <v>320</v>
      </c>
      <c r="W93">
        <v>0</v>
      </c>
      <c r="X93">
        <v>1</v>
      </c>
      <c r="Y93" t="s">
        <v>343</v>
      </c>
      <c r="Z93">
        <v>-15</v>
      </c>
      <c r="AA93">
        <v>1</v>
      </c>
      <c r="AB93" t="s">
        <v>319</v>
      </c>
      <c r="AC93">
        <v>0</v>
      </c>
      <c r="AD93">
        <v>1</v>
      </c>
      <c r="AE93" t="s">
        <v>69</v>
      </c>
      <c r="AF93">
        <v>-3</v>
      </c>
      <c r="AG93">
        <v>1</v>
      </c>
      <c r="AH93" t="s">
        <v>265</v>
      </c>
      <c r="AI93">
        <v>-1</v>
      </c>
      <c r="AJ93">
        <v>1</v>
      </c>
      <c r="AK93" t="s">
        <v>265</v>
      </c>
      <c r="AL93">
        <v>3</v>
      </c>
      <c r="AM93">
        <v>1</v>
      </c>
      <c r="AN93" t="s">
        <v>319</v>
      </c>
      <c r="AO93">
        <v>0</v>
      </c>
      <c r="AP93">
        <v>1</v>
      </c>
      <c r="AQ93" t="s">
        <v>252</v>
      </c>
      <c r="AR93">
        <v>-6</v>
      </c>
      <c r="AS93">
        <v>1</v>
      </c>
      <c r="AT93" t="s">
        <v>265</v>
      </c>
      <c r="AU93">
        <v>5</v>
      </c>
      <c r="AV93">
        <v>1</v>
      </c>
      <c r="AW93" t="s">
        <v>265</v>
      </c>
      <c r="AX93">
        <v>-4</v>
      </c>
      <c r="AY93">
        <v>1</v>
      </c>
      <c r="AZ93" t="s">
        <v>66</v>
      </c>
      <c r="BA93">
        <v>24</v>
      </c>
      <c r="BB93">
        <v>1</v>
      </c>
    </row>
    <row r="94" spans="1:54" x14ac:dyDescent="0.25">
      <c r="A94" t="s">
        <v>252</v>
      </c>
      <c r="B94">
        <v>24</v>
      </c>
      <c r="C94">
        <v>2</v>
      </c>
      <c r="D94" t="s">
        <v>263</v>
      </c>
      <c r="E94">
        <v>-1</v>
      </c>
      <c r="F94">
        <v>2</v>
      </c>
      <c r="G94" t="s">
        <v>252</v>
      </c>
      <c r="H94">
        <v>-9</v>
      </c>
      <c r="I94">
        <v>2</v>
      </c>
      <c r="J94" t="s">
        <v>252</v>
      </c>
      <c r="K94">
        <v>1</v>
      </c>
      <c r="L94">
        <v>2</v>
      </c>
      <c r="M94" t="s">
        <v>252</v>
      </c>
      <c r="N94">
        <v>11</v>
      </c>
      <c r="O94">
        <v>2</v>
      </c>
      <c r="P94" t="s">
        <v>252</v>
      </c>
      <c r="Q94">
        <v>-4</v>
      </c>
      <c r="R94">
        <v>2</v>
      </c>
      <c r="S94" t="s">
        <v>252</v>
      </c>
      <c r="T94">
        <v>-4</v>
      </c>
      <c r="U94">
        <v>2</v>
      </c>
      <c r="V94" t="s">
        <v>320</v>
      </c>
      <c r="W94">
        <v>0</v>
      </c>
      <c r="X94">
        <v>2</v>
      </c>
      <c r="Y94" t="s">
        <v>69</v>
      </c>
      <c r="Z94">
        <v>-15</v>
      </c>
      <c r="AA94">
        <v>2</v>
      </c>
      <c r="AB94" t="s">
        <v>319</v>
      </c>
      <c r="AC94">
        <v>0</v>
      </c>
      <c r="AD94">
        <v>2</v>
      </c>
      <c r="AE94" t="s">
        <v>252</v>
      </c>
      <c r="AF94">
        <v>-3</v>
      </c>
      <c r="AG94">
        <v>2</v>
      </c>
      <c r="AH94" t="s">
        <v>252</v>
      </c>
      <c r="AI94">
        <v>-1</v>
      </c>
      <c r="AJ94">
        <v>2</v>
      </c>
      <c r="AK94" t="s">
        <v>856</v>
      </c>
      <c r="AL94">
        <v>3</v>
      </c>
      <c r="AM94">
        <v>2</v>
      </c>
      <c r="AN94" t="s">
        <v>319</v>
      </c>
      <c r="AO94">
        <v>0</v>
      </c>
      <c r="AP94">
        <v>2</v>
      </c>
      <c r="AQ94" t="s">
        <v>69</v>
      </c>
      <c r="AR94">
        <v>-6</v>
      </c>
      <c r="AS94">
        <v>2</v>
      </c>
      <c r="AT94" t="s">
        <v>69</v>
      </c>
      <c r="AU94">
        <v>5</v>
      </c>
      <c r="AV94">
        <v>2</v>
      </c>
      <c r="AW94" t="s">
        <v>69</v>
      </c>
      <c r="AX94">
        <v>-4</v>
      </c>
      <c r="AY94">
        <v>2</v>
      </c>
      <c r="AZ94" t="s">
        <v>69</v>
      </c>
      <c r="BA94">
        <v>24</v>
      </c>
      <c r="BB94">
        <v>2</v>
      </c>
    </row>
    <row r="95" spans="1:54" x14ac:dyDescent="0.25">
      <c r="A95" t="s">
        <v>66</v>
      </c>
      <c r="B95">
        <v>24</v>
      </c>
      <c r="C95">
        <v>3</v>
      </c>
      <c r="D95" t="s">
        <v>66</v>
      </c>
      <c r="E95">
        <v>-1</v>
      </c>
      <c r="F95">
        <v>3</v>
      </c>
      <c r="G95" t="s">
        <v>66</v>
      </c>
      <c r="H95">
        <v>-9</v>
      </c>
      <c r="I95">
        <v>3</v>
      </c>
      <c r="J95" t="s">
        <v>66</v>
      </c>
      <c r="K95">
        <v>1</v>
      </c>
      <c r="L95">
        <v>3</v>
      </c>
      <c r="M95" t="s">
        <v>66</v>
      </c>
      <c r="N95">
        <v>11</v>
      </c>
      <c r="O95">
        <v>3</v>
      </c>
      <c r="P95" t="s">
        <v>66</v>
      </c>
      <c r="Q95">
        <v>-4</v>
      </c>
      <c r="R95">
        <v>3</v>
      </c>
      <c r="S95" t="s">
        <v>358</v>
      </c>
      <c r="T95">
        <v>-4</v>
      </c>
      <c r="U95">
        <v>3</v>
      </c>
      <c r="V95" t="s">
        <v>320</v>
      </c>
      <c r="W95">
        <v>0</v>
      </c>
      <c r="X95">
        <v>3</v>
      </c>
      <c r="Y95" t="s">
        <v>358</v>
      </c>
      <c r="Z95">
        <v>-15</v>
      </c>
      <c r="AA95">
        <v>3</v>
      </c>
      <c r="AB95" t="s">
        <v>319</v>
      </c>
      <c r="AC95">
        <v>0</v>
      </c>
      <c r="AD95">
        <v>3</v>
      </c>
      <c r="AE95" t="s">
        <v>66</v>
      </c>
      <c r="AF95">
        <v>-3</v>
      </c>
      <c r="AG95">
        <v>3</v>
      </c>
      <c r="AH95" t="s">
        <v>66</v>
      </c>
      <c r="AI95">
        <v>-1</v>
      </c>
      <c r="AJ95">
        <v>3</v>
      </c>
      <c r="AK95" t="s">
        <v>257</v>
      </c>
      <c r="AL95">
        <v>3</v>
      </c>
      <c r="AM95">
        <v>3</v>
      </c>
      <c r="AN95" t="s">
        <v>319</v>
      </c>
      <c r="AO95">
        <v>0</v>
      </c>
      <c r="AP95">
        <v>3</v>
      </c>
      <c r="AQ95" t="s">
        <v>66</v>
      </c>
      <c r="AR95">
        <v>-6</v>
      </c>
      <c r="AS95">
        <v>3</v>
      </c>
      <c r="AT95" t="s">
        <v>66</v>
      </c>
      <c r="AU95">
        <v>5</v>
      </c>
      <c r="AV95">
        <v>3</v>
      </c>
      <c r="AW95" t="s">
        <v>66</v>
      </c>
      <c r="AX95">
        <v>-4</v>
      </c>
      <c r="AY95">
        <v>3</v>
      </c>
      <c r="AZ95" t="s">
        <v>358</v>
      </c>
      <c r="BA95">
        <v>24</v>
      </c>
      <c r="BB95">
        <v>3</v>
      </c>
    </row>
    <row r="96" spans="1:54" x14ac:dyDescent="0.25">
      <c r="A96" t="s">
        <v>91</v>
      </c>
      <c r="B96">
        <v>24</v>
      </c>
      <c r="C96">
        <v>4</v>
      </c>
      <c r="D96" t="s">
        <v>91</v>
      </c>
      <c r="E96">
        <v>-1</v>
      </c>
      <c r="F96">
        <v>4</v>
      </c>
      <c r="G96" t="s">
        <v>91</v>
      </c>
      <c r="H96">
        <v>-9</v>
      </c>
      <c r="I96">
        <v>4</v>
      </c>
      <c r="J96" t="s">
        <v>91</v>
      </c>
      <c r="K96">
        <v>1</v>
      </c>
      <c r="L96">
        <v>4</v>
      </c>
      <c r="M96" t="s">
        <v>91</v>
      </c>
      <c r="N96">
        <v>11</v>
      </c>
      <c r="O96">
        <v>4</v>
      </c>
      <c r="P96" t="s">
        <v>244</v>
      </c>
      <c r="Q96">
        <v>-4</v>
      </c>
      <c r="R96">
        <v>4</v>
      </c>
      <c r="S96" t="s">
        <v>244</v>
      </c>
      <c r="T96">
        <v>-4</v>
      </c>
      <c r="U96">
        <v>4</v>
      </c>
      <c r="V96" t="s">
        <v>320</v>
      </c>
      <c r="W96">
        <v>0</v>
      </c>
      <c r="X96">
        <v>4</v>
      </c>
      <c r="Y96" t="s">
        <v>244</v>
      </c>
      <c r="Z96">
        <v>-15</v>
      </c>
      <c r="AA96">
        <v>4</v>
      </c>
      <c r="AB96" t="s">
        <v>319</v>
      </c>
      <c r="AC96">
        <v>0</v>
      </c>
      <c r="AD96">
        <v>4</v>
      </c>
      <c r="AE96" t="s">
        <v>91</v>
      </c>
      <c r="AF96">
        <v>-3</v>
      </c>
      <c r="AG96">
        <v>4</v>
      </c>
      <c r="AH96" t="s">
        <v>91</v>
      </c>
      <c r="AI96">
        <v>-1</v>
      </c>
      <c r="AJ96">
        <v>4</v>
      </c>
      <c r="AK96" t="s">
        <v>91</v>
      </c>
      <c r="AL96">
        <v>3</v>
      </c>
      <c r="AM96">
        <v>4</v>
      </c>
      <c r="AN96" t="s">
        <v>319</v>
      </c>
      <c r="AO96">
        <v>0</v>
      </c>
      <c r="AP96">
        <v>4</v>
      </c>
      <c r="AQ96" t="s">
        <v>91</v>
      </c>
      <c r="AR96">
        <v>-6</v>
      </c>
      <c r="AS96">
        <v>4</v>
      </c>
      <c r="AT96" t="s">
        <v>91</v>
      </c>
      <c r="AU96">
        <v>5</v>
      </c>
      <c r="AV96">
        <v>4</v>
      </c>
      <c r="AW96" t="s">
        <v>15</v>
      </c>
      <c r="AX96">
        <v>-4</v>
      </c>
      <c r="AY96">
        <v>4</v>
      </c>
      <c r="AZ96" t="s">
        <v>91</v>
      </c>
      <c r="BA96">
        <v>24</v>
      </c>
      <c r="BB96">
        <v>4</v>
      </c>
    </row>
    <row r="97" spans="1:54" x14ac:dyDescent="0.25">
      <c r="A97" t="s">
        <v>8</v>
      </c>
      <c r="B97">
        <v>-8</v>
      </c>
      <c r="C97">
        <v>1</v>
      </c>
      <c r="D97" t="s">
        <v>8</v>
      </c>
      <c r="E97">
        <v>0</v>
      </c>
      <c r="F97">
        <v>1</v>
      </c>
      <c r="G97" t="s">
        <v>8</v>
      </c>
      <c r="H97">
        <v>3</v>
      </c>
      <c r="I97">
        <v>1</v>
      </c>
      <c r="J97" t="s">
        <v>8</v>
      </c>
      <c r="K97">
        <v>8</v>
      </c>
      <c r="L97">
        <v>1</v>
      </c>
      <c r="M97" t="s">
        <v>8</v>
      </c>
      <c r="N97">
        <v>-1</v>
      </c>
      <c r="O97">
        <v>1</v>
      </c>
      <c r="P97" t="s">
        <v>8</v>
      </c>
      <c r="Q97">
        <v>-10</v>
      </c>
      <c r="R97">
        <v>1</v>
      </c>
      <c r="S97" t="s">
        <v>8</v>
      </c>
      <c r="T97">
        <v>-8</v>
      </c>
      <c r="U97">
        <v>1</v>
      </c>
      <c r="V97" t="s">
        <v>320</v>
      </c>
      <c r="W97">
        <v>0</v>
      </c>
      <c r="X97">
        <v>1</v>
      </c>
      <c r="Y97" t="s">
        <v>8</v>
      </c>
      <c r="Z97">
        <v>8</v>
      </c>
      <c r="AA97">
        <v>1</v>
      </c>
      <c r="AB97" t="s">
        <v>319</v>
      </c>
      <c r="AC97">
        <v>0</v>
      </c>
      <c r="AD97">
        <v>1</v>
      </c>
      <c r="AE97" t="s">
        <v>8</v>
      </c>
      <c r="AF97">
        <v>-17</v>
      </c>
      <c r="AG97">
        <v>1</v>
      </c>
      <c r="AH97" t="s">
        <v>8</v>
      </c>
      <c r="AI97">
        <v>2</v>
      </c>
      <c r="AJ97">
        <v>1</v>
      </c>
      <c r="AK97" t="s">
        <v>8</v>
      </c>
      <c r="AL97">
        <v>6</v>
      </c>
      <c r="AM97">
        <v>1</v>
      </c>
      <c r="AN97" t="s">
        <v>319</v>
      </c>
      <c r="AO97">
        <v>0</v>
      </c>
      <c r="AP97">
        <v>1</v>
      </c>
      <c r="AQ97" t="s">
        <v>8</v>
      </c>
      <c r="AR97">
        <v>-12</v>
      </c>
      <c r="AS97">
        <v>1</v>
      </c>
      <c r="AT97" t="s">
        <v>343</v>
      </c>
      <c r="AU97">
        <v>5</v>
      </c>
      <c r="AV97">
        <v>1</v>
      </c>
      <c r="AW97" t="s">
        <v>343</v>
      </c>
      <c r="AX97">
        <v>8</v>
      </c>
      <c r="AY97">
        <v>1</v>
      </c>
      <c r="AZ97" t="s">
        <v>8</v>
      </c>
      <c r="BA97">
        <v>0</v>
      </c>
      <c r="BB97">
        <v>1</v>
      </c>
    </row>
    <row r="98" spans="1:54" x14ac:dyDescent="0.25">
      <c r="A98" t="s">
        <v>350</v>
      </c>
      <c r="B98">
        <v>-8</v>
      </c>
      <c r="C98">
        <v>2</v>
      </c>
      <c r="D98" t="s">
        <v>350</v>
      </c>
      <c r="E98">
        <v>0</v>
      </c>
      <c r="F98">
        <v>2</v>
      </c>
      <c r="G98" t="s">
        <v>69</v>
      </c>
      <c r="H98">
        <v>3</v>
      </c>
      <c r="I98">
        <v>2</v>
      </c>
      <c r="J98" t="s">
        <v>69</v>
      </c>
      <c r="K98">
        <v>8</v>
      </c>
      <c r="L98">
        <v>2</v>
      </c>
      <c r="M98" t="s">
        <v>69</v>
      </c>
      <c r="N98">
        <v>-1</v>
      </c>
      <c r="O98">
        <v>2</v>
      </c>
      <c r="P98" t="s">
        <v>69</v>
      </c>
      <c r="Q98">
        <v>-10</v>
      </c>
      <c r="R98">
        <v>2</v>
      </c>
      <c r="S98" t="s">
        <v>69</v>
      </c>
      <c r="T98">
        <v>-8</v>
      </c>
      <c r="U98">
        <v>2</v>
      </c>
      <c r="V98" t="s">
        <v>320</v>
      </c>
      <c r="W98">
        <v>0</v>
      </c>
      <c r="X98">
        <v>2</v>
      </c>
      <c r="Y98" t="s">
        <v>252</v>
      </c>
      <c r="Z98">
        <v>8</v>
      </c>
      <c r="AA98">
        <v>2</v>
      </c>
      <c r="AB98" t="s">
        <v>319</v>
      </c>
      <c r="AC98">
        <v>0</v>
      </c>
      <c r="AD98">
        <v>2</v>
      </c>
      <c r="AE98" t="s">
        <v>115</v>
      </c>
      <c r="AF98">
        <v>-17</v>
      </c>
      <c r="AG98">
        <v>2</v>
      </c>
      <c r="AH98" t="s">
        <v>115</v>
      </c>
      <c r="AI98">
        <v>2</v>
      </c>
      <c r="AJ98">
        <v>2</v>
      </c>
      <c r="AK98" t="s">
        <v>115</v>
      </c>
      <c r="AL98">
        <v>6</v>
      </c>
      <c r="AM98">
        <v>2</v>
      </c>
      <c r="AN98" t="s">
        <v>319</v>
      </c>
      <c r="AO98">
        <v>0</v>
      </c>
      <c r="AP98">
        <v>2</v>
      </c>
      <c r="AQ98" t="s">
        <v>115</v>
      </c>
      <c r="AR98">
        <v>-12</v>
      </c>
      <c r="AS98">
        <v>2</v>
      </c>
      <c r="AT98" t="s">
        <v>8</v>
      </c>
      <c r="AU98">
        <v>5</v>
      </c>
      <c r="AV98">
        <v>2</v>
      </c>
      <c r="AW98" t="s">
        <v>115</v>
      </c>
      <c r="AX98">
        <v>8</v>
      </c>
      <c r="AY98">
        <v>2</v>
      </c>
      <c r="AZ98" t="s">
        <v>115</v>
      </c>
      <c r="BA98">
        <v>0</v>
      </c>
      <c r="BB98">
        <v>2</v>
      </c>
    </row>
    <row r="99" spans="1:54" x14ac:dyDescent="0.25">
      <c r="A99" t="s">
        <v>73</v>
      </c>
      <c r="B99">
        <v>-8</v>
      </c>
      <c r="C99">
        <v>3</v>
      </c>
      <c r="D99" t="s">
        <v>73</v>
      </c>
      <c r="E99">
        <v>0</v>
      </c>
      <c r="F99">
        <v>3</v>
      </c>
      <c r="G99" t="s">
        <v>73</v>
      </c>
      <c r="H99">
        <v>3</v>
      </c>
      <c r="I99">
        <v>3</v>
      </c>
      <c r="J99" t="s">
        <v>73</v>
      </c>
      <c r="K99">
        <v>8</v>
      </c>
      <c r="L99">
        <v>3</v>
      </c>
      <c r="M99" t="s">
        <v>73</v>
      </c>
      <c r="N99">
        <v>-1</v>
      </c>
      <c r="O99">
        <v>3</v>
      </c>
      <c r="P99" t="s">
        <v>73</v>
      </c>
      <c r="Q99">
        <v>-10</v>
      </c>
      <c r="R99">
        <v>3</v>
      </c>
      <c r="S99" t="s">
        <v>73</v>
      </c>
      <c r="T99">
        <v>-8</v>
      </c>
      <c r="U99">
        <v>3</v>
      </c>
      <c r="V99" t="s">
        <v>320</v>
      </c>
      <c r="W99">
        <v>0</v>
      </c>
      <c r="X99">
        <v>3</v>
      </c>
      <c r="Y99" t="s">
        <v>73</v>
      </c>
      <c r="Z99">
        <v>8</v>
      </c>
      <c r="AA99">
        <v>3</v>
      </c>
      <c r="AB99" t="s">
        <v>319</v>
      </c>
      <c r="AC99">
        <v>0</v>
      </c>
      <c r="AD99">
        <v>3</v>
      </c>
      <c r="AE99" t="s">
        <v>73</v>
      </c>
      <c r="AF99">
        <v>-17</v>
      </c>
      <c r="AG99">
        <v>3</v>
      </c>
      <c r="AH99" t="s">
        <v>73</v>
      </c>
      <c r="AI99">
        <v>2</v>
      </c>
      <c r="AJ99">
        <v>3</v>
      </c>
      <c r="AK99" t="s">
        <v>73</v>
      </c>
      <c r="AL99">
        <v>6</v>
      </c>
      <c r="AM99">
        <v>3</v>
      </c>
      <c r="AN99" t="s">
        <v>319</v>
      </c>
      <c r="AO99">
        <v>0</v>
      </c>
      <c r="AP99">
        <v>3</v>
      </c>
      <c r="AQ99" t="s">
        <v>73</v>
      </c>
      <c r="AR99">
        <v>-12</v>
      </c>
      <c r="AS99">
        <v>3</v>
      </c>
      <c r="AT99" t="s">
        <v>73</v>
      </c>
      <c r="AU99">
        <v>5</v>
      </c>
      <c r="AV99">
        <v>3</v>
      </c>
      <c r="AW99" t="s">
        <v>73</v>
      </c>
      <c r="AX99">
        <v>8</v>
      </c>
      <c r="AY99">
        <v>3</v>
      </c>
      <c r="AZ99" t="s">
        <v>73</v>
      </c>
      <c r="BA99">
        <v>0</v>
      </c>
      <c r="BB99">
        <v>3</v>
      </c>
    </row>
    <row r="100" spans="1:54" x14ac:dyDescent="0.25">
      <c r="A100" t="s">
        <v>247</v>
      </c>
      <c r="B100">
        <v>-8</v>
      </c>
      <c r="C100">
        <v>4</v>
      </c>
      <c r="D100" t="s">
        <v>247</v>
      </c>
      <c r="E100">
        <v>0</v>
      </c>
      <c r="F100">
        <v>4</v>
      </c>
      <c r="G100" t="s">
        <v>247</v>
      </c>
      <c r="H100">
        <v>3</v>
      </c>
      <c r="I100">
        <v>4</v>
      </c>
      <c r="J100" t="s">
        <v>247</v>
      </c>
      <c r="K100">
        <v>8</v>
      </c>
      <c r="L100">
        <v>4</v>
      </c>
      <c r="M100" t="s">
        <v>247</v>
      </c>
      <c r="N100">
        <v>-1</v>
      </c>
      <c r="O100">
        <v>4</v>
      </c>
      <c r="P100" t="s">
        <v>247</v>
      </c>
      <c r="Q100">
        <v>-10</v>
      </c>
      <c r="R100">
        <v>4</v>
      </c>
      <c r="S100" t="s">
        <v>247</v>
      </c>
      <c r="T100">
        <v>-8</v>
      </c>
      <c r="U100">
        <v>4</v>
      </c>
      <c r="V100" t="s">
        <v>320</v>
      </c>
      <c r="W100">
        <v>0</v>
      </c>
      <c r="X100">
        <v>4</v>
      </c>
      <c r="Y100" t="s">
        <v>247</v>
      </c>
      <c r="Z100">
        <v>8</v>
      </c>
      <c r="AA100">
        <v>4</v>
      </c>
      <c r="AB100" t="s">
        <v>319</v>
      </c>
      <c r="AC100">
        <v>0</v>
      </c>
      <c r="AD100">
        <v>4</v>
      </c>
      <c r="AE100" t="s">
        <v>247</v>
      </c>
      <c r="AF100">
        <v>-17</v>
      </c>
      <c r="AG100">
        <v>4</v>
      </c>
      <c r="AH100" t="s">
        <v>247</v>
      </c>
      <c r="AI100">
        <v>2</v>
      </c>
      <c r="AJ100">
        <v>4</v>
      </c>
      <c r="AK100" t="s">
        <v>247</v>
      </c>
      <c r="AL100">
        <v>6</v>
      </c>
      <c r="AM100">
        <v>4</v>
      </c>
      <c r="AN100" t="s">
        <v>319</v>
      </c>
      <c r="AO100">
        <v>0</v>
      </c>
      <c r="AP100">
        <v>4</v>
      </c>
      <c r="AQ100" t="s">
        <v>247</v>
      </c>
      <c r="AR100">
        <v>-12</v>
      </c>
      <c r="AS100">
        <v>4</v>
      </c>
      <c r="AT100" t="s">
        <v>247</v>
      </c>
      <c r="AU100">
        <v>5</v>
      </c>
      <c r="AV100">
        <v>4</v>
      </c>
      <c r="AW100" t="s">
        <v>247</v>
      </c>
      <c r="AX100">
        <v>8</v>
      </c>
      <c r="AY100">
        <v>4</v>
      </c>
      <c r="AZ100" t="s">
        <v>247</v>
      </c>
      <c r="BA100">
        <v>0</v>
      </c>
      <c r="BB100">
        <v>4</v>
      </c>
    </row>
    <row r="101" spans="1:54" x14ac:dyDescent="0.25">
      <c r="A101" t="s">
        <v>69</v>
      </c>
      <c r="B101">
        <v>1</v>
      </c>
      <c r="C101">
        <v>1</v>
      </c>
      <c r="D101" t="s">
        <v>106</v>
      </c>
      <c r="E101">
        <v>-5</v>
      </c>
      <c r="F101">
        <v>1</v>
      </c>
      <c r="G101" t="s">
        <v>263</v>
      </c>
      <c r="H101">
        <v>-7</v>
      </c>
      <c r="I101">
        <v>1</v>
      </c>
      <c r="J101" t="s">
        <v>106</v>
      </c>
      <c r="K101">
        <v>4</v>
      </c>
      <c r="L101">
        <v>1</v>
      </c>
      <c r="M101" t="s">
        <v>106</v>
      </c>
      <c r="N101">
        <v>10</v>
      </c>
      <c r="O101">
        <v>1</v>
      </c>
      <c r="P101" t="s">
        <v>106</v>
      </c>
      <c r="Q101">
        <v>17</v>
      </c>
      <c r="R101">
        <v>1</v>
      </c>
      <c r="S101" t="s">
        <v>106</v>
      </c>
      <c r="T101">
        <v>25</v>
      </c>
      <c r="U101">
        <v>1</v>
      </c>
      <c r="V101" t="s">
        <v>320</v>
      </c>
      <c r="W101">
        <v>0</v>
      </c>
      <c r="X101">
        <v>1</v>
      </c>
      <c r="Y101" t="s">
        <v>106</v>
      </c>
      <c r="Z101">
        <v>1</v>
      </c>
      <c r="AA101">
        <v>1</v>
      </c>
      <c r="AB101" t="s">
        <v>319</v>
      </c>
      <c r="AC101">
        <v>0</v>
      </c>
      <c r="AD101">
        <v>1</v>
      </c>
      <c r="AE101" t="s">
        <v>25</v>
      </c>
      <c r="AF101">
        <v>0</v>
      </c>
      <c r="AG101">
        <v>1</v>
      </c>
      <c r="AH101" t="s">
        <v>25</v>
      </c>
      <c r="AI101">
        <v>-3</v>
      </c>
      <c r="AJ101">
        <v>1</v>
      </c>
      <c r="AK101" t="s">
        <v>25</v>
      </c>
      <c r="AL101">
        <v>-21</v>
      </c>
      <c r="AM101">
        <v>1</v>
      </c>
      <c r="AN101" t="s">
        <v>319</v>
      </c>
      <c r="AO101">
        <v>0</v>
      </c>
      <c r="AP101">
        <v>1</v>
      </c>
      <c r="AQ101" t="s">
        <v>263</v>
      </c>
      <c r="AR101">
        <v>-10</v>
      </c>
      <c r="AS101">
        <v>1</v>
      </c>
      <c r="AT101" t="s">
        <v>25</v>
      </c>
      <c r="AU101">
        <v>7</v>
      </c>
      <c r="AV101">
        <v>1</v>
      </c>
      <c r="AW101" t="s">
        <v>25</v>
      </c>
      <c r="AX101">
        <v>0</v>
      </c>
      <c r="AY101">
        <v>1</v>
      </c>
      <c r="AZ101" t="s">
        <v>25</v>
      </c>
      <c r="BA101">
        <v>2</v>
      </c>
      <c r="BB101">
        <v>1</v>
      </c>
    </row>
    <row r="102" spans="1:54" x14ac:dyDescent="0.25">
      <c r="A102" t="s">
        <v>115</v>
      </c>
      <c r="B102">
        <v>1</v>
      </c>
      <c r="C102">
        <v>2</v>
      </c>
      <c r="D102" t="s">
        <v>115</v>
      </c>
      <c r="E102">
        <v>-5</v>
      </c>
      <c r="F102">
        <v>2</v>
      </c>
      <c r="G102" t="s">
        <v>115</v>
      </c>
      <c r="H102">
        <v>-7</v>
      </c>
      <c r="I102">
        <v>2</v>
      </c>
      <c r="J102" t="s">
        <v>115</v>
      </c>
      <c r="K102">
        <v>4</v>
      </c>
      <c r="L102">
        <v>2</v>
      </c>
      <c r="M102" t="s">
        <v>115</v>
      </c>
      <c r="N102">
        <v>10</v>
      </c>
      <c r="O102">
        <v>2</v>
      </c>
      <c r="P102" t="s">
        <v>115</v>
      </c>
      <c r="Q102">
        <v>17</v>
      </c>
      <c r="R102">
        <v>2</v>
      </c>
      <c r="S102" t="s">
        <v>115</v>
      </c>
      <c r="T102">
        <v>25</v>
      </c>
      <c r="U102">
        <v>2</v>
      </c>
      <c r="V102" t="s">
        <v>320</v>
      </c>
      <c r="W102">
        <v>0</v>
      </c>
      <c r="X102">
        <v>2</v>
      </c>
      <c r="Y102" t="s">
        <v>115</v>
      </c>
      <c r="Z102">
        <v>1</v>
      </c>
      <c r="AA102">
        <v>2</v>
      </c>
      <c r="AB102" t="s">
        <v>319</v>
      </c>
      <c r="AC102">
        <v>0</v>
      </c>
      <c r="AD102">
        <v>2</v>
      </c>
      <c r="AE102" t="s">
        <v>257</v>
      </c>
      <c r="AF102">
        <v>0</v>
      </c>
      <c r="AG102">
        <v>2</v>
      </c>
      <c r="AH102" t="s">
        <v>263</v>
      </c>
      <c r="AI102">
        <v>-3</v>
      </c>
      <c r="AJ102">
        <v>2</v>
      </c>
      <c r="AK102" t="s">
        <v>263</v>
      </c>
      <c r="AL102">
        <v>-21</v>
      </c>
      <c r="AM102">
        <v>2</v>
      </c>
      <c r="AN102" t="s">
        <v>319</v>
      </c>
      <c r="AO102">
        <v>0</v>
      </c>
      <c r="AP102">
        <v>2</v>
      </c>
      <c r="AQ102" t="s">
        <v>257</v>
      </c>
      <c r="AR102">
        <v>-10</v>
      </c>
      <c r="AS102">
        <v>2</v>
      </c>
      <c r="AT102" t="s">
        <v>252</v>
      </c>
      <c r="AU102">
        <v>7</v>
      </c>
      <c r="AV102">
        <v>2</v>
      </c>
      <c r="AW102" t="s">
        <v>252</v>
      </c>
      <c r="AX102">
        <v>0</v>
      </c>
      <c r="AY102">
        <v>2</v>
      </c>
      <c r="AZ102" t="s">
        <v>263</v>
      </c>
      <c r="BA102">
        <v>2</v>
      </c>
      <c r="BB102">
        <v>2</v>
      </c>
    </row>
    <row r="103" spans="1:54" x14ac:dyDescent="0.25">
      <c r="A103" t="s">
        <v>31</v>
      </c>
      <c r="B103">
        <v>1</v>
      </c>
      <c r="C103">
        <v>3</v>
      </c>
      <c r="D103" t="s">
        <v>31</v>
      </c>
      <c r="E103">
        <v>-5</v>
      </c>
      <c r="F103">
        <v>3</v>
      </c>
      <c r="G103" t="s">
        <v>31</v>
      </c>
      <c r="H103">
        <v>-7</v>
      </c>
      <c r="I103">
        <v>3</v>
      </c>
      <c r="J103" t="s">
        <v>31</v>
      </c>
      <c r="K103">
        <v>4</v>
      </c>
      <c r="L103">
        <v>3</v>
      </c>
      <c r="M103" t="s">
        <v>31</v>
      </c>
      <c r="N103">
        <v>10</v>
      </c>
      <c r="O103">
        <v>3</v>
      </c>
      <c r="P103" t="s">
        <v>31</v>
      </c>
      <c r="Q103">
        <v>17</v>
      </c>
      <c r="R103">
        <v>3</v>
      </c>
      <c r="S103" t="s">
        <v>31</v>
      </c>
      <c r="T103">
        <v>25</v>
      </c>
      <c r="U103">
        <v>3</v>
      </c>
      <c r="V103" t="s">
        <v>320</v>
      </c>
      <c r="W103">
        <v>0</v>
      </c>
      <c r="X103">
        <v>3</v>
      </c>
      <c r="Y103" t="s">
        <v>31</v>
      </c>
      <c r="Z103">
        <v>1</v>
      </c>
      <c r="AA103">
        <v>3</v>
      </c>
      <c r="AB103" t="s">
        <v>319</v>
      </c>
      <c r="AC103">
        <v>0</v>
      </c>
      <c r="AD103">
        <v>3</v>
      </c>
      <c r="AE103" t="s">
        <v>31</v>
      </c>
      <c r="AF103">
        <v>0</v>
      </c>
      <c r="AG103">
        <v>3</v>
      </c>
      <c r="AH103" t="s">
        <v>358</v>
      </c>
      <c r="AI103">
        <v>-3</v>
      </c>
      <c r="AJ103">
        <v>3</v>
      </c>
      <c r="AK103" t="s">
        <v>69</v>
      </c>
      <c r="AL103">
        <v>-21</v>
      </c>
      <c r="AM103">
        <v>3</v>
      </c>
      <c r="AN103" t="s">
        <v>319</v>
      </c>
      <c r="AO103">
        <v>0</v>
      </c>
      <c r="AP103">
        <v>3</v>
      </c>
      <c r="AQ103" t="s">
        <v>358</v>
      </c>
      <c r="AR103">
        <v>-10</v>
      </c>
      <c r="AS103">
        <v>3</v>
      </c>
      <c r="AT103" t="s">
        <v>263</v>
      </c>
      <c r="AU103">
        <v>7</v>
      </c>
      <c r="AV103">
        <v>3</v>
      </c>
      <c r="AW103" t="s">
        <v>263</v>
      </c>
      <c r="AX103">
        <v>0</v>
      </c>
      <c r="AY103">
        <v>3</v>
      </c>
      <c r="AZ103" t="s">
        <v>15</v>
      </c>
      <c r="BA103">
        <v>2</v>
      </c>
      <c r="BB103">
        <v>3</v>
      </c>
    </row>
    <row r="104" spans="1:54" x14ac:dyDescent="0.25">
      <c r="A104" t="s">
        <v>100</v>
      </c>
      <c r="B104">
        <v>1</v>
      </c>
      <c r="C104">
        <v>4</v>
      </c>
      <c r="D104" t="s">
        <v>100</v>
      </c>
      <c r="E104">
        <v>-5</v>
      </c>
      <c r="F104">
        <v>4</v>
      </c>
      <c r="G104" t="s">
        <v>100</v>
      </c>
      <c r="H104">
        <v>-7</v>
      </c>
      <c r="I104">
        <v>4</v>
      </c>
      <c r="J104" t="s">
        <v>100</v>
      </c>
      <c r="K104">
        <v>4</v>
      </c>
      <c r="L104">
        <v>4</v>
      </c>
      <c r="M104" t="s">
        <v>100</v>
      </c>
      <c r="N104">
        <v>10</v>
      </c>
      <c r="O104">
        <v>4</v>
      </c>
      <c r="P104" t="s">
        <v>267</v>
      </c>
      <c r="Q104">
        <v>17</v>
      </c>
      <c r="R104">
        <v>4</v>
      </c>
      <c r="S104" t="s">
        <v>267</v>
      </c>
      <c r="T104">
        <v>25</v>
      </c>
      <c r="U104">
        <v>4</v>
      </c>
      <c r="V104" t="s">
        <v>320</v>
      </c>
      <c r="W104">
        <v>0</v>
      </c>
      <c r="X104">
        <v>4</v>
      </c>
      <c r="Y104" t="s">
        <v>268</v>
      </c>
      <c r="Z104">
        <v>1</v>
      </c>
      <c r="AA104">
        <v>4</v>
      </c>
      <c r="AB104" t="s">
        <v>319</v>
      </c>
      <c r="AC104">
        <v>0</v>
      </c>
      <c r="AD104">
        <v>4</v>
      </c>
      <c r="AE104" t="s">
        <v>268</v>
      </c>
      <c r="AF104">
        <v>0</v>
      </c>
      <c r="AG104">
        <v>4</v>
      </c>
      <c r="AH104" t="s">
        <v>268</v>
      </c>
      <c r="AI104">
        <v>-3</v>
      </c>
      <c r="AJ104">
        <v>4</v>
      </c>
      <c r="AK104" t="s">
        <v>268</v>
      </c>
      <c r="AL104">
        <v>-21</v>
      </c>
      <c r="AM104">
        <v>4</v>
      </c>
      <c r="AN104" t="s">
        <v>319</v>
      </c>
      <c r="AO104">
        <v>0</v>
      </c>
      <c r="AP104">
        <v>4</v>
      </c>
      <c r="AQ104" t="s">
        <v>100</v>
      </c>
      <c r="AR104">
        <v>-10</v>
      </c>
      <c r="AS104">
        <v>4</v>
      </c>
      <c r="AT104" t="s">
        <v>100</v>
      </c>
      <c r="AU104">
        <v>7</v>
      </c>
      <c r="AV104">
        <v>4</v>
      </c>
      <c r="AW104" t="s">
        <v>100</v>
      </c>
      <c r="AX104">
        <v>0</v>
      </c>
      <c r="AY104">
        <v>4</v>
      </c>
      <c r="AZ104" t="s">
        <v>100</v>
      </c>
      <c r="BA104">
        <v>2</v>
      </c>
      <c r="BB104">
        <v>4</v>
      </c>
    </row>
    <row r="105" spans="1:54" x14ac:dyDescent="0.25">
      <c r="A105" t="s">
        <v>25</v>
      </c>
      <c r="B105">
        <v>-12</v>
      </c>
      <c r="C105">
        <v>1</v>
      </c>
      <c r="D105" t="s">
        <v>25</v>
      </c>
      <c r="E105">
        <v>2</v>
      </c>
      <c r="F105">
        <v>1</v>
      </c>
      <c r="G105" t="s">
        <v>350</v>
      </c>
      <c r="H105">
        <v>-38</v>
      </c>
      <c r="I105">
        <v>1</v>
      </c>
      <c r="J105" t="s">
        <v>25</v>
      </c>
      <c r="K105">
        <v>12</v>
      </c>
      <c r="L105">
        <v>1</v>
      </c>
      <c r="M105" t="s">
        <v>263</v>
      </c>
      <c r="N105">
        <v>8</v>
      </c>
      <c r="O105">
        <v>1</v>
      </c>
      <c r="P105" t="s">
        <v>25</v>
      </c>
      <c r="Q105">
        <v>15</v>
      </c>
      <c r="R105">
        <v>1</v>
      </c>
      <c r="S105" t="s">
        <v>343</v>
      </c>
      <c r="T105">
        <v>5</v>
      </c>
      <c r="U105">
        <v>1</v>
      </c>
      <c r="V105" t="s">
        <v>320</v>
      </c>
      <c r="W105">
        <v>0</v>
      </c>
      <c r="X105">
        <v>1</v>
      </c>
      <c r="Y105" t="s">
        <v>25</v>
      </c>
      <c r="Z105">
        <v>1</v>
      </c>
      <c r="AA105">
        <v>1</v>
      </c>
      <c r="AB105" t="s">
        <v>319</v>
      </c>
      <c r="AC105">
        <v>0</v>
      </c>
      <c r="AD105">
        <v>1</v>
      </c>
      <c r="AE105" t="s">
        <v>263</v>
      </c>
      <c r="AF105">
        <v>-10</v>
      </c>
      <c r="AG105">
        <v>1</v>
      </c>
      <c r="AH105" t="s">
        <v>106</v>
      </c>
      <c r="AI105">
        <v>-9</v>
      </c>
      <c r="AJ105">
        <v>1</v>
      </c>
      <c r="AK105" t="s">
        <v>109</v>
      </c>
      <c r="AL105">
        <v>12</v>
      </c>
      <c r="AM105">
        <v>1</v>
      </c>
      <c r="AN105" t="s">
        <v>319</v>
      </c>
      <c r="AO105">
        <v>0</v>
      </c>
      <c r="AP105">
        <v>1</v>
      </c>
      <c r="AQ105" t="s">
        <v>106</v>
      </c>
      <c r="AR105">
        <v>2</v>
      </c>
      <c r="AS105">
        <v>1</v>
      </c>
      <c r="AT105" t="s">
        <v>106</v>
      </c>
      <c r="AU105">
        <v>-16</v>
      </c>
      <c r="AV105">
        <v>1</v>
      </c>
      <c r="AW105" t="s">
        <v>106</v>
      </c>
      <c r="AX105">
        <v>6</v>
      </c>
      <c r="AY105">
        <v>1</v>
      </c>
      <c r="AZ105" t="s">
        <v>106</v>
      </c>
      <c r="BA105">
        <v>-9</v>
      </c>
      <c r="BB105">
        <v>1</v>
      </c>
    </row>
    <row r="106" spans="1:54" x14ac:dyDescent="0.25">
      <c r="A106" t="s">
        <v>258</v>
      </c>
      <c r="B106">
        <v>-12</v>
      </c>
      <c r="C106">
        <v>2</v>
      </c>
      <c r="D106" t="s">
        <v>258</v>
      </c>
      <c r="E106">
        <v>2</v>
      </c>
      <c r="F106">
        <v>2</v>
      </c>
      <c r="G106" t="s">
        <v>258</v>
      </c>
      <c r="H106">
        <v>-38</v>
      </c>
      <c r="I106">
        <v>2</v>
      </c>
      <c r="J106" t="s">
        <v>258</v>
      </c>
      <c r="K106">
        <v>12</v>
      </c>
      <c r="L106">
        <v>2</v>
      </c>
      <c r="M106" t="s">
        <v>258</v>
      </c>
      <c r="N106">
        <v>8</v>
      </c>
      <c r="O106">
        <v>2</v>
      </c>
      <c r="P106" t="s">
        <v>258</v>
      </c>
      <c r="Q106">
        <v>15</v>
      </c>
      <c r="R106">
        <v>2</v>
      </c>
      <c r="S106" t="s">
        <v>258</v>
      </c>
      <c r="T106">
        <v>5</v>
      </c>
      <c r="U106">
        <v>2</v>
      </c>
      <c r="V106" t="s">
        <v>320</v>
      </c>
      <c r="W106">
        <v>0</v>
      </c>
      <c r="X106">
        <v>2</v>
      </c>
      <c r="Y106" t="s">
        <v>258</v>
      </c>
      <c r="Z106">
        <v>1</v>
      </c>
      <c r="AA106">
        <v>2</v>
      </c>
      <c r="AB106" t="s">
        <v>319</v>
      </c>
      <c r="AC106">
        <v>0</v>
      </c>
      <c r="AD106">
        <v>2</v>
      </c>
      <c r="AE106" t="s">
        <v>258</v>
      </c>
      <c r="AF106">
        <v>-10</v>
      </c>
      <c r="AG106">
        <v>2</v>
      </c>
      <c r="AH106" t="s">
        <v>258</v>
      </c>
      <c r="AI106">
        <v>-9</v>
      </c>
      <c r="AJ106">
        <v>2</v>
      </c>
      <c r="AK106" t="s">
        <v>106</v>
      </c>
      <c r="AL106">
        <v>12</v>
      </c>
      <c r="AM106">
        <v>2</v>
      </c>
      <c r="AN106" t="s">
        <v>319</v>
      </c>
      <c r="AO106">
        <v>0</v>
      </c>
      <c r="AP106">
        <v>2</v>
      </c>
      <c r="AQ106" t="s">
        <v>258</v>
      </c>
      <c r="AR106">
        <v>2</v>
      </c>
      <c r="AS106">
        <v>2</v>
      </c>
      <c r="AT106" t="s">
        <v>258</v>
      </c>
      <c r="AU106">
        <v>-16</v>
      </c>
      <c r="AV106">
        <v>2</v>
      </c>
      <c r="AW106" t="s">
        <v>8</v>
      </c>
      <c r="AX106">
        <v>6</v>
      </c>
      <c r="AY106">
        <v>2</v>
      </c>
      <c r="AZ106" t="s">
        <v>252</v>
      </c>
      <c r="BA106">
        <v>-9</v>
      </c>
      <c r="BB106">
        <v>2</v>
      </c>
    </row>
    <row r="107" spans="1:54" x14ac:dyDescent="0.25">
      <c r="A107" t="s">
        <v>234</v>
      </c>
      <c r="B107">
        <v>-12</v>
      </c>
      <c r="C107">
        <v>3</v>
      </c>
      <c r="D107" t="s">
        <v>234</v>
      </c>
      <c r="E107">
        <v>2</v>
      </c>
      <c r="F107">
        <v>3</v>
      </c>
      <c r="G107" t="s">
        <v>234</v>
      </c>
      <c r="H107">
        <v>-38</v>
      </c>
      <c r="I107">
        <v>3</v>
      </c>
      <c r="J107" t="s">
        <v>234</v>
      </c>
      <c r="K107">
        <v>12</v>
      </c>
      <c r="L107">
        <v>3</v>
      </c>
      <c r="M107" t="s">
        <v>234</v>
      </c>
      <c r="N107">
        <v>8</v>
      </c>
      <c r="O107">
        <v>3</v>
      </c>
      <c r="P107" t="s">
        <v>15</v>
      </c>
      <c r="Q107">
        <v>15</v>
      </c>
      <c r="R107">
        <v>3</v>
      </c>
      <c r="S107" t="s">
        <v>66</v>
      </c>
      <c r="T107">
        <v>5</v>
      </c>
      <c r="U107">
        <v>3</v>
      </c>
      <c r="V107" t="s">
        <v>320</v>
      </c>
      <c r="W107">
        <v>0</v>
      </c>
      <c r="X107">
        <v>3</v>
      </c>
      <c r="Y107" t="s">
        <v>66</v>
      </c>
      <c r="Z107">
        <v>1</v>
      </c>
      <c r="AA107">
        <v>3</v>
      </c>
      <c r="AB107" t="s">
        <v>319</v>
      </c>
      <c r="AC107">
        <v>0</v>
      </c>
      <c r="AD107">
        <v>3</v>
      </c>
      <c r="AE107" t="s">
        <v>358</v>
      </c>
      <c r="AF107">
        <v>-10</v>
      </c>
      <c r="AG107">
        <v>3</v>
      </c>
      <c r="AH107" t="s">
        <v>69</v>
      </c>
      <c r="AI107">
        <v>-9</v>
      </c>
      <c r="AJ107">
        <v>3</v>
      </c>
      <c r="AK107" t="s">
        <v>31</v>
      </c>
      <c r="AL107">
        <v>12</v>
      </c>
      <c r="AM107">
        <v>3</v>
      </c>
      <c r="AN107" t="s">
        <v>319</v>
      </c>
      <c r="AO107">
        <v>0</v>
      </c>
      <c r="AP107">
        <v>3</v>
      </c>
      <c r="AQ107" t="s">
        <v>15</v>
      </c>
      <c r="AR107">
        <v>2</v>
      </c>
      <c r="AS107">
        <v>3</v>
      </c>
      <c r="AT107" t="s">
        <v>115</v>
      </c>
      <c r="AU107">
        <v>-16</v>
      </c>
      <c r="AV107">
        <v>3</v>
      </c>
      <c r="AW107" t="s">
        <v>257</v>
      </c>
      <c r="AX107">
        <v>6</v>
      </c>
      <c r="AY107">
        <v>3</v>
      </c>
      <c r="AZ107" t="s">
        <v>257</v>
      </c>
      <c r="BA107">
        <v>-9</v>
      </c>
      <c r="BB107">
        <v>3</v>
      </c>
    </row>
    <row r="108" spans="1:54" x14ac:dyDescent="0.25">
      <c r="A108" t="s">
        <v>268</v>
      </c>
      <c r="B108">
        <v>-12</v>
      </c>
      <c r="C108">
        <v>4</v>
      </c>
      <c r="D108" t="s">
        <v>268</v>
      </c>
      <c r="E108">
        <v>2</v>
      </c>
      <c r="F108">
        <v>4</v>
      </c>
      <c r="G108" t="s">
        <v>268</v>
      </c>
      <c r="H108">
        <v>-38</v>
      </c>
      <c r="I108">
        <v>4</v>
      </c>
      <c r="J108" t="s">
        <v>268</v>
      </c>
      <c r="K108">
        <v>12</v>
      </c>
      <c r="L108">
        <v>4</v>
      </c>
      <c r="M108" t="s">
        <v>268</v>
      </c>
      <c r="N108">
        <v>8</v>
      </c>
      <c r="O108">
        <v>4</v>
      </c>
      <c r="P108" t="s">
        <v>268</v>
      </c>
      <c r="Q108">
        <v>15</v>
      </c>
      <c r="R108">
        <v>4</v>
      </c>
      <c r="S108" t="s">
        <v>15</v>
      </c>
      <c r="T108">
        <v>5</v>
      </c>
      <c r="U108">
        <v>4</v>
      </c>
      <c r="V108" t="s">
        <v>320</v>
      </c>
      <c r="W108">
        <v>0</v>
      </c>
      <c r="X108">
        <v>4</v>
      </c>
      <c r="Y108" t="s">
        <v>15</v>
      </c>
      <c r="Z108">
        <v>1</v>
      </c>
      <c r="AA108">
        <v>4</v>
      </c>
      <c r="AB108" t="s">
        <v>319</v>
      </c>
      <c r="AC108">
        <v>0</v>
      </c>
      <c r="AD108">
        <v>4</v>
      </c>
      <c r="AE108" t="s">
        <v>15</v>
      </c>
      <c r="AF108">
        <v>-10</v>
      </c>
      <c r="AG108">
        <v>4</v>
      </c>
      <c r="AH108" t="s">
        <v>15</v>
      </c>
      <c r="AI108">
        <v>-9</v>
      </c>
      <c r="AJ108">
        <v>4</v>
      </c>
      <c r="AK108" t="s">
        <v>15</v>
      </c>
      <c r="AL108">
        <v>12</v>
      </c>
      <c r="AM108">
        <v>4</v>
      </c>
      <c r="AN108" t="s">
        <v>319</v>
      </c>
      <c r="AO108">
        <v>0</v>
      </c>
      <c r="AP108">
        <v>4</v>
      </c>
      <c r="AQ108" t="s">
        <v>268</v>
      </c>
      <c r="AR108">
        <v>2</v>
      </c>
      <c r="AS108">
        <v>4</v>
      </c>
      <c r="AT108" t="s">
        <v>257</v>
      </c>
      <c r="AU108">
        <v>-16</v>
      </c>
      <c r="AV108">
        <v>4</v>
      </c>
      <c r="AW108" t="s">
        <v>268</v>
      </c>
      <c r="AX108">
        <v>6</v>
      </c>
      <c r="AY108">
        <v>4</v>
      </c>
      <c r="AZ108" t="s">
        <v>268</v>
      </c>
      <c r="BA108">
        <v>-9</v>
      </c>
      <c r="BB108">
        <v>4</v>
      </c>
    </row>
    <row r="109" spans="1:54" x14ac:dyDescent="0.25">
      <c r="A109" t="s">
        <v>321</v>
      </c>
      <c r="B109">
        <v>-34</v>
      </c>
      <c r="C109">
        <v>1</v>
      </c>
      <c r="D109" t="s">
        <v>353</v>
      </c>
      <c r="E109">
        <v>-13</v>
      </c>
      <c r="F109">
        <v>1</v>
      </c>
      <c r="G109" t="s">
        <v>351</v>
      </c>
      <c r="H109">
        <v>0</v>
      </c>
      <c r="I109">
        <v>1</v>
      </c>
      <c r="J109" t="s">
        <v>139</v>
      </c>
      <c r="K109">
        <v>-9</v>
      </c>
      <c r="L109">
        <v>1</v>
      </c>
      <c r="M109" t="s">
        <v>305</v>
      </c>
      <c r="N109">
        <v>-10.5</v>
      </c>
      <c r="O109">
        <v>1</v>
      </c>
      <c r="P109" t="s">
        <v>23</v>
      </c>
      <c r="Q109">
        <v>-8.25</v>
      </c>
      <c r="R109">
        <v>1</v>
      </c>
      <c r="S109" t="s">
        <v>248</v>
      </c>
      <c r="T109">
        <v>-3</v>
      </c>
      <c r="U109">
        <v>1</v>
      </c>
      <c r="V109" t="s">
        <v>320</v>
      </c>
      <c r="W109">
        <v>0</v>
      </c>
      <c r="X109">
        <v>1</v>
      </c>
      <c r="Y109" t="s">
        <v>264</v>
      </c>
      <c r="Z109">
        <v>-2</v>
      </c>
      <c r="AA109">
        <v>1</v>
      </c>
      <c r="AB109" t="s">
        <v>319</v>
      </c>
      <c r="AC109">
        <v>0</v>
      </c>
      <c r="AD109">
        <v>1</v>
      </c>
      <c r="AE109" t="s">
        <v>346</v>
      </c>
      <c r="AF109">
        <v>1</v>
      </c>
      <c r="AG109">
        <v>1</v>
      </c>
      <c r="AH109" t="s">
        <v>346</v>
      </c>
      <c r="AI109">
        <v>-23</v>
      </c>
      <c r="AJ109">
        <v>1</v>
      </c>
      <c r="AK109" t="s">
        <v>355</v>
      </c>
      <c r="AL109">
        <v>-22</v>
      </c>
      <c r="AM109">
        <v>1</v>
      </c>
      <c r="AN109" t="s">
        <v>319</v>
      </c>
      <c r="AO109">
        <v>0</v>
      </c>
      <c r="AP109">
        <v>1</v>
      </c>
      <c r="AQ109" t="s">
        <v>264</v>
      </c>
      <c r="AR109">
        <v>-42</v>
      </c>
      <c r="AS109">
        <v>1</v>
      </c>
      <c r="AT109" t="s">
        <v>355</v>
      </c>
      <c r="AU109">
        <v>-5.25</v>
      </c>
      <c r="AV109">
        <v>1</v>
      </c>
      <c r="AW109" t="s">
        <v>355</v>
      </c>
      <c r="AX109">
        <v>-10</v>
      </c>
      <c r="AY109">
        <v>1</v>
      </c>
      <c r="AZ109">
        <v>0</v>
      </c>
      <c r="BA109">
        <v>0</v>
      </c>
      <c r="BB109">
        <v>1</v>
      </c>
    </row>
    <row r="110" spans="1:54" x14ac:dyDescent="0.25">
      <c r="A110" t="s">
        <v>322</v>
      </c>
      <c r="B110">
        <v>-34</v>
      </c>
      <c r="C110">
        <v>2</v>
      </c>
      <c r="D110" t="s">
        <v>348</v>
      </c>
      <c r="E110">
        <v>-13</v>
      </c>
      <c r="F110">
        <v>2</v>
      </c>
      <c r="G110" t="s">
        <v>139</v>
      </c>
      <c r="H110">
        <v>0</v>
      </c>
      <c r="I110">
        <v>2</v>
      </c>
      <c r="J110" t="s">
        <v>346</v>
      </c>
      <c r="K110">
        <v>-9</v>
      </c>
      <c r="L110">
        <v>2</v>
      </c>
      <c r="M110" t="s">
        <v>346</v>
      </c>
      <c r="N110">
        <v>-10.5</v>
      </c>
      <c r="O110">
        <v>2</v>
      </c>
      <c r="P110" t="s">
        <v>346</v>
      </c>
      <c r="Q110">
        <v>-8.25</v>
      </c>
      <c r="R110">
        <v>2</v>
      </c>
      <c r="S110" t="s">
        <v>305</v>
      </c>
      <c r="T110">
        <v>-3</v>
      </c>
      <c r="U110">
        <v>2</v>
      </c>
      <c r="V110" t="s">
        <v>320</v>
      </c>
      <c r="W110">
        <v>0</v>
      </c>
      <c r="X110">
        <v>2</v>
      </c>
      <c r="Y110" t="s">
        <v>23</v>
      </c>
      <c r="Z110">
        <v>-2</v>
      </c>
      <c r="AA110">
        <v>2</v>
      </c>
      <c r="AB110" t="s">
        <v>319</v>
      </c>
      <c r="AC110">
        <v>0</v>
      </c>
      <c r="AD110">
        <v>2</v>
      </c>
      <c r="AE110" t="s">
        <v>345</v>
      </c>
      <c r="AF110">
        <v>1</v>
      </c>
      <c r="AG110">
        <v>2</v>
      </c>
      <c r="AH110" t="s">
        <v>355</v>
      </c>
      <c r="AI110">
        <v>-23</v>
      </c>
      <c r="AJ110">
        <v>2</v>
      </c>
      <c r="AK110" t="s">
        <v>84</v>
      </c>
      <c r="AL110">
        <v>-22</v>
      </c>
      <c r="AM110">
        <v>2</v>
      </c>
      <c r="AN110" t="s">
        <v>319</v>
      </c>
      <c r="AO110">
        <v>0</v>
      </c>
      <c r="AP110">
        <v>2</v>
      </c>
      <c r="AQ110" t="s">
        <v>303</v>
      </c>
      <c r="AR110">
        <v>-42</v>
      </c>
      <c r="AS110">
        <v>2</v>
      </c>
      <c r="AT110" t="s">
        <v>323</v>
      </c>
      <c r="AU110">
        <v>-5.25</v>
      </c>
      <c r="AV110">
        <v>2</v>
      </c>
      <c r="AW110" t="s">
        <v>324</v>
      </c>
      <c r="AX110">
        <v>-10</v>
      </c>
      <c r="AY110">
        <v>2</v>
      </c>
      <c r="AZ110">
        <v>0</v>
      </c>
      <c r="BA110">
        <v>0</v>
      </c>
      <c r="BB110">
        <v>2</v>
      </c>
    </row>
    <row r="111" spans="1:54" x14ac:dyDescent="0.25">
      <c r="A111" t="s">
        <v>344</v>
      </c>
      <c r="B111">
        <v>-34</v>
      </c>
      <c r="C111">
        <v>3</v>
      </c>
      <c r="D111" t="s">
        <v>352</v>
      </c>
      <c r="E111">
        <v>-13</v>
      </c>
      <c r="F111">
        <v>3</v>
      </c>
      <c r="G111" t="s">
        <v>344</v>
      </c>
      <c r="H111">
        <v>0</v>
      </c>
      <c r="I111">
        <v>3</v>
      </c>
      <c r="J111" t="s">
        <v>350</v>
      </c>
      <c r="K111">
        <v>-9</v>
      </c>
      <c r="L111">
        <v>3</v>
      </c>
      <c r="M111" t="s">
        <v>109</v>
      </c>
      <c r="N111">
        <v>-10.5</v>
      </c>
      <c r="O111">
        <v>3</v>
      </c>
      <c r="P111" t="s">
        <v>305</v>
      </c>
      <c r="Q111">
        <v>-8.25</v>
      </c>
      <c r="R111">
        <v>3</v>
      </c>
      <c r="S111" t="s">
        <v>325</v>
      </c>
      <c r="T111">
        <v>-3</v>
      </c>
      <c r="U111">
        <v>3</v>
      </c>
      <c r="V111" t="s">
        <v>320</v>
      </c>
      <c r="W111">
        <v>0</v>
      </c>
      <c r="X111">
        <v>3</v>
      </c>
      <c r="Y111" t="s">
        <v>241</v>
      </c>
      <c r="Z111">
        <v>-2</v>
      </c>
      <c r="AA111">
        <v>3</v>
      </c>
      <c r="AB111" t="s">
        <v>319</v>
      </c>
      <c r="AC111">
        <v>0</v>
      </c>
      <c r="AD111">
        <v>3</v>
      </c>
      <c r="AE111" t="s">
        <v>248</v>
      </c>
      <c r="AF111">
        <v>1</v>
      </c>
      <c r="AG111">
        <v>3</v>
      </c>
      <c r="AH111" t="s">
        <v>248</v>
      </c>
      <c r="AI111">
        <v>-23</v>
      </c>
      <c r="AJ111">
        <v>3</v>
      </c>
      <c r="AK111" t="s">
        <v>326</v>
      </c>
      <c r="AL111">
        <v>-22</v>
      </c>
      <c r="AM111">
        <v>3</v>
      </c>
      <c r="AN111" t="s">
        <v>319</v>
      </c>
      <c r="AO111">
        <v>0</v>
      </c>
      <c r="AP111">
        <v>3</v>
      </c>
      <c r="AQ111" t="s">
        <v>327</v>
      </c>
      <c r="AR111">
        <v>-42</v>
      </c>
      <c r="AS111">
        <v>3</v>
      </c>
      <c r="AT111" t="s">
        <v>303</v>
      </c>
      <c r="AU111">
        <v>-5.25</v>
      </c>
      <c r="AV111">
        <v>3</v>
      </c>
      <c r="AW111" t="s">
        <v>305</v>
      </c>
      <c r="AX111">
        <v>-10</v>
      </c>
      <c r="AY111">
        <v>3</v>
      </c>
      <c r="AZ111">
        <v>0</v>
      </c>
      <c r="BA111">
        <v>0</v>
      </c>
      <c r="BB111">
        <v>3</v>
      </c>
    </row>
    <row r="112" spans="1:54" x14ac:dyDescent="0.25">
      <c r="A112" t="s">
        <v>343</v>
      </c>
      <c r="B112">
        <v>-34</v>
      </c>
      <c r="C112">
        <v>4</v>
      </c>
      <c r="D112" t="s">
        <v>343</v>
      </c>
      <c r="E112">
        <v>-13</v>
      </c>
      <c r="F112">
        <v>4</v>
      </c>
      <c r="G112" t="s">
        <v>343</v>
      </c>
      <c r="H112">
        <v>0</v>
      </c>
      <c r="I112">
        <v>4</v>
      </c>
      <c r="J112" t="s">
        <v>343</v>
      </c>
      <c r="K112">
        <v>-9</v>
      </c>
      <c r="L112">
        <v>4</v>
      </c>
      <c r="M112" t="s">
        <v>350</v>
      </c>
      <c r="N112">
        <v>-10.5</v>
      </c>
      <c r="O112">
        <v>4</v>
      </c>
      <c r="P112" t="s">
        <v>343</v>
      </c>
      <c r="Q112">
        <v>-8.25</v>
      </c>
      <c r="R112">
        <v>4</v>
      </c>
      <c r="S112" t="s">
        <v>23</v>
      </c>
      <c r="T112">
        <v>-3</v>
      </c>
      <c r="U112">
        <v>4</v>
      </c>
      <c r="V112" t="s">
        <v>320</v>
      </c>
      <c r="W112">
        <v>0</v>
      </c>
      <c r="X112">
        <v>4</v>
      </c>
      <c r="Y112" t="s">
        <v>344</v>
      </c>
      <c r="Z112">
        <v>-2</v>
      </c>
      <c r="AA112">
        <v>4</v>
      </c>
      <c r="AB112" t="s">
        <v>319</v>
      </c>
      <c r="AC112">
        <v>0</v>
      </c>
      <c r="AD112">
        <v>4</v>
      </c>
      <c r="AE112" t="s">
        <v>343</v>
      </c>
      <c r="AF112">
        <v>1</v>
      </c>
      <c r="AG112">
        <v>4</v>
      </c>
      <c r="AH112" t="s">
        <v>343</v>
      </c>
      <c r="AI112">
        <v>-23</v>
      </c>
      <c r="AJ112">
        <v>4</v>
      </c>
      <c r="AK112" t="s">
        <v>328</v>
      </c>
      <c r="AL112">
        <v>-22</v>
      </c>
      <c r="AM112">
        <v>4</v>
      </c>
      <c r="AN112" t="s">
        <v>319</v>
      </c>
      <c r="AO112">
        <v>0</v>
      </c>
      <c r="AP112">
        <v>4</v>
      </c>
      <c r="AQ112" t="s">
        <v>328</v>
      </c>
      <c r="AR112">
        <v>-42</v>
      </c>
      <c r="AS112">
        <v>4</v>
      </c>
      <c r="AT112" t="s">
        <v>326</v>
      </c>
      <c r="AU112">
        <v>-5.25</v>
      </c>
      <c r="AV112">
        <v>4</v>
      </c>
      <c r="AW112" t="s">
        <v>241</v>
      </c>
      <c r="AX112">
        <v>-10</v>
      </c>
      <c r="AY112">
        <v>4</v>
      </c>
      <c r="AZ112" t="s">
        <v>343</v>
      </c>
      <c r="BA112">
        <v>-10</v>
      </c>
      <c r="BB112">
        <v>4</v>
      </c>
    </row>
    <row r="113" spans="1:54" x14ac:dyDescent="0.25">
      <c r="A113" t="s">
        <v>329</v>
      </c>
      <c r="B113">
        <v>-20</v>
      </c>
      <c r="C113">
        <v>1</v>
      </c>
      <c r="D113" t="s">
        <v>23</v>
      </c>
      <c r="E113">
        <v>-17</v>
      </c>
      <c r="F113">
        <v>1</v>
      </c>
      <c r="G113" t="s">
        <v>23</v>
      </c>
      <c r="H113">
        <v>-10</v>
      </c>
      <c r="I113">
        <v>1</v>
      </c>
      <c r="J113" t="s">
        <v>23</v>
      </c>
      <c r="K113">
        <v>-1</v>
      </c>
      <c r="L113">
        <v>1</v>
      </c>
      <c r="M113" t="s">
        <v>353</v>
      </c>
      <c r="N113">
        <v>-15</v>
      </c>
      <c r="O113">
        <v>1</v>
      </c>
      <c r="P113" t="s">
        <v>139</v>
      </c>
      <c r="Q113">
        <v>-10</v>
      </c>
      <c r="R113">
        <v>1</v>
      </c>
      <c r="S113" t="s">
        <v>264</v>
      </c>
      <c r="T113">
        <v>-17</v>
      </c>
      <c r="U113">
        <v>1</v>
      </c>
      <c r="V113" t="s">
        <v>320</v>
      </c>
      <c r="W113">
        <v>0</v>
      </c>
      <c r="X113">
        <v>1</v>
      </c>
      <c r="Y113" t="s">
        <v>346</v>
      </c>
      <c r="Z113">
        <v>3.5</v>
      </c>
      <c r="AA113">
        <v>1</v>
      </c>
      <c r="AB113" t="s">
        <v>319</v>
      </c>
      <c r="AC113">
        <v>0</v>
      </c>
      <c r="AD113">
        <v>1</v>
      </c>
      <c r="AE113" t="s">
        <v>303</v>
      </c>
      <c r="AF113">
        <v>-10</v>
      </c>
      <c r="AG113">
        <v>1</v>
      </c>
      <c r="AH113" t="s">
        <v>139</v>
      </c>
      <c r="AI113">
        <v>-4</v>
      </c>
      <c r="AJ113">
        <v>1</v>
      </c>
      <c r="AK113" t="s">
        <v>346</v>
      </c>
      <c r="AL113">
        <v>4</v>
      </c>
      <c r="AM113">
        <v>1</v>
      </c>
      <c r="AN113" t="s">
        <v>319</v>
      </c>
      <c r="AO113">
        <v>0</v>
      </c>
      <c r="AP113">
        <v>1</v>
      </c>
      <c r="AQ113" t="s">
        <v>248</v>
      </c>
      <c r="AR113">
        <v>-11</v>
      </c>
      <c r="AS113">
        <v>1</v>
      </c>
      <c r="AT113" t="s">
        <v>346</v>
      </c>
      <c r="AU113">
        <v>-27.75</v>
      </c>
      <c r="AV113">
        <v>1</v>
      </c>
      <c r="AW113" t="s">
        <v>346</v>
      </c>
      <c r="AX113">
        <v>2</v>
      </c>
      <c r="AY113">
        <v>1</v>
      </c>
      <c r="AZ113">
        <v>0</v>
      </c>
      <c r="BA113">
        <v>0</v>
      </c>
      <c r="BB113">
        <v>1</v>
      </c>
    </row>
    <row r="114" spans="1:54" x14ac:dyDescent="0.25">
      <c r="A114" t="s">
        <v>330</v>
      </c>
      <c r="B114">
        <v>-20</v>
      </c>
      <c r="C114">
        <v>2</v>
      </c>
      <c r="D114" t="s">
        <v>327</v>
      </c>
      <c r="E114">
        <v>-17</v>
      </c>
      <c r="F114">
        <v>2</v>
      </c>
      <c r="G114" t="s">
        <v>348</v>
      </c>
      <c r="H114">
        <v>-10</v>
      </c>
      <c r="I114">
        <v>2</v>
      </c>
      <c r="J114" t="s">
        <v>331</v>
      </c>
      <c r="K114">
        <v>-1</v>
      </c>
      <c r="L114">
        <v>2</v>
      </c>
      <c r="M114" t="s">
        <v>139</v>
      </c>
      <c r="N114">
        <v>-15</v>
      </c>
      <c r="O114">
        <v>2</v>
      </c>
      <c r="P114" t="s">
        <v>109</v>
      </c>
      <c r="Q114">
        <v>-10</v>
      </c>
      <c r="R114">
        <v>2</v>
      </c>
      <c r="S114" t="s">
        <v>332</v>
      </c>
      <c r="T114">
        <v>-17</v>
      </c>
      <c r="U114">
        <v>2</v>
      </c>
      <c r="V114" t="s">
        <v>320</v>
      </c>
      <c r="W114">
        <v>0</v>
      </c>
      <c r="X114">
        <v>2</v>
      </c>
      <c r="Y114" t="s">
        <v>325</v>
      </c>
      <c r="Z114">
        <v>3.5</v>
      </c>
      <c r="AA114">
        <v>2</v>
      </c>
      <c r="AB114" t="s">
        <v>319</v>
      </c>
      <c r="AC114">
        <v>0</v>
      </c>
      <c r="AD114">
        <v>2</v>
      </c>
      <c r="AE114" t="s">
        <v>139</v>
      </c>
      <c r="AF114">
        <v>-10</v>
      </c>
      <c r="AG114">
        <v>2</v>
      </c>
      <c r="AH114" t="s">
        <v>333</v>
      </c>
      <c r="AI114">
        <v>-4</v>
      </c>
      <c r="AJ114">
        <v>2</v>
      </c>
      <c r="AK114" t="s">
        <v>139</v>
      </c>
      <c r="AL114">
        <v>4</v>
      </c>
      <c r="AM114">
        <v>2</v>
      </c>
      <c r="AN114" t="s">
        <v>319</v>
      </c>
      <c r="AO114">
        <v>0</v>
      </c>
      <c r="AP114">
        <v>2</v>
      </c>
      <c r="AQ114" t="s">
        <v>305</v>
      </c>
      <c r="AR114">
        <v>-11</v>
      </c>
      <c r="AS114">
        <v>2</v>
      </c>
      <c r="AT114" t="s">
        <v>333</v>
      </c>
      <c r="AU114">
        <v>-27.75</v>
      </c>
      <c r="AV114">
        <v>2</v>
      </c>
      <c r="AW114" t="s">
        <v>84</v>
      </c>
      <c r="AX114">
        <v>2</v>
      </c>
      <c r="AY114">
        <v>2</v>
      </c>
      <c r="AZ114">
        <v>0</v>
      </c>
      <c r="BA114">
        <v>0</v>
      </c>
      <c r="BB114">
        <v>2</v>
      </c>
    </row>
    <row r="115" spans="1:54" x14ac:dyDescent="0.25">
      <c r="A115" t="s">
        <v>345</v>
      </c>
      <c r="B115">
        <v>-20</v>
      </c>
      <c r="C115">
        <v>3</v>
      </c>
      <c r="D115" t="s">
        <v>241</v>
      </c>
      <c r="E115">
        <v>-17</v>
      </c>
      <c r="F115">
        <v>3</v>
      </c>
      <c r="G115" t="s">
        <v>241</v>
      </c>
      <c r="H115">
        <v>-10</v>
      </c>
      <c r="I115">
        <v>3</v>
      </c>
      <c r="J115" t="s">
        <v>344</v>
      </c>
      <c r="K115">
        <v>-1</v>
      </c>
      <c r="L115">
        <v>3</v>
      </c>
      <c r="M115" t="s">
        <v>334</v>
      </c>
      <c r="N115">
        <v>-15</v>
      </c>
      <c r="O115">
        <v>3</v>
      </c>
      <c r="P115" t="s">
        <v>344</v>
      </c>
      <c r="Q115">
        <v>-10</v>
      </c>
      <c r="R115">
        <v>3</v>
      </c>
      <c r="S115" t="s">
        <v>346</v>
      </c>
      <c r="T115">
        <v>-17</v>
      </c>
      <c r="U115">
        <v>3</v>
      </c>
      <c r="V115" t="s">
        <v>320</v>
      </c>
      <c r="W115">
        <v>0</v>
      </c>
      <c r="X115">
        <v>3</v>
      </c>
      <c r="Y115" t="s">
        <v>335</v>
      </c>
      <c r="Z115">
        <v>3.5</v>
      </c>
      <c r="AA115">
        <v>3</v>
      </c>
      <c r="AB115" t="s">
        <v>319</v>
      </c>
      <c r="AC115">
        <v>0</v>
      </c>
      <c r="AD115">
        <v>3</v>
      </c>
      <c r="AE115" t="s">
        <v>241</v>
      </c>
      <c r="AF115">
        <v>-10</v>
      </c>
      <c r="AG115">
        <v>3</v>
      </c>
      <c r="AH115" t="s">
        <v>336</v>
      </c>
      <c r="AI115">
        <v>-4</v>
      </c>
      <c r="AJ115">
        <v>3</v>
      </c>
      <c r="AK115" t="s">
        <v>248</v>
      </c>
      <c r="AL115">
        <v>4</v>
      </c>
      <c r="AM115">
        <v>3</v>
      </c>
      <c r="AN115" t="s">
        <v>319</v>
      </c>
      <c r="AO115">
        <v>0</v>
      </c>
      <c r="AP115">
        <v>3</v>
      </c>
      <c r="AQ115" t="s">
        <v>241</v>
      </c>
      <c r="AR115">
        <v>-11</v>
      </c>
      <c r="AS115">
        <v>3</v>
      </c>
      <c r="AT115" t="s">
        <v>307</v>
      </c>
      <c r="AU115">
        <v>-27.75</v>
      </c>
      <c r="AV115">
        <v>3</v>
      </c>
      <c r="AW115" t="s">
        <v>334</v>
      </c>
      <c r="AX115">
        <v>2</v>
      </c>
      <c r="AY115">
        <v>3</v>
      </c>
      <c r="AZ115">
        <v>0</v>
      </c>
      <c r="BA115">
        <v>0</v>
      </c>
      <c r="BB115">
        <v>3</v>
      </c>
    </row>
    <row r="116" spans="1:54" x14ac:dyDescent="0.25">
      <c r="A116" t="s">
        <v>106</v>
      </c>
      <c r="B116">
        <v>-20</v>
      </c>
      <c r="C116">
        <v>4</v>
      </c>
      <c r="D116" t="s">
        <v>344</v>
      </c>
      <c r="E116">
        <v>-17</v>
      </c>
      <c r="F116">
        <v>4</v>
      </c>
      <c r="G116" t="s">
        <v>106</v>
      </c>
      <c r="H116">
        <v>-10</v>
      </c>
      <c r="I116">
        <v>4</v>
      </c>
      <c r="J116" t="s">
        <v>263</v>
      </c>
      <c r="K116">
        <v>-1</v>
      </c>
      <c r="L116">
        <v>4</v>
      </c>
      <c r="M116" t="s">
        <v>344</v>
      </c>
      <c r="N116">
        <v>-15</v>
      </c>
      <c r="O116">
        <v>4</v>
      </c>
      <c r="P116" t="s">
        <v>265</v>
      </c>
      <c r="Q116">
        <v>-10</v>
      </c>
      <c r="R116">
        <v>4</v>
      </c>
      <c r="S116" t="s">
        <v>337</v>
      </c>
      <c r="T116">
        <v>-17</v>
      </c>
      <c r="U116">
        <v>4</v>
      </c>
      <c r="V116" t="s">
        <v>320</v>
      </c>
      <c r="W116">
        <v>0</v>
      </c>
      <c r="X116">
        <v>4</v>
      </c>
      <c r="Y116" t="s">
        <v>265</v>
      </c>
      <c r="Z116">
        <v>3.5</v>
      </c>
      <c r="AA116">
        <v>4</v>
      </c>
      <c r="AB116" t="s">
        <v>319</v>
      </c>
      <c r="AC116">
        <v>0</v>
      </c>
      <c r="AD116">
        <v>4</v>
      </c>
      <c r="AE116" t="s">
        <v>106</v>
      </c>
      <c r="AF116">
        <v>-10</v>
      </c>
      <c r="AG116">
        <v>4</v>
      </c>
      <c r="AH116" t="s">
        <v>241</v>
      </c>
      <c r="AI116">
        <v>-4</v>
      </c>
      <c r="AJ116">
        <v>4</v>
      </c>
      <c r="AK116" t="s">
        <v>241</v>
      </c>
      <c r="AL116">
        <v>4</v>
      </c>
      <c r="AM116">
        <v>4</v>
      </c>
      <c r="AN116" t="s">
        <v>319</v>
      </c>
      <c r="AO116">
        <v>0</v>
      </c>
      <c r="AP116">
        <v>4</v>
      </c>
      <c r="AQ116" t="s">
        <v>265</v>
      </c>
      <c r="AR116">
        <v>-11</v>
      </c>
      <c r="AS116">
        <v>4</v>
      </c>
      <c r="AT116" t="s">
        <v>248</v>
      </c>
      <c r="AU116">
        <v>-27.75</v>
      </c>
      <c r="AV116">
        <v>4</v>
      </c>
      <c r="AW116" t="s">
        <v>248</v>
      </c>
      <c r="AX116">
        <v>2</v>
      </c>
      <c r="AY116">
        <v>4</v>
      </c>
      <c r="AZ116" t="s">
        <v>248</v>
      </c>
      <c r="BA116">
        <v>-12</v>
      </c>
      <c r="BB116">
        <v>4</v>
      </c>
    </row>
    <row r="117" spans="1:54" x14ac:dyDescent="0.25">
      <c r="A117" t="s">
        <v>338</v>
      </c>
      <c r="B117">
        <v>-38</v>
      </c>
      <c r="C117">
        <v>1</v>
      </c>
      <c r="D117" t="s">
        <v>324</v>
      </c>
      <c r="E117">
        <v>-22</v>
      </c>
      <c r="F117">
        <v>1</v>
      </c>
      <c r="G117" t="s">
        <v>262</v>
      </c>
      <c r="H117">
        <v>-30</v>
      </c>
      <c r="I117">
        <v>1</v>
      </c>
      <c r="J117" t="s">
        <v>339</v>
      </c>
      <c r="K117">
        <v>-28</v>
      </c>
      <c r="L117">
        <v>1</v>
      </c>
      <c r="M117" t="s">
        <v>303</v>
      </c>
      <c r="N117">
        <v>-26.25</v>
      </c>
      <c r="O117">
        <v>1</v>
      </c>
      <c r="P117" t="s">
        <v>324</v>
      </c>
      <c r="Q117">
        <v>-19</v>
      </c>
      <c r="R117">
        <v>1</v>
      </c>
      <c r="S117" t="s">
        <v>262</v>
      </c>
      <c r="T117">
        <v>-22</v>
      </c>
      <c r="U117">
        <v>1</v>
      </c>
      <c r="V117" t="s">
        <v>320</v>
      </c>
      <c r="W117">
        <v>0</v>
      </c>
      <c r="X117">
        <v>1</v>
      </c>
      <c r="Y117" t="s">
        <v>262</v>
      </c>
      <c r="Z117">
        <v>13</v>
      </c>
      <c r="AA117">
        <v>1</v>
      </c>
      <c r="AB117" t="s">
        <v>319</v>
      </c>
      <c r="AC117">
        <v>0</v>
      </c>
      <c r="AD117">
        <v>1</v>
      </c>
      <c r="AE117" t="s">
        <v>333</v>
      </c>
      <c r="AF117">
        <v>-5</v>
      </c>
      <c r="AG117">
        <v>1</v>
      </c>
      <c r="AH117" t="s">
        <v>262</v>
      </c>
      <c r="AI117">
        <v>-4</v>
      </c>
      <c r="AJ117">
        <v>1</v>
      </c>
      <c r="AK117" t="s">
        <v>262</v>
      </c>
      <c r="AL117">
        <v>-20</v>
      </c>
      <c r="AM117">
        <v>1</v>
      </c>
      <c r="AN117" t="s">
        <v>319</v>
      </c>
      <c r="AO117">
        <v>0</v>
      </c>
      <c r="AP117">
        <v>1</v>
      </c>
      <c r="AQ117" t="s">
        <v>346</v>
      </c>
      <c r="AR117">
        <v>-38</v>
      </c>
      <c r="AS117">
        <v>1</v>
      </c>
      <c r="AT117" t="s">
        <v>262</v>
      </c>
      <c r="AU117">
        <v>-11.5</v>
      </c>
      <c r="AV117">
        <v>1</v>
      </c>
      <c r="AW117" t="s">
        <v>262</v>
      </c>
      <c r="AX117">
        <v>-16</v>
      </c>
      <c r="AY117">
        <v>1</v>
      </c>
      <c r="AZ117">
        <v>0</v>
      </c>
      <c r="BA117">
        <v>0</v>
      </c>
      <c r="BB117">
        <v>1</v>
      </c>
    </row>
    <row r="118" spans="1:54" x14ac:dyDescent="0.25">
      <c r="A118" t="s">
        <v>262</v>
      </c>
      <c r="B118">
        <v>-38</v>
      </c>
      <c r="C118">
        <v>2</v>
      </c>
      <c r="D118" t="s">
        <v>262</v>
      </c>
      <c r="E118">
        <v>-22</v>
      </c>
      <c r="F118">
        <v>2</v>
      </c>
      <c r="G118" t="s">
        <v>339</v>
      </c>
      <c r="H118">
        <v>-30</v>
      </c>
      <c r="I118">
        <v>2</v>
      </c>
      <c r="J118" t="s">
        <v>262</v>
      </c>
      <c r="K118">
        <v>-28</v>
      </c>
      <c r="L118">
        <v>2</v>
      </c>
      <c r="M118" t="s">
        <v>355</v>
      </c>
      <c r="N118">
        <v>-26.25</v>
      </c>
      <c r="O118">
        <v>2</v>
      </c>
      <c r="P118" t="s">
        <v>262</v>
      </c>
      <c r="Q118">
        <v>-19</v>
      </c>
      <c r="R118">
        <v>2</v>
      </c>
      <c r="S118" t="s">
        <v>340</v>
      </c>
      <c r="T118">
        <v>-22</v>
      </c>
      <c r="U118">
        <v>2</v>
      </c>
      <c r="V118" t="s">
        <v>320</v>
      </c>
      <c r="W118">
        <v>0</v>
      </c>
      <c r="X118">
        <v>2</v>
      </c>
      <c r="Y118" t="s">
        <v>324</v>
      </c>
      <c r="Z118">
        <v>13</v>
      </c>
      <c r="AA118">
        <v>2</v>
      </c>
      <c r="AB118" t="s">
        <v>319</v>
      </c>
      <c r="AC118">
        <v>0</v>
      </c>
      <c r="AD118">
        <v>2</v>
      </c>
      <c r="AE118" t="s">
        <v>327</v>
      </c>
      <c r="AF118">
        <v>-5</v>
      </c>
      <c r="AG118">
        <v>2</v>
      </c>
      <c r="AH118" t="s">
        <v>264</v>
      </c>
      <c r="AI118">
        <v>-4</v>
      </c>
      <c r="AJ118">
        <v>2</v>
      </c>
      <c r="AK118" t="s">
        <v>264</v>
      </c>
      <c r="AL118">
        <v>-20</v>
      </c>
      <c r="AM118">
        <v>2</v>
      </c>
      <c r="AN118" t="s">
        <v>319</v>
      </c>
      <c r="AO118">
        <v>0</v>
      </c>
      <c r="AP118">
        <v>2</v>
      </c>
      <c r="AQ118" t="s">
        <v>84</v>
      </c>
      <c r="AR118">
        <v>-38</v>
      </c>
      <c r="AS118">
        <v>2</v>
      </c>
      <c r="AT118" t="s">
        <v>305</v>
      </c>
      <c r="AU118">
        <v>-11.5</v>
      </c>
      <c r="AV118">
        <v>2</v>
      </c>
      <c r="AW118" t="s">
        <v>264</v>
      </c>
      <c r="AX118">
        <v>-16</v>
      </c>
      <c r="AY118">
        <v>2</v>
      </c>
      <c r="AZ118">
        <v>0</v>
      </c>
      <c r="BA118">
        <v>0</v>
      </c>
      <c r="BB118">
        <v>2</v>
      </c>
    </row>
    <row r="119" spans="1:54" x14ac:dyDescent="0.25">
      <c r="A119" t="s">
        <v>324</v>
      </c>
      <c r="B119">
        <v>-38</v>
      </c>
      <c r="C119">
        <v>3</v>
      </c>
      <c r="D119" t="s">
        <v>341</v>
      </c>
      <c r="E119">
        <v>-22</v>
      </c>
      <c r="F119">
        <v>3</v>
      </c>
      <c r="G119" t="s">
        <v>327</v>
      </c>
      <c r="H119">
        <v>-30</v>
      </c>
      <c r="I119">
        <v>3</v>
      </c>
      <c r="J119" t="s">
        <v>355</v>
      </c>
      <c r="K119">
        <v>-28</v>
      </c>
      <c r="L119">
        <v>3</v>
      </c>
      <c r="M119" t="s">
        <v>327</v>
      </c>
      <c r="N119">
        <v>-26.25</v>
      </c>
      <c r="O119">
        <v>3</v>
      </c>
      <c r="P119" t="s">
        <v>264</v>
      </c>
      <c r="Q119">
        <v>-19</v>
      </c>
      <c r="R119">
        <v>3</v>
      </c>
      <c r="S119" t="s">
        <v>326</v>
      </c>
      <c r="T119">
        <v>-22</v>
      </c>
      <c r="U119">
        <v>3</v>
      </c>
      <c r="V119" t="s">
        <v>320</v>
      </c>
      <c r="W119">
        <v>0</v>
      </c>
      <c r="X119">
        <v>3</v>
      </c>
      <c r="Y119" t="s">
        <v>266</v>
      </c>
      <c r="Z119">
        <v>13</v>
      </c>
      <c r="AA119">
        <v>3</v>
      </c>
      <c r="AB119" t="s">
        <v>319</v>
      </c>
      <c r="AC119">
        <v>0</v>
      </c>
      <c r="AD119">
        <v>3</v>
      </c>
      <c r="AE119" t="s">
        <v>334</v>
      </c>
      <c r="AF119">
        <v>-5</v>
      </c>
      <c r="AG119">
        <v>3</v>
      </c>
      <c r="AH119" t="s">
        <v>324</v>
      </c>
      <c r="AI119">
        <v>-4</v>
      </c>
      <c r="AJ119">
        <v>3</v>
      </c>
      <c r="AK119" t="s">
        <v>266</v>
      </c>
      <c r="AL119">
        <v>-20</v>
      </c>
      <c r="AM119">
        <v>3</v>
      </c>
      <c r="AN119" t="s">
        <v>319</v>
      </c>
      <c r="AO119">
        <v>0</v>
      </c>
      <c r="AP119">
        <v>3</v>
      </c>
      <c r="AQ119" t="s">
        <v>343</v>
      </c>
      <c r="AR119">
        <v>-38</v>
      </c>
      <c r="AS119">
        <v>3</v>
      </c>
      <c r="AT119" t="s">
        <v>264</v>
      </c>
      <c r="AU119">
        <v>-11.5</v>
      </c>
      <c r="AV119">
        <v>3</v>
      </c>
      <c r="AW119" t="s">
        <v>96</v>
      </c>
      <c r="AX119">
        <v>-16</v>
      </c>
      <c r="AY119">
        <v>3</v>
      </c>
      <c r="AZ119">
        <v>0</v>
      </c>
      <c r="BA119">
        <v>0</v>
      </c>
      <c r="BB119">
        <v>3</v>
      </c>
    </row>
    <row r="120" spans="1:54" x14ac:dyDescent="0.25">
      <c r="A120" t="s">
        <v>261</v>
      </c>
      <c r="B120">
        <v>-38</v>
      </c>
      <c r="C120">
        <v>4</v>
      </c>
      <c r="D120" t="s">
        <v>266</v>
      </c>
      <c r="E120">
        <v>-22</v>
      </c>
      <c r="F120">
        <v>4</v>
      </c>
      <c r="G120" t="s">
        <v>266</v>
      </c>
      <c r="H120">
        <v>-30</v>
      </c>
      <c r="I120">
        <v>4</v>
      </c>
      <c r="J120" t="s">
        <v>326</v>
      </c>
      <c r="K120">
        <v>-28</v>
      </c>
      <c r="L120">
        <v>4</v>
      </c>
      <c r="M120" t="s">
        <v>266</v>
      </c>
      <c r="N120">
        <v>-26.25</v>
      </c>
      <c r="O120">
        <v>4</v>
      </c>
      <c r="P120" t="s">
        <v>261</v>
      </c>
      <c r="Q120">
        <v>-19</v>
      </c>
      <c r="R120">
        <v>4</v>
      </c>
      <c r="S120" t="s">
        <v>356</v>
      </c>
      <c r="T120">
        <v>-22</v>
      </c>
      <c r="U120">
        <v>4</v>
      </c>
      <c r="V120" t="s">
        <v>320</v>
      </c>
      <c r="W120">
        <v>0</v>
      </c>
      <c r="X120">
        <v>4</v>
      </c>
      <c r="Y120" t="s">
        <v>357</v>
      </c>
      <c r="Z120">
        <v>13</v>
      </c>
      <c r="AA120">
        <v>4</v>
      </c>
      <c r="AB120" t="s">
        <v>319</v>
      </c>
      <c r="AC120">
        <v>0</v>
      </c>
      <c r="AD120">
        <v>4</v>
      </c>
      <c r="AE120" t="s">
        <v>109</v>
      </c>
      <c r="AF120">
        <v>-5</v>
      </c>
      <c r="AG120">
        <v>4</v>
      </c>
      <c r="AH120" t="s">
        <v>357</v>
      </c>
      <c r="AI120">
        <v>-4</v>
      </c>
      <c r="AJ120">
        <v>4</v>
      </c>
      <c r="AK120" t="s">
        <v>357</v>
      </c>
      <c r="AL120">
        <v>-20</v>
      </c>
      <c r="AM120">
        <v>4</v>
      </c>
      <c r="AN120" t="s">
        <v>319</v>
      </c>
      <c r="AO120">
        <v>0</v>
      </c>
      <c r="AP120">
        <v>4</v>
      </c>
      <c r="AQ120" t="s">
        <v>25</v>
      </c>
      <c r="AR120">
        <v>-38</v>
      </c>
      <c r="AS120">
        <v>4</v>
      </c>
      <c r="AT120" t="s">
        <v>324</v>
      </c>
      <c r="AU120">
        <v>-11.5</v>
      </c>
      <c r="AV120">
        <v>4</v>
      </c>
      <c r="AW120" t="s">
        <v>266</v>
      </c>
      <c r="AX120">
        <v>-16</v>
      </c>
      <c r="AY120">
        <v>4</v>
      </c>
      <c r="AZ120" t="s">
        <v>265</v>
      </c>
      <c r="BA120">
        <v>-11</v>
      </c>
      <c r="BB120">
        <v>4</v>
      </c>
    </row>
    <row r="121" spans="1:54" x14ac:dyDescent="0.25">
      <c r="A121" t="s">
        <v>354</v>
      </c>
      <c r="B121">
        <v>-6</v>
      </c>
      <c r="C121">
        <v>1</v>
      </c>
      <c r="D121" t="s">
        <v>354</v>
      </c>
      <c r="E121">
        <v>-8</v>
      </c>
      <c r="F121">
        <v>1</v>
      </c>
      <c r="G121" t="s">
        <v>354</v>
      </c>
      <c r="H121">
        <v>-4</v>
      </c>
      <c r="I121">
        <v>1</v>
      </c>
      <c r="J121" t="s">
        <v>353</v>
      </c>
      <c r="K121">
        <v>-20</v>
      </c>
      <c r="L121">
        <v>1</v>
      </c>
      <c r="M121" t="s">
        <v>354</v>
      </c>
      <c r="N121">
        <v>-16</v>
      </c>
      <c r="O121">
        <v>1</v>
      </c>
      <c r="P121" t="s">
        <v>354</v>
      </c>
      <c r="Q121">
        <v>-23</v>
      </c>
      <c r="R121">
        <v>1</v>
      </c>
      <c r="S121" t="s">
        <v>354</v>
      </c>
      <c r="T121">
        <v>-9</v>
      </c>
      <c r="U121">
        <v>1</v>
      </c>
      <c r="V121" t="s">
        <v>320</v>
      </c>
      <c r="W121">
        <v>0</v>
      </c>
      <c r="X121">
        <v>1</v>
      </c>
      <c r="Y121" t="s">
        <v>354</v>
      </c>
      <c r="Z121">
        <v>-18</v>
      </c>
      <c r="AA121">
        <v>1</v>
      </c>
      <c r="AB121" t="s">
        <v>319</v>
      </c>
      <c r="AC121">
        <v>0</v>
      </c>
      <c r="AD121">
        <v>1</v>
      </c>
      <c r="AE121" t="s">
        <v>354</v>
      </c>
      <c r="AF121">
        <v>-5</v>
      </c>
      <c r="AG121">
        <v>1</v>
      </c>
      <c r="AH121" t="s">
        <v>354</v>
      </c>
      <c r="AI121">
        <v>-10</v>
      </c>
      <c r="AJ121">
        <v>1</v>
      </c>
      <c r="AK121" t="s">
        <v>354</v>
      </c>
      <c r="AL121">
        <v>-16</v>
      </c>
      <c r="AM121">
        <v>1</v>
      </c>
      <c r="AN121" t="s">
        <v>319</v>
      </c>
      <c r="AO121">
        <v>0</v>
      </c>
      <c r="AP121">
        <v>1</v>
      </c>
      <c r="AQ121" t="s">
        <v>354</v>
      </c>
      <c r="AR121">
        <v>1</v>
      </c>
      <c r="AS121">
        <v>1</v>
      </c>
      <c r="AT121" t="s">
        <v>354</v>
      </c>
      <c r="AU121">
        <v>-4.75</v>
      </c>
      <c r="AV121">
        <v>1</v>
      </c>
      <c r="AW121" t="s">
        <v>354</v>
      </c>
      <c r="AX121">
        <v>-5</v>
      </c>
      <c r="AY121">
        <v>1</v>
      </c>
      <c r="AZ121">
        <v>0</v>
      </c>
      <c r="BA121">
        <v>0</v>
      </c>
      <c r="BB121">
        <v>1</v>
      </c>
    </row>
    <row r="122" spans="1:54" x14ac:dyDescent="0.25">
      <c r="A122" t="s">
        <v>351</v>
      </c>
      <c r="B122">
        <v>-6</v>
      </c>
      <c r="C122">
        <v>2</v>
      </c>
      <c r="D122" t="s">
        <v>248</v>
      </c>
      <c r="E122">
        <v>-8</v>
      </c>
      <c r="F122">
        <v>2</v>
      </c>
      <c r="G122" t="s">
        <v>248</v>
      </c>
      <c r="H122">
        <v>-4</v>
      </c>
      <c r="I122">
        <v>2</v>
      </c>
      <c r="J122" t="s">
        <v>248</v>
      </c>
      <c r="K122">
        <v>-20</v>
      </c>
      <c r="L122">
        <v>2</v>
      </c>
      <c r="M122" t="s">
        <v>248</v>
      </c>
      <c r="N122">
        <v>-16</v>
      </c>
      <c r="O122">
        <v>2</v>
      </c>
      <c r="P122" t="s">
        <v>248</v>
      </c>
      <c r="Q122">
        <v>-23</v>
      </c>
      <c r="R122">
        <v>2</v>
      </c>
      <c r="S122" t="s">
        <v>335</v>
      </c>
      <c r="T122">
        <v>-9</v>
      </c>
      <c r="U122">
        <v>2</v>
      </c>
      <c r="V122" t="s">
        <v>320</v>
      </c>
      <c r="W122">
        <v>0</v>
      </c>
      <c r="X122">
        <v>2</v>
      </c>
      <c r="Y122" t="s">
        <v>248</v>
      </c>
      <c r="Z122">
        <v>-18</v>
      </c>
      <c r="AA122">
        <v>2</v>
      </c>
      <c r="AB122" t="s">
        <v>319</v>
      </c>
      <c r="AC122">
        <v>0</v>
      </c>
      <c r="AD122">
        <v>2</v>
      </c>
      <c r="AE122" t="s">
        <v>23</v>
      </c>
      <c r="AF122">
        <v>-5</v>
      </c>
      <c r="AG122">
        <v>2</v>
      </c>
      <c r="AH122" t="s">
        <v>327</v>
      </c>
      <c r="AI122">
        <v>-10</v>
      </c>
      <c r="AJ122">
        <v>2</v>
      </c>
      <c r="AK122" t="s">
        <v>97</v>
      </c>
      <c r="AL122">
        <v>-16</v>
      </c>
      <c r="AM122">
        <v>2</v>
      </c>
      <c r="AN122" t="s">
        <v>319</v>
      </c>
      <c r="AO122">
        <v>0</v>
      </c>
      <c r="AP122">
        <v>2</v>
      </c>
      <c r="AQ122" t="s">
        <v>109</v>
      </c>
      <c r="AR122">
        <v>1</v>
      </c>
      <c r="AS122">
        <v>2</v>
      </c>
      <c r="AT122" t="s">
        <v>308</v>
      </c>
      <c r="AU122">
        <v>-4.75</v>
      </c>
      <c r="AV122">
        <v>2</v>
      </c>
      <c r="AW122" t="s">
        <v>109</v>
      </c>
      <c r="AX122">
        <v>-5</v>
      </c>
      <c r="AY122">
        <v>2</v>
      </c>
      <c r="AZ122">
        <v>0</v>
      </c>
      <c r="BA122">
        <v>0</v>
      </c>
      <c r="BB122">
        <v>2</v>
      </c>
    </row>
    <row r="123" spans="1:54" x14ac:dyDescent="0.25">
      <c r="A123" t="s">
        <v>342</v>
      </c>
      <c r="B123">
        <v>-6</v>
      </c>
      <c r="C123">
        <v>3</v>
      </c>
      <c r="D123" t="s">
        <v>109</v>
      </c>
      <c r="E123">
        <v>-8</v>
      </c>
      <c r="F123">
        <v>3</v>
      </c>
      <c r="G123" t="s">
        <v>345</v>
      </c>
      <c r="H123">
        <v>-4</v>
      </c>
      <c r="I123">
        <v>3</v>
      </c>
      <c r="J123" t="s">
        <v>241</v>
      </c>
      <c r="K123">
        <v>-20</v>
      </c>
      <c r="L123">
        <v>3</v>
      </c>
      <c r="M123" t="s">
        <v>241</v>
      </c>
      <c r="N123">
        <v>-16</v>
      </c>
      <c r="O123">
        <v>3</v>
      </c>
      <c r="P123" t="s">
        <v>241</v>
      </c>
      <c r="Q123">
        <v>-23</v>
      </c>
      <c r="R123">
        <v>3</v>
      </c>
      <c r="S123" t="s">
        <v>344</v>
      </c>
      <c r="T123">
        <v>-9</v>
      </c>
      <c r="U123">
        <v>3</v>
      </c>
      <c r="V123" t="s">
        <v>320</v>
      </c>
      <c r="W123">
        <v>0</v>
      </c>
      <c r="X123">
        <v>3</v>
      </c>
      <c r="Y123" t="s">
        <v>305</v>
      </c>
      <c r="Z123">
        <v>-18</v>
      </c>
      <c r="AA123">
        <v>3</v>
      </c>
      <c r="AB123" t="s">
        <v>319</v>
      </c>
      <c r="AC123">
        <v>0</v>
      </c>
      <c r="AD123">
        <v>3</v>
      </c>
      <c r="AE123" t="s">
        <v>305</v>
      </c>
      <c r="AF123">
        <v>-5</v>
      </c>
      <c r="AG123">
        <v>3</v>
      </c>
      <c r="AH123" t="s">
        <v>23</v>
      </c>
      <c r="AI123">
        <v>-10</v>
      </c>
      <c r="AJ123">
        <v>3</v>
      </c>
      <c r="AK123" t="s">
        <v>23</v>
      </c>
      <c r="AL123">
        <v>-16</v>
      </c>
      <c r="AM123">
        <v>3</v>
      </c>
      <c r="AN123" t="s">
        <v>319</v>
      </c>
      <c r="AO123">
        <v>0</v>
      </c>
      <c r="AP123">
        <v>3</v>
      </c>
      <c r="AQ123" t="s">
        <v>23</v>
      </c>
      <c r="AR123">
        <v>1</v>
      </c>
      <c r="AS123">
        <v>3</v>
      </c>
      <c r="AT123" t="s">
        <v>23</v>
      </c>
      <c r="AU123">
        <v>-4.75</v>
      </c>
      <c r="AV123">
        <v>3</v>
      </c>
      <c r="AW123" t="s">
        <v>23</v>
      </c>
      <c r="AX123">
        <v>-5</v>
      </c>
      <c r="AY123">
        <v>3</v>
      </c>
      <c r="AZ123">
        <v>0</v>
      </c>
      <c r="BA123">
        <v>0</v>
      </c>
      <c r="BB123">
        <v>3</v>
      </c>
    </row>
    <row r="124" spans="1:54" x14ac:dyDescent="0.25">
      <c r="A124" t="s">
        <v>45</v>
      </c>
      <c r="B124">
        <v>-6</v>
      </c>
      <c r="C124">
        <v>4</v>
      </c>
      <c r="D124" t="s">
        <v>45</v>
      </c>
      <c r="E124">
        <v>-8</v>
      </c>
      <c r="F124">
        <v>4</v>
      </c>
      <c r="G124" t="s">
        <v>45</v>
      </c>
      <c r="H124">
        <v>-4</v>
      </c>
      <c r="I124">
        <v>4</v>
      </c>
      <c r="J124" t="s">
        <v>45</v>
      </c>
      <c r="K124">
        <v>-20</v>
      </c>
      <c r="L124">
        <v>4</v>
      </c>
      <c r="M124" t="s">
        <v>45</v>
      </c>
      <c r="N124">
        <v>-16</v>
      </c>
      <c r="O124">
        <v>4</v>
      </c>
      <c r="P124" t="s">
        <v>45</v>
      </c>
      <c r="Q124">
        <v>-23</v>
      </c>
      <c r="R124">
        <v>4</v>
      </c>
      <c r="S124" t="s">
        <v>241</v>
      </c>
      <c r="T124">
        <v>-9</v>
      </c>
      <c r="U124">
        <v>4</v>
      </c>
      <c r="V124" t="s">
        <v>320</v>
      </c>
      <c r="W124">
        <v>0</v>
      </c>
      <c r="X124">
        <v>4</v>
      </c>
      <c r="Y124" t="s">
        <v>45</v>
      </c>
      <c r="Z124">
        <v>-18</v>
      </c>
      <c r="AA124">
        <v>4</v>
      </c>
      <c r="AB124" t="s">
        <v>319</v>
      </c>
      <c r="AC124">
        <v>0</v>
      </c>
      <c r="AD124">
        <v>4</v>
      </c>
      <c r="AE124" t="s">
        <v>45</v>
      </c>
      <c r="AF124">
        <v>-5</v>
      </c>
      <c r="AG124">
        <v>4</v>
      </c>
      <c r="AH124" t="s">
        <v>45</v>
      </c>
      <c r="AI124">
        <v>-10</v>
      </c>
      <c r="AJ124">
        <v>4</v>
      </c>
      <c r="AK124" t="s">
        <v>45</v>
      </c>
      <c r="AL124">
        <v>-16</v>
      </c>
      <c r="AM124">
        <v>4</v>
      </c>
      <c r="AN124" t="s">
        <v>319</v>
      </c>
      <c r="AO124">
        <v>0</v>
      </c>
      <c r="AP124">
        <v>4</v>
      </c>
      <c r="AQ124" t="s">
        <v>45</v>
      </c>
      <c r="AR124">
        <v>1</v>
      </c>
      <c r="AS124">
        <v>4</v>
      </c>
      <c r="AT124" t="s">
        <v>45</v>
      </c>
      <c r="AU124">
        <v>-4.75</v>
      </c>
      <c r="AV124">
        <v>4</v>
      </c>
      <c r="AW124" t="s">
        <v>45</v>
      </c>
      <c r="AX124">
        <v>-5</v>
      </c>
      <c r="AY124">
        <v>4</v>
      </c>
      <c r="AZ124" t="s">
        <v>23</v>
      </c>
      <c r="BA124">
        <v>9</v>
      </c>
      <c r="BB124">
        <v>4</v>
      </c>
    </row>
  </sheetData>
  <sortState xmlns:xlrd2="http://schemas.microsoft.com/office/spreadsheetml/2017/richdata2" ref="A2:Z42">
    <sortCondition ref="B2:B42"/>
    <sortCondition ref="A2:A4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B110"/>
  <sheetViews>
    <sheetView topLeftCell="A52" workbookViewId="0">
      <selection activeCell="AW12" sqref="AW12"/>
    </sheetView>
  </sheetViews>
  <sheetFormatPr defaultRowHeight="15" x14ac:dyDescent="0.25"/>
  <cols>
    <col min="1" max="1" width="20.140625" bestFit="1" customWidth="1"/>
    <col min="2" max="2" width="5.85546875" bestFit="1" customWidth="1"/>
    <col min="3" max="3" width="7.42578125" bestFit="1" customWidth="1"/>
    <col min="4" max="4" width="20.140625" bestFit="1" customWidth="1"/>
    <col min="5" max="5" width="5.5703125" bestFit="1" customWidth="1"/>
    <col min="6" max="6" width="3" bestFit="1" customWidth="1"/>
    <col min="7" max="7" width="20.140625" bestFit="1" customWidth="1"/>
    <col min="8" max="8" width="3.7109375" bestFit="1" customWidth="1"/>
    <col min="9" max="9" width="2" bestFit="1" customWidth="1"/>
    <col min="10" max="10" width="20.140625" bestFit="1" customWidth="1"/>
    <col min="11" max="11" width="3.7109375" bestFit="1" customWidth="1"/>
    <col min="12" max="12" width="2" bestFit="1" customWidth="1"/>
    <col min="13" max="13" width="19.140625" bestFit="1" customWidth="1"/>
    <col min="14" max="14" width="3.7109375" bestFit="1" customWidth="1"/>
    <col min="15" max="15" width="2" bestFit="1" customWidth="1"/>
    <col min="16" max="16" width="20.140625" bestFit="1" customWidth="1"/>
    <col min="17" max="17" width="3.7109375" bestFit="1" customWidth="1"/>
    <col min="18" max="18" width="2" bestFit="1" customWidth="1"/>
    <col min="19" max="19" width="22" bestFit="1" customWidth="1"/>
    <col min="20" max="20" width="3.7109375" bestFit="1" customWidth="1"/>
    <col min="21" max="21" width="2" bestFit="1" customWidth="1"/>
    <col min="22" max="22" width="18.28515625" bestFit="1" customWidth="1"/>
    <col min="23" max="23" width="3.7109375" bestFit="1" customWidth="1"/>
    <col min="24" max="24" width="2" bestFit="1" customWidth="1"/>
    <col min="25" max="25" width="20.140625" bestFit="1" customWidth="1"/>
    <col min="26" max="26" width="3.7109375" bestFit="1" customWidth="1"/>
    <col min="27" max="27" width="2" bestFit="1" customWidth="1"/>
    <col min="28" max="28" width="20.140625" bestFit="1" customWidth="1"/>
    <col min="29" max="29" width="3.7109375" bestFit="1" customWidth="1"/>
    <col min="30" max="30" width="2" bestFit="1" customWidth="1"/>
    <col min="31" max="31" width="20.140625" bestFit="1" customWidth="1"/>
    <col min="32" max="32" width="3.7109375" bestFit="1" customWidth="1"/>
    <col min="33" max="33" width="2" bestFit="1" customWidth="1"/>
    <col min="34" max="34" width="20.140625" bestFit="1" customWidth="1"/>
    <col min="35" max="35" width="3" bestFit="1" customWidth="1"/>
    <col min="36" max="36" width="2" bestFit="1" customWidth="1"/>
    <col min="37" max="37" width="20.140625" bestFit="1" customWidth="1"/>
    <col min="38" max="38" width="3" bestFit="1" customWidth="1"/>
    <col min="39" max="39" width="2" bestFit="1" customWidth="1"/>
    <col min="40" max="40" width="18.28515625" bestFit="1" customWidth="1"/>
    <col min="41" max="41" width="3.7109375" bestFit="1" customWidth="1"/>
    <col min="42" max="42" width="2" bestFit="1" customWidth="1"/>
    <col min="43" max="43" width="20.140625" bestFit="1" customWidth="1"/>
    <col min="44" max="44" width="3.7109375" bestFit="1" customWidth="1"/>
    <col min="45" max="45" width="2" bestFit="1" customWidth="1"/>
    <col min="46" max="46" width="20.140625" bestFit="1" customWidth="1"/>
    <col min="47" max="47" width="3.7109375" bestFit="1" customWidth="1"/>
    <col min="48" max="48" width="2" bestFit="1" customWidth="1"/>
    <col min="49" max="49" width="18.28515625" bestFit="1" customWidth="1"/>
    <col min="50" max="50" width="3.7109375" bestFit="1" customWidth="1"/>
    <col min="51" max="51" width="2" bestFit="1" customWidth="1"/>
    <col min="52" max="52" width="20.140625" bestFit="1" customWidth="1"/>
    <col min="53" max="53" width="3.7109375" bestFit="1" customWidth="1"/>
    <col min="54" max="54" width="2" bestFit="1" customWidth="1"/>
  </cols>
  <sheetData>
    <row r="1" spans="1:54" x14ac:dyDescent="0.25">
      <c r="A1" t="s">
        <v>361</v>
      </c>
      <c r="B1" t="s">
        <v>362</v>
      </c>
      <c r="C1" t="s">
        <v>363</v>
      </c>
      <c r="D1" t="s">
        <v>361</v>
      </c>
      <c r="E1" t="s">
        <v>362</v>
      </c>
      <c r="F1" t="s">
        <v>363</v>
      </c>
      <c r="G1" t="s">
        <v>361</v>
      </c>
      <c r="H1" t="s">
        <v>362</v>
      </c>
      <c r="I1" t="s">
        <v>363</v>
      </c>
      <c r="J1" t="s">
        <v>361</v>
      </c>
      <c r="K1" t="s">
        <v>362</v>
      </c>
      <c r="L1" t="s">
        <v>363</v>
      </c>
      <c r="M1" t="s">
        <v>361</v>
      </c>
      <c r="N1" t="s">
        <v>362</v>
      </c>
      <c r="O1" t="s">
        <v>363</v>
      </c>
      <c r="P1" t="s">
        <v>361</v>
      </c>
      <c r="Q1" t="s">
        <v>362</v>
      </c>
      <c r="R1" t="s">
        <v>363</v>
      </c>
      <c r="S1" t="s">
        <v>361</v>
      </c>
      <c r="T1" t="s">
        <v>362</v>
      </c>
      <c r="U1" t="s">
        <v>363</v>
      </c>
      <c r="V1" t="s">
        <v>361</v>
      </c>
      <c r="W1" t="s">
        <v>362</v>
      </c>
      <c r="X1" t="s">
        <v>363</v>
      </c>
      <c r="Y1" t="s">
        <v>361</v>
      </c>
      <c r="Z1" t="s">
        <v>362</v>
      </c>
      <c r="AA1" t="s">
        <v>363</v>
      </c>
      <c r="AB1" t="s">
        <v>361</v>
      </c>
      <c r="AC1" t="s">
        <v>362</v>
      </c>
      <c r="AD1" t="s">
        <v>363</v>
      </c>
      <c r="AE1" t="s">
        <v>361</v>
      </c>
      <c r="AF1" t="s">
        <v>362</v>
      </c>
      <c r="AG1" t="s">
        <v>363</v>
      </c>
      <c r="AH1" t="s">
        <v>361</v>
      </c>
      <c r="AI1" t="s">
        <v>362</v>
      </c>
      <c r="AJ1" t="s">
        <v>363</v>
      </c>
      <c r="AK1" t="s">
        <v>361</v>
      </c>
      <c r="AL1" t="s">
        <v>362</v>
      </c>
      <c r="AM1" t="s">
        <v>363</v>
      </c>
      <c r="AN1" t="s">
        <v>361</v>
      </c>
      <c r="AO1" t="s">
        <v>362</v>
      </c>
      <c r="AP1" t="s">
        <v>363</v>
      </c>
      <c r="AQ1" t="s">
        <v>361</v>
      </c>
      <c r="AR1" t="s">
        <v>362</v>
      </c>
      <c r="AS1" t="s">
        <v>363</v>
      </c>
      <c r="AT1" t="s">
        <v>361</v>
      </c>
      <c r="AU1" t="s">
        <v>362</v>
      </c>
      <c r="AV1" t="s">
        <v>363</v>
      </c>
      <c r="AW1" t="s">
        <v>361</v>
      </c>
      <c r="AX1" t="s">
        <v>362</v>
      </c>
      <c r="AY1" t="s">
        <v>363</v>
      </c>
      <c r="AZ1" t="s">
        <v>361</v>
      </c>
      <c r="BA1" t="s">
        <v>362</v>
      </c>
      <c r="BB1" t="s">
        <v>363</v>
      </c>
    </row>
    <row r="2" spans="1:54" x14ac:dyDescent="0.25">
      <c r="A2" t="s">
        <v>34</v>
      </c>
      <c r="B2">
        <v>14</v>
      </c>
      <c r="C2">
        <v>1</v>
      </c>
      <c r="D2" t="s">
        <v>34</v>
      </c>
      <c r="E2">
        <v>-16</v>
      </c>
      <c r="F2">
        <v>1</v>
      </c>
      <c r="G2" t="s">
        <v>71</v>
      </c>
      <c r="H2">
        <v>17</v>
      </c>
      <c r="I2">
        <v>1</v>
      </c>
      <c r="J2" t="s">
        <v>71</v>
      </c>
      <c r="K2">
        <v>5</v>
      </c>
      <c r="L2">
        <v>1</v>
      </c>
      <c r="M2" t="s">
        <v>277</v>
      </c>
      <c r="N2">
        <v>3</v>
      </c>
      <c r="O2">
        <v>1</v>
      </c>
      <c r="P2" t="s">
        <v>112</v>
      </c>
      <c r="Q2">
        <v>3</v>
      </c>
      <c r="R2">
        <v>1</v>
      </c>
      <c r="S2" t="s">
        <v>71</v>
      </c>
      <c r="T2">
        <v>-8</v>
      </c>
      <c r="U2">
        <v>1</v>
      </c>
      <c r="V2" t="s">
        <v>34</v>
      </c>
      <c r="W2">
        <v>6</v>
      </c>
      <c r="X2">
        <v>1</v>
      </c>
      <c r="Y2" t="s">
        <v>34</v>
      </c>
      <c r="Z2">
        <v>-9</v>
      </c>
      <c r="AA2">
        <v>1</v>
      </c>
      <c r="AB2" t="s">
        <v>34</v>
      </c>
      <c r="AC2">
        <v>-2</v>
      </c>
      <c r="AD2">
        <v>1</v>
      </c>
      <c r="AE2" t="s">
        <v>34</v>
      </c>
      <c r="AF2">
        <v>-3</v>
      </c>
      <c r="AG2">
        <v>1</v>
      </c>
      <c r="AH2" t="s">
        <v>34</v>
      </c>
      <c r="AI2">
        <v>10</v>
      </c>
      <c r="AJ2">
        <v>1</v>
      </c>
      <c r="AK2" t="s">
        <v>34</v>
      </c>
      <c r="AL2">
        <v>25</v>
      </c>
      <c r="AM2">
        <v>1</v>
      </c>
      <c r="AN2" t="s">
        <v>34</v>
      </c>
      <c r="AO2">
        <v>-4</v>
      </c>
      <c r="AP2">
        <v>1</v>
      </c>
      <c r="AQ2" t="s">
        <v>34</v>
      </c>
      <c r="AR2">
        <v>14</v>
      </c>
      <c r="AS2">
        <v>1</v>
      </c>
      <c r="AT2" t="s">
        <v>34</v>
      </c>
      <c r="AU2">
        <v>14</v>
      </c>
      <c r="AV2">
        <v>1</v>
      </c>
      <c r="AW2" t="s">
        <v>34</v>
      </c>
      <c r="AX2">
        <v>14</v>
      </c>
      <c r="AY2">
        <v>1</v>
      </c>
      <c r="AZ2" t="s">
        <v>34</v>
      </c>
      <c r="BA2">
        <v>14</v>
      </c>
      <c r="BB2">
        <v>1</v>
      </c>
    </row>
    <row r="3" spans="1:54" x14ac:dyDescent="0.25">
      <c r="A3" t="s">
        <v>148</v>
      </c>
      <c r="B3">
        <v>14</v>
      </c>
      <c r="C3">
        <v>2</v>
      </c>
      <c r="D3" t="s">
        <v>148</v>
      </c>
      <c r="E3">
        <v>-16</v>
      </c>
      <c r="F3">
        <v>2</v>
      </c>
      <c r="G3" t="s">
        <v>148</v>
      </c>
      <c r="H3">
        <v>17</v>
      </c>
      <c r="I3">
        <v>2</v>
      </c>
      <c r="J3" t="s">
        <v>148</v>
      </c>
      <c r="K3">
        <v>5</v>
      </c>
      <c r="L3">
        <v>2</v>
      </c>
      <c r="M3" t="s">
        <v>136</v>
      </c>
      <c r="N3">
        <v>3</v>
      </c>
      <c r="O3">
        <v>2</v>
      </c>
      <c r="P3" t="s">
        <v>136</v>
      </c>
      <c r="Q3">
        <v>3</v>
      </c>
      <c r="R3">
        <v>2</v>
      </c>
      <c r="S3" t="s">
        <v>73</v>
      </c>
      <c r="T3">
        <v>-8</v>
      </c>
      <c r="U3">
        <v>2</v>
      </c>
      <c r="V3" t="s">
        <v>136</v>
      </c>
      <c r="W3">
        <v>6</v>
      </c>
      <c r="X3">
        <v>2</v>
      </c>
      <c r="Y3" t="s">
        <v>136</v>
      </c>
      <c r="Z3">
        <v>-9</v>
      </c>
      <c r="AA3">
        <v>2</v>
      </c>
      <c r="AB3" t="s">
        <v>136</v>
      </c>
      <c r="AC3">
        <v>-2</v>
      </c>
      <c r="AD3">
        <v>2</v>
      </c>
      <c r="AE3" t="s">
        <v>136</v>
      </c>
      <c r="AF3">
        <v>-3</v>
      </c>
      <c r="AG3">
        <v>2</v>
      </c>
      <c r="AH3" t="s">
        <v>136</v>
      </c>
      <c r="AI3">
        <v>10</v>
      </c>
      <c r="AJ3">
        <v>2</v>
      </c>
      <c r="AK3" t="s">
        <v>136</v>
      </c>
      <c r="AL3">
        <v>25</v>
      </c>
      <c r="AM3">
        <v>2</v>
      </c>
      <c r="AN3" t="s">
        <v>136</v>
      </c>
      <c r="AO3">
        <v>-4</v>
      </c>
      <c r="AP3">
        <v>2</v>
      </c>
      <c r="AQ3" t="s">
        <v>12</v>
      </c>
      <c r="AR3">
        <v>14</v>
      </c>
      <c r="AS3">
        <v>2</v>
      </c>
      <c r="AT3" t="s">
        <v>12</v>
      </c>
      <c r="AU3">
        <v>14</v>
      </c>
      <c r="AV3">
        <v>2</v>
      </c>
      <c r="AW3" t="s">
        <v>12</v>
      </c>
      <c r="AX3">
        <v>14</v>
      </c>
      <c r="AY3">
        <v>2</v>
      </c>
      <c r="AZ3" t="s">
        <v>12</v>
      </c>
      <c r="BA3">
        <v>14</v>
      </c>
      <c r="BB3">
        <v>2</v>
      </c>
    </row>
    <row r="4" spans="1:54" x14ac:dyDescent="0.25">
      <c r="A4" t="s">
        <v>145</v>
      </c>
      <c r="B4">
        <v>14</v>
      </c>
      <c r="C4">
        <v>3</v>
      </c>
      <c r="D4" t="s">
        <v>145</v>
      </c>
      <c r="E4">
        <v>-16</v>
      </c>
      <c r="F4">
        <v>3</v>
      </c>
      <c r="G4" t="s">
        <v>145</v>
      </c>
      <c r="H4">
        <v>17</v>
      </c>
      <c r="I4">
        <v>3</v>
      </c>
      <c r="J4" t="s">
        <v>145</v>
      </c>
      <c r="K4">
        <v>5</v>
      </c>
      <c r="L4">
        <v>3</v>
      </c>
      <c r="M4" t="s">
        <v>36</v>
      </c>
      <c r="N4">
        <v>3</v>
      </c>
      <c r="O4">
        <v>3</v>
      </c>
      <c r="P4" t="s">
        <v>36</v>
      </c>
      <c r="Q4">
        <v>3</v>
      </c>
      <c r="R4">
        <v>3</v>
      </c>
      <c r="S4" t="s">
        <v>52</v>
      </c>
      <c r="T4">
        <v>-8</v>
      </c>
      <c r="U4">
        <v>3</v>
      </c>
      <c r="V4" t="s">
        <v>36</v>
      </c>
      <c r="W4">
        <v>6</v>
      </c>
      <c r="X4">
        <v>3</v>
      </c>
      <c r="Y4" t="s">
        <v>36</v>
      </c>
      <c r="Z4">
        <v>-9</v>
      </c>
      <c r="AA4">
        <v>3</v>
      </c>
      <c r="AB4" t="s">
        <v>36</v>
      </c>
      <c r="AC4">
        <v>-2</v>
      </c>
      <c r="AD4">
        <v>3</v>
      </c>
      <c r="AE4" t="s">
        <v>36</v>
      </c>
      <c r="AF4">
        <v>-3</v>
      </c>
      <c r="AG4">
        <v>3</v>
      </c>
      <c r="AH4" t="s">
        <v>36</v>
      </c>
      <c r="AI4">
        <v>10</v>
      </c>
      <c r="AJ4">
        <v>3</v>
      </c>
      <c r="AK4" t="s">
        <v>36</v>
      </c>
      <c r="AL4">
        <v>25</v>
      </c>
      <c r="AM4">
        <v>3</v>
      </c>
      <c r="AN4" t="s">
        <v>36</v>
      </c>
      <c r="AO4">
        <v>-4</v>
      </c>
      <c r="AP4">
        <v>3</v>
      </c>
      <c r="AQ4" t="s">
        <v>36</v>
      </c>
      <c r="AR4">
        <v>14</v>
      </c>
      <c r="AS4">
        <v>3</v>
      </c>
      <c r="AT4" t="s">
        <v>36</v>
      </c>
      <c r="AU4">
        <v>14</v>
      </c>
      <c r="AV4">
        <v>3</v>
      </c>
      <c r="AW4" t="s">
        <v>36</v>
      </c>
      <c r="AX4">
        <v>14</v>
      </c>
      <c r="AY4">
        <v>3</v>
      </c>
      <c r="AZ4" t="s">
        <v>36</v>
      </c>
      <c r="BA4">
        <v>14</v>
      </c>
      <c r="BB4">
        <v>3</v>
      </c>
    </row>
    <row r="5" spans="1:54" x14ac:dyDescent="0.25">
      <c r="A5" t="s">
        <v>63</v>
      </c>
      <c r="B5">
        <v>14</v>
      </c>
      <c r="C5">
        <v>4</v>
      </c>
      <c r="D5" t="s">
        <v>63</v>
      </c>
      <c r="E5">
        <v>-16</v>
      </c>
      <c r="F5">
        <v>4</v>
      </c>
      <c r="G5" t="s">
        <v>63</v>
      </c>
      <c r="H5">
        <v>17</v>
      </c>
      <c r="I5">
        <v>4</v>
      </c>
      <c r="J5" t="s">
        <v>12</v>
      </c>
      <c r="K5">
        <v>5</v>
      </c>
      <c r="L5">
        <v>4</v>
      </c>
      <c r="M5" t="s">
        <v>42</v>
      </c>
      <c r="N5">
        <v>3</v>
      </c>
      <c r="O5">
        <v>4</v>
      </c>
      <c r="P5" t="s">
        <v>42</v>
      </c>
      <c r="Q5">
        <v>3</v>
      </c>
      <c r="R5">
        <v>4</v>
      </c>
      <c r="S5" t="s">
        <v>145</v>
      </c>
      <c r="T5">
        <v>-8</v>
      </c>
      <c r="U5">
        <v>4</v>
      </c>
      <c r="V5" t="s">
        <v>42</v>
      </c>
      <c r="W5">
        <v>6</v>
      </c>
      <c r="X5">
        <v>4</v>
      </c>
      <c r="Y5" t="s">
        <v>42</v>
      </c>
      <c r="Z5">
        <v>-9</v>
      </c>
      <c r="AA5">
        <v>4</v>
      </c>
      <c r="AB5" t="s">
        <v>42</v>
      </c>
      <c r="AC5">
        <v>-2</v>
      </c>
      <c r="AD5">
        <v>4</v>
      </c>
      <c r="AE5" t="s">
        <v>42</v>
      </c>
      <c r="AF5">
        <v>-3</v>
      </c>
      <c r="AG5">
        <v>4</v>
      </c>
      <c r="AH5" t="s">
        <v>42</v>
      </c>
      <c r="AI5">
        <v>10</v>
      </c>
      <c r="AJ5">
        <v>4</v>
      </c>
      <c r="AK5" t="s">
        <v>42</v>
      </c>
      <c r="AL5">
        <v>25</v>
      </c>
      <c r="AM5">
        <v>4</v>
      </c>
      <c r="AN5" t="s">
        <v>42</v>
      </c>
      <c r="AO5">
        <v>-4</v>
      </c>
      <c r="AP5">
        <v>4</v>
      </c>
      <c r="AQ5" t="s">
        <v>42</v>
      </c>
      <c r="AR5">
        <v>14</v>
      </c>
      <c r="AS5">
        <v>4</v>
      </c>
      <c r="AT5" t="s">
        <v>42</v>
      </c>
      <c r="AU5">
        <v>14</v>
      </c>
      <c r="AV5">
        <v>4</v>
      </c>
      <c r="AW5" t="s">
        <v>42</v>
      </c>
      <c r="AX5">
        <v>14</v>
      </c>
      <c r="AY5">
        <v>4</v>
      </c>
      <c r="AZ5" t="s">
        <v>42</v>
      </c>
      <c r="BA5">
        <v>14</v>
      </c>
      <c r="BB5">
        <v>4</v>
      </c>
    </row>
    <row r="6" spans="1:54" x14ac:dyDescent="0.25">
      <c r="A6" t="s">
        <v>150</v>
      </c>
      <c r="B6">
        <v>-4</v>
      </c>
      <c r="C6">
        <v>1</v>
      </c>
      <c r="D6" t="s">
        <v>150</v>
      </c>
      <c r="E6">
        <v>8</v>
      </c>
      <c r="F6">
        <v>1</v>
      </c>
      <c r="G6" t="s">
        <v>150</v>
      </c>
      <c r="H6">
        <v>8</v>
      </c>
      <c r="I6">
        <v>1</v>
      </c>
      <c r="J6" t="s">
        <v>150</v>
      </c>
      <c r="K6">
        <v>8</v>
      </c>
      <c r="L6">
        <v>1</v>
      </c>
      <c r="M6" t="s">
        <v>71</v>
      </c>
      <c r="N6">
        <v>6</v>
      </c>
      <c r="O6">
        <v>1</v>
      </c>
      <c r="P6" t="s">
        <v>71</v>
      </c>
      <c r="Q6">
        <v>-11</v>
      </c>
      <c r="R6">
        <v>1</v>
      </c>
      <c r="S6" t="s">
        <v>150</v>
      </c>
      <c r="T6">
        <v>2</v>
      </c>
      <c r="U6">
        <v>1</v>
      </c>
      <c r="V6" t="s">
        <v>71</v>
      </c>
      <c r="W6">
        <v>-9</v>
      </c>
      <c r="X6">
        <v>1</v>
      </c>
      <c r="Y6" t="s">
        <v>277</v>
      </c>
      <c r="Z6">
        <v>11</v>
      </c>
      <c r="AA6">
        <v>1</v>
      </c>
      <c r="AB6" t="s">
        <v>277</v>
      </c>
      <c r="AC6">
        <v>-6</v>
      </c>
      <c r="AD6">
        <v>1</v>
      </c>
      <c r="AE6" t="s">
        <v>277</v>
      </c>
      <c r="AF6">
        <v>14</v>
      </c>
      <c r="AG6">
        <v>1</v>
      </c>
      <c r="AH6" t="s">
        <v>277</v>
      </c>
      <c r="AI6">
        <v>9</v>
      </c>
      <c r="AJ6">
        <v>1</v>
      </c>
      <c r="AK6" t="s">
        <v>277</v>
      </c>
      <c r="AL6">
        <v>-7</v>
      </c>
      <c r="AM6">
        <v>1</v>
      </c>
      <c r="AN6" t="s">
        <v>277</v>
      </c>
      <c r="AO6">
        <v>0</v>
      </c>
      <c r="AP6">
        <v>1</v>
      </c>
      <c r="AQ6" t="s">
        <v>277</v>
      </c>
      <c r="AR6">
        <v>-8</v>
      </c>
      <c r="AS6">
        <v>1</v>
      </c>
      <c r="AT6" t="s">
        <v>277</v>
      </c>
      <c r="AU6">
        <v>-8</v>
      </c>
      <c r="AV6">
        <v>1</v>
      </c>
      <c r="AW6" t="s">
        <v>277</v>
      </c>
      <c r="AX6">
        <v>-8</v>
      </c>
      <c r="AY6">
        <v>1</v>
      </c>
      <c r="AZ6" t="s">
        <v>277</v>
      </c>
      <c r="BA6">
        <v>-8</v>
      </c>
      <c r="BB6">
        <v>1</v>
      </c>
    </row>
    <row r="7" spans="1:54" x14ac:dyDescent="0.25">
      <c r="A7" t="s">
        <v>112</v>
      </c>
      <c r="B7">
        <v>-4</v>
      </c>
      <c r="C7">
        <v>2</v>
      </c>
      <c r="D7" t="s">
        <v>112</v>
      </c>
      <c r="E7">
        <v>8</v>
      </c>
      <c r="F7">
        <v>2</v>
      </c>
      <c r="G7" t="s">
        <v>112</v>
      </c>
      <c r="H7">
        <v>8</v>
      </c>
      <c r="I7">
        <v>2</v>
      </c>
      <c r="J7" t="s">
        <v>73</v>
      </c>
      <c r="K7">
        <v>8</v>
      </c>
      <c r="L7">
        <v>2</v>
      </c>
      <c r="M7" t="s">
        <v>148</v>
      </c>
      <c r="N7">
        <v>6</v>
      </c>
      <c r="O7">
        <v>2</v>
      </c>
      <c r="P7" t="s">
        <v>52</v>
      </c>
      <c r="Q7">
        <v>-11</v>
      </c>
      <c r="R7">
        <v>2</v>
      </c>
      <c r="S7" t="s">
        <v>126</v>
      </c>
      <c r="T7">
        <v>2</v>
      </c>
      <c r="U7">
        <v>2</v>
      </c>
      <c r="V7" t="s">
        <v>52</v>
      </c>
      <c r="W7">
        <v>-9</v>
      </c>
      <c r="X7">
        <v>2</v>
      </c>
      <c r="Y7" t="s">
        <v>103</v>
      </c>
      <c r="Z7">
        <v>11</v>
      </c>
      <c r="AA7">
        <v>2</v>
      </c>
      <c r="AB7" t="s">
        <v>103</v>
      </c>
      <c r="AC7">
        <v>-6</v>
      </c>
      <c r="AD7">
        <v>2</v>
      </c>
      <c r="AE7" t="s">
        <v>103</v>
      </c>
      <c r="AF7">
        <v>14</v>
      </c>
      <c r="AG7">
        <v>2</v>
      </c>
      <c r="AH7" t="s">
        <v>103</v>
      </c>
      <c r="AI7">
        <v>9</v>
      </c>
      <c r="AJ7">
        <v>2</v>
      </c>
      <c r="AK7" t="s">
        <v>103</v>
      </c>
      <c r="AL7">
        <v>-7</v>
      </c>
      <c r="AM7">
        <v>2</v>
      </c>
      <c r="AN7" t="s">
        <v>103</v>
      </c>
      <c r="AO7">
        <v>0</v>
      </c>
      <c r="AP7">
        <v>2</v>
      </c>
      <c r="AQ7" t="s">
        <v>103</v>
      </c>
      <c r="AR7">
        <v>-8</v>
      </c>
      <c r="AS7">
        <v>2</v>
      </c>
      <c r="AT7" t="s">
        <v>103</v>
      </c>
      <c r="AU7">
        <v>-8</v>
      </c>
      <c r="AV7">
        <v>2</v>
      </c>
      <c r="AW7" t="s">
        <v>103</v>
      </c>
      <c r="AX7">
        <v>-8</v>
      </c>
      <c r="AY7">
        <v>2</v>
      </c>
      <c r="AZ7" t="s">
        <v>103</v>
      </c>
      <c r="BA7">
        <v>-8</v>
      </c>
      <c r="BB7">
        <v>2</v>
      </c>
    </row>
    <row r="8" spans="1:54" x14ac:dyDescent="0.25">
      <c r="A8" t="s">
        <v>36</v>
      </c>
      <c r="B8">
        <v>-4</v>
      </c>
      <c r="C8">
        <v>3</v>
      </c>
      <c r="D8" t="s">
        <v>36</v>
      </c>
      <c r="E8">
        <v>8</v>
      </c>
      <c r="F8">
        <v>3</v>
      </c>
      <c r="G8" t="s">
        <v>52</v>
      </c>
      <c r="H8">
        <v>8</v>
      </c>
      <c r="I8">
        <v>3</v>
      </c>
      <c r="J8" t="s">
        <v>52</v>
      </c>
      <c r="K8">
        <v>8</v>
      </c>
      <c r="L8">
        <v>3</v>
      </c>
      <c r="M8" t="s">
        <v>145</v>
      </c>
      <c r="N8">
        <v>6</v>
      </c>
      <c r="O8">
        <v>3</v>
      </c>
      <c r="P8" t="s">
        <v>145</v>
      </c>
      <c r="Q8">
        <v>-11</v>
      </c>
      <c r="R8">
        <v>3</v>
      </c>
      <c r="S8" t="s">
        <v>12</v>
      </c>
      <c r="T8">
        <v>2</v>
      </c>
      <c r="U8">
        <v>3</v>
      </c>
      <c r="V8" t="s">
        <v>145</v>
      </c>
      <c r="W8">
        <v>-9</v>
      </c>
      <c r="X8">
        <v>3</v>
      </c>
      <c r="Y8" t="s">
        <v>145</v>
      </c>
      <c r="Z8">
        <v>11</v>
      </c>
      <c r="AA8">
        <v>3</v>
      </c>
      <c r="AB8" t="s">
        <v>145</v>
      </c>
      <c r="AC8">
        <v>-6</v>
      </c>
      <c r="AD8">
        <v>3</v>
      </c>
      <c r="AE8" t="s">
        <v>145</v>
      </c>
      <c r="AF8">
        <v>14</v>
      </c>
      <c r="AG8">
        <v>3</v>
      </c>
      <c r="AH8" t="s">
        <v>145</v>
      </c>
      <c r="AI8">
        <v>9</v>
      </c>
      <c r="AJ8">
        <v>3</v>
      </c>
      <c r="AK8" t="s">
        <v>145</v>
      </c>
      <c r="AL8">
        <v>-7</v>
      </c>
      <c r="AM8">
        <v>3</v>
      </c>
      <c r="AN8" t="s">
        <v>145</v>
      </c>
      <c r="AO8">
        <v>0</v>
      </c>
      <c r="AP8">
        <v>3</v>
      </c>
      <c r="AQ8" t="s">
        <v>145</v>
      </c>
      <c r="AR8">
        <v>-8</v>
      </c>
      <c r="AS8">
        <v>3</v>
      </c>
      <c r="AT8" t="s">
        <v>145</v>
      </c>
      <c r="AU8">
        <v>-8</v>
      </c>
      <c r="AV8">
        <v>3</v>
      </c>
      <c r="AW8" t="s">
        <v>145</v>
      </c>
      <c r="AX8">
        <v>-8</v>
      </c>
      <c r="AY8">
        <v>3</v>
      </c>
      <c r="AZ8" t="s">
        <v>145</v>
      </c>
      <c r="BA8">
        <v>-8</v>
      </c>
      <c r="BB8">
        <v>3</v>
      </c>
    </row>
    <row r="9" spans="1:54" x14ac:dyDescent="0.25">
      <c r="A9" t="s">
        <v>137</v>
      </c>
      <c r="B9">
        <v>-4</v>
      </c>
      <c r="C9">
        <v>4</v>
      </c>
      <c r="D9" t="s">
        <v>137</v>
      </c>
      <c r="E9">
        <v>8</v>
      </c>
      <c r="F9">
        <v>4</v>
      </c>
      <c r="G9" t="s">
        <v>137</v>
      </c>
      <c r="H9">
        <v>8</v>
      </c>
      <c r="I9">
        <v>4</v>
      </c>
      <c r="J9" t="s">
        <v>137</v>
      </c>
      <c r="K9">
        <v>8</v>
      </c>
      <c r="L9">
        <v>4</v>
      </c>
      <c r="M9" t="s">
        <v>63</v>
      </c>
      <c r="N9">
        <v>6</v>
      </c>
      <c r="O9">
        <v>4</v>
      </c>
      <c r="P9" t="s">
        <v>63</v>
      </c>
      <c r="Q9">
        <v>-11</v>
      </c>
      <c r="R9">
        <v>4</v>
      </c>
      <c r="S9" t="s">
        <v>137</v>
      </c>
      <c r="T9">
        <v>2</v>
      </c>
      <c r="U9">
        <v>4</v>
      </c>
      <c r="V9" t="s">
        <v>63</v>
      </c>
      <c r="W9">
        <v>-9</v>
      </c>
      <c r="X9">
        <v>4</v>
      </c>
      <c r="Y9" t="s">
        <v>63</v>
      </c>
      <c r="Z9">
        <v>11</v>
      </c>
      <c r="AA9">
        <v>4</v>
      </c>
      <c r="AB9" t="s">
        <v>63</v>
      </c>
      <c r="AC9">
        <v>-6</v>
      </c>
      <c r="AD9">
        <v>4</v>
      </c>
      <c r="AE9" t="s">
        <v>63</v>
      </c>
      <c r="AF9">
        <v>14</v>
      </c>
      <c r="AG9">
        <v>4</v>
      </c>
      <c r="AH9" t="s">
        <v>63</v>
      </c>
      <c r="AI9">
        <v>9</v>
      </c>
      <c r="AJ9">
        <v>4</v>
      </c>
      <c r="AK9" t="s">
        <v>63</v>
      </c>
      <c r="AL9">
        <v>-7</v>
      </c>
      <c r="AM9">
        <v>4</v>
      </c>
      <c r="AN9" t="s">
        <v>63</v>
      </c>
      <c r="AO9">
        <v>0</v>
      </c>
      <c r="AP9">
        <v>4</v>
      </c>
      <c r="AQ9" t="s">
        <v>63</v>
      </c>
      <c r="AR9">
        <v>-8</v>
      </c>
      <c r="AS9">
        <v>4</v>
      </c>
      <c r="AT9" t="s">
        <v>63</v>
      </c>
      <c r="AU9">
        <v>-8</v>
      </c>
      <c r="AV9">
        <v>4</v>
      </c>
      <c r="AW9" t="s">
        <v>63</v>
      </c>
      <c r="AX9">
        <v>-8</v>
      </c>
      <c r="AY9">
        <v>4</v>
      </c>
      <c r="AZ9" t="s">
        <v>63</v>
      </c>
      <c r="BA9">
        <v>-8</v>
      </c>
      <c r="BB9">
        <v>4</v>
      </c>
    </row>
    <row r="10" spans="1:54" x14ac:dyDescent="0.25">
      <c r="A10" t="s">
        <v>277</v>
      </c>
      <c r="B10">
        <v>-8</v>
      </c>
      <c r="C10">
        <v>1</v>
      </c>
      <c r="D10" t="s">
        <v>277</v>
      </c>
      <c r="E10">
        <v>-5</v>
      </c>
      <c r="F10">
        <v>1</v>
      </c>
      <c r="G10" t="s">
        <v>277</v>
      </c>
      <c r="H10">
        <v>5</v>
      </c>
      <c r="I10">
        <v>1</v>
      </c>
      <c r="J10" t="s">
        <v>277</v>
      </c>
      <c r="K10">
        <v>-4</v>
      </c>
      <c r="L10">
        <v>1</v>
      </c>
      <c r="M10" t="s">
        <v>150</v>
      </c>
      <c r="N10">
        <v>-12</v>
      </c>
      <c r="O10">
        <v>1</v>
      </c>
      <c r="P10" t="s">
        <v>150</v>
      </c>
      <c r="Q10">
        <v>3</v>
      </c>
      <c r="R10">
        <v>1</v>
      </c>
      <c r="S10" t="s">
        <v>31</v>
      </c>
      <c r="T10">
        <v>-1</v>
      </c>
      <c r="U10">
        <v>1</v>
      </c>
      <c r="V10" t="s">
        <v>150</v>
      </c>
      <c r="W10">
        <v>26</v>
      </c>
      <c r="X10">
        <v>1</v>
      </c>
      <c r="Y10" t="s">
        <v>150</v>
      </c>
      <c r="Z10">
        <v>5</v>
      </c>
      <c r="AA10">
        <v>1</v>
      </c>
      <c r="AB10" t="s">
        <v>150</v>
      </c>
      <c r="AC10">
        <v>-9</v>
      </c>
      <c r="AD10">
        <v>1</v>
      </c>
      <c r="AE10" t="s">
        <v>150</v>
      </c>
      <c r="AF10">
        <v>15</v>
      </c>
      <c r="AG10">
        <v>1</v>
      </c>
      <c r="AH10" t="s">
        <v>150</v>
      </c>
      <c r="AI10">
        <v>11</v>
      </c>
      <c r="AJ10">
        <v>1</v>
      </c>
      <c r="AK10" t="s">
        <v>150</v>
      </c>
      <c r="AL10">
        <v>-8</v>
      </c>
      <c r="AM10">
        <v>1</v>
      </c>
      <c r="AN10" t="s">
        <v>150</v>
      </c>
      <c r="AO10">
        <v>-10</v>
      </c>
      <c r="AP10">
        <v>1</v>
      </c>
      <c r="AQ10" t="s">
        <v>150</v>
      </c>
      <c r="AR10">
        <v>1</v>
      </c>
      <c r="AS10">
        <v>1</v>
      </c>
      <c r="AT10" t="s">
        <v>150</v>
      </c>
      <c r="AU10">
        <v>1</v>
      </c>
      <c r="AV10">
        <v>1</v>
      </c>
      <c r="AW10" t="s">
        <v>150</v>
      </c>
      <c r="AX10">
        <v>1</v>
      </c>
      <c r="AY10">
        <v>1</v>
      </c>
      <c r="AZ10" t="s">
        <v>150</v>
      </c>
      <c r="BA10">
        <v>1</v>
      </c>
      <c r="BB10">
        <v>1</v>
      </c>
    </row>
    <row r="11" spans="1:54" x14ac:dyDescent="0.25">
      <c r="A11" t="s">
        <v>103</v>
      </c>
      <c r="B11">
        <v>-8</v>
      </c>
      <c r="C11">
        <v>2</v>
      </c>
      <c r="D11" t="s">
        <v>103</v>
      </c>
      <c r="E11">
        <v>-5</v>
      </c>
      <c r="F11">
        <v>2</v>
      </c>
      <c r="G11" t="s">
        <v>136</v>
      </c>
      <c r="H11">
        <v>5</v>
      </c>
      <c r="I11">
        <v>2</v>
      </c>
      <c r="J11" t="s">
        <v>136</v>
      </c>
      <c r="K11">
        <v>-4</v>
      </c>
      <c r="L11">
        <v>2</v>
      </c>
      <c r="M11" t="s">
        <v>112</v>
      </c>
      <c r="N11">
        <v>-12</v>
      </c>
      <c r="O11">
        <v>2</v>
      </c>
      <c r="P11" t="s">
        <v>126</v>
      </c>
      <c r="Q11">
        <v>3</v>
      </c>
      <c r="R11">
        <v>2</v>
      </c>
      <c r="S11" t="s">
        <v>34</v>
      </c>
      <c r="T11">
        <v>-1</v>
      </c>
      <c r="U11">
        <v>2</v>
      </c>
      <c r="V11" t="s">
        <v>126</v>
      </c>
      <c r="W11">
        <v>26</v>
      </c>
      <c r="X11">
        <v>2</v>
      </c>
      <c r="Y11" t="s">
        <v>126</v>
      </c>
      <c r="Z11">
        <v>5</v>
      </c>
      <c r="AA11">
        <v>2</v>
      </c>
      <c r="AB11" t="s">
        <v>126</v>
      </c>
      <c r="AC11">
        <v>-9</v>
      </c>
      <c r="AD11">
        <v>2</v>
      </c>
      <c r="AE11" t="s">
        <v>126</v>
      </c>
      <c r="AF11">
        <v>15</v>
      </c>
      <c r="AG11">
        <v>2</v>
      </c>
      <c r="AH11" t="s">
        <v>126</v>
      </c>
      <c r="AI11">
        <v>11</v>
      </c>
      <c r="AJ11">
        <v>2</v>
      </c>
      <c r="AK11" t="s">
        <v>126</v>
      </c>
      <c r="AL11">
        <v>-8</v>
      </c>
      <c r="AM11">
        <v>2</v>
      </c>
      <c r="AN11" t="s">
        <v>126</v>
      </c>
      <c r="AO11">
        <v>-10</v>
      </c>
      <c r="AP11">
        <v>2</v>
      </c>
      <c r="AQ11" t="s">
        <v>126</v>
      </c>
      <c r="AR11">
        <v>1</v>
      </c>
      <c r="AS11">
        <v>2</v>
      </c>
      <c r="AT11" t="s">
        <v>126</v>
      </c>
      <c r="AU11">
        <v>1</v>
      </c>
      <c r="AV11">
        <v>2</v>
      </c>
      <c r="AW11" t="s">
        <v>126</v>
      </c>
      <c r="AX11">
        <v>1</v>
      </c>
      <c r="AY11">
        <v>2</v>
      </c>
      <c r="AZ11" t="s">
        <v>126</v>
      </c>
      <c r="BA11">
        <v>1</v>
      </c>
      <c r="BB11">
        <v>2</v>
      </c>
    </row>
    <row r="12" spans="1:54" x14ac:dyDescent="0.25">
      <c r="A12" t="s">
        <v>136</v>
      </c>
      <c r="B12">
        <v>-8</v>
      </c>
      <c r="C12">
        <v>3</v>
      </c>
      <c r="D12" t="s">
        <v>136</v>
      </c>
      <c r="E12">
        <v>-5</v>
      </c>
      <c r="F12">
        <v>3</v>
      </c>
      <c r="G12" t="s">
        <v>36</v>
      </c>
      <c r="H12">
        <v>5</v>
      </c>
      <c r="I12">
        <v>3</v>
      </c>
      <c r="J12" t="s">
        <v>36</v>
      </c>
      <c r="K12">
        <v>-4</v>
      </c>
      <c r="L12">
        <v>3</v>
      </c>
      <c r="M12" t="s">
        <v>52</v>
      </c>
      <c r="N12">
        <v>-12</v>
      </c>
      <c r="O12">
        <v>3</v>
      </c>
      <c r="P12" t="s">
        <v>12</v>
      </c>
      <c r="Q12">
        <v>3</v>
      </c>
      <c r="R12">
        <v>3</v>
      </c>
      <c r="S12" t="s">
        <v>136</v>
      </c>
      <c r="T12">
        <v>-1</v>
      </c>
      <c r="U12">
        <v>3</v>
      </c>
      <c r="V12" t="s">
        <v>12</v>
      </c>
      <c r="W12">
        <v>26</v>
      </c>
      <c r="X12">
        <v>3</v>
      </c>
      <c r="Y12" t="s">
        <v>12</v>
      </c>
      <c r="Z12">
        <v>5</v>
      </c>
      <c r="AA12">
        <v>3</v>
      </c>
      <c r="AB12" t="s">
        <v>12</v>
      </c>
      <c r="AC12">
        <v>-9</v>
      </c>
      <c r="AD12">
        <v>3</v>
      </c>
      <c r="AE12" t="s">
        <v>12</v>
      </c>
      <c r="AF12">
        <v>15</v>
      </c>
      <c r="AG12">
        <v>3</v>
      </c>
      <c r="AH12" t="s">
        <v>12</v>
      </c>
      <c r="AI12">
        <v>11</v>
      </c>
      <c r="AJ12">
        <v>3</v>
      </c>
      <c r="AK12" t="s">
        <v>12</v>
      </c>
      <c r="AL12">
        <v>-8</v>
      </c>
      <c r="AM12">
        <v>3</v>
      </c>
      <c r="AN12" t="s">
        <v>12</v>
      </c>
      <c r="AO12">
        <v>-10</v>
      </c>
      <c r="AP12">
        <v>3</v>
      </c>
      <c r="AQ12" t="s">
        <v>136</v>
      </c>
      <c r="AR12">
        <v>1</v>
      </c>
      <c r="AS12">
        <v>3</v>
      </c>
      <c r="AT12" t="s">
        <v>136</v>
      </c>
      <c r="AU12">
        <v>1</v>
      </c>
      <c r="AV12">
        <v>3</v>
      </c>
      <c r="AW12" t="s">
        <v>136</v>
      </c>
      <c r="AX12">
        <v>1</v>
      </c>
      <c r="AY12">
        <v>3</v>
      </c>
      <c r="AZ12" t="s">
        <v>136</v>
      </c>
      <c r="BA12">
        <v>1</v>
      </c>
      <c r="BB12">
        <v>3</v>
      </c>
    </row>
    <row r="13" spans="1:54" x14ac:dyDescent="0.25">
      <c r="A13" t="s">
        <v>42</v>
      </c>
      <c r="B13">
        <v>-8</v>
      </c>
      <c r="C13">
        <v>4</v>
      </c>
      <c r="D13" t="s">
        <v>42</v>
      </c>
      <c r="E13">
        <v>-5</v>
      </c>
      <c r="F13">
        <v>4</v>
      </c>
      <c r="G13" t="s">
        <v>42</v>
      </c>
      <c r="H13">
        <v>5</v>
      </c>
      <c r="I13">
        <v>4</v>
      </c>
      <c r="J13" t="s">
        <v>42</v>
      </c>
      <c r="K13">
        <v>-4</v>
      </c>
      <c r="L13">
        <v>4</v>
      </c>
      <c r="M13" t="s">
        <v>137</v>
      </c>
      <c r="N13">
        <v>-12</v>
      </c>
      <c r="O13">
        <v>4</v>
      </c>
      <c r="P13" t="s">
        <v>137</v>
      </c>
      <c r="Q13">
        <v>3</v>
      </c>
      <c r="R13">
        <v>4</v>
      </c>
      <c r="S13" t="s">
        <v>42</v>
      </c>
      <c r="T13">
        <v>-1</v>
      </c>
      <c r="U13">
        <v>4</v>
      </c>
      <c r="V13" t="s">
        <v>137</v>
      </c>
      <c r="W13">
        <v>26</v>
      </c>
      <c r="X13">
        <v>4</v>
      </c>
      <c r="Y13" t="s">
        <v>137</v>
      </c>
      <c r="Z13">
        <v>5</v>
      </c>
      <c r="AA13">
        <v>4</v>
      </c>
      <c r="AB13" t="s">
        <v>137</v>
      </c>
      <c r="AC13">
        <v>-9</v>
      </c>
      <c r="AD13">
        <v>4</v>
      </c>
      <c r="AE13" t="s">
        <v>137</v>
      </c>
      <c r="AF13">
        <v>15</v>
      </c>
      <c r="AG13">
        <v>4</v>
      </c>
      <c r="AH13" t="s">
        <v>137</v>
      </c>
      <c r="AI13">
        <v>11</v>
      </c>
      <c r="AJ13">
        <v>4</v>
      </c>
      <c r="AK13" t="s">
        <v>137</v>
      </c>
      <c r="AL13">
        <v>-8</v>
      </c>
      <c r="AM13">
        <v>4</v>
      </c>
      <c r="AN13" t="s">
        <v>137</v>
      </c>
      <c r="AO13">
        <v>-10</v>
      </c>
      <c r="AP13">
        <v>4</v>
      </c>
      <c r="AQ13" t="s">
        <v>137</v>
      </c>
      <c r="AR13">
        <v>1</v>
      </c>
      <c r="AS13">
        <v>4</v>
      </c>
      <c r="AT13" t="s">
        <v>137</v>
      </c>
      <c r="AU13">
        <v>1</v>
      </c>
      <c r="AV13">
        <v>4</v>
      </c>
      <c r="AW13" t="s">
        <v>137</v>
      </c>
      <c r="AX13">
        <v>1</v>
      </c>
      <c r="AY13">
        <v>4</v>
      </c>
      <c r="AZ13" t="s">
        <v>137</v>
      </c>
      <c r="BA13">
        <v>1</v>
      </c>
      <c r="BB13">
        <v>4</v>
      </c>
    </row>
    <row r="14" spans="1:54" x14ac:dyDescent="0.25">
      <c r="A14" t="s">
        <v>71</v>
      </c>
      <c r="B14">
        <v>-8</v>
      </c>
      <c r="C14">
        <v>1</v>
      </c>
      <c r="D14" t="s">
        <v>71</v>
      </c>
      <c r="E14">
        <v>-10</v>
      </c>
      <c r="F14">
        <v>1</v>
      </c>
      <c r="G14" t="s">
        <v>34</v>
      </c>
      <c r="H14">
        <v>-2</v>
      </c>
      <c r="I14">
        <v>1</v>
      </c>
      <c r="J14" t="s">
        <v>34</v>
      </c>
      <c r="K14">
        <v>32</v>
      </c>
      <c r="L14">
        <v>1</v>
      </c>
      <c r="M14" t="s">
        <v>34</v>
      </c>
      <c r="N14">
        <v>-15</v>
      </c>
      <c r="O14">
        <v>1</v>
      </c>
      <c r="P14" t="s">
        <v>34</v>
      </c>
      <c r="Q14">
        <v>3</v>
      </c>
      <c r="R14">
        <v>1</v>
      </c>
      <c r="S14" t="s">
        <v>277</v>
      </c>
      <c r="T14">
        <v>3</v>
      </c>
      <c r="U14">
        <v>1</v>
      </c>
      <c r="V14" t="s">
        <v>112</v>
      </c>
      <c r="W14">
        <v>17</v>
      </c>
      <c r="X14">
        <v>1</v>
      </c>
      <c r="Y14" t="s">
        <v>112</v>
      </c>
      <c r="Z14">
        <v>10</v>
      </c>
      <c r="AA14">
        <v>1</v>
      </c>
      <c r="AB14" t="s">
        <v>112</v>
      </c>
      <c r="AC14">
        <v>0</v>
      </c>
      <c r="AD14">
        <v>1</v>
      </c>
      <c r="AE14" t="s">
        <v>112</v>
      </c>
      <c r="AF14">
        <v>-13</v>
      </c>
      <c r="AG14">
        <v>1</v>
      </c>
      <c r="AH14" t="s">
        <v>112</v>
      </c>
      <c r="AI14">
        <v>5</v>
      </c>
      <c r="AJ14">
        <v>1</v>
      </c>
      <c r="AK14" t="s">
        <v>112</v>
      </c>
      <c r="AL14">
        <v>9</v>
      </c>
      <c r="AM14">
        <v>1</v>
      </c>
      <c r="AN14" t="s">
        <v>112</v>
      </c>
      <c r="AO14">
        <v>-1</v>
      </c>
      <c r="AP14">
        <v>1</v>
      </c>
      <c r="AQ14" t="s">
        <v>112</v>
      </c>
      <c r="AR14">
        <v>-7</v>
      </c>
      <c r="AS14">
        <v>1</v>
      </c>
      <c r="AT14" t="s">
        <v>112</v>
      </c>
      <c r="AU14">
        <v>-7</v>
      </c>
      <c r="AV14">
        <v>1</v>
      </c>
      <c r="AW14" t="s">
        <v>112</v>
      </c>
      <c r="AX14">
        <v>-7</v>
      </c>
      <c r="AY14">
        <v>1</v>
      </c>
      <c r="AZ14" t="s">
        <v>112</v>
      </c>
      <c r="BA14">
        <v>-7</v>
      </c>
      <c r="BB14">
        <v>1</v>
      </c>
    </row>
    <row r="15" spans="1:54" x14ac:dyDescent="0.25">
      <c r="A15" t="s">
        <v>73</v>
      </c>
      <c r="B15">
        <v>-8</v>
      </c>
      <c r="C15">
        <v>2</v>
      </c>
      <c r="D15" t="s">
        <v>73</v>
      </c>
      <c r="E15">
        <v>-10</v>
      </c>
      <c r="F15">
        <v>2</v>
      </c>
      <c r="G15" t="s">
        <v>126</v>
      </c>
      <c r="H15">
        <v>-2</v>
      </c>
      <c r="I15">
        <v>2</v>
      </c>
      <c r="J15" t="s">
        <v>126</v>
      </c>
      <c r="K15">
        <v>32</v>
      </c>
      <c r="L15">
        <v>2</v>
      </c>
      <c r="M15" t="s">
        <v>126</v>
      </c>
      <c r="N15">
        <v>-15</v>
      </c>
      <c r="O15">
        <v>2</v>
      </c>
      <c r="P15" t="s">
        <v>148</v>
      </c>
      <c r="Q15">
        <v>3</v>
      </c>
      <c r="R15">
        <v>2</v>
      </c>
      <c r="S15" t="s">
        <v>148</v>
      </c>
      <c r="T15">
        <v>3</v>
      </c>
      <c r="U15">
        <v>2</v>
      </c>
      <c r="V15" t="s">
        <v>148</v>
      </c>
      <c r="W15">
        <v>17</v>
      </c>
      <c r="X15">
        <v>2</v>
      </c>
      <c r="Y15" t="s">
        <v>148</v>
      </c>
      <c r="Z15">
        <v>10</v>
      </c>
      <c r="AA15">
        <v>2</v>
      </c>
      <c r="AB15" t="s">
        <v>148</v>
      </c>
      <c r="AC15">
        <v>0</v>
      </c>
      <c r="AD15">
        <v>2</v>
      </c>
      <c r="AE15" t="s">
        <v>148</v>
      </c>
      <c r="AF15">
        <v>-13</v>
      </c>
      <c r="AG15">
        <v>2</v>
      </c>
      <c r="AH15" t="s">
        <v>148</v>
      </c>
      <c r="AI15">
        <v>5</v>
      </c>
      <c r="AJ15">
        <v>2</v>
      </c>
      <c r="AK15" t="s">
        <v>148</v>
      </c>
      <c r="AL15">
        <v>9</v>
      </c>
      <c r="AM15">
        <v>2</v>
      </c>
      <c r="AN15" t="s">
        <v>148</v>
      </c>
      <c r="AO15">
        <v>-1</v>
      </c>
      <c r="AP15">
        <v>2</v>
      </c>
      <c r="AQ15" t="s">
        <v>148</v>
      </c>
      <c r="AR15">
        <v>-7</v>
      </c>
      <c r="AS15">
        <v>2</v>
      </c>
      <c r="AT15" t="s">
        <v>148</v>
      </c>
      <c r="AU15">
        <v>-7</v>
      </c>
      <c r="AV15">
        <v>2</v>
      </c>
      <c r="AW15" t="s">
        <v>148</v>
      </c>
      <c r="AX15">
        <v>-7</v>
      </c>
      <c r="AY15">
        <v>2</v>
      </c>
      <c r="AZ15" t="s">
        <v>148</v>
      </c>
      <c r="BA15">
        <v>-7</v>
      </c>
      <c r="BB15">
        <v>2</v>
      </c>
    </row>
    <row r="16" spans="1:54" x14ac:dyDescent="0.25">
      <c r="A16" t="s">
        <v>79</v>
      </c>
      <c r="B16">
        <v>-8</v>
      </c>
      <c r="C16">
        <v>3</v>
      </c>
      <c r="D16" t="s">
        <v>79</v>
      </c>
      <c r="E16">
        <v>-10</v>
      </c>
      <c r="F16">
        <v>3</v>
      </c>
      <c r="G16" t="s">
        <v>79</v>
      </c>
      <c r="H16">
        <v>-2</v>
      </c>
      <c r="I16">
        <v>3</v>
      </c>
      <c r="J16" t="s">
        <v>79</v>
      </c>
      <c r="K16">
        <v>32</v>
      </c>
      <c r="L16">
        <v>3</v>
      </c>
      <c r="M16" t="s">
        <v>79</v>
      </c>
      <c r="N16">
        <v>-15</v>
      </c>
      <c r="O16">
        <v>3</v>
      </c>
      <c r="P16" t="s">
        <v>79</v>
      </c>
      <c r="Q16">
        <v>3</v>
      </c>
      <c r="R16">
        <v>3</v>
      </c>
      <c r="S16" t="s">
        <v>103</v>
      </c>
      <c r="T16">
        <v>3</v>
      </c>
      <c r="U16">
        <v>3</v>
      </c>
      <c r="V16" t="s">
        <v>79</v>
      </c>
      <c r="W16">
        <v>17</v>
      </c>
      <c r="X16">
        <v>3</v>
      </c>
      <c r="Y16" t="s">
        <v>79</v>
      </c>
      <c r="Z16">
        <v>10</v>
      </c>
      <c r="AA16">
        <v>3</v>
      </c>
      <c r="AB16" t="s">
        <v>79</v>
      </c>
      <c r="AC16">
        <v>0</v>
      </c>
      <c r="AD16">
        <v>3</v>
      </c>
      <c r="AE16" t="s">
        <v>79</v>
      </c>
      <c r="AF16">
        <v>-13</v>
      </c>
      <c r="AG16">
        <v>3</v>
      </c>
      <c r="AH16" t="s">
        <v>79</v>
      </c>
      <c r="AI16">
        <v>5</v>
      </c>
      <c r="AJ16">
        <v>3</v>
      </c>
      <c r="AK16" t="s">
        <v>79</v>
      </c>
      <c r="AL16">
        <v>9</v>
      </c>
      <c r="AM16">
        <v>3</v>
      </c>
      <c r="AN16" t="s">
        <v>79</v>
      </c>
      <c r="AO16">
        <v>-1</v>
      </c>
      <c r="AP16">
        <v>3</v>
      </c>
      <c r="AQ16" t="s">
        <v>79</v>
      </c>
      <c r="AR16">
        <v>-7</v>
      </c>
      <c r="AS16">
        <v>3</v>
      </c>
      <c r="AT16" t="s">
        <v>79</v>
      </c>
      <c r="AU16">
        <v>-7</v>
      </c>
      <c r="AV16">
        <v>3</v>
      </c>
      <c r="AW16" t="s">
        <v>79</v>
      </c>
      <c r="AX16">
        <v>-7</v>
      </c>
      <c r="AY16">
        <v>3</v>
      </c>
      <c r="AZ16" t="s">
        <v>79</v>
      </c>
      <c r="BA16">
        <v>-7</v>
      </c>
      <c r="BB16">
        <v>3</v>
      </c>
    </row>
    <row r="17" spans="1:54" x14ac:dyDescent="0.25">
      <c r="A17" t="s">
        <v>121</v>
      </c>
      <c r="B17">
        <v>-8</v>
      </c>
      <c r="C17">
        <v>4</v>
      </c>
      <c r="D17" t="s">
        <v>121</v>
      </c>
      <c r="E17">
        <v>-10</v>
      </c>
      <c r="F17">
        <v>4</v>
      </c>
      <c r="G17" t="s">
        <v>121</v>
      </c>
      <c r="H17">
        <v>-2</v>
      </c>
      <c r="I17">
        <v>4</v>
      </c>
      <c r="J17" t="s">
        <v>121</v>
      </c>
      <c r="K17">
        <v>32</v>
      </c>
      <c r="L17">
        <v>4</v>
      </c>
      <c r="M17" t="s">
        <v>121</v>
      </c>
      <c r="N17">
        <v>-15</v>
      </c>
      <c r="O17">
        <v>4</v>
      </c>
      <c r="P17" t="s">
        <v>121</v>
      </c>
      <c r="Q17">
        <v>3</v>
      </c>
      <c r="R17">
        <v>4</v>
      </c>
      <c r="S17" t="s">
        <v>79</v>
      </c>
      <c r="T17">
        <v>3</v>
      </c>
      <c r="U17">
        <v>4</v>
      </c>
      <c r="V17" t="s">
        <v>121</v>
      </c>
      <c r="W17">
        <v>17</v>
      </c>
      <c r="X17">
        <v>4</v>
      </c>
      <c r="Y17" t="s">
        <v>121</v>
      </c>
      <c r="Z17">
        <v>10</v>
      </c>
      <c r="AA17">
        <v>4</v>
      </c>
      <c r="AB17" t="s">
        <v>121</v>
      </c>
      <c r="AC17">
        <v>0</v>
      </c>
      <c r="AD17">
        <v>4</v>
      </c>
      <c r="AE17" t="s">
        <v>121</v>
      </c>
      <c r="AF17">
        <v>-13</v>
      </c>
      <c r="AG17">
        <v>4</v>
      </c>
      <c r="AH17" t="s">
        <v>121</v>
      </c>
      <c r="AI17">
        <v>5</v>
      </c>
      <c r="AJ17">
        <v>4</v>
      </c>
      <c r="AK17" t="s">
        <v>121</v>
      </c>
      <c r="AL17">
        <v>9</v>
      </c>
      <c r="AM17">
        <v>4</v>
      </c>
      <c r="AN17" t="s">
        <v>121</v>
      </c>
      <c r="AO17">
        <v>-1</v>
      </c>
      <c r="AP17">
        <v>4</v>
      </c>
      <c r="AQ17" t="s">
        <v>121</v>
      </c>
      <c r="AR17">
        <v>-7</v>
      </c>
      <c r="AS17">
        <v>4</v>
      </c>
      <c r="AT17" t="s">
        <v>121</v>
      </c>
      <c r="AU17">
        <v>-7</v>
      </c>
      <c r="AV17">
        <v>4</v>
      </c>
      <c r="AW17" t="s">
        <v>121</v>
      </c>
      <c r="AX17">
        <v>-7</v>
      </c>
      <c r="AY17">
        <v>4</v>
      </c>
      <c r="AZ17" t="s">
        <v>121</v>
      </c>
      <c r="BA17">
        <v>-7</v>
      </c>
      <c r="BB17">
        <v>4</v>
      </c>
    </row>
    <row r="18" spans="1:54" x14ac:dyDescent="0.25">
      <c r="A18" t="s">
        <v>31</v>
      </c>
      <c r="B18">
        <v>14</v>
      </c>
      <c r="C18">
        <v>1</v>
      </c>
      <c r="D18" t="s">
        <v>60</v>
      </c>
      <c r="E18">
        <v>25</v>
      </c>
      <c r="F18">
        <v>1</v>
      </c>
      <c r="G18" t="s">
        <v>31</v>
      </c>
      <c r="H18">
        <v>0</v>
      </c>
      <c r="I18">
        <v>1</v>
      </c>
      <c r="J18" t="s">
        <v>118</v>
      </c>
      <c r="K18">
        <v>0</v>
      </c>
      <c r="L18">
        <v>1</v>
      </c>
      <c r="M18" t="s">
        <v>31</v>
      </c>
      <c r="N18">
        <v>0</v>
      </c>
      <c r="O18">
        <v>1</v>
      </c>
      <c r="P18" t="s">
        <v>60</v>
      </c>
      <c r="Q18">
        <v>-3</v>
      </c>
      <c r="R18">
        <v>1</v>
      </c>
      <c r="S18" t="s">
        <v>60</v>
      </c>
      <c r="T18">
        <v>-10</v>
      </c>
      <c r="U18">
        <v>1</v>
      </c>
      <c r="V18" t="s">
        <v>60</v>
      </c>
      <c r="W18">
        <v>6</v>
      </c>
      <c r="X18">
        <v>1</v>
      </c>
      <c r="Y18" t="s">
        <v>60</v>
      </c>
      <c r="Z18">
        <v>5</v>
      </c>
      <c r="AA18">
        <v>1</v>
      </c>
      <c r="AB18" t="s">
        <v>82</v>
      </c>
      <c r="AC18">
        <v>1</v>
      </c>
      <c r="AD18">
        <v>1</v>
      </c>
      <c r="AE18" t="s">
        <v>82</v>
      </c>
      <c r="AF18">
        <v>27</v>
      </c>
      <c r="AG18">
        <v>1</v>
      </c>
      <c r="AH18" t="s">
        <v>82</v>
      </c>
      <c r="AI18">
        <v>-8</v>
      </c>
      <c r="AJ18">
        <v>1</v>
      </c>
      <c r="AK18" t="s">
        <v>82</v>
      </c>
      <c r="AL18">
        <v>8</v>
      </c>
      <c r="AM18">
        <v>1</v>
      </c>
      <c r="AN18" t="s">
        <v>82</v>
      </c>
      <c r="AO18">
        <v>3</v>
      </c>
      <c r="AP18">
        <v>1</v>
      </c>
      <c r="AQ18" t="s">
        <v>82</v>
      </c>
      <c r="AR18">
        <v>9</v>
      </c>
      <c r="AS18">
        <v>1</v>
      </c>
      <c r="AT18" t="s">
        <v>82</v>
      </c>
      <c r="AU18">
        <v>9</v>
      </c>
      <c r="AV18">
        <v>1</v>
      </c>
      <c r="AW18" t="s">
        <v>82</v>
      </c>
      <c r="AX18">
        <v>9</v>
      </c>
      <c r="AY18">
        <v>1</v>
      </c>
      <c r="AZ18" t="s">
        <v>82</v>
      </c>
      <c r="BA18">
        <v>9</v>
      </c>
      <c r="BB18">
        <v>1</v>
      </c>
    </row>
    <row r="19" spans="1:54" x14ac:dyDescent="0.25">
      <c r="A19" t="s">
        <v>54</v>
      </c>
      <c r="B19">
        <v>14</v>
      </c>
      <c r="C19">
        <v>2</v>
      </c>
      <c r="D19" t="s">
        <v>31</v>
      </c>
      <c r="E19">
        <v>25</v>
      </c>
      <c r="F19">
        <v>2</v>
      </c>
      <c r="G19" t="s">
        <v>54</v>
      </c>
      <c r="H19">
        <v>0</v>
      </c>
      <c r="I19">
        <v>2</v>
      </c>
      <c r="J19" t="s">
        <v>31</v>
      </c>
      <c r="K19">
        <v>0</v>
      </c>
      <c r="L19">
        <v>2</v>
      </c>
      <c r="M19" t="s">
        <v>54</v>
      </c>
      <c r="N19">
        <v>0</v>
      </c>
      <c r="O19">
        <v>2</v>
      </c>
      <c r="P19" t="s">
        <v>31</v>
      </c>
      <c r="Q19">
        <v>-3</v>
      </c>
      <c r="R19">
        <v>2</v>
      </c>
      <c r="S19" t="s">
        <v>131</v>
      </c>
      <c r="T19">
        <v>-10</v>
      </c>
      <c r="U19">
        <v>2</v>
      </c>
      <c r="V19" t="s">
        <v>31</v>
      </c>
      <c r="W19">
        <v>6</v>
      </c>
      <c r="X19">
        <v>2</v>
      </c>
      <c r="Y19" t="s">
        <v>31</v>
      </c>
      <c r="Z19">
        <v>5</v>
      </c>
      <c r="AA19">
        <v>2</v>
      </c>
      <c r="AB19" t="s">
        <v>31</v>
      </c>
      <c r="AC19">
        <v>1</v>
      </c>
      <c r="AD19">
        <v>2</v>
      </c>
      <c r="AE19" t="s">
        <v>31</v>
      </c>
      <c r="AF19">
        <v>27</v>
      </c>
      <c r="AG19">
        <v>2</v>
      </c>
      <c r="AH19" t="s">
        <v>18</v>
      </c>
      <c r="AI19">
        <v>-8</v>
      </c>
      <c r="AJ19">
        <v>2</v>
      </c>
      <c r="AK19" t="s">
        <v>18</v>
      </c>
      <c r="AL19">
        <v>8</v>
      </c>
      <c r="AM19">
        <v>2</v>
      </c>
      <c r="AN19" t="s">
        <v>18</v>
      </c>
      <c r="AO19">
        <v>3</v>
      </c>
      <c r="AP19">
        <v>2</v>
      </c>
      <c r="AQ19" t="s">
        <v>18</v>
      </c>
      <c r="AR19">
        <v>9</v>
      </c>
      <c r="AS19">
        <v>2</v>
      </c>
      <c r="AT19" t="s">
        <v>18</v>
      </c>
      <c r="AU19">
        <v>9</v>
      </c>
      <c r="AV19">
        <v>2</v>
      </c>
      <c r="AW19" t="s">
        <v>18</v>
      </c>
      <c r="AX19">
        <v>9</v>
      </c>
      <c r="AY19">
        <v>2</v>
      </c>
      <c r="AZ19" t="s">
        <v>18</v>
      </c>
      <c r="BA19">
        <v>9</v>
      </c>
      <c r="BB19">
        <v>2</v>
      </c>
    </row>
    <row r="20" spans="1:54" x14ac:dyDescent="0.25">
      <c r="A20" t="s">
        <v>52</v>
      </c>
      <c r="B20">
        <v>14</v>
      </c>
      <c r="C20">
        <v>3</v>
      </c>
      <c r="D20" t="s">
        <v>52</v>
      </c>
      <c r="E20">
        <v>25</v>
      </c>
      <c r="F20">
        <v>3</v>
      </c>
      <c r="G20" t="s">
        <v>73</v>
      </c>
      <c r="H20">
        <v>0</v>
      </c>
      <c r="I20">
        <v>3</v>
      </c>
      <c r="J20" t="s">
        <v>54</v>
      </c>
      <c r="K20">
        <v>0</v>
      </c>
      <c r="L20">
        <v>3</v>
      </c>
      <c r="M20" t="s">
        <v>73</v>
      </c>
      <c r="N20">
        <v>0</v>
      </c>
      <c r="O20">
        <v>3</v>
      </c>
      <c r="P20" t="s">
        <v>54</v>
      </c>
      <c r="Q20">
        <v>-3</v>
      </c>
      <c r="R20">
        <v>3</v>
      </c>
      <c r="S20" t="s">
        <v>54</v>
      </c>
      <c r="T20">
        <v>-10</v>
      </c>
      <c r="U20">
        <v>3</v>
      </c>
      <c r="V20" t="s">
        <v>54</v>
      </c>
      <c r="W20">
        <v>6</v>
      </c>
      <c r="X20">
        <v>3</v>
      </c>
      <c r="Y20" t="s">
        <v>54</v>
      </c>
      <c r="Z20">
        <v>5</v>
      </c>
      <c r="AA20">
        <v>3</v>
      </c>
      <c r="AB20" t="s">
        <v>54</v>
      </c>
      <c r="AC20">
        <v>1</v>
      </c>
      <c r="AD20">
        <v>3</v>
      </c>
      <c r="AE20" t="s">
        <v>54</v>
      </c>
      <c r="AF20">
        <v>27</v>
      </c>
      <c r="AG20">
        <v>3</v>
      </c>
      <c r="AH20" t="s">
        <v>54</v>
      </c>
      <c r="AI20">
        <v>-8</v>
      </c>
      <c r="AJ20">
        <v>3</v>
      </c>
      <c r="AK20" t="s">
        <v>54</v>
      </c>
      <c r="AL20">
        <v>8</v>
      </c>
      <c r="AM20">
        <v>3</v>
      </c>
      <c r="AN20" t="s">
        <v>54</v>
      </c>
      <c r="AO20">
        <v>3</v>
      </c>
      <c r="AP20">
        <v>3</v>
      </c>
      <c r="AQ20" t="s">
        <v>54</v>
      </c>
      <c r="AR20">
        <v>9</v>
      </c>
      <c r="AS20">
        <v>3</v>
      </c>
      <c r="AT20" t="s">
        <v>54</v>
      </c>
      <c r="AU20">
        <v>9</v>
      </c>
      <c r="AV20">
        <v>3</v>
      </c>
      <c r="AW20" t="s">
        <v>54</v>
      </c>
      <c r="AX20">
        <v>9</v>
      </c>
      <c r="AY20">
        <v>3</v>
      </c>
      <c r="AZ20" t="s">
        <v>54</v>
      </c>
      <c r="BA20">
        <v>9</v>
      </c>
      <c r="BB20">
        <v>3</v>
      </c>
    </row>
    <row r="21" spans="1:54" x14ac:dyDescent="0.25">
      <c r="A21" t="s">
        <v>91</v>
      </c>
      <c r="B21">
        <v>14</v>
      </c>
      <c r="C21">
        <v>4</v>
      </c>
      <c r="D21" t="s">
        <v>91</v>
      </c>
      <c r="E21">
        <v>25</v>
      </c>
      <c r="F21">
        <v>4</v>
      </c>
      <c r="G21" t="s">
        <v>91</v>
      </c>
      <c r="H21">
        <v>0</v>
      </c>
      <c r="I21">
        <v>4</v>
      </c>
      <c r="J21" t="s">
        <v>91</v>
      </c>
      <c r="K21">
        <v>0</v>
      </c>
      <c r="L21">
        <v>4</v>
      </c>
      <c r="M21" t="s">
        <v>91</v>
      </c>
      <c r="N21">
        <v>0</v>
      </c>
      <c r="O21">
        <v>4</v>
      </c>
      <c r="P21" t="s">
        <v>91</v>
      </c>
      <c r="Q21">
        <v>-3</v>
      </c>
      <c r="R21">
        <v>4</v>
      </c>
      <c r="S21" t="s">
        <v>91</v>
      </c>
      <c r="T21">
        <v>-10</v>
      </c>
      <c r="U21">
        <v>4</v>
      </c>
      <c r="V21" t="s">
        <v>91</v>
      </c>
      <c r="W21">
        <v>6</v>
      </c>
      <c r="X21">
        <v>4</v>
      </c>
      <c r="Y21" t="s">
        <v>91</v>
      </c>
      <c r="Z21">
        <v>5</v>
      </c>
      <c r="AA21">
        <v>4</v>
      </c>
      <c r="AB21" t="s">
        <v>91</v>
      </c>
      <c r="AC21">
        <v>1</v>
      </c>
      <c r="AD21">
        <v>4</v>
      </c>
      <c r="AE21" t="s">
        <v>91</v>
      </c>
      <c r="AF21">
        <v>27</v>
      </c>
      <c r="AG21">
        <v>4</v>
      </c>
      <c r="AH21" t="s">
        <v>91</v>
      </c>
      <c r="AI21">
        <v>-8</v>
      </c>
      <c r="AJ21">
        <v>4</v>
      </c>
      <c r="AK21" t="s">
        <v>91</v>
      </c>
      <c r="AL21">
        <v>8</v>
      </c>
      <c r="AM21">
        <v>4</v>
      </c>
      <c r="AN21" t="s">
        <v>91</v>
      </c>
      <c r="AO21">
        <v>3</v>
      </c>
      <c r="AP21">
        <v>4</v>
      </c>
      <c r="AQ21" t="s">
        <v>91</v>
      </c>
      <c r="AR21">
        <v>9</v>
      </c>
      <c r="AS21">
        <v>4</v>
      </c>
      <c r="AT21" t="s">
        <v>91</v>
      </c>
      <c r="AU21">
        <v>9</v>
      </c>
      <c r="AV21">
        <v>4</v>
      </c>
      <c r="AW21" t="s">
        <v>91</v>
      </c>
      <c r="AX21">
        <v>9</v>
      </c>
      <c r="AY21">
        <v>4</v>
      </c>
      <c r="AZ21" t="s">
        <v>91</v>
      </c>
      <c r="BA21">
        <v>9</v>
      </c>
      <c r="BB21">
        <v>4</v>
      </c>
    </row>
    <row r="22" spans="1:54" x14ac:dyDescent="0.25">
      <c r="A22" t="s">
        <v>128</v>
      </c>
      <c r="B22">
        <v>23</v>
      </c>
      <c r="C22">
        <v>1</v>
      </c>
      <c r="D22" t="s">
        <v>128</v>
      </c>
      <c r="E22">
        <v>-5</v>
      </c>
      <c r="F22">
        <v>1</v>
      </c>
      <c r="G22" t="s">
        <v>128</v>
      </c>
      <c r="H22">
        <v>-5</v>
      </c>
      <c r="I22">
        <v>1</v>
      </c>
      <c r="J22" t="s">
        <v>128</v>
      </c>
      <c r="K22">
        <v>0</v>
      </c>
      <c r="L22">
        <v>1</v>
      </c>
      <c r="M22" t="s">
        <v>128</v>
      </c>
      <c r="N22">
        <v>-4</v>
      </c>
      <c r="O22">
        <v>1</v>
      </c>
      <c r="P22" t="s">
        <v>82</v>
      </c>
      <c r="Q22">
        <v>-6</v>
      </c>
      <c r="R22">
        <v>1</v>
      </c>
      <c r="S22" t="s">
        <v>82</v>
      </c>
      <c r="T22">
        <v>-10</v>
      </c>
      <c r="U22">
        <v>1</v>
      </c>
      <c r="V22" t="s">
        <v>82</v>
      </c>
      <c r="W22">
        <v>3</v>
      </c>
      <c r="X22">
        <v>1</v>
      </c>
      <c r="Y22" t="s">
        <v>82</v>
      </c>
      <c r="Z22">
        <v>1</v>
      </c>
      <c r="AA22">
        <v>1</v>
      </c>
      <c r="AB22" t="s">
        <v>128</v>
      </c>
      <c r="AC22">
        <v>-17</v>
      </c>
      <c r="AD22">
        <v>1</v>
      </c>
      <c r="AE22" t="s">
        <v>128</v>
      </c>
      <c r="AF22">
        <v>-16</v>
      </c>
      <c r="AG22">
        <v>1</v>
      </c>
      <c r="AH22" t="s">
        <v>128</v>
      </c>
      <c r="AI22">
        <v>-4</v>
      </c>
      <c r="AJ22">
        <v>1</v>
      </c>
      <c r="AK22" t="s">
        <v>128</v>
      </c>
      <c r="AL22">
        <v>12</v>
      </c>
      <c r="AM22">
        <v>1</v>
      </c>
      <c r="AN22" t="s">
        <v>128</v>
      </c>
      <c r="AO22">
        <v>3</v>
      </c>
      <c r="AP22">
        <v>1</v>
      </c>
      <c r="AQ22" t="s">
        <v>128</v>
      </c>
      <c r="AR22">
        <v>5</v>
      </c>
      <c r="AS22">
        <v>1</v>
      </c>
      <c r="AT22" t="s">
        <v>128</v>
      </c>
      <c r="AU22">
        <v>5</v>
      </c>
      <c r="AV22">
        <v>1</v>
      </c>
      <c r="AW22" t="s">
        <v>128</v>
      </c>
      <c r="AX22">
        <v>5</v>
      </c>
      <c r="AY22">
        <v>1</v>
      </c>
      <c r="AZ22" t="s">
        <v>128</v>
      </c>
      <c r="BA22">
        <v>5</v>
      </c>
      <c r="BB22">
        <v>1</v>
      </c>
    </row>
    <row r="23" spans="1:54" x14ac:dyDescent="0.25">
      <c r="A23" t="s">
        <v>115</v>
      </c>
      <c r="B23">
        <v>23</v>
      </c>
      <c r="C23">
        <v>2</v>
      </c>
      <c r="D23" t="s">
        <v>25</v>
      </c>
      <c r="E23">
        <v>-5</v>
      </c>
      <c r="F23">
        <v>2</v>
      </c>
      <c r="G23" t="s">
        <v>25</v>
      </c>
      <c r="H23">
        <v>-5</v>
      </c>
      <c r="I23">
        <v>2</v>
      </c>
      <c r="J23" t="s">
        <v>25</v>
      </c>
      <c r="K23">
        <v>0</v>
      </c>
      <c r="L23">
        <v>2</v>
      </c>
      <c r="M23" t="s">
        <v>143</v>
      </c>
      <c r="N23">
        <v>-4</v>
      </c>
      <c r="O23">
        <v>2</v>
      </c>
      <c r="P23" t="s">
        <v>143</v>
      </c>
      <c r="Q23">
        <v>-6</v>
      </c>
      <c r="R23">
        <v>2</v>
      </c>
      <c r="S23" t="s">
        <v>128</v>
      </c>
      <c r="T23">
        <v>-10</v>
      </c>
      <c r="U23">
        <v>2</v>
      </c>
      <c r="V23" t="s">
        <v>128</v>
      </c>
      <c r="W23">
        <v>3</v>
      </c>
      <c r="X23">
        <v>2</v>
      </c>
      <c r="Y23" t="s">
        <v>128</v>
      </c>
      <c r="Z23">
        <v>1</v>
      </c>
      <c r="AA23">
        <v>2</v>
      </c>
      <c r="AB23" t="s">
        <v>142</v>
      </c>
      <c r="AC23">
        <v>-17</v>
      </c>
      <c r="AD23">
        <v>2</v>
      </c>
      <c r="AE23" t="s">
        <v>142</v>
      </c>
      <c r="AF23">
        <v>-16</v>
      </c>
      <c r="AG23">
        <v>2</v>
      </c>
      <c r="AH23" t="s">
        <v>154</v>
      </c>
      <c r="AI23">
        <v>-4</v>
      </c>
      <c r="AJ23">
        <v>2</v>
      </c>
      <c r="AK23" t="s">
        <v>154</v>
      </c>
      <c r="AL23">
        <v>12</v>
      </c>
      <c r="AM23">
        <v>2</v>
      </c>
      <c r="AN23" t="s">
        <v>31</v>
      </c>
      <c r="AO23">
        <v>3</v>
      </c>
      <c r="AP23">
        <v>2</v>
      </c>
      <c r="AQ23" t="s">
        <v>31</v>
      </c>
      <c r="AR23">
        <v>5</v>
      </c>
      <c r="AS23">
        <v>2</v>
      </c>
      <c r="AT23" t="s">
        <v>31</v>
      </c>
      <c r="AU23">
        <v>5</v>
      </c>
      <c r="AV23">
        <v>2</v>
      </c>
      <c r="AW23" t="s">
        <v>31</v>
      </c>
      <c r="AX23">
        <v>5</v>
      </c>
      <c r="AY23">
        <v>2</v>
      </c>
      <c r="AZ23" t="s">
        <v>31</v>
      </c>
      <c r="BA23">
        <v>5</v>
      </c>
      <c r="BB23">
        <v>2</v>
      </c>
    </row>
    <row r="24" spans="1:54" x14ac:dyDescent="0.25">
      <c r="A24" t="s">
        <v>142</v>
      </c>
      <c r="B24">
        <v>23</v>
      </c>
      <c r="C24">
        <v>3</v>
      </c>
      <c r="D24" t="s">
        <v>142</v>
      </c>
      <c r="E24">
        <v>-5</v>
      </c>
      <c r="F24">
        <v>3</v>
      </c>
      <c r="G24" t="s">
        <v>142</v>
      </c>
      <c r="H24">
        <v>-5</v>
      </c>
      <c r="I24">
        <v>3</v>
      </c>
      <c r="J24" t="s">
        <v>142</v>
      </c>
      <c r="K24">
        <v>0</v>
      </c>
      <c r="L24">
        <v>3</v>
      </c>
      <c r="M24" t="s">
        <v>142</v>
      </c>
      <c r="N24">
        <v>-4</v>
      </c>
      <c r="O24">
        <v>3</v>
      </c>
      <c r="P24" t="s">
        <v>142</v>
      </c>
      <c r="Q24">
        <v>-6</v>
      </c>
      <c r="R24">
        <v>3</v>
      </c>
      <c r="S24" t="s">
        <v>57</v>
      </c>
      <c r="T24">
        <v>-10</v>
      </c>
      <c r="U24">
        <v>3</v>
      </c>
      <c r="V24" t="s">
        <v>143</v>
      </c>
      <c r="W24">
        <v>3</v>
      </c>
      <c r="X24">
        <v>3</v>
      </c>
      <c r="Y24" t="s">
        <v>18</v>
      </c>
      <c r="Z24">
        <v>1</v>
      </c>
      <c r="AA24">
        <v>3</v>
      </c>
      <c r="AB24" t="s">
        <v>18</v>
      </c>
      <c r="AC24">
        <v>-17</v>
      </c>
      <c r="AD24">
        <v>3</v>
      </c>
      <c r="AE24" t="s">
        <v>18</v>
      </c>
      <c r="AF24">
        <v>-16</v>
      </c>
      <c r="AG24">
        <v>3</v>
      </c>
      <c r="AH24" t="s">
        <v>31</v>
      </c>
      <c r="AI24">
        <v>-4</v>
      </c>
      <c r="AJ24">
        <v>3</v>
      </c>
      <c r="AK24" t="s">
        <v>31</v>
      </c>
      <c r="AL24">
        <v>12</v>
      </c>
      <c r="AM24">
        <v>3</v>
      </c>
      <c r="AN24" t="s">
        <v>52</v>
      </c>
      <c r="AO24">
        <v>3</v>
      </c>
      <c r="AP24">
        <v>3</v>
      </c>
      <c r="AQ24" t="s">
        <v>52</v>
      </c>
      <c r="AR24">
        <v>5</v>
      </c>
      <c r="AS24">
        <v>3</v>
      </c>
      <c r="AT24" t="s">
        <v>52</v>
      </c>
      <c r="AU24">
        <v>5</v>
      </c>
      <c r="AV24">
        <v>3</v>
      </c>
      <c r="AW24" t="s">
        <v>52</v>
      </c>
      <c r="AX24">
        <v>5</v>
      </c>
      <c r="AY24">
        <v>3</v>
      </c>
      <c r="AZ24" t="s">
        <v>52</v>
      </c>
      <c r="BA24">
        <v>5</v>
      </c>
      <c r="BB24">
        <v>3</v>
      </c>
    </row>
    <row r="25" spans="1:54" x14ac:dyDescent="0.25">
      <c r="A25" t="s">
        <v>18</v>
      </c>
      <c r="B25">
        <v>23</v>
      </c>
      <c r="C25">
        <v>4</v>
      </c>
      <c r="D25" t="s">
        <v>18</v>
      </c>
      <c r="E25">
        <v>-5</v>
      </c>
      <c r="F25">
        <v>4</v>
      </c>
      <c r="G25" t="s">
        <v>18</v>
      </c>
      <c r="H25">
        <v>-5</v>
      </c>
      <c r="I25">
        <v>4</v>
      </c>
      <c r="J25" t="s">
        <v>94</v>
      </c>
      <c r="K25">
        <v>0</v>
      </c>
      <c r="L25">
        <v>4</v>
      </c>
      <c r="M25" t="s">
        <v>18</v>
      </c>
      <c r="N25">
        <v>-4</v>
      </c>
      <c r="O25">
        <v>4</v>
      </c>
      <c r="P25" t="s">
        <v>18</v>
      </c>
      <c r="Q25">
        <v>-6</v>
      </c>
      <c r="R25">
        <v>4</v>
      </c>
      <c r="S25" t="s">
        <v>18</v>
      </c>
      <c r="T25">
        <v>-10</v>
      </c>
      <c r="U25">
        <v>4</v>
      </c>
      <c r="V25" t="s">
        <v>103</v>
      </c>
      <c r="W25">
        <v>3</v>
      </c>
      <c r="X25">
        <v>4</v>
      </c>
      <c r="Y25" t="s">
        <v>71</v>
      </c>
      <c r="Z25">
        <v>1</v>
      </c>
      <c r="AA25">
        <v>4</v>
      </c>
      <c r="AB25" t="s">
        <v>71</v>
      </c>
      <c r="AC25">
        <v>-17</v>
      </c>
      <c r="AD25">
        <v>4</v>
      </c>
      <c r="AE25" t="s">
        <v>71</v>
      </c>
      <c r="AF25">
        <v>-16</v>
      </c>
      <c r="AG25">
        <v>4</v>
      </c>
      <c r="AH25" t="s">
        <v>71</v>
      </c>
      <c r="AI25">
        <v>-4</v>
      </c>
      <c r="AJ25">
        <v>4</v>
      </c>
      <c r="AK25" t="s">
        <v>71</v>
      </c>
      <c r="AL25">
        <v>12</v>
      </c>
      <c r="AM25">
        <v>4</v>
      </c>
      <c r="AN25" t="s">
        <v>71</v>
      </c>
      <c r="AO25">
        <v>3</v>
      </c>
      <c r="AP25">
        <v>4</v>
      </c>
      <c r="AQ25" t="s">
        <v>71</v>
      </c>
      <c r="AR25">
        <v>5</v>
      </c>
      <c r="AS25">
        <v>4</v>
      </c>
      <c r="AT25" t="s">
        <v>71</v>
      </c>
      <c r="AU25">
        <v>5</v>
      </c>
      <c r="AV25">
        <v>4</v>
      </c>
      <c r="AW25" t="s">
        <v>71</v>
      </c>
      <c r="AX25">
        <v>5</v>
      </c>
      <c r="AY25">
        <v>4</v>
      </c>
      <c r="AZ25" t="s">
        <v>71</v>
      </c>
      <c r="BA25">
        <v>5</v>
      </c>
      <c r="BB25">
        <v>4</v>
      </c>
    </row>
    <row r="26" spans="1:54" x14ac:dyDescent="0.25">
      <c r="A26" t="s">
        <v>82</v>
      </c>
      <c r="B26">
        <v>3</v>
      </c>
      <c r="C26">
        <v>1</v>
      </c>
      <c r="D26" t="s">
        <v>82</v>
      </c>
      <c r="E26">
        <v>4</v>
      </c>
      <c r="F26">
        <v>1</v>
      </c>
      <c r="G26" t="s">
        <v>82</v>
      </c>
      <c r="H26">
        <v>-1</v>
      </c>
      <c r="I26">
        <v>1</v>
      </c>
      <c r="J26" t="s">
        <v>82</v>
      </c>
      <c r="K26">
        <v>-17</v>
      </c>
      <c r="L26">
        <v>1</v>
      </c>
      <c r="M26" t="s">
        <v>118</v>
      </c>
      <c r="N26">
        <v>23</v>
      </c>
      <c r="O26">
        <v>1</v>
      </c>
      <c r="P26" t="s">
        <v>118</v>
      </c>
      <c r="Q26">
        <v>4</v>
      </c>
      <c r="R26">
        <v>1</v>
      </c>
      <c r="S26" t="s">
        <v>118</v>
      </c>
      <c r="T26">
        <v>-11</v>
      </c>
      <c r="U26">
        <v>1</v>
      </c>
      <c r="V26" t="s">
        <v>118</v>
      </c>
      <c r="W26">
        <v>18</v>
      </c>
      <c r="X26">
        <v>1</v>
      </c>
      <c r="Y26" t="s">
        <v>118</v>
      </c>
      <c r="Z26">
        <v>7</v>
      </c>
      <c r="AA26">
        <v>1</v>
      </c>
      <c r="AB26" t="s">
        <v>118</v>
      </c>
      <c r="AC26">
        <v>26</v>
      </c>
      <c r="AD26">
        <v>1</v>
      </c>
      <c r="AE26" t="s">
        <v>118</v>
      </c>
      <c r="AF26">
        <v>11</v>
      </c>
      <c r="AG26">
        <v>1</v>
      </c>
      <c r="AH26" t="s">
        <v>118</v>
      </c>
      <c r="AI26">
        <v>1</v>
      </c>
      <c r="AJ26">
        <v>1</v>
      </c>
      <c r="AK26" t="s">
        <v>118</v>
      </c>
      <c r="AL26">
        <v>10</v>
      </c>
      <c r="AM26">
        <v>1</v>
      </c>
      <c r="AN26" t="s">
        <v>118</v>
      </c>
      <c r="AO26">
        <v>9</v>
      </c>
      <c r="AP26">
        <v>1</v>
      </c>
      <c r="AQ26" t="s">
        <v>118</v>
      </c>
      <c r="AR26">
        <v>15</v>
      </c>
      <c r="AS26">
        <v>1</v>
      </c>
      <c r="AT26" t="s">
        <v>118</v>
      </c>
      <c r="AU26">
        <v>15</v>
      </c>
      <c r="AV26">
        <v>1</v>
      </c>
      <c r="AW26" t="s">
        <v>118</v>
      </c>
      <c r="AX26">
        <v>15</v>
      </c>
      <c r="AY26">
        <v>1</v>
      </c>
      <c r="AZ26" t="s">
        <v>118</v>
      </c>
      <c r="BA26">
        <v>15</v>
      </c>
      <c r="BB26">
        <v>1</v>
      </c>
    </row>
    <row r="27" spans="1:54" x14ac:dyDescent="0.25">
      <c r="A27" t="s">
        <v>25</v>
      </c>
      <c r="B27">
        <v>3</v>
      </c>
      <c r="C27">
        <v>2</v>
      </c>
      <c r="D27" t="s">
        <v>115</v>
      </c>
      <c r="E27">
        <v>4</v>
      </c>
      <c r="F27">
        <v>2</v>
      </c>
      <c r="G27" t="s">
        <v>115</v>
      </c>
      <c r="H27">
        <v>-1</v>
      </c>
      <c r="I27">
        <v>2</v>
      </c>
      <c r="J27" t="s">
        <v>115</v>
      </c>
      <c r="K27">
        <v>-17</v>
      </c>
      <c r="L27">
        <v>2</v>
      </c>
      <c r="M27" t="s">
        <v>115</v>
      </c>
      <c r="N27">
        <v>23</v>
      </c>
      <c r="O27">
        <v>2</v>
      </c>
      <c r="P27" t="s">
        <v>115</v>
      </c>
      <c r="Q27">
        <v>4</v>
      </c>
      <c r="R27">
        <v>2</v>
      </c>
      <c r="S27" t="s">
        <v>115</v>
      </c>
      <c r="T27">
        <v>-11</v>
      </c>
      <c r="U27">
        <v>2</v>
      </c>
      <c r="V27" t="s">
        <v>115</v>
      </c>
      <c r="W27">
        <v>18</v>
      </c>
      <c r="X27">
        <v>2</v>
      </c>
      <c r="Y27" t="s">
        <v>115</v>
      </c>
      <c r="Z27">
        <v>7</v>
      </c>
      <c r="AA27">
        <v>2</v>
      </c>
      <c r="AB27" t="s">
        <v>115</v>
      </c>
      <c r="AC27">
        <v>26</v>
      </c>
      <c r="AD27">
        <v>2</v>
      </c>
      <c r="AE27" t="s">
        <v>115</v>
      </c>
      <c r="AF27">
        <v>11</v>
      </c>
      <c r="AG27">
        <v>2</v>
      </c>
      <c r="AH27" t="s">
        <v>115</v>
      </c>
      <c r="AI27">
        <v>1</v>
      </c>
      <c r="AJ27">
        <v>2</v>
      </c>
      <c r="AK27" t="s">
        <v>115</v>
      </c>
      <c r="AL27">
        <v>10</v>
      </c>
      <c r="AM27">
        <v>2</v>
      </c>
      <c r="AN27" t="s">
        <v>115</v>
      </c>
      <c r="AO27">
        <v>9</v>
      </c>
      <c r="AP27">
        <v>2</v>
      </c>
      <c r="AQ27" t="s">
        <v>115</v>
      </c>
      <c r="AR27">
        <v>15</v>
      </c>
      <c r="AS27">
        <v>2</v>
      </c>
      <c r="AT27" t="s">
        <v>115</v>
      </c>
      <c r="AU27">
        <v>15</v>
      </c>
      <c r="AV27">
        <v>2</v>
      </c>
      <c r="AW27" t="s">
        <v>115</v>
      </c>
      <c r="AX27">
        <v>15</v>
      </c>
      <c r="AY27">
        <v>2</v>
      </c>
      <c r="AZ27" t="s">
        <v>115</v>
      </c>
      <c r="BA27">
        <v>15</v>
      </c>
      <c r="BB27">
        <v>2</v>
      </c>
    </row>
    <row r="28" spans="1:54" x14ac:dyDescent="0.25">
      <c r="A28" t="s">
        <v>94</v>
      </c>
      <c r="B28">
        <v>3</v>
      </c>
      <c r="C28">
        <v>3</v>
      </c>
      <c r="D28" t="s">
        <v>94</v>
      </c>
      <c r="E28">
        <v>4</v>
      </c>
      <c r="F28">
        <v>3</v>
      </c>
      <c r="G28" t="s">
        <v>94</v>
      </c>
      <c r="H28">
        <v>-1</v>
      </c>
      <c r="I28">
        <v>3</v>
      </c>
      <c r="J28" t="s">
        <v>66</v>
      </c>
      <c r="K28">
        <v>-17</v>
      </c>
      <c r="L28">
        <v>3</v>
      </c>
      <c r="M28" t="s">
        <v>100</v>
      </c>
      <c r="N28">
        <v>23</v>
      </c>
      <c r="O28">
        <v>3</v>
      </c>
      <c r="P28" t="s">
        <v>277</v>
      </c>
      <c r="Q28">
        <v>4</v>
      </c>
      <c r="R28">
        <v>3</v>
      </c>
      <c r="S28" t="s">
        <v>143</v>
      </c>
      <c r="T28">
        <v>-11</v>
      </c>
      <c r="U28">
        <v>3</v>
      </c>
      <c r="V28" t="s">
        <v>277</v>
      </c>
      <c r="W28">
        <v>18</v>
      </c>
      <c r="X28">
        <v>3</v>
      </c>
      <c r="Y28" t="s">
        <v>143</v>
      </c>
      <c r="Z28">
        <v>7</v>
      </c>
      <c r="AA28">
        <v>3</v>
      </c>
      <c r="AB28" t="s">
        <v>143</v>
      </c>
      <c r="AC28">
        <v>26</v>
      </c>
      <c r="AD28">
        <v>3</v>
      </c>
      <c r="AE28" t="s">
        <v>143</v>
      </c>
      <c r="AF28">
        <v>11</v>
      </c>
      <c r="AG28">
        <v>3</v>
      </c>
      <c r="AH28" t="s">
        <v>143</v>
      </c>
      <c r="AI28">
        <v>1</v>
      </c>
      <c r="AJ28">
        <v>3</v>
      </c>
      <c r="AK28" t="s">
        <v>143</v>
      </c>
      <c r="AL28">
        <v>10</v>
      </c>
      <c r="AM28">
        <v>3</v>
      </c>
      <c r="AN28" t="s">
        <v>143</v>
      </c>
      <c r="AO28">
        <v>9</v>
      </c>
      <c r="AP28">
        <v>3</v>
      </c>
      <c r="AQ28" t="s">
        <v>143</v>
      </c>
      <c r="AR28">
        <v>15</v>
      </c>
      <c r="AS28">
        <v>3</v>
      </c>
      <c r="AT28" t="s">
        <v>143</v>
      </c>
      <c r="AU28">
        <v>15</v>
      </c>
      <c r="AV28">
        <v>3</v>
      </c>
      <c r="AW28" t="s">
        <v>143</v>
      </c>
      <c r="AX28">
        <v>15</v>
      </c>
      <c r="AY28">
        <v>3</v>
      </c>
      <c r="AZ28" t="s">
        <v>143</v>
      </c>
      <c r="BA28">
        <v>15</v>
      </c>
      <c r="BB28">
        <v>3</v>
      </c>
    </row>
    <row r="29" spans="1:54" x14ac:dyDescent="0.25">
      <c r="A29" t="s">
        <v>100</v>
      </c>
      <c r="B29">
        <v>3</v>
      </c>
      <c r="C29">
        <v>4</v>
      </c>
      <c r="D29" t="s">
        <v>100</v>
      </c>
      <c r="E29">
        <v>4</v>
      </c>
      <c r="F29">
        <v>4</v>
      </c>
      <c r="G29" t="s">
        <v>100</v>
      </c>
      <c r="H29">
        <v>-1</v>
      </c>
      <c r="I29">
        <v>4</v>
      </c>
      <c r="J29" t="s">
        <v>100</v>
      </c>
      <c r="K29">
        <v>-17</v>
      </c>
      <c r="L29">
        <v>4</v>
      </c>
      <c r="M29" t="s">
        <v>12</v>
      </c>
      <c r="N29">
        <v>23</v>
      </c>
      <c r="O29">
        <v>4</v>
      </c>
      <c r="P29" t="s">
        <v>100</v>
      </c>
      <c r="Q29">
        <v>4</v>
      </c>
      <c r="R29">
        <v>4</v>
      </c>
      <c r="S29" t="s">
        <v>100</v>
      </c>
      <c r="T29">
        <v>-11</v>
      </c>
      <c r="U29">
        <v>4</v>
      </c>
      <c r="V29" t="s">
        <v>100</v>
      </c>
      <c r="W29">
        <v>18</v>
      </c>
      <c r="X29">
        <v>4</v>
      </c>
      <c r="Y29" t="s">
        <v>100</v>
      </c>
      <c r="Z29">
        <v>7</v>
      </c>
      <c r="AA29">
        <v>4</v>
      </c>
      <c r="AB29" t="s">
        <v>100</v>
      </c>
      <c r="AC29">
        <v>26</v>
      </c>
      <c r="AD29">
        <v>4</v>
      </c>
      <c r="AE29" t="s">
        <v>100</v>
      </c>
      <c r="AF29">
        <v>11</v>
      </c>
      <c r="AG29">
        <v>4</v>
      </c>
      <c r="AH29" t="s">
        <v>52</v>
      </c>
      <c r="AI29">
        <v>1</v>
      </c>
      <c r="AJ29">
        <v>4</v>
      </c>
      <c r="AK29" t="s">
        <v>100</v>
      </c>
      <c r="AL29">
        <v>10</v>
      </c>
      <c r="AM29">
        <v>4</v>
      </c>
      <c r="AN29" t="s">
        <v>100</v>
      </c>
      <c r="AO29">
        <v>9</v>
      </c>
      <c r="AP29">
        <v>4</v>
      </c>
      <c r="AQ29" t="s">
        <v>100</v>
      </c>
      <c r="AR29">
        <v>15</v>
      </c>
      <c r="AS29">
        <v>4</v>
      </c>
      <c r="AT29" t="s">
        <v>100</v>
      </c>
      <c r="AU29">
        <v>15</v>
      </c>
      <c r="AV29">
        <v>4</v>
      </c>
      <c r="AW29" t="s">
        <v>100</v>
      </c>
      <c r="AX29">
        <v>15</v>
      </c>
      <c r="AY29">
        <v>4</v>
      </c>
      <c r="AZ29" t="s">
        <v>100</v>
      </c>
      <c r="BA29">
        <v>15</v>
      </c>
      <c r="BB29">
        <v>4</v>
      </c>
    </row>
    <row r="30" spans="1:54" x14ac:dyDescent="0.25">
      <c r="A30" t="s">
        <v>118</v>
      </c>
      <c r="B30">
        <v>-4</v>
      </c>
      <c r="C30">
        <v>1</v>
      </c>
      <c r="D30" t="s">
        <v>118</v>
      </c>
      <c r="E30">
        <v>-19</v>
      </c>
      <c r="F30">
        <v>1</v>
      </c>
      <c r="G30" t="s">
        <v>57</v>
      </c>
      <c r="H30">
        <v>17</v>
      </c>
      <c r="I30">
        <v>1</v>
      </c>
      <c r="J30" t="s">
        <v>57</v>
      </c>
      <c r="K30">
        <v>11</v>
      </c>
      <c r="L30">
        <v>1</v>
      </c>
      <c r="M30" t="s">
        <v>25</v>
      </c>
      <c r="N30">
        <v>16</v>
      </c>
      <c r="O30">
        <v>1</v>
      </c>
      <c r="P30" t="s">
        <v>25</v>
      </c>
      <c r="Q30">
        <v>-2</v>
      </c>
      <c r="R30">
        <v>1</v>
      </c>
      <c r="S30" t="s">
        <v>25</v>
      </c>
      <c r="T30">
        <v>2</v>
      </c>
      <c r="U30">
        <v>1</v>
      </c>
      <c r="V30" t="s">
        <v>25</v>
      </c>
      <c r="W30">
        <v>-2</v>
      </c>
      <c r="X30">
        <v>1</v>
      </c>
      <c r="Y30" t="s">
        <v>25</v>
      </c>
      <c r="Z30">
        <v>11</v>
      </c>
      <c r="AA30">
        <v>1</v>
      </c>
      <c r="AB30" t="s">
        <v>25</v>
      </c>
      <c r="AC30">
        <v>8</v>
      </c>
      <c r="AD30">
        <v>1</v>
      </c>
      <c r="AE30" t="s">
        <v>25</v>
      </c>
      <c r="AF30">
        <v>0</v>
      </c>
      <c r="AG30">
        <v>1</v>
      </c>
      <c r="AH30" t="s">
        <v>25</v>
      </c>
      <c r="AI30">
        <v>2</v>
      </c>
      <c r="AJ30">
        <v>1</v>
      </c>
      <c r="AK30" t="s">
        <v>25</v>
      </c>
      <c r="AL30">
        <v>10</v>
      </c>
      <c r="AM30">
        <v>1</v>
      </c>
      <c r="AN30" t="s">
        <v>25</v>
      </c>
      <c r="AO30">
        <v>13</v>
      </c>
      <c r="AP30">
        <v>1</v>
      </c>
      <c r="AQ30" t="s">
        <v>25</v>
      </c>
      <c r="AR30">
        <v>2</v>
      </c>
      <c r="AS30">
        <v>1</v>
      </c>
      <c r="AT30" t="s">
        <v>25</v>
      </c>
      <c r="AU30">
        <v>2</v>
      </c>
      <c r="AV30">
        <v>1</v>
      </c>
      <c r="AW30" t="s">
        <v>25</v>
      </c>
      <c r="AX30">
        <v>2</v>
      </c>
      <c r="AY30">
        <v>1</v>
      </c>
      <c r="AZ30" t="s">
        <v>25</v>
      </c>
      <c r="BA30">
        <v>2</v>
      </c>
      <c r="BB30">
        <v>1</v>
      </c>
    </row>
    <row r="31" spans="1:54" x14ac:dyDescent="0.25">
      <c r="A31" t="s">
        <v>143</v>
      </c>
      <c r="B31">
        <v>-4</v>
      </c>
      <c r="C31">
        <v>2</v>
      </c>
      <c r="D31" t="s">
        <v>57</v>
      </c>
      <c r="E31">
        <v>-19</v>
      </c>
      <c r="F31">
        <v>2</v>
      </c>
      <c r="G31" t="s">
        <v>143</v>
      </c>
      <c r="H31">
        <v>17</v>
      </c>
      <c r="I31">
        <v>2</v>
      </c>
      <c r="J31" t="s">
        <v>88</v>
      </c>
      <c r="K31">
        <v>11</v>
      </c>
      <c r="L31">
        <v>2</v>
      </c>
      <c r="M31" t="s">
        <v>88</v>
      </c>
      <c r="N31">
        <v>16</v>
      </c>
      <c r="O31">
        <v>2</v>
      </c>
      <c r="P31" t="s">
        <v>88</v>
      </c>
      <c r="Q31">
        <v>-2</v>
      </c>
      <c r="R31">
        <v>2</v>
      </c>
      <c r="S31" t="s">
        <v>88</v>
      </c>
      <c r="T31">
        <v>2</v>
      </c>
      <c r="U31">
        <v>2</v>
      </c>
      <c r="V31" t="s">
        <v>88</v>
      </c>
      <c r="W31">
        <v>-2</v>
      </c>
      <c r="X31">
        <v>2</v>
      </c>
      <c r="Y31" t="s">
        <v>88</v>
      </c>
      <c r="Z31">
        <v>11</v>
      </c>
      <c r="AA31">
        <v>2</v>
      </c>
      <c r="AB31" t="s">
        <v>88</v>
      </c>
      <c r="AC31">
        <v>8</v>
      </c>
      <c r="AD31">
        <v>2</v>
      </c>
      <c r="AE31" t="s">
        <v>88</v>
      </c>
      <c r="AF31">
        <v>0</v>
      </c>
      <c r="AG31">
        <v>2</v>
      </c>
      <c r="AH31" t="s">
        <v>88</v>
      </c>
      <c r="AI31">
        <v>2</v>
      </c>
      <c r="AJ31">
        <v>2</v>
      </c>
      <c r="AK31" t="s">
        <v>88</v>
      </c>
      <c r="AL31">
        <v>10</v>
      </c>
      <c r="AM31">
        <v>2</v>
      </c>
      <c r="AN31" t="s">
        <v>88</v>
      </c>
      <c r="AO31">
        <v>13</v>
      </c>
      <c r="AP31">
        <v>2</v>
      </c>
      <c r="AQ31" t="s">
        <v>154</v>
      </c>
      <c r="AR31">
        <v>2</v>
      </c>
      <c r="AS31">
        <v>2</v>
      </c>
      <c r="AT31" t="s">
        <v>154</v>
      </c>
      <c r="AU31">
        <v>2</v>
      </c>
      <c r="AV31">
        <v>2</v>
      </c>
      <c r="AW31" t="s">
        <v>154</v>
      </c>
      <c r="AX31">
        <v>2</v>
      </c>
      <c r="AY31">
        <v>2</v>
      </c>
      <c r="AZ31" t="s">
        <v>154</v>
      </c>
      <c r="BA31">
        <v>2</v>
      </c>
      <c r="BB31">
        <v>2</v>
      </c>
    </row>
    <row r="32" spans="1:54" x14ac:dyDescent="0.25">
      <c r="A32" t="s">
        <v>57</v>
      </c>
      <c r="B32">
        <v>-4</v>
      </c>
      <c r="C32">
        <v>3</v>
      </c>
      <c r="D32" t="s">
        <v>126</v>
      </c>
      <c r="E32">
        <v>-19</v>
      </c>
      <c r="F32">
        <v>3</v>
      </c>
      <c r="G32" t="s">
        <v>103</v>
      </c>
      <c r="H32">
        <v>17</v>
      </c>
      <c r="I32">
        <v>3</v>
      </c>
      <c r="J32" t="s">
        <v>143</v>
      </c>
      <c r="K32">
        <v>11</v>
      </c>
      <c r="L32">
        <v>3</v>
      </c>
      <c r="M32" t="s">
        <v>94</v>
      </c>
      <c r="N32">
        <v>16</v>
      </c>
      <c r="O32">
        <v>3</v>
      </c>
      <c r="P32" t="s">
        <v>94</v>
      </c>
      <c r="Q32">
        <v>-2</v>
      </c>
      <c r="R32">
        <v>3</v>
      </c>
      <c r="S32" t="s">
        <v>142</v>
      </c>
      <c r="T32">
        <v>2</v>
      </c>
      <c r="U32">
        <v>3</v>
      </c>
      <c r="V32" t="s">
        <v>142</v>
      </c>
      <c r="W32">
        <v>-2</v>
      </c>
      <c r="X32">
        <v>3</v>
      </c>
      <c r="Y32" t="s">
        <v>52</v>
      </c>
      <c r="Z32">
        <v>11</v>
      </c>
      <c r="AA32">
        <v>3</v>
      </c>
      <c r="AB32" t="s">
        <v>52</v>
      </c>
      <c r="AC32">
        <v>8</v>
      </c>
      <c r="AD32">
        <v>3</v>
      </c>
      <c r="AE32" t="s">
        <v>52</v>
      </c>
      <c r="AF32">
        <v>0</v>
      </c>
      <c r="AG32">
        <v>3</v>
      </c>
      <c r="AH32" t="s">
        <v>142</v>
      </c>
      <c r="AI32">
        <v>2</v>
      </c>
      <c r="AJ32">
        <v>3</v>
      </c>
      <c r="AK32" t="s">
        <v>142</v>
      </c>
      <c r="AL32">
        <v>10</v>
      </c>
      <c r="AM32">
        <v>3</v>
      </c>
      <c r="AN32" t="s">
        <v>142</v>
      </c>
      <c r="AO32">
        <v>13</v>
      </c>
      <c r="AP32">
        <v>3</v>
      </c>
      <c r="AQ32" t="s">
        <v>88</v>
      </c>
      <c r="AR32">
        <v>2</v>
      </c>
      <c r="AS32">
        <v>3</v>
      </c>
      <c r="AT32" t="s">
        <v>88</v>
      </c>
      <c r="AU32">
        <v>2</v>
      </c>
      <c r="AV32">
        <v>3</v>
      </c>
      <c r="AW32" t="s">
        <v>88</v>
      </c>
      <c r="AX32">
        <v>2</v>
      </c>
      <c r="AY32">
        <v>3</v>
      </c>
      <c r="AZ32" t="s">
        <v>88</v>
      </c>
      <c r="BA32">
        <v>2</v>
      </c>
      <c r="BB32">
        <v>3</v>
      </c>
    </row>
    <row r="33" spans="1:54" x14ac:dyDescent="0.25">
      <c r="A33" t="s">
        <v>126</v>
      </c>
      <c r="B33">
        <v>-4</v>
      </c>
      <c r="C33">
        <v>4</v>
      </c>
      <c r="D33" t="s">
        <v>12</v>
      </c>
      <c r="E33">
        <v>-19</v>
      </c>
      <c r="F33">
        <v>4</v>
      </c>
      <c r="G33" t="s">
        <v>12</v>
      </c>
      <c r="H33">
        <v>17</v>
      </c>
      <c r="I33">
        <v>4</v>
      </c>
      <c r="J33" t="s">
        <v>103</v>
      </c>
      <c r="K33">
        <v>11</v>
      </c>
      <c r="L33">
        <v>4</v>
      </c>
      <c r="M33" t="s">
        <v>103</v>
      </c>
      <c r="N33">
        <v>16</v>
      </c>
      <c r="O33">
        <v>4</v>
      </c>
      <c r="P33" t="s">
        <v>103</v>
      </c>
      <c r="Q33">
        <v>-2</v>
      </c>
      <c r="R33">
        <v>4</v>
      </c>
      <c r="S33" t="s">
        <v>94</v>
      </c>
      <c r="T33">
        <v>2</v>
      </c>
      <c r="U33">
        <v>4</v>
      </c>
      <c r="V33" t="s">
        <v>94</v>
      </c>
      <c r="W33">
        <v>-2</v>
      </c>
      <c r="X33">
        <v>4</v>
      </c>
      <c r="Y33" t="s">
        <v>94</v>
      </c>
      <c r="Z33">
        <v>11</v>
      </c>
      <c r="AA33">
        <v>4</v>
      </c>
      <c r="AB33" t="s">
        <v>94</v>
      </c>
      <c r="AC33">
        <v>8</v>
      </c>
      <c r="AD33">
        <v>4</v>
      </c>
      <c r="AE33" t="s">
        <v>94</v>
      </c>
      <c r="AF33">
        <v>0</v>
      </c>
      <c r="AG33">
        <v>4</v>
      </c>
      <c r="AH33" t="s">
        <v>94</v>
      </c>
      <c r="AI33">
        <v>2</v>
      </c>
      <c r="AJ33">
        <v>4</v>
      </c>
      <c r="AK33" t="s">
        <v>52</v>
      </c>
      <c r="AL33">
        <v>10</v>
      </c>
      <c r="AM33">
        <v>4</v>
      </c>
      <c r="AN33" t="s">
        <v>94</v>
      </c>
      <c r="AO33">
        <v>13</v>
      </c>
      <c r="AP33">
        <v>4</v>
      </c>
      <c r="AQ33" t="s">
        <v>94</v>
      </c>
      <c r="AR33">
        <v>2</v>
      </c>
      <c r="AS33">
        <v>4</v>
      </c>
      <c r="AT33" t="s">
        <v>94</v>
      </c>
      <c r="AU33">
        <v>2</v>
      </c>
      <c r="AV33">
        <v>4</v>
      </c>
      <c r="AW33" t="s">
        <v>94</v>
      </c>
      <c r="AX33">
        <v>2</v>
      </c>
      <c r="AY33">
        <v>4</v>
      </c>
      <c r="AZ33" t="s">
        <v>94</v>
      </c>
      <c r="BA33">
        <v>2</v>
      </c>
      <c r="BB33">
        <v>4</v>
      </c>
    </row>
    <row r="34" spans="1:54" x14ac:dyDescent="0.25">
      <c r="A34" t="s">
        <v>45</v>
      </c>
      <c r="B34">
        <v>-11</v>
      </c>
      <c r="C34">
        <v>1</v>
      </c>
      <c r="D34" t="s">
        <v>45</v>
      </c>
      <c r="E34">
        <v>-1</v>
      </c>
      <c r="F34">
        <v>1</v>
      </c>
      <c r="G34" t="s">
        <v>124</v>
      </c>
      <c r="H34">
        <v>-16</v>
      </c>
      <c r="I34">
        <v>1</v>
      </c>
      <c r="J34" t="s">
        <v>45</v>
      </c>
      <c r="K34">
        <v>-15</v>
      </c>
      <c r="L34">
        <v>1</v>
      </c>
      <c r="M34" t="s">
        <v>49</v>
      </c>
      <c r="N34">
        <v>1</v>
      </c>
      <c r="O34">
        <v>1</v>
      </c>
      <c r="P34" t="s">
        <v>49</v>
      </c>
      <c r="Q34">
        <v>8</v>
      </c>
      <c r="R34">
        <v>1</v>
      </c>
      <c r="S34" t="s">
        <v>49</v>
      </c>
      <c r="T34">
        <v>-15</v>
      </c>
      <c r="U34">
        <v>1</v>
      </c>
      <c r="V34" t="s">
        <v>49</v>
      </c>
      <c r="W34">
        <v>-4</v>
      </c>
      <c r="X34">
        <v>1</v>
      </c>
      <c r="Y34" t="s">
        <v>49</v>
      </c>
      <c r="Z34">
        <v>-6</v>
      </c>
      <c r="AA34">
        <v>1</v>
      </c>
      <c r="AB34" t="s">
        <v>49</v>
      </c>
      <c r="AC34">
        <v>6</v>
      </c>
      <c r="AD34">
        <v>1</v>
      </c>
      <c r="AE34" t="s">
        <v>134</v>
      </c>
      <c r="AF34">
        <v>-28</v>
      </c>
      <c r="AG34">
        <v>1</v>
      </c>
      <c r="AH34" t="s">
        <v>23</v>
      </c>
      <c r="AI34">
        <v>13</v>
      </c>
      <c r="AJ34">
        <v>1</v>
      </c>
      <c r="AK34" t="s">
        <v>124</v>
      </c>
      <c r="AL34">
        <v>1</v>
      </c>
      <c r="AM34">
        <v>1</v>
      </c>
      <c r="AN34" t="s">
        <v>134</v>
      </c>
      <c r="AO34">
        <v>-5</v>
      </c>
      <c r="AP34">
        <v>1</v>
      </c>
      <c r="AQ34" t="s">
        <v>134</v>
      </c>
      <c r="AR34">
        <v>-10</v>
      </c>
      <c r="AS34">
        <v>1</v>
      </c>
      <c r="AT34" t="s">
        <v>134</v>
      </c>
      <c r="AU34">
        <v>-10</v>
      </c>
      <c r="AV34">
        <v>1</v>
      </c>
      <c r="AW34" t="s">
        <v>134</v>
      </c>
      <c r="AX34">
        <v>-10</v>
      </c>
      <c r="AY34">
        <v>1</v>
      </c>
      <c r="AZ34" t="s">
        <v>134</v>
      </c>
      <c r="BA34">
        <v>-10</v>
      </c>
      <c r="BB34">
        <v>1</v>
      </c>
    </row>
    <row r="35" spans="1:54" x14ac:dyDescent="0.25">
      <c r="A35" t="s">
        <v>85</v>
      </c>
      <c r="B35">
        <v>-11</v>
      </c>
      <c r="C35">
        <v>2</v>
      </c>
      <c r="D35" t="s">
        <v>124</v>
      </c>
      <c r="E35">
        <v>-1</v>
      </c>
      <c r="F35">
        <v>2</v>
      </c>
      <c r="G35" t="s">
        <v>76</v>
      </c>
      <c r="H35">
        <v>-16</v>
      </c>
      <c r="I35">
        <v>2</v>
      </c>
      <c r="J35" t="s">
        <v>124</v>
      </c>
      <c r="K35">
        <v>-15</v>
      </c>
      <c r="L35">
        <v>2</v>
      </c>
      <c r="M35" t="s">
        <v>124</v>
      </c>
      <c r="N35">
        <v>1</v>
      </c>
      <c r="O35">
        <v>2</v>
      </c>
      <c r="P35" t="s">
        <v>85</v>
      </c>
      <c r="Q35">
        <v>8</v>
      </c>
      <c r="R35">
        <v>2</v>
      </c>
      <c r="S35" t="s">
        <v>85</v>
      </c>
      <c r="T35">
        <v>-15</v>
      </c>
      <c r="U35">
        <v>2</v>
      </c>
      <c r="V35" t="s">
        <v>124</v>
      </c>
      <c r="W35">
        <v>-4</v>
      </c>
      <c r="X35">
        <v>2</v>
      </c>
      <c r="Y35" t="s">
        <v>124</v>
      </c>
      <c r="Z35">
        <v>-6</v>
      </c>
      <c r="AA35">
        <v>2</v>
      </c>
      <c r="AB35" t="s">
        <v>124</v>
      </c>
      <c r="AC35">
        <v>6</v>
      </c>
      <c r="AD35">
        <v>2</v>
      </c>
      <c r="AE35" t="s">
        <v>69</v>
      </c>
      <c r="AF35">
        <v>-28</v>
      </c>
      <c r="AG35">
        <v>2</v>
      </c>
      <c r="AH35" t="s">
        <v>47</v>
      </c>
      <c r="AI35">
        <v>13</v>
      </c>
      <c r="AJ35">
        <v>2</v>
      </c>
      <c r="AK35" t="s">
        <v>8</v>
      </c>
      <c r="AL35">
        <v>1</v>
      </c>
      <c r="AM35">
        <v>2</v>
      </c>
      <c r="AN35" t="s">
        <v>69</v>
      </c>
      <c r="AO35">
        <v>-5</v>
      </c>
      <c r="AP35">
        <v>2</v>
      </c>
      <c r="AQ35" t="s">
        <v>69</v>
      </c>
      <c r="AR35">
        <v>-10</v>
      </c>
      <c r="AS35">
        <v>2</v>
      </c>
      <c r="AT35" t="s">
        <v>69</v>
      </c>
      <c r="AU35">
        <v>-10</v>
      </c>
      <c r="AV35">
        <v>2</v>
      </c>
      <c r="AW35" t="s">
        <v>69</v>
      </c>
      <c r="AX35">
        <v>-10</v>
      </c>
      <c r="AY35">
        <v>2</v>
      </c>
      <c r="AZ35" t="s">
        <v>69</v>
      </c>
      <c r="BA35">
        <v>-10</v>
      </c>
      <c r="BB35">
        <v>2</v>
      </c>
    </row>
    <row r="36" spans="1:54" x14ac:dyDescent="0.25">
      <c r="A36" t="s">
        <v>8</v>
      </c>
      <c r="B36">
        <v>-11</v>
      </c>
      <c r="C36">
        <v>3</v>
      </c>
      <c r="D36" t="s">
        <v>97</v>
      </c>
      <c r="E36">
        <v>-1</v>
      </c>
      <c r="F36">
        <v>3</v>
      </c>
      <c r="G36" t="s">
        <v>97</v>
      </c>
      <c r="H36">
        <v>-16</v>
      </c>
      <c r="I36">
        <v>3</v>
      </c>
      <c r="J36" t="s">
        <v>20</v>
      </c>
      <c r="K36">
        <v>-15</v>
      </c>
      <c r="L36">
        <v>3</v>
      </c>
      <c r="M36" t="s">
        <v>60</v>
      </c>
      <c r="N36">
        <v>1</v>
      </c>
      <c r="O36">
        <v>3</v>
      </c>
      <c r="P36" t="s">
        <v>97</v>
      </c>
      <c r="Q36">
        <v>8</v>
      </c>
      <c r="R36">
        <v>3</v>
      </c>
      <c r="S36" t="s">
        <v>97</v>
      </c>
      <c r="T36">
        <v>-15</v>
      </c>
      <c r="U36">
        <v>3</v>
      </c>
      <c r="V36" t="s">
        <v>97</v>
      </c>
      <c r="W36">
        <v>-4</v>
      </c>
      <c r="X36">
        <v>3</v>
      </c>
      <c r="Y36" t="s">
        <v>97</v>
      </c>
      <c r="Z36">
        <v>-6</v>
      </c>
      <c r="AA36">
        <v>3</v>
      </c>
      <c r="AB36" t="s">
        <v>39</v>
      </c>
      <c r="AC36">
        <v>6</v>
      </c>
      <c r="AD36">
        <v>3</v>
      </c>
      <c r="AE36" t="s">
        <v>8</v>
      </c>
      <c r="AF36">
        <v>-28</v>
      </c>
      <c r="AG36">
        <v>3</v>
      </c>
      <c r="AH36" t="s">
        <v>278</v>
      </c>
      <c r="AI36">
        <v>13</v>
      </c>
      <c r="AJ36">
        <v>3</v>
      </c>
      <c r="AK36" t="s">
        <v>69</v>
      </c>
      <c r="AL36">
        <v>1</v>
      </c>
      <c r="AM36">
        <v>3</v>
      </c>
      <c r="AN36" t="s">
        <v>157</v>
      </c>
      <c r="AO36">
        <v>-5</v>
      </c>
      <c r="AP36">
        <v>3</v>
      </c>
      <c r="AQ36" t="s">
        <v>157</v>
      </c>
      <c r="AR36">
        <v>-10</v>
      </c>
      <c r="AS36">
        <v>3</v>
      </c>
      <c r="AT36" t="s">
        <v>157</v>
      </c>
      <c r="AU36">
        <v>-10</v>
      </c>
      <c r="AV36">
        <v>3</v>
      </c>
      <c r="AW36" t="s">
        <v>157</v>
      </c>
      <c r="AX36">
        <v>-10</v>
      </c>
      <c r="AY36">
        <v>3</v>
      </c>
      <c r="AZ36" t="s">
        <v>157</v>
      </c>
      <c r="BA36">
        <v>-10</v>
      </c>
      <c r="BB36">
        <v>3</v>
      </c>
    </row>
    <row r="37" spans="1:54" x14ac:dyDescent="0.25">
      <c r="A37" t="s">
        <v>76</v>
      </c>
      <c r="B37">
        <v>-11</v>
      </c>
      <c r="C37">
        <v>4</v>
      </c>
      <c r="D37" t="s">
        <v>76</v>
      </c>
      <c r="E37">
        <v>-1</v>
      </c>
      <c r="F37">
        <v>4</v>
      </c>
      <c r="G37" t="s">
        <v>88</v>
      </c>
      <c r="H37">
        <v>-16</v>
      </c>
      <c r="I37">
        <v>4</v>
      </c>
      <c r="J37" t="s">
        <v>97</v>
      </c>
      <c r="K37">
        <v>-15</v>
      </c>
      <c r="L37">
        <v>4</v>
      </c>
      <c r="M37" t="s">
        <v>66</v>
      </c>
      <c r="N37">
        <v>1</v>
      </c>
      <c r="O37">
        <v>4</v>
      </c>
      <c r="P37" t="s">
        <v>66</v>
      </c>
      <c r="Q37">
        <v>8</v>
      </c>
      <c r="R37">
        <v>4</v>
      </c>
      <c r="S37" t="s">
        <v>66</v>
      </c>
      <c r="T37">
        <v>-15</v>
      </c>
      <c r="U37">
        <v>4</v>
      </c>
      <c r="V37" t="s">
        <v>66</v>
      </c>
      <c r="W37">
        <v>-4</v>
      </c>
      <c r="X37">
        <v>4</v>
      </c>
      <c r="Y37" t="s">
        <v>66</v>
      </c>
      <c r="Z37">
        <v>-6</v>
      </c>
      <c r="AA37">
        <v>4</v>
      </c>
      <c r="AB37" t="s">
        <v>154</v>
      </c>
      <c r="AC37">
        <v>6</v>
      </c>
      <c r="AD37">
        <v>4</v>
      </c>
      <c r="AE37" t="s">
        <v>106</v>
      </c>
      <c r="AF37">
        <v>-28</v>
      </c>
      <c r="AG37">
        <v>4</v>
      </c>
      <c r="AH37" t="s">
        <v>15</v>
      </c>
      <c r="AI37">
        <v>13</v>
      </c>
      <c r="AJ37">
        <v>4</v>
      </c>
      <c r="AK37" t="s">
        <v>57</v>
      </c>
      <c r="AL37">
        <v>1</v>
      </c>
      <c r="AM37">
        <v>4</v>
      </c>
      <c r="AN37" t="s">
        <v>57</v>
      </c>
      <c r="AO37">
        <v>-5</v>
      </c>
      <c r="AP37">
        <v>4</v>
      </c>
      <c r="AQ37" t="s">
        <v>57</v>
      </c>
      <c r="AR37">
        <v>-10</v>
      </c>
      <c r="AS37">
        <v>4</v>
      </c>
      <c r="AT37" t="s">
        <v>57</v>
      </c>
      <c r="AU37">
        <v>-10</v>
      </c>
      <c r="AV37">
        <v>4</v>
      </c>
      <c r="AW37" t="s">
        <v>57</v>
      </c>
      <c r="AX37">
        <v>-10</v>
      </c>
      <c r="AY37">
        <v>4</v>
      </c>
      <c r="AZ37" t="s">
        <v>57</v>
      </c>
      <c r="BA37">
        <v>-10</v>
      </c>
      <c r="BB37">
        <v>4</v>
      </c>
    </row>
    <row r="38" spans="1:54" x14ac:dyDescent="0.25">
      <c r="A38" t="s">
        <v>134</v>
      </c>
      <c r="B38">
        <v>-7</v>
      </c>
      <c r="C38">
        <v>1</v>
      </c>
      <c r="D38" t="s">
        <v>134</v>
      </c>
      <c r="E38">
        <v>9</v>
      </c>
      <c r="F38">
        <v>1</v>
      </c>
      <c r="G38" t="s">
        <v>134</v>
      </c>
      <c r="H38">
        <v>6</v>
      </c>
      <c r="I38">
        <v>1</v>
      </c>
      <c r="J38" t="s">
        <v>134</v>
      </c>
      <c r="K38">
        <v>-13</v>
      </c>
      <c r="L38">
        <v>1</v>
      </c>
      <c r="M38" t="s">
        <v>134</v>
      </c>
      <c r="N38">
        <v>7</v>
      </c>
      <c r="O38">
        <v>1</v>
      </c>
      <c r="P38" t="s">
        <v>134</v>
      </c>
      <c r="Q38">
        <v>-3</v>
      </c>
      <c r="R38">
        <v>1</v>
      </c>
      <c r="S38" t="s">
        <v>134</v>
      </c>
      <c r="T38">
        <v>-6</v>
      </c>
      <c r="U38">
        <v>1</v>
      </c>
      <c r="V38" t="s">
        <v>45</v>
      </c>
      <c r="W38">
        <v>-3</v>
      </c>
      <c r="X38">
        <v>1</v>
      </c>
      <c r="Y38" t="s">
        <v>85</v>
      </c>
      <c r="Z38">
        <v>-6</v>
      </c>
      <c r="AA38">
        <v>1</v>
      </c>
      <c r="AB38" t="s">
        <v>47</v>
      </c>
      <c r="AC38">
        <v>10</v>
      </c>
      <c r="AD38">
        <v>1</v>
      </c>
      <c r="AE38" t="s">
        <v>23</v>
      </c>
      <c r="AF38">
        <v>2</v>
      </c>
      <c r="AG38">
        <v>1</v>
      </c>
      <c r="AH38" t="s">
        <v>134</v>
      </c>
      <c r="AI38">
        <v>8</v>
      </c>
      <c r="AJ38">
        <v>1</v>
      </c>
      <c r="AK38" t="s">
        <v>45</v>
      </c>
      <c r="AL38">
        <v>-3</v>
      </c>
      <c r="AM38">
        <v>1</v>
      </c>
      <c r="AN38" t="s">
        <v>49</v>
      </c>
      <c r="AO38">
        <v>-16</v>
      </c>
      <c r="AP38">
        <v>1</v>
      </c>
      <c r="AQ38" t="s">
        <v>85</v>
      </c>
      <c r="AR38">
        <v>0</v>
      </c>
      <c r="AS38">
        <v>1</v>
      </c>
      <c r="AT38" t="s">
        <v>85</v>
      </c>
      <c r="AU38">
        <v>0</v>
      </c>
      <c r="AV38">
        <v>1</v>
      </c>
      <c r="AW38" t="s">
        <v>85</v>
      </c>
      <c r="AX38">
        <v>0</v>
      </c>
      <c r="AY38">
        <v>1</v>
      </c>
      <c r="AZ38" t="s">
        <v>85</v>
      </c>
      <c r="BA38">
        <v>0</v>
      </c>
      <c r="BB38">
        <v>1</v>
      </c>
    </row>
    <row r="39" spans="1:54" x14ac:dyDescent="0.25">
      <c r="A39" t="s">
        <v>69</v>
      </c>
      <c r="B39">
        <v>-7</v>
      </c>
      <c r="C39">
        <v>2</v>
      </c>
      <c r="D39" t="s">
        <v>85</v>
      </c>
      <c r="E39">
        <v>9</v>
      </c>
      <c r="F39">
        <v>2</v>
      </c>
      <c r="G39" t="s">
        <v>20</v>
      </c>
      <c r="H39">
        <v>6</v>
      </c>
      <c r="I39">
        <v>2</v>
      </c>
      <c r="J39" t="s">
        <v>279</v>
      </c>
      <c r="K39">
        <v>-13</v>
      </c>
      <c r="L39">
        <v>2</v>
      </c>
      <c r="M39" t="s">
        <v>279</v>
      </c>
      <c r="N39">
        <v>7</v>
      </c>
      <c r="O39">
        <v>2</v>
      </c>
      <c r="P39" t="s">
        <v>47</v>
      </c>
      <c r="Q39">
        <v>-3</v>
      </c>
      <c r="R39">
        <v>2</v>
      </c>
      <c r="S39" t="s">
        <v>23</v>
      </c>
      <c r="T39">
        <v>-6</v>
      </c>
      <c r="U39">
        <v>2</v>
      </c>
      <c r="V39" t="s">
        <v>8</v>
      </c>
      <c r="W39">
        <v>-3</v>
      </c>
      <c r="X39">
        <v>2</v>
      </c>
      <c r="Y39" t="s">
        <v>20</v>
      </c>
      <c r="Z39">
        <v>-6</v>
      </c>
      <c r="AA39">
        <v>2</v>
      </c>
      <c r="AB39" t="s">
        <v>23</v>
      </c>
      <c r="AC39">
        <v>10</v>
      </c>
      <c r="AD39">
        <v>2</v>
      </c>
      <c r="AE39" t="s">
        <v>20</v>
      </c>
      <c r="AF39">
        <v>2</v>
      </c>
      <c r="AG39">
        <v>2</v>
      </c>
      <c r="AH39" t="s">
        <v>8</v>
      </c>
      <c r="AI39">
        <v>8</v>
      </c>
      <c r="AJ39">
        <v>2</v>
      </c>
      <c r="AK39" t="s">
        <v>47</v>
      </c>
      <c r="AL39">
        <v>-3</v>
      </c>
      <c r="AM39">
        <v>2</v>
      </c>
      <c r="AN39" t="s">
        <v>47</v>
      </c>
      <c r="AO39">
        <v>-16</v>
      </c>
      <c r="AP39">
        <v>2</v>
      </c>
      <c r="AQ39" t="s">
        <v>45</v>
      </c>
      <c r="AR39">
        <v>0</v>
      </c>
      <c r="AS39">
        <v>2</v>
      </c>
      <c r="AT39" t="s">
        <v>45</v>
      </c>
      <c r="AU39">
        <v>0</v>
      </c>
      <c r="AV39">
        <v>2</v>
      </c>
      <c r="AW39" t="s">
        <v>45</v>
      </c>
      <c r="AX39">
        <v>0</v>
      </c>
      <c r="AY39">
        <v>2</v>
      </c>
      <c r="AZ39" t="s">
        <v>45</v>
      </c>
      <c r="BA39">
        <v>0</v>
      </c>
      <c r="BB39">
        <v>2</v>
      </c>
    </row>
    <row r="40" spans="1:54" x14ac:dyDescent="0.25">
      <c r="A40" t="s">
        <v>97</v>
      </c>
      <c r="B40">
        <v>-7</v>
      </c>
      <c r="C40">
        <v>3</v>
      </c>
      <c r="D40" t="s">
        <v>69</v>
      </c>
      <c r="E40">
        <v>9</v>
      </c>
      <c r="F40">
        <v>3</v>
      </c>
      <c r="G40" t="s">
        <v>69</v>
      </c>
      <c r="H40">
        <v>6</v>
      </c>
      <c r="I40">
        <v>3</v>
      </c>
      <c r="J40" t="s">
        <v>8</v>
      </c>
      <c r="K40">
        <v>-13</v>
      </c>
      <c r="L40">
        <v>3</v>
      </c>
      <c r="M40" t="s">
        <v>97</v>
      </c>
      <c r="N40">
        <v>7</v>
      </c>
      <c r="O40">
        <v>3</v>
      </c>
      <c r="P40" t="s">
        <v>69</v>
      </c>
      <c r="Q40">
        <v>-3</v>
      </c>
      <c r="R40">
        <v>3</v>
      </c>
      <c r="S40" t="s">
        <v>8</v>
      </c>
      <c r="T40">
        <v>-6</v>
      </c>
      <c r="U40">
        <v>3</v>
      </c>
      <c r="V40" t="s">
        <v>131</v>
      </c>
      <c r="W40">
        <v>-3</v>
      </c>
      <c r="X40">
        <v>3</v>
      </c>
      <c r="Y40" t="s">
        <v>131</v>
      </c>
      <c r="Z40">
        <v>-6</v>
      </c>
      <c r="AA40">
        <v>3</v>
      </c>
      <c r="AB40" t="s">
        <v>69</v>
      </c>
      <c r="AC40">
        <v>10</v>
      </c>
      <c r="AD40">
        <v>3</v>
      </c>
      <c r="AE40" t="s">
        <v>28</v>
      </c>
      <c r="AF40">
        <v>2</v>
      </c>
      <c r="AG40">
        <v>3</v>
      </c>
      <c r="AH40" t="s">
        <v>106</v>
      </c>
      <c r="AI40">
        <v>8</v>
      </c>
      <c r="AJ40">
        <v>3</v>
      </c>
      <c r="AK40" t="s">
        <v>278</v>
      </c>
      <c r="AL40">
        <v>-3</v>
      </c>
      <c r="AM40">
        <v>3</v>
      </c>
      <c r="AN40" t="s">
        <v>278</v>
      </c>
      <c r="AO40">
        <v>-16</v>
      </c>
      <c r="AP40">
        <v>3</v>
      </c>
      <c r="AQ40" t="s">
        <v>106</v>
      </c>
      <c r="AR40">
        <v>0</v>
      </c>
      <c r="AS40">
        <v>3</v>
      </c>
      <c r="AT40" t="s">
        <v>106</v>
      </c>
      <c r="AU40">
        <v>0</v>
      </c>
      <c r="AV40">
        <v>3</v>
      </c>
      <c r="AW40" t="s">
        <v>106</v>
      </c>
      <c r="AX40">
        <v>0</v>
      </c>
      <c r="AY40">
        <v>3</v>
      </c>
      <c r="AZ40" t="s">
        <v>106</v>
      </c>
      <c r="BA40">
        <v>0</v>
      </c>
      <c r="BB40">
        <v>3</v>
      </c>
    </row>
    <row r="41" spans="1:54" x14ac:dyDescent="0.25">
      <c r="A41" t="s">
        <v>15</v>
      </c>
      <c r="B41">
        <v>-7</v>
      </c>
      <c r="C41">
        <v>4</v>
      </c>
      <c r="D41" t="s">
        <v>15</v>
      </c>
      <c r="E41">
        <v>9</v>
      </c>
      <c r="F41">
        <v>4</v>
      </c>
      <c r="G41" t="s">
        <v>66</v>
      </c>
      <c r="H41">
        <v>6</v>
      </c>
      <c r="I41">
        <v>4</v>
      </c>
      <c r="J41" t="s">
        <v>69</v>
      </c>
      <c r="K41">
        <v>-13</v>
      </c>
      <c r="L41">
        <v>4</v>
      </c>
      <c r="M41" t="s">
        <v>69</v>
      </c>
      <c r="N41">
        <v>7</v>
      </c>
      <c r="O41">
        <v>4</v>
      </c>
      <c r="P41" t="s">
        <v>106</v>
      </c>
      <c r="Q41">
        <v>-3</v>
      </c>
      <c r="R41">
        <v>4</v>
      </c>
      <c r="S41" t="s">
        <v>69</v>
      </c>
      <c r="T41">
        <v>-6</v>
      </c>
      <c r="U41">
        <v>4</v>
      </c>
      <c r="V41" t="s">
        <v>278</v>
      </c>
      <c r="W41">
        <v>-3</v>
      </c>
      <c r="X41">
        <v>4</v>
      </c>
      <c r="Y41" t="s">
        <v>278</v>
      </c>
      <c r="Z41">
        <v>-6</v>
      </c>
      <c r="AA41">
        <v>4</v>
      </c>
      <c r="AB41" t="s">
        <v>15</v>
      </c>
      <c r="AC41">
        <v>10</v>
      </c>
      <c r="AD41">
        <v>4</v>
      </c>
      <c r="AE41" t="s">
        <v>15</v>
      </c>
      <c r="AF41">
        <v>2</v>
      </c>
      <c r="AG41">
        <v>4</v>
      </c>
      <c r="AH41" t="s">
        <v>39</v>
      </c>
      <c r="AI41">
        <v>8</v>
      </c>
      <c r="AJ41">
        <v>4</v>
      </c>
      <c r="AK41" t="s">
        <v>15</v>
      </c>
      <c r="AL41">
        <v>-3</v>
      </c>
      <c r="AM41">
        <v>4</v>
      </c>
      <c r="AN41" t="s">
        <v>15</v>
      </c>
      <c r="AO41">
        <v>-16</v>
      </c>
      <c r="AP41">
        <v>4</v>
      </c>
      <c r="AQ41" t="s">
        <v>39</v>
      </c>
      <c r="AR41">
        <v>0</v>
      </c>
      <c r="AS41">
        <v>4</v>
      </c>
      <c r="AT41" t="s">
        <v>39</v>
      </c>
      <c r="AU41">
        <v>0</v>
      </c>
      <c r="AV41">
        <v>4</v>
      </c>
      <c r="AW41" t="s">
        <v>39</v>
      </c>
      <c r="AX41">
        <v>0</v>
      </c>
      <c r="AY41">
        <v>4</v>
      </c>
      <c r="AZ41" t="s">
        <v>39</v>
      </c>
      <c r="BA41">
        <v>0</v>
      </c>
      <c r="BB41">
        <v>4</v>
      </c>
    </row>
    <row r="42" spans="1:54" x14ac:dyDescent="0.25">
      <c r="A42" t="s">
        <v>124</v>
      </c>
      <c r="B42">
        <v>1</v>
      </c>
      <c r="C42">
        <v>1</v>
      </c>
      <c r="D42" t="s">
        <v>49</v>
      </c>
      <c r="E42">
        <v>-5</v>
      </c>
      <c r="F42">
        <v>1</v>
      </c>
      <c r="G42" t="s">
        <v>49</v>
      </c>
      <c r="H42">
        <v>-3</v>
      </c>
      <c r="I42">
        <v>1</v>
      </c>
      <c r="J42" t="s">
        <v>49</v>
      </c>
      <c r="K42">
        <v>14</v>
      </c>
      <c r="L42">
        <v>1</v>
      </c>
      <c r="M42" t="s">
        <v>23</v>
      </c>
      <c r="N42">
        <v>-4</v>
      </c>
      <c r="O42">
        <v>1</v>
      </c>
      <c r="P42" t="s">
        <v>23</v>
      </c>
      <c r="Q42">
        <v>2</v>
      </c>
      <c r="R42">
        <v>1</v>
      </c>
      <c r="S42" t="s">
        <v>280</v>
      </c>
      <c r="T42">
        <v>-10</v>
      </c>
      <c r="U42">
        <v>1</v>
      </c>
      <c r="V42" t="s">
        <v>23</v>
      </c>
      <c r="W42">
        <v>-16</v>
      </c>
      <c r="X42">
        <v>1</v>
      </c>
      <c r="Y42" t="s">
        <v>23</v>
      </c>
      <c r="Z42">
        <v>-11</v>
      </c>
      <c r="AA42">
        <v>1</v>
      </c>
      <c r="AB42" t="s">
        <v>281</v>
      </c>
      <c r="AC42">
        <v>-4</v>
      </c>
      <c r="AD42">
        <v>1</v>
      </c>
      <c r="AE42" t="s">
        <v>49</v>
      </c>
      <c r="AF42">
        <v>2</v>
      </c>
      <c r="AG42">
        <v>1</v>
      </c>
      <c r="AH42" t="s">
        <v>49</v>
      </c>
      <c r="AI42">
        <v>1</v>
      </c>
      <c r="AJ42">
        <v>1</v>
      </c>
      <c r="AK42" t="s">
        <v>20</v>
      </c>
      <c r="AL42">
        <v>1</v>
      </c>
      <c r="AM42">
        <v>1</v>
      </c>
      <c r="AN42" t="s">
        <v>23</v>
      </c>
      <c r="AO42">
        <v>-10</v>
      </c>
      <c r="AP42">
        <v>1</v>
      </c>
      <c r="AQ42" t="s">
        <v>20</v>
      </c>
      <c r="AR42">
        <v>-3</v>
      </c>
      <c r="AS42">
        <v>1</v>
      </c>
      <c r="AT42" t="s">
        <v>20</v>
      </c>
      <c r="AU42">
        <v>-3</v>
      </c>
      <c r="AV42">
        <v>1</v>
      </c>
      <c r="AW42" t="s">
        <v>20</v>
      </c>
      <c r="AX42">
        <v>-3</v>
      </c>
      <c r="AY42">
        <v>1</v>
      </c>
      <c r="AZ42" t="s">
        <v>20</v>
      </c>
      <c r="BA42">
        <v>-3</v>
      </c>
      <c r="BB42">
        <v>1</v>
      </c>
    </row>
    <row r="43" spans="1:54" x14ac:dyDescent="0.25">
      <c r="A43" t="s">
        <v>282</v>
      </c>
      <c r="B43">
        <v>1</v>
      </c>
      <c r="C43">
        <v>2</v>
      </c>
      <c r="D43" t="s">
        <v>23</v>
      </c>
      <c r="E43">
        <v>-5</v>
      </c>
      <c r="F43">
        <v>2</v>
      </c>
      <c r="G43" t="s">
        <v>23</v>
      </c>
      <c r="H43">
        <v>-3</v>
      </c>
      <c r="I43">
        <v>2</v>
      </c>
      <c r="J43" t="s">
        <v>23</v>
      </c>
      <c r="K43">
        <v>14</v>
      </c>
      <c r="L43">
        <v>2</v>
      </c>
      <c r="M43" t="s">
        <v>109</v>
      </c>
      <c r="N43">
        <v>-4</v>
      </c>
      <c r="O43">
        <v>2</v>
      </c>
      <c r="P43" t="s">
        <v>109</v>
      </c>
      <c r="Q43">
        <v>2</v>
      </c>
      <c r="R43">
        <v>2</v>
      </c>
      <c r="S43" t="s">
        <v>124</v>
      </c>
      <c r="T43">
        <v>-10</v>
      </c>
      <c r="U43">
        <v>2</v>
      </c>
      <c r="V43" t="s">
        <v>20</v>
      </c>
      <c r="W43">
        <v>-16</v>
      </c>
      <c r="X43">
        <v>2</v>
      </c>
      <c r="Y43" t="s">
        <v>45</v>
      </c>
      <c r="Z43">
        <v>-11</v>
      </c>
      <c r="AA43">
        <v>2</v>
      </c>
      <c r="AB43" t="s">
        <v>85</v>
      </c>
      <c r="AC43">
        <v>-4</v>
      </c>
      <c r="AD43">
        <v>2</v>
      </c>
      <c r="AE43" t="s">
        <v>47</v>
      </c>
      <c r="AF43">
        <v>2</v>
      </c>
      <c r="AG43">
        <v>2</v>
      </c>
      <c r="AH43" t="s">
        <v>85</v>
      </c>
      <c r="AI43">
        <v>1</v>
      </c>
      <c r="AJ43">
        <v>2</v>
      </c>
      <c r="AK43" t="s">
        <v>109</v>
      </c>
      <c r="AL43">
        <v>1</v>
      </c>
      <c r="AM43">
        <v>2</v>
      </c>
      <c r="AN43" t="s">
        <v>97</v>
      </c>
      <c r="AO43">
        <v>-10</v>
      </c>
      <c r="AP43">
        <v>2</v>
      </c>
      <c r="AQ43" t="s">
        <v>8</v>
      </c>
      <c r="AR43">
        <v>-3</v>
      </c>
      <c r="AS43">
        <v>2</v>
      </c>
      <c r="AT43" t="s">
        <v>8</v>
      </c>
      <c r="AU43">
        <v>-3</v>
      </c>
      <c r="AV43">
        <v>2</v>
      </c>
      <c r="AW43" t="s">
        <v>8</v>
      </c>
      <c r="AX43">
        <v>-3</v>
      </c>
      <c r="AY43">
        <v>2</v>
      </c>
      <c r="AZ43" t="s">
        <v>8</v>
      </c>
      <c r="BA43">
        <v>-3</v>
      </c>
      <c r="BB43">
        <v>2</v>
      </c>
    </row>
    <row r="44" spans="1:54" x14ac:dyDescent="0.25">
      <c r="A44" t="s">
        <v>88</v>
      </c>
      <c r="B44">
        <v>1</v>
      </c>
      <c r="C44">
        <v>3</v>
      </c>
      <c r="D44" t="s">
        <v>66</v>
      </c>
      <c r="E44">
        <v>-5</v>
      </c>
      <c r="F44">
        <v>3</v>
      </c>
      <c r="G44" t="s">
        <v>60</v>
      </c>
      <c r="H44">
        <v>-3</v>
      </c>
      <c r="I44">
        <v>3</v>
      </c>
      <c r="J44" t="s">
        <v>76</v>
      </c>
      <c r="K44">
        <v>14</v>
      </c>
      <c r="L44">
        <v>3</v>
      </c>
      <c r="M44" t="s">
        <v>131</v>
      </c>
      <c r="N44">
        <v>-4</v>
      </c>
      <c r="O44">
        <v>3</v>
      </c>
      <c r="P44" t="s">
        <v>8</v>
      </c>
      <c r="Q44">
        <v>2</v>
      </c>
      <c r="R44">
        <v>3</v>
      </c>
      <c r="S44" t="s">
        <v>20</v>
      </c>
      <c r="T44">
        <v>-10</v>
      </c>
      <c r="U44">
        <v>3</v>
      </c>
      <c r="V44" t="s">
        <v>69</v>
      </c>
      <c r="W44">
        <v>9</v>
      </c>
      <c r="X44">
        <v>3</v>
      </c>
      <c r="Y44" t="s">
        <v>47</v>
      </c>
      <c r="Z44">
        <v>-11</v>
      </c>
      <c r="AA44">
        <v>3</v>
      </c>
      <c r="AB44" t="s">
        <v>20</v>
      </c>
      <c r="AC44">
        <v>-4</v>
      </c>
      <c r="AD44">
        <v>3</v>
      </c>
      <c r="AE44" t="s">
        <v>85</v>
      </c>
      <c r="AF44">
        <v>2</v>
      </c>
      <c r="AG44">
        <v>3</v>
      </c>
      <c r="AH44" t="s">
        <v>69</v>
      </c>
      <c r="AI44">
        <v>1</v>
      </c>
      <c r="AJ44">
        <v>3</v>
      </c>
      <c r="AK44" t="s">
        <v>97</v>
      </c>
      <c r="AL44">
        <v>1</v>
      </c>
      <c r="AM44">
        <v>3</v>
      </c>
      <c r="AN44" t="s">
        <v>131</v>
      </c>
      <c r="AO44">
        <v>-10</v>
      </c>
      <c r="AP44">
        <v>3</v>
      </c>
      <c r="AQ44" t="s">
        <v>97</v>
      </c>
      <c r="AR44">
        <v>-3</v>
      </c>
      <c r="AS44">
        <v>3</v>
      </c>
      <c r="AT44" t="s">
        <v>97</v>
      </c>
      <c r="AU44">
        <v>-3</v>
      </c>
      <c r="AV44">
        <v>3</v>
      </c>
      <c r="AW44" t="s">
        <v>97</v>
      </c>
      <c r="AX44">
        <v>-3</v>
      </c>
      <c r="AY44">
        <v>3</v>
      </c>
      <c r="AZ44" t="s">
        <v>97</v>
      </c>
      <c r="BA44">
        <v>-3</v>
      </c>
      <c r="BB44">
        <v>3</v>
      </c>
    </row>
    <row r="45" spans="1:54" x14ac:dyDescent="0.25">
      <c r="A45" t="s">
        <v>106</v>
      </c>
      <c r="B45">
        <v>1</v>
      </c>
      <c r="C45">
        <v>4</v>
      </c>
      <c r="D45" t="s">
        <v>106</v>
      </c>
      <c r="E45">
        <v>-5</v>
      </c>
      <c r="F45">
        <v>4</v>
      </c>
      <c r="G45" t="s">
        <v>106</v>
      </c>
      <c r="H45">
        <v>-3</v>
      </c>
      <c r="I45">
        <v>4</v>
      </c>
      <c r="J45" t="s">
        <v>153</v>
      </c>
      <c r="K45">
        <v>14</v>
      </c>
      <c r="L45">
        <v>4</v>
      </c>
      <c r="M45" t="s">
        <v>76</v>
      </c>
      <c r="N45">
        <v>-4</v>
      </c>
      <c r="O45">
        <v>4</v>
      </c>
      <c r="P45" t="s">
        <v>57</v>
      </c>
      <c r="Q45">
        <v>2</v>
      </c>
      <c r="R45">
        <v>4</v>
      </c>
      <c r="S45" t="s">
        <v>153</v>
      </c>
      <c r="T45">
        <v>-10</v>
      </c>
      <c r="U45">
        <v>4</v>
      </c>
      <c r="V45" t="s">
        <v>18</v>
      </c>
      <c r="W45">
        <v>-16</v>
      </c>
      <c r="X45">
        <v>4</v>
      </c>
      <c r="Y45" t="s">
        <v>57</v>
      </c>
      <c r="Z45">
        <v>-11</v>
      </c>
      <c r="AA45">
        <v>4</v>
      </c>
      <c r="AB45" t="s">
        <v>131</v>
      </c>
      <c r="AC45">
        <v>-4</v>
      </c>
      <c r="AD45">
        <v>4</v>
      </c>
      <c r="AE45" t="s">
        <v>154</v>
      </c>
      <c r="AF45">
        <v>2</v>
      </c>
      <c r="AG45">
        <v>4</v>
      </c>
      <c r="AH45" t="s">
        <v>57</v>
      </c>
      <c r="AI45">
        <v>1</v>
      </c>
      <c r="AJ45">
        <v>4</v>
      </c>
      <c r="AK45" t="s">
        <v>131</v>
      </c>
      <c r="AL45">
        <v>1</v>
      </c>
      <c r="AM45">
        <v>4</v>
      </c>
      <c r="AN45" t="s">
        <v>154</v>
      </c>
      <c r="AO45">
        <v>-10</v>
      </c>
      <c r="AP45">
        <v>4</v>
      </c>
      <c r="AQ45" t="s">
        <v>131</v>
      </c>
      <c r="AR45">
        <v>-3</v>
      </c>
      <c r="AS45">
        <v>4</v>
      </c>
      <c r="AT45" t="s">
        <v>131</v>
      </c>
      <c r="AU45">
        <v>-3</v>
      </c>
      <c r="AV45">
        <v>4</v>
      </c>
      <c r="AW45" t="s">
        <v>131</v>
      </c>
      <c r="AX45">
        <v>-3</v>
      </c>
      <c r="AY45">
        <v>4</v>
      </c>
      <c r="AZ45" t="s">
        <v>131</v>
      </c>
      <c r="BA45">
        <v>-3</v>
      </c>
      <c r="BB45">
        <v>4</v>
      </c>
    </row>
    <row r="46" spans="1:54" x14ac:dyDescent="0.25">
      <c r="A46" t="s">
        <v>23</v>
      </c>
      <c r="B46">
        <v>-5</v>
      </c>
      <c r="C46">
        <v>1</v>
      </c>
      <c r="D46" t="s">
        <v>47</v>
      </c>
      <c r="E46">
        <v>-5</v>
      </c>
      <c r="F46">
        <v>1</v>
      </c>
      <c r="G46" t="s">
        <v>47</v>
      </c>
      <c r="H46">
        <v>0</v>
      </c>
      <c r="I46">
        <v>1</v>
      </c>
      <c r="J46" t="s">
        <v>47</v>
      </c>
      <c r="K46">
        <v>-11</v>
      </c>
      <c r="L46">
        <v>1</v>
      </c>
      <c r="M46" t="s">
        <v>45</v>
      </c>
      <c r="N46">
        <v>1</v>
      </c>
      <c r="O46">
        <v>1</v>
      </c>
      <c r="P46" t="s">
        <v>45</v>
      </c>
      <c r="Q46">
        <v>-10</v>
      </c>
      <c r="R46">
        <v>1</v>
      </c>
      <c r="S46" t="s">
        <v>45</v>
      </c>
      <c r="T46">
        <v>-7</v>
      </c>
      <c r="U46">
        <v>1</v>
      </c>
      <c r="V46" t="s">
        <v>109</v>
      </c>
      <c r="W46">
        <v>-1</v>
      </c>
      <c r="X46">
        <v>1</v>
      </c>
      <c r="Y46" t="s">
        <v>134</v>
      </c>
      <c r="Z46">
        <v>0</v>
      </c>
      <c r="AA46">
        <v>1</v>
      </c>
      <c r="AB46" t="s">
        <v>134</v>
      </c>
      <c r="AC46">
        <v>-13</v>
      </c>
      <c r="AD46">
        <v>1</v>
      </c>
      <c r="AE46" t="s">
        <v>45</v>
      </c>
      <c r="AF46">
        <v>-3</v>
      </c>
      <c r="AG46">
        <v>1</v>
      </c>
      <c r="AH46" t="s">
        <v>20</v>
      </c>
      <c r="AI46">
        <v>3</v>
      </c>
      <c r="AJ46">
        <v>1</v>
      </c>
      <c r="AK46" t="s">
        <v>134</v>
      </c>
      <c r="AL46">
        <v>-2</v>
      </c>
      <c r="AM46">
        <v>1</v>
      </c>
      <c r="AN46" t="s">
        <v>109</v>
      </c>
      <c r="AO46">
        <v>-2</v>
      </c>
      <c r="AP46">
        <v>1</v>
      </c>
      <c r="AQ46" t="s">
        <v>283</v>
      </c>
      <c r="AR46">
        <v>4</v>
      </c>
      <c r="AS46">
        <v>1</v>
      </c>
      <c r="AT46" t="s">
        <v>283</v>
      </c>
      <c r="AU46">
        <v>4</v>
      </c>
      <c r="AV46">
        <v>1</v>
      </c>
      <c r="AW46" t="s">
        <v>283</v>
      </c>
      <c r="AX46">
        <v>4</v>
      </c>
      <c r="AY46">
        <v>1</v>
      </c>
      <c r="AZ46" t="s">
        <v>283</v>
      </c>
      <c r="BA46">
        <v>4</v>
      </c>
      <c r="BB46">
        <v>1</v>
      </c>
    </row>
    <row r="47" spans="1:54" x14ac:dyDescent="0.25">
      <c r="A47" t="s">
        <v>109</v>
      </c>
      <c r="B47">
        <v>-5</v>
      </c>
      <c r="C47">
        <v>2</v>
      </c>
      <c r="D47" t="s">
        <v>20</v>
      </c>
      <c r="E47">
        <v>-5</v>
      </c>
      <c r="F47">
        <v>2</v>
      </c>
      <c r="G47" t="s">
        <v>85</v>
      </c>
      <c r="H47">
        <v>0</v>
      </c>
      <c r="I47">
        <v>2</v>
      </c>
      <c r="J47" t="s">
        <v>85</v>
      </c>
      <c r="K47">
        <v>-11</v>
      </c>
      <c r="L47">
        <v>2</v>
      </c>
      <c r="M47" t="s">
        <v>8</v>
      </c>
      <c r="N47">
        <v>1</v>
      </c>
      <c r="O47">
        <v>2</v>
      </c>
      <c r="P47" t="s">
        <v>20</v>
      </c>
      <c r="Q47">
        <v>-10</v>
      </c>
      <c r="R47">
        <v>2</v>
      </c>
      <c r="S47" t="s">
        <v>47</v>
      </c>
      <c r="T47">
        <v>-7</v>
      </c>
      <c r="U47">
        <v>2</v>
      </c>
      <c r="V47" t="s">
        <v>47</v>
      </c>
      <c r="W47">
        <v>-1</v>
      </c>
      <c r="X47">
        <v>2</v>
      </c>
      <c r="Y47" t="s">
        <v>8</v>
      </c>
      <c r="Z47">
        <v>0</v>
      </c>
      <c r="AA47">
        <v>2</v>
      </c>
      <c r="AB47" t="s">
        <v>8</v>
      </c>
      <c r="AC47">
        <v>-13</v>
      </c>
      <c r="AD47">
        <v>2</v>
      </c>
      <c r="AE47" t="s">
        <v>124</v>
      </c>
      <c r="AF47">
        <v>-3</v>
      </c>
      <c r="AG47">
        <v>2</v>
      </c>
      <c r="AH47" t="s">
        <v>109</v>
      </c>
      <c r="AI47">
        <v>3</v>
      </c>
      <c r="AJ47">
        <v>2</v>
      </c>
      <c r="AK47" t="s">
        <v>85</v>
      </c>
      <c r="AL47">
        <v>-2</v>
      </c>
      <c r="AM47">
        <v>2</v>
      </c>
      <c r="AN47" t="s">
        <v>28</v>
      </c>
      <c r="AO47">
        <v>-2</v>
      </c>
      <c r="AP47">
        <v>2</v>
      </c>
      <c r="AQ47" t="s">
        <v>124</v>
      </c>
      <c r="AR47">
        <v>4</v>
      </c>
      <c r="AS47">
        <v>2</v>
      </c>
      <c r="AT47" t="s">
        <v>124</v>
      </c>
      <c r="AU47">
        <v>4</v>
      </c>
      <c r="AV47">
        <v>2</v>
      </c>
      <c r="AW47" t="s">
        <v>124</v>
      </c>
      <c r="AX47">
        <v>4</v>
      </c>
      <c r="AY47">
        <v>2</v>
      </c>
      <c r="AZ47" t="s">
        <v>124</v>
      </c>
      <c r="BA47">
        <v>4</v>
      </c>
      <c r="BB47">
        <v>2</v>
      </c>
    </row>
    <row r="48" spans="1:54" x14ac:dyDescent="0.25">
      <c r="A48" t="s">
        <v>60</v>
      </c>
      <c r="B48">
        <v>-5</v>
      </c>
      <c r="C48">
        <v>3</v>
      </c>
      <c r="D48" t="s">
        <v>8</v>
      </c>
      <c r="E48">
        <v>-5</v>
      </c>
      <c r="F48">
        <v>3</v>
      </c>
      <c r="G48" t="s">
        <v>118</v>
      </c>
      <c r="H48">
        <v>0</v>
      </c>
      <c r="I48">
        <v>3</v>
      </c>
      <c r="J48" t="s">
        <v>28</v>
      </c>
      <c r="K48">
        <v>-11</v>
      </c>
      <c r="L48">
        <v>3</v>
      </c>
      <c r="M48" t="s">
        <v>28</v>
      </c>
      <c r="N48">
        <v>1</v>
      </c>
      <c r="O48">
        <v>3</v>
      </c>
      <c r="P48" t="s">
        <v>28</v>
      </c>
      <c r="Q48">
        <v>-10</v>
      </c>
      <c r="R48">
        <v>3</v>
      </c>
      <c r="S48" t="s">
        <v>28</v>
      </c>
      <c r="T48">
        <v>-7</v>
      </c>
      <c r="U48">
        <v>3</v>
      </c>
      <c r="V48" t="s">
        <v>28</v>
      </c>
      <c r="W48">
        <v>-1</v>
      </c>
      <c r="X48">
        <v>3</v>
      </c>
      <c r="Y48" t="s">
        <v>15</v>
      </c>
      <c r="Z48">
        <v>0</v>
      </c>
      <c r="AA48">
        <v>3</v>
      </c>
      <c r="AB48" t="s">
        <v>28</v>
      </c>
      <c r="AC48">
        <v>-13</v>
      </c>
      <c r="AD48">
        <v>3</v>
      </c>
      <c r="AE48" t="s">
        <v>97</v>
      </c>
      <c r="AF48">
        <v>-3</v>
      </c>
      <c r="AG48">
        <v>3</v>
      </c>
      <c r="AH48" t="s">
        <v>97</v>
      </c>
      <c r="AI48">
        <v>3</v>
      </c>
      <c r="AJ48">
        <v>3</v>
      </c>
      <c r="AK48" t="s">
        <v>28</v>
      </c>
      <c r="AL48">
        <v>-2</v>
      </c>
      <c r="AM48">
        <v>3</v>
      </c>
      <c r="AN48" t="s">
        <v>106</v>
      </c>
      <c r="AO48">
        <v>-2</v>
      </c>
      <c r="AP48">
        <v>3</v>
      </c>
      <c r="AQ48" t="s">
        <v>278</v>
      </c>
      <c r="AR48">
        <v>4</v>
      </c>
      <c r="AS48">
        <v>3</v>
      </c>
      <c r="AT48" t="s">
        <v>278</v>
      </c>
      <c r="AU48">
        <v>4</v>
      </c>
      <c r="AV48">
        <v>3</v>
      </c>
      <c r="AW48" t="s">
        <v>278</v>
      </c>
      <c r="AX48">
        <v>4</v>
      </c>
      <c r="AY48">
        <v>3</v>
      </c>
      <c r="AZ48" t="s">
        <v>278</v>
      </c>
      <c r="BA48">
        <v>4</v>
      </c>
      <c r="BB48">
        <v>3</v>
      </c>
    </row>
    <row r="49" spans="1:54" x14ac:dyDescent="0.25">
      <c r="A49" t="s">
        <v>239</v>
      </c>
      <c r="B49">
        <v>-5</v>
      </c>
      <c r="C49">
        <v>4</v>
      </c>
      <c r="D49" t="s">
        <v>278</v>
      </c>
      <c r="E49">
        <v>-5</v>
      </c>
      <c r="F49">
        <v>4</v>
      </c>
      <c r="G49" t="s">
        <v>278</v>
      </c>
      <c r="H49">
        <v>0</v>
      </c>
      <c r="I49">
        <v>4</v>
      </c>
      <c r="J49" t="s">
        <v>278</v>
      </c>
      <c r="K49">
        <v>-11</v>
      </c>
      <c r="L49">
        <v>4</v>
      </c>
      <c r="M49" t="s">
        <v>278</v>
      </c>
      <c r="N49">
        <v>1</v>
      </c>
      <c r="O49">
        <v>4</v>
      </c>
      <c r="P49" t="s">
        <v>278</v>
      </c>
      <c r="Q49">
        <v>-10</v>
      </c>
      <c r="R49">
        <v>4</v>
      </c>
      <c r="S49" t="s">
        <v>106</v>
      </c>
      <c r="T49">
        <v>-7</v>
      </c>
      <c r="U49">
        <v>4</v>
      </c>
      <c r="V49" t="s">
        <v>106</v>
      </c>
      <c r="W49">
        <v>-1</v>
      </c>
      <c r="X49">
        <v>4</v>
      </c>
      <c r="Y49" t="s">
        <v>106</v>
      </c>
      <c r="Z49">
        <v>0</v>
      </c>
      <c r="AA49">
        <v>4</v>
      </c>
      <c r="AB49" t="s">
        <v>106</v>
      </c>
      <c r="AC49">
        <v>-13</v>
      </c>
      <c r="AD49">
        <v>4</v>
      </c>
      <c r="AE49" t="s">
        <v>131</v>
      </c>
      <c r="AF49">
        <v>-3</v>
      </c>
      <c r="AG49">
        <v>4</v>
      </c>
      <c r="AH49" t="s">
        <v>131</v>
      </c>
      <c r="AI49">
        <v>3</v>
      </c>
      <c r="AJ49">
        <v>4</v>
      </c>
      <c r="AK49" t="s">
        <v>106</v>
      </c>
      <c r="AL49">
        <v>-2</v>
      </c>
      <c r="AM49">
        <v>4</v>
      </c>
      <c r="AN49" t="s">
        <v>39</v>
      </c>
      <c r="AO49">
        <v>-2</v>
      </c>
      <c r="AP49">
        <v>4</v>
      </c>
      <c r="AQ49" t="s">
        <v>15</v>
      </c>
      <c r="AR49">
        <v>4</v>
      </c>
      <c r="AS49">
        <v>4</v>
      </c>
      <c r="AT49" t="s">
        <v>15</v>
      </c>
      <c r="AU49">
        <v>4</v>
      </c>
      <c r="AV49">
        <v>4</v>
      </c>
      <c r="AW49" t="s">
        <v>15</v>
      </c>
      <c r="AX49">
        <v>4</v>
      </c>
      <c r="AY49">
        <v>4</v>
      </c>
      <c r="AZ49" t="s">
        <v>15</v>
      </c>
      <c r="BA49">
        <v>4</v>
      </c>
      <c r="BB49">
        <v>4</v>
      </c>
    </row>
    <row r="51" spans="1:54" x14ac:dyDescent="0.25">
      <c r="B51" t="s">
        <v>270</v>
      </c>
      <c r="C51" t="s">
        <v>271</v>
      </c>
      <c r="D51" t="s">
        <v>272</v>
      </c>
      <c r="E51" t="s">
        <v>273</v>
      </c>
    </row>
    <row r="52" spans="1:54" x14ac:dyDescent="0.25">
      <c r="A52" s="13" t="s">
        <v>8</v>
      </c>
      <c r="B52">
        <f>IF(ISERROR(VLOOKUP($A52,$A$2:$C$49,3,FALSE)=1),0,IF(VLOOKUP($A52,$A$2:$C$49,3,FALSE)=1,1,0))+IF(ISERROR(VLOOKUP($A52,$D$2:$F$49,3,FALSE)=1),0,IF(VLOOKUP($A52,$D$2:$F$49,3,FALSE)=1,1,0))+IF(ISERROR(VLOOKUP($A52,$G$2:$I$49,3,FALSE)=1),0,IF(VLOOKUP($A52,$G$2:$I$49,3,FALSE)=1,1,0))+IF(ISERROR(VLOOKUP($A52,$J$2:$L$49,3,FALSE)=1),0,IF(VLOOKUP($A52,$J$2:$L$49,3,FALSE)=1,1,0))+IF(ISERROR(VLOOKUP($A52,$M$2:$O$49,3,FALSE)=1),0,IF(VLOOKUP($A52,$M$2:$O$49,3,FALSE)=1,1,0))+IF(ISERROR(VLOOKUP($A52,$P$2:$R$49,3,FALSE)=1),0,IF(VLOOKUP($A52,$P$2:$R$49,3,FALSE)=1,1,0))+IF(ISERROR(VLOOKUP($A52,$S$2:$U$49,3,FALSE)=1),0,IF(VLOOKUP($A52,$S$2:$U$49,3,FALSE)=1,1,0))+IF(ISERROR(VLOOKUP($A52,$V$2:$X$49,3,FALSE)=1),0,IF(VLOOKUP($A52,$V$2:$X$49,3,FALSE)=1,1,0))+IF(ISERROR(VLOOKUP($A52,$Y$2:$AA$49,3,FALSE)=1),0,IF(VLOOKUP($A52,$Y$2:$AA$49,3,FALSE)=1,1,0))+IF(ISERROR(VLOOKUP($A52,$AB$2:$AD$49,3,FALSE)=1),0,IF(VLOOKUP($A52,$AB$2:$AD$49,3,FALSE)=1,1,0))+IF(ISERROR(VLOOKUP($A52,$AE$2:$AG$49,3,FALSE)=1),0,IF(VLOOKUP($A52,$AE$2:$AG$49,3,FALSE)=1,1,0))+IF(ISERROR(VLOOKUP($A52,$AH$2:$AJ$49,3,FALSE)=1),0,IF(VLOOKUP($A52,$AH$2:$AJ$49,3,FALSE)=1,1,0))+IF(ISERROR(VLOOKUP($A52,$AK$2:$AM$49,3,FALSE)=1),0,IF(VLOOKUP($A52,$AK$2:$AM$49,3,FALSE)=1,1,0))+IF(ISERROR(VLOOKUP($A52,$AN$2:$AP$49,3,FALSE)=1),0,IF(VLOOKUP($A52,$AN$2:$AP$49,3,FALSE)=1,1,0))+IF(ISERROR(VLOOKUP($A52,$AQ$2:$AS$49,3,FALSE)=1),0,IF(VLOOKUP($A52,$AQ$2:$AS$49,3,FALSE)=1,1,0))+IF(ISERROR(VLOOKUP($A52,$AT$2:$AV$49,3,FALSE)=1),0,IF(VLOOKUP($A52,$AT$2:$AV$49,3,FALSE)=1,1,0))+IF(ISERROR(VLOOKUP($A52,$AW$2:$AY$49,3,FALSE)=1),0,IF(VLOOKUP($A52,$AW$2:$AY$49,3,FALSE)=1,1,0))+IF(ISERROR(VLOOKUP($A52,$AZ$2:$BB$49,3,FALSE)=1),0,IF(VLOOKUP($A52,$AZ$2:$BB$49,3,FALSE)=1,1,0))</f>
        <v>0</v>
      </c>
      <c r="C52">
        <f>IF(ISERROR(VLOOKUP($A52,$A$2:$C$49,3,FALSE)=2),0,IF(VLOOKUP($A52,$A$2:$C$49,3,FALSE)=2,1,0))+IF(ISERROR(VLOOKUP($A52,$D$2:$F$49,3,FALSE)=2),0,IF(VLOOKUP($A52,$D$2:$F$49,3,FALSE)=2,1,0))+IF(ISERROR(VLOOKUP($A52,$G$2:$I$49,3,FALSE)=2),0,IF(VLOOKUP($A52,$G$2:$I$49,3,FALSE)=2,1,0))+IF(ISERROR(VLOOKUP($A52,$J$2:$L$49,3,FALSE)=2),0,IF(VLOOKUP($A52,$J$2:$L$49,3,FALSE)=2,1,0))+IF(ISERROR(VLOOKUP($A52,$M$2:$O$49,3,FALSE)=2),0,IF(VLOOKUP($A52,$M$2:$O$49,3,FALSE)=2,1,0))+IF(ISERROR(VLOOKUP($A52,$P$2:$R$49,3,FALSE)=2),0,IF(VLOOKUP($A52,$P$2:$R$49,3,FALSE)=2,1,0))+IF(ISERROR(VLOOKUP($A52,$S$2:$U$49,3,FALSE)=2),0,IF(VLOOKUP($A52,$S$2:$U$49,3,FALSE)=2,1,0))+IF(ISERROR(VLOOKUP($A52,$V$2:$X$49,3,FALSE)=2),0,IF(VLOOKUP($A52,$V$2:$X$49,3,FALSE)=2,1,0))+IF(ISERROR(VLOOKUP($A52,$Y$2:$AA$49,3,FALSE)=2),0,IF(VLOOKUP($A52,$Y$2:$AA$49,3,FALSE)=2,1,0))+IF(ISERROR(VLOOKUP($A52,$AB$2:$AD$49,3,FALSE)=2),0,IF(VLOOKUP($A52,$AB$2:$AD$49,3,FALSE)=2,1,0))+IF(ISERROR(VLOOKUP($A52,$AE$2:$AG$49,3,FALSE)=2),0,IF(VLOOKUP($A52,$AE$2:$AG$49,3,FALSE)=2,1,0))+IF(ISERROR(VLOOKUP($A52,$AH$2:$AJ$49,3,FALSE)=2),0,IF(VLOOKUP($A52,$AH$2:$AJ$49,3,FALSE)=2,1,0))+IF(ISERROR(VLOOKUP($A52,$AK$2:$AM$49,3,FALSE)=2),0,IF(VLOOKUP($A52,$AK$2:$AM$49,3,FALSE)=2,1,0))+IF(ISERROR(VLOOKUP($A52,$AN$2:$AP$49,3,FALSE)=2),0,IF(VLOOKUP($A52,$AN$2:$AP$49,3,FALSE)=2,1,0))+IF(ISERROR(VLOOKUP($A52,$AQ$2:$AS$49,3,FALSE)=2),0,IF(VLOOKUP($A52,$AQ$2:$AS$49,3,FALSE)=2,1,0))+IF(ISERROR(VLOOKUP($A52,$AT$2:$AV$49,3,FALSE)=2),0,IF(VLOOKUP($A52,$AT$2:$AV$49,3,FALSE)=2,1,0))+IF(ISERROR(VLOOKUP($A52,$AW$2:$AY$49,3,FALSE)=2),0,IF(VLOOKUP($A52,$AW$2:$AY$49,3,FALSE)=2,1,0))+IF(ISERROR(VLOOKUP($A52,$AZ$2:$BB$49,3,FALSE)=2),0,IF(VLOOKUP($A52,$AZ$2:$BB$49,3,FALSE)=2,1,0))</f>
        <v>10</v>
      </c>
      <c r="D52">
        <f>IF(ISERROR(VLOOKUP($A52,$A$2:$C$49,3,FALSE)=3),0,IF(VLOOKUP($A52,$A$2:$C$49,3,FALSE)=3,1,0))+IF(ISERROR(VLOOKUP($A52,$D$2:$F$49,3,FALSE)=3),0,IF(VLOOKUP($A52,$D$2:$F$49,3,FALSE)=3,1,0))+IF(ISERROR(VLOOKUP($A52,$G$2:$I$49,3,FALSE)=3),0,IF(VLOOKUP($A52,$G$2:$I$49,3,FALSE)=3,1,0))+IF(ISERROR(VLOOKUP($A52,$J$2:$L$49,3,FALSE)=3),0,IF(VLOOKUP($A52,$J$2:$L$49,3,FALSE)=3,1,0))+IF(ISERROR(VLOOKUP($A52,$M$2:$O$49,3,FALSE)=3),0,IF(VLOOKUP($A52,$M$2:$O$49,3,FALSE)=3,1,0))+IF(ISERROR(VLOOKUP($A52,$P$2:$R$49,3,FALSE)=3),0,IF(VLOOKUP($A52,$P$2:$R$49,3,FALSE)=3,1,0))+IF(ISERROR(VLOOKUP($A52,$S$2:$U$49,3,FALSE)=3),0,IF(VLOOKUP($A52,$S$2:$U$49,3,FALSE)=3,1,0))+IF(ISERROR(VLOOKUP($A52,$V$2:$X$49,3,FALSE)=3),0,IF(VLOOKUP($A52,$V$2:$X$49,3,FALSE)=3,1,0))+IF(ISERROR(VLOOKUP($A52,$Y$2:$AA$49,3,FALSE)=3),0,IF(VLOOKUP($A52,$Y$2:$AA$49,3,FALSE)=3,1,0))+IF(ISERROR(VLOOKUP($A52,$AB$2:$AD$49,3,FALSE)=3),0,IF(VLOOKUP($A52,$AB$2:$AD$49,3,FALSE)=3,1,0))+IF(ISERROR(VLOOKUP($A52,$AE$2:$AG$49,3,FALSE)=3),0,IF(VLOOKUP($A52,$AE$2:$AG$49,3,FALSE)=3,1,0))+IF(ISERROR(VLOOKUP($A52,$AH$2:$AJ$49,3,FALSE)=3),0,IF(VLOOKUP($A52,$AH$2:$AJ$49,3,FALSE)=3,1,0))+IF(ISERROR(VLOOKUP($A52,$AK$2:$AM$49,3,FALSE)=3),0,IF(VLOOKUP($A52,$AK$2:$AM$49,3,FALSE)=3,1,0))+IF(ISERROR(VLOOKUP($A52,$AN$2:$AP$49,3,FALSE)=3),0,IF(VLOOKUP($A52,$AN$2:$AP$49,3,FALSE)=3,1,0))+IF(ISERROR(VLOOKUP($A52,$AQ$2:$AS$49,3,FALSE)=3),0,IF(VLOOKUP($A52,$AQ$2:$AS$49,3,FALSE)=3,1,0))+IF(ISERROR(VLOOKUP($A52,$AT$2:$AV$49,3,FALSE)=3),0,IF(VLOOKUP($A52,$AT$2:$AV$49,3,FALSE)=3,1,0))+IF(ISERROR(VLOOKUP($A52,$AW$2:$AY$49,3,FALSE)=3),0,IF(VLOOKUP($A52,$AW$2:$AY$49,3,FALSE)=3,1,0))+IF(ISERROR(VLOOKUP($A52,$AZ$2:$BB$49,3,FALSE)=3),0,IF(VLOOKUP($A52,$AZ$2:$BB$49,3,FALSE)=3,1,0))</f>
        <v>6</v>
      </c>
      <c r="E52">
        <f>IF(ISERROR(VLOOKUP($A52,$A$2:$C$49,3,FALSE)=4),0,IF(VLOOKUP($A52,$A$2:$C$49,3,FALSE)=4,1,0))+IF(ISERROR(VLOOKUP($A52,$D$2:$F$49,3,FALSE)=4),0,IF(VLOOKUP($A52,$D$2:$F$49,3,FALSE)=4,1,0))+IF(ISERROR(VLOOKUP($A52,$G$2:$I$49,3,FALSE)=4),0,IF(VLOOKUP($A52,$G$2:$I$49,3,FALSE)=4,1,0))+IF(ISERROR(VLOOKUP($A52,$J$2:$L$49,3,FALSE)=4),0,IF(VLOOKUP($A52,$J$2:$L$49,3,FALSE)=4,1,0))+IF(ISERROR(VLOOKUP($A52,$M$2:$O$49,3,FALSE)=4),0,IF(VLOOKUP($A52,$M$2:$O$49,3,FALSE)=4,1,0))+IF(ISERROR(VLOOKUP($A52,$P$2:$R$49,3,FALSE)=4),0,IF(VLOOKUP($A52,$P$2:$R$49,3,FALSE)=4,1,0))+IF(ISERROR(VLOOKUP($A52,$S$2:$U$49,3,FALSE)=4),0,IF(VLOOKUP($A52,$S$2:$U$49,3,FALSE)=4,1,0))+IF(ISERROR(VLOOKUP($A52,$V$2:$X$49,3,FALSE)=4),0,IF(VLOOKUP($A52,$V$2:$X$49,3,FALSE)=4,1,0))+IF(ISERROR(VLOOKUP($A52,$Y$2:$AA$49,3,FALSE)=4),0,IF(VLOOKUP($A52,$Y$2:$AA$49,3,FALSE)=4,1,0))+IF(ISERROR(VLOOKUP($A52,$AB$2:$AD$49,3,FALSE)=4),0,IF(VLOOKUP($A52,$AB$2:$AD$49,3,FALSE)=4,1,0))+IF(ISERROR(VLOOKUP($A52,$AE$2:$AG$49,3,FALSE)=4),0,IF(VLOOKUP($A52,$AE$2:$AG$49,3,FALSE)=4,1,0))+IF(ISERROR(VLOOKUP($A52,$AH$2:$AJ$49,3,FALSE)=4),0,IF(VLOOKUP($A52,$AH$2:$AJ$49,3,FALSE)=4,1,0))+IF(ISERROR(VLOOKUP($A52,$AK$2:$AM$49,3,FALSE)=4),0,IF(VLOOKUP($A52,$AK$2:$AM$49,3,FALSE)=4,1,0))+IF(ISERROR(VLOOKUP($A52,$AN$2:$AP$49,3,FALSE)=4),0,IF(VLOOKUP($A52,$AN$2:$AP$49,3,FALSE)=4,1,0))+IF(ISERROR(VLOOKUP($A52,$AQ$2:$AS$49,3,FALSE)=4),0,IF(VLOOKUP($A52,$AQ$2:$AS$49,3,FALSE)=4,1,0))+IF(ISERROR(VLOOKUP($A52,$AT$2:$AV$49,3,FALSE)=4),0,IF(VLOOKUP($A52,$AT$2:$AV$49,3,FALSE)=4,1,0))+IF(ISERROR(VLOOKUP($A52,$AW$2:$AY$49,3,FALSE)=4),0,IF(VLOOKUP($A52,$AW$2:$AY$49,3,FALSE)=4,1,0))+IF(ISERROR(VLOOKUP($A52,$AZ$2:$BB$49,3,FALSE)=4),0,IF(VLOOKUP($A52,$AZ$2:$BB$49,3,FALSE)=4,1,0))</f>
        <v>0</v>
      </c>
      <c r="F52">
        <f>SUM(B52:E52)</f>
        <v>16</v>
      </c>
      <c r="J52">
        <f ca="1">OFFSET(INDEX(A2:A49,MATCH(A54,A2:A49,0),1),0,1)</f>
        <v>-7</v>
      </c>
      <c r="K52">
        <f>INDEX(A3:C50,MATCH(A55,A3:A50,0),3)</f>
        <v>4</v>
      </c>
    </row>
    <row r="53" spans="1:54" x14ac:dyDescent="0.25">
      <c r="A53" s="13" t="s">
        <v>12</v>
      </c>
      <c r="B53">
        <f t="shared" ref="B53:B110" si="0">IF(ISERROR(VLOOKUP($A53,$A$2:$C$49,3,FALSE)=1),0,IF(VLOOKUP($A53,$A$2:$C$49,3,FALSE)=1,1,0))+IF(ISERROR(VLOOKUP($A53,$D$2:$F$49,3,FALSE)=1),0,IF(VLOOKUP($A53,$D$2:$F$49,3,FALSE)=1,1,0))+IF(ISERROR(VLOOKUP($A53,$G$2:$I$49,3,FALSE)=1),0,IF(VLOOKUP($A53,$G$2:$I$49,3,FALSE)=1,1,0))+IF(ISERROR(VLOOKUP($A53,$J$2:$L$49,3,FALSE)=1),0,IF(VLOOKUP($A53,$J$2:$L$49,3,FALSE)=1,1,0))+IF(ISERROR(VLOOKUP($A53,$M$2:$O$49,3,FALSE)=1),0,IF(VLOOKUP($A53,$M$2:$O$49,3,FALSE)=1,1,0))+IF(ISERROR(VLOOKUP($A53,$P$2:$R$49,3,FALSE)=1),0,IF(VLOOKUP($A53,$P$2:$R$49,3,FALSE)=1,1,0))+IF(ISERROR(VLOOKUP($A53,$S$2:$U$49,3,FALSE)=1),0,IF(VLOOKUP($A53,$S$2:$U$49,3,FALSE)=1,1,0))+IF(ISERROR(VLOOKUP($A53,$V$2:$X$49,3,FALSE)=1),0,IF(VLOOKUP($A53,$V$2:$X$49,3,FALSE)=1,1,0))+IF(ISERROR(VLOOKUP($A53,$Y$2:$AA$49,3,FALSE)=1),0,IF(VLOOKUP($A53,$Y$2:$AA$49,3,FALSE)=1,1,0))+IF(ISERROR(VLOOKUP($A53,$AB$2:$AD$49,3,FALSE)=1),0,IF(VLOOKUP($A53,$AB$2:$AD$49,3,FALSE)=1,1,0))+IF(ISERROR(VLOOKUP($A53,$AE$2:$AG$49,3,FALSE)=1),0,IF(VLOOKUP($A53,$AE$2:$AG$49,3,FALSE)=1,1,0))+IF(ISERROR(VLOOKUP($A53,$AH$2:$AJ$49,3,FALSE)=1),0,IF(VLOOKUP($A53,$AH$2:$AJ$49,3,FALSE)=1,1,0))+IF(ISERROR(VLOOKUP($A53,$AK$2:$AM$49,3,FALSE)=1),0,IF(VLOOKUP($A53,$AK$2:$AM$49,3,FALSE)=1,1,0))+IF(ISERROR(VLOOKUP($A53,$AN$2:$AP$49,3,FALSE)=1),0,IF(VLOOKUP($A53,$AN$2:$AP$49,3,FALSE)=1,1,0))+IF(ISERROR(VLOOKUP($A53,$AQ$2:$AS$49,3,FALSE)=1),0,IF(VLOOKUP($A53,$AQ$2:$AS$49,3,FALSE)=1,1,0))+IF(ISERROR(VLOOKUP($A53,$AT$2:$AV$49,3,FALSE)=1),0,IF(VLOOKUP($A53,$AT$2:$AV$49,3,FALSE)=1,1,0))+IF(ISERROR(VLOOKUP($A53,$AW$2:$AY$49,3,FALSE)=1),0,IF(VLOOKUP($A53,$AW$2:$AY$49,3,FALSE)=1,1,0))+IF(ISERROR(VLOOKUP($A53,$AZ$2:$BB$49,3,FALSE)=1),0,IF(VLOOKUP($A53,$AZ$2:$BB$49,3,FALSE)=1,1,0))</f>
        <v>0</v>
      </c>
      <c r="C53">
        <f t="shared" ref="C53:C110" si="1">IF(ISERROR(VLOOKUP($A53,$A$2:$C$49,3,FALSE)=2),0,IF(VLOOKUP($A53,$A$2:$C$49,3,FALSE)=2,1,0))+IF(ISERROR(VLOOKUP($A53,$D$2:$F$49,3,FALSE)=2),0,IF(VLOOKUP($A53,$D$2:$F$49,3,FALSE)=2,1,0))+IF(ISERROR(VLOOKUP($A53,$G$2:$I$49,3,FALSE)=2),0,IF(VLOOKUP($A53,$G$2:$I$49,3,FALSE)=2,1,0))+IF(ISERROR(VLOOKUP($A53,$J$2:$L$49,3,FALSE)=2),0,IF(VLOOKUP($A53,$J$2:$L$49,3,FALSE)=2,1,0))+IF(ISERROR(VLOOKUP($A53,$M$2:$O$49,3,FALSE)=2),0,IF(VLOOKUP($A53,$M$2:$O$49,3,FALSE)=2,1,0))+IF(ISERROR(VLOOKUP($A53,$P$2:$R$49,3,FALSE)=2),0,IF(VLOOKUP($A53,$P$2:$R$49,3,FALSE)=2,1,0))+IF(ISERROR(VLOOKUP($A53,$S$2:$U$49,3,FALSE)=2),0,IF(VLOOKUP($A53,$S$2:$U$49,3,FALSE)=2,1,0))+IF(ISERROR(VLOOKUP($A53,$V$2:$X$49,3,FALSE)=2),0,IF(VLOOKUP($A53,$V$2:$X$49,3,FALSE)=2,1,0))+IF(ISERROR(VLOOKUP($A53,$Y$2:$AA$49,3,FALSE)=2),0,IF(VLOOKUP($A53,$Y$2:$AA$49,3,FALSE)=2,1,0))+IF(ISERROR(VLOOKUP($A53,$AB$2:$AD$49,3,FALSE)=2),0,IF(VLOOKUP($A53,$AB$2:$AD$49,3,FALSE)=2,1,0))+IF(ISERROR(VLOOKUP($A53,$AE$2:$AG$49,3,FALSE)=2),0,IF(VLOOKUP($A53,$AE$2:$AG$49,3,FALSE)=2,1,0))+IF(ISERROR(VLOOKUP($A53,$AH$2:$AJ$49,3,FALSE)=2),0,IF(VLOOKUP($A53,$AH$2:$AJ$49,3,FALSE)=2,1,0))+IF(ISERROR(VLOOKUP($A53,$AK$2:$AM$49,3,FALSE)=2),0,IF(VLOOKUP($A53,$AK$2:$AM$49,3,FALSE)=2,1,0))+IF(ISERROR(VLOOKUP($A53,$AN$2:$AP$49,3,FALSE)=2),0,IF(VLOOKUP($A53,$AN$2:$AP$49,3,FALSE)=2,1,0))+IF(ISERROR(VLOOKUP($A53,$AQ$2:$AS$49,3,FALSE)=2),0,IF(VLOOKUP($A53,$AQ$2:$AS$49,3,FALSE)=2,1,0))+IF(ISERROR(VLOOKUP($A53,$AT$2:$AV$49,3,FALSE)=2),0,IF(VLOOKUP($A53,$AT$2:$AV$49,3,FALSE)=2,1,0))+IF(ISERROR(VLOOKUP($A53,$AW$2:$AY$49,3,FALSE)=2),0,IF(VLOOKUP($A53,$AW$2:$AY$49,3,FALSE)=2,1,0))+IF(ISERROR(VLOOKUP($A53,$AZ$2:$BB$49,3,FALSE)=2),0,IF(VLOOKUP($A53,$AZ$2:$BB$49,3,FALSE)=2,1,0))</f>
        <v>4</v>
      </c>
      <c r="D53">
        <f t="shared" ref="D53:D110" si="2">IF(ISERROR(VLOOKUP($A53,$A$2:$C$49,3,FALSE)=3),0,IF(VLOOKUP($A53,$A$2:$C$49,3,FALSE)=3,1,0))+IF(ISERROR(VLOOKUP($A53,$D$2:$F$49,3,FALSE)=3),0,IF(VLOOKUP($A53,$D$2:$F$49,3,FALSE)=3,1,0))+IF(ISERROR(VLOOKUP($A53,$G$2:$I$49,3,FALSE)=3),0,IF(VLOOKUP($A53,$G$2:$I$49,3,FALSE)=3,1,0))+IF(ISERROR(VLOOKUP($A53,$J$2:$L$49,3,FALSE)=3),0,IF(VLOOKUP($A53,$J$2:$L$49,3,FALSE)=3,1,0))+IF(ISERROR(VLOOKUP($A53,$M$2:$O$49,3,FALSE)=3),0,IF(VLOOKUP($A53,$M$2:$O$49,3,FALSE)=3,1,0))+IF(ISERROR(VLOOKUP($A53,$P$2:$R$49,3,FALSE)=3),0,IF(VLOOKUP($A53,$P$2:$R$49,3,FALSE)=3,1,0))+IF(ISERROR(VLOOKUP($A53,$S$2:$U$49,3,FALSE)=3),0,IF(VLOOKUP($A53,$S$2:$U$49,3,FALSE)=3,1,0))+IF(ISERROR(VLOOKUP($A53,$V$2:$X$49,3,FALSE)=3),0,IF(VLOOKUP($A53,$V$2:$X$49,3,FALSE)=3,1,0))+IF(ISERROR(VLOOKUP($A53,$Y$2:$AA$49,3,FALSE)=3),0,IF(VLOOKUP($A53,$Y$2:$AA$49,3,FALSE)=3,1,0))+IF(ISERROR(VLOOKUP($A53,$AB$2:$AD$49,3,FALSE)=3),0,IF(VLOOKUP($A53,$AB$2:$AD$49,3,FALSE)=3,1,0))+IF(ISERROR(VLOOKUP($A53,$AE$2:$AG$49,3,FALSE)=3),0,IF(VLOOKUP($A53,$AE$2:$AG$49,3,FALSE)=3,1,0))+IF(ISERROR(VLOOKUP($A53,$AH$2:$AJ$49,3,FALSE)=3),0,IF(VLOOKUP($A53,$AH$2:$AJ$49,3,FALSE)=3,1,0))+IF(ISERROR(VLOOKUP($A53,$AK$2:$AM$49,3,FALSE)=3),0,IF(VLOOKUP($A53,$AK$2:$AM$49,3,FALSE)=3,1,0))+IF(ISERROR(VLOOKUP($A53,$AN$2:$AP$49,3,FALSE)=3),0,IF(VLOOKUP($A53,$AN$2:$AP$49,3,FALSE)=3,1,0))+IF(ISERROR(VLOOKUP($A53,$AQ$2:$AS$49,3,FALSE)=3),0,IF(VLOOKUP($A53,$AQ$2:$AS$49,3,FALSE)=3,1,0))+IF(ISERROR(VLOOKUP($A53,$AT$2:$AV$49,3,FALSE)=3),0,IF(VLOOKUP($A53,$AT$2:$AV$49,3,FALSE)=3,1,0))+IF(ISERROR(VLOOKUP($A53,$AW$2:$AY$49,3,FALSE)=3),0,IF(VLOOKUP($A53,$AW$2:$AY$49,3,FALSE)=3,1,0))+IF(ISERROR(VLOOKUP($A53,$AZ$2:$BB$49,3,FALSE)=3),0,IF(VLOOKUP($A53,$AZ$2:$BB$49,3,FALSE)=3,1,0))</f>
        <v>9</v>
      </c>
      <c r="E53">
        <f t="shared" ref="E53:E110" si="3">IF(ISERROR(VLOOKUP($A53,$A$2:$C$49,3,FALSE)=4),0,IF(VLOOKUP($A53,$A$2:$C$49,3,FALSE)=4,1,0))+IF(ISERROR(VLOOKUP($A53,$D$2:$F$49,3,FALSE)=4),0,IF(VLOOKUP($A53,$D$2:$F$49,3,FALSE)=4,1,0))+IF(ISERROR(VLOOKUP($A53,$G$2:$I$49,3,FALSE)=4),0,IF(VLOOKUP($A53,$G$2:$I$49,3,FALSE)=4,1,0))+IF(ISERROR(VLOOKUP($A53,$J$2:$L$49,3,FALSE)=4),0,IF(VLOOKUP($A53,$J$2:$L$49,3,FALSE)=4,1,0))+IF(ISERROR(VLOOKUP($A53,$M$2:$O$49,3,FALSE)=4),0,IF(VLOOKUP($A53,$M$2:$O$49,3,FALSE)=4,1,0))+IF(ISERROR(VLOOKUP($A53,$P$2:$R$49,3,FALSE)=4),0,IF(VLOOKUP($A53,$P$2:$R$49,3,FALSE)=4,1,0))+IF(ISERROR(VLOOKUP($A53,$S$2:$U$49,3,FALSE)=4),0,IF(VLOOKUP($A53,$S$2:$U$49,3,FALSE)=4,1,0))+IF(ISERROR(VLOOKUP($A53,$V$2:$X$49,3,FALSE)=4),0,IF(VLOOKUP($A53,$V$2:$X$49,3,FALSE)=4,1,0))+IF(ISERROR(VLOOKUP($A53,$Y$2:$AA$49,3,FALSE)=4),0,IF(VLOOKUP($A53,$Y$2:$AA$49,3,FALSE)=4,1,0))+IF(ISERROR(VLOOKUP($A53,$AB$2:$AD$49,3,FALSE)=4),0,IF(VLOOKUP($A53,$AB$2:$AD$49,3,FALSE)=4,1,0))+IF(ISERROR(VLOOKUP($A53,$AE$2:$AG$49,3,FALSE)=4),0,IF(VLOOKUP($A53,$AE$2:$AG$49,3,FALSE)=4,1,0))+IF(ISERROR(VLOOKUP($A53,$AH$2:$AJ$49,3,FALSE)=4),0,IF(VLOOKUP($A53,$AH$2:$AJ$49,3,FALSE)=4,1,0))+IF(ISERROR(VLOOKUP($A53,$AK$2:$AM$49,3,FALSE)=4),0,IF(VLOOKUP($A53,$AK$2:$AM$49,3,FALSE)=4,1,0))+IF(ISERROR(VLOOKUP($A53,$AN$2:$AP$49,3,FALSE)=4),0,IF(VLOOKUP($A53,$AN$2:$AP$49,3,FALSE)=4,1,0))+IF(ISERROR(VLOOKUP($A53,$AQ$2:$AS$49,3,FALSE)=4),0,IF(VLOOKUP($A53,$AQ$2:$AS$49,3,FALSE)=4,1,0))+IF(ISERROR(VLOOKUP($A53,$AT$2:$AV$49,3,FALSE)=4),0,IF(VLOOKUP($A53,$AT$2:$AV$49,3,FALSE)=4,1,0))+IF(ISERROR(VLOOKUP($A53,$AW$2:$AY$49,3,FALSE)=4),0,IF(VLOOKUP($A53,$AW$2:$AY$49,3,FALSE)=4,1,0))+IF(ISERROR(VLOOKUP($A53,$AZ$2:$BB$49,3,FALSE)=4),0,IF(VLOOKUP($A53,$AZ$2:$BB$49,3,FALSE)=4,1,0))</f>
        <v>4</v>
      </c>
      <c r="F53">
        <f t="shared" ref="F53:F110" si="4">SUM(B53:E53)</f>
        <v>17</v>
      </c>
    </row>
    <row r="54" spans="1:54" x14ac:dyDescent="0.25">
      <c r="A54" s="13" t="s">
        <v>15</v>
      </c>
      <c r="B54">
        <f t="shared" si="0"/>
        <v>0</v>
      </c>
      <c r="C54">
        <f t="shared" si="1"/>
        <v>0</v>
      </c>
      <c r="D54">
        <f t="shared" si="2"/>
        <v>1</v>
      </c>
      <c r="E54">
        <f t="shared" si="3"/>
        <v>11</v>
      </c>
      <c r="F54">
        <f t="shared" si="4"/>
        <v>12</v>
      </c>
    </row>
    <row r="55" spans="1:54" x14ac:dyDescent="0.25">
      <c r="A55" s="13" t="s">
        <v>18</v>
      </c>
      <c r="B55">
        <f t="shared" si="0"/>
        <v>0</v>
      </c>
      <c r="C55">
        <f t="shared" si="1"/>
        <v>7</v>
      </c>
      <c r="D55">
        <f t="shared" si="2"/>
        <v>3</v>
      </c>
      <c r="E55">
        <f t="shared" si="3"/>
        <v>7</v>
      </c>
      <c r="F55">
        <f t="shared" si="4"/>
        <v>17</v>
      </c>
    </row>
    <row r="56" spans="1:54" x14ac:dyDescent="0.25">
      <c r="A56" s="1" t="s">
        <v>20</v>
      </c>
      <c r="B56">
        <f t="shared" si="0"/>
        <v>6</v>
      </c>
      <c r="C56">
        <f t="shared" si="1"/>
        <v>6</v>
      </c>
      <c r="D56">
        <f t="shared" si="2"/>
        <v>3</v>
      </c>
      <c r="E56">
        <f t="shared" si="3"/>
        <v>0</v>
      </c>
      <c r="F56">
        <f t="shared" si="4"/>
        <v>15</v>
      </c>
    </row>
    <row r="57" spans="1:54" x14ac:dyDescent="0.25">
      <c r="A57" s="13" t="s">
        <v>23</v>
      </c>
      <c r="B57">
        <f t="shared" si="0"/>
        <v>8</v>
      </c>
      <c r="C57">
        <f t="shared" si="1"/>
        <v>5</v>
      </c>
      <c r="D57">
        <f t="shared" si="2"/>
        <v>0</v>
      </c>
      <c r="E57">
        <f t="shared" si="3"/>
        <v>0</v>
      </c>
      <c r="F57">
        <f t="shared" si="4"/>
        <v>13</v>
      </c>
    </row>
    <row r="58" spans="1:54" x14ac:dyDescent="0.25">
      <c r="A58" s="13" t="s">
        <v>25</v>
      </c>
      <c r="B58">
        <f t="shared" si="0"/>
        <v>14</v>
      </c>
      <c r="C58">
        <f t="shared" si="1"/>
        <v>4</v>
      </c>
      <c r="D58">
        <f t="shared" si="2"/>
        <v>0</v>
      </c>
      <c r="E58">
        <f t="shared" si="3"/>
        <v>0</v>
      </c>
      <c r="F58">
        <f t="shared" si="4"/>
        <v>18</v>
      </c>
    </row>
    <row r="59" spans="1:54" x14ac:dyDescent="0.25">
      <c r="A59" s="13" t="s">
        <v>28</v>
      </c>
      <c r="B59">
        <f t="shared" si="0"/>
        <v>0</v>
      </c>
      <c r="C59">
        <f t="shared" si="1"/>
        <v>1</v>
      </c>
      <c r="D59">
        <f t="shared" si="2"/>
        <v>8</v>
      </c>
      <c r="E59">
        <f t="shared" si="3"/>
        <v>0</v>
      </c>
      <c r="F59">
        <f t="shared" si="4"/>
        <v>9</v>
      </c>
    </row>
    <row r="60" spans="1:54" x14ac:dyDescent="0.25">
      <c r="A60" s="13" t="s">
        <v>31</v>
      </c>
      <c r="B60">
        <f t="shared" si="0"/>
        <v>4</v>
      </c>
      <c r="C60">
        <f t="shared" si="1"/>
        <v>12</v>
      </c>
      <c r="D60">
        <f t="shared" si="2"/>
        <v>2</v>
      </c>
      <c r="E60">
        <f t="shared" si="3"/>
        <v>0</v>
      </c>
      <c r="F60">
        <f t="shared" si="4"/>
        <v>18</v>
      </c>
    </row>
    <row r="61" spans="1:54" x14ac:dyDescent="0.25">
      <c r="A61" s="13" t="s">
        <v>34</v>
      </c>
      <c r="B61">
        <f t="shared" si="0"/>
        <v>17</v>
      </c>
      <c r="C61">
        <f t="shared" si="1"/>
        <v>1</v>
      </c>
      <c r="D61">
        <f t="shared" si="2"/>
        <v>0</v>
      </c>
      <c r="E61">
        <f t="shared" si="3"/>
        <v>0</v>
      </c>
      <c r="F61">
        <f t="shared" si="4"/>
        <v>18</v>
      </c>
    </row>
    <row r="62" spans="1:54" x14ac:dyDescent="0.25">
      <c r="A62" s="13" t="s">
        <v>36</v>
      </c>
      <c r="B62">
        <f t="shared" si="0"/>
        <v>0</v>
      </c>
      <c r="C62">
        <f t="shared" si="1"/>
        <v>0</v>
      </c>
      <c r="D62">
        <f t="shared" si="2"/>
        <v>17</v>
      </c>
      <c r="E62">
        <f t="shared" si="3"/>
        <v>0</v>
      </c>
      <c r="F62">
        <f t="shared" si="4"/>
        <v>17</v>
      </c>
    </row>
    <row r="63" spans="1:54" x14ac:dyDescent="0.25">
      <c r="A63" s="1" t="s">
        <v>39</v>
      </c>
      <c r="B63">
        <f t="shared" si="0"/>
        <v>0</v>
      </c>
      <c r="C63">
        <f t="shared" si="1"/>
        <v>0</v>
      </c>
      <c r="D63">
        <f t="shared" si="2"/>
        <v>1</v>
      </c>
      <c r="E63">
        <f t="shared" si="3"/>
        <v>6</v>
      </c>
      <c r="F63">
        <f t="shared" si="4"/>
        <v>7</v>
      </c>
    </row>
    <row r="64" spans="1:54" x14ac:dyDescent="0.25">
      <c r="A64" s="13" t="s">
        <v>42</v>
      </c>
      <c r="B64">
        <f t="shared" si="0"/>
        <v>0</v>
      </c>
      <c r="C64">
        <f t="shared" si="1"/>
        <v>0</v>
      </c>
      <c r="D64">
        <f t="shared" si="2"/>
        <v>0</v>
      </c>
      <c r="E64">
        <f t="shared" si="3"/>
        <v>18</v>
      </c>
      <c r="F64">
        <f t="shared" si="4"/>
        <v>18</v>
      </c>
    </row>
    <row r="65" spans="1:6" x14ac:dyDescent="0.25">
      <c r="A65" s="13" t="s">
        <v>45</v>
      </c>
      <c r="B65">
        <f t="shared" si="0"/>
        <v>10</v>
      </c>
      <c r="C65">
        <f t="shared" si="1"/>
        <v>5</v>
      </c>
      <c r="D65">
        <f t="shared" si="2"/>
        <v>0</v>
      </c>
      <c r="E65">
        <f t="shared" si="3"/>
        <v>0</v>
      </c>
      <c r="F65">
        <f t="shared" si="4"/>
        <v>15</v>
      </c>
    </row>
    <row r="66" spans="1:6" x14ac:dyDescent="0.25">
      <c r="A66" s="13" t="s">
        <v>47</v>
      </c>
      <c r="B66">
        <f t="shared" si="0"/>
        <v>4</v>
      </c>
      <c r="C66">
        <f t="shared" si="1"/>
        <v>7</v>
      </c>
      <c r="D66">
        <f t="shared" si="2"/>
        <v>1</v>
      </c>
      <c r="E66">
        <f t="shared" si="3"/>
        <v>0</v>
      </c>
      <c r="F66">
        <f t="shared" si="4"/>
        <v>12</v>
      </c>
    </row>
    <row r="67" spans="1:6" x14ac:dyDescent="0.25">
      <c r="A67" s="13" t="s">
        <v>49</v>
      </c>
      <c r="B67">
        <f t="shared" si="0"/>
        <v>12</v>
      </c>
      <c r="C67">
        <f t="shared" si="1"/>
        <v>0</v>
      </c>
      <c r="D67">
        <f t="shared" si="2"/>
        <v>0</v>
      </c>
      <c r="E67">
        <f t="shared" si="3"/>
        <v>0</v>
      </c>
      <c r="F67">
        <f t="shared" si="4"/>
        <v>12</v>
      </c>
    </row>
    <row r="68" spans="1:6" x14ac:dyDescent="0.25">
      <c r="A68" s="13" t="s">
        <v>52</v>
      </c>
      <c r="B68">
        <f t="shared" si="0"/>
        <v>0</v>
      </c>
      <c r="C68">
        <f t="shared" si="1"/>
        <v>2</v>
      </c>
      <c r="D68">
        <f t="shared" si="2"/>
        <v>14</v>
      </c>
      <c r="E68">
        <f t="shared" si="3"/>
        <v>2</v>
      </c>
      <c r="F68">
        <f t="shared" si="4"/>
        <v>18</v>
      </c>
    </row>
    <row r="69" spans="1:6" x14ac:dyDescent="0.25">
      <c r="A69" s="13" t="s">
        <v>54</v>
      </c>
      <c r="B69">
        <f t="shared" si="0"/>
        <v>0</v>
      </c>
      <c r="C69">
        <f t="shared" si="1"/>
        <v>3</v>
      </c>
      <c r="D69">
        <f t="shared" si="2"/>
        <v>14</v>
      </c>
      <c r="E69">
        <f t="shared" si="3"/>
        <v>0</v>
      </c>
      <c r="F69">
        <f t="shared" si="4"/>
        <v>17</v>
      </c>
    </row>
    <row r="70" spans="1:6" x14ac:dyDescent="0.25">
      <c r="A70" s="13" t="s">
        <v>57</v>
      </c>
      <c r="B70">
        <f t="shared" si="0"/>
        <v>2</v>
      </c>
      <c r="C70">
        <f t="shared" si="1"/>
        <v>1</v>
      </c>
      <c r="D70">
        <f t="shared" si="2"/>
        <v>2</v>
      </c>
      <c r="E70">
        <f t="shared" si="3"/>
        <v>9</v>
      </c>
      <c r="F70">
        <f t="shared" si="4"/>
        <v>14</v>
      </c>
    </row>
    <row r="71" spans="1:6" x14ac:dyDescent="0.25">
      <c r="A71" s="13" t="s">
        <v>60</v>
      </c>
      <c r="B71">
        <f t="shared" si="0"/>
        <v>5</v>
      </c>
      <c r="C71">
        <f t="shared" si="1"/>
        <v>0</v>
      </c>
      <c r="D71">
        <f t="shared" si="2"/>
        <v>3</v>
      </c>
      <c r="E71">
        <f t="shared" si="3"/>
        <v>0</v>
      </c>
      <c r="F71">
        <f t="shared" si="4"/>
        <v>8</v>
      </c>
    </row>
    <row r="72" spans="1:6" x14ac:dyDescent="0.25">
      <c r="A72" s="13" t="s">
        <v>63</v>
      </c>
      <c r="B72">
        <f t="shared" si="0"/>
        <v>0</v>
      </c>
      <c r="C72">
        <f t="shared" si="1"/>
        <v>0</v>
      </c>
      <c r="D72">
        <f t="shared" si="2"/>
        <v>0</v>
      </c>
      <c r="E72">
        <f t="shared" si="3"/>
        <v>16</v>
      </c>
      <c r="F72">
        <f t="shared" si="4"/>
        <v>16</v>
      </c>
    </row>
    <row r="73" spans="1:6" x14ac:dyDescent="0.25">
      <c r="A73" s="13" t="s">
        <v>66</v>
      </c>
      <c r="B73">
        <f t="shared" si="0"/>
        <v>0</v>
      </c>
      <c r="C73">
        <f t="shared" si="1"/>
        <v>0</v>
      </c>
      <c r="D73">
        <f t="shared" si="2"/>
        <v>2</v>
      </c>
      <c r="E73">
        <f t="shared" si="3"/>
        <v>6</v>
      </c>
      <c r="F73">
        <f t="shared" si="4"/>
        <v>8</v>
      </c>
    </row>
    <row r="74" spans="1:6" x14ac:dyDescent="0.25">
      <c r="A74" s="13" t="s">
        <v>69</v>
      </c>
      <c r="B74">
        <f t="shared" si="0"/>
        <v>0</v>
      </c>
      <c r="C74">
        <f t="shared" si="1"/>
        <v>7</v>
      </c>
      <c r="D74">
        <f t="shared" si="2"/>
        <v>7</v>
      </c>
      <c r="E74">
        <f t="shared" si="3"/>
        <v>3</v>
      </c>
      <c r="F74">
        <f t="shared" si="4"/>
        <v>17</v>
      </c>
    </row>
    <row r="75" spans="1:6" x14ac:dyDescent="0.25">
      <c r="A75" s="13" t="s">
        <v>71</v>
      </c>
      <c r="B75">
        <f t="shared" si="0"/>
        <v>8</v>
      </c>
      <c r="C75">
        <f t="shared" si="1"/>
        <v>0</v>
      </c>
      <c r="D75">
        <f t="shared" si="2"/>
        <v>0</v>
      </c>
      <c r="E75">
        <f t="shared" si="3"/>
        <v>10</v>
      </c>
      <c r="F75">
        <f t="shared" si="4"/>
        <v>18</v>
      </c>
    </row>
    <row r="76" spans="1:6" x14ac:dyDescent="0.25">
      <c r="A76" s="13" t="s">
        <v>73</v>
      </c>
      <c r="B76">
        <f t="shared" si="0"/>
        <v>0</v>
      </c>
      <c r="C76">
        <f t="shared" si="1"/>
        <v>4</v>
      </c>
      <c r="D76">
        <f t="shared" si="2"/>
        <v>2</v>
      </c>
      <c r="E76">
        <f t="shared" si="3"/>
        <v>0</v>
      </c>
      <c r="F76">
        <f t="shared" si="4"/>
        <v>6</v>
      </c>
    </row>
    <row r="77" spans="1:6" x14ac:dyDescent="0.25">
      <c r="A77" s="1" t="s">
        <v>157</v>
      </c>
      <c r="B77">
        <f t="shared" si="0"/>
        <v>0</v>
      </c>
      <c r="C77">
        <f t="shared" si="1"/>
        <v>0</v>
      </c>
      <c r="D77">
        <f t="shared" si="2"/>
        <v>5</v>
      </c>
      <c r="E77">
        <f t="shared" si="3"/>
        <v>0</v>
      </c>
      <c r="F77">
        <f t="shared" si="4"/>
        <v>5</v>
      </c>
    </row>
    <row r="78" spans="1:6" x14ac:dyDescent="0.25">
      <c r="A78" s="1" t="s">
        <v>76</v>
      </c>
      <c r="B78">
        <f t="shared" si="0"/>
        <v>0</v>
      </c>
      <c r="C78">
        <f t="shared" si="1"/>
        <v>1</v>
      </c>
      <c r="D78">
        <f t="shared" si="2"/>
        <v>1</v>
      </c>
      <c r="E78">
        <f t="shared" si="3"/>
        <v>3</v>
      </c>
      <c r="F78">
        <f t="shared" si="4"/>
        <v>5</v>
      </c>
    </row>
    <row r="79" spans="1:6" x14ac:dyDescent="0.25">
      <c r="A79" s="1" t="s">
        <v>154</v>
      </c>
      <c r="B79">
        <f t="shared" si="0"/>
        <v>0</v>
      </c>
      <c r="C79">
        <f t="shared" si="1"/>
        <v>6</v>
      </c>
      <c r="D79">
        <f t="shared" si="2"/>
        <v>0</v>
      </c>
      <c r="E79">
        <f t="shared" si="3"/>
        <v>3</v>
      </c>
      <c r="F79">
        <f t="shared" si="4"/>
        <v>9</v>
      </c>
    </row>
    <row r="80" spans="1:6" x14ac:dyDescent="0.25">
      <c r="A80" s="13" t="s">
        <v>79</v>
      </c>
      <c r="B80">
        <f t="shared" si="0"/>
        <v>0</v>
      </c>
      <c r="C80">
        <f t="shared" si="1"/>
        <v>0</v>
      </c>
      <c r="D80">
        <f t="shared" si="2"/>
        <v>17</v>
      </c>
      <c r="E80">
        <f t="shared" si="3"/>
        <v>1</v>
      </c>
      <c r="F80">
        <f t="shared" si="4"/>
        <v>18</v>
      </c>
    </row>
    <row r="81" spans="1:6" x14ac:dyDescent="0.25">
      <c r="A81" s="13" t="s">
        <v>82</v>
      </c>
      <c r="B81">
        <f t="shared" si="0"/>
        <v>17</v>
      </c>
      <c r="C81">
        <f t="shared" si="1"/>
        <v>0</v>
      </c>
      <c r="D81">
        <f t="shared" si="2"/>
        <v>0</v>
      </c>
      <c r="E81">
        <f t="shared" si="3"/>
        <v>0</v>
      </c>
      <c r="F81">
        <f t="shared" si="4"/>
        <v>17</v>
      </c>
    </row>
    <row r="82" spans="1:6" x14ac:dyDescent="0.25">
      <c r="A82" s="13" t="s">
        <v>85</v>
      </c>
      <c r="B82">
        <f t="shared" si="0"/>
        <v>5</v>
      </c>
      <c r="C82">
        <f t="shared" si="1"/>
        <v>9</v>
      </c>
      <c r="D82">
        <f t="shared" si="2"/>
        <v>1</v>
      </c>
      <c r="E82">
        <f t="shared" si="3"/>
        <v>0</v>
      </c>
      <c r="F82">
        <f t="shared" si="4"/>
        <v>15</v>
      </c>
    </row>
    <row r="83" spans="1:6" x14ac:dyDescent="0.25">
      <c r="A83" s="13" t="s">
        <v>88</v>
      </c>
      <c r="B83">
        <f t="shared" si="0"/>
        <v>0</v>
      </c>
      <c r="C83">
        <f t="shared" si="1"/>
        <v>11</v>
      </c>
      <c r="D83">
        <f t="shared" si="2"/>
        <v>5</v>
      </c>
      <c r="E83">
        <f t="shared" si="3"/>
        <v>1</v>
      </c>
      <c r="F83">
        <f t="shared" si="4"/>
        <v>17</v>
      </c>
    </row>
    <row r="84" spans="1:6" x14ac:dyDescent="0.25">
      <c r="A84" s="13" t="s">
        <v>91</v>
      </c>
      <c r="B84">
        <f t="shared" si="0"/>
        <v>0</v>
      </c>
      <c r="C84">
        <f t="shared" si="1"/>
        <v>0</v>
      </c>
      <c r="D84">
        <f t="shared" si="2"/>
        <v>0</v>
      </c>
      <c r="E84">
        <f t="shared" si="3"/>
        <v>18</v>
      </c>
      <c r="F84">
        <f t="shared" si="4"/>
        <v>18</v>
      </c>
    </row>
    <row r="85" spans="1:6" x14ac:dyDescent="0.25">
      <c r="A85" s="13" t="s">
        <v>94</v>
      </c>
      <c r="B85">
        <f t="shared" si="0"/>
        <v>0</v>
      </c>
      <c r="C85">
        <f t="shared" si="1"/>
        <v>0</v>
      </c>
      <c r="D85">
        <f t="shared" si="2"/>
        <v>5</v>
      </c>
      <c r="E85">
        <f t="shared" si="3"/>
        <v>12</v>
      </c>
      <c r="F85">
        <f t="shared" si="4"/>
        <v>17</v>
      </c>
    </row>
    <row r="86" spans="1:6" x14ac:dyDescent="0.25">
      <c r="A86" s="13" t="s">
        <v>97</v>
      </c>
      <c r="B86">
        <f t="shared" si="0"/>
        <v>0</v>
      </c>
      <c r="C86">
        <f t="shared" si="1"/>
        <v>1</v>
      </c>
      <c r="D86">
        <f t="shared" si="2"/>
        <v>15</v>
      </c>
      <c r="E86">
        <f t="shared" si="3"/>
        <v>1</v>
      </c>
      <c r="F86">
        <f t="shared" si="4"/>
        <v>17</v>
      </c>
    </row>
    <row r="87" spans="1:6" x14ac:dyDescent="0.25">
      <c r="A87" s="13" t="s">
        <v>100</v>
      </c>
      <c r="B87">
        <f t="shared" si="0"/>
        <v>0</v>
      </c>
      <c r="C87">
        <f t="shared" si="1"/>
        <v>0</v>
      </c>
      <c r="D87">
        <f t="shared" si="2"/>
        <v>1</v>
      </c>
      <c r="E87">
        <f t="shared" si="3"/>
        <v>16</v>
      </c>
      <c r="F87">
        <f t="shared" si="4"/>
        <v>17</v>
      </c>
    </row>
    <row r="88" spans="1:6" x14ac:dyDescent="0.25">
      <c r="A88" s="13" t="s">
        <v>277</v>
      </c>
      <c r="B88">
        <f t="shared" si="0"/>
        <v>16</v>
      </c>
      <c r="C88">
        <f t="shared" si="1"/>
        <v>0</v>
      </c>
      <c r="D88">
        <f t="shared" si="2"/>
        <v>2</v>
      </c>
      <c r="E88">
        <f t="shared" si="3"/>
        <v>0</v>
      </c>
      <c r="F88">
        <f t="shared" si="4"/>
        <v>18</v>
      </c>
    </row>
    <row r="89" spans="1:6" x14ac:dyDescent="0.25">
      <c r="A89" s="13" t="s">
        <v>103</v>
      </c>
      <c r="B89">
        <f t="shared" si="0"/>
        <v>0</v>
      </c>
      <c r="C89">
        <f t="shared" si="1"/>
        <v>12</v>
      </c>
      <c r="D89">
        <f t="shared" si="2"/>
        <v>2</v>
      </c>
      <c r="E89">
        <f t="shared" si="3"/>
        <v>4</v>
      </c>
      <c r="F89">
        <f t="shared" si="4"/>
        <v>18</v>
      </c>
    </row>
    <row r="90" spans="1:6" x14ac:dyDescent="0.25">
      <c r="A90" s="1" t="s">
        <v>106</v>
      </c>
      <c r="B90">
        <f t="shared" si="0"/>
        <v>0</v>
      </c>
      <c r="C90">
        <f t="shared" si="1"/>
        <v>0</v>
      </c>
      <c r="D90">
        <f t="shared" si="2"/>
        <v>6</v>
      </c>
      <c r="E90">
        <f t="shared" si="3"/>
        <v>10</v>
      </c>
      <c r="F90">
        <f t="shared" si="4"/>
        <v>16</v>
      </c>
    </row>
    <row r="91" spans="1:6" x14ac:dyDescent="0.25">
      <c r="A91" s="1" t="s">
        <v>109</v>
      </c>
      <c r="B91">
        <f t="shared" si="0"/>
        <v>2</v>
      </c>
      <c r="C91">
        <f t="shared" si="1"/>
        <v>5</v>
      </c>
      <c r="D91">
        <f t="shared" si="2"/>
        <v>0</v>
      </c>
      <c r="E91">
        <f t="shared" si="3"/>
        <v>0</v>
      </c>
      <c r="F91">
        <f t="shared" si="4"/>
        <v>7</v>
      </c>
    </row>
    <row r="92" spans="1:6" x14ac:dyDescent="0.25">
      <c r="A92" s="13" t="s">
        <v>112</v>
      </c>
      <c r="B92">
        <f t="shared" si="0"/>
        <v>12</v>
      </c>
      <c r="C92">
        <f t="shared" si="1"/>
        <v>4</v>
      </c>
      <c r="D92">
        <f t="shared" si="2"/>
        <v>0</v>
      </c>
      <c r="E92">
        <f t="shared" si="3"/>
        <v>0</v>
      </c>
      <c r="F92">
        <f t="shared" si="4"/>
        <v>16</v>
      </c>
    </row>
    <row r="93" spans="1:6" x14ac:dyDescent="0.25">
      <c r="A93" s="13" t="s">
        <v>115</v>
      </c>
      <c r="B93">
        <f t="shared" si="0"/>
        <v>0</v>
      </c>
      <c r="C93">
        <f t="shared" si="1"/>
        <v>18</v>
      </c>
      <c r="D93">
        <f t="shared" si="2"/>
        <v>0</v>
      </c>
      <c r="E93">
        <f t="shared" si="3"/>
        <v>0</v>
      </c>
      <c r="F93">
        <f t="shared" si="4"/>
        <v>18</v>
      </c>
    </row>
    <row r="94" spans="1:6" x14ac:dyDescent="0.25">
      <c r="A94" s="13" t="s">
        <v>118</v>
      </c>
      <c r="B94">
        <f t="shared" si="0"/>
        <v>17</v>
      </c>
      <c r="C94">
        <f t="shared" si="1"/>
        <v>0</v>
      </c>
      <c r="D94">
        <f t="shared" si="2"/>
        <v>1</v>
      </c>
      <c r="E94">
        <f t="shared" si="3"/>
        <v>0</v>
      </c>
      <c r="F94">
        <f t="shared" si="4"/>
        <v>18</v>
      </c>
    </row>
    <row r="95" spans="1:6" x14ac:dyDescent="0.25">
      <c r="A95" s="1" t="s">
        <v>121</v>
      </c>
      <c r="B95">
        <f t="shared" si="0"/>
        <v>0</v>
      </c>
      <c r="C95">
        <f t="shared" si="1"/>
        <v>0</v>
      </c>
      <c r="D95">
        <f t="shared" si="2"/>
        <v>0</v>
      </c>
      <c r="E95">
        <f t="shared" si="3"/>
        <v>17</v>
      </c>
      <c r="F95">
        <f t="shared" si="4"/>
        <v>17</v>
      </c>
    </row>
    <row r="96" spans="1:6" x14ac:dyDescent="0.25">
      <c r="A96" s="13" t="s">
        <v>124</v>
      </c>
      <c r="B96">
        <f t="shared" si="0"/>
        <v>3</v>
      </c>
      <c r="C96">
        <f t="shared" si="1"/>
        <v>12</v>
      </c>
      <c r="D96">
        <f t="shared" si="2"/>
        <v>0</v>
      </c>
      <c r="E96">
        <f t="shared" si="3"/>
        <v>0</v>
      </c>
      <c r="F96">
        <f t="shared" si="4"/>
        <v>15</v>
      </c>
    </row>
    <row r="97" spans="1:6" x14ac:dyDescent="0.25">
      <c r="A97" s="13" t="s">
        <v>126</v>
      </c>
      <c r="B97">
        <f t="shared" si="0"/>
        <v>0</v>
      </c>
      <c r="C97">
        <f t="shared" si="1"/>
        <v>16</v>
      </c>
      <c r="D97">
        <f t="shared" si="2"/>
        <v>1</v>
      </c>
      <c r="E97">
        <f t="shared" si="3"/>
        <v>1</v>
      </c>
      <c r="F97">
        <f t="shared" si="4"/>
        <v>18</v>
      </c>
    </row>
    <row r="98" spans="1:6" x14ac:dyDescent="0.25">
      <c r="A98" s="1" t="s">
        <v>128</v>
      </c>
      <c r="B98">
        <f t="shared" si="0"/>
        <v>14</v>
      </c>
      <c r="C98">
        <f t="shared" si="1"/>
        <v>3</v>
      </c>
      <c r="D98">
        <f t="shared" si="2"/>
        <v>0</v>
      </c>
      <c r="E98">
        <f t="shared" si="3"/>
        <v>0</v>
      </c>
      <c r="F98">
        <f t="shared" si="4"/>
        <v>17</v>
      </c>
    </row>
    <row r="99" spans="1:6" x14ac:dyDescent="0.25">
      <c r="A99" s="1" t="s">
        <v>131</v>
      </c>
      <c r="B99">
        <f t="shared" si="0"/>
        <v>0</v>
      </c>
      <c r="C99">
        <f t="shared" si="1"/>
        <v>1</v>
      </c>
      <c r="D99">
        <f t="shared" si="2"/>
        <v>4</v>
      </c>
      <c r="E99">
        <f t="shared" si="3"/>
        <v>8</v>
      </c>
      <c r="F99">
        <f t="shared" si="4"/>
        <v>13</v>
      </c>
    </row>
    <row r="100" spans="1:6" x14ac:dyDescent="0.25">
      <c r="A100" s="13" t="s">
        <v>278</v>
      </c>
      <c r="B100">
        <f t="shared" si="0"/>
        <v>0</v>
      </c>
      <c r="C100">
        <f t="shared" si="1"/>
        <v>0</v>
      </c>
      <c r="D100">
        <f t="shared" si="2"/>
        <v>7</v>
      </c>
      <c r="E100">
        <f t="shared" si="3"/>
        <v>7</v>
      </c>
      <c r="F100">
        <f t="shared" si="4"/>
        <v>14</v>
      </c>
    </row>
    <row r="101" spans="1:6" x14ac:dyDescent="0.25">
      <c r="A101" s="13" t="s">
        <v>134</v>
      </c>
      <c r="B101">
        <f t="shared" si="0"/>
        <v>17</v>
      </c>
      <c r="C101">
        <f t="shared" si="1"/>
        <v>0</v>
      </c>
      <c r="D101">
        <f t="shared" si="2"/>
        <v>0</v>
      </c>
      <c r="E101">
        <f t="shared" si="3"/>
        <v>0</v>
      </c>
      <c r="F101">
        <f t="shared" si="4"/>
        <v>17</v>
      </c>
    </row>
    <row r="102" spans="1:6" x14ac:dyDescent="0.25">
      <c r="A102" s="1" t="s">
        <v>136</v>
      </c>
      <c r="B102">
        <f t="shared" si="0"/>
        <v>0</v>
      </c>
      <c r="C102">
        <f t="shared" si="1"/>
        <v>11</v>
      </c>
      <c r="D102">
        <f t="shared" si="2"/>
        <v>7</v>
      </c>
      <c r="E102">
        <f t="shared" si="3"/>
        <v>0</v>
      </c>
      <c r="F102">
        <f t="shared" si="4"/>
        <v>18</v>
      </c>
    </row>
    <row r="103" spans="1:6" x14ac:dyDescent="0.25">
      <c r="A103" s="13" t="s">
        <v>137</v>
      </c>
      <c r="B103">
        <f t="shared" si="0"/>
        <v>0</v>
      </c>
      <c r="C103">
        <f t="shared" si="1"/>
        <v>0</v>
      </c>
      <c r="D103">
        <f t="shared" si="2"/>
        <v>0</v>
      </c>
      <c r="E103">
        <f t="shared" si="3"/>
        <v>18</v>
      </c>
      <c r="F103">
        <f t="shared" si="4"/>
        <v>18</v>
      </c>
    </row>
    <row r="104" spans="1:6" x14ac:dyDescent="0.25">
      <c r="A104" s="13" t="s">
        <v>139</v>
      </c>
      <c r="B104">
        <f t="shared" si="0"/>
        <v>0</v>
      </c>
      <c r="C104">
        <f t="shared" si="1"/>
        <v>0</v>
      </c>
      <c r="D104">
        <f t="shared" si="2"/>
        <v>0</v>
      </c>
      <c r="E104">
        <f t="shared" si="3"/>
        <v>0</v>
      </c>
      <c r="F104">
        <f t="shared" si="4"/>
        <v>0</v>
      </c>
    </row>
    <row r="105" spans="1:6" x14ac:dyDescent="0.25">
      <c r="A105" s="13" t="s">
        <v>142</v>
      </c>
      <c r="B105">
        <f t="shared" si="0"/>
        <v>0</v>
      </c>
      <c r="C105">
        <f t="shared" si="1"/>
        <v>2</v>
      </c>
      <c r="D105">
        <f t="shared" si="2"/>
        <v>11</v>
      </c>
      <c r="E105">
        <f t="shared" si="3"/>
        <v>0</v>
      </c>
      <c r="F105">
        <f t="shared" si="4"/>
        <v>13</v>
      </c>
    </row>
    <row r="106" spans="1:6" x14ac:dyDescent="0.25">
      <c r="A106" s="13" t="s">
        <v>143</v>
      </c>
      <c r="B106">
        <f t="shared" si="0"/>
        <v>0</v>
      </c>
      <c r="C106">
        <f t="shared" si="1"/>
        <v>4</v>
      </c>
      <c r="D106">
        <f t="shared" si="2"/>
        <v>13</v>
      </c>
      <c r="E106">
        <f t="shared" si="3"/>
        <v>0</v>
      </c>
      <c r="F106">
        <f t="shared" si="4"/>
        <v>17</v>
      </c>
    </row>
    <row r="107" spans="1:6" x14ac:dyDescent="0.25">
      <c r="A107" s="13" t="s">
        <v>145</v>
      </c>
      <c r="B107">
        <f t="shared" si="0"/>
        <v>0</v>
      </c>
      <c r="C107">
        <f t="shared" si="1"/>
        <v>0</v>
      </c>
      <c r="D107">
        <f t="shared" si="2"/>
        <v>17</v>
      </c>
      <c r="E107">
        <f t="shared" si="3"/>
        <v>1</v>
      </c>
      <c r="F107">
        <f t="shared" si="4"/>
        <v>18</v>
      </c>
    </row>
    <row r="108" spans="1:6" x14ac:dyDescent="0.25">
      <c r="A108" s="13" t="s">
        <v>148</v>
      </c>
      <c r="B108">
        <f t="shared" si="0"/>
        <v>0</v>
      </c>
      <c r="C108">
        <f t="shared" si="1"/>
        <v>18</v>
      </c>
      <c r="D108">
        <f t="shared" si="2"/>
        <v>0</v>
      </c>
      <c r="E108">
        <f t="shared" si="3"/>
        <v>0</v>
      </c>
      <c r="F108">
        <f t="shared" si="4"/>
        <v>18</v>
      </c>
    </row>
    <row r="109" spans="1:6" x14ac:dyDescent="0.25">
      <c r="A109" s="13" t="s">
        <v>150</v>
      </c>
      <c r="B109">
        <f t="shared" si="0"/>
        <v>18</v>
      </c>
      <c r="C109">
        <f t="shared" si="1"/>
        <v>0</v>
      </c>
      <c r="D109">
        <f t="shared" si="2"/>
        <v>0</v>
      </c>
      <c r="E109">
        <f t="shared" si="3"/>
        <v>0</v>
      </c>
      <c r="F109">
        <f t="shared" si="4"/>
        <v>18</v>
      </c>
    </row>
    <row r="110" spans="1:6" x14ac:dyDescent="0.25">
      <c r="A110" s="1" t="s">
        <v>153</v>
      </c>
      <c r="B110">
        <f t="shared" si="0"/>
        <v>0</v>
      </c>
      <c r="C110">
        <f t="shared" si="1"/>
        <v>0</v>
      </c>
      <c r="D110">
        <f t="shared" si="2"/>
        <v>0</v>
      </c>
      <c r="E110">
        <f t="shared" si="3"/>
        <v>2</v>
      </c>
      <c r="F110">
        <f t="shared" si="4"/>
        <v>2</v>
      </c>
    </row>
  </sheetData>
  <dataValidations disablePrompts="1" count="1">
    <dataValidation showInputMessage="1" showErrorMessage="1" sqref="A101 A88" xr:uid="{00000000-0002-0000-0900-000000000000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K132"/>
  <sheetViews>
    <sheetView topLeftCell="W44" workbookViewId="0">
      <selection activeCell="AL2" sqref="AL2:AO64"/>
    </sheetView>
  </sheetViews>
  <sheetFormatPr defaultRowHeight="15" x14ac:dyDescent="0.25"/>
  <cols>
    <col min="1" max="1" width="13.140625" customWidth="1"/>
    <col min="2" max="2" width="12.140625" customWidth="1"/>
    <col min="3" max="3" width="18.85546875" bestFit="1" customWidth="1"/>
    <col min="4" max="24" width="9" style="4" customWidth="1"/>
    <col min="25" max="35" width="9" customWidth="1"/>
    <col min="37" max="37" width="20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1</v>
      </c>
      <c r="W1" s="5" t="s">
        <v>2</v>
      </c>
      <c r="X1" s="5" t="s">
        <v>3</v>
      </c>
      <c r="Y1" s="5" t="s">
        <v>4</v>
      </c>
      <c r="Z1" s="5" t="s">
        <v>5</v>
      </c>
      <c r="AB1" s="3" t="s">
        <v>270</v>
      </c>
      <c r="AC1" s="3" t="s">
        <v>271</v>
      </c>
      <c r="AD1" s="3" t="s">
        <v>272</v>
      </c>
      <c r="AE1" s="3" t="s">
        <v>273</v>
      </c>
      <c r="AF1" s="3" t="s">
        <v>2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t="s">
        <v>6</v>
      </c>
      <c r="B2" t="s">
        <v>7</v>
      </c>
      <c r="C2" s="13" t="str">
        <f t="shared" ref="C2:C64" si="0">A2&amp;" "&amp;B2</f>
        <v>Warwick Armour</v>
      </c>
      <c r="D2" s="7">
        <v>-13</v>
      </c>
      <c r="E2" s="7">
        <v>-16</v>
      </c>
      <c r="F2" s="7" t="s">
        <v>9</v>
      </c>
      <c r="G2" s="7">
        <v>-11</v>
      </c>
      <c r="H2" s="7">
        <v>-6</v>
      </c>
      <c r="I2" s="7">
        <v>-9</v>
      </c>
      <c r="J2" s="7">
        <v>9</v>
      </c>
      <c r="K2" s="7">
        <v>11</v>
      </c>
      <c r="L2" s="7" t="s">
        <v>9</v>
      </c>
      <c r="M2" s="7">
        <v>3</v>
      </c>
      <c r="N2" s="7">
        <v>13</v>
      </c>
      <c r="O2" s="7">
        <v>-8</v>
      </c>
      <c r="P2" s="7">
        <v>-19</v>
      </c>
      <c r="Q2" s="7">
        <v>-1</v>
      </c>
      <c r="R2" s="7">
        <v>2</v>
      </c>
      <c r="S2" s="7">
        <v>-3</v>
      </c>
      <c r="T2" s="7">
        <v>13</v>
      </c>
      <c r="U2" s="7">
        <v>-4</v>
      </c>
      <c r="V2" s="20">
        <f t="shared" ref="V2:V33" si="1">SUM(D2:U2)</f>
        <v>-39</v>
      </c>
      <c r="W2" s="2">
        <f t="shared" ref="W2:W64" si="2">SUM(X2:Z2)</f>
        <v>16</v>
      </c>
      <c r="X2" s="2">
        <f t="shared" ref="X2:X33" si="3">COUNTIF(D2:U2,"&gt;0")</f>
        <v>6</v>
      </c>
      <c r="Y2" s="2">
        <f t="shared" ref="Y2:Y33" si="4">COUNTIF(D2:U2,0)</f>
        <v>0</v>
      </c>
      <c r="Z2" s="2">
        <f t="shared" ref="Z2:Z33" si="5">COUNTIF(D2:U2,"&lt;0")</f>
        <v>10</v>
      </c>
      <c r="AB2">
        <f>IF(ISERROR(VLOOKUP($C2,$A$77:$C$140,3,FALSE)=1),0,IF(VLOOKUP($C2,$A$77:$C$140,3,FALSE)=1,1,0))+IF(ISERROR(VLOOKUP($C2,$D$77:$F$140,3,FALSE)=1),0,IF(VLOOKUP($C2,$D$77:$F$140,3,FALSE)=1,1,0))+IF(ISERROR(VLOOKUP($C2,$G$77:$I$140,3,FALSE)=1),0,IF(VLOOKUP($C2,$G$77:$I$140,3,FALSE)=1,1,0))+IF(ISERROR(VLOOKUP($C2,$J$77:$L$140,3,FALSE)=1),0,IF(VLOOKUP($C2,$J$77:$L$140,3,FALSE)=1,1,0))+IF(ISERROR(VLOOKUP($C2,$M$77:$O$140,3,FALSE)=1),0,IF(VLOOKUP($C2,$M$77:$O$140,3,FALSE)=1,1,0))+IF(ISERROR(VLOOKUP($C2,$P$77:$R$140,3,FALSE)=1),0,IF(VLOOKUP($C2,$P$77:$R$140,3,FALSE)=1,1,0))+IF(ISERROR(VLOOKUP($C2,$S$77:$U$140,3,FALSE)=1),0,IF(VLOOKUP($C2,$S$77:$U$140,3,FALSE)=1,1,0))+IF(ISERROR(VLOOKUP($C2,$V$77:$X$140,3,FALSE)=1),0,IF(VLOOKUP($C2,$V$77:$X$140,3,FALSE)=1,1,0))+IF(ISERROR(VLOOKUP($C2,$Y$77:$AA$140,3,FALSE)=1),0,IF(VLOOKUP($C2,$Y$77:$AA$140,3,FALSE)=1,1,0))+IF(ISERROR(VLOOKUP($C2,$AB$77:$AD$140,3,FALSE)=1),0,IF(VLOOKUP($C2,$AB$77:$AD$140,3,FALSE)=1,1,0))+IF(ISERROR(VLOOKUP($C2,$AE$77:$AG$140,3,FALSE)=1),0,IF(VLOOKUP($C2,$AE$77:$AG$140,3,FALSE)=1,1,0))+IF(ISERROR(VLOOKUP($C2,$AH$77:$AJ$140,3,FALSE)=1),0,IF(VLOOKUP($C2,$AH$77:$AJ$140,3,FALSE)=1,1,0))+IF(ISERROR(VLOOKUP($C2,$AK$77:$AM$140,3,FALSE)=1),0,IF(VLOOKUP($C2,$AK$77:$AM$140,3,FALSE)=1,1,0))+IF(ISERROR(VLOOKUP($C2,$AN$77:$AP$140,3,FALSE)=1),0,IF(VLOOKUP($C2,$AN$77:$AP$140,3,FALSE)=1,1,0))+IF(ISERROR(VLOOKUP($C2,$AQ$77:$AS$140,3,FALSE)=1),0,IF(VLOOKUP($C2,$AQ$77:$AS$140,3,FALSE)=1,1,0))+IF(ISERROR(VLOOKUP($C2,$AT$77:$AV$140,3,FALSE)=1),0,IF(VLOOKUP($C2,$AT$77:$AV$140,3,FALSE)=1,1,0))+IF(ISERROR(VLOOKUP($C2,$AW$77:$AY$140,3,FALSE)=1),0,IF(VLOOKUP($C2,$AW$77:$AY$140,3,FALSE)=1,1,0))+IF(ISERROR(VLOOKUP($C2,$AZ$77:$BB$140,3,FALSE)=1),0,IF(VLOOKUP($C2,$AZ$77:$BB$140,3,FALSE)=1,1,0))+IF(ISERROR(VLOOKUP($C2,$BC$77:$BE$140,3,FALSE)=1),0,IF(VLOOKUP($C2,$BC$77:$BE$140,3,FALSE)=1,1,0))+IF(ISERROR(VLOOKUP($C2,$BF$77:$BH$140,3,FALSE)=1),0,IF(VLOOKUP($C2,$BF$77:$BH$140,3,FALSE)=1,1,0))+IF(ISERROR(VLOOKUP($C2,$BI$77:$BK$140,3,FALSE)=1),0,IF(VLOOKUP($C2,$BI$77:$BK$140,3,FALSE)=1,1,0))</f>
        <v>7</v>
      </c>
      <c r="AC2">
        <f>IF(ISERROR(VLOOKUP($C2,$A$77:$C$140,3,FALSE)=2),0,IF(VLOOKUP($C2,$A$77:$C$140,3,FALSE)=2,1,0))+IF(ISERROR(VLOOKUP($C2,$D$77:$F$140,3,FALSE)=2),0,IF(VLOOKUP($C2,$D$77:$F$140,3,FALSE)=2,1,0))+IF(ISERROR(VLOOKUP($C2,$G$77:$I$140,3,FALSE)=2),0,IF(VLOOKUP($C2,$G$77:$I$140,3,FALSE)=2,1,0))+IF(ISERROR(VLOOKUP($C2,$J$77:$L$140,3,FALSE)=2),0,IF(VLOOKUP($C2,$J$77:$L$140,3,FALSE)=2,1,0))+IF(ISERROR(VLOOKUP($C2,$M$77:$O$140,3,FALSE)=2),0,IF(VLOOKUP($C2,$M$77:$O$140,3,FALSE)=2,1,0))+IF(ISERROR(VLOOKUP($C2,$P$77:$R$140,3,FALSE)=2),0,IF(VLOOKUP($C2,$P$77:$R$140,3,FALSE)=2,1,0))+IF(ISERROR(VLOOKUP($C2,$S$77:$U$140,3,FALSE)=2),0,IF(VLOOKUP($C2,$S$77:$U$140,3,FALSE)=2,1,0))+IF(ISERROR(VLOOKUP($C2,$V$77:$X$140,3,FALSE)=2),0,IF(VLOOKUP($C2,$V$77:$X$140,3,FALSE)=2,1,0))+IF(ISERROR(VLOOKUP($C2,$Y$77:$AA$140,3,FALSE)=2),0,IF(VLOOKUP($C2,$Y$77:$AA$140,3,FALSE)=2,1,0))+IF(ISERROR(VLOOKUP($C2,$AB$77:$AD$140,3,FALSE)=2),0,IF(VLOOKUP($C2,$AB$77:$AD$140,3,FALSE)=2,1,0))+IF(ISERROR(VLOOKUP($C2,$AE$77:$AG$140,3,FALSE)=2),0,IF(VLOOKUP($C2,$AE$77:$AG$140,3,FALSE)=2,1,0))+IF(ISERROR(VLOOKUP($C2,$AH$77:$AJ$140,3,FALSE)=2),0,IF(VLOOKUP($C2,$AH$77:$AJ$140,3,FALSE)=2,1,0))+IF(ISERROR(VLOOKUP($C2,$AK$77:$AM$140,3,FALSE)=2),0,IF(VLOOKUP($C2,$AK$77:$AM$140,3,FALSE)=2,1,0))+IF(ISERROR(VLOOKUP($C2,$AN$77:$AP$140,3,FALSE)=2),0,IF(VLOOKUP($C2,$AN$77:$AP$140,3,FALSE)=2,1,0))+IF(ISERROR(VLOOKUP($C2,$AQ$77:$AS$140,3,FALSE)=2),0,IF(VLOOKUP($C2,$AQ$77:$AS$140,3,FALSE)=2,1,0))+IF(ISERROR(VLOOKUP($C2,$AT$77:$AV$140,3,FALSE)=2),0,IF(VLOOKUP($C2,$AT$77:$AV$140,3,FALSE)=2,1,0))+IF(ISERROR(VLOOKUP($C2,$AW$77:$AY$140,3,FALSE)=2),0,IF(VLOOKUP($C2,$AW$77:$AY$140,3,FALSE)=2,1,0))+IF(ISERROR(VLOOKUP($C2,$AZ$77:$BB$140,3,FALSE)=2),0,IF(VLOOKUP($C2,$AZ$77:$BB$140,3,FALSE)=2,1,0))+IF(ISERROR(VLOOKUP($C2,$BC$77:$BE$140,3,FALSE)=2),0,IF(VLOOKUP($C2,$BC$77:$BE$140,3,FALSE)=2,1,0))+IF(ISERROR(VLOOKUP($C2,$BF$77:$BH$140,3,FALSE)=2),0,IF(VLOOKUP($C2,$BF$77:$BH$140,3,FALSE)=2,1,0))+IF(ISERROR(VLOOKUP($C2,$BI$77:$BK$140,3,FALSE)=2),0,IF(VLOOKUP($C2,$BI$77:$BK$140,3,FALSE)=2,1,0))</f>
        <v>7</v>
      </c>
      <c r="AD2">
        <f>IF(ISERROR(VLOOKUP($C2,$A$77:$C$140,3,FALSE)=3),0,IF(VLOOKUP($C2,$A$77:$C$140,3,FALSE)=3,1,0))+IF(ISERROR(VLOOKUP($C2,$D$77:$F$140,3,FALSE)=3),0,IF(VLOOKUP($C2,$D$77:$F$140,3,FALSE)=3,1,0))+IF(ISERROR(VLOOKUP($C2,$G$77:$I$140,3,FALSE)=3),0,IF(VLOOKUP($C2,$G$77:$I$140,3,FALSE)=3,1,0))+IF(ISERROR(VLOOKUP($C2,$J$77:$L$140,3,FALSE)=3),0,IF(VLOOKUP($C2,$J$77:$L$140,3,FALSE)=3,1,0))+IF(ISERROR(VLOOKUP($C2,$M$77:$O$140,3,FALSE)=3),0,IF(VLOOKUP($C2,$M$77:$O$140,3,FALSE)=3,1,0))+IF(ISERROR(VLOOKUP($C2,$P$77:$R$140,3,FALSE)=3),0,IF(VLOOKUP($C2,$P$77:$R$140,3,FALSE)=3,1,0))+IF(ISERROR(VLOOKUP($C2,$S$77:$U$140,3,FALSE)=3),0,IF(VLOOKUP($C2,$S$77:$U$140,3,FALSE)=3,1,0))+IF(ISERROR(VLOOKUP($C2,$V$77:$X$140,3,FALSE)=3),0,IF(VLOOKUP($C2,$V$77:$X$140,3,FALSE)=3,1,0))+IF(ISERROR(VLOOKUP($C2,$Y$77:$AA$140,3,FALSE)=3),0,IF(VLOOKUP($C2,$Y$77:$AA$140,3,FALSE)=3,1,0))+IF(ISERROR(VLOOKUP($C2,$AB$77:$AD$140,3,FALSE)=3),0,IF(VLOOKUP($C2,$AB$77:$AD$140,3,FALSE)=3,1,0))+IF(ISERROR(VLOOKUP($C2,$AE$77:$AG$140,3,FALSE)=3),0,IF(VLOOKUP($C2,$AE$77:$AG$140,3,FALSE)=3,1,0))+IF(ISERROR(VLOOKUP($C2,$AH$77:$AJ$140,3,FALSE)=3),0,IF(VLOOKUP($C2,$AH$77:$AJ$140,3,FALSE)=3,1,0))+IF(ISERROR(VLOOKUP($C2,$AK$77:$AM$140,3,FALSE)=3),0,IF(VLOOKUP($C2,$AK$77:$AM$140,3,FALSE)=3,1,0))+IF(ISERROR(VLOOKUP($C2,$AN$77:$AP$140,3,FALSE)=3),0,IF(VLOOKUP($C2,$AN$77:$AP$140,3,FALSE)=3,1,0))+IF(ISERROR(VLOOKUP($C2,$AQ$77:$AS$140,3,FALSE)=3),0,IF(VLOOKUP($C2,$AQ$77:$AS$140,3,FALSE)=3,1,0))+IF(ISERROR(VLOOKUP($C2,$AT$77:$AV$140,3,FALSE)=3),0,IF(VLOOKUP($C2,$AT$77:$AV$140,3,FALSE)=3,1,0))+IF(ISERROR(VLOOKUP($C2,$AW$77:$AY$140,3,FALSE)=3),0,IF(VLOOKUP($C2,$AW$77:$AY$140,3,FALSE)=3,1,0))+IF(ISERROR(VLOOKUP($C2,$AZ$77:$BB$140,3,FALSE)=3),0,IF(VLOOKUP($C2,$AZ$77:$BB$140,3,FALSE)=3,1,0))+IF(ISERROR(VLOOKUP($C2,$BC$77:$BE$140,3,FALSE)=3),0,IF(VLOOKUP($C2,$BC$77:$BE$140,3,FALSE)=3,1,0))+IF(ISERROR(VLOOKUP($C2,$BF$77:$BH$140,3,FALSE)=3),0,IF(VLOOKUP($C2,$BF$77:$BH$140,3,FALSE)=3,1,0))+IF(ISERROR(VLOOKUP($C2,$BI$77:$BK$140,3,FALSE)=3),0,IF(VLOOKUP($C2,$BI$77:$BK$140,3,FALSE)=3,1,0))</f>
        <v>2</v>
      </c>
      <c r="AE2">
        <f>IF(ISERROR(VLOOKUP($C2,$A$77:$C$140,3,FALSE)=4),0,IF(VLOOKUP($C2,$A$77:$C$140,3,FALSE)=4,1,0))+IF(ISERROR(VLOOKUP($C2,$D$77:$F$140,3,FALSE)=4),0,IF(VLOOKUP($C2,$D$77:$F$140,3,FALSE)=4,1,0))+IF(ISERROR(VLOOKUP($C2,$G$77:$I$140,3,FALSE)=4),0,IF(VLOOKUP($C2,$G$77:$I$140,3,FALSE)=4,1,0))+IF(ISERROR(VLOOKUP($C2,$J$77:$L$140,3,FALSE)=4),0,IF(VLOOKUP($C2,$J$77:$L$140,3,FALSE)=4,1,0))+IF(ISERROR(VLOOKUP($C2,$M$77:$O$140,3,FALSE)=4),0,IF(VLOOKUP($C2,$M$77:$O$140,3,FALSE)=4,1,0))+IF(ISERROR(VLOOKUP($C2,$P$77:$R$140,3,FALSE)=4),0,IF(VLOOKUP($C2,$P$77:$R$140,3,FALSE)=4,1,0))+IF(ISERROR(VLOOKUP($C2,$S$77:$U$140,3,FALSE)=4),0,IF(VLOOKUP($C2,$S$77:$U$140,3,FALSE)=4,1,0))+IF(ISERROR(VLOOKUP($C2,$V$77:$X$140,3,FALSE)=4),0,IF(VLOOKUP($C2,$V$77:$X$140,3,FALSE)=4,1,0))+IF(ISERROR(VLOOKUP($C2,$Y$77:$AA$140,3,FALSE)=4),0,IF(VLOOKUP($C2,$Y$77:$AA$140,3,FALSE)=4,1,0))+IF(ISERROR(VLOOKUP($C2,$AB$77:$AD$140,3,FALSE)=4),0,IF(VLOOKUP($C2,$AB$77:$AD$140,3,FALSE)=4,1,0))+IF(ISERROR(VLOOKUP($C2,$AE$77:$AG$140,3,FALSE)=4),0,IF(VLOOKUP($C2,$AE$77:$AG$140,3,FALSE)=4,1,0))+IF(ISERROR(VLOOKUP($C2,$AH$77:$AJ$140,3,FALSE)=4),0,IF(VLOOKUP($C2,$AH$77:$AJ$140,3,FALSE)=4,1,0))+IF(ISERROR(VLOOKUP($C2,$AK$77:$AM$140,3,FALSE)=4),0,IF(VLOOKUP($C2,$AK$77:$AM$140,3,FALSE)=4,1,0))+IF(ISERROR(VLOOKUP($C2,$AN$77:$AP$140,3,FALSE)=4),0,IF(VLOOKUP($C2,$AN$77:$AP$140,3,FALSE)=4,1,0))+IF(ISERROR(VLOOKUP($C2,$AQ$77:$AS$140,3,FALSE)=4),0,IF(VLOOKUP($C2,$AQ$77:$AS$140,3,FALSE)=4,1,0))+IF(ISERROR(VLOOKUP($C2,$AT$77:$AV$140,3,FALSE)=4),0,IF(VLOOKUP($C2,$AT$77:$AV$140,3,FALSE)=4,1,0))+IF(ISERROR(VLOOKUP($C2,$AW$77:$AY$140,3,FALSE)=4),0,IF(VLOOKUP($C2,$AW$77:$AY$140,3,FALSE)=4,1,0))+IF(ISERROR(VLOOKUP($C2,$AZ$77:$BB$140,3,FALSE)=4),0,IF(VLOOKUP($C2,$AZ$77:$BB$140,3,FALSE)=4,1,0))+IF(ISERROR(VLOOKUP($C2,$BC$77:$BE$140,3,FALSE)=4),0,IF(VLOOKUP($C2,$BC$77:$BE$140,3,FALSE)=4,1,0))+IF(ISERROR(VLOOKUP($C2,$BF$77:$BH$140,3,FALSE)=4),0,IF(VLOOKUP($C2,$BF$77:$BH$140,3,FALSE)=4,1,0))+IF(ISERROR(VLOOKUP($C2,$BI$77:$BK$140,3,FALSE)=4),0,IF(VLOOKUP($C2,$BI$77:$BK$140,3,FALSE)=4,1,0))</f>
        <v>0</v>
      </c>
      <c r="AF2">
        <f t="shared" ref="AF2:AF64" si="6">SUM(AB2:AE2)</f>
        <v>16</v>
      </c>
      <c r="AG2" t="str">
        <f>IF(AF2=W2,"","no")</f>
        <v/>
      </c>
      <c r="AK2" t="s">
        <v>8</v>
      </c>
      <c r="AL2" s="43">
        <f>COUNTIF($A$77:$AZ$92,$AK2)</f>
        <v>1</v>
      </c>
      <c r="AM2" s="43">
        <f>COUNTIF($A$93:$AZ$108,$AK2)</f>
        <v>15</v>
      </c>
      <c r="AN2" s="43">
        <f>COUNTIF($A$109:$AZ$124,$AK2)</f>
        <v>0</v>
      </c>
      <c r="AO2" s="43">
        <f>COUNTIF($A$125:$AZ$141,$AK2)</f>
        <v>0</v>
      </c>
    </row>
    <row r="3" spans="1:41" x14ac:dyDescent="0.25">
      <c r="A3" t="s">
        <v>217</v>
      </c>
      <c r="B3" t="s">
        <v>211</v>
      </c>
      <c r="C3" s="13" t="str">
        <f t="shared" si="0"/>
        <v>Rowena Atkinson</v>
      </c>
      <c r="D3" s="7">
        <v>-6</v>
      </c>
      <c r="E3" s="7" t="s">
        <v>9</v>
      </c>
      <c r="F3" s="7" t="s">
        <v>9</v>
      </c>
      <c r="G3" s="7">
        <v>-1</v>
      </c>
      <c r="H3" s="7">
        <v>-3</v>
      </c>
      <c r="I3" s="7">
        <v>-6</v>
      </c>
      <c r="J3" s="7" t="s">
        <v>9</v>
      </c>
      <c r="K3" s="7">
        <v>-5</v>
      </c>
      <c r="L3" s="7" t="s">
        <v>9</v>
      </c>
      <c r="M3" s="7">
        <v>-5</v>
      </c>
      <c r="N3" s="7">
        <v>0</v>
      </c>
      <c r="O3" s="7">
        <v>-11</v>
      </c>
      <c r="P3" s="7">
        <v>-7</v>
      </c>
      <c r="Q3" s="7">
        <v>-7</v>
      </c>
      <c r="R3" s="7" t="s">
        <v>9</v>
      </c>
      <c r="S3" s="7" t="s">
        <v>9</v>
      </c>
      <c r="T3" s="7">
        <v>6</v>
      </c>
      <c r="U3" s="7">
        <v>-10</v>
      </c>
      <c r="V3" s="20">
        <f t="shared" si="1"/>
        <v>-55</v>
      </c>
      <c r="W3" s="2">
        <f t="shared" si="2"/>
        <v>12</v>
      </c>
      <c r="X3" s="2">
        <f t="shared" si="3"/>
        <v>1</v>
      </c>
      <c r="Y3" s="2">
        <f t="shared" si="4"/>
        <v>1</v>
      </c>
      <c r="Z3" s="2">
        <f t="shared" si="5"/>
        <v>10</v>
      </c>
      <c r="AB3">
        <f t="shared" ref="AB3:AB64" si="7">IF(ISERROR(VLOOKUP($C3,$A$77:$C$140,3,FALSE)=1),0,IF(VLOOKUP($C3,$A$77:$C$140,3,FALSE)=1,1,0))+IF(ISERROR(VLOOKUP($C3,$D$77:$F$140,3,FALSE)=1),0,IF(VLOOKUP($C3,$D$77:$F$140,3,FALSE)=1,1,0))+IF(ISERROR(VLOOKUP($C3,$G$77:$I$140,3,FALSE)=1),0,IF(VLOOKUP($C3,$G$77:$I$140,3,FALSE)=1,1,0))+IF(ISERROR(VLOOKUP($C3,$J$77:$L$140,3,FALSE)=1),0,IF(VLOOKUP($C3,$J$77:$L$140,3,FALSE)=1,1,0))+IF(ISERROR(VLOOKUP($C3,$M$77:$O$140,3,FALSE)=1),0,IF(VLOOKUP($C3,$M$77:$O$140,3,FALSE)=1,1,0))+IF(ISERROR(VLOOKUP($C3,$P$77:$R$140,3,FALSE)=1),0,IF(VLOOKUP($C3,$P$77:$R$140,3,FALSE)=1,1,0))+IF(ISERROR(VLOOKUP($C3,$S$77:$U$140,3,FALSE)=1),0,IF(VLOOKUP($C3,$S$77:$U$140,3,FALSE)=1,1,0))+IF(ISERROR(VLOOKUP($C3,$V$77:$X$140,3,FALSE)=1),0,IF(VLOOKUP($C3,$V$77:$X$140,3,FALSE)=1,1,0))+IF(ISERROR(VLOOKUP($C3,$Y$77:$AA$140,3,FALSE)=1),0,IF(VLOOKUP($C3,$Y$77:$AA$140,3,FALSE)=1,1,0))+IF(ISERROR(VLOOKUP($C3,$AB$77:$AD$140,3,FALSE)=1),0,IF(VLOOKUP($C3,$AB$77:$AD$140,3,FALSE)=1,1,0))+IF(ISERROR(VLOOKUP($C3,$AE$77:$AG$140,3,FALSE)=1),0,IF(VLOOKUP($C3,$AE$77:$AG$140,3,FALSE)=1,1,0))+IF(ISERROR(VLOOKUP($C3,$AH$77:$AJ$140,3,FALSE)=1),0,IF(VLOOKUP($C3,$AH$77:$AJ$140,3,FALSE)=1,1,0))+IF(ISERROR(VLOOKUP($C3,$AK$77:$AM$140,3,FALSE)=1),0,IF(VLOOKUP($C3,$AK$77:$AM$140,3,FALSE)=1,1,0))+IF(ISERROR(VLOOKUP($C3,$AN$77:$AP$140,3,FALSE)=1),0,IF(VLOOKUP($C3,$AN$77:$AP$140,3,FALSE)=1,1,0))+IF(ISERROR(VLOOKUP($C3,$AQ$77:$AS$140,3,FALSE)=1),0,IF(VLOOKUP($C3,$AQ$77:$AS$140,3,FALSE)=1,1,0))+IF(ISERROR(VLOOKUP($C3,$AT$77:$AV$140,3,FALSE)=1),0,IF(VLOOKUP($C3,$AT$77:$AV$140,3,FALSE)=1,1,0))+IF(ISERROR(VLOOKUP($C3,$AW$77:$AY$140,3,FALSE)=1),0,IF(VLOOKUP($C3,$AW$77:$AY$140,3,FALSE)=1,1,0))+IF(ISERROR(VLOOKUP($C3,$AZ$77:$BB$140,3,FALSE)=1),0,IF(VLOOKUP($C3,$AZ$77:$BB$140,3,FALSE)=1,1,0))+IF(ISERROR(VLOOKUP($C3,$BC$77:$BE$140,3,FALSE)=1),0,IF(VLOOKUP($C3,$BC$77:$BE$140,3,FALSE)=1,1,0))+IF(ISERROR(VLOOKUP($C3,$BF$77:$BH$140,3,FALSE)=1),0,IF(VLOOKUP($C3,$BF$77:$BH$140,3,FALSE)=1,1,0))+IF(ISERROR(VLOOKUP($C3,$BI$77:$BK$140,3,FALSE)=1),0,IF(VLOOKUP($C3,$BI$77:$BK$140,3,FALSE)=1,1,0))</f>
        <v>5</v>
      </c>
      <c r="AC3">
        <f t="shared" ref="AC3:AC64" si="8">IF(ISERROR(VLOOKUP($C3,$A$77:$C$140,3,FALSE)=2),0,IF(VLOOKUP($C3,$A$77:$C$140,3,FALSE)=2,1,0))+IF(ISERROR(VLOOKUP($C3,$D$77:$F$140,3,FALSE)=2),0,IF(VLOOKUP($C3,$D$77:$F$140,3,FALSE)=2,1,0))+IF(ISERROR(VLOOKUP($C3,$G$77:$I$140,3,FALSE)=2),0,IF(VLOOKUP($C3,$G$77:$I$140,3,FALSE)=2,1,0))+IF(ISERROR(VLOOKUP($C3,$J$77:$L$140,3,FALSE)=2),0,IF(VLOOKUP($C3,$J$77:$L$140,3,FALSE)=2,1,0))+IF(ISERROR(VLOOKUP($C3,$M$77:$O$140,3,FALSE)=2),0,IF(VLOOKUP($C3,$M$77:$O$140,3,FALSE)=2,1,0))+IF(ISERROR(VLOOKUP($C3,$P$77:$R$140,3,FALSE)=2),0,IF(VLOOKUP($C3,$P$77:$R$140,3,FALSE)=2,1,0))+IF(ISERROR(VLOOKUP($C3,$S$77:$U$140,3,FALSE)=2),0,IF(VLOOKUP($C3,$S$77:$U$140,3,FALSE)=2,1,0))+IF(ISERROR(VLOOKUP($C3,$V$77:$X$140,3,FALSE)=2),0,IF(VLOOKUP($C3,$V$77:$X$140,3,FALSE)=2,1,0))+IF(ISERROR(VLOOKUP($C3,$Y$77:$AA$140,3,FALSE)=2),0,IF(VLOOKUP($C3,$Y$77:$AA$140,3,FALSE)=2,1,0))+IF(ISERROR(VLOOKUP($C3,$AB$77:$AD$140,3,FALSE)=2),0,IF(VLOOKUP($C3,$AB$77:$AD$140,3,FALSE)=2,1,0))+IF(ISERROR(VLOOKUP($C3,$AE$77:$AG$140,3,FALSE)=2),0,IF(VLOOKUP($C3,$AE$77:$AG$140,3,FALSE)=2,1,0))+IF(ISERROR(VLOOKUP($C3,$AH$77:$AJ$140,3,FALSE)=2),0,IF(VLOOKUP($C3,$AH$77:$AJ$140,3,FALSE)=2,1,0))+IF(ISERROR(VLOOKUP($C3,$AK$77:$AM$140,3,FALSE)=2),0,IF(VLOOKUP($C3,$AK$77:$AM$140,3,FALSE)=2,1,0))+IF(ISERROR(VLOOKUP($C3,$AN$77:$AP$140,3,FALSE)=2),0,IF(VLOOKUP($C3,$AN$77:$AP$140,3,FALSE)=2,1,0))+IF(ISERROR(VLOOKUP($C3,$AQ$77:$AS$140,3,FALSE)=2),0,IF(VLOOKUP($C3,$AQ$77:$AS$140,3,FALSE)=2,1,0))+IF(ISERROR(VLOOKUP($C3,$AT$77:$AV$140,3,FALSE)=2),0,IF(VLOOKUP($C3,$AT$77:$AV$140,3,FALSE)=2,1,0))+IF(ISERROR(VLOOKUP($C3,$AW$77:$AY$140,3,FALSE)=2),0,IF(VLOOKUP($C3,$AW$77:$AY$140,3,FALSE)=2,1,0))+IF(ISERROR(VLOOKUP($C3,$AZ$77:$BB$140,3,FALSE)=2),0,IF(VLOOKUP($C3,$AZ$77:$BB$140,3,FALSE)=2,1,0))+IF(ISERROR(VLOOKUP($C3,$BC$77:$BE$140,3,FALSE)=2),0,IF(VLOOKUP($C3,$BC$77:$BE$140,3,FALSE)=2,1,0))+IF(ISERROR(VLOOKUP($C3,$BF$77:$BH$140,3,FALSE)=2),0,IF(VLOOKUP($C3,$BF$77:$BH$140,3,FALSE)=2,1,0))+IF(ISERROR(VLOOKUP($C3,$BI$77:$BK$140,3,FALSE)=2),0,IF(VLOOKUP($C3,$BI$77:$BK$140,3,FALSE)=2,1,0))</f>
        <v>7</v>
      </c>
      <c r="AD3">
        <f t="shared" ref="AD3:AD64" si="9">IF(ISERROR(VLOOKUP($C3,$A$77:$C$140,3,FALSE)=3),0,IF(VLOOKUP($C3,$A$77:$C$140,3,FALSE)=3,1,0))+IF(ISERROR(VLOOKUP($C3,$D$77:$F$140,3,FALSE)=3),0,IF(VLOOKUP($C3,$D$77:$F$140,3,FALSE)=3,1,0))+IF(ISERROR(VLOOKUP($C3,$G$77:$I$140,3,FALSE)=3),0,IF(VLOOKUP($C3,$G$77:$I$140,3,FALSE)=3,1,0))+IF(ISERROR(VLOOKUP($C3,$J$77:$L$140,3,FALSE)=3),0,IF(VLOOKUP($C3,$J$77:$L$140,3,FALSE)=3,1,0))+IF(ISERROR(VLOOKUP($C3,$M$77:$O$140,3,FALSE)=3),0,IF(VLOOKUP($C3,$M$77:$O$140,3,FALSE)=3,1,0))+IF(ISERROR(VLOOKUP($C3,$P$77:$R$140,3,FALSE)=3),0,IF(VLOOKUP($C3,$P$77:$R$140,3,FALSE)=3,1,0))+IF(ISERROR(VLOOKUP($C3,$S$77:$U$140,3,FALSE)=3),0,IF(VLOOKUP($C3,$S$77:$U$140,3,FALSE)=3,1,0))+IF(ISERROR(VLOOKUP($C3,$V$77:$X$140,3,FALSE)=3),0,IF(VLOOKUP($C3,$V$77:$X$140,3,FALSE)=3,1,0))+IF(ISERROR(VLOOKUP($C3,$Y$77:$AA$140,3,FALSE)=3),0,IF(VLOOKUP($C3,$Y$77:$AA$140,3,FALSE)=3,1,0))+IF(ISERROR(VLOOKUP($C3,$AB$77:$AD$140,3,FALSE)=3),0,IF(VLOOKUP($C3,$AB$77:$AD$140,3,FALSE)=3,1,0))+IF(ISERROR(VLOOKUP($C3,$AE$77:$AG$140,3,FALSE)=3),0,IF(VLOOKUP($C3,$AE$77:$AG$140,3,FALSE)=3,1,0))+IF(ISERROR(VLOOKUP($C3,$AH$77:$AJ$140,3,FALSE)=3),0,IF(VLOOKUP($C3,$AH$77:$AJ$140,3,FALSE)=3,1,0))+IF(ISERROR(VLOOKUP($C3,$AK$77:$AM$140,3,FALSE)=3),0,IF(VLOOKUP($C3,$AK$77:$AM$140,3,FALSE)=3,1,0))+IF(ISERROR(VLOOKUP($C3,$AN$77:$AP$140,3,FALSE)=3),0,IF(VLOOKUP($C3,$AN$77:$AP$140,3,FALSE)=3,1,0))+IF(ISERROR(VLOOKUP($C3,$AQ$77:$AS$140,3,FALSE)=3),0,IF(VLOOKUP($C3,$AQ$77:$AS$140,3,FALSE)=3,1,0))+IF(ISERROR(VLOOKUP($C3,$AT$77:$AV$140,3,FALSE)=3),0,IF(VLOOKUP($C3,$AT$77:$AV$140,3,FALSE)=3,1,0))+IF(ISERROR(VLOOKUP($C3,$AW$77:$AY$140,3,FALSE)=3),0,IF(VLOOKUP($C3,$AW$77:$AY$140,3,FALSE)=3,1,0))+IF(ISERROR(VLOOKUP($C3,$AZ$77:$BB$140,3,FALSE)=3),0,IF(VLOOKUP($C3,$AZ$77:$BB$140,3,FALSE)=3,1,0))+IF(ISERROR(VLOOKUP($C3,$BC$77:$BE$140,3,FALSE)=3),0,IF(VLOOKUP($C3,$BC$77:$BE$140,3,FALSE)=3,1,0))+IF(ISERROR(VLOOKUP($C3,$BF$77:$BH$140,3,FALSE)=3),0,IF(VLOOKUP($C3,$BF$77:$BH$140,3,FALSE)=3,1,0))+IF(ISERROR(VLOOKUP($C3,$BI$77:$BK$140,3,FALSE)=3),0,IF(VLOOKUP($C3,$BI$77:$BK$140,3,FALSE)=3,1,0))</f>
        <v>0</v>
      </c>
      <c r="AE3">
        <f t="shared" ref="AE3:AE64" si="10">IF(ISERROR(VLOOKUP($C3,$A$77:$C$140,3,FALSE)=4),0,IF(VLOOKUP($C3,$A$77:$C$140,3,FALSE)=4,1,0))+IF(ISERROR(VLOOKUP($C3,$D$77:$F$140,3,FALSE)=4),0,IF(VLOOKUP($C3,$D$77:$F$140,3,FALSE)=4,1,0))+IF(ISERROR(VLOOKUP($C3,$G$77:$I$140,3,FALSE)=4),0,IF(VLOOKUP($C3,$G$77:$I$140,3,FALSE)=4,1,0))+IF(ISERROR(VLOOKUP($C3,$J$77:$L$140,3,FALSE)=4),0,IF(VLOOKUP($C3,$J$77:$L$140,3,FALSE)=4,1,0))+IF(ISERROR(VLOOKUP($C3,$M$77:$O$140,3,FALSE)=4),0,IF(VLOOKUP($C3,$M$77:$O$140,3,FALSE)=4,1,0))+IF(ISERROR(VLOOKUP($C3,$P$77:$R$140,3,FALSE)=4),0,IF(VLOOKUP($C3,$P$77:$R$140,3,FALSE)=4,1,0))+IF(ISERROR(VLOOKUP($C3,$S$77:$U$140,3,FALSE)=4),0,IF(VLOOKUP($C3,$S$77:$U$140,3,FALSE)=4,1,0))+IF(ISERROR(VLOOKUP($C3,$V$77:$X$140,3,FALSE)=4),0,IF(VLOOKUP($C3,$V$77:$X$140,3,FALSE)=4,1,0))+IF(ISERROR(VLOOKUP($C3,$Y$77:$AA$140,3,FALSE)=4),0,IF(VLOOKUP($C3,$Y$77:$AA$140,3,FALSE)=4,1,0))+IF(ISERROR(VLOOKUP($C3,$AB$77:$AD$140,3,FALSE)=4),0,IF(VLOOKUP($C3,$AB$77:$AD$140,3,FALSE)=4,1,0))+IF(ISERROR(VLOOKUP($C3,$AE$77:$AG$140,3,FALSE)=4),0,IF(VLOOKUP($C3,$AE$77:$AG$140,3,FALSE)=4,1,0))+IF(ISERROR(VLOOKUP($C3,$AH$77:$AJ$140,3,FALSE)=4),0,IF(VLOOKUP($C3,$AH$77:$AJ$140,3,FALSE)=4,1,0))+IF(ISERROR(VLOOKUP($C3,$AK$77:$AM$140,3,FALSE)=4),0,IF(VLOOKUP($C3,$AK$77:$AM$140,3,FALSE)=4,1,0))+IF(ISERROR(VLOOKUP($C3,$AN$77:$AP$140,3,FALSE)=4),0,IF(VLOOKUP($C3,$AN$77:$AP$140,3,FALSE)=4,1,0))+IF(ISERROR(VLOOKUP($C3,$AQ$77:$AS$140,3,FALSE)=4),0,IF(VLOOKUP($C3,$AQ$77:$AS$140,3,FALSE)=4,1,0))+IF(ISERROR(VLOOKUP($C3,$AT$77:$AV$140,3,FALSE)=4),0,IF(VLOOKUP($C3,$AT$77:$AV$140,3,FALSE)=4,1,0))+IF(ISERROR(VLOOKUP($C3,$AW$77:$AY$140,3,FALSE)=4),0,IF(VLOOKUP($C3,$AW$77:$AY$140,3,FALSE)=4,1,0))+IF(ISERROR(VLOOKUP($C3,$AZ$77:$BB$140,3,FALSE)=4),0,IF(VLOOKUP($C3,$AZ$77:$BB$140,3,FALSE)=4,1,0))+IF(ISERROR(VLOOKUP($C3,$BC$77:$BE$140,3,FALSE)=4),0,IF(VLOOKUP($C3,$BC$77:$BE$140,3,FALSE)=4,1,0))+IF(ISERROR(VLOOKUP($C3,$BF$77:$BH$140,3,FALSE)=4),0,IF(VLOOKUP($C3,$BF$77:$BH$140,3,FALSE)=4,1,0))+IF(ISERROR(VLOOKUP($C3,$BI$77:$BK$140,3,FALSE)=4),0,IF(VLOOKUP($C3,$BI$77:$BK$140,3,FALSE)=4,1,0))</f>
        <v>0</v>
      </c>
      <c r="AF3">
        <f t="shared" si="6"/>
        <v>12</v>
      </c>
      <c r="AG3" t="str">
        <f t="shared" ref="AG3:AG64" si="11">IF(AF3=W3,"","no")</f>
        <v/>
      </c>
      <c r="AK3" t="s">
        <v>354</v>
      </c>
      <c r="AL3" s="43">
        <f t="shared" ref="AL3:AL64" si="12">COUNTIF($A$77:$AZ$92,$AK3)</f>
        <v>0</v>
      </c>
      <c r="AM3" s="43">
        <f t="shared" ref="AM3:AM64" si="13">COUNTIF($A$93:$AZ$108,$AK3)</f>
        <v>0</v>
      </c>
      <c r="AN3" s="43">
        <f t="shared" ref="AN3:AN64" si="14">COUNTIF($A$109:$AZ$124,$AK3)</f>
        <v>12</v>
      </c>
      <c r="AO3" s="43">
        <f t="shared" ref="AO3:AO64" si="15">COUNTIF($A$125:$AZ$141,$AK3)</f>
        <v>0</v>
      </c>
    </row>
    <row r="4" spans="1:41" x14ac:dyDescent="0.25">
      <c r="A4" t="s">
        <v>146</v>
      </c>
      <c r="B4" t="s">
        <v>206</v>
      </c>
      <c r="C4" s="13" t="str">
        <f t="shared" si="0"/>
        <v>Bruce Bate</v>
      </c>
      <c r="D4" s="7">
        <v>-8</v>
      </c>
      <c r="E4" s="7">
        <v>-16</v>
      </c>
      <c r="F4" s="7" t="s">
        <v>9</v>
      </c>
      <c r="G4" s="7">
        <v>-5</v>
      </c>
      <c r="H4" s="7" t="s">
        <v>9</v>
      </c>
      <c r="I4" s="7">
        <v>6</v>
      </c>
      <c r="J4" s="7">
        <v>8</v>
      </c>
      <c r="K4" s="7">
        <v>-5</v>
      </c>
      <c r="L4" s="7" t="s">
        <v>9</v>
      </c>
      <c r="M4" s="7">
        <v>3</v>
      </c>
      <c r="N4" s="7">
        <v>13</v>
      </c>
      <c r="O4" s="7">
        <v>-8</v>
      </c>
      <c r="P4" s="7">
        <v>-19</v>
      </c>
      <c r="Q4" s="7">
        <v>-19</v>
      </c>
      <c r="R4" s="7">
        <v>-8</v>
      </c>
      <c r="S4" s="7">
        <v>1</v>
      </c>
      <c r="T4" s="7" t="s">
        <v>9</v>
      </c>
      <c r="U4" s="7">
        <v>29</v>
      </c>
      <c r="V4" s="20">
        <f t="shared" si="1"/>
        <v>-28</v>
      </c>
      <c r="W4" s="2">
        <f t="shared" si="2"/>
        <v>14</v>
      </c>
      <c r="X4" s="2">
        <f t="shared" si="3"/>
        <v>6</v>
      </c>
      <c r="Y4" s="2">
        <f t="shared" si="4"/>
        <v>0</v>
      </c>
      <c r="Z4" s="2">
        <f t="shared" si="5"/>
        <v>8</v>
      </c>
      <c r="AB4">
        <f t="shared" si="7"/>
        <v>7</v>
      </c>
      <c r="AC4">
        <f t="shared" si="8"/>
        <v>4</v>
      </c>
      <c r="AD4">
        <f t="shared" si="9"/>
        <v>0</v>
      </c>
      <c r="AE4">
        <f t="shared" si="10"/>
        <v>3</v>
      </c>
      <c r="AF4">
        <f t="shared" si="6"/>
        <v>14</v>
      </c>
      <c r="AG4" t="str">
        <f t="shared" si="11"/>
        <v/>
      </c>
      <c r="AK4" t="s">
        <v>345</v>
      </c>
      <c r="AL4" s="43">
        <f t="shared" si="12"/>
        <v>0</v>
      </c>
      <c r="AM4" s="43">
        <f t="shared" si="13"/>
        <v>7</v>
      </c>
      <c r="AN4" s="43">
        <f t="shared" si="14"/>
        <v>7</v>
      </c>
      <c r="AO4" s="43">
        <f t="shared" si="15"/>
        <v>0</v>
      </c>
    </row>
    <row r="5" spans="1:41" x14ac:dyDescent="0.25">
      <c r="A5" t="s">
        <v>415</v>
      </c>
      <c r="B5" t="s">
        <v>416</v>
      </c>
      <c r="C5" s="13" t="str">
        <f t="shared" si="0"/>
        <v>Lionel Bates</v>
      </c>
      <c r="D5" s="7">
        <v>4</v>
      </c>
      <c r="E5" s="7">
        <v>21</v>
      </c>
      <c r="F5" s="7" t="s">
        <v>9</v>
      </c>
      <c r="G5" s="7">
        <v>-19</v>
      </c>
      <c r="H5" s="7">
        <v>0</v>
      </c>
      <c r="I5" s="7">
        <v>12</v>
      </c>
      <c r="J5" s="7">
        <v>1</v>
      </c>
      <c r="K5" s="7">
        <v>-15</v>
      </c>
      <c r="L5" s="7" t="s">
        <v>9</v>
      </c>
      <c r="M5" s="7">
        <v>10</v>
      </c>
      <c r="N5" s="7">
        <v>-29</v>
      </c>
      <c r="O5" s="7" t="s">
        <v>9</v>
      </c>
      <c r="P5" s="7" t="s">
        <v>9</v>
      </c>
      <c r="Q5" s="7" t="s">
        <v>9</v>
      </c>
      <c r="R5" s="7" t="s">
        <v>9</v>
      </c>
      <c r="S5" s="7" t="s">
        <v>9</v>
      </c>
      <c r="T5" s="7" t="s">
        <v>9</v>
      </c>
      <c r="U5" s="7" t="s">
        <v>9</v>
      </c>
      <c r="V5" s="20">
        <f t="shared" si="1"/>
        <v>-15</v>
      </c>
      <c r="W5" s="2">
        <f t="shared" si="2"/>
        <v>9</v>
      </c>
      <c r="X5" s="2">
        <f t="shared" si="3"/>
        <v>5</v>
      </c>
      <c r="Y5" s="2">
        <f t="shared" si="4"/>
        <v>1</v>
      </c>
      <c r="Z5" s="2">
        <f t="shared" si="5"/>
        <v>3</v>
      </c>
      <c r="AB5">
        <f t="shared" si="7"/>
        <v>9</v>
      </c>
      <c r="AC5">
        <f t="shared" si="8"/>
        <v>0</v>
      </c>
      <c r="AD5">
        <f t="shared" si="9"/>
        <v>0</v>
      </c>
      <c r="AE5">
        <f t="shared" si="10"/>
        <v>0</v>
      </c>
      <c r="AF5">
        <f t="shared" si="6"/>
        <v>9</v>
      </c>
      <c r="AG5" t="str">
        <f t="shared" si="11"/>
        <v/>
      </c>
      <c r="AK5" t="s">
        <v>456</v>
      </c>
      <c r="AL5" s="43">
        <f t="shared" si="12"/>
        <v>0</v>
      </c>
      <c r="AM5" s="43">
        <f t="shared" si="13"/>
        <v>8</v>
      </c>
      <c r="AN5" s="43">
        <f t="shared" si="14"/>
        <v>1</v>
      </c>
      <c r="AO5" s="43">
        <f t="shared" si="15"/>
        <v>0</v>
      </c>
    </row>
    <row r="6" spans="1:41" x14ac:dyDescent="0.25">
      <c r="A6" t="s">
        <v>10</v>
      </c>
      <c r="B6" t="s">
        <v>11</v>
      </c>
      <c r="C6" s="13" t="str">
        <f t="shared" si="0"/>
        <v>Garry Benveniste</v>
      </c>
      <c r="D6" s="7">
        <v>-4</v>
      </c>
      <c r="E6" s="7">
        <v>12</v>
      </c>
      <c r="F6" s="7" t="s">
        <v>9</v>
      </c>
      <c r="G6" s="7">
        <v>9</v>
      </c>
      <c r="H6" s="7">
        <v>-7</v>
      </c>
      <c r="I6" s="7">
        <v>-16</v>
      </c>
      <c r="J6" s="7">
        <v>-9</v>
      </c>
      <c r="K6" s="7">
        <v>3</v>
      </c>
      <c r="L6" s="7" t="s">
        <v>9</v>
      </c>
      <c r="M6" s="7">
        <v>-1</v>
      </c>
      <c r="N6" s="7">
        <v>0</v>
      </c>
      <c r="O6" s="7">
        <v>-3</v>
      </c>
      <c r="P6" s="7">
        <v>-10</v>
      </c>
      <c r="Q6" s="7">
        <v>-15</v>
      </c>
      <c r="R6" s="7">
        <v>9</v>
      </c>
      <c r="S6" s="7">
        <v>-15</v>
      </c>
      <c r="T6" s="7">
        <v>12</v>
      </c>
      <c r="U6" s="7">
        <v>-2</v>
      </c>
      <c r="V6" s="20">
        <f t="shared" si="1"/>
        <v>-37</v>
      </c>
      <c r="W6" s="2">
        <f t="shared" si="2"/>
        <v>16</v>
      </c>
      <c r="X6" s="2">
        <f t="shared" si="3"/>
        <v>5</v>
      </c>
      <c r="Y6" s="2">
        <f t="shared" si="4"/>
        <v>1</v>
      </c>
      <c r="Z6" s="2">
        <f t="shared" si="5"/>
        <v>10</v>
      </c>
      <c r="AB6">
        <f t="shared" si="7"/>
        <v>0</v>
      </c>
      <c r="AC6">
        <f t="shared" si="8"/>
        <v>4</v>
      </c>
      <c r="AD6">
        <f t="shared" si="9"/>
        <v>9</v>
      </c>
      <c r="AE6">
        <f t="shared" si="10"/>
        <v>3</v>
      </c>
      <c r="AF6">
        <f t="shared" si="6"/>
        <v>16</v>
      </c>
      <c r="AG6" t="str">
        <f t="shared" si="11"/>
        <v/>
      </c>
      <c r="AK6" t="s">
        <v>12</v>
      </c>
      <c r="AL6" s="43">
        <f t="shared" si="12"/>
        <v>13</v>
      </c>
      <c r="AM6" s="43">
        <f t="shared" si="13"/>
        <v>3</v>
      </c>
      <c r="AN6" s="43">
        <f t="shared" si="14"/>
        <v>0</v>
      </c>
      <c r="AO6" s="43">
        <f t="shared" si="15"/>
        <v>0</v>
      </c>
    </row>
    <row r="7" spans="1:41" x14ac:dyDescent="0.25">
      <c r="A7" t="s">
        <v>208</v>
      </c>
      <c r="B7" t="s">
        <v>202</v>
      </c>
      <c r="C7" s="13" t="str">
        <f t="shared" si="0"/>
        <v>David Black</v>
      </c>
      <c r="D7" s="7">
        <v>2</v>
      </c>
      <c r="E7" s="7">
        <v>10</v>
      </c>
      <c r="F7" s="7" t="s">
        <v>9</v>
      </c>
      <c r="G7" s="7">
        <v>-2</v>
      </c>
      <c r="H7" s="7">
        <v>5</v>
      </c>
      <c r="I7" s="7">
        <v>-4</v>
      </c>
      <c r="J7" s="7">
        <v>-6</v>
      </c>
      <c r="K7" s="7">
        <v>0</v>
      </c>
      <c r="L7" s="7" t="s">
        <v>9</v>
      </c>
      <c r="M7" s="7">
        <v>-2</v>
      </c>
      <c r="N7" s="7">
        <v>-3</v>
      </c>
      <c r="O7" s="7">
        <v>-8</v>
      </c>
      <c r="P7" s="7">
        <v>-19</v>
      </c>
      <c r="Q7" s="7">
        <v>-19</v>
      </c>
      <c r="R7" s="7">
        <v>-14</v>
      </c>
      <c r="S7" s="7">
        <v>-1</v>
      </c>
      <c r="T7" s="7">
        <v>-11</v>
      </c>
      <c r="U7" s="7">
        <v>6</v>
      </c>
      <c r="V7" s="20">
        <f t="shared" si="1"/>
        <v>-66</v>
      </c>
      <c r="W7" s="2">
        <f t="shared" si="2"/>
        <v>16</v>
      </c>
      <c r="X7" s="2">
        <f t="shared" si="3"/>
        <v>4</v>
      </c>
      <c r="Y7" s="2">
        <f t="shared" si="4"/>
        <v>1</v>
      </c>
      <c r="Z7" s="2">
        <f t="shared" si="5"/>
        <v>11</v>
      </c>
      <c r="AB7">
        <f t="shared" si="7"/>
        <v>0</v>
      </c>
      <c r="AC7">
        <f t="shared" si="8"/>
        <v>6</v>
      </c>
      <c r="AD7">
        <f t="shared" si="9"/>
        <v>8</v>
      </c>
      <c r="AE7">
        <f t="shared" si="10"/>
        <v>2</v>
      </c>
      <c r="AF7">
        <f t="shared" si="6"/>
        <v>16</v>
      </c>
      <c r="AG7" t="str">
        <f t="shared" si="11"/>
        <v/>
      </c>
      <c r="AK7" t="s">
        <v>258</v>
      </c>
      <c r="AL7" s="43">
        <f t="shared" si="12"/>
        <v>2</v>
      </c>
      <c r="AM7" s="43">
        <f t="shared" si="13"/>
        <v>14</v>
      </c>
      <c r="AN7" s="43">
        <f t="shared" si="14"/>
        <v>0</v>
      </c>
      <c r="AO7" s="43">
        <f t="shared" si="15"/>
        <v>0</v>
      </c>
    </row>
    <row r="8" spans="1:41" x14ac:dyDescent="0.25">
      <c r="A8" t="s">
        <v>13</v>
      </c>
      <c r="B8" t="s">
        <v>14</v>
      </c>
      <c r="C8" s="13" t="str">
        <f t="shared" si="0"/>
        <v>Don Blesing</v>
      </c>
      <c r="D8" s="7">
        <v>-8</v>
      </c>
      <c r="E8" s="7">
        <v>-16</v>
      </c>
      <c r="F8" s="7" t="s">
        <v>9</v>
      </c>
      <c r="G8" s="7">
        <v>-11</v>
      </c>
      <c r="H8" s="7">
        <v>-6</v>
      </c>
      <c r="I8" s="7">
        <v>7</v>
      </c>
      <c r="J8" s="7">
        <v>17</v>
      </c>
      <c r="K8" s="7">
        <v>-7</v>
      </c>
      <c r="L8" s="7" t="s">
        <v>9</v>
      </c>
      <c r="M8" s="7">
        <v>-1</v>
      </c>
      <c r="N8" s="7">
        <v>-3</v>
      </c>
      <c r="O8" s="7">
        <v>-3</v>
      </c>
      <c r="P8" s="7">
        <v>-11</v>
      </c>
      <c r="Q8" s="7">
        <v>-9</v>
      </c>
      <c r="R8" s="7">
        <v>-1</v>
      </c>
      <c r="S8" s="7">
        <v>-15</v>
      </c>
      <c r="T8" s="7" t="s">
        <v>9</v>
      </c>
      <c r="U8" s="7">
        <v>-5</v>
      </c>
      <c r="V8" s="20">
        <f t="shared" si="1"/>
        <v>-72</v>
      </c>
      <c r="W8" s="2">
        <f t="shared" si="2"/>
        <v>15</v>
      </c>
      <c r="X8" s="2">
        <f t="shared" si="3"/>
        <v>2</v>
      </c>
      <c r="Y8" s="2">
        <f t="shared" si="4"/>
        <v>0</v>
      </c>
      <c r="Z8" s="2">
        <f t="shared" si="5"/>
        <v>13</v>
      </c>
      <c r="AB8">
        <f t="shared" si="7"/>
        <v>4</v>
      </c>
      <c r="AC8">
        <f t="shared" si="8"/>
        <v>2</v>
      </c>
      <c r="AD8">
        <f t="shared" si="9"/>
        <v>8</v>
      </c>
      <c r="AE8">
        <f t="shared" si="10"/>
        <v>1</v>
      </c>
      <c r="AF8">
        <f t="shared" si="6"/>
        <v>15</v>
      </c>
      <c r="AG8" t="str">
        <f t="shared" si="11"/>
        <v/>
      </c>
      <c r="AK8" t="s">
        <v>15</v>
      </c>
      <c r="AL8" s="43">
        <f t="shared" si="12"/>
        <v>2</v>
      </c>
      <c r="AM8" s="43">
        <f t="shared" si="13"/>
        <v>13</v>
      </c>
      <c r="AN8" s="43">
        <f t="shared" si="14"/>
        <v>0</v>
      </c>
      <c r="AO8" s="43">
        <f t="shared" si="15"/>
        <v>0</v>
      </c>
    </row>
    <row r="9" spans="1:41" x14ac:dyDescent="0.25">
      <c r="A9" t="s">
        <v>218</v>
      </c>
      <c r="B9" t="s">
        <v>212</v>
      </c>
      <c r="C9" s="13" t="str">
        <f t="shared" si="0"/>
        <v>Marlene Byrne</v>
      </c>
      <c r="D9" s="7">
        <v>1</v>
      </c>
      <c r="E9" s="7">
        <v>15</v>
      </c>
      <c r="F9" s="7" t="s">
        <v>9</v>
      </c>
      <c r="G9" s="7">
        <v>-31</v>
      </c>
      <c r="H9" s="7" t="s">
        <v>9</v>
      </c>
      <c r="I9" s="7" t="s">
        <v>9</v>
      </c>
      <c r="J9" s="7">
        <v>-1</v>
      </c>
      <c r="K9" s="7">
        <v>0</v>
      </c>
      <c r="L9" s="7" t="s">
        <v>9</v>
      </c>
      <c r="M9" s="7" t="s">
        <v>9</v>
      </c>
      <c r="N9" s="7" t="s">
        <v>9</v>
      </c>
      <c r="O9" s="7">
        <v>-9</v>
      </c>
      <c r="P9" s="7">
        <v>-7</v>
      </c>
      <c r="Q9" s="7" t="s">
        <v>9</v>
      </c>
      <c r="R9" s="7">
        <v>-11</v>
      </c>
      <c r="S9" s="7" t="s">
        <v>9</v>
      </c>
      <c r="T9" s="7" t="s">
        <v>9</v>
      </c>
      <c r="U9" s="7" t="s">
        <v>9</v>
      </c>
      <c r="V9" s="20">
        <f t="shared" si="1"/>
        <v>-43</v>
      </c>
      <c r="W9" s="2">
        <f t="shared" si="2"/>
        <v>8</v>
      </c>
      <c r="X9" s="2">
        <f t="shared" si="3"/>
        <v>2</v>
      </c>
      <c r="Y9" s="2">
        <f t="shared" si="4"/>
        <v>1</v>
      </c>
      <c r="Z9" s="2">
        <f t="shared" si="5"/>
        <v>5</v>
      </c>
      <c r="AB9">
        <f t="shared" si="7"/>
        <v>1</v>
      </c>
      <c r="AC9">
        <f t="shared" si="8"/>
        <v>6</v>
      </c>
      <c r="AD9">
        <f t="shared" si="9"/>
        <v>1</v>
      </c>
      <c r="AE9">
        <f t="shared" si="10"/>
        <v>0</v>
      </c>
      <c r="AF9">
        <f t="shared" si="6"/>
        <v>8</v>
      </c>
      <c r="AG9" t="str">
        <f t="shared" si="11"/>
        <v/>
      </c>
      <c r="AK9" t="s">
        <v>353</v>
      </c>
      <c r="AL9" s="43">
        <f t="shared" si="12"/>
        <v>0</v>
      </c>
      <c r="AM9" s="43">
        <f t="shared" si="13"/>
        <v>0</v>
      </c>
      <c r="AN9" s="43">
        <f t="shared" si="14"/>
        <v>8</v>
      </c>
      <c r="AO9" s="43">
        <f t="shared" si="15"/>
        <v>0</v>
      </c>
    </row>
    <row r="10" spans="1:41" x14ac:dyDescent="0.25">
      <c r="A10" s="19" t="s">
        <v>24</v>
      </c>
      <c r="B10" s="19" t="s">
        <v>22</v>
      </c>
      <c r="C10" s="13" t="str">
        <f t="shared" si="0"/>
        <v>Dave Callahan</v>
      </c>
      <c r="D10" s="7" t="s">
        <v>9</v>
      </c>
      <c r="E10" s="7" t="s">
        <v>9</v>
      </c>
      <c r="F10" s="7" t="s">
        <v>9</v>
      </c>
      <c r="G10" s="7" t="s">
        <v>9</v>
      </c>
      <c r="H10" s="7" t="s">
        <v>9</v>
      </c>
      <c r="I10" s="7" t="s">
        <v>9</v>
      </c>
      <c r="J10" s="7" t="s">
        <v>9</v>
      </c>
      <c r="K10" s="7" t="s">
        <v>9</v>
      </c>
      <c r="L10" s="7" t="s">
        <v>9</v>
      </c>
      <c r="M10" s="7" t="s">
        <v>9</v>
      </c>
      <c r="N10" s="7" t="s">
        <v>9</v>
      </c>
      <c r="O10" s="7" t="s">
        <v>9</v>
      </c>
      <c r="P10" s="7" t="s">
        <v>9</v>
      </c>
      <c r="Q10" s="7" t="s">
        <v>9</v>
      </c>
      <c r="R10" s="7" t="s">
        <v>9</v>
      </c>
      <c r="S10" s="7" t="s">
        <v>9</v>
      </c>
      <c r="T10" s="7">
        <v>-14</v>
      </c>
      <c r="U10" s="7" t="s">
        <v>9</v>
      </c>
      <c r="V10" s="20">
        <f t="shared" si="1"/>
        <v>-14</v>
      </c>
      <c r="W10" s="2">
        <f t="shared" si="2"/>
        <v>1</v>
      </c>
      <c r="X10" s="2">
        <f t="shared" si="3"/>
        <v>0</v>
      </c>
      <c r="Y10" s="2">
        <f t="shared" si="4"/>
        <v>0</v>
      </c>
      <c r="Z10" s="2">
        <f t="shared" si="5"/>
        <v>1</v>
      </c>
      <c r="AB10">
        <f t="shared" si="7"/>
        <v>0</v>
      </c>
      <c r="AC10">
        <f t="shared" si="8"/>
        <v>1</v>
      </c>
      <c r="AD10">
        <f t="shared" si="9"/>
        <v>0</v>
      </c>
      <c r="AE10">
        <f t="shared" si="10"/>
        <v>0</v>
      </c>
      <c r="AF10">
        <f t="shared" si="6"/>
        <v>1</v>
      </c>
      <c r="AG10" t="str">
        <f t="shared" si="11"/>
        <v/>
      </c>
      <c r="AK10" t="s">
        <v>25</v>
      </c>
      <c r="AL10" s="43">
        <f t="shared" si="12"/>
        <v>0</v>
      </c>
      <c r="AM10" s="43">
        <f t="shared" si="13"/>
        <v>0</v>
      </c>
      <c r="AN10" s="43">
        <f t="shared" si="14"/>
        <v>1</v>
      </c>
      <c r="AO10" s="43">
        <f t="shared" si="15"/>
        <v>0</v>
      </c>
    </row>
    <row r="11" spans="1:41" x14ac:dyDescent="0.25">
      <c r="A11" t="s">
        <v>29</v>
      </c>
      <c r="B11" t="s">
        <v>30</v>
      </c>
      <c r="C11" s="13" t="str">
        <f t="shared" si="0"/>
        <v>Graham Cass</v>
      </c>
      <c r="D11" s="7">
        <v>8</v>
      </c>
      <c r="E11" s="7">
        <v>-18</v>
      </c>
      <c r="F11" s="7" t="s">
        <v>9</v>
      </c>
      <c r="G11" s="7">
        <v>-8</v>
      </c>
      <c r="H11" s="7">
        <v>11</v>
      </c>
      <c r="I11" s="7">
        <v>-13</v>
      </c>
      <c r="J11" s="7">
        <v>-9</v>
      </c>
      <c r="K11" s="7">
        <v>11</v>
      </c>
      <c r="L11" s="7" t="s">
        <v>9</v>
      </c>
      <c r="M11" s="7">
        <v>20</v>
      </c>
      <c r="N11" s="7">
        <v>11</v>
      </c>
      <c r="O11" s="7">
        <v>24</v>
      </c>
      <c r="P11" s="7">
        <v>-2</v>
      </c>
      <c r="Q11" s="7">
        <v>-17</v>
      </c>
      <c r="R11" s="7" t="s">
        <v>9</v>
      </c>
      <c r="S11" s="7">
        <v>15</v>
      </c>
      <c r="T11" s="7">
        <v>1</v>
      </c>
      <c r="U11" s="7">
        <v>6</v>
      </c>
      <c r="V11" s="20">
        <f t="shared" si="1"/>
        <v>40</v>
      </c>
      <c r="W11" s="2">
        <f t="shared" si="2"/>
        <v>15</v>
      </c>
      <c r="X11" s="2">
        <f t="shared" si="3"/>
        <v>9</v>
      </c>
      <c r="Y11" s="2">
        <f t="shared" si="4"/>
        <v>0</v>
      </c>
      <c r="Z11" s="2">
        <f t="shared" si="5"/>
        <v>6</v>
      </c>
      <c r="AB11">
        <f t="shared" si="7"/>
        <v>15</v>
      </c>
      <c r="AC11">
        <f t="shared" si="8"/>
        <v>0</v>
      </c>
      <c r="AD11">
        <f t="shared" si="9"/>
        <v>0</v>
      </c>
      <c r="AE11">
        <f t="shared" si="10"/>
        <v>0</v>
      </c>
      <c r="AF11">
        <f t="shared" si="6"/>
        <v>15</v>
      </c>
      <c r="AG11" t="str">
        <f t="shared" si="11"/>
        <v/>
      </c>
      <c r="AK11" t="s">
        <v>31</v>
      </c>
      <c r="AL11" s="43">
        <f t="shared" si="12"/>
        <v>15</v>
      </c>
      <c r="AM11" s="43">
        <f t="shared" si="13"/>
        <v>0</v>
      </c>
      <c r="AN11" s="43">
        <f t="shared" si="14"/>
        <v>0</v>
      </c>
      <c r="AO11" s="43">
        <f t="shared" si="15"/>
        <v>0</v>
      </c>
    </row>
    <row r="12" spans="1:41" x14ac:dyDescent="0.25">
      <c r="A12" t="s">
        <v>16</v>
      </c>
      <c r="B12" t="s">
        <v>417</v>
      </c>
      <c r="C12" s="13" t="str">
        <f t="shared" si="0"/>
        <v>Bob Clarke</v>
      </c>
      <c r="D12" s="7" t="s">
        <v>9</v>
      </c>
      <c r="E12" s="7" t="s">
        <v>9</v>
      </c>
      <c r="F12" s="7" t="s">
        <v>9</v>
      </c>
      <c r="G12" s="7" t="s">
        <v>9</v>
      </c>
      <c r="H12" s="7" t="s">
        <v>9</v>
      </c>
      <c r="I12" s="7" t="s">
        <v>9</v>
      </c>
      <c r="J12" s="7" t="s">
        <v>9</v>
      </c>
      <c r="K12" s="7" t="s">
        <v>9</v>
      </c>
      <c r="L12" s="7" t="s">
        <v>9</v>
      </c>
      <c r="M12" s="7" t="s">
        <v>9</v>
      </c>
      <c r="N12" s="7" t="s">
        <v>9</v>
      </c>
      <c r="O12" s="7" t="s">
        <v>9</v>
      </c>
      <c r="P12" s="7" t="s">
        <v>9</v>
      </c>
      <c r="Q12" s="7" t="s">
        <v>9</v>
      </c>
      <c r="R12" s="7" t="s">
        <v>9</v>
      </c>
      <c r="S12" s="7">
        <v>1</v>
      </c>
      <c r="T12" s="7">
        <v>6</v>
      </c>
      <c r="U12" s="7" t="s">
        <v>9</v>
      </c>
      <c r="V12" s="20">
        <f t="shared" si="1"/>
        <v>7</v>
      </c>
      <c r="W12" s="2">
        <f t="shared" si="2"/>
        <v>2</v>
      </c>
      <c r="X12" s="2">
        <f t="shared" si="3"/>
        <v>2</v>
      </c>
      <c r="Y12" s="2">
        <f t="shared" si="4"/>
        <v>0</v>
      </c>
      <c r="Z12" s="2">
        <f t="shared" si="5"/>
        <v>0</v>
      </c>
      <c r="AB12">
        <f t="shared" si="7"/>
        <v>0</v>
      </c>
      <c r="AC12">
        <f t="shared" si="8"/>
        <v>1</v>
      </c>
      <c r="AD12">
        <f t="shared" si="9"/>
        <v>1</v>
      </c>
      <c r="AE12">
        <f t="shared" si="10"/>
        <v>0</v>
      </c>
      <c r="AF12">
        <f t="shared" si="6"/>
        <v>2</v>
      </c>
      <c r="AG12" t="str">
        <f t="shared" si="11"/>
        <v/>
      </c>
      <c r="AK12" t="s">
        <v>469</v>
      </c>
      <c r="AL12" s="43">
        <f t="shared" si="12"/>
        <v>0</v>
      </c>
      <c r="AM12" s="43">
        <f t="shared" si="13"/>
        <v>0</v>
      </c>
      <c r="AN12" s="43">
        <f t="shared" si="14"/>
        <v>2</v>
      </c>
      <c r="AO12" s="43">
        <f t="shared" si="15"/>
        <v>0</v>
      </c>
    </row>
    <row r="13" spans="1:41" x14ac:dyDescent="0.25">
      <c r="A13" t="s">
        <v>177</v>
      </c>
      <c r="B13" t="s">
        <v>178</v>
      </c>
      <c r="C13" s="13" t="str">
        <f t="shared" si="0"/>
        <v>Gary Cooper</v>
      </c>
      <c r="D13" s="7">
        <v>-13</v>
      </c>
      <c r="E13" s="7" t="s">
        <v>9</v>
      </c>
      <c r="F13" s="7" t="s">
        <v>9</v>
      </c>
      <c r="G13" s="7">
        <v>6</v>
      </c>
      <c r="H13" s="7" t="s">
        <v>9</v>
      </c>
      <c r="I13" s="7">
        <v>12</v>
      </c>
      <c r="J13" s="7">
        <v>-9</v>
      </c>
      <c r="K13" s="7">
        <v>11</v>
      </c>
      <c r="L13" s="7" t="s">
        <v>9</v>
      </c>
      <c r="M13" s="7" t="s">
        <v>9</v>
      </c>
      <c r="N13" s="7">
        <v>-3</v>
      </c>
      <c r="O13" s="7">
        <v>4</v>
      </c>
      <c r="P13" s="7">
        <v>8</v>
      </c>
      <c r="Q13" s="7">
        <v>-19</v>
      </c>
      <c r="R13" s="7">
        <v>9</v>
      </c>
      <c r="S13" s="7">
        <v>-15</v>
      </c>
      <c r="T13" s="7">
        <v>12</v>
      </c>
      <c r="U13" s="7">
        <v>-2</v>
      </c>
      <c r="V13" s="20">
        <f t="shared" si="1"/>
        <v>1</v>
      </c>
      <c r="W13" s="2">
        <f t="shared" si="2"/>
        <v>13</v>
      </c>
      <c r="X13" s="2">
        <f t="shared" si="3"/>
        <v>7</v>
      </c>
      <c r="Y13" s="2">
        <f t="shared" si="4"/>
        <v>0</v>
      </c>
      <c r="Z13" s="2">
        <f t="shared" si="5"/>
        <v>6</v>
      </c>
      <c r="AB13">
        <f t="shared" si="7"/>
        <v>0</v>
      </c>
      <c r="AC13">
        <f t="shared" si="8"/>
        <v>3</v>
      </c>
      <c r="AD13">
        <f t="shared" si="9"/>
        <v>3</v>
      </c>
      <c r="AE13">
        <f t="shared" si="10"/>
        <v>7</v>
      </c>
      <c r="AF13">
        <f t="shared" si="6"/>
        <v>13</v>
      </c>
      <c r="AG13" t="str">
        <f t="shared" si="11"/>
        <v/>
      </c>
      <c r="AK13" t="s">
        <v>244</v>
      </c>
      <c r="AL13" s="43">
        <f t="shared" si="12"/>
        <v>3</v>
      </c>
      <c r="AM13" s="43">
        <f t="shared" si="13"/>
        <v>9</v>
      </c>
      <c r="AN13" s="43">
        <f t="shared" si="14"/>
        <v>1</v>
      </c>
      <c r="AO13" s="43">
        <f t="shared" si="15"/>
        <v>0</v>
      </c>
    </row>
    <row r="14" spans="1:41" x14ac:dyDescent="0.25">
      <c r="A14" t="s">
        <v>169</v>
      </c>
      <c r="B14" t="s">
        <v>184</v>
      </c>
      <c r="C14" s="13" t="str">
        <f t="shared" si="0"/>
        <v>Paul Craig</v>
      </c>
      <c r="D14" s="7">
        <v>1</v>
      </c>
      <c r="E14" s="7" t="s">
        <v>9</v>
      </c>
      <c r="F14" s="7" t="s">
        <v>9</v>
      </c>
      <c r="G14" s="7">
        <v>-1</v>
      </c>
      <c r="H14" s="7">
        <v>5</v>
      </c>
      <c r="I14" s="7">
        <v>-14</v>
      </c>
      <c r="J14" s="7">
        <v>26</v>
      </c>
      <c r="K14" s="7">
        <v>-2</v>
      </c>
      <c r="L14" s="7" t="s">
        <v>9</v>
      </c>
      <c r="M14" s="7">
        <v>20</v>
      </c>
      <c r="N14" s="7">
        <v>-2</v>
      </c>
      <c r="O14" s="7">
        <v>0</v>
      </c>
      <c r="P14" s="7">
        <v>-14</v>
      </c>
      <c r="Q14" s="7" t="s">
        <v>9</v>
      </c>
      <c r="R14" s="7">
        <v>3</v>
      </c>
      <c r="S14" s="7">
        <v>6</v>
      </c>
      <c r="T14" s="7" t="s">
        <v>9</v>
      </c>
      <c r="U14" s="7" t="s">
        <v>9</v>
      </c>
      <c r="V14" s="20">
        <f t="shared" si="1"/>
        <v>28</v>
      </c>
      <c r="W14" s="2">
        <f t="shared" si="2"/>
        <v>12</v>
      </c>
      <c r="X14" s="2">
        <f t="shared" si="3"/>
        <v>6</v>
      </c>
      <c r="Y14" s="2">
        <f t="shared" si="4"/>
        <v>1</v>
      </c>
      <c r="Z14" s="2">
        <f t="shared" si="5"/>
        <v>5</v>
      </c>
      <c r="AB14">
        <f t="shared" si="7"/>
        <v>0</v>
      </c>
      <c r="AC14">
        <f t="shared" si="8"/>
        <v>0</v>
      </c>
      <c r="AD14">
        <f t="shared" si="9"/>
        <v>12</v>
      </c>
      <c r="AE14">
        <f t="shared" si="10"/>
        <v>0</v>
      </c>
      <c r="AF14">
        <f t="shared" si="6"/>
        <v>12</v>
      </c>
      <c r="AG14" t="str">
        <f t="shared" si="11"/>
        <v/>
      </c>
      <c r="AK14" t="s">
        <v>449</v>
      </c>
      <c r="AL14" s="43">
        <f t="shared" si="12"/>
        <v>12</v>
      </c>
      <c r="AM14" s="43">
        <f t="shared" si="13"/>
        <v>0</v>
      </c>
      <c r="AN14" s="43">
        <f t="shared" si="14"/>
        <v>0</v>
      </c>
      <c r="AO14" s="43">
        <f t="shared" si="15"/>
        <v>0</v>
      </c>
    </row>
    <row r="15" spans="1:41" x14ac:dyDescent="0.25">
      <c r="A15" s="19" t="s">
        <v>129</v>
      </c>
      <c r="B15" s="19" t="s">
        <v>41</v>
      </c>
      <c r="C15" s="13" t="str">
        <f t="shared" si="0"/>
        <v>Jeff Davis</v>
      </c>
      <c r="D15" s="7">
        <v>1</v>
      </c>
      <c r="E15" s="7">
        <v>-11</v>
      </c>
      <c r="F15" s="7" t="s">
        <v>9</v>
      </c>
      <c r="G15" s="7">
        <v>-1</v>
      </c>
      <c r="H15" s="7">
        <v>5</v>
      </c>
      <c r="I15" s="7">
        <v>-14</v>
      </c>
      <c r="J15" s="7">
        <v>-10</v>
      </c>
      <c r="K15" s="7">
        <v>3</v>
      </c>
      <c r="L15" s="7" t="s">
        <v>9</v>
      </c>
      <c r="M15" s="7">
        <v>-1</v>
      </c>
      <c r="N15" s="7">
        <v>0</v>
      </c>
      <c r="O15" s="7">
        <v>24</v>
      </c>
      <c r="P15" s="7">
        <v>-2</v>
      </c>
      <c r="Q15" s="7">
        <v>-17</v>
      </c>
      <c r="R15" s="7">
        <v>2</v>
      </c>
      <c r="S15" s="7">
        <v>-15</v>
      </c>
      <c r="T15" s="7">
        <v>1</v>
      </c>
      <c r="U15" s="7">
        <v>6</v>
      </c>
      <c r="V15" s="20">
        <f t="shared" si="1"/>
        <v>-29</v>
      </c>
      <c r="W15" s="2">
        <f t="shared" si="2"/>
        <v>16</v>
      </c>
      <c r="X15" s="2">
        <f t="shared" si="3"/>
        <v>7</v>
      </c>
      <c r="Y15" s="2">
        <f t="shared" si="4"/>
        <v>1</v>
      </c>
      <c r="Z15" s="2">
        <f t="shared" si="5"/>
        <v>8</v>
      </c>
      <c r="AB15">
        <f t="shared" si="7"/>
        <v>0</v>
      </c>
      <c r="AC15">
        <f t="shared" si="8"/>
        <v>0</v>
      </c>
      <c r="AD15">
        <f t="shared" si="9"/>
        <v>7</v>
      </c>
      <c r="AE15">
        <f t="shared" si="10"/>
        <v>9</v>
      </c>
      <c r="AF15">
        <f t="shared" si="6"/>
        <v>16</v>
      </c>
      <c r="AG15" t="str">
        <f t="shared" si="11"/>
        <v/>
      </c>
      <c r="AK15" t="s">
        <v>259</v>
      </c>
      <c r="AL15" s="43">
        <f t="shared" si="12"/>
        <v>16</v>
      </c>
      <c r="AM15" s="43">
        <f t="shared" si="13"/>
        <v>0</v>
      </c>
      <c r="AN15" s="43">
        <f t="shared" si="14"/>
        <v>0</v>
      </c>
      <c r="AO15" s="43">
        <f t="shared" si="15"/>
        <v>0</v>
      </c>
    </row>
    <row r="16" spans="1:41" x14ac:dyDescent="0.25">
      <c r="A16" s="19" t="s">
        <v>43</v>
      </c>
      <c r="B16" s="19" t="s">
        <v>44</v>
      </c>
      <c r="C16" s="13" t="str">
        <f t="shared" si="0"/>
        <v>Ross DeLaine</v>
      </c>
      <c r="D16" s="7">
        <v>-6</v>
      </c>
      <c r="E16" s="7">
        <v>-14</v>
      </c>
      <c r="F16" s="7" t="s">
        <v>9</v>
      </c>
      <c r="G16" s="7">
        <v>-31</v>
      </c>
      <c r="H16" s="7">
        <v>-3</v>
      </c>
      <c r="I16" s="7">
        <v>-6</v>
      </c>
      <c r="J16" s="7">
        <v>7</v>
      </c>
      <c r="K16" s="7">
        <v>-5</v>
      </c>
      <c r="L16" s="7" t="s">
        <v>9</v>
      </c>
      <c r="M16" s="7">
        <v>17</v>
      </c>
      <c r="N16" s="7">
        <v>-2</v>
      </c>
      <c r="O16" s="7">
        <v>-11</v>
      </c>
      <c r="P16" s="7">
        <v>-7</v>
      </c>
      <c r="Q16" s="7">
        <v>-12</v>
      </c>
      <c r="R16" s="7">
        <v>10</v>
      </c>
      <c r="S16" s="7" t="s">
        <v>9</v>
      </c>
      <c r="T16" s="7" t="s">
        <v>9</v>
      </c>
      <c r="U16" s="7">
        <v>-12</v>
      </c>
      <c r="V16" s="20">
        <f t="shared" si="1"/>
        <v>-75</v>
      </c>
      <c r="W16" s="2">
        <f t="shared" si="2"/>
        <v>14</v>
      </c>
      <c r="X16" s="2">
        <f t="shared" si="3"/>
        <v>3</v>
      </c>
      <c r="Y16" s="2">
        <f t="shared" si="4"/>
        <v>0</v>
      </c>
      <c r="Z16" s="2">
        <f t="shared" si="5"/>
        <v>11</v>
      </c>
      <c r="AB16">
        <f t="shared" si="7"/>
        <v>0</v>
      </c>
      <c r="AC16">
        <f t="shared" si="8"/>
        <v>4</v>
      </c>
      <c r="AD16">
        <f t="shared" si="9"/>
        <v>6</v>
      </c>
      <c r="AE16">
        <f t="shared" si="10"/>
        <v>4</v>
      </c>
      <c r="AF16">
        <f t="shared" si="6"/>
        <v>14</v>
      </c>
      <c r="AG16" t="str">
        <f t="shared" si="11"/>
        <v/>
      </c>
      <c r="AK16" t="s">
        <v>45</v>
      </c>
      <c r="AL16" s="43">
        <f t="shared" si="12"/>
        <v>0</v>
      </c>
      <c r="AM16" s="43">
        <f t="shared" si="13"/>
        <v>0</v>
      </c>
      <c r="AN16" s="43">
        <f t="shared" si="14"/>
        <v>14</v>
      </c>
      <c r="AO16" s="43">
        <f t="shared" si="15"/>
        <v>0</v>
      </c>
    </row>
    <row r="17" spans="1:41" x14ac:dyDescent="0.25">
      <c r="A17" t="s">
        <v>53</v>
      </c>
      <c r="B17" t="s">
        <v>418</v>
      </c>
      <c r="C17" s="13" t="str">
        <f t="shared" si="0"/>
        <v>Steve Fabris</v>
      </c>
      <c r="D17" s="7" t="s">
        <v>9</v>
      </c>
      <c r="E17" s="7">
        <v>-22</v>
      </c>
      <c r="F17" s="7" t="s">
        <v>9</v>
      </c>
      <c r="G17" s="7" t="s">
        <v>9</v>
      </c>
      <c r="H17" s="7" t="s">
        <v>9</v>
      </c>
      <c r="I17" s="7" t="s">
        <v>9</v>
      </c>
      <c r="J17" s="7" t="s">
        <v>9</v>
      </c>
      <c r="K17" s="7" t="s">
        <v>9</v>
      </c>
      <c r="L17" s="7" t="s">
        <v>9</v>
      </c>
      <c r="M17" s="7" t="s">
        <v>9</v>
      </c>
      <c r="N17" s="7" t="s">
        <v>9</v>
      </c>
      <c r="O17" s="7" t="s">
        <v>9</v>
      </c>
      <c r="P17" s="7" t="s">
        <v>9</v>
      </c>
      <c r="Q17" s="7" t="s">
        <v>9</v>
      </c>
      <c r="R17" s="7" t="s">
        <v>9</v>
      </c>
      <c r="S17" s="7" t="s">
        <v>9</v>
      </c>
      <c r="T17" s="7" t="s">
        <v>9</v>
      </c>
      <c r="U17" s="7" t="s">
        <v>9</v>
      </c>
      <c r="V17" s="20">
        <f t="shared" si="1"/>
        <v>-22</v>
      </c>
      <c r="W17" s="2">
        <f t="shared" si="2"/>
        <v>1</v>
      </c>
      <c r="X17" s="2">
        <f t="shared" si="3"/>
        <v>0</v>
      </c>
      <c r="Y17" s="2">
        <f t="shared" si="4"/>
        <v>0</v>
      </c>
      <c r="Z17" s="2">
        <f t="shared" si="5"/>
        <v>1</v>
      </c>
      <c r="AB17">
        <f t="shared" si="7"/>
        <v>0</v>
      </c>
      <c r="AC17">
        <f t="shared" si="8"/>
        <v>0</v>
      </c>
      <c r="AD17">
        <f t="shared" si="9"/>
        <v>0</v>
      </c>
      <c r="AE17">
        <f t="shared" si="10"/>
        <v>1</v>
      </c>
      <c r="AF17">
        <f t="shared" si="6"/>
        <v>1</v>
      </c>
      <c r="AG17" t="str">
        <f t="shared" si="11"/>
        <v/>
      </c>
      <c r="AK17" t="s">
        <v>464</v>
      </c>
      <c r="AL17" s="43">
        <f t="shared" si="12"/>
        <v>0</v>
      </c>
      <c r="AM17" s="43">
        <f t="shared" si="13"/>
        <v>0</v>
      </c>
      <c r="AN17" s="43">
        <f t="shared" si="14"/>
        <v>1</v>
      </c>
      <c r="AO17" s="43">
        <f t="shared" si="15"/>
        <v>0</v>
      </c>
    </row>
    <row r="18" spans="1:41" x14ac:dyDescent="0.25">
      <c r="A18" s="19" t="s">
        <v>219</v>
      </c>
      <c r="B18" s="19" t="s">
        <v>214</v>
      </c>
      <c r="C18" s="13" t="str">
        <f t="shared" si="0"/>
        <v>Ben Footner</v>
      </c>
      <c r="D18" s="7">
        <v>9</v>
      </c>
      <c r="E18" s="7">
        <v>-3</v>
      </c>
      <c r="F18" s="7" t="s">
        <v>9</v>
      </c>
      <c r="G18" s="7">
        <v>-2</v>
      </c>
      <c r="H18" s="7">
        <v>5</v>
      </c>
      <c r="I18" s="7">
        <v>-4</v>
      </c>
      <c r="J18" s="7" t="s">
        <v>9</v>
      </c>
      <c r="K18" s="7">
        <v>0</v>
      </c>
      <c r="L18" s="7" t="s">
        <v>9</v>
      </c>
      <c r="M18" s="7">
        <v>3</v>
      </c>
      <c r="N18" s="7">
        <v>0</v>
      </c>
      <c r="O18" s="7">
        <v>0</v>
      </c>
      <c r="P18" s="7">
        <v>-14</v>
      </c>
      <c r="Q18" s="7" t="s">
        <v>9</v>
      </c>
      <c r="R18" s="7">
        <v>-9</v>
      </c>
      <c r="S18" s="7">
        <v>-15</v>
      </c>
      <c r="T18" s="7">
        <v>-6</v>
      </c>
      <c r="U18" s="7">
        <v>7</v>
      </c>
      <c r="V18" s="20">
        <f t="shared" si="1"/>
        <v>-29</v>
      </c>
      <c r="W18" s="2">
        <f t="shared" si="2"/>
        <v>14</v>
      </c>
      <c r="X18" s="2">
        <f t="shared" si="3"/>
        <v>4</v>
      </c>
      <c r="Y18" s="2">
        <f t="shared" si="4"/>
        <v>3</v>
      </c>
      <c r="Z18" s="2">
        <f t="shared" si="5"/>
        <v>7</v>
      </c>
      <c r="AB18">
        <f t="shared" si="7"/>
        <v>11</v>
      </c>
      <c r="AC18">
        <f t="shared" si="8"/>
        <v>3</v>
      </c>
      <c r="AD18">
        <f t="shared" si="9"/>
        <v>0</v>
      </c>
      <c r="AE18">
        <f t="shared" si="10"/>
        <v>0</v>
      </c>
      <c r="AF18">
        <f t="shared" si="6"/>
        <v>14</v>
      </c>
      <c r="AG18" t="str">
        <f t="shared" si="11"/>
        <v/>
      </c>
      <c r="AK18" t="s">
        <v>265</v>
      </c>
      <c r="AL18" s="43">
        <f t="shared" si="12"/>
        <v>7</v>
      </c>
      <c r="AM18" s="43">
        <f t="shared" si="13"/>
        <v>7</v>
      </c>
      <c r="AN18" s="43">
        <f t="shared" si="14"/>
        <v>0</v>
      </c>
      <c r="AO18" s="43">
        <f t="shared" si="15"/>
        <v>0</v>
      </c>
    </row>
    <row r="19" spans="1:41" x14ac:dyDescent="0.25">
      <c r="A19" s="19" t="s">
        <v>419</v>
      </c>
      <c r="B19" s="19" t="s">
        <v>420</v>
      </c>
      <c r="C19" s="13" t="str">
        <f t="shared" si="0"/>
        <v>Ryan Freedman</v>
      </c>
      <c r="D19" s="7">
        <v>-14</v>
      </c>
      <c r="E19" s="7" t="s">
        <v>9</v>
      </c>
      <c r="F19" s="7" t="s">
        <v>9</v>
      </c>
      <c r="G19" s="7">
        <v>-8</v>
      </c>
      <c r="H19" s="7">
        <v>0</v>
      </c>
      <c r="I19" s="7">
        <v>-9</v>
      </c>
      <c r="J19" s="7">
        <v>9</v>
      </c>
      <c r="K19" s="7">
        <v>11</v>
      </c>
      <c r="L19" s="7" t="s">
        <v>9</v>
      </c>
      <c r="M19" s="7" t="s">
        <v>9</v>
      </c>
      <c r="N19" s="7" t="s">
        <v>9</v>
      </c>
      <c r="O19" s="7" t="s">
        <v>9</v>
      </c>
      <c r="P19" s="7" t="s">
        <v>9</v>
      </c>
      <c r="Q19" s="7">
        <v>4</v>
      </c>
      <c r="R19" s="7" t="s">
        <v>9</v>
      </c>
      <c r="S19" s="7">
        <v>-1</v>
      </c>
      <c r="T19" s="7">
        <v>-11</v>
      </c>
      <c r="U19" s="7">
        <v>-4</v>
      </c>
      <c r="V19" s="20">
        <f t="shared" si="1"/>
        <v>-23</v>
      </c>
      <c r="W19" s="2">
        <f t="shared" si="2"/>
        <v>10</v>
      </c>
      <c r="X19" s="2">
        <f t="shared" si="3"/>
        <v>3</v>
      </c>
      <c r="Y19" s="2">
        <f t="shared" si="4"/>
        <v>1</v>
      </c>
      <c r="Z19" s="2">
        <f t="shared" si="5"/>
        <v>6</v>
      </c>
      <c r="AB19">
        <f t="shared" si="7"/>
        <v>0</v>
      </c>
      <c r="AC19">
        <f t="shared" si="8"/>
        <v>2</v>
      </c>
      <c r="AD19">
        <f t="shared" si="9"/>
        <v>7</v>
      </c>
      <c r="AE19">
        <f t="shared" si="10"/>
        <v>1</v>
      </c>
      <c r="AF19">
        <f t="shared" si="6"/>
        <v>10</v>
      </c>
      <c r="AG19" t="str">
        <f t="shared" si="11"/>
        <v/>
      </c>
      <c r="AK19" t="s">
        <v>446</v>
      </c>
      <c r="AL19" s="43">
        <f t="shared" si="12"/>
        <v>3</v>
      </c>
      <c r="AM19" s="43">
        <f t="shared" si="13"/>
        <v>8</v>
      </c>
      <c r="AN19" s="43">
        <f t="shared" si="14"/>
        <v>0</v>
      </c>
      <c r="AO19" s="43">
        <f t="shared" si="15"/>
        <v>0</v>
      </c>
    </row>
    <row r="20" spans="1:41" x14ac:dyDescent="0.25">
      <c r="A20" t="s">
        <v>13</v>
      </c>
      <c r="B20" t="s">
        <v>162</v>
      </c>
      <c r="C20" s="13" t="str">
        <f t="shared" si="0"/>
        <v>Don Germein</v>
      </c>
      <c r="D20" s="7">
        <v>-8</v>
      </c>
      <c r="E20" s="7">
        <v>16</v>
      </c>
      <c r="F20" s="7" t="s">
        <v>9</v>
      </c>
      <c r="G20" s="7">
        <v>-3</v>
      </c>
      <c r="H20" s="7">
        <v>11</v>
      </c>
      <c r="I20" s="7">
        <v>-13</v>
      </c>
      <c r="J20" s="7">
        <v>-6</v>
      </c>
      <c r="K20" s="7">
        <v>0</v>
      </c>
      <c r="L20" s="7" t="s">
        <v>9</v>
      </c>
      <c r="M20" s="7" t="s">
        <v>9</v>
      </c>
      <c r="N20" s="7">
        <v>-29</v>
      </c>
      <c r="O20" s="7">
        <v>-8</v>
      </c>
      <c r="P20" s="7">
        <v>-19</v>
      </c>
      <c r="Q20" s="7">
        <v>-9</v>
      </c>
      <c r="R20" s="7">
        <v>-1</v>
      </c>
      <c r="S20" s="7">
        <v>-3</v>
      </c>
      <c r="T20" s="7">
        <v>12</v>
      </c>
      <c r="U20" s="7">
        <v>1</v>
      </c>
      <c r="V20" s="20">
        <f t="shared" si="1"/>
        <v>-59</v>
      </c>
      <c r="W20" s="2">
        <f t="shared" si="2"/>
        <v>15</v>
      </c>
      <c r="X20" s="2">
        <f t="shared" si="3"/>
        <v>4</v>
      </c>
      <c r="Y20" s="2">
        <f t="shared" si="4"/>
        <v>1</v>
      </c>
      <c r="Z20" s="2">
        <f t="shared" si="5"/>
        <v>10</v>
      </c>
      <c r="AB20">
        <f t="shared" si="7"/>
        <v>0</v>
      </c>
      <c r="AC20">
        <f t="shared" si="8"/>
        <v>6</v>
      </c>
      <c r="AD20">
        <f t="shared" si="9"/>
        <v>3</v>
      </c>
      <c r="AE20">
        <f t="shared" si="10"/>
        <v>6</v>
      </c>
      <c r="AF20">
        <f t="shared" si="6"/>
        <v>15</v>
      </c>
      <c r="AG20" t="str">
        <f t="shared" si="11"/>
        <v/>
      </c>
      <c r="AK20" t="s">
        <v>234</v>
      </c>
      <c r="AL20" s="43">
        <f t="shared" si="12"/>
        <v>6</v>
      </c>
      <c r="AM20" s="43">
        <f t="shared" si="13"/>
        <v>9</v>
      </c>
      <c r="AN20" s="43">
        <f t="shared" si="14"/>
        <v>0</v>
      </c>
      <c r="AO20" s="43">
        <f t="shared" si="15"/>
        <v>0</v>
      </c>
    </row>
    <row r="21" spans="1:41" x14ac:dyDescent="0.25">
      <c r="A21" t="s">
        <v>61</v>
      </c>
      <c r="B21" t="s">
        <v>62</v>
      </c>
      <c r="C21" s="13" t="str">
        <f t="shared" si="0"/>
        <v>Adrian Green</v>
      </c>
      <c r="D21" s="7">
        <v>-4</v>
      </c>
      <c r="E21" s="7">
        <v>12</v>
      </c>
      <c r="F21" s="7" t="s">
        <v>9</v>
      </c>
      <c r="G21" s="7">
        <v>9</v>
      </c>
      <c r="H21" s="7">
        <v>-7</v>
      </c>
      <c r="I21" s="7">
        <v>-16</v>
      </c>
      <c r="J21" s="7">
        <v>11</v>
      </c>
      <c r="K21" s="7" t="s">
        <v>9</v>
      </c>
      <c r="L21" s="7" t="s">
        <v>9</v>
      </c>
      <c r="M21" s="7">
        <v>-6</v>
      </c>
      <c r="N21" s="7">
        <v>-3</v>
      </c>
      <c r="O21" s="7">
        <v>15</v>
      </c>
      <c r="P21" s="7">
        <v>-3</v>
      </c>
      <c r="Q21" s="7">
        <v>6</v>
      </c>
      <c r="R21" s="7">
        <v>-9</v>
      </c>
      <c r="S21" s="7">
        <v>-12</v>
      </c>
      <c r="T21" s="7">
        <v>13</v>
      </c>
      <c r="U21" s="7">
        <v>-4</v>
      </c>
      <c r="V21" s="20">
        <f t="shared" si="1"/>
        <v>2</v>
      </c>
      <c r="W21" s="2">
        <f t="shared" si="2"/>
        <v>15</v>
      </c>
      <c r="X21" s="2">
        <f t="shared" si="3"/>
        <v>6</v>
      </c>
      <c r="Y21" s="2">
        <f t="shared" si="4"/>
        <v>0</v>
      </c>
      <c r="Z21" s="2">
        <f t="shared" si="5"/>
        <v>9</v>
      </c>
      <c r="AB21">
        <f t="shared" si="7"/>
        <v>0</v>
      </c>
      <c r="AC21">
        <f t="shared" si="8"/>
        <v>0</v>
      </c>
      <c r="AD21">
        <f t="shared" si="9"/>
        <v>0</v>
      </c>
      <c r="AE21">
        <f t="shared" si="10"/>
        <v>15</v>
      </c>
      <c r="AF21">
        <f t="shared" si="6"/>
        <v>15</v>
      </c>
      <c r="AG21" t="str">
        <f t="shared" si="11"/>
        <v/>
      </c>
      <c r="AK21" t="s">
        <v>63</v>
      </c>
      <c r="AL21" s="43">
        <f t="shared" si="12"/>
        <v>15</v>
      </c>
      <c r="AM21" s="43">
        <f t="shared" si="13"/>
        <v>0</v>
      </c>
      <c r="AN21" s="43">
        <f t="shared" si="14"/>
        <v>0</v>
      </c>
      <c r="AO21" s="43">
        <f t="shared" si="15"/>
        <v>0</v>
      </c>
    </row>
    <row r="22" spans="1:41" x14ac:dyDescent="0.25">
      <c r="A22" t="s">
        <v>64</v>
      </c>
      <c r="B22" t="s">
        <v>65</v>
      </c>
      <c r="C22" s="13" t="str">
        <f t="shared" si="0"/>
        <v>Tony Guastella</v>
      </c>
      <c r="D22" s="7">
        <v>-13</v>
      </c>
      <c r="E22" s="7">
        <v>10</v>
      </c>
      <c r="F22" s="7" t="s">
        <v>9</v>
      </c>
      <c r="G22" s="7">
        <v>6</v>
      </c>
      <c r="H22" s="7" t="s">
        <v>9</v>
      </c>
      <c r="I22" s="7">
        <v>-9</v>
      </c>
      <c r="J22" s="7">
        <v>-6</v>
      </c>
      <c r="K22" s="7">
        <v>0</v>
      </c>
      <c r="L22" s="7" t="s">
        <v>9</v>
      </c>
      <c r="M22" s="7">
        <v>10</v>
      </c>
      <c r="N22" s="7">
        <v>-3</v>
      </c>
      <c r="O22" s="7">
        <v>4</v>
      </c>
      <c r="P22" s="7" t="s">
        <v>9</v>
      </c>
      <c r="Q22" s="7">
        <v>4</v>
      </c>
      <c r="R22" s="7">
        <v>9</v>
      </c>
      <c r="S22" s="7">
        <v>-15</v>
      </c>
      <c r="T22" s="7">
        <v>-11</v>
      </c>
      <c r="U22" s="7">
        <v>-4</v>
      </c>
      <c r="V22" s="20">
        <f t="shared" si="1"/>
        <v>-18</v>
      </c>
      <c r="W22" s="2">
        <f t="shared" si="2"/>
        <v>14</v>
      </c>
      <c r="X22" s="2">
        <f t="shared" si="3"/>
        <v>6</v>
      </c>
      <c r="Y22" s="2">
        <f t="shared" si="4"/>
        <v>1</v>
      </c>
      <c r="Z22" s="2">
        <f t="shared" si="5"/>
        <v>7</v>
      </c>
      <c r="AB22">
        <f t="shared" si="7"/>
        <v>9</v>
      </c>
      <c r="AC22">
        <f t="shared" si="8"/>
        <v>5</v>
      </c>
      <c r="AD22">
        <f t="shared" si="9"/>
        <v>0</v>
      </c>
      <c r="AE22">
        <f t="shared" si="10"/>
        <v>0</v>
      </c>
      <c r="AF22">
        <f t="shared" si="6"/>
        <v>14</v>
      </c>
      <c r="AG22" t="str">
        <f t="shared" si="11"/>
        <v/>
      </c>
      <c r="AK22" t="s">
        <v>66</v>
      </c>
      <c r="AL22" s="43">
        <f t="shared" si="12"/>
        <v>0</v>
      </c>
      <c r="AM22" s="43">
        <f t="shared" si="13"/>
        <v>14</v>
      </c>
      <c r="AN22" s="43">
        <f t="shared" si="14"/>
        <v>0</v>
      </c>
      <c r="AO22" s="43">
        <f t="shared" si="15"/>
        <v>0</v>
      </c>
    </row>
    <row r="23" spans="1:41" x14ac:dyDescent="0.25">
      <c r="A23" t="s">
        <v>67</v>
      </c>
      <c r="B23" t="s">
        <v>68</v>
      </c>
      <c r="C23" s="13" t="str">
        <f t="shared" si="0"/>
        <v>Des Haarsma</v>
      </c>
      <c r="D23" s="7">
        <v>2</v>
      </c>
      <c r="E23" s="7">
        <v>-3</v>
      </c>
      <c r="F23" s="7" t="s">
        <v>9</v>
      </c>
      <c r="G23" s="7">
        <v>-2</v>
      </c>
      <c r="H23" s="7">
        <v>5</v>
      </c>
      <c r="I23" s="7">
        <v>-4</v>
      </c>
      <c r="J23" s="7">
        <v>9</v>
      </c>
      <c r="K23" s="7">
        <v>11</v>
      </c>
      <c r="L23" s="7" t="s">
        <v>9</v>
      </c>
      <c r="M23" s="7">
        <v>10</v>
      </c>
      <c r="N23" s="7">
        <v>13</v>
      </c>
      <c r="O23" s="7">
        <v>-8</v>
      </c>
      <c r="P23" s="7">
        <v>-11</v>
      </c>
      <c r="Q23" s="7">
        <v>-1</v>
      </c>
      <c r="R23" s="7">
        <v>9</v>
      </c>
      <c r="S23" s="7" t="s">
        <v>9</v>
      </c>
      <c r="T23" s="7">
        <v>12</v>
      </c>
      <c r="U23" s="7">
        <v>-2</v>
      </c>
      <c r="V23" s="20">
        <f t="shared" si="1"/>
        <v>40</v>
      </c>
      <c r="W23" s="2">
        <f t="shared" si="2"/>
        <v>15</v>
      </c>
      <c r="X23" s="2">
        <f t="shared" si="3"/>
        <v>8</v>
      </c>
      <c r="Y23" s="2">
        <f t="shared" si="4"/>
        <v>0</v>
      </c>
      <c r="Z23" s="2">
        <f t="shared" si="5"/>
        <v>7</v>
      </c>
      <c r="AB23">
        <f t="shared" si="7"/>
        <v>0</v>
      </c>
      <c r="AC23">
        <f t="shared" si="8"/>
        <v>9</v>
      </c>
      <c r="AD23">
        <f t="shared" si="9"/>
        <v>4</v>
      </c>
      <c r="AE23">
        <f t="shared" si="10"/>
        <v>2</v>
      </c>
      <c r="AF23">
        <f t="shared" si="6"/>
        <v>15</v>
      </c>
      <c r="AG23" t="str">
        <f t="shared" si="11"/>
        <v/>
      </c>
      <c r="AK23" t="s">
        <v>69</v>
      </c>
      <c r="AL23" s="43">
        <f t="shared" si="12"/>
        <v>0</v>
      </c>
      <c r="AM23" s="43">
        <f t="shared" si="13"/>
        <v>15</v>
      </c>
      <c r="AN23" s="43">
        <f t="shared" si="14"/>
        <v>0</v>
      </c>
      <c r="AO23" s="43">
        <f t="shared" si="15"/>
        <v>0</v>
      </c>
    </row>
    <row r="24" spans="1:41" x14ac:dyDescent="0.25">
      <c r="A24" t="s">
        <v>16</v>
      </c>
      <c r="B24" t="s">
        <v>421</v>
      </c>
      <c r="C24" s="13" t="str">
        <f t="shared" si="0"/>
        <v>Bob Harrison</v>
      </c>
      <c r="D24" s="7" t="s">
        <v>9</v>
      </c>
      <c r="E24" s="7" t="s">
        <v>9</v>
      </c>
      <c r="F24" s="7" t="s">
        <v>9</v>
      </c>
      <c r="G24" s="7" t="s">
        <v>9</v>
      </c>
      <c r="H24" s="7">
        <v>-5</v>
      </c>
      <c r="I24" s="7">
        <v>-14</v>
      </c>
      <c r="J24" s="7">
        <v>-1</v>
      </c>
      <c r="K24" s="7">
        <v>0</v>
      </c>
      <c r="L24" s="7" t="s">
        <v>9</v>
      </c>
      <c r="M24" s="7">
        <v>-16</v>
      </c>
      <c r="N24" s="7">
        <v>-2</v>
      </c>
      <c r="O24" s="7">
        <v>4</v>
      </c>
      <c r="P24" s="7">
        <v>-11</v>
      </c>
      <c r="Q24" s="7">
        <v>-7</v>
      </c>
      <c r="R24" s="7">
        <v>-14</v>
      </c>
      <c r="S24" s="7">
        <v>-13</v>
      </c>
      <c r="T24" s="7">
        <v>-14</v>
      </c>
      <c r="U24" s="7">
        <v>-12</v>
      </c>
      <c r="V24" s="20">
        <f t="shared" si="1"/>
        <v>-105</v>
      </c>
      <c r="W24" s="2">
        <f t="shared" si="2"/>
        <v>13</v>
      </c>
      <c r="X24" s="2">
        <f t="shared" si="3"/>
        <v>1</v>
      </c>
      <c r="Y24" s="2">
        <f t="shared" si="4"/>
        <v>1</v>
      </c>
      <c r="Z24" s="2">
        <f t="shared" si="5"/>
        <v>11</v>
      </c>
      <c r="AB24">
        <f t="shared" si="7"/>
        <v>3</v>
      </c>
      <c r="AC24">
        <f t="shared" si="8"/>
        <v>0</v>
      </c>
      <c r="AD24">
        <f t="shared" si="9"/>
        <v>0</v>
      </c>
      <c r="AE24">
        <f t="shared" si="10"/>
        <v>10</v>
      </c>
      <c r="AF24">
        <f t="shared" si="6"/>
        <v>13</v>
      </c>
      <c r="AG24" t="str">
        <f t="shared" si="11"/>
        <v/>
      </c>
      <c r="AK24" t="s">
        <v>465</v>
      </c>
      <c r="AL24" s="43">
        <f t="shared" si="12"/>
        <v>0</v>
      </c>
      <c r="AM24" s="43">
        <f t="shared" si="13"/>
        <v>3</v>
      </c>
      <c r="AN24" s="43">
        <f t="shared" si="14"/>
        <v>10</v>
      </c>
      <c r="AO24" s="43">
        <f t="shared" si="15"/>
        <v>0</v>
      </c>
    </row>
    <row r="25" spans="1:41" x14ac:dyDescent="0.25">
      <c r="A25" t="s">
        <v>169</v>
      </c>
      <c r="B25" t="s">
        <v>422</v>
      </c>
      <c r="C25" s="13" t="str">
        <f t="shared" si="0"/>
        <v>Paul Heath</v>
      </c>
      <c r="D25" s="7" t="s">
        <v>9</v>
      </c>
      <c r="E25" s="7" t="s">
        <v>9</v>
      </c>
      <c r="F25" s="7" t="s">
        <v>9</v>
      </c>
      <c r="G25" s="7" t="s">
        <v>9</v>
      </c>
      <c r="H25" s="7" t="s">
        <v>9</v>
      </c>
      <c r="I25" s="7" t="s">
        <v>9</v>
      </c>
      <c r="J25" s="7" t="s">
        <v>9</v>
      </c>
      <c r="K25" s="7" t="s">
        <v>9</v>
      </c>
      <c r="L25" s="7" t="s">
        <v>9</v>
      </c>
      <c r="M25" s="7">
        <v>-16</v>
      </c>
      <c r="N25" s="7">
        <v>-2</v>
      </c>
      <c r="O25" s="7">
        <v>-4</v>
      </c>
      <c r="P25" s="7">
        <v>7</v>
      </c>
      <c r="Q25" s="7">
        <v>-12</v>
      </c>
      <c r="R25" s="7">
        <v>-12</v>
      </c>
      <c r="S25" s="7">
        <v>1</v>
      </c>
      <c r="T25" s="7">
        <v>2</v>
      </c>
      <c r="U25" s="7">
        <v>-17</v>
      </c>
      <c r="V25" s="20">
        <f t="shared" si="1"/>
        <v>-53</v>
      </c>
      <c r="W25" s="2">
        <f t="shared" si="2"/>
        <v>9</v>
      </c>
      <c r="X25" s="2">
        <f t="shared" si="3"/>
        <v>3</v>
      </c>
      <c r="Y25" s="2">
        <f t="shared" si="4"/>
        <v>0</v>
      </c>
      <c r="Z25" s="2">
        <f t="shared" si="5"/>
        <v>6</v>
      </c>
      <c r="AB25">
        <f t="shared" si="7"/>
        <v>8</v>
      </c>
      <c r="AC25">
        <f t="shared" si="8"/>
        <v>1</v>
      </c>
      <c r="AD25">
        <f t="shared" si="9"/>
        <v>0</v>
      </c>
      <c r="AE25">
        <f t="shared" si="10"/>
        <v>0</v>
      </c>
      <c r="AF25">
        <f t="shared" si="6"/>
        <v>9</v>
      </c>
      <c r="AG25" t="str">
        <f t="shared" si="11"/>
        <v/>
      </c>
      <c r="AK25" t="s">
        <v>468</v>
      </c>
      <c r="AL25" s="43">
        <f t="shared" si="12"/>
        <v>0</v>
      </c>
      <c r="AM25" s="43">
        <f t="shared" si="13"/>
        <v>0</v>
      </c>
      <c r="AN25" s="43">
        <f t="shared" si="14"/>
        <v>9</v>
      </c>
      <c r="AO25" s="43">
        <f t="shared" si="15"/>
        <v>0</v>
      </c>
    </row>
    <row r="26" spans="1:41" x14ac:dyDescent="0.25">
      <c r="A26" t="s">
        <v>423</v>
      </c>
      <c r="B26" t="s">
        <v>424</v>
      </c>
      <c r="C26" s="13" t="str">
        <f t="shared" si="0"/>
        <v>Darryl Hemsley</v>
      </c>
      <c r="D26" s="7">
        <v>2</v>
      </c>
      <c r="E26" s="7">
        <v>-3</v>
      </c>
      <c r="F26" s="7" t="s">
        <v>9</v>
      </c>
      <c r="G26" s="7">
        <v>-11</v>
      </c>
      <c r="H26" s="7">
        <v>-6</v>
      </c>
      <c r="I26" s="7">
        <v>7</v>
      </c>
      <c r="J26" s="7">
        <v>21</v>
      </c>
      <c r="K26" s="7" t="s">
        <v>9</v>
      </c>
      <c r="L26" s="7" t="s">
        <v>9</v>
      </c>
      <c r="M26" s="7">
        <v>7</v>
      </c>
      <c r="N26" s="7">
        <v>10</v>
      </c>
      <c r="O26" s="7">
        <v>-8</v>
      </c>
      <c r="P26" s="7">
        <v>12</v>
      </c>
      <c r="Q26" s="7">
        <v>-9</v>
      </c>
      <c r="R26" s="7">
        <v>-14</v>
      </c>
      <c r="S26" s="7" t="s">
        <v>9</v>
      </c>
      <c r="T26" s="7">
        <v>2</v>
      </c>
      <c r="U26" s="7" t="s">
        <v>9</v>
      </c>
      <c r="V26" s="20">
        <f t="shared" si="1"/>
        <v>10</v>
      </c>
      <c r="W26" s="2">
        <f t="shared" si="2"/>
        <v>13</v>
      </c>
      <c r="X26" s="2">
        <f t="shared" si="3"/>
        <v>7</v>
      </c>
      <c r="Y26" s="2">
        <f t="shared" si="4"/>
        <v>0</v>
      </c>
      <c r="Z26" s="2">
        <f t="shared" si="5"/>
        <v>6</v>
      </c>
      <c r="AB26">
        <f t="shared" si="7"/>
        <v>12</v>
      </c>
      <c r="AC26">
        <f t="shared" si="8"/>
        <v>1</v>
      </c>
      <c r="AD26">
        <f t="shared" si="9"/>
        <v>0</v>
      </c>
      <c r="AE26">
        <f t="shared" si="10"/>
        <v>0</v>
      </c>
      <c r="AF26">
        <f t="shared" si="6"/>
        <v>13</v>
      </c>
      <c r="AG26" t="str">
        <f t="shared" si="11"/>
        <v/>
      </c>
      <c r="AK26" t="s">
        <v>453</v>
      </c>
      <c r="AL26" s="43">
        <f t="shared" si="12"/>
        <v>1</v>
      </c>
      <c r="AM26" s="43">
        <f t="shared" si="13"/>
        <v>11</v>
      </c>
      <c r="AN26" s="43">
        <f t="shared" si="14"/>
        <v>1</v>
      </c>
      <c r="AO26" s="43">
        <f t="shared" si="15"/>
        <v>0</v>
      </c>
    </row>
    <row r="27" spans="1:41" x14ac:dyDescent="0.25">
      <c r="A27" t="s">
        <v>53</v>
      </c>
      <c r="B27" t="s">
        <v>70</v>
      </c>
      <c r="C27" s="13" t="str">
        <f t="shared" si="0"/>
        <v>Steve Hicks</v>
      </c>
      <c r="D27" s="7" t="s">
        <v>9</v>
      </c>
      <c r="E27" s="7" t="s">
        <v>9</v>
      </c>
      <c r="F27" s="7" t="s">
        <v>9</v>
      </c>
      <c r="G27" s="7" t="s">
        <v>9</v>
      </c>
      <c r="H27" s="7" t="s">
        <v>9</v>
      </c>
      <c r="I27" s="7" t="s">
        <v>9</v>
      </c>
      <c r="J27" s="7" t="s">
        <v>9</v>
      </c>
      <c r="K27" s="7" t="s">
        <v>9</v>
      </c>
      <c r="L27" s="7" t="s">
        <v>9</v>
      </c>
      <c r="M27" s="7" t="s">
        <v>9</v>
      </c>
      <c r="N27" s="7" t="s">
        <v>9</v>
      </c>
      <c r="O27" s="7" t="s">
        <v>9</v>
      </c>
      <c r="P27" s="7" t="s">
        <v>9</v>
      </c>
      <c r="Q27" s="7" t="s">
        <v>9</v>
      </c>
      <c r="R27" s="7">
        <v>-14</v>
      </c>
      <c r="S27" s="7">
        <v>-3</v>
      </c>
      <c r="T27" s="7">
        <v>1</v>
      </c>
      <c r="U27" s="7">
        <v>-13</v>
      </c>
      <c r="V27" s="20">
        <f t="shared" si="1"/>
        <v>-29</v>
      </c>
      <c r="W27" s="2">
        <f t="shared" si="2"/>
        <v>4</v>
      </c>
      <c r="X27" s="2">
        <f t="shared" si="3"/>
        <v>1</v>
      </c>
      <c r="Y27" s="2">
        <f t="shared" si="4"/>
        <v>0</v>
      </c>
      <c r="Z27" s="2">
        <f t="shared" si="5"/>
        <v>3</v>
      </c>
      <c r="AB27">
        <f t="shared" si="7"/>
        <v>1</v>
      </c>
      <c r="AC27">
        <f t="shared" si="8"/>
        <v>3</v>
      </c>
      <c r="AD27">
        <f t="shared" si="9"/>
        <v>0</v>
      </c>
      <c r="AE27">
        <f t="shared" si="10"/>
        <v>0</v>
      </c>
      <c r="AF27">
        <f t="shared" si="6"/>
        <v>4</v>
      </c>
      <c r="AG27" t="str">
        <f t="shared" si="11"/>
        <v/>
      </c>
      <c r="AK27" t="s">
        <v>71</v>
      </c>
      <c r="AL27" s="43">
        <f t="shared" si="12"/>
        <v>1</v>
      </c>
      <c r="AM27" s="43">
        <f t="shared" si="13"/>
        <v>3</v>
      </c>
      <c r="AN27" s="43">
        <f t="shared" si="14"/>
        <v>0</v>
      </c>
      <c r="AO27" s="43">
        <f t="shared" si="15"/>
        <v>0</v>
      </c>
    </row>
    <row r="28" spans="1:41" x14ac:dyDescent="0.25">
      <c r="A28" t="s">
        <v>425</v>
      </c>
      <c r="B28" t="s">
        <v>203</v>
      </c>
      <c r="C28" s="13" t="str">
        <f t="shared" si="0"/>
        <v>Jim Higgs</v>
      </c>
      <c r="D28" s="7">
        <v>4</v>
      </c>
      <c r="E28" s="7">
        <v>15</v>
      </c>
      <c r="F28" s="7" t="s">
        <v>9</v>
      </c>
      <c r="G28" s="7" t="s">
        <v>9</v>
      </c>
      <c r="H28" s="7" t="s">
        <v>9</v>
      </c>
      <c r="I28" s="7">
        <v>8</v>
      </c>
      <c r="J28" s="7">
        <v>7</v>
      </c>
      <c r="K28" s="7">
        <v>0</v>
      </c>
      <c r="L28" s="7" t="s">
        <v>9</v>
      </c>
      <c r="M28" s="7">
        <v>17</v>
      </c>
      <c r="N28" s="7">
        <v>0</v>
      </c>
      <c r="O28" s="7">
        <v>-9</v>
      </c>
      <c r="P28" s="7">
        <v>8</v>
      </c>
      <c r="Q28" s="7">
        <v>-12</v>
      </c>
      <c r="R28" s="7">
        <v>-11</v>
      </c>
      <c r="S28" s="7">
        <v>5</v>
      </c>
      <c r="T28" s="7">
        <v>-18</v>
      </c>
      <c r="U28" s="7">
        <v>-10</v>
      </c>
      <c r="V28" s="20">
        <f t="shared" si="1"/>
        <v>4</v>
      </c>
      <c r="W28" s="2">
        <f t="shared" si="2"/>
        <v>14</v>
      </c>
      <c r="X28" s="2">
        <f t="shared" si="3"/>
        <v>7</v>
      </c>
      <c r="Y28" s="2">
        <f t="shared" si="4"/>
        <v>2</v>
      </c>
      <c r="Z28" s="2">
        <f t="shared" si="5"/>
        <v>5</v>
      </c>
      <c r="AB28">
        <f t="shared" si="7"/>
        <v>0</v>
      </c>
      <c r="AC28">
        <f t="shared" si="8"/>
        <v>4</v>
      </c>
      <c r="AD28">
        <f t="shared" si="9"/>
        <v>6</v>
      </c>
      <c r="AE28">
        <f t="shared" si="10"/>
        <v>4</v>
      </c>
      <c r="AF28">
        <f t="shared" si="6"/>
        <v>14</v>
      </c>
      <c r="AG28" t="str">
        <f t="shared" si="11"/>
        <v/>
      </c>
      <c r="AK28" t="s">
        <v>457</v>
      </c>
      <c r="AL28" s="43">
        <f t="shared" si="12"/>
        <v>0</v>
      </c>
      <c r="AM28" s="43">
        <f t="shared" si="13"/>
        <v>0</v>
      </c>
      <c r="AN28" s="43">
        <f t="shared" si="14"/>
        <v>14</v>
      </c>
      <c r="AO28" s="43">
        <f t="shared" si="15"/>
        <v>0</v>
      </c>
    </row>
    <row r="29" spans="1:41" x14ac:dyDescent="0.25">
      <c r="A29" t="s">
        <v>95</v>
      </c>
      <c r="B29" t="s">
        <v>75</v>
      </c>
      <c r="C29" s="13" t="str">
        <f t="shared" si="0"/>
        <v>Mike Hocking</v>
      </c>
      <c r="D29" s="7">
        <v>8</v>
      </c>
      <c r="E29" s="7">
        <v>-18</v>
      </c>
      <c r="F29" s="7" t="s">
        <v>9</v>
      </c>
      <c r="G29" s="7">
        <v>-8</v>
      </c>
      <c r="H29" s="7">
        <v>0</v>
      </c>
      <c r="I29" s="7">
        <v>12</v>
      </c>
      <c r="J29" s="7">
        <v>-10</v>
      </c>
      <c r="K29" s="7">
        <v>11</v>
      </c>
      <c r="L29" s="7" t="s">
        <v>9</v>
      </c>
      <c r="M29" s="7" t="s">
        <v>9</v>
      </c>
      <c r="N29" s="7" t="s">
        <v>9</v>
      </c>
      <c r="O29" s="7" t="s">
        <v>9</v>
      </c>
      <c r="P29" s="7" t="s">
        <v>9</v>
      </c>
      <c r="Q29" s="7" t="s">
        <v>9</v>
      </c>
      <c r="R29" s="7">
        <v>-14</v>
      </c>
      <c r="S29" s="7" t="s">
        <v>9</v>
      </c>
      <c r="T29" s="7" t="s">
        <v>9</v>
      </c>
      <c r="U29" s="7" t="s">
        <v>9</v>
      </c>
      <c r="V29" s="20">
        <f t="shared" si="1"/>
        <v>-19</v>
      </c>
      <c r="W29" s="2">
        <f t="shared" si="2"/>
        <v>8</v>
      </c>
      <c r="X29" s="2">
        <f t="shared" si="3"/>
        <v>3</v>
      </c>
      <c r="Y29" s="2">
        <f t="shared" si="4"/>
        <v>1</v>
      </c>
      <c r="Z29" s="2">
        <f t="shared" si="5"/>
        <v>4</v>
      </c>
      <c r="AB29">
        <f t="shared" si="7"/>
        <v>0</v>
      </c>
      <c r="AC29">
        <f t="shared" si="8"/>
        <v>0</v>
      </c>
      <c r="AD29">
        <f t="shared" si="9"/>
        <v>1</v>
      </c>
      <c r="AE29">
        <f t="shared" si="10"/>
        <v>7</v>
      </c>
      <c r="AF29">
        <f t="shared" si="6"/>
        <v>8</v>
      </c>
      <c r="AG29" t="str">
        <f t="shared" si="11"/>
        <v/>
      </c>
      <c r="AK29" t="s">
        <v>235</v>
      </c>
      <c r="AL29" s="43">
        <f t="shared" si="12"/>
        <v>7</v>
      </c>
      <c r="AM29" s="43">
        <f t="shared" si="13"/>
        <v>1</v>
      </c>
      <c r="AN29" s="43">
        <f t="shared" si="14"/>
        <v>0</v>
      </c>
      <c r="AO29" s="43">
        <f t="shared" si="15"/>
        <v>0</v>
      </c>
    </row>
    <row r="30" spans="1:41" x14ac:dyDescent="0.25">
      <c r="A30" t="s">
        <v>77</v>
      </c>
      <c r="B30" t="s">
        <v>78</v>
      </c>
      <c r="C30" s="13" t="str">
        <f t="shared" si="0"/>
        <v>Richard Hooper</v>
      </c>
      <c r="D30" s="7">
        <v>-14</v>
      </c>
      <c r="E30" s="7">
        <v>16</v>
      </c>
      <c r="F30" s="7" t="s">
        <v>9</v>
      </c>
      <c r="G30" s="7">
        <v>-3</v>
      </c>
      <c r="H30" s="7">
        <v>11</v>
      </c>
      <c r="I30" s="7">
        <v>-13</v>
      </c>
      <c r="J30" s="7">
        <v>-10</v>
      </c>
      <c r="K30" s="7">
        <v>3</v>
      </c>
      <c r="L30" s="7" t="s">
        <v>9</v>
      </c>
      <c r="M30" s="7">
        <v>-1</v>
      </c>
      <c r="N30" s="7">
        <v>0</v>
      </c>
      <c r="O30" s="7">
        <v>-3</v>
      </c>
      <c r="P30" s="7">
        <v>-10</v>
      </c>
      <c r="Q30" s="7">
        <v>15</v>
      </c>
      <c r="R30" s="7">
        <v>-14</v>
      </c>
      <c r="S30" s="7">
        <v>-15</v>
      </c>
      <c r="T30" s="7">
        <v>-6</v>
      </c>
      <c r="U30" s="7">
        <v>7</v>
      </c>
      <c r="V30" s="20">
        <f t="shared" si="1"/>
        <v>-37</v>
      </c>
      <c r="W30" s="2">
        <f t="shared" si="2"/>
        <v>16</v>
      </c>
      <c r="X30" s="2">
        <f t="shared" si="3"/>
        <v>5</v>
      </c>
      <c r="Y30" s="2">
        <f t="shared" si="4"/>
        <v>1</v>
      </c>
      <c r="Z30" s="2">
        <f t="shared" si="5"/>
        <v>10</v>
      </c>
      <c r="AB30">
        <f t="shared" si="7"/>
        <v>0</v>
      </c>
      <c r="AC30">
        <f t="shared" si="8"/>
        <v>2</v>
      </c>
      <c r="AD30">
        <f t="shared" si="9"/>
        <v>8</v>
      </c>
      <c r="AE30">
        <f t="shared" si="10"/>
        <v>6</v>
      </c>
      <c r="AF30">
        <f t="shared" si="6"/>
        <v>16</v>
      </c>
      <c r="AG30" t="str">
        <f t="shared" si="11"/>
        <v/>
      </c>
      <c r="AK30" t="s">
        <v>79</v>
      </c>
      <c r="AL30" s="43">
        <f t="shared" si="12"/>
        <v>16</v>
      </c>
      <c r="AM30" s="43">
        <f t="shared" si="13"/>
        <v>0</v>
      </c>
      <c r="AN30" s="43">
        <f t="shared" si="14"/>
        <v>0</v>
      </c>
      <c r="AO30" s="43">
        <f t="shared" si="15"/>
        <v>0</v>
      </c>
    </row>
    <row r="31" spans="1:41" x14ac:dyDescent="0.25">
      <c r="A31" t="s">
        <v>122</v>
      </c>
      <c r="B31" t="s">
        <v>426</v>
      </c>
      <c r="C31" s="13" t="str">
        <f t="shared" si="0"/>
        <v>Peter Hurt</v>
      </c>
      <c r="D31" s="7">
        <v>-6</v>
      </c>
      <c r="E31" s="7">
        <v>-14</v>
      </c>
      <c r="F31" s="7" t="s">
        <v>9</v>
      </c>
      <c r="G31" s="7">
        <v>-26</v>
      </c>
      <c r="H31" s="7">
        <v>-5</v>
      </c>
      <c r="I31" s="7">
        <v>-14</v>
      </c>
      <c r="J31" s="7">
        <v>7</v>
      </c>
      <c r="K31" s="7">
        <v>0</v>
      </c>
      <c r="L31" s="7" t="s">
        <v>9</v>
      </c>
      <c r="M31" s="7">
        <v>-16</v>
      </c>
      <c r="N31" s="7">
        <v>-2</v>
      </c>
      <c r="O31" s="7">
        <v>-4</v>
      </c>
      <c r="P31" s="7">
        <v>4</v>
      </c>
      <c r="Q31" s="7">
        <v>-7</v>
      </c>
      <c r="R31" s="7">
        <v>-8</v>
      </c>
      <c r="S31" s="7">
        <v>1</v>
      </c>
      <c r="T31" s="7">
        <v>-14</v>
      </c>
      <c r="U31" s="7">
        <v>-12</v>
      </c>
      <c r="V31" s="20">
        <f t="shared" si="1"/>
        <v>-116</v>
      </c>
      <c r="W31" s="2">
        <f t="shared" si="2"/>
        <v>16</v>
      </c>
      <c r="X31" s="2">
        <f t="shared" si="3"/>
        <v>3</v>
      </c>
      <c r="Y31" s="2">
        <f t="shared" si="4"/>
        <v>1</v>
      </c>
      <c r="Z31" s="2">
        <f t="shared" si="5"/>
        <v>12</v>
      </c>
      <c r="AB31">
        <f t="shared" si="7"/>
        <v>9</v>
      </c>
      <c r="AC31">
        <f t="shared" si="8"/>
        <v>7</v>
      </c>
      <c r="AD31">
        <f t="shared" si="9"/>
        <v>0</v>
      </c>
      <c r="AE31">
        <f t="shared" si="10"/>
        <v>0</v>
      </c>
      <c r="AF31">
        <f t="shared" si="6"/>
        <v>16</v>
      </c>
      <c r="AG31" t="str">
        <f t="shared" si="11"/>
        <v/>
      </c>
      <c r="AK31" t="s">
        <v>462</v>
      </c>
      <c r="AL31" s="43">
        <f t="shared" si="12"/>
        <v>0</v>
      </c>
      <c r="AM31" s="43">
        <f t="shared" si="13"/>
        <v>0</v>
      </c>
      <c r="AN31" s="43">
        <f t="shared" si="14"/>
        <v>16</v>
      </c>
      <c r="AO31" s="43">
        <f t="shared" si="15"/>
        <v>0</v>
      </c>
    </row>
    <row r="32" spans="1:41" x14ac:dyDescent="0.25">
      <c r="A32" t="s">
        <v>409</v>
      </c>
      <c r="B32" t="s">
        <v>197</v>
      </c>
      <c r="C32" s="13" t="str">
        <f t="shared" si="0"/>
        <v>Kevin Hutchin</v>
      </c>
      <c r="D32" s="7" t="s">
        <v>9</v>
      </c>
      <c r="E32" s="7" t="s">
        <v>9</v>
      </c>
      <c r="F32" s="7" t="s">
        <v>9</v>
      </c>
      <c r="G32" s="7">
        <v>-31</v>
      </c>
      <c r="H32" s="7">
        <v>2</v>
      </c>
      <c r="I32" s="7">
        <v>-14</v>
      </c>
      <c r="J32" s="7">
        <v>-1</v>
      </c>
      <c r="K32" s="7">
        <v>-11</v>
      </c>
      <c r="L32" s="7" t="s">
        <v>9</v>
      </c>
      <c r="M32" s="7">
        <v>17</v>
      </c>
      <c r="N32" s="7">
        <v>4</v>
      </c>
      <c r="O32" s="7">
        <v>-9</v>
      </c>
      <c r="P32" s="7">
        <v>8</v>
      </c>
      <c r="Q32" s="7">
        <v>20</v>
      </c>
      <c r="R32" s="7" t="s">
        <v>9</v>
      </c>
      <c r="S32" s="7">
        <v>5</v>
      </c>
      <c r="T32" s="7">
        <v>-18</v>
      </c>
      <c r="U32" s="7">
        <v>-10</v>
      </c>
      <c r="V32" s="20">
        <f t="shared" si="1"/>
        <v>-38</v>
      </c>
      <c r="W32" s="2">
        <f t="shared" si="2"/>
        <v>13</v>
      </c>
      <c r="X32" s="2">
        <f t="shared" si="3"/>
        <v>6</v>
      </c>
      <c r="Y32" s="2">
        <f t="shared" si="4"/>
        <v>0</v>
      </c>
      <c r="Z32" s="2">
        <f t="shared" si="5"/>
        <v>7</v>
      </c>
      <c r="AB32">
        <f t="shared" si="7"/>
        <v>2</v>
      </c>
      <c r="AC32">
        <f t="shared" si="8"/>
        <v>5</v>
      </c>
      <c r="AD32">
        <f t="shared" si="9"/>
        <v>3</v>
      </c>
      <c r="AE32">
        <f t="shared" si="10"/>
        <v>3</v>
      </c>
      <c r="AF32">
        <f t="shared" si="6"/>
        <v>13</v>
      </c>
      <c r="AG32" t="str">
        <f t="shared" si="11"/>
        <v/>
      </c>
      <c r="AK32" t="s">
        <v>343</v>
      </c>
      <c r="AL32" s="43">
        <f t="shared" si="12"/>
        <v>0</v>
      </c>
      <c r="AM32" s="43">
        <f t="shared" si="13"/>
        <v>0</v>
      </c>
      <c r="AN32" s="43">
        <f t="shared" si="14"/>
        <v>13</v>
      </c>
      <c r="AO32" s="43">
        <f t="shared" si="15"/>
        <v>0</v>
      </c>
    </row>
    <row r="33" spans="1:41" x14ac:dyDescent="0.25">
      <c r="A33" t="s">
        <v>427</v>
      </c>
      <c r="B33" t="s">
        <v>428</v>
      </c>
      <c r="C33" s="13" t="str">
        <f t="shared" si="0"/>
        <v>Edith Jarman</v>
      </c>
      <c r="D33" s="7">
        <v>1</v>
      </c>
      <c r="E33" s="7">
        <v>-22</v>
      </c>
      <c r="F33" s="7" t="s">
        <v>9</v>
      </c>
      <c r="G33" s="7" t="s">
        <v>9</v>
      </c>
      <c r="H33" s="7" t="s">
        <v>9</v>
      </c>
      <c r="I33" s="7" t="s">
        <v>9</v>
      </c>
      <c r="J33" s="7" t="s">
        <v>9</v>
      </c>
      <c r="K33" s="7" t="s">
        <v>9</v>
      </c>
      <c r="L33" s="7" t="s">
        <v>9</v>
      </c>
      <c r="M33" s="7" t="s">
        <v>9</v>
      </c>
      <c r="N33" s="7" t="s">
        <v>9</v>
      </c>
      <c r="O33" s="7">
        <v>-9</v>
      </c>
      <c r="P33" s="7">
        <v>8</v>
      </c>
      <c r="Q33" s="7" t="s">
        <v>9</v>
      </c>
      <c r="R33" s="7" t="s">
        <v>9</v>
      </c>
      <c r="S33" s="7" t="s">
        <v>9</v>
      </c>
      <c r="T33" s="7" t="s">
        <v>9</v>
      </c>
      <c r="U33" s="7" t="s">
        <v>9</v>
      </c>
      <c r="V33" s="20">
        <f t="shared" si="1"/>
        <v>-22</v>
      </c>
      <c r="W33" s="2">
        <f t="shared" si="2"/>
        <v>4</v>
      </c>
      <c r="X33" s="2">
        <f t="shared" si="3"/>
        <v>2</v>
      </c>
      <c r="Y33" s="2">
        <f t="shared" si="4"/>
        <v>0</v>
      </c>
      <c r="Z33" s="2">
        <f t="shared" si="5"/>
        <v>2</v>
      </c>
      <c r="AB33">
        <f t="shared" si="7"/>
        <v>3</v>
      </c>
      <c r="AC33">
        <f t="shared" si="8"/>
        <v>1</v>
      </c>
      <c r="AD33">
        <f t="shared" si="9"/>
        <v>0</v>
      </c>
      <c r="AE33">
        <f t="shared" si="10"/>
        <v>0</v>
      </c>
      <c r="AF33">
        <f t="shared" si="6"/>
        <v>4</v>
      </c>
      <c r="AG33" t="str">
        <f t="shared" si="11"/>
        <v/>
      </c>
      <c r="AK33" t="s">
        <v>460</v>
      </c>
      <c r="AL33" s="43">
        <f t="shared" si="12"/>
        <v>0</v>
      </c>
      <c r="AM33" s="43">
        <f t="shared" si="13"/>
        <v>0</v>
      </c>
      <c r="AN33" s="43">
        <f t="shared" si="14"/>
        <v>4</v>
      </c>
      <c r="AO33" s="43">
        <f t="shared" si="15"/>
        <v>0</v>
      </c>
    </row>
    <row r="34" spans="1:41" x14ac:dyDescent="0.25">
      <c r="A34" t="s">
        <v>32</v>
      </c>
      <c r="B34" t="s">
        <v>429</v>
      </c>
      <c r="C34" s="13" t="str">
        <f t="shared" si="0"/>
        <v>Chris Johanson</v>
      </c>
      <c r="D34" s="7">
        <v>13</v>
      </c>
      <c r="E34" s="7">
        <v>-28</v>
      </c>
      <c r="F34" s="7" t="s">
        <v>9</v>
      </c>
      <c r="G34" s="7">
        <v>-26</v>
      </c>
      <c r="H34" s="7">
        <v>2</v>
      </c>
      <c r="I34" s="7">
        <v>6</v>
      </c>
      <c r="J34" s="7">
        <v>8</v>
      </c>
      <c r="K34" s="7">
        <v>-11</v>
      </c>
      <c r="L34" s="7" t="s">
        <v>9</v>
      </c>
      <c r="M34" s="7">
        <v>-4</v>
      </c>
      <c r="N34" s="7">
        <v>4</v>
      </c>
      <c r="O34" s="7">
        <v>-2</v>
      </c>
      <c r="P34" s="7">
        <v>4</v>
      </c>
      <c r="Q34" s="7">
        <v>20</v>
      </c>
      <c r="R34" s="7">
        <v>-8</v>
      </c>
      <c r="S34" s="7">
        <v>-1</v>
      </c>
      <c r="T34" s="7">
        <v>12</v>
      </c>
      <c r="U34" s="7">
        <v>-2</v>
      </c>
      <c r="V34" s="20">
        <f t="shared" ref="V34:V64" si="16">SUM(D34:U34)</f>
        <v>-13</v>
      </c>
      <c r="W34" s="2">
        <f t="shared" si="2"/>
        <v>16</v>
      </c>
      <c r="X34" s="2">
        <f t="shared" ref="X34:X64" si="17">COUNTIF(D34:U34,"&gt;0")</f>
        <v>8</v>
      </c>
      <c r="Y34" s="2">
        <f t="shared" ref="Y34:Y64" si="18">COUNTIF(D34:U34,0)</f>
        <v>0</v>
      </c>
      <c r="Z34" s="2">
        <f t="shared" ref="Z34:Z64" si="19">COUNTIF(D34:U34,"&lt;0")</f>
        <v>8</v>
      </c>
      <c r="AB34">
        <f t="shared" si="7"/>
        <v>3</v>
      </c>
      <c r="AC34">
        <f t="shared" si="8"/>
        <v>0</v>
      </c>
      <c r="AD34">
        <f t="shared" si="9"/>
        <v>0</v>
      </c>
      <c r="AE34">
        <f t="shared" si="10"/>
        <v>13</v>
      </c>
      <c r="AF34">
        <f t="shared" si="6"/>
        <v>16</v>
      </c>
      <c r="AG34" t="str">
        <f t="shared" si="11"/>
        <v/>
      </c>
      <c r="AK34" t="s">
        <v>455</v>
      </c>
      <c r="AL34" s="43">
        <f t="shared" si="12"/>
        <v>0</v>
      </c>
      <c r="AM34" s="43">
        <f t="shared" si="13"/>
        <v>3</v>
      </c>
      <c r="AN34" s="43">
        <f t="shared" si="14"/>
        <v>13</v>
      </c>
      <c r="AO34" s="43">
        <f t="shared" si="15"/>
        <v>0</v>
      </c>
    </row>
    <row r="35" spans="1:41" x14ac:dyDescent="0.25">
      <c r="A35" t="s">
        <v>29</v>
      </c>
      <c r="B35" t="s">
        <v>430</v>
      </c>
      <c r="C35" s="13" t="str">
        <f t="shared" si="0"/>
        <v>Graham Kenner</v>
      </c>
      <c r="D35" s="7" t="s">
        <v>9</v>
      </c>
      <c r="E35" s="7" t="s">
        <v>9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 t="s">
        <v>9</v>
      </c>
      <c r="L35" s="7" t="s">
        <v>9</v>
      </c>
      <c r="M35" s="7">
        <v>20</v>
      </c>
      <c r="N35" s="7">
        <v>-2</v>
      </c>
      <c r="O35" s="7">
        <v>0</v>
      </c>
      <c r="P35" s="7">
        <v>-14</v>
      </c>
      <c r="Q35" s="7">
        <v>-15</v>
      </c>
      <c r="R35" s="7">
        <v>3</v>
      </c>
      <c r="S35" s="7">
        <v>6</v>
      </c>
      <c r="T35" s="7">
        <v>13</v>
      </c>
      <c r="U35" s="7">
        <v>-4</v>
      </c>
      <c r="V35" s="20">
        <f t="shared" si="16"/>
        <v>7</v>
      </c>
      <c r="W35" s="2">
        <f t="shared" si="2"/>
        <v>9</v>
      </c>
      <c r="X35" s="2">
        <f t="shared" si="17"/>
        <v>4</v>
      </c>
      <c r="Y35" s="2">
        <f t="shared" si="18"/>
        <v>1</v>
      </c>
      <c r="Z35" s="2">
        <f t="shared" si="19"/>
        <v>4</v>
      </c>
      <c r="AB35">
        <f t="shared" si="7"/>
        <v>0</v>
      </c>
      <c r="AC35">
        <f t="shared" si="8"/>
        <v>1</v>
      </c>
      <c r="AD35">
        <f t="shared" si="9"/>
        <v>2</v>
      </c>
      <c r="AE35">
        <f t="shared" si="10"/>
        <v>6</v>
      </c>
      <c r="AF35">
        <f t="shared" si="6"/>
        <v>9</v>
      </c>
      <c r="AG35" t="str">
        <f t="shared" si="11"/>
        <v/>
      </c>
      <c r="AK35" t="s">
        <v>467</v>
      </c>
      <c r="AL35" s="43">
        <f t="shared" si="12"/>
        <v>9</v>
      </c>
      <c r="AM35" s="43">
        <f t="shared" si="13"/>
        <v>0</v>
      </c>
      <c r="AN35" s="43">
        <f t="shared" si="14"/>
        <v>0</v>
      </c>
      <c r="AO35" s="43">
        <f t="shared" si="15"/>
        <v>0</v>
      </c>
    </row>
    <row r="36" spans="1:41" x14ac:dyDescent="0.25">
      <c r="A36" t="s">
        <v>83</v>
      </c>
      <c r="B36" t="s">
        <v>84</v>
      </c>
      <c r="C36" s="13" t="str">
        <f t="shared" si="0"/>
        <v>Toby Keukenmeester</v>
      </c>
      <c r="D36" s="7" t="s">
        <v>9</v>
      </c>
      <c r="E36" s="7">
        <v>-22</v>
      </c>
      <c r="F36" s="7" t="s">
        <v>9</v>
      </c>
      <c r="G36" s="7">
        <v>-1</v>
      </c>
      <c r="H36" s="7">
        <v>2</v>
      </c>
      <c r="I36" s="7">
        <v>6</v>
      </c>
      <c r="J36" s="7">
        <v>8</v>
      </c>
      <c r="K36" s="7">
        <v>-11</v>
      </c>
      <c r="L36" s="7" t="s">
        <v>9</v>
      </c>
      <c r="M36" s="7">
        <v>-4</v>
      </c>
      <c r="N36" s="7">
        <v>4</v>
      </c>
      <c r="O36" s="7">
        <v>-2</v>
      </c>
      <c r="P36" s="7">
        <v>7</v>
      </c>
      <c r="Q36" s="7">
        <v>-4</v>
      </c>
      <c r="R36" s="7">
        <v>10</v>
      </c>
      <c r="S36" s="7">
        <v>-4</v>
      </c>
      <c r="T36" s="7">
        <v>-18</v>
      </c>
      <c r="U36" s="7" t="s">
        <v>9</v>
      </c>
      <c r="V36" s="20">
        <f t="shared" si="16"/>
        <v>-29</v>
      </c>
      <c r="W36" s="2">
        <f t="shared" si="2"/>
        <v>14</v>
      </c>
      <c r="X36" s="2">
        <f t="shared" si="17"/>
        <v>6</v>
      </c>
      <c r="Y36" s="2">
        <f t="shared" si="18"/>
        <v>0</v>
      </c>
      <c r="Z36" s="2">
        <f t="shared" si="19"/>
        <v>8</v>
      </c>
      <c r="AB36">
        <f t="shared" si="7"/>
        <v>8</v>
      </c>
      <c r="AC36">
        <f t="shared" si="8"/>
        <v>6</v>
      </c>
      <c r="AD36">
        <f t="shared" si="9"/>
        <v>0</v>
      </c>
      <c r="AE36">
        <f t="shared" si="10"/>
        <v>0</v>
      </c>
      <c r="AF36">
        <f t="shared" si="6"/>
        <v>14</v>
      </c>
      <c r="AG36" t="str">
        <f t="shared" si="11"/>
        <v/>
      </c>
      <c r="AK36" t="s">
        <v>85</v>
      </c>
      <c r="AL36" s="43">
        <f t="shared" si="12"/>
        <v>0</v>
      </c>
      <c r="AM36" s="43">
        <f t="shared" si="13"/>
        <v>0</v>
      </c>
      <c r="AN36" s="43">
        <f t="shared" si="14"/>
        <v>14</v>
      </c>
      <c r="AO36" s="43">
        <f t="shared" si="15"/>
        <v>0</v>
      </c>
    </row>
    <row r="37" spans="1:41" x14ac:dyDescent="0.25">
      <c r="A37" t="s">
        <v>182</v>
      </c>
      <c r="B37" t="s">
        <v>183</v>
      </c>
      <c r="C37" s="13" t="str">
        <f t="shared" si="0"/>
        <v>Albert Kruimel</v>
      </c>
      <c r="D37" s="7">
        <v>-14</v>
      </c>
      <c r="E37" s="7">
        <v>16</v>
      </c>
      <c r="F37" s="7" t="s">
        <v>9</v>
      </c>
      <c r="G37" s="7">
        <v>-3</v>
      </c>
      <c r="H37" s="7">
        <v>0</v>
      </c>
      <c r="I37" s="7">
        <v>12</v>
      </c>
      <c r="J37" s="7">
        <v>26</v>
      </c>
      <c r="K37" s="7">
        <v>-2</v>
      </c>
      <c r="L37" s="7" t="s">
        <v>9</v>
      </c>
      <c r="M37" s="7">
        <v>20</v>
      </c>
      <c r="N37" s="7">
        <v>-2</v>
      </c>
      <c r="O37" s="7">
        <v>-3</v>
      </c>
      <c r="P37" s="7">
        <v>-10</v>
      </c>
      <c r="Q37" s="7">
        <v>15</v>
      </c>
      <c r="R37" s="7">
        <v>-14</v>
      </c>
      <c r="S37" s="7">
        <v>6</v>
      </c>
      <c r="T37" s="7">
        <v>3</v>
      </c>
      <c r="U37" s="7">
        <v>-5</v>
      </c>
      <c r="V37" s="20">
        <f t="shared" si="16"/>
        <v>45</v>
      </c>
      <c r="W37" s="2">
        <f t="shared" si="2"/>
        <v>16</v>
      </c>
      <c r="X37" s="2">
        <f t="shared" si="17"/>
        <v>7</v>
      </c>
      <c r="Y37" s="2">
        <f t="shared" si="18"/>
        <v>1</v>
      </c>
      <c r="Z37" s="2">
        <f t="shared" si="19"/>
        <v>8</v>
      </c>
      <c r="AB37">
        <f t="shared" si="7"/>
        <v>10</v>
      </c>
      <c r="AC37">
        <f t="shared" si="8"/>
        <v>3</v>
      </c>
      <c r="AD37">
        <f t="shared" si="9"/>
        <v>3</v>
      </c>
      <c r="AE37">
        <f t="shared" si="10"/>
        <v>0</v>
      </c>
      <c r="AF37">
        <f t="shared" si="6"/>
        <v>16</v>
      </c>
      <c r="AG37" t="str">
        <f t="shared" si="11"/>
        <v/>
      </c>
      <c r="AK37" t="s">
        <v>247</v>
      </c>
      <c r="AL37" s="43">
        <f t="shared" si="12"/>
        <v>13</v>
      </c>
      <c r="AM37" s="43">
        <f t="shared" si="13"/>
        <v>3</v>
      </c>
      <c r="AN37" s="43">
        <f t="shared" si="14"/>
        <v>0</v>
      </c>
      <c r="AO37" s="43">
        <f t="shared" si="15"/>
        <v>0</v>
      </c>
    </row>
    <row r="38" spans="1:41" x14ac:dyDescent="0.25">
      <c r="A38" t="s">
        <v>89</v>
      </c>
      <c r="B38" t="s">
        <v>90</v>
      </c>
      <c r="C38" s="13" t="str">
        <f t="shared" si="0"/>
        <v>Ron Kuczmarski</v>
      </c>
      <c r="D38" s="7">
        <v>2</v>
      </c>
      <c r="E38" s="7">
        <v>-3</v>
      </c>
      <c r="F38" s="7" t="s">
        <v>9</v>
      </c>
      <c r="G38" s="7">
        <v>-2</v>
      </c>
      <c r="H38" s="7">
        <v>5</v>
      </c>
      <c r="I38" s="7">
        <v>-4</v>
      </c>
      <c r="J38" s="7">
        <v>9</v>
      </c>
      <c r="K38" s="7">
        <v>11</v>
      </c>
      <c r="L38" s="7" t="s">
        <v>9</v>
      </c>
      <c r="M38" s="7">
        <v>3</v>
      </c>
      <c r="N38" s="7">
        <v>13</v>
      </c>
      <c r="O38" s="7">
        <v>15</v>
      </c>
      <c r="P38" s="7">
        <v>-3</v>
      </c>
      <c r="Q38" s="7">
        <v>-1</v>
      </c>
      <c r="R38" s="7" t="s">
        <v>9</v>
      </c>
      <c r="S38" s="7">
        <v>-1</v>
      </c>
      <c r="T38" s="7">
        <v>-11</v>
      </c>
      <c r="U38" s="7">
        <v>-4</v>
      </c>
      <c r="V38" s="20">
        <f t="shared" si="16"/>
        <v>29</v>
      </c>
      <c r="W38" s="2">
        <f t="shared" si="2"/>
        <v>15</v>
      </c>
      <c r="X38" s="2">
        <f t="shared" si="17"/>
        <v>7</v>
      </c>
      <c r="Y38" s="2">
        <f t="shared" si="18"/>
        <v>0</v>
      </c>
      <c r="Z38" s="2">
        <f t="shared" si="19"/>
        <v>8</v>
      </c>
      <c r="AB38">
        <f t="shared" si="7"/>
        <v>2</v>
      </c>
      <c r="AC38">
        <f t="shared" si="8"/>
        <v>0</v>
      </c>
      <c r="AD38">
        <f t="shared" si="9"/>
        <v>0</v>
      </c>
      <c r="AE38">
        <f t="shared" si="10"/>
        <v>13</v>
      </c>
      <c r="AF38">
        <f t="shared" si="6"/>
        <v>15</v>
      </c>
      <c r="AG38" t="str">
        <f t="shared" si="11"/>
        <v/>
      </c>
      <c r="AK38" t="s">
        <v>91</v>
      </c>
      <c r="AL38" s="43">
        <f t="shared" si="12"/>
        <v>2</v>
      </c>
      <c r="AM38" s="43">
        <f t="shared" si="13"/>
        <v>13</v>
      </c>
      <c r="AN38" s="43">
        <f t="shared" si="14"/>
        <v>0</v>
      </c>
      <c r="AO38" s="43">
        <f t="shared" si="15"/>
        <v>0</v>
      </c>
    </row>
    <row r="39" spans="1:41" x14ac:dyDescent="0.25">
      <c r="A39" t="s">
        <v>89</v>
      </c>
      <c r="B39" t="s">
        <v>233</v>
      </c>
      <c r="C39" s="13" t="str">
        <f t="shared" si="0"/>
        <v>Ron Kuczmarski Snr</v>
      </c>
      <c r="D39" s="7">
        <v>-8</v>
      </c>
      <c r="E39" s="7">
        <v>-16</v>
      </c>
      <c r="F39" s="7" t="s">
        <v>9</v>
      </c>
      <c r="G39" s="7">
        <v>6</v>
      </c>
      <c r="H39" s="7">
        <v>-8</v>
      </c>
      <c r="I39" s="7">
        <v>7</v>
      </c>
      <c r="J39" s="7">
        <v>17</v>
      </c>
      <c r="K39" s="7">
        <v>-7</v>
      </c>
      <c r="L39" s="7" t="s">
        <v>9</v>
      </c>
      <c r="M39" s="7">
        <v>7</v>
      </c>
      <c r="N39" s="7">
        <v>10</v>
      </c>
      <c r="O39" s="7">
        <v>-8</v>
      </c>
      <c r="P39" s="7">
        <v>12</v>
      </c>
      <c r="Q39" s="7">
        <v>-9</v>
      </c>
      <c r="R39" s="7">
        <v>2</v>
      </c>
      <c r="S39" s="7">
        <v>-3</v>
      </c>
      <c r="T39" s="7">
        <v>2</v>
      </c>
      <c r="U39" s="7">
        <v>-13</v>
      </c>
      <c r="V39" s="20">
        <f t="shared" si="16"/>
        <v>-9</v>
      </c>
      <c r="W39" s="2">
        <f t="shared" si="2"/>
        <v>16</v>
      </c>
      <c r="X39" s="2">
        <f t="shared" si="17"/>
        <v>8</v>
      </c>
      <c r="Y39" s="2">
        <f t="shared" si="18"/>
        <v>0</v>
      </c>
      <c r="Z39" s="2">
        <f t="shared" si="19"/>
        <v>8</v>
      </c>
      <c r="AB39">
        <f t="shared" si="7"/>
        <v>0</v>
      </c>
      <c r="AC39">
        <f t="shared" si="8"/>
        <v>16</v>
      </c>
      <c r="AD39">
        <f t="shared" si="9"/>
        <v>0</v>
      </c>
      <c r="AE39">
        <f t="shared" si="10"/>
        <v>0</v>
      </c>
      <c r="AF39">
        <f t="shared" si="6"/>
        <v>16</v>
      </c>
      <c r="AG39" t="str">
        <f t="shared" si="11"/>
        <v/>
      </c>
      <c r="AK39" t="s">
        <v>302</v>
      </c>
      <c r="AL39" s="43">
        <f t="shared" si="12"/>
        <v>0</v>
      </c>
      <c r="AM39" s="43">
        <f t="shared" si="13"/>
        <v>16</v>
      </c>
      <c r="AN39" s="43">
        <f t="shared" si="14"/>
        <v>0</v>
      </c>
      <c r="AO39" s="43">
        <f t="shared" si="15"/>
        <v>0</v>
      </c>
    </row>
    <row r="40" spans="1:41" x14ac:dyDescent="0.25">
      <c r="A40" t="s">
        <v>431</v>
      </c>
      <c r="B40" t="s">
        <v>432</v>
      </c>
      <c r="C40" s="13" t="str">
        <f t="shared" si="0"/>
        <v>Kingsley Lawrie</v>
      </c>
      <c r="D40" s="7">
        <v>1</v>
      </c>
      <c r="E40" s="7">
        <v>-11</v>
      </c>
      <c r="F40" s="7" t="s">
        <v>9</v>
      </c>
      <c r="G40" s="7">
        <v>-1</v>
      </c>
      <c r="H40" s="7">
        <v>5</v>
      </c>
      <c r="I40" s="7">
        <v>-16</v>
      </c>
      <c r="J40" s="7">
        <v>11</v>
      </c>
      <c r="K40" s="7">
        <v>-10</v>
      </c>
      <c r="L40" s="7" t="s">
        <v>9</v>
      </c>
      <c r="M40" s="7">
        <v>20</v>
      </c>
      <c r="N40" s="7">
        <v>11</v>
      </c>
      <c r="O40" s="7" t="s">
        <v>9</v>
      </c>
      <c r="P40" s="7" t="s">
        <v>9</v>
      </c>
      <c r="Q40" s="7">
        <v>15</v>
      </c>
      <c r="R40" s="7">
        <v>3</v>
      </c>
      <c r="S40" s="7">
        <v>15</v>
      </c>
      <c r="T40" s="7">
        <v>12</v>
      </c>
      <c r="U40" s="7">
        <v>1</v>
      </c>
      <c r="V40" s="20">
        <f t="shared" si="16"/>
        <v>56</v>
      </c>
      <c r="W40" s="2">
        <f t="shared" si="2"/>
        <v>14</v>
      </c>
      <c r="X40" s="2">
        <f t="shared" si="17"/>
        <v>10</v>
      </c>
      <c r="Y40" s="2">
        <f t="shared" si="18"/>
        <v>0</v>
      </c>
      <c r="Z40" s="2">
        <f t="shared" si="19"/>
        <v>4</v>
      </c>
      <c r="AB40">
        <f t="shared" si="7"/>
        <v>2</v>
      </c>
      <c r="AC40">
        <f t="shared" si="8"/>
        <v>3</v>
      </c>
      <c r="AD40">
        <f t="shared" si="9"/>
        <v>6</v>
      </c>
      <c r="AE40">
        <f t="shared" si="10"/>
        <v>3</v>
      </c>
      <c r="AF40">
        <f t="shared" si="6"/>
        <v>14</v>
      </c>
      <c r="AG40" t="str">
        <f t="shared" si="11"/>
        <v/>
      </c>
      <c r="AK40" t="s">
        <v>448</v>
      </c>
      <c r="AL40" s="43">
        <f t="shared" si="12"/>
        <v>14</v>
      </c>
      <c r="AM40" s="43">
        <f t="shared" si="13"/>
        <v>0</v>
      </c>
      <c r="AN40" s="43">
        <f t="shared" si="14"/>
        <v>0</v>
      </c>
      <c r="AO40" s="43">
        <f t="shared" si="15"/>
        <v>0</v>
      </c>
    </row>
    <row r="41" spans="1:41" x14ac:dyDescent="0.25">
      <c r="A41" t="s">
        <v>50</v>
      </c>
      <c r="B41" t="s">
        <v>433</v>
      </c>
      <c r="C41" s="13" t="str">
        <f t="shared" si="0"/>
        <v>Andrew Mair</v>
      </c>
      <c r="D41" s="7">
        <v>9</v>
      </c>
      <c r="E41" s="7">
        <v>-11</v>
      </c>
      <c r="F41" s="7" t="s">
        <v>9</v>
      </c>
      <c r="G41" s="7">
        <v>-19</v>
      </c>
      <c r="H41" s="7">
        <v>0</v>
      </c>
      <c r="I41" s="7">
        <v>12</v>
      </c>
      <c r="J41" s="7">
        <v>1</v>
      </c>
      <c r="K41" s="7">
        <v>-15</v>
      </c>
      <c r="L41" s="7" t="s">
        <v>9</v>
      </c>
      <c r="M41" s="7">
        <v>-2</v>
      </c>
      <c r="N41" s="7">
        <v>-3</v>
      </c>
      <c r="O41" s="7" t="s">
        <v>9</v>
      </c>
      <c r="P41" s="7">
        <v>-10</v>
      </c>
      <c r="Q41" s="7">
        <v>15</v>
      </c>
      <c r="R41" s="7">
        <v>3</v>
      </c>
      <c r="S41" s="7">
        <v>-12</v>
      </c>
      <c r="T41" s="7">
        <v>12</v>
      </c>
      <c r="U41" s="7">
        <v>1</v>
      </c>
      <c r="V41" s="20">
        <f t="shared" si="16"/>
        <v>-19</v>
      </c>
      <c r="W41" s="2">
        <f t="shared" si="2"/>
        <v>15</v>
      </c>
      <c r="X41" s="2">
        <f t="shared" si="17"/>
        <v>7</v>
      </c>
      <c r="Y41" s="2">
        <f t="shared" si="18"/>
        <v>1</v>
      </c>
      <c r="Z41" s="2">
        <f t="shared" si="19"/>
        <v>7</v>
      </c>
      <c r="AB41">
        <f t="shared" si="7"/>
        <v>5</v>
      </c>
      <c r="AC41">
        <f t="shared" si="8"/>
        <v>3</v>
      </c>
      <c r="AD41">
        <f t="shared" si="9"/>
        <v>6</v>
      </c>
      <c r="AE41">
        <f t="shared" si="10"/>
        <v>1</v>
      </c>
      <c r="AF41">
        <f t="shared" si="6"/>
        <v>15</v>
      </c>
      <c r="AG41" t="str">
        <f t="shared" si="11"/>
        <v/>
      </c>
      <c r="AK41" t="s">
        <v>452</v>
      </c>
      <c r="AL41" s="43">
        <f t="shared" si="12"/>
        <v>8</v>
      </c>
      <c r="AM41" s="43">
        <f t="shared" si="13"/>
        <v>7</v>
      </c>
      <c r="AN41" s="43">
        <f t="shared" si="14"/>
        <v>0</v>
      </c>
      <c r="AO41" s="43">
        <f t="shared" si="15"/>
        <v>0</v>
      </c>
    </row>
    <row r="42" spans="1:41" x14ac:dyDescent="0.25">
      <c r="A42" t="s">
        <v>98</v>
      </c>
      <c r="B42" t="s">
        <v>99</v>
      </c>
      <c r="C42" s="13" t="str">
        <f t="shared" si="0"/>
        <v>Phil McDonald</v>
      </c>
      <c r="D42" s="7">
        <v>1</v>
      </c>
      <c r="E42" s="7">
        <v>-11</v>
      </c>
      <c r="F42" s="7" t="s">
        <v>9</v>
      </c>
      <c r="G42" s="7">
        <v>-11</v>
      </c>
      <c r="H42" s="7">
        <v>-6</v>
      </c>
      <c r="I42" s="7">
        <v>7</v>
      </c>
      <c r="J42" s="7">
        <v>17</v>
      </c>
      <c r="K42" s="7">
        <v>-7</v>
      </c>
      <c r="L42" s="7" t="s">
        <v>9</v>
      </c>
      <c r="M42" s="7">
        <v>7</v>
      </c>
      <c r="N42" s="7">
        <v>10</v>
      </c>
      <c r="O42" s="7">
        <v>12</v>
      </c>
      <c r="P42" s="7">
        <v>12</v>
      </c>
      <c r="Q42" s="7">
        <v>-15</v>
      </c>
      <c r="R42" s="7">
        <v>2</v>
      </c>
      <c r="S42" s="7">
        <v>-3</v>
      </c>
      <c r="T42" s="7">
        <v>2</v>
      </c>
      <c r="U42" s="7">
        <v>-13</v>
      </c>
      <c r="V42" s="20">
        <f t="shared" si="16"/>
        <v>4</v>
      </c>
      <c r="W42" s="2">
        <f t="shared" si="2"/>
        <v>16</v>
      </c>
      <c r="X42" s="2">
        <f t="shared" si="17"/>
        <v>9</v>
      </c>
      <c r="Y42" s="2">
        <f t="shared" si="18"/>
        <v>0</v>
      </c>
      <c r="Z42" s="2">
        <f t="shared" si="19"/>
        <v>7</v>
      </c>
      <c r="AB42">
        <f t="shared" si="7"/>
        <v>3</v>
      </c>
      <c r="AC42">
        <f t="shared" si="8"/>
        <v>0</v>
      </c>
      <c r="AD42">
        <f t="shared" si="9"/>
        <v>0</v>
      </c>
      <c r="AE42">
        <f t="shared" si="10"/>
        <v>13</v>
      </c>
      <c r="AF42">
        <f t="shared" si="6"/>
        <v>16</v>
      </c>
      <c r="AG42" t="str">
        <f t="shared" si="11"/>
        <v/>
      </c>
      <c r="AK42" t="s">
        <v>100</v>
      </c>
      <c r="AL42" s="43">
        <f t="shared" si="12"/>
        <v>3</v>
      </c>
      <c r="AM42" s="43">
        <f t="shared" si="13"/>
        <v>13</v>
      </c>
      <c r="AN42" s="43">
        <f t="shared" si="14"/>
        <v>0</v>
      </c>
      <c r="AO42" s="43">
        <f t="shared" si="15"/>
        <v>0</v>
      </c>
    </row>
    <row r="43" spans="1:41" x14ac:dyDescent="0.25">
      <c r="A43" s="19" t="s">
        <v>360</v>
      </c>
      <c r="B43" s="19" t="s">
        <v>163</v>
      </c>
      <c r="C43" s="13" t="str">
        <f t="shared" si="0"/>
        <v>Patrick McGirr</v>
      </c>
      <c r="D43" s="7">
        <v>-4</v>
      </c>
      <c r="E43" s="7">
        <v>12</v>
      </c>
      <c r="F43" s="7" t="s">
        <v>9</v>
      </c>
      <c r="G43" s="7">
        <v>9</v>
      </c>
      <c r="H43" s="7">
        <v>-7</v>
      </c>
      <c r="I43" s="7">
        <v>-14</v>
      </c>
      <c r="J43" s="7">
        <v>-10</v>
      </c>
      <c r="K43" s="7">
        <v>3</v>
      </c>
      <c r="L43" s="7" t="s">
        <v>9</v>
      </c>
      <c r="M43" s="7">
        <v>20</v>
      </c>
      <c r="N43" s="7">
        <v>11</v>
      </c>
      <c r="O43" s="7">
        <v>24</v>
      </c>
      <c r="P43" s="7">
        <v>-2</v>
      </c>
      <c r="Q43" s="7">
        <v>-17</v>
      </c>
      <c r="R43" s="7">
        <v>2</v>
      </c>
      <c r="S43" s="7">
        <v>15</v>
      </c>
      <c r="T43" s="7">
        <v>-6</v>
      </c>
      <c r="U43" s="7">
        <v>7</v>
      </c>
      <c r="V43" s="20">
        <f t="shared" si="16"/>
        <v>43</v>
      </c>
      <c r="W43" s="2">
        <f t="shared" si="2"/>
        <v>16</v>
      </c>
      <c r="X43" s="2">
        <f t="shared" si="17"/>
        <v>9</v>
      </c>
      <c r="Y43" s="2">
        <f t="shared" si="18"/>
        <v>0</v>
      </c>
      <c r="Z43" s="2">
        <f t="shared" si="19"/>
        <v>7</v>
      </c>
      <c r="AB43">
        <f t="shared" si="7"/>
        <v>3</v>
      </c>
      <c r="AC43">
        <f t="shared" si="8"/>
        <v>11</v>
      </c>
      <c r="AD43">
        <f t="shared" si="9"/>
        <v>2</v>
      </c>
      <c r="AE43">
        <f t="shared" si="10"/>
        <v>0</v>
      </c>
      <c r="AF43">
        <f t="shared" si="6"/>
        <v>16</v>
      </c>
      <c r="AG43" t="str">
        <f t="shared" si="11"/>
        <v/>
      </c>
      <c r="AK43" t="s">
        <v>284</v>
      </c>
      <c r="AL43" s="43">
        <f t="shared" si="12"/>
        <v>16</v>
      </c>
      <c r="AM43" s="43">
        <f t="shared" si="13"/>
        <v>0</v>
      </c>
      <c r="AN43" s="43">
        <f t="shared" si="14"/>
        <v>0</v>
      </c>
      <c r="AO43" s="43">
        <f t="shared" si="15"/>
        <v>0</v>
      </c>
    </row>
    <row r="44" spans="1:41" x14ac:dyDescent="0.25">
      <c r="A44" t="s">
        <v>123</v>
      </c>
      <c r="B44" t="s">
        <v>185</v>
      </c>
      <c r="C44" s="13" t="str">
        <f t="shared" si="0"/>
        <v>Rose McGlashan</v>
      </c>
      <c r="D44" s="7">
        <v>13</v>
      </c>
      <c r="E44" s="7">
        <v>-28</v>
      </c>
      <c r="F44" s="7" t="s">
        <v>9</v>
      </c>
      <c r="G44" s="7">
        <v>-26</v>
      </c>
      <c r="H44" s="7" t="s">
        <v>9</v>
      </c>
      <c r="I44" s="7">
        <v>6</v>
      </c>
      <c r="J44" s="7">
        <v>8</v>
      </c>
      <c r="K44" s="7">
        <v>-11</v>
      </c>
      <c r="L44" s="7" t="s">
        <v>9</v>
      </c>
      <c r="M44" s="7">
        <v>-4</v>
      </c>
      <c r="N44" s="7">
        <v>4</v>
      </c>
      <c r="O44" s="7">
        <v>-2</v>
      </c>
      <c r="P44" s="7">
        <v>4</v>
      </c>
      <c r="Q44" s="7">
        <v>20</v>
      </c>
      <c r="R44" s="7">
        <v>-8</v>
      </c>
      <c r="S44" s="7">
        <v>-13</v>
      </c>
      <c r="T44" s="7" t="s">
        <v>9</v>
      </c>
      <c r="U44" s="7">
        <v>-10</v>
      </c>
      <c r="V44" s="20">
        <f t="shared" si="16"/>
        <v>-47</v>
      </c>
      <c r="W44" s="2">
        <f t="shared" si="2"/>
        <v>14</v>
      </c>
      <c r="X44" s="2">
        <f t="shared" si="17"/>
        <v>6</v>
      </c>
      <c r="Y44" s="2">
        <f t="shared" si="18"/>
        <v>0</v>
      </c>
      <c r="Z44" s="2">
        <f t="shared" si="19"/>
        <v>8</v>
      </c>
      <c r="AB44">
        <f t="shared" si="7"/>
        <v>0</v>
      </c>
      <c r="AC44">
        <f t="shared" si="8"/>
        <v>4</v>
      </c>
      <c r="AD44">
        <f t="shared" si="9"/>
        <v>10</v>
      </c>
      <c r="AE44">
        <f t="shared" si="10"/>
        <v>0</v>
      </c>
      <c r="AF44">
        <f t="shared" si="6"/>
        <v>14</v>
      </c>
      <c r="AG44" t="str">
        <f t="shared" si="11"/>
        <v/>
      </c>
      <c r="AK44" t="s">
        <v>249</v>
      </c>
      <c r="AL44" s="43">
        <f t="shared" si="12"/>
        <v>0</v>
      </c>
      <c r="AM44" s="43">
        <f t="shared" si="13"/>
        <v>0</v>
      </c>
      <c r="AN44" s="43">
        <f t="shared" si="14"/>
        <v>14</v>
      </c>
      <c r="AO44" s="43">
        <f t="shared" si="15"/>
        <v>0</v>
      </c>
    </row>
    <row r="45" spans="1:41" x14ac:dyDescent="0.25">
      <c r="A45" t="s">
        <v>113</v>
      </c>
      <c r="B45" t="s">
        <v>114</v>
      </c>
      <c r="C45" s="13" t="str">
        <f t="shared" si="0"/>
        <v>Mick Moffatt</v>
      </c>
      <c r="D45" s="7">
        <v>-13</v>
      </c>
      <c r="E45" s="7">
        <v>10</v>
      </c>
      <c r="F45" s="7" t="s">
        <v>9</v>
      </c>
      <c r="G45" s="7">
        <v>6</v>
      </c>
      <c r="H45" s="7">
        <v>-8</v>
      </c>
      <c r="I45" s="7">
        <v>-9</v>
      </c>
      <c r="J45" s="7">
        <v>-6</v>
      </c>
      <c r="K45" s="7">
        <v>-15</v>
      </c>
      <c r="L45" s="7" t="s">
        <v>9</v>
      </c>
      <c r="M45" s="7">
        <v>10</v>
      </c>
      <c r="N45" s="7">
        <v>-29</v>
      </c>
      <c r="O45" s="7">
        <v>4</v>
      </c>
      <c r="P45" s="7">
        <v>-11</v>
      </c>
      <c r="Q45" s="7">
        <v>-19</v>
      </c>
      <c r="R45" s="7">
        <v>2</v>
      </c>
      <c r="S45" s="7">
        <v>-15</v>
      </c>
      <c r="T45" s="7" t="s">
        <v>9</v>
      </c>
      <c r="U45" s="7" t="s">
        <v>9</v>
      </c>
      <c r="V45" s="20">
        <f t="shared" si="16"/>
        <v>-93</v>
      </c>
      <c r="W45" s="2">
        <f t="shared" si="2"/>
        <v>14</v>
      </c>
      <c r="X45" s="2">
        <f t="shared" si="17"/>
        <v>5</v>
      </c>
      <c r="Y45" s="2">
        <f t="shared" si="18"/>
        <v>0</v>
      </c>
      <c r="Z45" s="2">
        <f t="shared" si="19"/>
        <v>9</v>
      </c>
      <c r="AB45">
        <f t="shared" si="7"/>
        <v>1</v>
      </c>
      <c r="AC45">
        <f t="shared" si="8"/>
        <v>3</v>
      </c>
      <c r="AD45">
        <f t="shared" si="9"/>
        <v>10</v>
      </c>
      <c r="AE45">
        <f t="shared" si="10"/>
        <v>0</v>
      </c>
      <c r="AF45">
        <f t="shared" si="6"/>
        <v>14</v>
      </c>
      <c r="AG45" t="str">
        <f t="shared" si="11"/>
        <v/>
      </c>
      <c r="AK45" t="s">
        <v>115</v>
      </c>
      <c r="AL45" s="43">
        <f t="shared" si="12"/>
        <v>1</v>
      </c>
      <c r="AM45" s="43">
        <f t="shared" si="13"/>
        <v>13</v>
      </c>
      <c r="AN45" s="43">
        <f t="shared" si="14"/>
        <v>0</v>
      </c>
      <c r="AO45" s="43">
        <f t="shared" si="15"/>
        <v>0</v>
      </c>
    </row>
    <row r="46" spans="1:41" x14ac:dyDescent="0.25">
      <c r="A46" t="s">
        <v>434</v>
      </c>
      <c r="B46" t="s">
        <v>435</v>
      </c>
      <c r="C46" s="13" t="str">
        <f t="shared" si="0"/>
        <v>Jack Monaghan</v>
      </c>
      <c r="D46" s="7">
        <v>13</v>
      </c>
      <c r="E46" s="7">
        <v>-14</v>
      </c>
      <c r="F46" s="7" t="s">
        <v>9</v>
      </c>
      <c r="G46" s="7">
        <v>-26</v>
      </c>
      <c r="H46" s="7">
        <v>-9</v>
      </c>
      <c r="I46" s="7" t="s">
        <v>9</v>
      </c>
      <c r="J46" s="7" t="s">
        <v>9</v>
      </c>
      <c r="K46" s="7" t="s">
        <v>9</v>
      </c>
      <c r="L46" s="7" t="s">
        <v>9</v>
      </c>
      <c r="M46" s="7" t="s">
        <v>9</v>
      </c>
      <c r="N46" s="7" t="s">
        <v>9</v>
      </c>
      <c r="O46" s="7">
        <v>-2</v>
      </c>
      <c r="P46" s="7" t="s">
        <v>9</v>
      </c>
      <c r="Q46" s="7">
        <v>-4</v>
      </c>
      <c r="R46" s="7">
        <v>-11</v>
      </c>
      <c r="S46" s="7">
        <v>5</v>
      </c>
      <c r="T46" s="7" t="s">
        <v>9</v>
      </c>
      <c r="U46" s="7" t="s">
        <v>9</v>
      </c>
      <c r="V46" s="20">
        <f t="shared" si="16"/>
        <v>-48</v>
      </c>
      <c r="W46" s="2">
        <f t="shared" si="2"/>
        <v>8</v>
      </c>
      <c r="X46" s="2">
        <f t="shared" si="17"/>
        <v>2</v>
      </c>
      <c r="Y46" s="2">
        <f t="shared" si="18"/>
        <v>0</v>
      </c>
      <c r="Z46" s="2">
        <f t="shared" si="19"/>
        <v>6</v>
      </c>
      <c r="AB46">
        <f t="shared" si="7"/>
        <v>8</v>
      </c>
      <c r="AC46">
        <f t="shared" si="8"/>
        <v>0</v>
      </c>
      <c r="AD46">
        <f t="shared" si="9"/>
        <v>0</v>
      </c>
      <c r="AE46">
        <f t="shared" si="10"/>
        <v>0</v>
      </c>
      <c r="AF46">
        <f t="shared" si="6"/>
        <v>8</v>
      </c>
      <c r="AG46" t="str">
        <f t="shared" si="11"/>
        <v/>
      </c>
      <c r="AK46" t="s">
        <v>454</v>
      </c>
      <c r="AL46" s="43">
        <f t="shared" si="12"/>
        <v>0</v>
      </c>
      <c r="AM46" s="43">
        <f t="shared" si="13"/>
        <v>0</v>
      </c>
      <c r="AN46" s="43">
        <f t="shared" si="14"/>
        <v>8</v>
      </c>
      <c r="AO46" s="43">
        <f t="shared" si="15"/>
        <v>0</v>
      </c>
    </row>
    <row r="47" spans="1:41" x14ac:dyDescent="0.25">
      <c r="A47" t="s">
        <v>35</v>
      </c>
      <c r="B47" t="s">
        <v>436</v>
      </c>
      <c r="C47" s="13" t="str">
        <f t="shared" si="0"/>
        <v>Scott Nicholls</v>
      </c>
      <c r="D47" s="7">
        <v>-14</v>
      </c>
      <c r="E47" s="7">
        <v>16</v>
      </c>
      <c r="F47" s="7" t="s">
        <v>9</v>
      </c>
      <c r="G47" s="7">
        <v>-3</v>
      </c>
      <c r="H47" s="7">
        <v>11</v>
      </c>
      <c r="I47" s="7">
        <v>-13</v>
      </c>
      <c r="J47" s="7">
        <v>-9</v>
      </c>
      <c r="K47" s="7">
        <v>11</v>
      </c>
      <c r="L47" s="7" t="s">
        <v>9</v>
      </c>
      <c r="M47" s="7">
        <v>20</v>
      </c>
      <c r="N47" s="7">
        <v>11</v>
      </c>
      <c r="O47" s="7">
        <v>24</v>
      </c>
      <c r="P47" s="7">
        <v>-2</v>
      </c>
      <c r="Q47" s="7">
        <v>-17</v>
      </c>
      <c r="R47" s="7">
        <v>2</v>
      </c>
      <c r="S47" s="7">
        <v>15</v>
      </c>
      <c r="T47" s="7">
        <v>1</v>
      </c>
      <c r="U47" s="7">
        <v>6</v>
      </c>
      <c r="V47" s="20">
        <f t="shared" si="16"/>
        <v>59</v>
      </c>
      <c r="W47" s="2">
        <f t="shared" si="2"/>
        <v>16</v>
      </c>
      <c r="X47" s="2">
        <f t="shared" si="17"/>
        <v>10</v>
      </c>
      <c r="Y47" s="2">
        <f t="shared" si="18"/>
        <v>0</v>
      </c>
      <c r="Z47" s="2">
        <f t="shared" si="19"/>
        <v>6</v>
      </c>
      <c r="AB47">
        <f t="shared" si="7"/>
        <v>0</v>
      </c>
      <c r="AC47">
        <f t="shared" si="8"/>
        <v>0</v>
      </c>
      <c r="AD47">
        <f t="shared" si="9"/>
        <v>0</v>
      </c>
      <c r="AE47">
        <f t="shared" si="10"/>
        <v>16</v>
      </c>
      <c r="AF47">
        <f t="shared" si="6"/>
        <v>16</v>
      </c>
      <c r="AG47" t="str">
        <f t="shared" si="11"/>
        <v/>
      </c>
      <c r="AK47" t="s">
        <v>447</v>
      </c>
      <c r="AL47" s="43">
        <f t="shared" si="12"/>
        <v>16</v>
      </c>
      <c r="AM47" s="43">
        <f t="shared" si="13"/>
        <v>0</v>
      </c>
      <c r="AN47" s="43">
        <f t="shared" si="14"/>
        <v>0</v>
      </c>
      <c r="AO47" s="43">
        <f t="shared" si="15"/>
        <v>0</v>
      </c>
    </row>
    <row r="48" spans="1:41" x14ac:dyDescent="0.25">
      <c r="A48" t="s">
        <v>437</v>
      </c>
      <c r="B48" t="s">
        <v>436</v>
      </c>
      <c r="C48" s="13" t="str">
        <f t="shared" si="0"/>
        <v>Wayne Nicholls</v>
      </c>
      <c r="D48" s="7">
        <v>8</v>
      </c>
      <c r="E48" s="7">
        <v>-18</v>
      </c>
      <c r="F48" s="7" t="s">
        <v>9</v>
      </c>
      <c r="G48" s="7">
        <v>-1</v>
      </c>
      <c r="H48" s="7">
        <v>5</v>
      </c>
      <c r="I48" s="7">
        <v>-14</v>
      </c>
      <c r="J48" s="7">
        <v>26</v>
      </c>
      <c r="K48" s="7">
        <v>-2</v>
      </c>
      <c r="L48" s="7" t="s">
        <v>9</v>
      </c>
      <c r="M48" s="7">
        <v>20</v>
      </c>
      <c r="N48" s="7">
        <v>-2</v>
      </c>
      <c r="O48" s="7">
        <v>0</v>
      </c>
      <c r="P48" s="7">
        <v>-14</v>
      </c>
      <c r="Q48" s="7">
        <v>-15</v>
      </c>
      <c r="R48" s="7">
        <v>-14</v>
      </c>
      <c r="S48" s="7">
        <v>6</v>
      </c>
      <c r="T48" s="7">
        <v>-6</v>
      </c>
      <c r="U48" s="7">
        <v>7</v>
      </c>
      <c r="V48" s="20">
        <f t="shared" si="16"/>
        <v>-14</v>
      </c>
      <c r="W48" s="2">
        <f t="shared" si="2"/>
        <v>16</v>
      </c>
      <c r="X48" s="2">
        <f t="shared" si="17"/>
        <v>6</v>
      </c>
      <c r="Y48" s="2">
        <f t="shared" si="18"/>
        <v>1</v>
      </c>
      <c r="Z48" s="2">
        <f t="shared" si="19"/>
        <v>9</v>
      </c>
      <c r="AB48">
        <f t="shared" si="7"/>
        <v>0</v>
      </c>
      <c r="AC48">
        <f t="shared" si="8"/>
        <v>15</v>
      </c>
      <c r="AD48">
        <f t="shared" si="9"/>
        <v>1</v>
      </c>
      <c r="AE48">
        <f t="shared" si="10"/>
        <v>0</v>
      </c>
      <c r="AF48">
        <f t="shared" si="6"/>
        <v>16</v>
      </c>
      <c r="AG48" t="str">
        <f t="shared" si="11"/>
        <v/>
      </c>
      <c r="AK48" t="s">
        <v>450</v>
      </c>
      <c r="AL48" s="43">
        <f t="shared" si="12"/>
        <v>16</v>
      </c>
      <c r="AM48" s="43">
        <f t="shared" si="13"/>
        <v>0</v>
      </c>
      <c r="AN48" s="43">
        <f t="shared" si="14"/>
        <v>0</v>
      </c>
      <c r="AO48" s="43">
        <f t="shared" si="15"/>
        <v>0</v>
      </c>
    </row>
    <row r="49" spans="1:41" x14ac:dyDescent="0.25">
      <c r="A49" t="s">
        <v>146</v>
      </c>
      <c r="B49" t="s">
        <v>438</v>
      </c>
      <c r="C49" s="13" t="str">
        <f t="shared" si="0"/>
        <v>Bruce Potter</v>
      </c>
      <c r="D49" s="7">
        <v>4</v>
      </c>
      <c r="E49" s="7">
        <v>10</v>
      </c>
      <c r="F49" s="7" t="s">
        <v>9</v>
      </c>
      <c r="G49" s="7">
        <v>-1</v>
      </c>
      <c r="H49" s="7">
        <v>-9</v>
      </c>
      <c r="I49" s="7">
        <v>-6</v>
      </c>
      <c r="J49" s="7">
        <v>7</v>
      </c>
      <c r="K49" s="7">
        <v>18</v>
      </c>
      <c r="L49" s="7" t="s">
        <v>9</v>
      </c>
      <c r="M49" s="7">
        <v>-2</v>
      </c>
      <c r="N49" s="7">
        <v>0</v>
      </c>
      <c r="O49" s="7">
        <v>-11</v>
      </c>
      <c r="P49" s="7">
        <v>-7</v>
      </c>
      <c r="Q49" s="7">
        <v>-4</v>
      </c>
      <c r="R49" s="7">
        <v>-11</v>
      </c>
      <c r="S49" s="7">
        <v>5</v>
      </c>
      <c r="T49" s="7">
        <v>6</v>
      </c>
      <c r="U49" s="7">
        <v>-4</v>
      </c>
      <c r="V49" s="20">
        <f t="shared" si="16"/>
        <v>-5</v>
      </c>
      <c r="W49" s="2">
        <f t="shared" si="2"/>
        <v>16</v>
      </c>
      <c r="X49" s="2">
        <f t="shared" si="17"/>
        <v>6</v>
      </c>
      <c r="Y49" s="2">
        <f t="shared" si="18"/>
        <v>1</v>
      </c>
      <c r="Z49" s="2">
        <f t="shared" si="19"/>
        <v>9</v>
      </c>
      <c r="AB49">
        <f t="shared" si="7"/>
        <v>3</v>
      </c>
      <c r="AC49">
        <f t="shared" si="8"/>
        <v>1</v>
      </c>
      <c r="AD49">
        <f t="shared" si="9"/>
        <v>0</v>
      </c>
      <c r="AE49">
        <f t="shared" si="10"/>
        <v>12</v>
      </c>
      <c r="AF49">
        <f t="shared" si="6"/>
        <v>16</v>
      </c>
      <c r="AG49" t="str">
        <f t="shared" si="11"/>
        <v/>
      </c>
      <c r="AK49" t="s">
        <v>458</v>
      </c>
      <c r="AL49" s="43">
        <f t="shared" si="12"/>
        <v>1</v>
      </c>
      <c r="AM49" s="43">
        <f t="shared" si="13"/>
        <v>2</v>
      </c>
      <c r="AN49" s="43">
        <f t="shared" si="14"/>
        <v>13</v>
      </c>
      <c r="AO49" s="43">
        <f t="shared" si="15"/>
        <v>0</v>
      </c>
    </row>
    <row r="50" spans="1:41" x14ac:dyDescent="0.25">
      <c r="A50" t="s">
        <v>53</v>
      </c>
      <c r="B50" t="s">
        <v>190</v>
      </c>
      <c r="C50" s="13" t="str">
        <f t="shared" si="0"/>
        <v>Steve Prentice</v>
      </c>
      <c r="D50" s="7" t="s">
        <v>9</v>
      </c>
      <c r="E50" s="7" t="s">
        <v>9</v>
      </c>
      <c r="F50" s="7" t="s">
        <v>9</v>
      </c>
      <c r="G50" s="7" t="s">
        <v>9</v>
      </c>
      <c r="H50" s="7" t="s">
        <v>9</v>
      </c>
      <c r="I50" s="7">
        <v>8</v>
      </c>
      <c r="J50" s="7">
        <v>17</v>
      </c>
      <c r="K50" s="7">
        <v>-7</v>
      </c>
      <c r="L50" s="7" t="s">
        <v>9</v>
      </c>
      <c r="M50" s="7">
        <v>7</v>
      </c>
      <c r="N50" s="7">
        <v>10</v>
      </c>
      <c r="O50" s="7">
        <v>-8</v>
      </c>
      <c r="P50" s="7">
        <v>12</v>
      </c>
      <c r="Q50" s="7">
        <v>6</v>
      </c>
      <c r="R50" s="7">
        <v>2</v>
      </c>
      <c r="S50" s="7">
        <v>-3</v>
      </c>
      <c r="T50" s="7">
        <v>2</v>
      </c>
      <c r="U50" s="7">
        <v>-13</v>
      </c>
      <c r="V50" s="20">
        <f t="shared" si="16"/>
        <v>33</v>
      </c>
      <c r="W50" s="2">
        <f t="shared" si="2"/>
        <v>12</v>
      </c>
      <c r="X50" s="2">
        <f t="shared" si="17"/>
        <v>8</v>
      </c>
      <c r="Y50" s="2">
        <f t="shared" si="18"/>
        <v>0</v>
      </c>
      <c r="Z50" s="2">
        <f t="shared" si="19"/>
        <v>4</v>
      </c>
      <c r="AB50">
        <f t="shared" si="7"/>
        <v>1</v>
      </c>
      <c r="AC50">
        <f t="shared" si="8"/>
        <v>0</v>
      </c>
      <c r="AD50">
        <f t="shared" si="9"/>
        <v>11</v>
      </c>
      <c r="AE50">
        <f t="shared" si="10"/>
        <v>0</v>
      </c>
      <c r="AF50">
        <f t="shared" si="6"/>
        <v>12</v>
      </c>
      <c r="AG50" t="str">
        <f t="shared" si="11"/>
        <v/>
      </c>
      <c r="AK50" t="s">
        <v>257</v>
      </c>
      <c r="AL50" s="43">
        <f t="shared" si="12"/>
        <v>1</v>
      </c>
      <c r="AM50" s="43">
        <f t="shared" si="13"/>
        <v>10</v>
      </c>
      <c r="AN50" s="43">
        <f t="shared" si="14"/>
        <v>1</v>
      </c>
      <c r="AO50" s="43">
        <f t="shared" si="15"/>
        <v>0</v>
      </c>
    </row>
    <row r="51" spans="1:41" x14ac:dyDescent="0.25">
      <c r="A51" s="19" t="s">
        <v>16</v>
      </c>
      <c r="B51" t="s">
        <v>439</v>
      </c>
      <c r="C51" s="13" t="str">
        <f t="shared" si="0"/>
        <v>Bob Ramsey</v>
      </c>
      <c r="D51" s="7">
        <v>9</v>
      </c>
      <c r="E51" s="7">
        <v>21</v>
      </c>
      <c r="F51" s="7" t="s">
        <v>9</v>
      </c>
      <c r="G51" s="7">
        <v>-19</v>
      </c>
      <c r="H51" s="7">
        <v>0</v>
      </c>
      <c r="I51" s="7">
        <v>12</v>
      </c>
      <c r="J51" s="7">
        <v>1</v>
      </c>
      <c r="K51" s="7">
        <v>-15</v>
      </c>
      <c r="L51" s="7" t="s">
        <v>9</v>
      </c>
      <c r="M51" s="7">
        <v>-2</v>
      </c>
      <c r="N51" s="7" t="s">
        <v>9</v>
      </c>
      <c r="O51" s="7">
        <v>-8</v>
      </c>
      <c r="P51" s="7">
        <v>-11</v>
      </c>
      <c r="Q51" s="7">
        <v>-1</v>
      </c>
      <c r="R51" s="7">
        <v>10</v>
      </c>
      <c r="S51" s="7">
        <v>-4</v>
      </c>
      <c r="T51" s="7" t="s">
        <v>9</v>
      </c>
      <c r="U51" s="7" t="s">
        <v>9</v>
      </c>
      <c r="V51" s="20">
        <f t="shared" si="16"/>
        <v>-7</v>
      </c>
      <c r="W51" s="2">
        <f t="shared" si="2"/>
        <v>13</v>
      </c>
      <c r="X51" s="2">
        <f t="shared" si="17"/>
        <v>5</v>
      </c>
      <c r="Y51" s="2">
        <f t="shared" si="18"/>
        <v>1</v>
      </c>
      <c r="Z51" s="2">
        <f t="shared" si="19"/>
        <v>7</v>
      </c>
      <c r="AB51">
        <f t="shared" si="7"/>
        <v>0</v>
      </c>
      <c r="AC51">
        <f t="shared" si="8"/>
        <v>10</v>
      </c>
      <c r="AD51">
        <f t="shared" si="9"/>
        <v>1</v>
      </c>
      <c r="AE51">
        <f t="shared" si="10"/>
        <v>2</v>
      </c>
      <c r="AF51">
        <f t="shared" si="6"/>
        <v>13</v>
      </c>
      <c r="AG51" t="str">
        <f t="shared" si="11"/>
        <v/>
      </c>
      <c r="AK51" t="s">
        <v>451</v>
      </c>
      <c r="AL51" s="43">
        <f t="shared" si="12"/>
        <v>0</v>
      </c>
      <c r="AM51" s="43">
        <f t="shared" si="13"/>
        <v>11</v>
      </c>
      <c r="AN51" s="43">
        <f t="shared" si="14"/>
        <v>2</v>
      </c>
      <c r="AO51" s="43">
        <f t="shared" si="15"/>
        <v>0</v>
      </c>
    </row>
    <row r="52" spans="1:41" x14ac:dyDescent="0.25">
      <c r="A52" t="s">
        <v>104</v>
      </c>
      <c r="B52" t="s">
        <v>439</v>
      </c>
      <c r="C52" s="13" t="str">
        <f t="shared" si="0"/>
        <v>Ian Ramsey</v>
      </c>
      <c r="D52" s="7" t="s">
        <v>9</v>
      </c>
      <c r="E52" s="7" t="s">
        <v>9</v>
      </c>
      <c r="F52" s="7" t="s">
        <v>9</v>
      </c>
      <c r="G52" s="7" t="s">
        <v>9</v>
      </c>
      <c r="H52" s="7" t="s">
        <v>9</v>
      </c>
      <c r="I52" s="7" t="s">
        <v>9</v>
      </c>
      <c r="J52" s="7" t="s">
        <v>9</v>
      </c>
      <c r="K52" s="7" t="s">
        <v>9</v>
      </c>
      <c r="L52" s="7" t="s">
        <v>9</v>
      </c>
      <c r="M52" s="7" t="s">
        <v>9</v>
      </c>
      <c r="N52" s="7" t="s">
        <v>9</v>
      </c>
      <c r="O52" s="7" t="s">
        <v>9</v>
      </c>
      <c r="P52" s="7" t="s">
        <v>9</v>
      </c>
      <c r="Q52" s="7" t="s">
        <v>9</v>
      </c>
      <c r="R52" s="7" t="s">
        <v>9</v>
      </c>
      <c r="S52" s="7">
        <v>-4</v>
      </c>
      <c r="T52" s="7" t="s">
        <v>9</v>
      </c>
      <c r="U52" s="7" t="s">
        <v>9</v>
      </c>
      <c r="V52" s="20">
        <f t="shared" si="16"/>
        <v>-4</v>
      </c>
      <c r="W52" s="2">
        <f t="shared" si="2"/>
        <v>1</v>
      </c>
      <c r="X52" s="2">
        <f t="shared" si="17"/>
        <v>0</v>
      </c>
      <c r="Y52" s="2">
        <f t="shared" si="18"/>
        <v>0</v>
      </c>
      <c r="Z52" s="2">
        <f t="shared" si="19"/>
        <v>1</v>
      </c>
      <c r="AB52">
        <f t="shared" si="7"/>
        <v>1</v>
      </c>
      <c r="AC52">
        <f t="shared" si="8"/>
        <v>0</v>
      </c>
      <c r="AD52">
        <f t="shared" si="9"/>
        <v>0</v>
      </c>
      <c r="AE52">
        <f t="shared" si="10"/>
        <v>0</v>
      </c>
      <c r="AF52">
        <f t="shared" si="6"/>
        <v>1</v>
      </c>
      <c r="AG52" t="str">
        <f t="shared" si="11"/>
        <v/>
      </c>
      <c r="AK52" t="s">
        <v>470</v>
      </c>
      <c r="AL52" s="43">
        <f t="shared" si="12"/>
        <v>0</v>
      </c>
      <c r="AM52" s="43">
        <f t="shared" si="13"/>
        <v>0</v>
      </c>
      <c r="AN52" s="43">
        <f t="shared" si="14"/>
        <v>1</v>
      </c>
      <c r="AO52" s="43">
        <f t="shared" si="15"/>
        <v>0</v>
      </c>
    </row>
    <row r="53" spans="1:41" x14ac:dyDescent="0.25">
      <c r="A53" t="s">
        <v>119</v>
      </c>
      <c r="B53" t="s">
        <v>120</v>
      </c>
      <c r="C53" s="13" t="str">
        <f t="shared" si="0"/>
        <v>Dale Robertson</v>
      </c>
      <c r="D53" s="7" t="s">
        <v>9</v>
      </c>
      <c r="E53" s="7" t="s">
        <v>9</v>
      </c>
      <c r="F53" s="7" t="s">
        <v>9</v>
      </c>
      <c r="G53" s="7" t="s">
        <v>9</v>
      </c>
      <c r="H53" s="7" t="s">
        <v>9</v>
      </c>
      <c r="I53" s="7" t="s">
        <v>9</v>
      </c>
      <c r="J53" s="7">
        <v>26</v>
      </c>
      <c r="K53" s="7">
        <v>-2</v>
      </c>
      <c r="L53" s="7" t="s">
        <v>9</v>
      </c>
      <c r="M53" s="7" t="s">
        <v>9</v>
      </c>
      <c r="N53" s="7" t="s">
        <v>9</v>
      </c>
      <c r="O53" s="7" t="s">
        <v>9</v>
      </c>
      <c r="P53" s="7" t="s">
        <v>9</v>
      </c>
      <c r="Q53" s="7" t="s">
        <v>9</v>
      </c>
      <c r="R53" s="7" t="s">
        <v>9</v>
      </c>
      <c r="S53" s="7" t="s">
        <v>9</v>
      </c>
      <c r="T53" s="7" t="s">
        <v>9</v>
      </c>
      <c r="U53" s="7" t="s">
        <v>9</v>
      </c>
      <c r="V53" s="20">
        <f t="shared" si="16"/>
        <v>24</v>
      </c>
      <c r="W53" s="2">
        <f t="shared" si="2"/>
        <v>2</v>
      </c>
      <c r="X53" s="2">
        <f t="shared" si="17"/>
        <v>1</v>
      </c>
      <c r="Y53" s="2">
        <f t="shared" si="18"/>
        <v>0</v>
      </c>
      <c r="Z53" s="2">
        <f t="shared" si="19"/>
        <v>1</v>
      </c>
      <c r="AB53">
        <f t="shared" si="7"/>
        <v>0</v>
      </c>
      <c r="AC53">
        <f t="shared" si="8"/>
        <v>0</v>
      </c>
      <c r="AD53">
        <f t="shared" si="9"/>
        <v>0</v>
      </c>
      <c r="AE53">
        <f t="shared" si="10"/>
        <v>2</v>
      </c>
      <c r="AF53">
        <f t="shared" si="6"/>
        <v>2</v>
      </c>
      <c r="AG53" t="str">
        <f t="shared" si="11"/>
        <v/>
      </c>
      <c r="AK53" t="s">
        <v>121</v>
      </c>
      <c r="AL53" s="43">
        <f t="shared" si="12"/>
        <v>2</v>
      </c>
      <c r="AM53" s="43">
        <f t="shared" si="13"/>
        <v>0</v>
      </c>
      <c r="AN53" s="43">
        <f t="shared" si="14"/>
        <v>0</v>
      </c>
      <c r="AO53" s="43">
        <f t="shared" si="15"/>
        <v>0</v>
      </c>
    </row>
    <row r="54" spans="1:41" x14ac:dyDescent="0.25">
      <c r="A54" t="s">
        <v>29</v>
      </c>
      <c r="B54" t="s">
        <v>440</v>
      </c>
      <c r="C54" s="13" t="str">
        <f t="shared" si="0"/>
        <v>Graham Sargent</v>
      </c>
      <c r="D54" s="7">
        <v>1</v>
      </c>
      <c r="E54" s="7" t="s">
        <v>9</v>
      </c>
      <c r="F54" s="7" t="s">
        <v>9</v>
      </c>
      <c r="G54" s="7">
        <v>-5</v>
      </c>
      <c r="H54" s="7">
        <v>-8</v>
      </c>
      <c r="I54" s="7">
        <v>8</v>
      </c>
      <c r="J54" s="7">
        <v>21</v>
      </c>
      <c r="K54" s="7">
        <v>18</v>
      </c>
      <c r="L54" s="7" t="s">
        <v>9</v>
      </c>
      <c r="M54" s="7">
        <v>-5</v>
      </c>
      <c r="N54" s="7">
        <v>32</v>
      </c>
      <c r="O54" s="7">
        <v>-4</v>
      </c>
      <c r="P54" s="7">
        <v>7</v>
      </c>
      <c r="Q54" s="7" t="s">
        <v>9</v>
      </c>
      <c r="R54" s="7">
        <v>-12</v>
      </c>
      <c r="S54" s="7" t="s">
        <v>9</v>
      </c>
      <c r="T54" s="7">
        <v>3</v>
      </c>
      <c r="U54" s="7">
        <v>-17</v>
      </c>
      <c r="V54" s="20">
        <f t="shared" si="16"/>
        <v>39</v>
      </c>
      <c r="W54" s="2">
        <f t="shared" si="2"/>
        <v>13</v>
      </c>
      <c r="X54" s="2">
        <f t="shared" si="17"/>
        <v>7</v>
      </c>
      <c r="Y54" s="2">
        <f t="shared" si="18"/>
        <v>0</v>
      </c>
      <c r="Z54" s="2">
        <f t="shared" si="19"/>
        <v>6</v>
      </c>
      <c r="AB54">
        <f t="shared" si="7"/>
        <v>1</v>
      </c>
      <c r="AC54">
        <f t="shared" si="8"/>
        <v>2</v>
      </c>
      <c r="AD54">
        <f t="shared" si="9"/>
        <v>0</v>
      </c>
      <c r="AE54">
        <f t="shared" si="10"/>
        <v>10</v>
      </c>
      <c r="AF54">
        <f t="shared" si="6"/>
        <v>13</v>
      </c>
      <c r="AG54" t="str">
        <f t="shared" si="11"/>
        <v/>
      </c>
      <c r="AK54" t="s">
        <v>461</v>
      </c>
      <c r="AL54" s="43">
        <f t="shared" si="12"/>
        <v>0</v>
      </c>
      <c r="AM54" s="43">
        <f t="shared" si="13"/>
        <v>2</v>
      </c>
      <c r="AN54" s="43">
        <f t="shared" si="14"/>
        <v>11</v>
      </c>
      <c r="AO54" s="43">
        <f t="shared" si="15"/>
        <v>0</v>
      </c>
    </row>
    <row r="55" spans="1:41" x14ac:dyDescent="0.25">
      <c r="A55" t="s">
        <v>376</v>
      </c>
      <c r="B55" t="s">
        <v>441</v>
      </c>
      <c r="C55" s="13" t="str">
        <f t="shared" si="0"/>
        <v>Adam Sayer</v>
      </c>
      <c r="D55" s="7" t="s">
        <v>9</v>
      </c>
      <c r="E55" s="7" t="s">
        <v>9</v>
      </c>
      <c r="F55" s="7" t="s">
        <v>9</v>
      </c>
      <c r="G55" s="7" t="s">
        <v>9</v>
      </c>
      <c r="H55" s="7">
        <v>-3</v>
      </c>
      <c r="I55" s="7">
        <v>8</v>
      </c>
      <c r="J55" s="7">
        <v>21</v>
      </c>
      <c r="K55" s="7">
        <v>15</v>
      </c>
      <c r="L55" s="7" t="s">
        <v>9</v>
      </c>
      <c r="M55" s="7" t="s">
        <v>9</v>
      </c>
      <c r="N55" s="7">
        <v>32</v>
      </c>
      <c r="O55" s="7">
        <v>-8</v>
      </c>
      <c r="P55" s="7">
        <v>-11</v>
      </c>
      <c r="Q55" s="7">
        <v>4</v>
      </c>
      <c r="R55" s="7">
        <v>-1</v>
      </c>
      <c r="S55" s="7">
        <v>-3</v>
      </c>
      <c r="T55" s="7">
        <v>3</v>
      </c>
      <c r="U55" s="7">
        <v>-5</v>
      </c>
      <c r="V55" s="20">
        <f t="shared" si="16"/>
        <v>52</v>
      </c>
      <c r="W55" s="2">
        <f t="shared" si="2"/>
        <v>12</v>
      </c>
      <c r="X55" s="2">
        <f t="shared" si="17"/>
        <v>6</v>
      </c>
      <c r="Y55" s="2">
        <f t="shared" si="18"/>
        <v>0</v>
      </c>
      <c r="Z55" s="2">
        <f t="shared" si="19"/>
        <v>6</v>
      </c>
      <c r="AB55">
        <f t="shared" si="7"/>
        <v>12</v>
      </c>
      <c r="AC55">
        <f t="shared" si="8"/>
        <v>0</v>
      </c>
      <c r="AD55">
        <f t="shared" si="9"/>
        <v>0</v>
      </c>
      <c r="AE55">
        <f t="shared" si="10"/>
        <v>0</v>
      </c>
      <c r="AF55">
        <f t="shared" si="6"/>
        <v>12</v>
      </c>
      <c r="AG55" t="str">
        <f t="shared" si="11"/>
        <v/>
      </c>
      <c r="AK55" t="s">
        <v>466</v>
      </c>
      <c r="AL55" s="43">
        <f t="shared" si="12"/>
        <v>0</v>
      </c>
      <c r="AM55" s="43">
        <f t="shared" si="13"/>
        <v>7</v>
      </c>
      <c r="AN55" s="43">
        <f t="shared" si="14"/>
        <v>5</v>
      </c>
      <c r="AO55" s="43">
        <f t="shared" si="15"/>
        <v>0</v>
      </c>
    </row>
    <row r="56" spans="1:41" x14ac:dyDescent="0.25">
      <c r="A56" t="s">
        <v>171</v>
      </c>
      <c r="B56" t="s">
        <v>35</v>
      </c>
      <c r="C56" s="13" t="str">
        <f t="shared" si="0"/>
        <v>Bill Scott</v>
      </c>
      <c r="D56" s="7" t="s">
        <v>9</v>
      </c>
      <c r="E56" s="7" t="s">
        <v>9</v>
      </c>
      <c r="F56" s="7" t="s">
        <v>9</v>
      </c>
      <c r="G56" s="7" t="s">
        <v>9</v>
      </c>
      <c r="H56" s="7" t="s">
        <v>9</v>
      </c>
      <c r="I56" s="7" t="s">
        <v>9</v>
      </c>
      <c r="J56" s="7" t="s">
        <v>9</v>
      </c>
      <c r="K56" s="7" t="s">
        <v>9</v>
      </c>
      <c r="L56" s="7" t="s">
        <v>9</v>
      </c>
      <c r="M56" s="7">
        <v>-5</v>
      </c>
      <c r="N56" s="7" t="s">
        <v>9</v>
      </c>
      <c r="O56" s="7" t="s">
        <v>9</v>
      </c>
      <c r="P56" s="7" t="s">
        <v>9</v>
      </c>
      <c r="Q56" s="7">
        <v>-4</v>
      </c>
      <c r="R56" s="7" t="s">
        <v>9</v>
      </c>
      <c r="S56" s="7" t="s">
        <v>9</v>
      </c>
      <c r="T56" s="7" t="s">
        <v>9</v>
      </c>
      <c r="U56" s="7" t="s">
        <v>9</v>
      </c>
      <c r="V56" s="20">
        <f t="shared" si="16"/>
        <v>-9</v>
      </c>
      <c r="W56" s="2">
        <f t="shared" si="2"/>
        <v>2</v>
      </c>
      <c r="X56" s="2">
        <f t="shared" si="17"/>
        <v>0</v>
      </c>
      <c r="Y56" s="2">
        <f t="shared" si="18"/>
        <v>0</v>
      </c>
      <c r="Z56" s="2">
        <f t="shared" si="19"/>
        <v>2</v>
      </c>
      <c r="AB56">
        <f t="shared" si="7"/>
        <v>0</v>
      </c>
      <c r="AC56">
        <f t="shared" si="8"/>
        <v>1</v>
      </c>
      <c r="AD56">
        <f t="shared" si="9"/>
        <v>1</v>
      </c>
      <c r="AE56">
        <f t="shared" si="10"/>
        <v>0</v>
      </c>
      <c r="AF56">
        <f t="shared" si="6"/>
        <v>2</v>
      </c>
      <c r="AG56" t="str">
        <f t="shared" si="11"/>
        <v/>
      </c>
      <c r="AK56" t="s">
        <v>252</v>
      </c>
      <c r="AL56" s="43">
        <f t="shared" si="12"/>
        <v>0</v>
      </c>
      <c r="AM56" s="43">
        <f t="shared" si="13"/>
        <v>0</v>
      </c>
      <c r="AN56" s="43">
        <f t="shared" si="14"/>
        <v>2</v>
      </c>
      <c r="AO56" s="43">
        <f t="shared" si="15"/>
        <v>0</v>
      </c>
    </row>
    <row r="57" spans="1:41" x14ac:dyDescent="0.25">
      <c r="A57" t="s">
        <v>74</v>
      </c>
      <c r="B57" t="s">
        <v>125</v>
      </c>
      <c r="C57" s="13" t="str">
        <f t="shared" si="0"/>
        <v>Ken Smith</v>
      </c>
      <c r="D57" s="7">
        <v>9</v>
      </c>
      <c r="E57" s="7">
        <v>21</v>
      </c>
      <c r="F57" s="7" t="s">
        <v>9</v>
      </c>
      <c r="G57" s="7">
        <v>-19</v>
      </c>
      <c r="H57" s="7">
        <v>0</v>
      </c>
      <c r="I57" s="7">
        <v>12</v>
      </c>
      <c r="J57" s="7">
        <v>1</v>
      </c>
      <c r="K57" s="7">
        <v>-10</v>
      </c>
      <c r="L57" s="7" t="s">
        <v>9</v>
      </c>
      <c r="M57" s="7">
        <v>-6</v>
      </c>
      <c r="N57" s="7">
        <v>-29</v>
      </c>
      <c r="O57" s="7">
        <v>-8</v>
      </c>
      <c r="P57" s="7">
        <v>-11</v>
      </c>
      <c r="Q57" s="7">
        <v>4</v>
      </c>
      <c r="R57" s="7">
        <v>-1</v>
      </c>
      <c r="S57" s="7">
        <v>-3</v>
      </c>
      <c r="T57" s="7">
        <v>3</v>
      </c>
      <c r="U57" s="7">
        <v>-5</v>
      </c>
      <c r="V57" s="20">
        <f t="shared" si="16"/>
        <v>-42</v>
      </c>
      <c r="W57" s="2">
        <f t="shared" si="2"/>
        <v>16</v>
      </c>
      <c r="X57" s="2">
        <f t="shared" si="17"/>
        <v>6</v>
      </c>
      <c r="Y57" s="2">
        <f t="shared" si="18"/>
        <v>1</v>
      </c>
      <c r="Z57" s="2">
        <f t="shared" si="19"/>
        <v>9</v>
      </c>
      <c r="AB57">
        <f t="shared" si="7"/>
        <v>0</v>
      </c>
      <c r="AC57">
        <f t="shared" si="8"/>
        <v>2</v>
      </c>
      <c r="AD57">
        <f t="shared" si="9"/>
        <v>0</v>
      </c>
      <c r="AE57">
        <f t="shared" si="10"/>
        <v>14</v>
      </c>
      <c r="AF57">
        <f t="shared" si="6"/>
        <v>16</v>
      </c>
      <c r="AG57" t="str">
        <f t="shared" si="11"/>
        <v/>
      </c>
      <c r="AK57" t="s">
        <v>126</v>
      </c>
      <c r="AL57" s="43">
        <f t="shared" si="12"/>
        <v>2</v>
      </c>
      <c r="AM57" s="43">
        <f t="shared" si="13"/>
        <v>14</v>
      </c>
      <c r="AN57" s="43">
        <f t="shared" si="14"/>
        <v>0</v>
      </c>
      <c r="AO57" s="43">
        <f t="shared" si="15"/>
        <v>0</v>
      </c>
    </row>
    <row r="58" spans="1:41" x14ac:dyDescent="0.25">
      <c r="A58" t="s">
        <v>129</v>
      </c>
      <c r="B58" t="s">
        <v>138</v>
      </c>
      <c r="C58" s="13" t="str">
        <f t="shared" si="0"/>
        <v>Jeff Tims</v>
      </c>
      <c r="D58" s="7" t="s">
        <v>9</v>
      </c>
      <c r="E58" s="7">
        <v>-28</v>
      </c>
      <c r="F58" s="7" t="s">
        <v>9</v>
      </c>
      <c r="G58" s="7">
        <v>-5</v>
      </c>
      <c r="H58" s="7" t="s">
        <v>9</v>
      </c>
      <c r="I58" s="7" t="s">
        <v>9</v>
      </c>
      <c r="J58" s="7" t="s">
        <v>9</v>
      </c>
      <c r="K58" s="7" t="s">
        <v>9</v>
      </c>
      <c r="L58" s="7" t="s">
        <v>9</v>
      </c>
      <c r="M58" s="7" t="s">
        <v>9</v>
      </c>
      <c r="N58" s="7">
        <v>0</v>
      </c>
      <c r="O58" s="7">
        <v>-11</v>
      </c>
      <c r="P58" s="7">
        <v>4</v>
      </c>
      <c r="Q58" s="7">
        <v>20</v>
      </c>
      <c r="R58" s="7">
        <v>10</v>
      </c>
      <c r="S58" s="7">
        <v>-13</v>
      </c>
      <c r="T58" s="7" t="s">
        <v>9</v>
      </c>
      <c r="U58" s="7">
        <v>29</v>
      </c>
      <c r="V58" s="20">
        <f t="shared" si="16"/>
        <v>6</v>
      </c>
      <c r="W58" s="2">
        <f t="shared" si="2"/>
        <v>9</v>
      </c>
      <c r="X58" s="2">
        <f t="shared" si="17"/>
        <v>4</v>
      </c>
      <c r="Y58" s="2">
        <f t="shared" si="18"/>
        <v>1</v>
      </c>
      <c r="Z58" s="2">
        <f t="shared" si="19"/>
        <v>4</v>
      </c>
      <c r="AB58">
        <f t="shared" si="7"/>
        <v>9</v>
      </c>
      <c r="AC58">
        <f t="shared" si="8"/>
        <v>0</v>
      </c>
      <c r="AD58">
        <f t="shared" si="9"/>
        <v>0</v>
      </c>
      <c r="AE58">
        <f t="shared" si="10"/>
        <v>0</v>
      </c>
      <c r="AF58">
        <f t="shared" si="6"/>
        <v>9</v>
      </c>
      <c r="AG58" t="str">
        <f t="shared" si="11"/>
        <v/>
      </c>
      <c r="AK58" t="s">
        <v>139</v>
      </c>
      <c r="AL58" s="43">
        <f t="shared" si="12"/>
        <v>0</v>
      </c>
      <c r="AM58" s="43">
        <f t="shared" si="13"/>
        <v>0</v>
      </c>
      <c r="AN58" s="43">
        <f t="shared" si="14"/>
        <v>9</v>
      </c>
      <c r="AO58" s="43">
        <f t="shared" si="15"/>
        <v>0</v>
      </c>
    </row>
    <row r="59" spans="1:41" x14ac:dyDescent="0.25">
      <c r="A59" t="s">
        <v>442</v>
      </c>
      <c r="B59" t="s">
        <v>443</v>
      </c>
      <c r="C59" s="13" t="str">
        <f t="shared" si="0"/>
        <v>Ray Tuckfield</v>
      </c>
      <c r="D59" s="7">
        <v>-6</v>
      </c>
      <c r="E59" s="7">
        <v>21</v>
      </c>
      <c r="F59" s="7" t="s">
        <v>9</v>
      </c>
      <c r="G59" s="7" t="s">
        <v>9</v>
      </c>
      <c r="H59" s="7">
        <v>-5</v>
      </c>
      <c r="I59" s="7">
        <v>-14</v>
      </c>
      <c r="J59" s="7">
        <v>-1</v>
      </c>
      <c r="K59" s="7" t="s">
        <v>9</v>
      </c>
      <c r="L59" s="7" t="s">
        <v>9</v>
      </c>
      <c r="M59" s="7" t="s">
        <v>9</v>
      </c>
      <c r="N59" s="7">
        <v>32</v>
      </c>
      <c r="O59" s="7" t="s">
        <v>9</v>
      </c>
      <c r="P59" s="7">
        <v>-11</v>
      </c>
      <c r="Q59" s="7">
        <v>-12</v>
      </c>
      <c r="R59" s="7">
        <v>-12</v>
      </c>
      <c r="S59" s="7">
        <v>-4</v>
      </c>
      <c r="T59" s="7">
        <v>2</v>
      </c>
      <c r="U59" s="7" t="s">
        <v>9</v>
      </c>
      <c r="V59" s="20">
        <f t="shared" si="16"/>
        <v>-10</v>
      </c>
      <c r="W59" s="2">
        <f t="shared" si="2"/>
        <v>11</v>
      </c>
      <c r="X59" s="2">
        <f t="shared" si="17"/>
        <v>3</v>
      </c>
      <c r="Y59" s="2">
        <f t="shared" si="18"/>
        <v>0</v>
      </c>
      <c r="Z59" s="2">
        <f t="shared" si="19"/>
        <v>8</v>
      </c>
      <c r="AB59">
        <f t="shared" si="7"/>
        <v>1</v>
      </c>
      <c r="AC59">
        <f t="shared" si="8"/>
        <v>7</v>
      </c>
      <c r="AD59">
        <f t="shared" si="9"/>
        <v>2</v>
      </c>
      <c r="AE59">
        <f t="shared" si="10"/>
        <v>1</v>
      </c>
      <c r="AF59">
        <f t="shared" si="6"/>
        <v>11</v>
      </c>
      <c r="AG59" t="str">
        <f t="shared" si="11"/>
        <v/>
      </c>
      <c r="AK59" t="s">
        <v>463</v>
      </c>
      <c r="AL59" s="43">
        <f t="shared" si="12"/>
        <v>0</v>
      </c>
      <c r="AM59" s="43">
        <f t="shared" si="13"/>
        <v>2</v>
      </c>
      <c r="AN59" s="43">
        <f t="shared" si="14"/>
        <v>9</v>
      </c>
      <c r="AO59" s="43">
        <f t="shared" si="15"/>
        <v>0</v>
      </c>
    </row>
    <row r="60" spans="1:41" x14ac:dyDescent="0.25">
      <c r="A60" t="s">
        <v>53</v>
      </c>
      <c r="B60" t="s">
        <v>144</v>
      </c>
      <c r="C60" s="13" t="str">
        <f t="shared" si="0"/>
        <v>Steve Walkley</v>
      </c>
      <c r="D60" s="7">
        <v>-4</v>
      </c>
      <c r="E60" s="7">
        <v>12</v>
      </c>
      <c r="F60" s="7" t="s">
        <v>9</v>
      </c>
      <c r="G60" s="7">
        <v>9</v>
      </c>
      <c r="H60" s="7">
        <v>-7</v>
      </c>
      <c r="I60" s="7">
        <v>-16</v>
      </c>
      <c r="J60" s="7">
        <v>11</v>
      </c>
      <c r="K60" s="7">
        <v>-10</v>
      </c>
      <c r="L60" s="7" t="s">
        <v>9</v>
      </c>
      <c r="M60" s="7">
        <v>-6</v>
      </c>
      <c r="N60" s="7">
        <v>-3</v>
      </c>
      <c r="O60" s="7">
        <v>15</v>
      </c>
      <c r="P60" s="7">
        <v>-3</v>
      </c>
      <c r="Q60" s="7">
        <v>6</v>
      </c>
      <c r="R60" s="7">
        <v>-9</v>
      </c>
      <c r="S60" s="7">
        <v>-12</v>
      </c>
      <c r="T60" s="7">
        <v>13</v>
      </c>
      <c r="U60" s="7">
        <v>-4</v>
      </c>
      <c r="V60" s="20">
        <f t="shared" si="16"/>
        <v>-8</v>
      </c>
      <c r="W60" s="2">
        <f t="shared" si="2"/>
        <v>16</v>
      </c>
      <c r="X60" s="2">
        <f t="shared" si="17"/>
        <v>6</v>
      </c>
      <c r="Y60" s="2">
        <f t="shared" si="18"/>
        <v>0</v>
      </c>
      <c r="Z60" s="2">
        <f t="shared" si="19"/>
        <v>10</v>
      </c>
      <c r="AB60">
        <f t="shared" si="7"/>
        <v>10</v>
      </c>
      <c r="AC60">
        <f t="shared" si="8"/>
        <v>6</v>
      </c>
      <c r="AD60">
        <f t="shared" si="9"/>
        <v>0</v>
      </c>
      <c r="AE60">
        <f t="shared" si="10"/>
        <v>0</v>
      </c>
      <c r="AF60">
        <f t="shared" si="6"/>
        <v>16</v>
      </c>
      <c r="AG60" t="str">
        <f t="shared" si="11"/>
        <v/>
      </c>
      <c r="AK60" t="s">
        <v>145</v>
      </c>
      <c r="AL60" s="43">
        <f t="shared" si="12"/>
        <v>16</v>
      </c>
      <c r="AM60" s="43">
        <f t="shared" si="13"/>
        <v>0</v>
      </c>
      <c r="AN60" s="43">
        <f t="shared" si="14"/>
        <v>0</v>
      </c>
      <c r="AO60" s="43">
        <f t="shared" si="15"/>
        <v>0</v>
      </c>
    </row>
    <row r="61" spans="1:41" x14ac:dyDescent="0.25">
      <c r="A61" t="s">
        <v>146</v>
      </c>
      <c r="B61" t="s">
        <v>147</v>
      </c>
      <c r="C61" s="13" t="str">
        <f t="shared" si="0"/>
        <v>Bruce Wallace</v>
      </c>
      <c r="D61" s="7">
        <v>8</v>
      </c>
      <c r="E61" s="7">
        <v>-18</v>
      </c>
      <c r="F61" s="7" t="s">
        <v>9</v>
      </c>
      <c r="G61" s="7">
        <v>-8</v>
      </c>
      <c r="H61" s="7">
        <v>0</v>
      </c>
      <c r="I61" s="7">
        <v>12</v>
      </c>
      <c r="J61" s="7">
        <v>11</v>
      </c>
      <c r="K61" s="7">
        <v>-10</v>
      </c>
      <c r="L61" s="7" t="s">
        <v>9</v>
      </c>
      <c r="M61" s="7">
        <v>-6</v>
      </c>
      <c r="N61" s="7">
        <v>-3</v>
      </c>
      <c r="O61" s="7">
        <v>15</v>
      </c>
      <c r="P61" s="7">
        <v>-3</v>
      </c>
      <c r="Q61" s="7">
        <v>6</v>
      </c>
      <c r="R61" s="7">
        <v>-9</v>
      </c>
      <c r="S61" s="7">
        <v>-12</v>
      </c>
      <c r="T61" s="7">
        <v>12</v>
      </c>
      <c r="U61" s="7">
        <v>1</v>
      </c>
      <c r="V61" s="20">
        <f t="shared" si="16"/>
        <v>-4</v>
      </c>
      <c r="W61" s="2">
        <f t="shared" si="2"/>
        <v>16</v>
      </c>
      <c r="X61" s="2">
        <f t="shared" si="17"/>
        <v>7</v>
      </c>
      <c r="Y61" s="2">
        <f t="shared" si="18"/>
        <v>1</v>
      </c>
      <c r="Z61" s="2">
        <f t="shared" si="19"/>
        <v>8</v>
      </c>
      <c r="AB61">
        <f t="shared" si="7"/>
        <v>0</v>
      </c>
      <c r="AC61">
        <f t="shared" si="8"/>
        <v>0</v>
      </c>
      <c r="AD61">
        <f t="shared" si="9"/>
        <v>15</v>
      </c>
      <c r="AE61">
        <f t="shared" si="10"/>
        <v>1</v>
      </c>
      <c r="AF61">
        <f t="shared" si="6"/>
        <v>16</v>
      </c>
      <c r="AG61" t="str">
        <f t="shared" si="11"/>
        <v/>
      </c>
      <c r="AK61" t="s">
        <v>148</v>
      </c>
      <c r="AL61" s="43">
        <f t="shared" si="12"/>
        <v>16</v>
      </c>
      <c r="AM61" s="43">
        <f t="shared" si="13"/>
        <v>0</v>
      </c>
      <c r="AN61" s="43">
        <f t="shared" si="14"/>
        <v>0</v>
      </c>
      <c r="AO61" s="43">
        <f t="shared" si="15"/>
        <v>0</v>
      </c>
    </row>
    <row r="62" spans="1:41" x14ac:dyDescent="0.25">
      <c r="A62" t="s">
        <v>149</v>
      </c>
      <c r="B62" t="s">
        <v>147</v>
      </c>
      <c r="C62" s="13" t="str">
        <f t="shared" si="0"/>
        <v>Sandra Wallace</v>
      </c>
      <c r="D62" s="7" t="s">
        <v>9</v>
      </c>
      <c r="E62" s="7" t="s">
        <v>9</v>
      </c>
      <c r="F62" s="7" t="s">
        <v>9</v>
      </c>
      <c r="G62" s="7" t="s">
        <v>9</v>
      </c>
      <c r="H62" s="7" t="s">
        <v>9</v>
      </c>
      <c r="I62" s="7" t="s">
        <v>9</v>
      </c>
      <c r="J62" s="7" t="s">
        <v>9</v>
      </c>
      <c r="K62" s="7" t="s">
        <v>9</v>
      </c>
      <c r="L62" s="7" t="s">
        <v>9</v>
      </c>
      <c r="M62" s="7" t="s">
        <v>9</v>
      </c>
      <c r="N62" s="7" t="s">
        <v>9</v>
      </c>
      <c r="O62" s="7" t="s">
        <v>9</v>
      </c>
      <c r="P62" s="7" t="s">
        <v>9</v>
      </c>
      <c r="Q62" s="7" t="s">
        <v>9</v>
      </c>
      <c r="R62" s="7" t="s">
        <v>9</v>
      </c>
      <c r="S62" s="7" t="s">
        <v>9</v>
      </c>
      <c r="T62" s="7" t="s">
        <v>9</v>
      </c>
      <c r="U62" s="7">
        <v>29</v>
      </c>
      <c r="V62" s="20">
        <f t="shared" si="16"/>
        <v>29</v>
      </c>
      <c r="W62" s="2">
        <f t="shared" si="2"/>
        <v>1</v>
      </c>
      <c r="X62" s="2">
        <f t="shared" si="17"/>
        <v>1</v>
      </c>
      <c r="Y62" s="2">
        <f t="shared" si="18"/>
        <v>0</v>
      </c>
      <c r="Z62" s="2">
        <f t="shared" si="19"/>
        <v>0</v>
      </c>
      <c r="AB62">
        <f t="shared" si="7"/>
        <v>0</v>
      </c>
      <c r="AC62">
        <f t="shared" si="8"/>
        <v>0</v>
      </c>
      <c r="AD62">
        <f t="shared" si="9"/>
        <v>1</v>
      </c>
      <c r="AE62">
        <f t="shared" si="10"/>
        <v>0</v>
      </c>
      <c r="AF62">
        <f t="shared" si="6"/>
        <v>1</v>
      </c>
      <c r="AG62" t="str">
        <f t="shared" si="11"/>
        <v/>
      </c>
      <c r="AK62" t="s">
        <v>150</v>
      </c>
      <c r="AL62" s="43">
        <f t="shared" si="12"/>
        <v>0</v>
      </c>
      <c r="AM62" s="43">
        <f t="shared" si="13"/>
        <v>0</v>
      </c>
      <c r="AN62" s="43">
        <f t="shared" si="14"/>
        <v>1</v>
      </c>
      <c r="AO62" s="43">
        <f t="shared" si="15"/>
        <v>0</v>
      </c>
    </row>
    <row r="63" spans="1:41" x14ac:dyDescent="0.25">
      <c r="A63" t="s">
        <v>444</v>
      </c>
      <c r="B63" t="s">
        <v>445</v>
      </c>
      <c r="C63" s="13" t="str">
        <f t="shared" si="0"/>
        <v>Harold Wegener</v>
      </c>
      <c r="D63" s="7">
        <v>1</v>
      </c>
      <c r="E63" s="7">
        <v>15</v>
      </c>
      <c r="F63" s="7" t="s">
        <v>9</v>
      </c>
      <c r="G63" s="7" t="s">
        <v>9</v>
      </c>
      <c r="H63" s="7" t="s">
        <v>9</v>
      </c>
      <c r="I63" s="7" t="s">
        <v>9</v>
      </c>
      <c r="J63" s="7" t="s">
        <v>9</v>
      </c>
      <c r="K63" s="7" t="s">
        <v>9</v>
      </c>
      <c r="L63" s="7" t="s">
        <v>9</v>
      </c>
      <c r="M63" s="7" t="s">
        <v>9</v>
      </c>
      <c r="N63" s="7" t="s">
        <v>9</v>
      </c>
      <c r="O63" s="7" t="s">
        <v>9</v>
      </c>
      <c r="P63" s="7" t="s">
        <v>9</v>
      </c>
      <c r="Q63" s="7" t="s">
        <v>9</v>
      </c>
      <c r="R63" s="7" t="s">
        <v>9</v>
      </c>
      <c r="S63" s="7" t="s">
        <v>9</v>
      </c>
      <c r="T63" s="7" t="s">
        <v>9</v>
      </c>
      <c r="U63" s="7" t="s">
        <v>9</v>
      </c>
      <c r="V63" s="20">
        <f t="shared" si="16"/>
        <v>16</v>
      </c>
      <c r="W63" s="2">
        <f t="shared" si="2"/>
        <v>2</v>
      </c>
      <c r="X63" s="2">
        <f t="shared" si="17"/>
        <v>2</v>
      </c>
      <c r="Y63" s="2">
        <f t="shared" si="18"/>
        <v>0</v>
      </c>
      <c r="Z63" s="2">
        <f t="shared" si="19"/>
        <v>0</v>
      </c>
      <c r="AB63">
        <f t="shared" si="7"/>
        <v>2</v>
      </c>
      <c r="AC63">
        <f t="shared" si="8"/>
        <v>0</v>
      </c>
      <c r="AD63">
        <f t="shared" si="9"/>
        <v>0</v>
      </c>
      <c r="AE63">
        <f t="shared" si="10"/>
        <v>0</v>
      </c>
      <c r="AF63">
        <f t="shared" si="6"/>
        <v>2</v>
      </c>
      <c r="AG63" t="str">
        <f t="shared" si="11"/>
        <v/>
      </c>
      <c r="AK63" t="s">
        <v>459</v>
      </c>
      <c r="AL63" s="43">
        <f t="shared" si="12"/>
        <v>0</v>
      </c>
      <c r="AM63" s="43">
        <f t="shared" si="13"/>
        <v>0</v>
      </c>
      <c r="AN63" s="43">
        <f t="shared" si="14"/>
        <v>2</v>
      </c>
      <c r="AO63" s="43">
        <f t="shared" si="15"/>
        <v>0</v>
      </c>
    </row>
    <row r="64" spans="1:41" x14ac:dyDescent="0.25">
      <c r="A64" t="s">
        <v>169</v>
      </c>
      <c r="B64" t="s">
        <v>170</v>
      </c>
      <c r="C64" s="13" t="str">
        <f t="shared" si="0"/>
        <v>Paul Williams</v>
      </c>
      <c r="D64" s="7" t="s">
        <v>9</v>
      </c>
      <c r="E64" s="7" t="s">
        <v>9</v>
      </c>
      <c r="F64" s="7" t="s">
        <v>9</v>
      </c>
      <c r="G64" s="7">
        <v>-1</v>
      </c>
      <c r="H64" s="7">
        <v>-9</v>
      </c>
      <c r="I64" s="7">
        <v>-6</v>
      </c>
      <c r="J64" s="7" t="s">
        <v>9</v>
      </c>
      <c r="K64" s="7">
        <v>-5</v>
      </c>
      <c r="L64" s="7" t="s">
        <v>9</v>
      </c>
      <c r="M64" s="7">
        <v>-16</v>
      </c>
      <c r="N64" s="7">
        <v>32</v>
      </c>
      <c r="O64" s="7">
        <v>-4</v>
      </c>
      <c r="P64" s="7">
        <v>7</v>
      </c>
      <c r="Q64" s="7">
        <v>-7</v>
      </c>
      <c r="R64" s="7">
        <v>-12</v>
      </c>
      <c r="S64" s="7">
        <v>-13</v>
      </c>
      <c r="T64" s="7">
        <v>2</v>
      </c>
      <c r="U64" s="7">
        <v>-17</v>
      </c>
      <c r="V64" s="20">
        <f t="shared" si="16"/>
        <v>-49</v>
      </c>
      <c r="W64" s="2">
        <f t="shared" si="2"/>
        <v>13</v>
      </c>
      <c r="X64" s="2">
        <f t="shared" si="17"/>
        <v>3</v>
      </c>
      <c r="Y64" s="2">
        <f t="shared" si="18"/>
        <v>0</v>
      </c>
      <c r="Z64" s="2">
        <f t="shared" si="19"/>
        <v>10</v>
      </c>
      <c r="AB64">
        <f t="shared" si="7"/>
        <v>0</v>
      </c>
      <c r="AC64">
        <f t="shared" si="8"/>
        <v>2</v>
      </c>
      <c r="AD64">
        <f t="shared" si="9"/>
        <v>11</v>
      </c>
      <c r="AE64">
        <f t="shared" si="10"/>
        <v>0</v>
      </c>
      <c r="AF64">
        <f t="shared" si="6"/>
        <v>13</v>
      </c>
      <c r="AG64" t="str">
        <f t="shared" si="11"/>
        <v/>
      </c>
      <c r="AK64" t="s">
        <v>241</v>
      </c>
      <c r="AL64" s="43">
        <f t="shared" si="12"/>
        <v>0</v>
      </c>
      <c r="AM64" s="43">
        <f t="shared" si="13"/>
        <v>0</v>
      </c>
      <c r="AN64" s="43">
        <f t="shared" si="14"/>
        <v>13</v>
      </c>
      <c r="AO64" s="43">
        <f t="shared" si="15"/>
        <v>0</v>
      </c>
    </row>
    <row r="65" spans="1:63" x14ac:dyDescent="0.25">
      <c r="C65" s="1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20"/>
      <c r="W65" s="2"/>
      <c r="X65" s="2"/>
      <c r="Y65" s="2"/>
      <c r="Z65" s="2"/>
    </row>
    <row r="66" spans="1:63" x14ac:dyDescent="0.25"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20"/>
      <c r="W66" s="2"/>
      <c r="X66" s="2"/>
      <c r="Y66" s="2"/>
      <c r="Z66" s="2"/>
    </row>
    <row r="67" spans="1:63" x14ac:dyDescent="0.25">
      <c r="C67" s="1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20"/>
      <c r="W67" s="2"/>
      <c r="X67" s="2"/>
      <c r="Y67" s="2"/>
      <c r="Z67" s="2"/>
    </row>
    <row r="76" spans="1:63" x14ac:dyDescent="0.25">
      <c r="M76" s="4">
        <v>5</v>
      </c>
      <c r="P76" s="4">
        <v>6</v>
      </c>
      <c r="S76" s="4">
        <v>7</v>
      </c>
      <c r="V76" s="4">
        <v>8</v>
      </c>
      <c r="Y76">
        <v>9</v>
      </c>
      <c r="AB76">
        <v>10</v>
      </c>
      <c r="AE76">
        <v>11</v>
      </c>
      <c r="AH76">
        <v>12</v>
      </c>
      <c r="AK76">
        <v>13</v>
      </c>
      <c r="AN76">
        <v>14</v>
      </c>
      <c r="AQ76">
        <v>15</v>
      </c>
      <c r="AT76">
        <v>16</v>
      </c>
      <c r="AW76">
        <v>17</v>
      </c>
      <c r="AZ76">
        <v>18</v>
      </c>
    </row>
    <row r="77" spans="1:63" x14ac:dyDescent="0.25">
      <c r="A77" t="s">
        <v>145</v>
      </c>
      <c r="B77">
        <v>-4</v>
      </c>
      <c r="C77">
        <v>1</v>
      </c>
      <c r="D77" t="s">
        <v>145</v>
      </c>
      <c r="E77" s="4">
        <v>12</v>
      </c>
      <c r="F77">
        <v>1</v>
      </c>
      <c r="G77" s="21"/>
      <c r="H77" s="21"/>
      <c r="I77" s="21">
        <v>1</v>
      </c>
      <c r="J77" t="s">
        <v>145</v>
      </c>
      <c r="K77">
        <v>9</v>
      </c>
      <c r="L77" s="21">
        <v>1</v>
      </c>
      <c r="M77" s="21" t="s">
        <v>145</v>
      </c>
      <c r="N77" s="21">
        <v>-7</v>
      </c>
      <c r="O77" s="21">
        <v>1</v>
      </c>
      <c r="P77" s="21" t="s">
        <v>145</v>
      </c>
      <c r="Q77" s="21">
        <v>-16</v>
      </c>
      <c r="R77" s="21">
        <v>1</v>
      </c>
      <c r="S77" s="21" t="s">
        <v>145</v>
      </c>
      <c r="T77" s="21">
        <v>11</v>
      </c>
      <c r="U77" s="21">
        <v>1</v>
      </c>
      <c r="V77" s="21" t="s">
        <v>247</v>
      </c>
      <c r="W77" s="21">
        <v>-2</v>
      </c>
      <c r="X77" s="21">
        <v>1</v>
      </c>
      <c r="Y77" s="21"/>
      <c r="Z77" s="21"/>
      <c r="AA77" s="21">
        <v>1</v>
      </c>
      <c r="AB77" s="21" t="s">
        <v>247</v>
      </c>
      <c r="AC77" s="21">
        <v>20</v>
      </c>
      <c r="AD77" s="21">
        <v>1</v>
      </c>
      <c r="AE77" s="21" t="s">
        <v>247</v>
      </c>
      <c r="AF77" s="21">
        <v>-2</v>
      </c>
      <c r="AG77" s="21">
        <v>1</v>
      </c>
      <c r="AH77" t="s">
        <v>15</v>
      </c>
      <c r="AI77">
        <v>-3</v>
      </c>
      <c r="AJ77" s="21">
        <v>1</v>
      </c>
      <c r="AK77" s="21" t="s">
        <v>452</v>
      </c>
      <c r="AL77" s="21">
        <v>-10</v>
      </c>
      <c r="AM77" s="21">
        <v>1</v>
      </c>
      <c r="AN77" s="21" t="s">
        <v>452</v>
      </c>
      <c r="AO77" s="21">
        <v>15</v>
      </c>
      <c r="AP77" s="21">
        <v>1</v>
      </c>
      <c r="AQ77" t="s">
        <v>115</v>
      </c>
      <c r="AR77">
        <v>2</v>
      </c>
      <c r="AS77" s="21">
        <v>1</v>
      </c>
      <c r="AT77" s="21" t="s">
        <v>265</v>
      </c>
      <c r="AU77" s="21">
        <v>-15</v>
      </c>
      <c r="AV77" s="21">
        <v>1</v>
      </c>
      <c r="AW77" t="s">
        <v>265</v>
      </c>
      <c r="AX77">
        <v>-6</v>
      </c>
      <c r="AY77" s="21">
        <v>1</v>
      </c>
      <c r="AZ77" s="21" t="s">
        <v>458</v>
      </c>
      <c r="BA77" s="21">
        <v>-4</v>
      </c>
      <c r="BB77" s="21">
        <v>1</v>
      </c>
      <c r="BC77" s="21"/>
      <c r="BD77" s="21"/>
      <c r="BE77" s="21">
        <v>1</v>
      </c>
      <c r="BF77" s="21">
        <v>0</v>
      </c>
      <c r="BG77" s="21">
        <v>0</v>
      </c>
      <c r="BH77" s="21">
        <v>1</v>
      </c>
      <c r="BK77" s="21">
        <v>1</v>
      </c>
    </row>
    <row r="78" spans="1:63" x14ac:dyDescent="0.25">
      <c r="A78" t="s">
        <v>284</v>
      </c>
      <c r="B78">
        <v>-4</v>
      </c>
      <c r="C78">
        <v>2</v>
      </c>
      <c r="D78" t="s">
        <v>284</v>
      </c>
      <c r="E78" s="4">
        <v>12</v>
      </c>
      <c r="F78">
        <v>2</v>
      </c>
      <c r="G78" s="21"/>
      <c r="H78" s="21"/>
      <c r="I78" s="21">
        <v>2</v>
      </c>
      <c r="J78" t="s">
        <v>284</v>
      </c>
      <c r="K78">
        <v>9</v>
      </c>
      <c r="L78" s="21">
        <v>2</v>
      </c>
      <c r="M78" s="21" t="s">
        <v>284</v>
      </c>
      <c r="N78" s="21">
        <v>-7</v>
      </c>
      <c r="O78" s="21">
        <v>2</v>
      </c>
      <c r="P78" s="21" t="s">
        <v>448</v>
      </c>
      <c r="Q78" s="21">
        <v>-16</v>
      </c>
      <c r="R78" s="21">
        <v>2</v>
      </c>
      <c r="S78" s="21" t="s">
        <v>448</v>
      </c>
      <c r="T78" s="21">
        <v>11</v>
      </c>
      <c r="U78" s="21">
        <v>2</v>
      </c>
      <c r="V78" s="21" t="s">
        <v>450</v>
      </c>
      <c r="W78" s="21">
        <v>-2</v>
      </c>
      <c r="X78" s="21">
        <v>2</v>
      </c>
      <c r="Y78" s="21"/>
      <c r="Z78" s="21"/>
      <c r="AA78" s="21">
        <v>2</v>
      </c>
      <c r="AB78" s="21" t="s">
        <v>450</v>
      </c>
      <c r="AC78" s="21">
        <v>20</v>
      </c>
      <c r="AD78" s="21">
        <v>2</v>
      </c>
      <c r="AE78" s="21" t="s">
        <v>450</v>
      </c>
      <c r="AF78" s="21">
        <v>-2</v>
      </c>
      <c r="AG78" s="21">
        <v>2</v>
      </c>
      <c r="AH78" t="s">
        <v>247</v>
      </c>
      <c r="AI78">
        <v>-3</v>
      </c>
      <c r="AJ78" s="21">
        <v>2</v>
      </c>
      <c r="AK78" s="21" t="s">
        <v>247</v>
      </c>
      <c r="AL78" s="21">
        <v>-10</v>
      </c>
      <c r="AM78" s="21">
        <v>2</v>
      </c>
      <c r="AN78" s="21" t="s">
        <v>247</v>
      </c>
      <c r="AO78" s="21">
        <v>15</v>
      </c>
      <c r="AP78" s="21">
        <v>2</v>
      </c>
      <c r="AQ78" t="s">
        <v>284</v>
      </c>
      <c r="AR78">
        <v>2</v>
      </c>
      <c r="AS78" s="21">
        <v>2</v>
      </c>
      <c r="AT78" s="21" t="s">
        <v>12</v>
      </c>
      <c r="AU78" s="21">
        <v>-15</v>
      </c>
      <c r="AV78" s="21">
        <v>2</v>
      </c>
      <c r="AW78" t="s">
        <v>450</v>
      </c>
      <c r="AX78">
        <v>-6</v>
      </c>
      <c r="AY78" s="21">
        <v>2</v>
      </c>
      <c r="AZ78" s="21" t="s">
        <v>145</v>
      </c>
      <c r="BA78" s="21">
        <v>-4</v>
      </c>
      <c r="BB78" s="21">
        <v>2</v>
      </c>
      <c r="BC78" s="21"/>
      <c r="BD78" s="21"/>
      <c r="BE78" s="21">
        <v>2</v>
      </c>
      <c r="BF78" s="21">
        <v>0</v>
      </c>
      <c r="BG78" s="21">
        <v>0</v>
      </c>
      <c r="BH78" s="21">
        <v>2</v>
      </c>
      <c r="BK78" s="21">
        <v>2</v>
      </c>
    </row>
    <row r="79" spans="1:63" x14ac:dyDescent="0.25">
      <c r="A79" t="s">
        <v>12</v>
      </c>
      <c r="B79">
        <v>-4</v>
      </c>
      <c r="C79">
        <v>3</v>
      </c>
      <c r="D79" t="s">
        <v>12</v>
      </c>
      <c r="E79" s="4">
        <v>12</v>
      </c>
      <c r="F79">
        <v>3</v>
      </c>
      <c r="G79" s="21"/>
      <c r="H79" s="21"/>
      <c r="I79" s="21">
        <v>3</v>
      </c>
      <c r="J79" t="s">
        <v>12</v>
      </c>
      <c r="K79">
        <v>9</v>
      </c>
      <c r="L79" s="21">
        <v>3</v>
      </c>
      <c r="M79" s="21" t="s">
        <v>12</v>
      </c>
      <c r="N79" s="21">
        <v>-7</v>
      </c>
      <c r="O79" s="21">
        <v>3</v>
      </c>
      <c r="P79" s="21" t="s">
        <v>12</v>
      </c>
      <c r="Q79" s="21">
        <v>-16</v>
      </c>
      <c r="R79" s="21">
        <v>3</v>
      </c>
      <c r="S79" s="21" t="s">
        <v>148</v>
      </c>
      <c r="T79" s="21">
        <v>11</v>
      </c>
      <c r="U79" s="21">
        <v>3</v>
      </c>
      <c r="V79" s="21" t="s">
        <v>449</v>
      </c>
      <c r="W79" s="21">
        <v>-2</v>
      </c>
      <c r="X79" s="21">
        <v>3</v>
      </c>
      <c r="Y79" s="21"/>
      <c r="Z79" s="21"/>
      <c r="AA79" s="21">
        <v>3</v>
      </c>
      <c r="AB79" s="21" t="s">
        <v>449</v>
      </c>
      <c r="AC79" s="21">
        <v>20</v>
      </c>
      <c r="AD79" s="21">
        <v>3</v>
      </c>
      <c r="AE79" s="21" t="s">
        <v>449</v>
      </c>
      <c r="AF79" s="21">
        <v>-2</v>
      </c>
      <c r="AG79" s="21">
        <v>3</v>
      </c>
      <c r="AH79" t="s">
        <v>12</v>
      </c>
      <c r="AI79">
        <v>-3</v>
      </c>
      <c r="AJ79" s="21">
        <v>3</v>
      </c>
      <c r="AK79" s="21" t="s">
        <v>12</v>
      </c>
      <c r="AL79" s="21">
        <v>-10</v>
      </c>
      <c r="AM79" s="21">
        <v>3</v>
      </c>
      <c r="AN79" s="21" t="s">
        <v>448</v>
      </c>
      <c r="AO79" s="21">
        <v>15</v>
      </c>
      <c r="AP79" s="21">
        <v>3</v>
      </c>
      <c r="AQ79" t="s">
        <v>259</v>
      </c>
      <c r="AR79">
        <v>2</v>
      </c>
      <c r="AS79" s="21">
        <v>3</v>
      </c>
      <c r="AT79" s="21" t="s">
        <v>79</v>
      </c>
      <c r="AU79" s="21">
        <v>-15</v>
      </c>
      <c r="AV79" s="21">
        <v>3</v>
      </c>
      <c r="AW79" t="s">
        <v>284</v>
      </c>
      <c r="AX79">
        <v>-6</v>
      </c>
      <c r="AY79" s="21">
        <v>3</v>
      </c>
      <c r="AZ79" s="21" t="s">
        <v>467</v>
      </c>
      <c r="BA79" s="21">
        <v>-4</v>
      </c>
      <c r="BB79" s="21">
        <v>3</v>
      </c>
      <c r="BC79" s="21"/>
      <c r="BD79" s="21"/>
      <c r="BE79" s="21">
        <v>3</v>
      </c>
      <c r="BF79" s="21">
        <v>0</v>
      </c>
      <c r="BG79" s="21">
        <v>0</v>
      </c>
      <c r="BH79" s="21">
        <v>3</v>
      </c>
      <c r="BK79" s="21">
        <v>3</v>
      </c>
    </row>
    <row r="80" spans="1:63" x14ac:dyDescent="0.25">
      <c r="A80" t="s">
        <v>63</v>
      </c>
      <c r="B80">
        <v>-4</v>
      </c>
      <c r="C80">
        <v>4</v>
      </c>
      <c r="D80" t="s">
        <v>63</v>
      </c>
      <c r="E80" s="4">
        <v>12</v>
      </c>
      <c r="F80">
        <v>4</v>
      </c>
      <c r="G80" s="21"/>
      <c r="H80" s="21"/>
      <c r="I80" s="21">
        <v>4</v>
      </c>
      <c r="J80" t="s">
        <v>63</v>
      </c>
      <c r="K80">
        <v>9</v>
      </c>
      <c r="L80" s="21">
        <v>4</v>
      </c>
      <c r="M80" s="21" t="s">
        <v>63</v>
      </c>
      <c r="N80" s="21">
        <v>-7</v>
      </c>
      <c r="O80" s="21">
        <v>4</v>
      </c>
      <c r="P80" s="21" t="s">
        <v>63</v>
      </c>
      <c r="Q80" s="21">
        <v>-16</v>
      </c>
      <c r="R80" s="21">
        <v>4</v>
      </c>
      <c r="S80" s="21" t="s">
        <v>63</v>
      </c>
      <c r="T80" s="21">
        <v>11</v>
      </c>
      <c r="U80" s="21">
        <v>4</v>
      </c>
      <c r="V80" s="21" t="s">
        <v>121</v>
      </c>
      <c r="W80" s="21">
        <v>-2</v>
      </c>
      <c r="X80" s="21">
        <v>4</v>
      </c>
      <c r="Y80" s="21"/>
      <c r="Z80" s="21"/>
      <c r="AA80" s="21">
        <v>4</v>
      </c>
      <c r="AB80" s="21" t="s">
        <v>467</v>
      </c>
      <c r="AC80" s="21">
        <v>20</v>
      </c>
      <c r="AD80" s="21">
        <v>4</v>
      </c>
      <c r="AE80" s="21" t="s">
        <v>467</v>
      </c>
      <c r="AF80" s="21">
        <v>-2</v>
      </c>
      <c r="AG80" s="21">
        <v>4</v>
      </c>
      <c r="AH80" t="s">
        <v>79</v>
      </c>
      <c r="AI80">
        <v>-3</v>
      </c>
      <c r="AJ80" s="21">
        <v>4</v>
      </c>
      <c r="AK80" s="21" t="s">
        <v>79</v>
      </c>
      <c r="AL80" s="21">
        <v>-10</v>
      </c>
      <c r="AM80" s="21">
        <v>4</v>
      </c>
      <c r="AN80" s="21" t="s">
        <v>79</v>
      </c>
      <c r="AO80" s="21">
        <v>15</v>
      </c>
      <c r="AP80" s="21">
        <v>4</v>
      </c>
      <c r="AQ80" t="s">
        <v>447</v>
      </c>
      <c r="AR80">
        <v>2</v>
      </c>
      <c r="AS80" s="21">
        <v>4</v>
      </c>
      <c r="AT80" s="21" t="s">
        <v>259</v>
      </c>
      <c r="AU80" s="21">
        <v>-15</v>
      </c>
      <c r="AV80" s="21">
        <v>4</v>
      </c>
      <c r="AW80" t="s">
        <v>79</v>
      </c>
      <c r="AX80">
        <v>-6</v>
      </c>
      <c r="AY80" s="21">
        <v>4</v>
      </c>
      <c r="AZ80" s="21" t="s">
        <v>63</v>
      </c>
      <c r="BA80" s="21">
        <v>-4</v>
      </c>
      <c r="BB80" s="21">
        <v>4</v>
      </c>
      <c r="BC80" s="21"/>
      <c r="BD80" s="21"/>
      <c r="BE80" s="21">
        <v>4</v>
      </c>
      <c r="BF80" s="21">
        <v>0</v>
      </c>
      <c r="BG80" s="21">
        <v>0</v>
      </c>
      <c r="BH80" s="21">
        <v>4</v>
      </c>
      <c r="BK80" s="21">
        <v>4</v>
      </c>
    </row>
    <row r="81" spans="1:63" x14ac:dyDescent="0.25">
      <c r="A81" t="s">
        <v>247</v>
      </c>
      <c r="B81">
        <v>-14</v>
      </c>
      <c r="C81">
        <v>1</v>
      </c>
      <c r="D81" t="s">
        <v>247</v>
      </c>
      <c r="E81" s="4">
        <v>16</v>
      </c>
      <c r="F81">
        <v>1</v>
      </c>
      <c r="G81" s="21"/>
      <c r="H81" s="21"/>
      <c r="I81" s="21">
        <v>1</v>
      </c>
      <c r="J81" t="s">
        <v>247</v>
      </c>
      <c r="K81">
        <v>-3</v>
      </c>
      <c r="L81" s="21">
        <v>1</v>
      </c>
      <c r="M81" s="21" t="s">
        <v>31</v>
      </c>
      <c r="N81" s="21">
        <v>11</v>
      </c>
      <c r="O81" s="21">
        <v>1</v>
      </c>
      <c r="P81" s="21" t="s">
        <v>31</v>
      </c>
      <c r="Q81" s="21">
        <v>-13</v>
      </c>
      <c r="R81" s="21">
        <v>1</v>
      </c>
      <c r="S81" s="21" t="s">
        <v>31</v>
      </c>
      <c r="T81" s="21">
        <v>-9</v>
      </c>
      <c r="U81" s="21">
        <v>1</v>
      </c>
      <c r="V81" s="21" t="s">
        <v>31</v>
      </c>
      <c r="W81" s="21">
        <v>11</v>
      </c>
      <c r="X81" s="21">
        <v>1</v>
      </c>
      <c r="Y81" s="21"/>
      <c r="Z81" s="21"/>
      <c r="AA81" s="21">
        <v>1</v>
      </c>
      <c r="AB81" s="21" t="s">
        <v>31</v>
      </c>
      <c r="AC81" s="21">
        <v>20</v>
      </c>
      <c r="AD81" s="21">
        <v>1</v>
      </c>
      <c r="AE81" s="21" t="s">
        <v>31</v>
      </c>
      <c r="AF81" s="21">
        <v>11</v>
      </c>
      <c r="AG81" s="21">
        <v>1</v>
      </c>
      <c r="AH81" t="s">
        <v>265</v>
      </c>
      <c r="AI81">
        <v>0</v>
      </c>
      <c r="AJ81" s="21">
        <v>1</v>
      </c>
      <c r="AK81" s="21" t="s">
        <v>265</v>
      </c>
      <c r="AL81" s="21">
        <v>-14</v>
      </c>
      <c r="AM81" s="21">
        <v>1</v>
      </c>
      <c r="AN81" s="21" t="s">
        <v>100</v>
      </c>
      <c r="AO81" s="21">
        <v>-15</v>
      </c>
      <c r="AP81" s="21">
        <v>1</v>
      </c>
      <c r="AQ81" t="s">
        <v>453</v>
      </c>
      <c r="AR81">
        <v>-14</v>
      </c>
      <c r="AS81" s="21">
        <v>1</v>
      </c>
      <c r="AT81" s="21" t="s">
        <v>247</v>
      </c>
      <c r="AU81" s="21">
        <v>6</v>
      </c>
      <c r="AV81" s="21">
        <v>1</v>
      </c>
      <c r="AW81" t="s">
        <v>8</v>
      </c>
      <c r="AX81">
        <v>13</v>
      </c>
      <c r="AY81" s="21">
        <v>1</v>
      </c>
      <c r="AZ81" s="21" t="s">
        <v>452</v>
      </c>
      <c r="BA81" s="21">
        <v>1</v>
      </c>
      <c r="BB81" s="21">
        <v>1</v>
      </c>
      <c r="BC81" s="21"/>
      <c r="BD81" s="21"/>
      <c r="BE81" s="21">
        <v>1</v>
      </c>
      <c r="BF81" s="21">
        <v>0</v>
      </c>
      <c r="BG81" s="21">
        <v>0</v>
      </c>
      <c r="BH81" s="21">
        <v>1</v>
      </c>
      <c r="BK81" s="21">
        <v>1</v>
      </c>
    </row>
    <row r="82" spans="1:63" x14ac:dyDescent="0.25">
      <c r="A82" t="s">
        <v>79</v>
      </c>
      <c r="B82">
        <v>-14</v>
      </c>
      <c r="C82">
        <v>2</v>
      </c>
      <c r="D82" t="s">
        <v>234</v>
      </c>
      <c r="E82" s="4">
        <v>16</v>
      </c>
      <c r="F82">
        <v>2</v>
      </c>
      <c r="G82" s="21"/>
      <c r="H82" s="21"/>
      <c r="I82" s="21">
        <v>2</v>
      </c>
      <c r="J82" t="s">
        <v>234</v>
      </c>
      <c r="K82">
        <v>-3</v>
      </c>
      <c r="L82" s="21">
        <v>2</v>
      </c>
      <c r="M82" s="21" t="s">
        <v>234</v>
      </c>
      <c r="N82" s="21">
        <v>11</v>
      </c>
      <c r="O82" s="21">
        <v>2</v>
      </c>
      <c r="P82" s="21" t="s">
        <v>234</v>
      </c>
      <c r="Q82" s="21">
        <v>-13</v>
      </c>
      <c r="R82" s="21">
        <v>2</v>
      </c>
      <c r="S82" s="21" t="s">
        <v>244</v>
      </c>
      <c r="T82" s="21">
        <v>-9</v>
      </c>
      <c r="U82" s="21">
        <v>2</v>
      </c>
      <c r="V82" s="21" t="s">
        <v>244</v>
      </c>
      <c r="W82" s="21">
        <v>11</v>
      </c>
      <c r="X82" s="21">
        <v>2</v>
      </c>
      <c r="Y82" s="21"/>
      <c r="Z82" s="21"/>
      <c r="AA82" s="21">
        <v>2</v>
      </c>
      <c r="AB82" s="21" t="s">
        <v>284</v>
      </c>
      <c r="AC82" s="21">
        <v>20</v>
      </c>
      <c r="AD82" s="21">
        <v>2</v>
      </c>
      <c r="AE82" s="21" t="s">
        <v>284</v>
      </c>
      <c r="AF82" s="21">
        <v>11</v>
      </c>
      <c r="AG82" s="21">
        <v>2</v>
      </c>
      <c r="AH82" t="s">
        <v>450</v>
      </c>
      <c r="AI82">
        <v>0</v>
      </c>
      <c r="AJ82" s="21">
        <v>2</v>
      </c>
      <c r="AK82" s="21" t="s">
        <v>450</v>
      </c>
      <c r="AL82" s="21">
        <v>-14</v>
      </c>
      <c r="AM82" s="21">
        <v>2</v>
      </c>
      <c r="AN82" s="21" t="s">
        <v>450</v>
      </c>
      <c r="AO82" s="21">
        <v>-15</v>
      </c>
      <c r="AP82" s="21">
        <v>2</v>
      </c>
      <c r="AQ82" t="s">
        <v>258</v>
      </c>
      <c r="AR82">
        <v>-14</v>
      </c>
      <c r="AS82" s="21">
        <v>2</v>
      </c>
      <c r="AT82" s="21" t="s">
        <v>450</v>
      </c>
      <c r="AU82" s="21">
        <v>6</v>
      </c>
      <c r="AV82" s="21">
        <v>2</v>
      </c>
      <c r="AW82" t="s">
        <v>145</v>
      </c>
      <c r="AX82">
        <v>13</v>
      </c>
      <c r="AY82" s="21">
        <v>2</v>
      </c>
      <c r="AZ82" s="21" t="s">
        <v>234</v>
      </c>
      <c r="BA82" s="21">
        <v>1</v>
      </c>
      <c r="BB82" s="21">
        <v>2</v>
      </c>
      <c r="BC82" s="21"/>
      <c r="BD82" s="21"/>
      <c r="BE82" s="21">
        <v>2</v>
      </c>
      <c r="BF82" s="21">
        <v>0</v>
      </c>
      <c r="BG82" s="21">
        <v>0</v>
      </c>
      <c r="BH82" s="21">
        <v>2</v>
      </c>
      <c r="BK82" s="21">
        <v>2</v>
      </c>
    </row>
    <row r="83" spans="1:63" x14ac:dyDescent="0.25">
      <c r="A83" t="s">
        <v>446</v>
      </c>
      <c r="B83">
        <v>-14</v>
      </c>
      <c r="C83">
        <v>3</v>
      </c>
      <c r="D83" t="s">
        <v>79</v>
      </c>
      <c r="E83" s="4">
        <v>16</v>
      </c>
      <c r="F83">
        <v>3</v>
      </c>
      <c r="G83" s="21"/>
      <c r="H83" s="21"/>
      <c r="I83" s="21">
        <v>3</v>
      </c>
      <c r="J83" t="s">
        <v>79</v>
      </c>
      <c r="K83">
        <v>-3</v>
      </c>
      <c r="L83" s="21">
        <v>3</v>
      </c>
      <c r="M83" s="21" t="s">
        <v>79</v>
      </c>
      <c r="N83" s="21">
        <v>11</v>
      </c>
      <c r="O83" s="21">
        <v>3</v>
      </c>
      <c r="P83" s="21" t="s">
        <v>79</v>
      </c>
      <c r="Q83" s="21">
        <v>-13</v>
      </c>
      <c r="R83" s="21">
        <v>3</v>
      </c>
      <c r="S83" s="21" t="s">
        <v>12</v>
      </c>
      <c r="T83" s="21">
        <v>-9</v>
      </c>
      <c r="U83" s="21">
        <v>3</v>
      </c>
      <c r="V83" s="21" t="s">
        <v>235</v>
      </c>
      <c r="W83" s="21">
        <v>11</v>
      </c>
      <c r="X83" s="21">
        <v>3</v>
      </c>
      <c r="Y83" s="21"/>
      <c r="Z83" s="21"/>
      <c r="AA83" s="21">
        <v>3</v>
      </c>
      <c r="AB83" s="21" t="s">
        <v>448</v>
      </c>
      <c r="AC83" s="21">
        <v>20</v>
      </c>
      <c r="AD83" s="21">
        <v>3</v>
      </c>
      <c r="AE83" s="21" t="s">
        <v>448</v>
      </c>
      <c r="AF83" s="21">
        <v>11</v>
      </c>
      <c r="AG83" s="21">
        <v>3</v>
      </c>
      <c r="AH83" t="s">
        <v>449</v>
      </c>
      <c r="AI83">
        <v>0</v>
      </c>
      <c r="AJ83" s="21">
        <v>3</v>
      </c>
      <c r="AK83" s="21" t="s">
        <v>449</v>
      </c>
      <c r="AL83" s="21">
        <v>-14</v>
      </c>
      <c r="AM83" s="21">
        <v>3</v>
      </c>
      <c r="AN83" s="21" t="s">
        <v>12</v>
      </c>
      <c r="AO83" s="21">
        <v>-15</v>
      </c>
      <c r="AP83" s="21">
        <v>3</v>
      </c>
      <c r="AQ83" t="s">
        <v>450</v>
      </c>
      <c r="AR83">
        <v>-14</v>
      </c>
      <c r="AS83" s="21">
        <v>3</v>
      </c>
      <c r="AT83" s="21" t="s">
        <v>449</v>
      </c>
      <c r="AU83" s="21">
        <v>6</v>
      </c>
      <c r="AV83" s="21">
        <v>3</v>
      </c>
      <c r="AW83" t="s">
        <v>467</v>
      </c>
      <c r="AX83">
        <v>13</v>
      </c>
      <c r="AY83" s="21">
        <v>3</v>
      </c>
      <c r="AZ83" s="21" t="s">
        <v>148</v>
      </c>
      <c r="BA83" s="21">
        <v>1</v>
      </c>
      <c r="BB83" s="21">
        <v>3</v>
      </c>
      <c r="BC83" s="21"/>
      <c r="BD83" s="21"/>
      <c r="BE83" s="21">
        <v>3</v>
      </c>
      <c r="BF83" s="21">
        <v>0</v>
      </c>
      <c r="BG83" s="21">
        <v>0</v>
      </c>
      <c r="BH83" s="21">
        <v>3</v>
      </c>
      <c r="BK83" s="21">
        <v>3</v>
      </c>
    </row>
    <row r="84" spans="1:63" x14ac:dyDescent="0.25">
      <c r="A84" t="s">
        <v>447</v>
      </c>
      <c r="B84">
        <v>-14</v>
      </c>
      <c r="C84">
        <v>4</v>
      </c>
      <c r="D84" t="s">
        <v>447</v>
      </c>
      <c r="E84" s="4">
        <v>16</v>
      </c>
      <c r="F84">
        <v>4</v>
      </c>
      <c r="G84" s="21"/>
      <c r="H84" s="21"/>
      <c r="I84" s="21">
        <v>4</v>
      </c>
      <c r="J84" t="s">
        <v>447</v>
      </c>
      <c r="K84">
        <v>-3</v>
      </c>
      <c r="L84" s="21">
        <v>4</v>
      </c>
      <c r="M84" s="21" t="s">
        <v>447</v>
      </c>
      <c r="N84" s="21">
        <v>11</v>
      </c>
      <c r="O84" s="21">
        <v>4</v>
      </c>
      <c r="P84" s="21" t="s">
        <v>447</v>
      </c>
      <c r="Q84" s="21">
        <v>-13</v>
      </c>
      <c r="R84" s="21">
        <v>4</v>
      </c>
      <c r="S84" s="21" t="s">
        <v>447</v>
      </c>
      <c r="T84" s="21">
        <v>-9</v>
      </c>
      <c r="U84" s="21">
        <v>4</v>
      </c>
      <c r="V84" s="21" t="s">
        <v>447</v>
      </c>
      <c r="W84" s="21">
        <v>11</v>
      </c>
      <c r="X84" s="21">
        <v>4</v>
      </c>
      <c r="Y84" s="21"/>
      <c r="Z84" s="21"/>
      <c r="AA84" s="21">
        <v>4</v>
      </c>
      <c r="AB84" s="21" t="s">
        <v>447</v>
      </c>
      <c r="AC84" s="21">
        <v>20</v>
      </c>
      <c r="AD84" s="21">
        <v>4</v>
      </c>
      <c r="AE84" s="21" t="s">
        <v>447</v>
      </c>
      <c r="AF84" s="21">
        <v>11</v>
      </c>
      <c r="AG84" s="21">
        <v>4</v>
      </c>
      <c r="AH84" t="s">
        <v>467</v>
      </c>
      <c r="AI84">
        <v>0</v>
      </c>
      <c r="AJ84" s="21">
        <v>4</v>
      </c>
      <c r="AK84" s="21" t="s">
        <v>467</v>
      </c>
      <c r="AL84" s="21">
        <v>-14</v>
      </c>
      <c r="AM84" s="21">
        <v>4</v>
      </c>
      <c r="AN84" s="21" t="s">
        <v>467</v>
      </c>
      <c r="AO84" s="21">
        <v>-15</v>
      </c>
      <c r="AP84" s="21">
        <v>4</v>
      </c>
      <c r="AQ84" t="s">
        <v>79</v>
      </c>
      <c r="AR84">
        <v>-14</v>
      </c>
      <c r="AS84" s="21">
        <v>4</v>
      </c>
      <c r="AT84" s="21" t="s">
        <v>467</v>
      </c>
      <c r="AU84" s="21">
        <v>6</v>
      </c>
      <c r="AV84" s="21">
        <v>4</v>
      </c>
      <c r="AW84" t="s">
        <v>63</v>
      </c>
      <c r="AX84">
        <v>13</v>
      </c>
      <c r="AY84" s="21">
        <v>4</v>
      </c>
      <c r="AZ84" s="21" t="s">
        <v>448</v>
      </c>
      <c r="BA84" s="21">
        <v>1</v>
      </c>
      <c r="BB84" s="21">
        <v>4</v>
      </c>
      <c r="BC84" s="21"/>
      <c r="BD84" s="21"/>
      <c r="BE84" s="21">
        <v>4</v>
      </c>
      <c r="BF84" s="21">
        <v>0</v>
      </c>
      <c r="BG84" s="21">
        <v>0</v>
      </c>
      <c r="BH84" s="21">
        <v>4</v>
      </c>
      <c r="BK84" s="21">
        <v>4</v>
      </c>
    </row>
    <row r="85" spans="1:63" x14ac:dyDescent="0.25">
      <c r="A85" t="s">
        <v>100</v>
      </c>
      <c r="B85">
        <v>1</v>
      </c>
      <c r="C85">
        <v>1</v>
      </c>
      <c r="D85" t="s">
        <v>100</v>
      </c>
      <c r="E85" s="4">
        <v>-11</v>
      </c>
      <c r="F85">
        <v>1</v>
      </c>
      <c r="G85" s="21"/>
      <c r="H85" s="21"/>
      <c r="I85" s="21">
        <v>1</v>
      </c>
      <c r="J85" t="s">
        <v>448</v>
      </c>
      <c r="K85">
        <v>-1</v>
      </c>
      <c r="L85" s="21">
        <v>1</v>
      </c>
      <c r="M85" s="21" t="s">
        <v>448</v>
      </c>
      <c r="N85" s="21">
        <v>5</v>
      </c>
      <c r="O85" s="21">
        <v>1</v>
      </c>
      <c r="P85" s="21" t="s">
        <v>284</v>
      </c>
      <c r="Q85" s="21">
        <v>-14</v>
      </c>
      <c r="R85" s="21">
        <v>1</v>
      </c>
      <c r="S85" s="21" t="s">
        <v>284</v>
      </c>
      <c r="T85" s="21">
        <v>-10</v>
      </c>
      <c r="U85" s="21">
        <v>1</v>
      </c>
      <c r="V85" s="21" t="s">
        <v>145</v>
      </c>
      <c r="W85" s="21">
        <v>-10</v>
      </c>
      <c r="X85" s="21">
        <v>1</v>
      </c>
      <c r="Y85" s="21"/>
      <c r="Z85" s="21"/>
      <c r="AA85" s="21">
        <v>1</v>
      </c>
      <c r="AB85" s="21" t="s">
        <v>145</v>
      </c>
      <c r="AC85" s="21">
        <v>-6</v>
      </c>
      <c r="AD85" s="21">
        <v>1</v>
      </c>
      <c r="AE85" s="21" t="s">
        <v>145</v>
      </c>
      <c r="AF85" s="21">
        <v>-3</v>
      </c>
      <c r="AG85" s="21">
        <v>1</v>
      </c>
      <c r="AH85" t="s">
        <v>91</v>
      </c>
      <c r="AI85">
        <v>15</v>
      </c>
      <c r="AJ85" s="21">
        <v>1</v>
      </c>
      <c r="AK85" s="21" t="s">
        <v>91</v>
      </c>
      <c r="AL85" s="21">
        <v>-3</v>
      </c>
      <c r="AM85" s="21">
        <v>1</v>
      </c>
      <c r="AN85" s="21" t="s">
        <v>257</v>
      </c>
      <c r="AO85" s="21">
        <v>6</v>
      </c>
      <c r="AP85" s="21">
        <v>1</v>
      </c>
      <c r="AQ85" t="s">
        <v>265</v>
      </c>
      <c r="AR85">
        <v>-9</v>
      </c>
      <c r="AS85" s="21">
        <v>1</v>
      </c>
      <c r="AT85" s="21" t="s">
        <v>145</v>
      </c>
      <c r="AU85" s="21">
        <v>-12</v>
      </c>
      <c r="AV85" s="21">
        <v>1</v>
      </c>
      <c r="AW85" t="s">
        <v>31</v>
      </c>
      <c r="AX85">
        <v>1</v>
      </c>
      <c r="AY85" s="21">
        <v>1</v>
      </c>
      <c r="AZ85" s="21" t="s">
        <v>31</v>
      </c>
      <c r="BA85" s="21">
        <v>6</v>
      </c>
      <c r="BB85" s="21">
        <v>1</v>
      </c>
      <c r="BC85" s="21"/>
      <c r="BD85" s="21"/>
      <c r="BE85" s="21">
        <v>1</v>
      </c>
      <c r="BF85" s="21">
        <v>0</v>
      </c>
      <c r="BG85" s="21">
        <v>0</v>
      </c>
      <c r="BH85" s="21">
        <v>1</v>
      </c>
      <c r="BK85" s="21">
        <v>1</v>
      </c>
    </row>
    <row r="86" spans="1:63" x14ac:dyDescent="0.25">
      <c r="A86" t="s">
        <v>448</v>
      </c>
      <c r="B86">
        <v>1</v>
      </c>
      <c r="C86">
        <v>2</v>
      </c>
      <c r="D86" t="s">
        <v>452</v>
      </c>
      <c r="E86" s="4">
        <v>-11</v>
      </c>
      <c r="F86">
        <v>2</v>
      </c>
      <c r="G86" s="21"/>
      <c r="H86" s="21"/>
      <c r="I86" s="21">
        <v>2</v>
      </c>
      <c r="J86" t="s">
        <v>450</v>
      </c>
      <c r="K86">
        <v>-1</v>
      </c>
      <c r="L86" s="21">
        <v>2</v>
      </c>
      <c r="M86" s="21" t="s">
        <v>450</v>
      </c>
      <c r="N86" s="21">
        <v>5</v>
      </c>
      <c r="O86" s="21">
        <v>2</v>
      </c>
      <c r="P86" s="21" t="s">
        <v>450</v>
      </c>
      <c r="Q86" s="21">
        <v>-14</v>
      </c>
      <c r="R86" s="21">
        <v>2</v>
      </c>
      <c r="S86" s="21" t="s">
        <v>79</v>
      </c>
      <c r="T86" s="21">
        <v>-10</v>
      </c>
      <c r="U86" s="21">
        <v>2</v>
      </c>
      <c r="V86" s="21" t="s">
        <v>126</v>
      </c>
      <c r="W86" s="21">
        <v>-10</v>
      </c>
      <c r="X86" s="21">
        <v>2</v>
      </c>
      <c r="Y86" s="21"/>
      <c r="Z86" s="21"/>
      <c r="AA86" s="21">
        <v>2</v>
      </c>
      <c r="AB86" s="21" t="s">
        <v>126</v>
      </c>
      <c r="AC86" s="21">
        <v>-6</v>
      </c>
      <c r="AD86" s="21">
        <v>2</v>
      </c>
      <c r="AE86" s="21" t="s">
        <v>452</v>
      </c>
      <c r="AF86" s="21">
        <v>-3</v>
      </c>
      <c r="AG86" s="21">
        <v>2</v>
      </c>
      <c r="AH86" t="s">
        <v>145</v>
      </c>
      <c r="AI86">
        <v>15</v>
      </c>
      <c r="AJ86" s="21">
        <v>2</v>
      </c>
      <c r="AK86" s="21" t="s">
        <v>145</v>
      </c>
      <c r="AL86" s="21">
        <v>-3</v>
      </c>
      <c r="AM86" s="21">
        <v>2</v>
      </c>
      <c r="AN86" s="21" t="s">
        <v>145</v>
      </c>
      <c r="AO86" s="21">
        <v>6</v>
      </c>
      <c r="AP86" s="21">
        <v>2</v>
      </c>
      <c r="AQ86" t="s">
        <v>145</v>
      </c>
      <c r="AR86">
        <v>-9</v>
      </c>
      <c r="AS86" s="21">
        <v>2</v>
      </c>
      <c r="AT86" s="21" t="s">
        <v>452</v>
      </c>
      <c r="AU86" s="21">
        <v>-12</v>
      </c>
      <c r="AV86" s="21">
        <v>2</v>
      </c>
      <c r="AW86" t="s">
        <v>71</v>
      </c>
      <c r="AX86">
        <v>1</v>
      </c>
      <c r="AY86" s="21">
        <v>2</v>
      </c>
      <c r="AZ86" s="21" t="s">
        <v>258</v>
      </c>
      <c r="BA86" s="21">
        <v>6</v>
      </c>
      <c r="BB86" s="21">
        <v>2</v>
      </c>
      <c r="BC86" s="21"/>
      <c r="BD86" s="21"/>
      <c r="BE86" s="21">
        <v>2</v>
      </c>
      <c r="BF86" s="21">
        <v>0</v>
      </c>
      <c r="BG86" s="21">
        <v>0</v>
      </c>
      <c r="BH86" s="21">
        <v>2</v>
      </c>
      <c r="BK86" s="21">
        <v>2</v>
      </c>
    </row>
    <row r="87" spans="1:63" x14ac:dyDescent="0.25">
      <c r="A87" t="s">
        <v>449</v>
      </c>
      <c r="B87">
        <v>1</v>
      </c>
      <c r="C87">
        <v>3</v>
      </c>
      <c r="D87" t="s">
        <v>448</v>
      </c>
      <c r="E87" s="4">
        <v>-11</v>
      </c>
      <c r="F87">
        <v>3</v>
      </c>
      <c r="G87" s="21"/>
      <c r="H87" s="21"/>
      <c r="I87" s="21">
        <v>3</v>
      </c>
      <c r="J87" t="s">
        <v>449</v>
      </c>
      <c r="K87">
        <v>-1</v>
      </c>
      <c r="L87" s="21">
        <v>3</v>
      </c>
      <c r="M87" s="21" t="s">
        <v>449</v>
      </c>
      <c r="N87" s="21">
        <v>5</v>
      </c>
      <c r="O87" s="21">
        <v>3</v>
      </c>
      <c r="P87" s="21" t="s">
        <v>449</v>
      </c>
      <c r="Q87" s="21">
        <v>-14</v>
      </c>
      <c r="R87" s="21">
        <v>3</v>
      </c>
      <c r="S87" s="21" t="s">
        <v>259</v>
      </c>
      <c r="T87" s="21">
        <v>-10</v>
      </c>
      <c r="U87" s="21">
        <v>3</v>
      </c>
      <c r="V87" s="21" t="s">
        <v>448</v>
      </c>
      <c r="W87" s="21">
        <v>-10</v>
      </c>
      <c r="X87" s="21">
        <v>3</v>
      </c>
      <c r="Y87" s="21"/>
      <c r="Z87" s="21"/>
      <c r="AA87" s="21">
        <v>3</v>
      </c>
      <c r="AB87" s="21" t="s">
        <v>148</v>
      </c>
      <c r="AC87" s="21">
        <v>-6</v>
      </c>
      <c r="AD87" s="21">
        <v>3</v>
      </c>
      <c r="AE87" s="21" t="s">
        <v>148</v>
      </c>
      <c r="AF87" s="21">
        <v>-3</v>
      </c>
      <c r="AG87" s="21">
        <v>3</v>
      </c>
      <c r="AH87" t="s">
        <v>148</v>
      </c>
      <c r="AI87">
        <v>15</v>
      </c>
      <c r="AJ87" s="21">
        <v>3</v>
      </c>
      <c r="AK87" s="21" t="s">
        <v>148</v>
      </c>
      <c r="AL87" s="21">
        <v>-3</v>
      </c>
      <c r="AM87" s="21">
        <v>3</v>
      </c>
      <c r="AN87" s="21" t="s">
        <v>148</v>
      </c>
      <c r="AO87" s="21">
        <v>6</v>
      </c>
      <c r="AP87" s="21">
        <v>3</v>
      </c>
      <c r="AQ87" t="s">
        <v>148</v>
      </c>
      <c r="AR87">
        <v>-9</v>
      </c>
      <c r="AS87" s="21">
        <v>3</v>
      </c>
      <c r="AT87" s="21" t="s">
        <v>148</v>
      </c>
      <c r="AU87" s="21">
        <v>-12</v>
      </c>
      <c r="AV87" s="21">
        <v>3</v>
      </c>
      <c r="AW87" t="s">
        <v>259</v>
      </c>
      <c r="AX87">
        <v>1</v>
      </c>
      <c r="AY87" s="21">
        <v>3</v>
      </c>
      <c r="AZ87" s="21" t="s">
        <v>259</v>
      </c>
      <c r="BA87" s="21">
        <v>6</v>
      </c>
      <c r="BB87" s="21">
        <v>3</v>
      </c>
      <c r="BC87" s="21"/>
      <c r="BD87" s="21"/>
      <c r="BE87" s="21">
        <v>3</v>
      </c>
      <c r="BF87" s="21">
        <v>0</v>
      </c>
      <c r="BG87" s="21">
        <v>0</v>
      </c>
      <c r="BH87" s="21">
        <v>3</v>
      </c>
      <c r="BK87" s="21">
        <v>3</v>
      </c>
    </row>
    <row r="88" spans="1:63" x14ac:dyDescent="0.25">
      <c r="A88" t="s">
        <v>259</v>
      </c>
      <c r="B88">
        <v>1</v>
      </c>
      <c r="C88">
        <v>4</v>
      </c>
      <c r="D88" t="s">
        <v>259</v>
      </c>
      <c r="E88" s="4">
        <v>-11</v>
      </c>
      <c r="F88">
        <v>4</v>
      </c>
      <c r="G88" s="21"/>
      <c r="H88" s="21"/>
      <c r="I88" s="21">
        <v>4</v>
      </c>
      <c r="J88" t="s">
        <v>259</v>
      </c>
      <c r="K88">
        <v>-1</v>
      </c>
      <c r="L88" s="21">
        <v>4</v>
      </c>
      <c r="M88" s="21" t="s">
        <v>259</v>
      </c>
      <c r="N88" s="21">
        <v>5</v>
      </c>
      <c r="O88" s="21">
        <v>4</v>
      </c>
      <c r="P88" s="21" t="s">
        <v>259</v>
      </c>
      <c r="Q88" s="21">
        <v>-14</v>
      </c>
      <c r="R88" s="21">
        <v>4</v>
      </c>
      <c r="S88" s="21" t="s">
        <v>235</v>
      </c>
      <c r="T88" s="21">
        <v>-10</v>
      </c>
      <c r="U88" s="21">
        <v>4</v>
      </c>
      <c r="V88" s="21" t="s">
        <v>148</v>
      </c>
      <c r="W88" s="21">
        <v>-10</v>
      </c>
      <c r="X88" s="21">
        <v>4</v>
      </c>
      <c r="Y88" s="21"/>
      <c r="Z88" s="21"/>
      <c r="AA88" s="21">
        <v>4</v>
      </c>
      <c r="AB88" s="21" t="s">
        <v>63</v>
      </c>
      <c r="AC88" s="21">
        <v>-6</v>
      </c>
      <c r="AD88" s="21">
        <v>4</v>
      </c>
      <c r="AE88" s="21" t="s">
        <v>63</v>
      </c>
      <c r="AF88" s="21">
        <v>-3</v>
      </c>
      <c r="AG88" s="21">
        <v>4</v>
      </c>
      <c r="AH88" t="s">
        <v>63</v>
      </c>
      <c r="AI88">
        <v>15</v>
      </c>
      <c r="AJ88" s="21">
        <v>4</v>
      </c>
      <c r="AK88" s="21" t="s">
        <v>63</v>
      </c>
      <c r="AL88" s="21">
        <v>-3</v>
      </c>
      <c r="AM88" s="21">
        <v>4</v>
      </c>
      <c r="AN88" s="21" t="s">
        <v>63</v>
      </c>
      <c r="AO88" s="21">
        <v>6</v>
      </c>
      <c r="AP88" s="21">
        <v>4</v>
      </c>
      <c r="AQ88" t="s">
        <v>63</v>
      </c>
      <c r="AR88">
        <v>-9</v>
      </c>
      <c r="AS88" s="21">
        <v>4</v>
      </c>
      <c r="AT88" s="21" t="s">
        <v>63</v>
      </c>
      <c r="AU88" s="21">
        <v>-12</v>
      </c>
      <c r="AV88" s="21">
        <v>4</v>
      </c>
      <c r="AW88" t="s">
        <v>447</v>
      </c>
      <c r="AX88">
        <v>1</v>
      </c>
      <c r="AY88" s="21">
        <v>4</v>
      </c>
      <c r="AZ88" s="21" t="s">
        <v>447</v>
      </c>
      <c r="BA88" s="21">
        <v>6</v>
      </c>
      <c r="BB88" s="21">
        <v>4</v>
      </c>
      <c r="BC88" s="21"/>
      <c r="BD88" s="21"/>
      <c r="BE88" s="21">
        <v>4</v>
      </c>
      <c r="BF88" s="21">
        <v>0</v>
      </c>
      <c r="BG88" s="21">
        <v>0</v>
      </c>
      <c r="BH88" s="21">
        <v>4</v>
      </c>
      <c r="BK88" s="21">
        <v>4</v>
      </c>
    </row>
    <row r="89" spans="1:63" x14ac:dyDescent="0.25">
      <c r="A89" t="s">
        <v>31</v>
      </c>
      <c r="B89">
        <v>8</v>
      </c>
      <c r="C89">
        <v>1</v>
      </c>
      <c r="D89" t="s">
        <v>31</v>
      </c>
      <c r="E89" s="4">
        <v>-18</v>
      </c>
      <c r="F89">
        <v>1</v>
      </c>
      <c r="G89" s="21"/>
      <c r="H89" s="21"/>
      <c r="I89" s="21">
        <v>1</v>
      </c>
      <c r="J89" t="s">
        <v>31</v>
      </c>
      <c r="K89">
        <v>-8</v>
      </c>
      <c r="L89" s="21">
        <v>1</v>
      </c>
      <c r="M89" s="21" t="s">
        <v>247</v>
      </c>
      <c r="N89" s="21">
        <v>0</v>
      </c>
      <c r="O89" s="21">
        <v>1</v>
      </c>
      <c r="P89" s="21" t="s">
        <v>247</v>
      </c>
      <c r="Q89" s="21">
        <v>12</v>
      </c>
      <c r="R89" s="21">
        <v>1</v>
      </c>
      <c r="S89" s="21" t="s">
        <v>247</v>
      </c>
      <c r="T89" s="21">
        <v>26</v>
      </c>
      <c r="U89" s="21">
        <v>1</v>
      </c>
      <c r="V89" s="21" t="s">
        <v>284</v>
      </c>
      <c r="W89" s="21">
        <v>3</v>
      </c>
      <c r="X89" s="21">
        <v>1</v>
      </c>
      <c r="Y89" s="21"/>
      <c r="Z89" s="21"/>
      <c r="AA89" s="21">
        <v>1</v>
      </c>
      <c r="AB89" s="21" t="s">
        <v>15</v>
      </c>
      <c r="AC89" s="21">
        <v>-1</v>
      </c>
      <c r="AD89" s="21">
        <v>1</v>
      </c>
      <c r="AE89" s="21" t="s">
        <v>265</v>
      </c>
      <c r="AF89" s="21">
        <v>0</v>
      </c>
      <c r="AG89" s="21">
        <v>1</v>
      </c>
      <c r="AH89" t="s">
        <v>31</v>
      </c>
      <c r="AI89">
        <v>24</v>
      </c>
      <c r="AJ89" s="21">
        <v>1</v>
      </c>
      <c r="AK89" s="21" t="s">
        <v>31</v>
      </c>
      <c r="AL89" s="21">
        <v>-2</v>
      </c>
      <c r="AM89" s="21">
        <v>1</v>
      </c>
      <c r="AN89" s="21" t="s">
        <v>31</v>
      </c>
      <c r="AO89" s="21">
        <v>-17</v>
      </c>
      <c r="AP89" s="21">
        <v>1</v>
      </c>
      <c r="AQ89" t="s">
        <v>452</v>
      </c>
      <c r="AR89">
        <v>3</v>
      </c>
      <c r="AS89" s="21">
        <v>1</v>
      </c>
      <c r="AT89" s="21" t="s">
        <v>31</v>
      </c>
      <c r="AU89" s="21">
        <v>15</v>
      </c>
      <c r="AV89" s="21">
        <v>1</v>
      </c>
      <c r="AW89" t="s">
        <v>452</v>
      </c>
      <c r="AX89">
        <v>12</v>
      </c>
      <c r="AY89" s="21">
        <v>1</v>
      </c>
      <c r="AZ89" s="21" t="s">
        <v>265</v>
      </c>
      <c r="BA89" s="21">
        <v>7</v>
      </c>
      <c r="BB89" s="21">
        <v>1</v>
      </c>
      <c r="BC89" s="21"/>
      <c r="BD89" s="21"/>
      <c r="BE89" s="21">
        <v>1</v>
      </c>
      <c r="BF89" s="21">
        <v>0</v>
      </c>
      <c r="BG89" s="21">
        <v>0</v>
      </c>
      <c r="BH89" s="21">
        <v>1</v>
      </c>
      <c r="BK89" s="21">
        <v>1</v>
      </c>
    </row>
    <row r="90" spans="1:63" x14ac:dyDescent="0.25">
      <c r="A90" t="s">
        <v>450</v>
      </c>
      <c r="B90">
        <v>8</v>
      </c>
      <c r="C90">
        <v>2</v>
      </c>
      <c r="D90" t="s">
        <v>450</v>
      </c>
      <c r="E90" s="4">
        <v>-18</v>
      </c>
      <c r="F90">
        <v>2</v>
      </c>
      <c r="G90" s="21"/>
      <c r="H90" s="21"/>
      <c r="I90" s="21">
        <v>2</v>
      </c>
      <c r="J90" t="s">
        <v>446</v>
      </c>
      <c r="K90">
        <v>-8</v>
      </c>
      <c r="L90" s="21">
        <v>2</v>
      </c>
      <c r="M90" s="21" t="s">
        <v>446</v>
      </c>
      <c r="N90" s="21">
        <v>0</v>
      </c>
      <c r="O90" s="21">
        <v>2</v>
      </c>
      <c r="P90" s="21" t="s">
        <v>244</v>
      </c>
      <c r="Q90" s="21">
        <v>12</v>
      </c>
      <c r="R90" s="21">
        <v>2</v>
      </c>
      <c r="S90" s="21" t="s">
        <v>450</v>
      </c>
      <c r="T90" s="21">
        <v>26</v>
      </c>
      <c r="U90" s="21">
        <v>2</v>
      </c>
      <c r="V90" s="21" t="s">
        <v>12</v>
      </c>
      <c r="W90" s="21">
        <v>3</v>
      </c>
      <c r="X90" s="21">
        <v>2</v>
      </c>
      <c r="Y90" s="21"/>
      <c r="Z90" s="21"/>
      <c r="AA90" s="21">
        <v>2</v>
      </c>
      <c r="AB90" s="21" t="s">
        <v>12</v>
      </c>
      <c r="AC90" s="21">
        <v>-1</v>
      </c>
      <c r="AD90" s="21">
        <v>2</v>
      </c>
      <c r="AE90" s="21" t="s">
        <v>12</v>
      </c>
      <c r="AF90" s="21">
        <v>0</v>
      </c>
      <c r="AG90" s="21">
        <v>2</v>
      </c>
      <c r="AH90" t="s">
        <v>284</v>
      </c>
      <c r="AI90">
        <v>24</v>
      </c>
      <c r="AJ90" s="21">
        <v>2</v>
      </c>
      <c r="AK90" s="21" t="s">
        <v>284</v>
      </c>
      <c r="AL90" s="21">
        <v>-2</v>
      </c>
      <c r="AM90" s="21">
        <v>2</v>
      </c>
      <c r="AN90" s="21" t="s">
        <v>284</v>
      </c>
      <c r="AO90" s="21">
        <v>-17</v>
      </c>
      <c r="AP90" s="21">
        <v>2</v>
      </c>
      <c r="AQ90" t="s">
        <v>467</v>
      </c>
      <c r="AR90">
        <v>3</v>
      </c>
      <c r="AS90" s="21">
        <v>2</v>
      </c>
      <c r="AT90" s="21" t="s">
        <v>284</v>
      </c>
      <c r="AU90" s="21">
        <v>15</v>
      </c>
      <c r="AV90" s="21">
        <v>2</v>
      </c>
      <c r="AW90" t="s">
        <v>234</v>
      </c>
      <c r="AX90">
        <v>12</v>
      </c>
      <c r="AY90" s="21">
        <v>2</v>
      </c>
      <c r="AZ90" s="21" t="s">
        <v>450</v>
      </c>
      <c r="BA90" s="21">
        <v>7</v>
      </c>
      <c r="BB90" s="21">
        <v>2</v>
      </c>
      <c r="BC90" s="21"/>
      <c r="BD90" s="21"/>
      <c r="BE90" s="21">
        <v>2</v>
      </c>
      <c r="BF90" s="21">
        <v>0</v>
      </c>
      <c r="BG90" s="21">
        <v>0</v>
      </c>
      <c r="BH90" s="21">
        <v>2</v>
      </c>
      <c r="BK90" s="21">
        <v>2</v>
      </c>
    </row>
    <row r="91" spans="1:63" x14ac:dyDescent="0.25">
      <c r="A91" t="s">
        <v>148</v>
      </c>
      <c r="B91">
        <v>8</v>
      </c>
      <c r="C91">
        <v>3</v>
      </c>
      <c r="D91" t="s">
        <v>148</v>
      </c>
      <c r="E91" s="4">
        <v>-18</v>
      </c>
      <c r="F91">
        <v>3</v>
      </c>
      <c r="G91" s="21"/>
      <c r="H91" s="21"/>
      <c r="I91" s="21">
        <v>3</v>
      </c>
      <c r="J91" t="s">
        <v>148</v>
      </c>
      <c r="K91">
        <v>-8</v>
      </c>
      <c r="L91" s="21">
        <v>3</v>
      </c>
      <c r="M91" s="21" t="s">
        <v>148</v>
      </c>
      <c r="N91" s="21">
        <v>0</v>
      </c>
      <c r="O91" s="21">
        <v>3</v>
      </c>
      <c r="P91" s="21" t="s">
        <v>148</v>
      </c>
      <c r="Q91" s="21">
        <v>12</v>
      </c>
      <c r="R91" s="21">
        <v>3</v>
      </c>
      <c r="S91" s="21" t="s">
        <v>449</v>
      </c>
      <c r="T91" s="21">
        <v>26</v>
      </c>
      <c r="U91" s="21">
        <v>3</v>
      </c>
      <c r="V91" s="21" t="s">
        <v>79</v>
      </c>
      <c r="W91" s="21">
        <v>3</v>
      </c>
      <c r="X91" s="21">
        <v>3</v>
      </c>
      <c r="Y91" s="21"/>
      <c r="Z91" s="21"/>
      <c r="AA91" s="21">
        <v>3</v>
      </c>
      <c r="AB91" s="21" t="s">
        <v>79</v>
      </c>
      <c r="AC91" s="21">
        <v>-1</v>
      </c>
      <c r="AD91" s="21">
        <v>3</v>
      </c>
      <c r="AE91" s="21" t="s">
        <v>79</v>
      </c>
      <c r="AF91" s="21">
        <v>0</v>
      </c>
      <c r="AG91" s="21">
        <v>3</v>
      </c>
      <c r="AH91" t="s">
        <v>259</v>
      </c>
      <c r="AI91">
        <v>24</v>
      </c>
      <c r="AJ91" s="21">
        <v>3</v>
      </c>
      <c r="AK91" s="21" t="s">
        <v>259</v>
      </c>
      <c r="AL91" s="21">
        <v>-2</v>
      </c>
      <c r="AM91" s="21">
        <v>3</v>
      </c>
      <c r="AN91" s="21" t="s">
        <v>259</v>
      </c>
      <c r="AO91" s="21">
        <v>-17</v>
      </c>
      <c r="AP91" s="21">
        <v>3</v>
      </c>
      <c r="AQ91" t="s">
        <v>449</v>
      </c>
      <c r="AR91">
        <v>3</v>
      </c>
      <c r="AS91" s="21">
        <v>3</v>
      </c>
      <c r="AT91" s="21" t="s">
        <v>448</v>
      </c>
      <c r="AU91" s="21">
        <v>15</v>
      </c>
      <c r="AV91" s="21">
        <v>3</v>
      </c>
      <c r="AW91" t="s">
        <v>148</v>
      </c>
      <c r="AX91">
        <v>12</v>
      </c>
      <c r="AY91" s="21">
        <v>3</v>
      </c>
      <c r="AZ91" s="21" t="s">
        <v>284</v>
      </c>
      <c r="BA91" s="21">
        <v>7</v>
      </c>
      <c r="BB91" s="21">
        <v>3</v>
      </c>
      <c r="BC91" s="21"/>
      <c r="BD91" s="21"/>
      <c r="BE91" s="21">
        <v>3</v>
      </c>
      <c r="BF91" s="21">
        <v>0</v>
      </c>
      <c r="BG91" s="21">
        <v>0</v>
      </c>
      <c r="BH91" s="21">
        <v>3</v>
      </c>
      <c r="BK91" s="21">
        <v>3</v>
      </c>
    </row>
    <row r="92" spans="1:63" x14ac:dyDescent="0.25">
      <c r="A92" t="s">
        <v>235</v>
      </c>
      <c r="B92">
        <v>8</v>
      </c>
      <c r="C92">
        <v>4</v>
      </c>
      <c r="D92" t="s">
        <v>235</v>
      </c>
      <c r="E92" s="4">
        <v>-18</v>
      </c>
      <c r="F92">
        <v>4</v>
      </c>
      <c r="G92" s="21"/>
      <c r="H92" s="21"/>
      <c r="I92" s="21">
        <v>4</v>
      </c>
      <c r="J92" t="s">
        <v>235</v>
      </c>
      <c r="K92">
        <v>-8</v>
      </c>
      <c r="L92" s="21">
        <v>4</v>
      </c>
      <c r="M92" s="21" t="s">
        <v>235</v>
      </c>
      <c r="N92" s="21">
        <v>0</v>
      </c>
      <c r="O92" s="21">
        <v>4</v>
      </c>
      <c r="P92" s="21" t="s">
        <v>235</v>
      </c>
      <c r="Q92" s="21">
        <v>12</v>
      </c>
      <c r="R92" s="21">
        <v>4</v>
      </c>
      <c r="S92" s="21" t="s">
        <v>121</v>
      </c>
      <c r="T92" s="21">
        <v>26</v>
      </c>
      <c r="U92" s="21">
        <v>4</v>
      </c>
      <c r="V92" s="21" t="s">
        <v>259</v>
      </c>
      <c r="W92" s="21">
        <v>3</v>
      </c>
      <c r="X92" s="21">
        <v>4</v>
      </c>
      <c r="Y92" s="21"/>
      <c r="Z92" s="21"/>
      <c r="AA92" s="21">
        <v>4</v>
      </c>
      <c r="AB92" s="21" t="s">
        <v>259</v>
      </c>
      <c r="AC92" s="21">
        <v>-1</v>
      </c>
      <c r="AD92" s="21">
        <v>4</v>
      </c>
      <c r="AE92" s="21" t="s">
        <v>259</v>
      </c>
      <c r="AF92" s="21">
        <v>0</v>
      </c>
      <c r="AG92" s="21">
        <v>4</v>
      </c>
      <c r="AH92" t="s">
        <v>447</v>
      </c>
      <c r="AI92">
        <v>24</v>
      </c>
      <c r="AJ92" s="21">
        <v>4</v>
      </c>
      <c r="AK92" s="21" t="s">
        <v>447</v>
      </c>
      <c r="AL92" s="21">
        <v>-2</v>
      </c>
      <c r="AM92" s="21">
        <v>4</v>
      </c>
      <c r="AN92" s="21" t="s">
        <v>447</v>
      </c>
      <c r="AO92" s="21">
        <v>-17</v>
      </c>
      <c r="AP92" s="21">
        <v>4</v>
      </c>
      <c r="AQ92" t="s">
        <v>448</v>
      </c>
      <c r="AR92">
        <v>3</v>
      </c>
      <c r="AS92" s="21">
        <v>4</v>
      </c>
      <c r="AT92" s="21" t="s">
        <v>447</v>
      </c>
      <c r="AU92" s="21">
        <v>15</v>
      </c>
      <c r="AV92" s="21">
        <v>4</v>
      </c>
      <c r="AW92" t="s">
        <v>448</v>
      </c>
      <c r="AX92">
        <v>12</v>
      </c>
      <c r="AY92" s="21">
        <v>4</v>
      </c>
      <c r="AZ92" s="21" t="s">
        <v>79</v>
      </c>
      <c r="BA92" s="21">
        <v>7</v>
      </c>
      <c r="BB92" s="21">
        <v>4</v>
      </c>
      <c r="BC92" s="21"/>
      <c r="BD92" s="21"/>
      <c r="BE92" s="21">
        <v>4</v>
      </c>
      <c r="BF92" s="21">
        <v>0</v>
      </c>
      <c r="BG92" s="21">
        <v>0</v>
      </c>
      <c r="BH92" s="21">
        <v>4</v>
      </c>
      <c r="BK92" s="21">
        <v>4</v>
      </c>
    </row>
    <row r="93" spans="1:63" x14ac:dyDescent="0.25">
      <c r="A93" t="s">
        <v>265</v>
      </c>
      <c r="B93">
        <v>9</v>
      </c>
      <c r="C93">
        <v>1</v>
      </c>
      <c r="D93" t="s">
        <v>456</v>
      </c>
      <c r="E93" s="4">
        <v>21</v>
      </c>
      <c r="F93">
        <v>1</v>
      </c>
      <c r="G93" s="21"/>
      <c r="H93" s="21"/>
      <c r="I93" s="21">
        <v>1</v>
      </c>
      <c r="J93" t="s">
        <v>456</v>
      </c>
      <c r="K93">
        <v>-19</v>
      </c>
      <c r="L93" s="21">
        <v>1</v>
      </c>
      <c r="M93" s="21" t="s">
        <v>456</v>
      </c>
      <c r="N93" s="21">
        <v>0</v>
      </c>
      <c r="O93" s="21">
        <v>1</v>
      </c>
      <c r="P93" s="21" t="s">
        <v>456</v>
      </c>
      <c r="Q93" s="21">
        <v>12</v>
      </c>
      <c r="R93" s="21">
        <v>1</v>
      </c>
      <c r="S93" s="21" t="s">
        <v>456</v>
      </c>
      <c r="T93" s="21">
        <v>1</v>
      </c>
      <c r="U93" s="21">
        <v>1</v>
      </c>
      <c r="V93" s="21" t="s">
        <v>456</v>
      </c>
      <c r="W93" s="21">
        <v>-15</v>
      </c>
      <c r="X93" s="21">
        <v>1</v>
      </c>
      <c r="Y93" s="21"/>
      <c r="Z93" s="21"/>
      <c r="AA93" s="21">
        <v>1</v>
      </c>
      <c r="AB93" s="21" t="s">
        <v>456</v>
      </c>
      <c r="AC93" s="21">
        <v>10</v>
      </c>
      <c r="AD93" s="21">
        <v>1</v>
      </c>
      <c r="AE93" s="21" t="s">
        <v>456</v>
      </c>
      <c r="AF93" s="21">
        <v>-29</v>
      </c>
      <c r="AG93" s="21">
        <v>1</v>
      </c>
      <c r="AH93" t="s">
        <v>466</v>
      </c>
      <c r="AI93">
        <v>-8</v>
      </c>
      <c r="AJ93" s="21">
        <v>1</v>
      </c>
      <c r="AK93" s="21" t="s">
        <v>466</v>
      </c>
      <c r="AL93" s="21">
        <v>-11</v>
      </c>
      <c r="AM93" s="21">
        <v>1</v>
      </c>
      <c r="AN93" s="21" t="s">
        <v>466</v>
      </c>
      <c r="AO93" s="21">
        <v>4</v>
      </c>
      <c r="AP93" s="21">
        <v>1</v>
      </c>
      <c r="AQ93" t="s">
        <v>66</v>
      </c>
      <c r="AR93">
        <v>9</v>
      </c>
      <c r="AS93" s="21">
        <v>1</v>
      </c>
      <c r="AT93" s="21" t="s">
        <v>466</v>
      </c>
      <c r="AU93" s="21">
        <v>-3</v>
      </c>
      <c r="AV93" s="21">
        <v>1</v>
      </c>
      <c r="AW93" t="s">
        <v>466</v>
      </c>
      <c r="AX93">
        <v>3</v>
      </c>
      <c r="AY93" s="21">
        <v>1</v>
      </c>
      <c r="AZ93" s="21" t="s">
        <v>466</v>
      </c>
      <c r="BA93" s="21">
        <v>-5</v>
      </c>
      <c r="BB93" s="21">
        <v>1</v>
      </c>
      <c r="BC93" s="21"/>
      <c r="BD93" s="21"/>
      <c r="BE93" s="21">
        <v>1</v>
      </c>
      <c r="BF93" s="21"/>
      <c r="BG93" s="21"/>
      <c r="BH93" s="21">
        <v>1</v>
      </c>
      <c r="BI93" s="21"/>
      <c r="BJ93" s="21"/>
      <c r="BK93" s="21">
        <v>1</v>
      </c>
    </row>
    <row r="94" spans="1:63" x14ac:dyDescent="0.25">
      <c r="A94" t="s">
        <v>451</v>
      </c>
      <c r="B94">
        <v>9</v>
      </c>
      <c r="C94">
        <v>2</v>
      </c>
      <c r="D94" t="s">
        <v>463</v>
      </c>
      <c r="E94" s="4">
        <v>21</v>
      </c>
      <c r="F94">
        <v>2</v>
      </c>
      <c r="G94" s="21"/>
      <c r="H94" s="21"/>
      <c r="I94" s="21">
        <v>2</v>
      </c>
      <c r="J94" t="s">
        <v>451</v>
      </c>
      <c r="K94">
        <v>-19</v>
      </c>
      <c r="L94" s="21">
        <v>2</v>
      </c>
      <c r="M94" s="21" t="s">
        <v>451</v>
      </c>
      <c r="N94" s="21">
        <v>0</v>
      </c>
      <c r="O94" s="21">
        <v>2</v>
      </c>
      <c r="P94" s="21" t="s">
        <v>451</v>
      </c>
      <c r="Q94" s="21">
        <v>12</v>
      </c>
      <c r="R94" s="21">
        <v>2</v>
      </c>
      <c r="S94" s="21" t="s">
        <v>451</v>
      </c>
      <c r="T94" s="21">
        <v>1</v>
      </c>
      <c r="U94" s="21">
        <v>2</v>
      </c>
      <c r="V94" s="21" t="s">
        <v>451</v>
      </c>
      <c r="W94" s="21">
        <v>-15</v>
      </c>
      <c r="X94" s="21">
        <v>2</v>
      </c>
      <c r="Y94" s="21"/>
      <c r="Z94" s="21"/>
      <c r="AA94" s="21">
        <v>2</v>
      </c>
      <c r="AB94" s="21" t="s">
        <v>66</v>
      </c>
      <c r="AC94" s="21">
        <v>10</v>
      </c>
      <c r="AD94" s="21">
        <v>2</v>
      </c>
      <c r="AE94" s="21" t="s">
        <v>115</v>
      </c>
      <c r="AF94" s="21">
        <v>-29</v>
      </c>
      <c r="AG94" s="21">
        <v>2</v>
      </c>
      <c r="AH94" t="s">
        <v>451</v>
      </c>
      <c r="AI94">
        <v>-8</v>
      </c>
      <c r="AJ94" s="21">
        <v>2</v>
      </c>
      <c r="AK94" s="21" t="s">
        <v>451</v>
      </c>
      <c r="AL94" s="21">
        <v>-11</v>
      </c>
      <c r="AM94" s="21">
        <v>2</v>
      </c>
      <c r="AN94" s="21" t="s">
        <v>66</v>
      </c>
      <c r="AO94" s="21">
        <v>4</v>
      </c>
      <c r="AP94" s="21">
        <v>2</v>
      </c>
      <c r="AQ94" t="s">
        <v>69</v>
      </c>
      <c r="AR94">
        <v>9</v>
      </c>
      <c r="AS94" s="21">
        <v>2</v>
      </c>
      <c r="AT94" s="21" t="s">
        <v>71</v>
      </c>
      <c r="AU94" s="21">
        <v>-3</v>
      </c>
      <c r="AV94" s="21">
        <v>2</v>
      </c>
      <c r="AW94" t="s">
        <v>461</v>
      </c>
      <c r="AX94">
        <v>3</v>
      </c>
      <c r="AY94" s="21">
        <v>2</v>
      </c>
      <c r="AZ94" s="21" t="s">
        <v>15</v>
      </c>
      <c r="BA94" s="21">
        <v>-5</v>
      </c>
      <c r="BB94" s="21">
        <v>2</v>
      </c>
      <c r="BC94" s="21"/>
      <c r="BD94" s="21"/>
      <c r="BE94" s="21">
        <v>2</v>
      </c>
      <c r="BF94" s="21"/>
      <c r="BG94" s="21"/>
      <c r="BH94" s="21">
        <v>2</v>
      </c>
      <c r="BI94" s="21"/>
      <c r="BJ94" s="21"/>
      <c r="BK94" s="21">
        <v>2</v>
      </c>
    </row>
    <row r="95" spans="1:63" x14ac:dyDescent="0.25">
      <c r="A95" t="s">
        <v>452</v>
      </c>
      <c r="B95">
        <v>9</v>
      </c>
      <c r="C95">
        <v>3</v>
      </c>
      <c r="D95" t="s">
        <v>451</v>
      </c>
      <c r="E95" s="4">
        <v>21</v>
      </c>
      <c r="F95">
        <v>3</v>
      </c>
      <c r="G95" s="21"/>
      <c r="H95" s="21"/>
      <c r="I95" s="21">
        <v>3</v>
      </c>
      <c r="J95" t="s">
        <v>452</v>
      </c>
      <c r="K95">
        <v>-19</v>
      </c>
      <c r="L95" s="21">
        <v>3</v>
      </c>
      <c r="M95" s="21" t="s">
        <v>452</v>
      </c>
      <c r="N95" s="21">
        <v>0</v>
      </c>
      <c r="O95" s="21">
        <v>3</v>
      </c>
      <c r="P95" s="21" t="s">
        <v>452</v>
      </c>
      <c r="Q95" s="21">
        <v>12</v>
      </c>
      <c r="R95" s="21">
        <v>3</v>
      </c>
      <c r="S95" s="21" t="s">
        <v>452</v>
      </c>
      <c r="T95" s="21">
        <v>1</v>
      </c>
      <c r="U95" s="21">
        <v>3</v>
      </c>
      <c r="V95" s="21" t="s">
        <v>115</v>
      </c>
      <c r="W95" s="21">
        <v>-15</v>
      </c>
      <c r="X95" s="21">
        <v>3</v>
      </c>
      <c r="Y95" s="21"/>
      <c r="Z95" s="21"/>
      <c r="AA95" s="21">
        <v>3</v>
      </c>
      <c r="AB95" s="21" t="s">
        <v>115</v>
      </c>
      <c r="AC95" s="21">
        <v>10</v>
      </c>
      <c r="AD95" s="21">
        <v>3</v>
      </c>
      <c r="AE95" s="21" t="s">
        <v>234</v>
      </c>
      <c r="AF95" s="21">
        <v>-29</v>
      </c>
      <c r="AG95" s="21">
        <v>3</v>
      </c>
      <c r="AH95" t="s">
        <v>258</v>
      </c>
      <c r="AI95">
        <v>-8</v>
      </c>
      <c r="AJ95" s="21">
        <v>3</v>
      </c>
      <c r="AK95" s="21" t="s">
        <v>15</v>
      </c>
      <c r="AL95" s="21">
        <v>-11</v>
      </c>
      <c r="AM95" s="21">
        <v>3</v>
      </c>
      <c r="AN95" s="21" t="s">
        <v>446</v>
      </c>
      <c r="AO95" s="21">
        <v>4</v>
      </c>
      <c r="AP95" s="21">
        <v>3</v>
      </c>
      <c r="AQ95" t="s">
        <v>244</v>
      </c>
      <c r="AR95">
        <v>9</v>
      </c>
      <c r="AS95" s="21">
        <v>3</v>
      </c>
      <c r="AT95" s="21" t="s">
        <v>234</v>
      </c>
      <c r="AU95" s="21">
        <v>-3</v>
      </c>
      <c r="AV95" s="21">
        <v>3</v>
      </c>
      <c r="AW95" t="s">
        <v>247</v>
      </c>
      <c r="AX95">
        <v>3</v>
      </c>
      <c r="AY95" s="21">
        <v>3</v>
      </c>
      <c r="AZ95" s="21" t="s">
        <v>247</v>
      </c>
      <c r="BA95" s="21">
        <v>-5</v>
      </c>
      <c r="BB95" s="21">
        <v>3</v>
      </c>
      <c r="BC95" s="21"/>
      <c r="BD95" s="21"/>
      <c r="BE95" s="21">
        <v>3</v>
      </c>
      <c r="BF95" s="21"/>
      <c r="BG95" s="21"/>
      <c r="BH95" s="21">
        <v>3</v>
      </c>
      <c r="BI95" s="21"/>
      <c r="BJ95" s="21"/>
      <c r="BK95" s="21">
        <v>3</v>
      </c>
    </row>
    <row r="96" spans="1:63" x14ac:dyDescent="0.25">
      <c r="A96" t="s">
        <v>126</v>
      </c>
      <c r="B96">
        <v>9</v>
      </c>
      <c r="C96">
        <v>4</v>
      </c>
      <c r="D96" t="s">
        <v>126</v>
      </c>
      <c r="E96" s="4">
        <v>21</v>
      </c>
      <c r="F96">
        <v>4</v>
      </c>
      <c r="G96" s="21"/>
      <c r="H96" s="21"/>
      <c r="I96" s="21">
        <v>4</v>
      </c>
      <c r="J96" t="s">
        <v>126</v>
      </c>
      <c r="K96">
        <v>-19</v>
      </c>
      <c r="L96" s="21">
        <v>4</v>
      </c>
      <c r="M96" s="21" t="s">
        <v>126</v>
      </c>
      <c r="N96" s="21">
        <v>0</v>
      </c>
      <c r="O96" s="21">
        <v>4</v>
      </c>
      <c r="P96" s="21" t="s">
        <v>126</v>
      </c>
      <c r="Q96" s="21">
        <v>12</v>
      </c>
      <c r="R96" s="21">
        <v>4</v>
      </c>
      <c r="S96" s="21" t="s">
        <v>126</v>
      </c>
      <c r="T96" s="21">
        <v>1</v>
      </c>
      <c r="U96" s="21">
        <v>4</v>
      </c>
      <c r="V96" s="21" t="s">
        <v>452</v>
      </c>
      <c r="W96" s="21">
        <v>-15</v>
      </c>
      <c r="X96" s="21">
        <v>4</v>
      </c>
      <c r="Y96" s="21"/>
      <c r="Z96" s="21"/>
      <c r="AA96" s="21">
        <v>4</v>
      </c>
      <c r="AB96" s="21" t="s">
        <v>69</v>
      </c>
      <c r="AC96" s="21">
        <v>10</v>
      </c>
      <c r="AD96" s="21">
        <v>4</v>
      </c>
      <c r="AE96" s="21" t="s">
        <v>126</v>
      </c>
      <c r="AF96" s="21">
        <v>-29</v>
      </c>
      <c r="AG96" s="21">
        <v>4</v>
      </c>
      <c r="AH96" t="s">
        <v>126</v>
      </c>
      <c r="AI96">
        <v>-8</v>
      </c>
      <c r="AJ96" s="21">
        <v>4</v>
      </c>
      <c r="AK96" s="21" t="s">
        <v>126</v>
      </c>
      <c r="AL96" s="21">
        <v>-11</v>
      </c>
      <c r="AM96" s="21">
        <v>4</v>
      </c>
      <c r="AN96" s="21" t="s">
        <v>126</v>
      </c>
      <c r="AO96" s="21">
        <v>4</v>
      </c>
      <c r="AP96" s="21">
        <v>4</v>
      </c>
      <c r="AQ96" t="s">
        <v>12</v>
      </c>
      <c r="AR96">
        <v>9</v>
      </c>
      <c r="AS96" s="21">
        <v>4</v>
      </c>
      <c r="AT96" s="21" t="s">
        <v>126</v>
      </c>
      <c r="AU96" s="21">
        <v>-3</v>
      </c>
      <c r="AV96" s="21">
        <v>4</v>
      </c>
      <c r="AW96" t="s">
        <v>126</v>
      </c>
      <c r="AX96">
        <v>3</v>
      </c>
      <c r="AY96" s="21">
        <v>4</v>
      </c>
      <c r="AZ96" s="21" t="s">
        <v>126</v>
      </c>
      <c r="BA96" s="21">
        <v>-5</v>
      </c>
      <c r="BB96" s="21">
        <v>4</v>
      </c>
      <c r="BC96" s="21"/>
      <c r="BD96" s="21"/>
      <c r="BE96" s="21">
        <v>4</v>
      </c>
      <c r="BF96" s="21"/>
      <c r="BG96" s="21"/>
      <c r="BH96" s="21">
        <v>4</v>
      </c>
      <c r="BI96" s="21"/>
      <c r="BJ96" s="21"/>
      <c r="BK96" s="21">
        <v>4</v>
      </c>
    </row>
    <row r="97" spans="1:63" x14ac:dyDescent="0.25">
      <c r="A97" t="s">
        <v>453</v>
      </c>
      <c r="B97">
        <v>2</v>
      </c>
      <c r="C97">
        <v>1</v>
      </c>
      <c r="D97" t="s">
        <v>453</v>
      </c>
      <c r="E97" s="4">
        <v>-3</v>
      </c>
      <c r="F97">
        <v>1</v>
      </c>
      <c r="G97" s="21"/>
      <c r="H97" s="21"/>
      <c r="I97" s="21">
        <v>1</v>
      </c>
      <c r="J97" t="s">
        <v>265</v>
      </c>
      <c r="K97">
        <v>-2</v>
      </c>
      <c r="L97" s="21">
        <v>1</v>
      </c>
      <c r="M97" s="21" t="s">
        <v>265</v>
      </c>
      <c r="N97" s="21">
        <v>5</v>
      </c>
      <c r="O97" s="21">
        <v>1</v>
      </c>
      <c r="P97" s="21" t="s">
        <v>265</v>
      </c>
      <c r="Q97" s="21">
        <v>-4</v>
      </c>
      <c r="R97" s="21">
        <v>1</v>
      </c>
      <c r="S97" s="21" t="s">
        <v>8</v>
      </c>
      <c r="T97" s="21">
        <v>9</v>
      </c>
      <c r="U97" s="21">
        <v>1</v>
      </c>
      <c r="V97" s="21" t="s">
        <v>8</v>
      </c>
      <c r="W97" s="21">
        <v>11</v>
      </c>
      <c r="X97" s="21">
        <v>1</v>
      </c>
      <c r="Y97" s="21"/>
      <c r="Z97" s="21"/>
      <c r="AA97" s="21">
        <v>1</v>
      </c>
      <c r="AB97" s="21" t="s">
        <v>345</v>
      </c>
      <c r="AC97" s="21">
        <v>3</v>
      </c>
      <c r="AD97" s="21">
        <v>1</v>
      </c>
      <c r="AE97" s="21" t="s">
        <v>345</v>
      </c>
      <c r="AF97" s="21">
        <v>13</v>
      </c>
      <c r="AG97" s="21">
        <v>1</v>
      </c>
      <c r="AH97" t="s">
        <v>345</v>
      </c>
      <c r="AI97">
        <v>-8</v>
      </c>
      <c r="AJ97" s="21">
        <v>1</v>
      </c>
      <c r="AK97" s="21" t="s">
        <v>345</v>
      </c>
      <c r="AL97" s="21">
        <v>-19</v>
      </c>
      <c r="AM97" s="21">
        <v>1</v>
      </c>
      <c r="AN97" s="21" t="s">
        <v>8</v>
      </c>
      <c r="AO97" s="21">
        <v>-1</v>
      </c>
      <c r="AP97" s="21">
        <v>1</v>
      </c>
      <c r="AQ97" t="s">
        <v>466</v>
      </c>
      <c r="AR97">
        <v>-1</v>
      </c>
      <c r="AS97" s="21">
        <v>1</v>
      </c>
      <c r="AT97" s="21" t="s">
        <v>455</v>
      </c>
      <c r="AU97" s="21">
        <v>-1</v>
      </c>
      <c r="AV97" s="21">
        <v>1</v>
      </c>
      <c r="AW97" t="s">
        <v>66</v>
      </c>
      <c r="AX97">
        <v>-11</v>
      </c>
      <c r="AY97" s="21">
        <v>1</v>
      </c>
      <c r="AZ97" s="21" t="s">
        <v>8</v>
      </c>
      <c r="BA97" s="21">
        <v>-4</v>
      </c>
      <c r="BB97" s="21">
        <v>1</v>
      </c>
      <c r="BC97" s="21"/>
      <c r="BD97" s="21"/>
      <c r="BE97" s="21">
        <v>1</v>
      </c>
      <c r="BF97" s="21"/>
      <c r="BG97" s="21"/>
      <c r="BH97" s="21">
        <v>1</v>
      </c>
      <c r="BI97" s="21"/>
      <c r="BJ97" s="21"/>
      <c r="BK97" s="21">
        <v>1</v>
      </c>
    </row>
    <row r="98" spans="1:63" x14ac:dyDescent="0.25">
      <c r="A98" t="s">
        <v>69</v>
      </c>
      <c r="B98">
        <v>2</v>
      </c>
      <c r="C98">
        <v>2</v>
      </c>
      <c r="D98" t="s">
        <v>265</v>
      </c>
      <c r="E98" s="4">
        <v>-3</v>
      </c>
      <c r="F98">
        <v>2</v>
      </c>
      <c r="G98" s="21"/>
      <c r="H98" s="21"/>
      <c r="I98" s="21">
        <v>2</v>
      </c>
      <c r="J98" t="s">
        <v>69</v>
      </c>
      <c r="K98">
        <v>-2</v>
      </c>
      <c r="L98" s="21">
        <v>2</v>
      </c>
      <c r="M98" s="21" t="s">
        <v>69</v>
      </c>
      <c r="N98" s="21">
        <v>5</v>
      </c>
      <c r="O98" s="21">
        <v>2</v>
      </c>
      <c r="P98" s="21" t="s">
        <v>69</v>
      </c>
      <c r="Q98" s="21">
        <v>-4</v>
      </c>
      <c r="R98" s="21">
        <v>2</v>
      </c>
      <c r="S98" s="21" t="s">
        <v>69</v>
      </c>
      <c r="T98" s="21">
        <v>9</v>
      </c>
      <c r="U98" s="21">
        <v>2</v>
      </c>
      <c r="V98" s="21" t="s">
        <v>69</v>
      </c>
      <c r="W98" s="21">
        <v>11</v>
      </c>
      <c r="X98" s="21">
        <v>2</v>
      </c>
      <c r="Y98" s="21"/>
      <c r="Z98" s="21"/>
      <c r="AA98" s="21">
        <v>2</v>
      </c>
      <c r="AB98" s="21" t="s">
        <v>265</v>
      </c>
      <c r="AC98" s="21">
        <v>3</v>
      </c>
      <c r="AD98" s="21">
        <v>2</v>
      </c>
      <c r="AE98" s="21" t="s">
        <v>8</v>
      </c>
      <c r="AF98" s="21">
        <v>13</v>
      </c>
      <c r="AG98" s="21">
        <v>2</v>
      </c>
      <c r="AH98" t="s">
        <v>8</v>
      </c>
      <c r="AI98">
        <v>-8</v>
      </c>
      <c r="AJ98" s="21">
        <v>2</v>
      </c>
      <c r="AK98" s="21" t="s">
        <v>8</v>
      </c>
      <c r="AL98" s="21">
        <v>-19</v>
      </c>
      <c r="AM98" s="21">
        <v>2</v>
      </c>
      <c r="AN98" s="21" t="s">
        <v>451</v>
      </c>
      <c r="AO98" s="21">
        <v>-1</v>
      </c>
      <c r="AP98" s="21">
        <v>2</v>
      </c>
      <c r="AQ98" t="s">
        <v>15</v>
      </c>
      <c r="AR98">
        <v>-1</v>
      </c>
      <c r="AS98" s="21">
        <v>2</v>
      </c>
      <c r="AT98" s="21" t="s">
        <v>258</v>
      </c>
      <c r="AU98" s="21">
        <v>-1</v>
      </c>
      <c r="AV98" s="21">
        <v>2</v>
      </c>
      <c r="AW98" t="s">
        <v>258</v>
      </c>
      <c r="AX98">
        <v>-11</v>
      </c>
      <c r="AY98" s="21">
        <v>2</v>
      </c>
      <c r="AZ98" s="21" t="s">
        <v>66</v>
      </c>
      <c r="BA98" s="21">
        <v>-4</v>
      </c>
      <c r="BB98" s="21">
        <v>2</v>
      </c>
      <c r="BC98" s="21"/>
      <c r="BD98" s="21"/>
      <c r="BE98" s="21">
        <v>2</v>
      </c>
      <c r="BF98" s="21"/>
      <c r="BG98" s="21"/>
      <c r="BH98" s="21">
        <v>2</v>
      </c>
      <c r="BI98" s="21"/>
      <c r="BJ98" s="21"/>
      <c r="BK98" s="21">
        <v>2</v>
      </c>
    </row>
    <row r="99" spans="1:63" x14ac:dyDescent="0.25">
      <c r="A99" t="s">
        <v>258</v>
      </c>
      <c r="B99">
        <v>2</v>
      </c>
      <c r="C99">
        <v>3</v>
      </c>
      <c r="D99" t="s">
        <v>69</v>
      </c>
      <c r="E99" s="4">
        <v>-3</v>
      </c>
      <c r="F99">
        <v>3</v>
      </c>
      <c r="G99" s="21"/>
      <c r="H99" s="21"/>
      <c r="I99" s="21">
        <v>3</v>
      </c>
      <c r="J99" t="s">
        <v>258</v>
      </c>
      <c r="K99">
        <v>-2</v>
      </c>
      <c r="L99" s="21">
        <v>3</v>
      </c>
      <c r="M99" s="21" t="s">
        <v>258</v>
      </c>
      <c r="N99" s="21">
        <v>5</v>
      </c>
      <c r="O99" s="21">
        <v>3</v>
      </c>
      <c r="P99" s="21" t="s">
        <v>258</v>
      </c>
      <c r="Q99" s="21">
        <v>-4</v>
      </c>
      <c r="R99" s="21">
        <v>3</v>
      </c>
      <c r="S99" s="21" t="s">
        <v>446</v>
      </c>
      <c r="T99" s="21">
        <v>9</v>
      </c>
      <c r="U99" s="21">
        <v>3</v>
      </c>
      <c r="V99" s="21" t="s">
        <v>446</v>
      </c>
      <c r="W99" s="21">
        <v>11</v>
      </c>
      <c r="X99" s="21">
        <v>3</v>
      </c>
      <c r="Y99" s="21"/>
      <c r="Z99" s="21"/>
      <c r="AA99" s="21">
        <v>3</v>
      </c>
      <c r="AB99" s="21" t="s">
        <v>8</v>
      </c>
      <c r="AC99" s="21">
        <v>3</v>
      </c>
      <c r="AD99" s="21">
        <v>3</v>
      </c>
      <c r="AE99" s="21" t="s">
        <v>69</v>
      </c>
      <c r="AF99" s="21">
        <v>13</v>
      </c>
      <c r="AG99" s="21">
        <v>3</v>
      </c>
      <c r="AH99" t="s">
        <v>69</v>
      </c>
      <c r="AI99">
        <v>-8</v>
      </c>
      <c r="AJ99" s="21">
        <v>3</v>
      </c>
      <c r="AK99" s="21" t="s">
        <v>258</v>
      </c>
      <c r="AL99" s="21">
        <v>-19</v>
      </c>
      <c r="AM99" s="21">
        <v>3</v>
      </c>
      <c r="AN99" s="21" t="s">
        <v>69</v>
      </c>
      <c r="AO99" s="21">
        <v>-1</v>
      </c>
      <c r="AP99" s="21">
        <v>3</v>
      </c>
      <c r="AQ99" t="s">
        <v>234</v>
      </c>
      <c r="AR99">
        <v>-1</v>
      </c>
      <c r="AS99" s="21">
        <v>3</v>
      </c>
      <c r="AT99" s="21" t="s">
        <v>446</v>
      </c>
      <c r="AU99" s="21">
        <v>-1</v>
      </c>
      <c r="AV99" s="21">
        <v>3</v>
      </c>
      <c r="AW99" t="s">
        <v>446</v>
      </c>
      <c r="AX99">
        <v>-11</v>
      </c>
      <c r="AY99" s="21">
        <v>3</v>
      </c>
      <c r="AZ99" s="21" t="s">
        <v>446</v>
      </c>
      <c r="BA99" s="21">
        <v>-4</v>
      </c>
      <c r="BB99" s="21">
        <v>3</v>
      </c>
      <c r="BC99" s="21"/>
      <c r="BD99" s="21"/>
      <c r="BE99" s="21">
        <v>3</v>
      </c>
      <c r="BF99" s="21"/>
      <c r="BG99" s="21"/>
      <c r="BH99" s="21">
        <v>3</v>
      </c>
      <c r="BI99" s="21"/>
      <c r="BJ99" s="21"/>
      <c r="BK99" s="21">
        <v>3</v>
      </c>
    </row>
    <row r="100" spans="1:63" x14ac:dyDescent="0.25">
      <c r="A100" t="s">
        <v>91</v>
      </c>
      <c r="B100">
        <v>2</v>
      </c>
      <c r="C100">
        <v>4</v>
      </c>
      <c r="D100" t="s">
        <v>91</v>
      </c>
      <c r="E100" s="4">
        <v>-3</v>
      </c>
      <c r="F100">
        <v>4</v>
      </c>
      <c r="G100" s="21"/>
      <c r="H100" s="21"/>
      <c r="I100" s="21">
        <v>4</v>
      </c>
      <c r="J100" t="s">
        <v>91</v>
      </c>
      <c r="K100">
        <v>-2</v>
      </c>
      <c r="L100" s="21">
        <v>4</v>
      </c>
      <c r="M100" s="21" t="s">
        <v>91</v>
      </c>
      <c r="N100" s="21">
        <v>5</v>
      </c>
      <c r="O100" s="21">
        <v>4</v>
      </c>
      <c r="P100" s="21" t="s">
        <v>91</v>
      </c>
      <c r="Q100" s="21">
        <v>-4</v>
      </c>
      <c r="R100" s="21">
        <v>4</v>
      </c>
      <c r="S100" s="21" t="s">
        <v>91</v>
      </c>
      <c r="T100" s="21">
        <v>9</v>
      </c>
      <c r="U100" s="21">
        <v>4</v>
      </c>
      <c r="V100" s="21" t="s">
        <v>91</v>
      </c>
      <c r="W100" s="21">
        <v>11</v>
      </c>
      <c r="X100" s="21">
        <v>4</v>
      </c>
      <c r="Y100" s="21"/>
      <c r="Z100" s="21"/>
      <c r="AA100" s="21">
        <v>4</v>
      </c>
      <c r="AB100" s="21" t="s">
        <v>91</v>
      </c>
      <c r="AC100" s="21">
        <v>3</v>
      </c>
      <c r="AD100" s="21">
        <v>4</v>
      </c>
      <c r="AE100" s="21" t="s">
        <v>91</v>
      </c>
      <c r="AF100" s="21">
        <v>13</v>
      </c>
      <c r="AG100" s="21">
        <v>4</v>
      </c>
      <c r="AH100" t="s">
        <v>234</v>
      </c>
      <c r="AI100">
        <v>-8</v>
      </c>
      <c r="AJ100" s="21">
        <v>4</v>
      </c>
      <c r="AK100" s="21" t="s">
        <v>234</v>
      </c>
      <c r="AL100" s="21">
        <v>-19</v>
      </c>
      <c r="AM100" s="21">
        <v>4</v>
      </c>
      <c r="AN100" s="21" t="s">
        <v>91</v>
      </c>
      <c r="AO100" s="21">
        <v>-1</v>
      </c>
      <c r="AP100" s="21">
        <v>4</v>
      </c>
      <c r="AQ100" t="s">
        <v>126</v>
      </c>
      <c r="AR100">
        <v>-1</v>
      </c>
      <c r="AS100" s="21">
        <v>4</v>
      </c>
      <c r="AT100" s="21" t="s">
        <v>91</v>
      </c>
      <c r="AU100" s="21">
        <v>-1</v>
      </c>
      <c r="AV100" s="21">
        <v>4</v>
      </c>
      <c r="AW100" t="s">
        <v>91</v>
      </c>
      <c r="AX100">
        <v>-11</v>
      </c>
      <c r="AY100" s="21">
        <v>4</v>
      </c>
      <c r="AZ100" s="21" t="s">
        <v>91</v>
      </c>
      <c r="BA100" s="21">
        <v>-4</v>
      </c>
      <c r="BB100" s="21">
        <v>4</v>
      </c>
      <c r="BC100" s="21"/>
      <c r="BD100" s="21"/>
      <c r="BE100" s="21">
        <v>4</v>
      </c>
      <c r="BF100" s="21"/>
      <c r="BG100" s="21"/>
      <c r="BH100" s="21">
        <v>4</v>
      </c>
      <c r="BI100" s="21"/>
      <c r="BJ100" s="21"/>
      <c r="BK100" s="21">
        <v>4</v>
      </c>
    </row>
    <row r="101" spans="1:63" x14ac:dyDescent="0.25">
      <c r="A101" t="s">
        <v>66</v>
      </c>
      <c r="B101">
        <v>-13</v>
      </c>
      <c r="C101">
        <v>1</v>
      </c>
      <c r="D101" t="s">
        <v>458</v>
      </c>
      <c r="E101" s="4">
        <v>10</v>
      </c>
      <c r="F101">
        <v>1</v>
      </c>
      <c r="G101" s="21"/>
      <c r="H101" s="21"/>
      <c r="I101" s="21">
        <v>1</v>
      </c>
      <c r="J101" t="s">
        <v>66</v>
      </c>
      <c r="K101">
        <v>6</v>
      </c>
      <c r="L101" s="21">
        <v>1</v>
      </c>
      <c r="M101" s="21" t="s">
        <v>461</v>
      </c>
      <c r="N101" s="21">
        <v>-8</v>
      </c>
      <c r="O101" s="21">
        <v>1</v>
      </c>
      <c r="P101" s="21" t="s">
        <v>66</v>
      </c>
      <c r="Q101" s="21">
        <v>-9</v>
      </c>
      <c r="R101" s="21">
        <v>1</v>
      </c>
      <c r="S101" s="21" t="s">
        <v>66</v>
      </c>
      <c r="T101" s="21">
        <v>-6</v>
      </c>
      <c r="U101" s="21">
        <v>1</v>
      </c>
      <c r="V101" s="21" t="s">
        <v>66</v>
      </c>
      <c r="W101" s="21">
        <v>0</v>
      </c>
      <c r="X101" s="21">
        <v>1</v>
      </c>
      <c r="Y101" s="21"/>
      <c r="Z101" s="21"/>
      <c r="AA101" s="21">
        <v>1</v>
      </c>
      <c r="AB101" s="21" t="s">
        <v>458</v>
      </c>
      <c r="AC101" s="21">
        <v>-2</v>
      </c>
      <c r="AD101" s="21">
        <v>1</v>
      </c>
      <c r="AE101" s="21" t="s">
        <v>66</v>
      </c>
      <c r="AF101" s="21">
        <v>-3</v>
      </c>
      <c r="AG101" s="21">
        <v>1</v>
      </c>
      <c r="AH101" t="s">
        <v>465</v>
      </c>
      <c r="AI101">
        <v>4</v>
      </c>
      <c r="AJ101" s="21">
        <v>1</v>
      </c>
      <c r="AK101" s="21" t="s">
        <v>465</v>
      </c>
      <c r="AL101" s="21">
        <v>-11</v>
      </c>
      <c r="AM101" s="21">
        <v>1</v>
      </c>
      <c r="AN101" s="21" t="s">
        <v>345</v>
      </c>
      <c r="AO101" s="21">
        <v>-19</v>
      </c>
      <c r="AP101" s="21">
        <v>1</v>
      </c>
      <c r="AQ101" t="s">
        <v>8</v>
      </c>
      <c r="AR101">
        <v>2</v>
      </c>
      <c r="AS101" s="21">
        <v>1</v>
      </c>
      <c r="AT101" s="21" t="s">
        <v>66</v>
      </c>
      <c r="AU101" s="21">
        <v>-15</v>
      </c>
      <c r="AV101" s="21">
        <v>1</v>
      </c>
      <c r="AW101" t="s">
        <v>455</v>
      </c>
      <c r="AX101">
        <v>12</v>
      </c>
      <c r="AY101" s="21">
        <v>1</v>
      </c>
      <c r="AZ101" s="21" t="s">
        <v>455</v>
      </c>
      <c r="BA101" s="21">
        <v>-2</v>
      </c>
      <c r="BB101" s="21">
        <v>1</v>
      </c>
      <c r="BC101" s="21"/>
      <c r="BD101" s="21"/>
      <c r="BE101" s="21">
        <v>1</v>
      </c>
      <c r="BF101" s="21"/>
      <c r="BG101" s="21"/>
      <c r="BH101" s="21">
        <v>1</v>
      </c>
      <c r="BI101" s="21"/>
      <c r="BJ101" s="21"/>
      <c r="BK101" s="21">
        <v>1</v>
      </c>
    </row>
    <row r="102" spans="1:63" x14ac:dyDescent="0.25">
      <c r="A102" t="s">
        <v>8</v>
      </c>
      <c r="B102">
        <v>-13</v>
      </c>
      <c r="C102">
        <v>2</v>
      </c>
      <c r="D102" t="s">
        <v>66</v>
      </c>
      <c r="E102" s="4">
        <v>10</v>
      </c>
      <c r="F102">
        <v>2</v>
      </c>
      <c r="G102" s="21"/>
      <c r="H102" s="21"/>
      <c r="I102" s="21">
        <v>2</v>
      </c>
      <c r="J102" t="s">
        <v>302</v>
      </c>
      <c r="K102">
        <v>6</v>
      </c>
      <c r="L102" s="21">
        <v>2</v>
      </c>
      <c r="M102" s="21" t="s">
        <v>302</v>
      </c>
      <c r="N102" s="21">
        <v>-8</v>
      </c>
      <c r="O102" s="21">
        <v>2</v>
      </c>
      <c r="P102" s="21" t="s">
        <v>8</v>
      </c>
      <c r="Q102" s="21">
        <v>-9</v>
      </c>
      <c r="R102" s="21">
        <v>2</v>
      </c>
      <c r="S102" s="21" t="s">
        <v>115</v>
      </c>
      <c r="T102" s="21">
        <v>-6</v>
      </c>
      <c r="U102" s="21">
        <v>2</v>
      </c>
      <c r="V102" s="21" t="s">
        <v>265</v>
      </c>
      <c r="W102" s="21">
        <v>0</v>
      </c>
      <c r="X102" s="21">
        <v>2</v>
      </c>
      <c r="Y102" s="21"/>
      <c r="Z102" s="21"/>
      <c r="AA102" s="21">
        <v>2</v>
      </c>
      <c r="AB102" s="21" t="s">
        <v>451</v>
      </c>
      <c r="AC102" s="21">
        <v>-2</v>
      </c>
      <c r="AD102" s="21">
        <v>2</v>
      </c>
      <c r="AE102" s="21" t="s">
        <v>258</v>
      </c>
      <c r="AF102" s="21">
        <v>-3</v>
      </c>
      <c r="AG102" s="21">
        <v>2</v>
      </c>
      <c r="AH102" t="s">
        <v>66</v>
      </c>
      <c r="AI102">
        <v>4</v>
      </c>
      <c r="AJ102" s="21">
        <v>2</v>
      </c>
      <c r="AK102" s="21" t="s">
        <v>463</v>
      </c>
      <c r="AL102" s="21">
        <v>-11</v>
      </c>
      <c r="AM102" s="21">
        <v>2</v>
      </c>
      <c r="AN102" s="21" t="s">
        <v>258</v>
      </c>
      <c r="AO102" s="21">
        <v>-19</v>
      </c>
      <c r="AP102" s="21">
        <v>2</v>
      </c>
      <c r="AQ102" t="s">
        <v>302</v>
      </c>
      <c r="AR102">
        <v>2</v>
      </c>
      <c r="AS102" s="21">
        <v>2</v>
      </c>
      <c r="AT102" s="21" t="s">
        <v>115</v>
      </c>
      <c r="AU102" s="21">
        <v>-15</v>
      </c>
      <c r="AV102" s="21">
        <v>2</v>
      </c>
      <c r="AW102" t="s">
        <v>69</v>
      </c>
      <c r="AX102">
        <v>12</v>
      </c>
      <c r="AY102" s="21">
        <v>2</v>
      </c>
      <c r="AZ102" s="21" t="s">
        <v>69</v>
      </c>
      <c r="BA102" s="21">
        <v>-2</v>
      </c>
      <c r="BB102" s="21">
        <v>2</v>
      </c>
      <c r="BC102" s="21"/>
      <c r="BD102" s="21"/>
      <c r="BE102" s="21">
        <v>2</v>
      </c>
      <c r="BF102" s="21"/>
      <c r="BG102" s="21"/>
      <c r="BH102" s="21">
        <v>2</v>
      </c>
      <c r="BI102" s="21"/>
      <c r="BJ102" s="21"/>
      <c r="BK102" s="21">
        <v>2</v>
      </c>
    </row>
    <row r="103" spans="1:63" x14ac:dyDescent="0.25">
      <c r="A103" t="s">
        <v>115</v>
      </c>
      <c r="B103">
        <v>-13</v>
      </c>
      <c r="C103">
        <v>3</v>
      </c>
      <c r="D103" t="s">
        <v>115</v>
      </c>
      <c r="E103" s="4">
        <v>10</v>
      </c>
      <c r="F103">
        <v>3</v>
      </c>
      <c r="G103" s="21"/>
      <c r="H103" s="21"/>
      <c r="I103" s="21">
        <v>3</v>
      </c>
      <c r="J103" t="s">
        <v>115</v>
      </c>
      <c r="K103">
        <v>6</v>
      </c>
      <c r="L103" s="21">
        <v>3</v>
      </c>
      <c r="M103" s="21" t="s">
        <v>115</v>
      </c>
      <c r="N103" s="21">
        <v>-8</v>
      </c>
      <c r="O103" s="21">
        <v>3</v>
      </c>
      <c r="P103" s="21" t="s">
        <v>115</v>
      </c>
      <c r="Q103" s="21">
        <v>-9</v>
      </c>
      <c r="R103" s="21">
        <v>3</v>
      </c>
      <c r="S103" s="21" t="s">
        <v>258</v>
      </c>
      <c r="T103" s="21">
        <v>-6</v>
      </c>
      <c r="U103" s="21">
        <v>3</v>
      </c>
      <c r="V103" s="21" t="s">
        <v>258</v>
      </c>
      <c r="W103" s="21">
        <v>0</v>
      </c>
      <c r="X103" s="21">
        <v>3</v>
      </c>
      <c r="Y103" s="21"/>
      <c r="Z103" s="21"/>
      <c r="AA103" s="21">
        <v>3</v>
      </c>
      <c r="AB103" s="21" t="s">
        <v>452</v>
      </c>
      <c r="AC103" s="21">
        <v>-2</v>
      </c>
      <c r="AD103" s="21">
        <v>3</v>
      </c>
      <c r="AE103" s="21" t="s">
        <v>15</v>
      </c>
      <c r="AF103" s="21">
        <v>-3</v>
      </c>
      <c r="AG103" s="21">
        <v>3</v>
      </c>
      <c r="AH103" t="s">
        <v>115</v>
      </c>
      <c r="AI103">
        <v>4</v>
      </c>
      <c r="AJ103" s="21">
        <v>3</v>
      </c>
      <c r="AK103" s="21" t="s">
        <v>115</v>
      </c>
      <c r="AL103" s="21">
        <v>-11</v>
      </c>
      <c r="AM103" s="21">
        <v>3</v>
      </c>
      <c r="AN103" s="21" t="s">
        <v>115</v>
      </c>
      <c r="AO103" s="21">
        <v>-19</v>
      </c>
      <c r="AP103" s="21">
        <v>3</v>
      </c>
      <c r="AQ103" t="s">
        <v>257</v>
      </c>
      <c r="AR103">
        <v>2</v>
      </c>
      <c r="AS103" s="21">
        <v>3</v>
      </c>
      <c r="AT103" s="21" t="s">
        <v>15</v>
      </c>
      <c r="AU103" s="21">
        <v>-15</v>
      </c>
      <c r="AV103" s="21">
        <v>3</v>
      </c>
      <c r="AW103" t="s">
        <v>244</v>
      </c>
      <c r="AX103">
        <v>12</v>
      </c>
      <c r="AY103" s="21">
        <v>3</v>
      </c>
      <c r="AZ103" s="21" t="s">
        <v>244</v>
      </c>
      <c r="BA103" s="21">
        <v>-2</v>
      </c>
      <c r="BB103" s="21">
        <v>3</v>
      </c>
      <c r="BC103" s="21"/>
      <c r="BD103" s="21"/>
      <c r="BE103" s="21">
        <v>3</v>
      </c>
      <c r="BF103" s="21"/>
      <c r="BG103" s="21"/>
      <c r="BH103" s="21">
        <v>3</v>
      </c>
      <c r="BI103" s="21"/>
      <c r="BJ103" s="21"/>
      <c r="BK103" s="21">
        <v>3</v>
      </c>
    </row>
    <row r="104" spans="1:63" x14ac:dyDescent="0.25">
      <c r="A104" t="s">
        <v>244</v>
      </c>
      <c r="B104">
        <v>-13</v>
      </c>
      <c r="C104">
        <v>4</v>
      </c>
      <c r="D104" t="s">
        <v>258</v>
      </c>
      <c r="E104" s="4">
        <v>10</v>
      </c>
      <c r="F104">
        <v>4</v>
      </c>
      <c r="G104" s="21"/>
      <c r="H104" s="21"/>
      <c r="I104" s="21">
        <v>4</v>
      </c>
      <c r="J104" t="s">
        <v>244</v>
      </c>
      <c r="K104">
        <v>6</v>
      </c>
      <c r="L104" s="21">
        <v>4</v>
      </c>
      <c r="M104" s="21" t="s">
        <v>446</v>
      </c>
      <c r="N104" s="21">
        <v>-8</v>
      </c>
      <c r="O104" s="21">
        <v>4</v>
      </c>
      <c r="P104" s="21" t="s">
        <v>446</v>
      </c>
      <c r="Q104" s="21">
        <v>-9</v>
      </c>
      <c r="R104" s="21">
        <v>4</v>
      </c>
      <c r="S104" s="21" t="s">
        <v>234</v>
      </c>
      <c r="T104" s="21">
        <v>-6</v>
      </c>
      <c r="U104" s="21">
        <v>4</v>
      </c>
      <c r="V104" s="21" t="s">
        <v>234</v>
      </c>
      <c r="W104" s="21">
        <v>0</v>
      </c>
      <c r="X104" s="21">
        <v>4</v>
      </c>
      <c r="Y104" s="21"/>
      <c r="Z104" s="21"/>
      <c r="AA104" s="21">
        <v>4</v>
      </c>
      <c r="AB104" s="21" t="s">
        <v>258</v>
      </c>
      <c r="AC104" s="21">
        <v>-2</v>
      </c>
      <c r="AD104" s="21">
        <v>4</v>
      </c>
      <c r="AE104" s="21" t="s">
        <v>244</v>
      </c>
      <c r="AF104" s="21">
        <v>-3</v>
      </c>
      <c r="AG104" s="21">
        <v>4</v>
      </c>
      <c r="AH104" t="s">
        <v>244</v>
      </c>
      <c r="AI104">
        <v>4</v>
      </c>
      <c r="AJ104" s="21">
        <v>4</v>
      </c>
      <c r="AK104" s="21" t="s">
        <v>69</v>
      </c>
      <c r="AL104" s="21">
        <v>-11</v>
      </c>
      <c r="AM104" s="21">
        <v>4</v>
      </c>
      <c r="AN104" s="21" t="s">
        <v>244</v>
      </c>
      <c r="AO104" s="21">
        <v>-19</v>
      </c>
      <c r="AP104" s="21">
        <v>4</v>
      </c>
      <c r="AQ104" t="s">
        <v>100</v>
      </c>
      <c r="AR104">
        <v>2</v>
      </c>
      <c r="AS104" s="21">
        <v>4</v>
      </c>
      <c r="AT104" s="21" t="s">
        <v>244</v>
      </c>
      <c r="AU104" s="21">
        <v>-15</v>
      </c>
      <c r="AV104" s="21">
        <v>4</v>
      </c>
      <c r="AW104" t="s">
        <v>12</v>
      </c>
      <c r="AX104">
        <v>12</v>
      </c>
      <c r="AY104" s="21">
        <v>4</v>
      </c>
      <c r="AZ104" s="21" t="s">
        <v>12</v>
      </c>
      <c r="BA104" s="21">
        <v>-2</v>
      </c>
      <c r="BB104" s="21">
        <v>4</v>
      </c>
      <c r="BC104" s="21"/>
      <c r="BD104" s="21"/>
      <c r="BE104" s="21">
        <v>4</v>
      </c>
      <c r="BF104" s="21"/>
      <c r="BG104" s="21"/>
      <c r="BH104" s="21">
        <v>4</v>
      </c>
      <c r="BI104" s="21"/>
      <c r="BJ104" s="21"/>
      <c r="BK104" s="21">
        <v>4</v>
      </c>
    </row>
    <row r="105" spans="1:63" x14ac:dyDescent="0.25">
      <c r="A105" t="s">
        <v>345</v>
      </c>
      <c r="B105">
        <v>-8</v>
      </c>
      <c r="C105">
        <v>1</v>
      </c>
      <c r="D105" t="s">
        <v>345</v>
      </c>
      <c r="E105" s="4">
        <v>-16</v>
      </c>
      <c r="F105">
        <v>1</v>
      </c>
      <c r="G105" s="21"/>
      <c r="H105" s="21"/>
      <c r="I105" s="21">
        <v>1</v>
      </c>
      <c r="J105" t="s">
        <v>453</v>
      </c>
      <c r="K105">
        <v>-11</v>
      </c>
      <c r="L105" s="21">
        <v>1</v>
      </c>
      <c r="M105" s="21" t="s">
        <v>453</v>
      </c>
      <c r="N105" s="21">
        <v>-6</v>
      </c>
      <c r="O105" s="21">
        <v>1</v>
      </c>
      <c r="P105" s="21" t="s">
        <v>453</v>
      </c>
      <c r="Q105" s="21">
        <v>7</v>
      </c>
      <c r="R105" s="21">
        <v>1</v>
      </c>
      <c r="S105" s="21" t="s">
        <v>15</v>
      </c>
      <c r="T105" s="21">
        <v>17</v>
      </c>
      <c r="U105" s="21">
        <v>1</v>
      </c>
      <c r="V105" s="21" t="s">
        <v>15</v>
      </c>
      <c r="W105" s="21">
        <v>-7</v>
      </c>
      <c r="X105" s="21">
        <v>1</v>
      </c>
      <c r="Y105" s="21"/>
      <c r="Z105" s="21"/>
      <c r="AA105" s="21">
        <v>1</v>
      </c>
      <c r="AB105" s="21" t="s">
        <v>453</v>
      </c>
      <c r="AC105" s="21">
        <v>7</v>
      </c>
      <c r="AD105" s="21">
        <v>1</v>
      </c>
      <c r="AE105" s="21" t="s">
        <v>453</v>
      </c>
      <c r="AF105" s="21">
        <v>10</v>
      </c>
      <c r="AG105" s="21">
        <v>1</v>
      </c>
      <c r="AH105" t="s">
        <v>453</v>
      </c>
      <c r="AI105">
        <v>-8</v>
      </c>
      <c r="AJ105" s="21">
        <v>1</v>
      </c>
      <c r="AK105" s="21" t="s">
        <v>453</v>
      </c>
      <c r="AL105" s="21">
        <v>12</v>
      </c>
      <c r="AM105" s="21">
        <v>1</v>
      </c>
      <c r="AN105" s="21" t="s">
        <v>453</v>
      </c>
      <c r="AO105" s="21">
        <v>-9</v>
      </c>
      <c r="AP105" s="21">
        <v>1</v>
      </c>
      <c r="AQ105" t="s">
        <v>465</v>
      </c>
      <c r="AR105">
        <v>-14</v>
      </c>
      <c r="AS105" s="21">
        <v>1</v>
      </c>
      <c r="AT105" s="21" t="s">
        <v>8</v>
      </c>
      <c r="AU105" s="21">
        <v>-3</v>
      </c>
      <c r="AV105" s="21">
        <v>1</v>
      </c>
      <c r="AW105" t="s">
        <v>453</v>
      </c>
      <c r="AX105">
        <v>2</v>
      </c>
      <c r="AY105" s="21">
        <v>1</v>
      </c>
      <c r="AZ105" s="21" t="s">
        <v>71</v>
      </c>
      <c r="BA105" s="21">
        <v>-13</v>
      </c>
      <c r="BB105" s="21">
        <v>1</v>
      </c>
      <c r="BC105" s="21"/>
      <c r="BD105" s="21"/>
      <c r="BE105" s="21">
        <v>1</v>
      </c>
      <c r="BF105" s="21"/>
      <c r="BG105" s="21"/>
      <c r="BH105" s="21">
        <v>1</v>
      </c>
      <c r="BI105" s="21"/>
      <c r="BJ105" s="21"/>
      <c r="BK105" s="21">
        <v>1</v>
      </c>
    </row>
    <row r="106" spans="1:63" x14ac:dyDescent="0.25">
      <c r="A106" t="s">
        <v>302</v>
      </c>
      <c r="B106">
        <v>-8</v>
      </c>
      <c r="C106">
        <v>2</v>
      </c>
      <c r="D106" t="s">
        <v>302</v>
      </c>
      <c r="E106" s="4">
        <v>-16</v>
      </c>
      <c r="F106">
        <v>2</v>
      </c>
      <c r="G106" s="21"/>
      <c r="H106" s="21"/>
      <c r="I106" s="21">
        <v>2</v>
      </c>
      <c r="J106" t="s">
        <v>8</v>
      </c>
      <c r="K106">
        <v>-11</v>
      </c>
      <c r="L106" s="21">
        <v>2</v>
      </c>
      <c r="M106" s="21" t="s">
        <v>8</v>
      </c>
      <c r="N106" s="21">
        <v>-6</v>
      </c>
      <c r="O106" s="21">
        <v>2</v>
      </c>
      <c r="P106" s="21" t="s">
        <v>302</v>
      </c>
      <c r="Q106" s="21">
        <v>7</v>
      </c>
      <c r="R106" s="21">
        <v>2</v>
      </c>
      <c r="S106" s="21" t="s">
        <v>302</v>
      </c>
      <c r="T106" s="21">
        <v>17</v>
      </c>
      <c r="U106" s="21">
        <v>2</v>
      </c>
      <c r="V106" s="21" t="s">
        <v>302</v>
      </c>
      <c r="W106" s="21">
        <v>-7</v>
      </c>
      <c r="X106" s="21">
        <v>2</v>
      </c>
      <c r="Y106" s="21"/>
      <c r="Z106" s="21"/>
      <c r="AA106" s="21">
        <v>2</v>
      </c>
      <c r="AB106" s="21" t="s">
        <v>302</v>
      </c>
      <c r="AC106" s="21">
        <v>7</v>
      </c>
      <c r="AD106" s="21">
        <v>2</v>
      </c>
      <c r="AE106" s="21" t="s">
        <v>302</v>
      </c>
      <c r="AF106" s="21">
        <v>10</v>
      </c>
      <c r="AG106" s="21">
        <v>2</v>
      </c>
      <c r="AH106" t="s">
        <v>302</v>
      </c>
      <c r="AI106">
        <v>-8</v>
      </c>
      <c r="AJ106" s="21">
        <v>2</v>
      </c>
      <c r="AK106" s="21" t="s">
        <v>302</v>
      </c>
      <c r="AL106" s="21">
        <v>12</v>
      </c>
      <c r="AM106" s="21">
        <v>2</v>
      </c>
      <c r="AN106" s="21" t="s">
        <v>302</v>
      </c>
      <c r="AO106" s="21">
        <v>-9</v>
      </c>
      <c r="AP106" s="21">
        <v>2</v>
      </c>
      <c r="AQ106" t="s">
        <v>71</v>
      </c>
      <c r="AR106">
        <v>-14</v>
      </c>
      <c r="AS106" s="21">
        <v>2</v>
      </c>
      <c r="AT106" s="21" t="s">
        <v>302</v>
      </c>
      <c r="AU106" s="21">
        <v>-3</v>
      </c>
      <c r="AV106" s="21">
        <v>2</v>
      </c>
      <c r="AW106" t="s">
        <v>302</v>
      </c>
      <c r="AX106">
        <v>2</v>
      </c>
      <c r="AY106" s="21">
        <v>2</v>
      </c>
      <c r="AZ106" s="21" t="s">
        <v>302</v>
      </c>
      <c r="BA106" s="21">
        <v>-13</v>
      </c>
      <c r="BB106" s="21">
        <v>2</v>
      </c>
      <c r="BC106" s="21"/>
      <c r="BD106" s="21"/>
      <c r="BE106" s="21">
        <v>2</v>
      </c>
      <c r="BF106" s="21"/>
      <c r="BG106" s="21"/>
      <c r="BH106" s="21">
        <v>2</v>
      </c>
      <c r="BI106" s="21"/>
      <c r="BJ106" s="21"/>
      <c r="BK106" s="21">
        <v>2</v>
      </c>
    </row>
    <row r="107" spans="1:63" x14ac:dyDescent="0.25">
      <c r="A107" t="s">
        <v>15</v>
      </c>
      <c r="B107">
        <v>-8</v>
      </c>
      <c r="C107">
        <v>3</v>
      </c>
      <c r="D107" t="s">
        <v>8</v>
      </c>
      <c r="E107" s="4">
        <v>-16</v>
      </c>
      <c r="F107">
        <v>3</v>
      </c>
      <c r="G107" s="21"/>
      <c r="H107" s="21"/>
      <c r="I107" s="21">
        <v>3</v>
      </c>
      <c r="J107" t="s">
        <v>15</v>
      </c>
      <c r="K107">
        <v>-11</v>
      </c>
      <c r="L107" s="21">
        <v>3</v>
      </c>
      <c r="M107" s="21" t="s">
        <v>15</v>
      </c>
      <c r="N107" s="21">
        <v>-6</v>
      </c>
      <c r="O107" s="21">
        <v>3</v>
      </c>
      <c r="P107" s="21" t="s">
        <v>15</v>
      </c>
      <c r="Q107" s="21">
        <v>7</v>
      </c>
      <c r="R107" s="21">
        <v>3</v>
      </c>
      <c r="S107" s="21" t="s">
        <v>257</v>
      </c>
      <c r="T107" s="21">
        <v>17</v>
      </c>
      <c r="U107" s="21">
        <v>3</v>
      </c>
      <c r="V107" s="21" t="s">
        <v>257</v>
      </c>
      <c r="W107" s="21">
        <v>-7</v>
      </c>
      <c r="X107" s="21">
        <v>3</v>
      </c>
      <c r="Y107" s="21"/>
      <c r="Z107" s="21"/>
      <c r="AA107" s="21">
        <v>3</v>
      </c>
      <c r="AB107" s="21" t="s">
        <v>257</v>
      </c>
      <c r="AC107" s="21">
        <v>7</v>
      </c>
      <c r="AD107" s="21">
        <v>3</v>
      </c>
      <c r="AE107" s="21" t="s">
        <v>257</v>
      </c>
      <c r="AF107" s="21">
        <v>10</v>
      </c>
      <c r="AG107" s="21">
        <v>3</v>
      </c>
      <c r="AH107" t="s">
        <v>257</v>
      </c>
      <c r="AI107">
        <v>-8</v>
      </c>
      <c r="AJ107" s="21">
        <v>3</v>
      </c>
      <c r="AK107" s="21" t="s">
        <v>257</v>
      </c>
      <c r="AL107" s="21">
        <v>12</v>
      </c>
      <c r="AM107" s="21">
        <v>3</v>
      </c>
      <c r="AN107" s="21" t="s">
        <v>15</v>
      </c>
      <c r="AO107" s="21">
        <v>-9</v>
      </c>
      <c r="AP107" s="21">
        <v>3</v>
      </c>
      <c r="AQ107" t="s">
        <v>247</v>
      </c>
      <c r="AR107">
        <v>-14</v>
      </c>
      <c r="AS107" s="21">
        <v>3</v>
      </c>
      <c r="AT107" s="21" t="s">
        <v>257</v>
      </c>
      <c r="AU107" s="21">
        <v>-3</v>
      </c>
      <c r="AV107" s="21">
        <v>3</v>
      </c>
      <c r="AW107" t="s">
        <v>257</v>
      </c>
      <c r="AX107">
        <v>2</v>
      </c>
      <c r="AY107" s="21">
        <v>3</v>
      </c>
      <c r="AZ107" s="21" t="s">
        <v>257</v>
      </c>
      <c r="BA107" s="21">
        <v>-13</v>
      </c>
      <c r="BB107" s="21">
        <v>3</v>
      </c>
      <c r="BC107" s="21"/>
      <c r="BD107" s="21"/>
      <c r="BE107" s="21">
        <v>3</v>
      </c>
      <c r="BF107" s="21"/>
      <c r="BG107" s="21"/>
      <c r="BH107" s="21">
        <v>3</v>
      </c>
      <c r="BI107" s="21"/>
      <c r="BJ107" s="21"/>
      <c r="BK107" s="21">
        <v>3</v>
      </c>
    </row>
    <row r="108" spans="1:63" x14ac:dyDescent="0.25">
      <c r="A108" t="s">
        <v>234</v>
      </c>
      <c r="B108">
        <v>-8</v>
      </c>
      <c r="C108">
        <v>4</v>
      </c>
      <c r="D108" t="s">
        <v>15</v>
      </c>
      <c r="E108" s="4">
        <v>-16</v>
      </c>
      <c r="F108">
        <v>4</v>
      </c>
      <c r="G108" s="21"/>
      <c r="H108" s="21"/>
      <c r="I108" s="21">
        <v>4</v>
      </c>
      <c r="J108" t="s">
        <v>100</v>
      </c>
      <c r="K108">
        <v>-11</v>
      </c>
      <c r="L108" s="21">
        <v>4</v>
      </c>
      <c r="M108" s="21" t="s">
        <v>100</v>
      </c>
      <c r="N108" s="21">
        <v>-6</v>
      </c>
      <c r="O108" s="21">
        <v>4</v>
      </c>
      <c r="P108" s="21" t="s">
        <v>100</v>
      </c>
      <c r="Q108" s="21">
        <v>7</v>
      </c>
      <c r="R108" s="21">
        <v>4</v>
      </c>
      <c r="S108" s="21" t="s">
        <v>100</v>
      </c>
      <c r="T108" s="21">
        <v>17</v>
      </c>
      <c r="U108" s="21">
        <v>4</v>
      </c>
      <c r="V108" s="21" t="s">
        <v>100</v>
      </c>
      <c r="W108" s="21">
        <v>-7</v>
      </c>
      <c r="X108" s="21">
        <v>4</v>
      </c>
      <c r="Y108" s="21"/>
      <c r="Z108" s="21"/>
      <c r="AA108" s="21">
        <v>4</v>
      </c>
      <c r="AB108" s="21" t="s">
        <v>100</v>
      </c>
      <c r="AC108" s="21">
        <v>7</v>
      </c>
      <c r="AD108" s="21">
        <v>4</v>
      </c>
      <c r="AE108" s="21" t="s">
        <v>100</v>
      </c>
      <c r="AF108" s="21">
        <v>10</v>
      </c>
      <c r="AG108" s="21">
        <v>4</v>
      </c>
      <c r="AH108" t="s">
        <v>100</v>
      </c>
      <c r="AI108">
        <v>12</v>
      </c>
      <c r="AJ108" s="21">
        <v>4</v>
      </c>
      <c r="AK108" s="21" t="s">
        <v>100</v>
      </c>
      <c r="AL108" s="21">
        <v>12</v>
      </c>
      <c r="AM108" s="21">
        <v>4</v>
      </c>
      <c r="AN108" s="21" t="s">
        <v>234</v>
      </c>
      <c r="AO108" s="21">
        <v>-9</v>
      </c>
      <c r="AP108" s="21">
        <v>4</v>
      </c>
      <c r="AQ108" t="s">
        <v>235</v>
      </c>
      <c r="AR108">
        <v>-14</v>
      </c>
      <c r="AS108" s="21">
        <v>4</v>
      </c>
      <c r="AT108" s="21" t="s">
        <v>100</v>
      </c>
      <c r="AU108" s="21">
        <v>-3</v>
      </c>
      <c r="AV108" s="21">
        <v>4</v>
      </c>
      <c r="AW108" t="s">
        <v>100</v>
      </c>
      <c r="AX108">
        <v>2</v>
      </c>
      <c r="AY108" s="21">
        <v>4</v>
      </c>
      <c r="AZ108" s="21" t="s">
        <v>100</v>
      </c>
      <c r="BA108" s="21">
        <v>-13</v>
      </c>
      <c r="BB108" s="21">
        <v>4</v>
      </c>
      <c r="BC108" s="21"/>
      <c r="BD108" s="21"/>
      <c r="BE108" s="21">
        <v>4</v>
      </c>
      <c r="BF108" s="21"/>
      <c r="BG108" s="21"/>
      <c r="BH108" s="21">
        <v>4</v>
      </c>
      <c r="BI108" s="21"/>
      <c r="BJ108" s="21"/>
      <c r="BK108" s="21">
        <v>4</v>
      </c>
    </row>
    <row r="109" spans="1:63" x14ac:dyDescent="0.25">
      <c r="A109" t="s">
        <v>454</v>
      </c>
      <c r="B109">
        <v>13</v>
      </c>
      <c r="C109">
        <v>1</v>
      </c>
      <c r="D109" t="s">
        <v>139</v>
      </c>
      <c r="E109" s="4">
        <v>-28</v>
      </c>
      <c r="F109">
        <v>1</v>
      </c>
      <c r="G109" s="21"/>
      <c r="H109" s="21"/>
      <c r="I109" s="21">
        <v>1</v>
      </c>
      <c r="J109" t="s">
        <v>454</v>
      </c>
      <c r="K109">
        <v>-26</v>
      </c>
      <c r="L109" s="21">
        <v>1</v>
      </c>
      <c r="M109" s="21" t="s">
        <v>85</v>
      </c>
      <c r="N109" s="21">
        <v>2</v>
      </c>
      <c r="O109" s="21">
        <v>1</v>
      </c>
      <c r="P109" s="21" t="s">
        <v>462</v>
      </c>
      <c r="Q109" s="21">
        <v>-14</v>
      </c>
      <c r="R109" s="21">
        <v>1</v>
      </c>
      <c r="S109" s="21" t="s">
        <v>466</v>
      </c>
      <c r="T109" s="21">
        <v>21</v>
      </c>
      <c r="U109" s="21">
        <v>1</v>
      </c>
      <c r="V109" s="21" t="s">
        <v>466</v>
      </c>
      <c r="W109" s="21">
        <v>15</v>
      </c>
      <c r="X109" s="21">
        <v>1</v>
      </c>
      <c r="Y109" s="21"/>
      <c r="Z109" s="21"/>
      <c r="AA109" s="21">
        <v>1</v>
      </c>
      <c r="AB109" t="s">
        <v>468</v>
      </c>
      <c r="AC109" s="21">
        <v>-16</v>
      </c>
      <c r="AD109" s="21">
        <v>1</v>
      </c>
      <c r="AE109" s="21" t="s">
        <v>139</v>
      </c>
      <c r="AF109" s="21">
        <v>0</v>
      </c>
      <c r="AG109" s="21">
        <v>1</v>
      </c>
      <c r="AH109" s="21" t="s">
        <v>454</v>
      </c>
      <c r="AI109" s="22">
        <v>-2</v>
      </c>
      <c r="AJ109" s="21">
        <v>1</v>
      </c>
      <c r="AK109" s="21" t="s">
        <v>468</v>
      </c>
      <c r="AL109" s="21">
        <v>7</v>
      </c>
      <c r="AM109" s="21">
        <v>1</v>
      </c>
      <c r="AN109" s="21" t="s">
        <v>462</v>
      </c>
      <c r="AO109" s="21">
        <v>-7</v>
      </c>
      <c r="AP109" s="21">
        <v>1</v>
      </c>
      <c r="AQ109" s="21" t="s">
        <v>462</v>
      </c>
      <c r="AR109" s="21">
        <v>-8</v>
      </c>
      <c r="AS109" s="21">
        <v>1</v>
      </c>
      <c r="AT109" s="21" t="s">
        <v>468</v>
      </c>
      <c r="AU109" s="21">
        <v>1</v>
      </c>
      <c r="AV109" s="21">
        <v>1</v>
      </c>
      <c r="AW109" s="21" t="s">
        <v>468</v>
      </c>
      <c r="AX109" s="21">
        <v>2</v>
      </c>
      <c r="AY109" s="21">
        <v>1</v>
      </c>
      <c r="AZ109" s="21" t="s">
        <v>462</v>
      </c>
      <c r="BA109" s="21">
        <v>-12</v>
      </c>
      <c r="BB109" s="21">
        <v>1</v>
      </c>
      <c r="BC109" s="21"/>
      <c r="BD109" s="21"/>
      <c r="BE109" s="21">
        <v>1</v>
      </c>
      <c r="BF109" s="21"/>
      <c r="BG109" s="21"/>
      <c r="BH109" s="21">
        <v>1</v>
      </c>
      <c r="BI109" s="21"/>
      <c r="BJ109" s="21"/>
      <c r="BK109" s="21">
        <v>1</v>
      </c>
    </row>
    <row r="110" spans="1:63" x14ac:dyDescent="0.25">
      <c r="A110" t="s">
        <v>249</v>
      </c>
      <c r="B110">
        <v>13</v>
      </c>
      <c r="C110">
        <v>2</v>
      </c>
      <c r="D110" t="s">
        <v>249</v>
      </c>
      <c r="E110" s="4">
        <v>-28</v>
      </c>
      <c r="F110">
        <v>2</v>
      </c>
      <c r="G110" s="21"/>
      <c r="H110" s="21"/>
      <c r="I110" s="21">
        <v>2</v>
      </c>
      <c r="J110" t="s">
        <v>462</v>
      </c>
      <c r="K110">
        <v>-26</v>
      </c>
      <c r="L110" s="21">
        <v>2</v>
      </c>
      <c r="M110" s="21" t="s">
        <v>343</v>
      </c>
      <c r="N110" s="21">
        <v>2</v>
      </c>
      <c r="O110" s="21">
        <v>2</v>
      </c>
      <c r="P110" s="21" t="s">
        <v>463</v>
      </c>
      <c r="Q110" s="21">
        <v>-14</v>
      </c>
      <c r="R110" s="21">
        <v>2</v>
      </c>
      <c r="S110" s="21" t="s">
        <v>453</v>
      </c>
      <c r="T110" s="21">
        <v>21</v>
      </c>
      <c r="U110" s="21">
        <v>2</v>
      </c>
      <c r="V110" s="21" t="s">
        <v>461</v>
      </c>
      <c r="W110" s="21">
        <v>18</v>
      </c>
      <c r="X110" s="21">
        <v>2</v>
      </c>
      <c r="Y110" s="21"/>
      <c r="Z110" s="21"/>
      <c r="AA110" s="21">
        <v>2</v>
      </c>
      <c r="AB110" t="s">
        <v>462</v>
      </c>
      <c r="AC110" s="21">
        <v>-16</v>
      </c>
      <c r="AD110" s="21">
        <v>2</v>
      </c>
      <c r="AE110" s="21" t="s">
        <v>354</v>
      </c>
      <c r="AF110" s="21">
        <v>0</v>
      </c>
      <c r="AG110" s="21">
        <v>2</v>
      </c>
      <c r="AH110" s="21" t="s">
        <v>85</v>
      </c>
      <c r="AI110" s="22">
        <v>-2</v>
      </c>
      <c r="AJ110" s="21">
        <v>2</v>
      </c>
      <c r="AK110" s="21" t="s">
        <v>85</v>
      </c>
      <c r="AL110" s="21">
        <v>7</v>
      </c>
      <c r="AM110" s="21">
        <v>2</v>
      </c>
      <c r="AN110" s="21" t="s">
        <v>354</v>
      </c>
      <c r="AO110" s="21">
        <v>-7</v>
      </c>
      <c r="AP110" s="21">
        <v>2</v>
      </c>
      <c r="AQ110" s="21" t="s">
        <v>345</v>
      </c>
      <c r="AR110" s="21">
        <v>-8</v>
      </c>
      <c r="AS110" s="21">
        <v>2</v>
      </c>
      <c r="AT110" s="21" t="s">
        <v>462</v>
      </c>
      <c r="AU110" s="21">
        <v>1</v>
      </c>
      <c r="AV110" s="21">
        <v>2</v>
      </c>
      <c r="AW110" s="21" t="s">
        <v>241</v>
      </c>
      <c r="AX110" s="21">
        <v>2</v>
      </c>
      <c r="AY110" s="21">
        <v>2</v>
      </c>
      <c r="AZ110" s="21">
        <v>0</v>
      </c>
      <c r="BA110" s="21">
        <v>-12</v>
      </c>
      <c r="BB110" s="21">
        <v>2</v>
      </c>
      <c r="BC110" s="21"/>
      <c r="BD110" s="21"/>
      <c r="BE110" s="21">
        <v>2</v>
      </c>
      <c r="BF110" s="21"/>
      <c r="BG110" s="21"/>
      <c r="BH110" s="21">
        <v>2</v>
      </c>
      <c r="BI110" s="21"/>
      <c r="BJ110" s="21"/>
      <c r="BK110" s="21">
        <v>2</v>
      </c>
    </row>
    <row r="111" spans="1:63" x14ac:dyDescent="0.25">
      <c r="A111">
        <v>0</v>
      </c>
      <c r="B111">
        <v>0</v>
      </c>
      <c r="C111">
        <v>3</v>
      </c>
      <c r="D111">
        <v>0</v>
      </c>
      <c r="E111" s="4">
        <v>-28</v>
      </c>
      <c r="F111">
        <v>3</v>
      </c>
      <c r="G111" s="21"/>
      <c r="H111" s="21"/>
      <c r="I111" s="21">
        <v>3</v>
      </c>
      <c r="J111" t="s">
        <v>249</v>
      </c>
      <c r="K111">
        <v>-26</v>
      </c>
      <c r="L111" s="21">
        <v>3</v>
      </c>
      <c r="M111" s="21">
        <v>0</v>
      </c>
      <c r="N111" s="21">
        <v>2</v>
      </c>
      <c r="O111" s="21">
        <v>3</v>
      </c>
      <c r="P111" s="21" t="s">
        <v>343</v>
      </c>
      <c r="Q111" s="21">
        <v>-14</v>
      </c>
      <c r="R111" s="21">
        <v>3</v>
      </c>
      <c r="S111" s="21">
        <v>0</v>
      </c>
      <c r="T111" s="21">
        <v>21</v>
      </c>
      <c r="U111" s="21">
        <v>3</v>
      </c>
      <c r="V111" s="21">
        <v>0</v>
      </c>
      <c r="W111" s="21">
        <v>18</v>
      </c>
      <c r="X111" s="21">
        <v>3</v>
      </c>
      <c r="Y111" s="21"/>
      <c r="Z111" s="21"/>
      <c r="AA111" s="21">
        <v>3</v>
      </c>
      <c r="AB111" t="s">
        <v>241</v>
      </c>
      <c r="AC111" s="21">
        <v>-16</v>
      </c>
      <c r="AD111" s="21">
        <v>3</v>
      </c>
      <c r="AE111" s="21" t="s">
        <v>457</v>
      </c>
      <c r="AF111" s="21">
        <v>0</v>
      </c>
      <c r="AG111" s="21">
        <v>3</v>
      </c>
      <c r="AH111" s="21" t="s">
        <v>249</v>
      </c>
      <c r="AI111" s="22">
        <v>-2</v>
      </c>
      <c r="AJ111" s="21">
        <v>3</v>
      </c>
      <c r="AK111" s="21" t="s">
        <v>241</v>
      </c>
      <c r="AL111" s="21">
        <v>7</v>
      </c>
      <c r="AM111" s="21">
        <v>3</v>
      </c>
      <c r="AN111" s="21" t="s">
        <v>241</v>
      </c>
      <c r="AO111" s="21">
        <v>-7</v>
      </c>
      <c r="AP111" s="21">
        <v>3</v>
      </c>
      <c r="AQ111" s="21" t="s">
        <v>249</v>
      </c>
      <c r="AR111" s="21">
        <v>-8</v>
      </c>
      <c r="AS111" s="21">
        <v>3</v>
      </c>
      <c r="AT111" s="21" t="s">
        <v>469</v>
      </c>
      <c r="AU111" s="21">
        <v>1</v>
      </c>
      <c r="AV111" s="21">
        <v>3</v>
      </c>
      <c r="AW111" s="21">
        <v>0</v>
      </c>
      <c r="AX111" s="21">
        <v>2</v>
      </c>
      <c r="AY111" s="21">
        <v>3</v>
      </c>
      <c r="AZ111" s="21" t="s">
        <v>45</v>
      </c>
      <c r="BA111" s="21">
        <v>-12</v>
      </c>
      <c r="BB111" s="21">
        <v>3</v>
      </c>
      <c r="BC111" s="21"/>
      <c r="BD111" s="21"/>
      <c r="BE111" s="21">
        <v>3</v>
      </c>
      <c r="BF111" s="21"/>
      <c r="BG111" s="21"/>
      <c r="BH111" s="21">
        <v>3</v>
      </c>
      <c r="BI111" s="21"/>
      <c r="BJ111" s="21"/>
      <c r="BK111" s="21">
        <v>3</v>
      </c>
    </row>
    <row r="112" spans="1:63" x14ac:dyDescent="0.25">
      <c r="A112" t="s">
        <v>455</v>
      </c>
      <c r="B112">
        <v>13</v>
      </c>
      <c r="C112">
        <v>4</v>
      </c>
      <c r="D112" t="s">
        <v>455</v>
      </c>
      <c r="E112" s="4">
        <v>-28</v>
      </c>
      <c r="F112">
        <v>4</v>
      </c>
      <c r="G112" s="21"/>
      <c r="H112" s="21"/>
      <c r="I112" s="21">
        <v>4</v>
      </c>
      <c r="J112" t="s">
        <v>455</v>
      </c>
      <c r="K112">
        <v>-26</v>
      </c>
      <c r="L112" s="21">
        <v>4</v>
      </c>
      <c r="M112" s="21" t="s">
        <v>455</v>
      </c>
      <c r="N112" s="21">
        <v>2</v>
      </c>
      <c r="O112" s="21">
        <v>4</v>
      </c>
      <c r="P112" s="21" t="s">
        <v>465</v>
      </c>
      <c r="Q112" s="21">
        <v>-14</v>
      </c>
      <c r="R112" s="21">
        <v>4</v>
      </c>
      <c r="S112" s="21" t="s">
        <v>461</v>
      </c>
      <c r="T112" s="21">
        <v>21</v>
      </c>
      <c r="U112" s="21">
        <v>4</v>
      </c>
      <c r="V112" s="21" t="s">
        <v>458</v>
      </c>
      <c r="W112" s="21">
        <v>18</v>
      </c>
      <c r="X112" s="21">
        <v>4</v>
      </c>
      <c r="Y112" s="21"/>
      <c r="Z112" s="21"/>
      <c r="AA112" s="21">
        <v>4</v>
      </c>
      <c r="AB112" t="s">
        <v>465</v>
      </c>
      <c r="AC112" s="21">
        <v>-16</v>
      </c>
      <c r="AD112" s="21">
        <v>4</v>
      </c>
      <c r="AE112" s="21" t="s">
        <v>458</v>
      </c>
      <c r="AF112" s="21">
        <v>0</v>
      </c>
      <c r="AG112" s="21">
        <v>4</v>
      </c>
      <c r="AH112" s="21" t="s">
        <v>455</v>
      </c>
      <c r="AI112" s="22">
        <v>-2</v>
      </c>
      <c r="AJ112" s="21">
        <v>4</v>
      </c>
      <c r="AK112" s="21" t="s">
        <v>461</v>
      </c>
      <c r="AL112" s="21">
        <v>7</v>
      </c>
      <c r="AM112" s="21">
        <v>4</v>
      </c>
      <c r="AN112" s="21" t="s">
        <v>465</v>
      </c>
      <c r="AO112" s="21">
        <v>-7</v>
      </c>
      <c r="AP112" s="21">
        <v>4</v>
      </c>
      <c r="AQ112" s="21" t="s">
        <v>455</v>
      </c>
      <c r="AR112" s="21">
        <v>-8</v>
      </c>
      <c r="AS112" s="21">
        <v>4</v>
      </c>
      <c r="AT112" s="21" t="s">
        <v>345</v>
      </c>
      <c r="AU112" s="21">
        <v>1</v>
      </c>
      <c r="AV112" s="21">
        <v>4</v>
      </c>
      <c r="AW112" s="21" t="s">
        <v>463</v>
      </c>
      <c r="AX112" s="21">
        <v>2</v>
      </c>
      <c r="AY112" s="21">
        <v>4</v>
      </c>
      <c r="AZ112" s="21" t="s">
        <v>465</v>
      </c>
      <c r="BA112" s="21">
        <v>-12</v>
      </c>
      <c r="BB112" s="21">
        <v>4</v>
      </c>
      <c r="BC112" s="21"/>
      <c r="BD112" s="21"/>
      <c r="BE112" s="21">
        <v>4</v>
      </c>
      <c r="BF112" s="21"/>
      <c r="BG112" s="21"/>
      <c r="BH112" s="21">
        <v>4</v>
      </c>
      <c r="BI112" s="21"/>
      <c r="BJ112" s="21"/>
      <c r="BK112" s="21">
        <v>4</v>
      </c>
    </row>
    <row r="113" spans="1:63" x14ac:dyDescent="0.25">
      <c r="A113" t="s">
        <v>456</v>
      </c>
      <c r="B113">
        <v>4</v>
      </c>
      <c r="C113">
        <v>1</v>
      </c>
      <c r="D113" t="s">
        <v>460</v>
      </c>
      <c r="E113" s="4">
        <v>-22</v>
      </c>
      <c r="F113">
        <v>1</v>
      </c>
      <c r="G113" s="21"/>
      <c r="H113" s="21"/>
      <c r="I113" s="21">
        <v>1</v>
      </c>
      <c r="J113" t="s">
        <v>85</v>
      </c>
      <c r="K113">
        <v>-1</v>
      </c>
      <c r="L113" s="21">
        <v>1</v>
      </c>
      <c r="M113" s="21" t="s">
        <v>462</v>
      </c>
      <c r="N113" s="21">
        <v>-5</v>
      </c>
      <c r="O113" s="21">
        <v>1</v>
      </c>
      <c r="P113" s="21" t="s">
        <v>85</v>
      </c>
      <c r="Q113" s="21">
        <v>6</v>
      </c>
      <c r="R113" s="21">
        <v>1</v>
      </c>
      <c r="S113" s="21" t="s">
        <v>85</v>
      </c>
      <c r="T113" s="21">
        <v>8</v>
      </c>
      <c r="U113" s="21">
        <v>1</v>
      </c>
      <c r="V113" s="21" t="s">
        <v>462</v>
      </c>
      <c r="W113" s="21">
        <v>0</v>
      </c>
      <c r="X113" s="21">
        <v>1</v>
      </c>
      <c r="Y113" s="21"/>
      <c r="Z113" s="21"/>
      <c r="AA113" s="21">
        <v>1</v>
      </c>
      <c r="AB113" t="s">
        <v>85</v>
      </c>
      <c r="AC113" s="21">
        <v>-4</v>
      </c>
      <c r="AD113" s="21">
        <v>1</v>
      </c>
      <c r="AE113" s="21" t="s">
        <v>468</v>
      </c>
      <c r="AF113" s="21">
        <v>-2</v>
      </c>
      <c r="AG113" s="21">
        <v>1</v>
      </c>
      <c r="AH113" s="21" t="s">
        <v>139</v>
      </c>
      <c r="AI113" s="22">
        <v>-11</v>
      </c>
      <c r="AJ113" s="21">
        <v>1</v>
      </c>
      <c r="AK113" s="21" t="s">
        <v>460</v>
      </c>
      <c r="AL113" s="21">
        <v>8</v>
      </c>
      <c r="AM113" s="21">
        <v>1</v>
      </c>
      <c r="AN113" s="21" t="s">
        <v>468</v>
      </c>
      <c r="AO113" s="21">
        <v>-12</v>
      </c>
      <c r="AP113" s="21">
        <v>1</v>
      </c>
      <c r="AQ113" s="21" t="s">
        <v>139</v>
      </c>
      <c r="AR113" s="21">
        <v>10</v>
      </c>
      <c r="AS113" s="21">
        <v>1</v>
      </c>
      <c r="AT113" s="21" t="s">
        <v>470</v>
      </c>
      <c r="AU113" s="21">
        <v>-4</v>
      </c>
      <c r="AV113" s="21">
        <v>1</v>
      </c>
      <c r="AW113" s="21" t="s">
        <v>354</v>
      </c>
      <c r="AX113" s="21">
        <v>6</v>
      </c>
      <c r="AY113" s="21">
        <v>1</v>
      </c>
      <c r="AZ113" s="21">
        <v>0</v>
      </c>
      <c r="BA113" s="21">
        <v>-17</v>
      </c>
      <c r="BB113" s="21">
        <v>1</v>
      </c>
      <c r="BC113" s="21"/>
      <c r="BD113" s="21"/>
      <c r="BE113" s="21">
        <v>1</v>
      </c>
      <c r="BF113" s="21"/>
      <c r="BG113" s="21"/>
      <c r="BH113" s="21">
        <v>1</v>
      </c>
      <c r="BI113" s="21"/>
      <c r="BJ113" s="21"/>
      <c r="BK113" s="21">
        <v>1</v>
      </c>
    </row>
    <row r="114" spans="1:63" x14ac:dyDescent="0.25">
      <c r="A114" t="s">
        <v>457</v>
      </c>
      <c r="B114">
        <v>4</v>
      </c>
      <c r="C114">
        <v>2</v>
      </c>
      <c r="D114" t="s">
        <v>85</v>
      </c>
      <c r="E114" s="4">
        <v>-22</v>
      </c>
      <c r="F114">
        <v>2</v>
      </c>
      <c r="G114" s="21"/>
      <c r="H114" s="21"/>
      <c r="I114" s="21">
        <v>2</v>
      </c>
      <c r="J114" t="s">
        <v>354</v>
      </c>
      <c r="K114">
        <v>-1</v>
      </c>
      <c r="L114" s="21">
        <v>2</v>
      </c>
      <c r="M114" s="21" t="s">
        <v>463</v>
      </c>
      <c r="N114" s="21">
        <v>-5</v>
      </c>
      <c r="O114" s="21">
        <v>2</v>
      </c>
      <c r="P114" s="21" t="s">
        <v>345</v>
      </c>
      <c r="Q114" s="21">
        <v>6</v>
      </c>
      <c r="R114" s="21">
        <v>2</v>
      </c>
      <c r="S114" s="21" t="s">
        <v>345</v>
      </c>
      <c r="T114" s="21">
        <v>8</v>
      </c>
      <c r="U114" s="21">
        <v>2</v>
      </c>
      <c r="V114" s="21" t="s">
        <v>353</v>
      </c>
      <c r="W114" s="21">
        <v>0</v>
      </c>
      <c r="X114" s="21">
        <v>2</v>
      </c>
      <c r="Y114" s="21"/>
      <c r="Z114" s="21"/>
      <c r="AA114" s="21">
        <v>2</v>
      </c>
      <c r="AB114" t="s">
        <v>249</v>
      </c>
      <c r="AC114" s="21">
        <v>-4</v>
      </c>
      <c r="AD114" s="21">
        <v>2</v>
      </c>
      <c r="AE114" s="21" t="s">
        <v>462</v>
      </c>
      <c r="AF114" s="21">
        <v>-2</v>
      </c>
      <c r="AG114" s="21">
        <v>2</v>
      </c>
      <c r="AH114" s="21" t="s">
        <v>354</v>
      </c>
      <c r="AI114" s="22">
        <v>-11</v>
      </c>
      <c r="AJ114" s="21">
        <v>2</v>
      </c>
      <c r="AK114" s="21" t="s">
        <v>343</v>
      </c>
      <c r="AL114" s="21">
        <v>8</v>
      </c>
      <c r="AM114" s="21">
        <v>2</v>
      </c>
      <c r="AN114" s="21" t="s">
        <v>463</v>
      </c>
      <c r="AO114" s="21">
        <v>-12</v>
      </c>
      <c r="AP114" s="21">
        <v>2</v>
      </c>
      <c r="AQ114" s="21" t="s">
        <v>85</v>
      </c>
      <c r="AR114" s="21">
        <v>10</v>
      </c>
      <c r="AS114" s="21">
        <v>2</v>
      </c>
      <c r="AT114" s="21" t="s">
        <v>85</v>
      </c>
      <c r="AU114" s="21">
        <v>-4</v>
      </c>
      <c r="AV114" s="21">
        <v>2</v>
      </c>
      <c r="AW114" s="21" t="s">
        <v>469</v>
      </c>
      <c r="AX114" s="21">
        <v>6</v>
      </c>
      <c r="AY114" s="21">
        <v>2</v>
      </c>
      <c r="AZ114" s="21" t="s">
        <v>468</v>
      </c>
      <c r="BA114" s="21">
        <v>-17</v>
      </c>
      <c r="BB114" s="21">
        <v>2</v>
      </c>
      <c r="BC114" s="21"/>
      <c r="BD114" s="21"/>
      <c r="BE114" s="21">
        <v>2</v>
      </c>
      <c r="BF114" s="21"/>
      <c r="BG114" s="21"/>
      <c r="BH114" s="21">
        <v>2</v>
      </c>
      <c r="BI114" s="21"/>
      <c r="BJ114" s="21"/>
      <c r="BK114" s="21">
        <v>2</v>
      </c>
    </row>
    <row r="115" spans="1:63" x14ac:dyDescent="0.25">
      <c r="A115">
        <v>0</v>
      </c>
      <c r="B115">
        <v>4</v>
      </c>
      <c r="C115">
        <v>3</v>
      </c>
      <c r="D115">
        <v>0</v>
      </c>
      <c r="E115" s="4">
        <v>-22</v>
      </c>
      <c r="F115">
        <v>3</v>
      </c>
      <c r="G115" s="21"/>
      <c r="H115" s="21"/>
      <c r="I115" s="21">
        <v>3</v>
      </c>
      <c r="J115" t="s">
        <v>241</v>
      </c>
      <c r="K115">
        <v>-1</v>
      </c>
      <c r="L115" s="21">
        <v>3</v>
      </c>
      <c r="M115" s="21">
        <v>0</v>
      </c>
      <c r="N115" s="21">
        <v>-5</v>
      </c>
      <c r="O115" s="21">
        <v>3</v>
      </c>
      <c r="P115" s="21" t="s">
        <v>249</v>
      </c>
      <c r="Q115" s="21">
        <v>6</v>
      </c>
      <c r="R115" s="21">
        <v>3</v>
      </c>
      <c r="S115" s="21" t="s">
        <v>249</v>
      </c>
      <c r="T115" s="21">
        <v>8</v>
      </c>
      <c r="U115" s="21">
        <v>3</v>
      </c>
      <c r="V115" s="21" t="s">
        <v>457</v>
      </c>
      <c r="W115" s="21">
        <v>0</v>
      </c>
      <c r="X115" s="21">
        <v>3</v>
      </c>
      <c r="Y115" s="21"/>
      <c r="Z115" s="21"/>
      <c r="AA115" s="21">
        <v>3</v>
      </c>
      <c r="AB115">
        <v>0</v>
      </c>
      <c r="AC115" s="21">
        <v>-4</v>
      </c>
      <c r="AD115" s="21">
        <v>3</v>
      </c>
      <c r="AE115" s="21" t="s">
        <v>45</v>
      </c>
      <c r="AF115" s="21">
        <v>-2</v>
      </c>
      <c r="AG115" s="21">
        <v>3</v>
      </c>
      <c r="AH115" s="21" t="s">
        <v>45</v>
      </c>
      <c r="AI115" s="22">
        <v>-11</v>
      </c>
      <c r="AJ115" s="21">
        <v>3</v>
      </c>
      <c r="AK115" s="21" t="s">
        <v>457</v>
      </c>
      <c r="AL115" s="21">
        <v>8</v>
      </c>
      <c r="AM115" s="21">
        <v>3</v>
      </c>
      <c r="AN115" s="21" t="s">
        <v>45</v>
      </c>
      <c r="AO115" s="21">
        <v>-12</v>
      </c>
      <c r="AP115" s="21">
        <v>3</v>
      </c>
      <c r="AQ115" s="21" t="s">
        <v>45</v>
      </c>
      <c r="AR115" s="21">
        <v>10</v>
      </c>
      <c r="AS115" s="21">
        <v>3</v>
      </c>
      <c r="AT115" s="21" t="s">
        <v>463</v>
      </c>
      <c r="AU115" s="21">
        <v>-4</v>
      </c>
      <c r="AV115" s="21">
        <v>3</v>
      </c>
      <c r="AW115" s="21">
        <v>0</v>
      </c>
      <c r="AX115" s="21">
        <v>6</v>
      </c>
      <c r="AY115" s="21">
        <v>3</v>
      </c>
      <c r="AZ115" s="21" t="s">
        <v>241</v>
      </c>
      <c r="BA115" s="21">
        <v>-17</v>
      </c>
      <c r="BB115" s="21">
        <v>3</v>
      </c>
      <c r="BC115" s="21"/>
      <c r="BD115" s="21"/>
      <c r="BE115" s="21">
        <v>3</v>
      </c>
      <c r="BF115" s="21"/>
      <c r="BG115" s="21"/>
      <c r="BH115" s="21">
        <v>3</v>
      </c>
      <c r="BI115" s="21"/>
      <c r="BJ115" s="21"/>
      <c r="BK115" s="21">
        <v>3</v>
      </c>
    </row>
    <row r="116" spans="1:63" x14ac:dyDescent="0.25">
      <c r="A116" t="s">
        <v>458</v>
      </c>
      <c r="B116">
        <v>4</v>
      </c>
      <c r="C116">
        <v>4</v>
      </c>
      <c r="D116" t="s">
        <v>464</v>
      </c>
      <c r="E116" s="4">
        <v>-22</v>
      </c>
      <c r="F116">
        <v>4</v>
      </c>
      <c r="G116" s="21"/>
      <c r="H116" s="21"/>
      <c r="I116" s="21">
        <v>4</v>
      </c>
      <c r="J116" t="s">
        <v>458</v>
      </c>
      <c r="K116">
        <v>-1</v>
      </c>
      <c r="L116" s="21">
        <v>4</v>
      </c>
      <c r="M116" s="21" t="s">
        <v>465</v>
      </c>
      <c r="N116" s="21">
        <v>-5</v>
      </c>
      <c r="O116" s="21">
        <v>4</v>
      </c>
      <c r="P116" s="21" t="s">
        <v>455</v>
      </c>
      <c r="Q116" s="21">
        <v>6</v>
      </c>
      <c r="R116" s="21">
        <v>4</v>
      </c>
      <c r="S116" s="21" t="s">
        <v>455</v>
      </c>
      <c r="T116" s="21">
        <v>8</v>
      </c>
      <c r="U116" s="21">
        <v>4</v>
      </c>
      <c r="V116" s="21" t="s">
        <v>465</v>
      </c>
      <c r="W116" s="21">
        <v>0</v>
      </c>
      <c r="X116" s="21">
        <v>4</v>
      </c>
      <c r="Y116" s="21"/>
      <c r="Z116" s="21"/>
      <c r="AA116" s="21">
        <v>4</v>
      </c>
      <c r="AB116" t="s">
        <v>455</v>
      </c>
      <c r="AC116" s="21">
        <v>-4</v>
      </c>
      <c r="AD116" s="21">
        <v>4</v>
      </c>
      <c r="AE116" s="21" t="s">
        <v>465</v>
      </c>
      <c r="AF116" s="21">
        <v>-2</v>
      </c>
      <c r="AG116" s="21">
        <v>4</v>
      </c>
      <c r="AH116" s="21" t="s">
        <v>458</v>
      </c>
      <c r="AI116" s="22">
        <v>-11</v>
      </c>
      <c r="AJ116" s="21">
        <v>4</v>
      </c>
      <c r="AK116" s="21" t="s">
        <v>244</v>
      </c>
      <c r="AL116" s="21">
        <v>8</v>
      </c>
      <c r="AM116" s="21">
        <v>4</v>
      </c>
      <c r="AN116" s="21" t="s">
        <v>457</v>
      </c>
      <c r="AO116" s="21">
        <v>-12</v>
      </c>
      <c r="AP116" s="21">
        <v>4</v>
      </c>
      <c r="AQ116" s="21" t="s">
        <v>451</v>
      </c>
      <c r="AR116" s="21">
        <v>10</v>
      </c>
      <c r="AS116" s="21">
        <v>4</v>
      </c>
      <c r="AT116" s="21" t="s">
        <v>451</v>
      </c>
      <c r="AU116" s="21">
        <v>-4</v>
      </c>
      <c r="AV116" s="21">
        <v>4</v>
      </c>
      <c r="AW116" s="21" t="s">
        <v>458</v>
      </c>
      <c r="AX116" s="21">
        <v>6</v>
      </c>
      <c r="AY116" s="21">
        <v>4</v>
      </c>
      <c r="AZ116" s="21" t="s">
        <v>461</v>
      </c>
      <c r="BA116" s="21">
        <v>-17</v>
      </c>
      <c r="BB116" s="21">
        <v>4</v>
      </c>
      <c r="BC116" s="21"/>
      <c r="BD116" s="21"/>
      <c r="BE116" s="21">
        <v>4</v>
      </c>
      <c r="BF116" s="21"/>
      <c r="BG116" s="21"/>
      <c r="BH116" s="21">
        <v>4</v>
      </c>
      <c r="BI116" s="21"/>
      <c r="BJ116" s="21"/>
      <c r="BK116" s="21">
        <v>4</v>
      </c>
    </row>
    <row r="117" spans="1:63" x14ac:dyDescent="0.25">
      <c r="A117" t="s">
        <v>459</v>
      </c>
      <c r="B117">
        <v>1</v>
      </c>
      <c r="C117">
        <v>1</v>
      </c>
      <c r="D117" t="s">
        <v>459</v>
      </c>
      <c r="E117" s="4">
        <v>15</v>
      </c>
      <c r="F117">
        <v>1</v>
      </c>
      <c r="G117" s="21"/>
      <c r="H117" s="21"/>
      <c r="I117" s="21">
        <v>1</v>
      </c>
      <c r="J117" t="s">
        <v>343</v>
      </c>
      <c r="K117">
        <v>-31</v>
      </c>
      <c r="L117" s="21">
        <v>1</v>
      </c>
      <c r="M117" s="21" t="s">
        <v>454</v>
      </c>
      <c r="N117" s="21">
        <v>-9</v>
      </c>
      <c r="O117" s="21">
        <v>1</v>
      </c>
      <c r="P117" s="21" t="s">
        <v>466</v>
      </c>
      <c r="Q117" s="21">
        <v>8</v>
      </c>
      <c r="R117" s="21">
        <v>1</v>
      </c>
      <c r="S117" s="21" t="s">
        <v>463</v>
      </c>
      <c r="T117" s="21">
        <v>-1</v>
      </c>
      <c r="U117" s="21">
        <v>1</v>
      </c>
      <c r="V117" s="21" t="s">
        <v>85</v>
      </c>
      <c r="W117" s="21">
        <v>-11</v>
      </c>
      <c r="X117" s="21">
        <v>1</v>
      </c>
      <c r="Y117" s="21"/>
      <c r="Z117" s="21"/>
      <c r="AA117" s="21">
        <v>1</v>
      </c>
      <c r="AB117" t="s">
        <v>354</v>
      </c>
      <c r="AC117" s="21">
        <v>-5</v>
      </c>
      <c r="AD117" s="21">
        <v>1</v>
      </c>
      <c r="AE117" s="21" t="s">
        <v>85</v>
      </c>
      <c r="AF117" s="21">
        <v>4</v>
      </c>
      <c r="AG117" s="21">
        <v>1</v>
      </c>
      <c r="AH117" s="21" t="s">
        <v>460</v>
      </c>
      <c r="AI117" s="22">
        <v>-9</v>
      </c>
      <c r="AJ117" s="21">
        <v>1</v>
      </c>
      <c r="AK117" s="21" t="s">
        <v>139</v>
      </c>
      <c r="AL117" s="21">
        <v>4</v>
      </c>
      <c r="AM117" s="21">
        <v>1</v>
      </c>
      <c r="AN117" s="21" t="s">
        <v>454</v>
      </c>
      <c r="AO117" s="21">
        <v>-4</v>
      </c>
      <c r="AP117" s="21">
        <v>1</v>
      </c>
      <c r="AQ117" s="21" t="s">
        <v>454</v>
      </c>
      <c r="AR117" s="21">
        <v>-11</v>
      </c>
      <c r="AS117" s="21">
        <v>1</v>
      </c>
      <c r="AT117" s="21" t="s">
        <v>454</v>
      </c>
      <c r="AU117" s="21">
        <v>5</v>
      </c>
      <c r="AV117" s="21">
        <v>1</v>
      </c>
      <c r="AW117" s="21" t="s">
        <v>462</v>
      </c>
      <c r="AX117" s="21">
        <v>-14</v>
      </c>
      <c r="AY117" s="21">
        <v>1</v>
      </c>
      <c r="AZ117" s="21" t="s">
        <v>139</v>
      </c>
      <c r="BA117" s="21">
        <v>29</v>
      </c>
      <c r="BB117" s="21">
        <v>1</v>
      </c>
      <c r="BC117" s="21"/>
      <c r="BD117" s="21"/>
      <c r="BE117" s="21">
        <v>1</v>
      </c>
      <c r="BF117" s="21"/>
      <c r="BG117" s="21"/>
      <c r="BH117" s="21">
        <v>1</v>
      </c>
      <c r="BI117" s="21"/>
      <c r="BJ117" s="21"/>
      <c r="BK117" s="21">
        <v>1</v>
      </c>
    </row>
    <row r="118" spans="1:63" x14ac:dyDescent="0.25">
      <c r="A118" t="s">
        <v>460</v>
      </c>
      <c r="B118">
        <v>1</v>
      </c>
      <c r="C118">
        <v>2</v>
      </c>
      <c r="D118" t="s">
        <v>353</v>
      </c>
      <c r="E118" s="4">
        <v>15</v>
      </c>
      <c r="F118">
        <v>2</v>
      </c>
      <c r="G118" s="21"/>
      <c r="H118" s="21"/>
      <c r="I118" s="21">
        <v>2</v>
      </c>
      <c r="J118" t="s">
        <v>353</v>
      </c>
      <c r="K118">
        <v>-31</v>
      </c>
      <c r="L118" s="21">
        <v>2</v>
      </c>
      <c r="M118" s="21" t="s">
        <v>241</v>
      </c>
      <c r="N118" s="21">
        <v>-9</v>
      </c>
      <c r="O118" s="21">
        <v>2</v>
      </c>
      <c r="P118" s="21" t="s">
        <v>457</v>
      </c>
      <c r="Q118" s="21">
        <v>8</v>
      </c>
      <c r="R118" s="21">
        <v>2</v>
      </c>
      <c r="S118" s="21" t="s">
        <v>353</v>
      </c>
      <c r="T118" s="21">
        <v>-1</v>
      </c>
      <c r="U118" s="21">
        <v>2</v>
      </c>
      <c r="V118" s="21" t="s">
        <v>343</v>
      </c>
      <c r="W118" s="21">
        <v>-11</v>
      </c>
      <c r="X118" s="21">
        <v>2</v>
      </c>
      <c r="Y118" s="21"/>
      <c r="Z118" s="21"/>
      <c r="AA118" s="21">
        <v>2</v>
      </c>
      <c r="AB118" t="s">
        <v>252</v>
      </c>
      <c r="AC118" s="21">
        <v>-5</v>
      </c>
      <c r="AD118" s="21">
        <v>2</v>
      </c>
      <c r="AE118" s="21" t="s">
        <v>343</v>
      </c>
      <c r="AF118" s="21">
        <v>4</v>
      </c>
      <c r="AG118" s="21">
        <v>2</v>
      </c>
      <c r="AH118" s="21" t="s">
        <v>353</v>
      </c>
      <c r="AI118" s="22">
        <v>-9</v>
      </c>
      <c r="AJ118" s="21">
        <v>2</v>
      </c>
      <c r="AK118" s="21" t="s">
        <v>462</v>
      </c>
      <c r="AL118" s="21">
        <v>4</v>
      </c>
      <c r="AM118" s="21">
        <v>2</v>
      </c>
      <c r="AN118" s="21" t="s">
        <v>85</v>
      </c>
      <c r="AO118" s="21">
        <v>-4</v>
      </c>
      <c r="AP118" s="21">
        <v>2</v>
      </c>
      <c r="AQ118" s="21" t="s">
        <v>353</v>
      </c>
      <c r="AR118" s="21">
        <v>-11</v>
      </c>
      <c r="AS118" s="21">
        <v>2</v>
      </c>
      <c r="AT118" s="21" t="s">
        <v>458</v>
      </c>
      <c r="AU118" s="21">
        <v>5</v>
      </c>
      <c r="AV118" s="21">
        <v>2</v>
      </c>
      <c r="AW118" s="21" t="s">
        <v>25</v>
      </c>
      <c r="AX118" s="21">
        <v>-14</v>
      </c>
      <c r="AY118" s="21">
        <v>2</v>
      </c>
      <c r="AZ118" s="21">
        <v>0</v>
      </c>
      <c r="BA118" s="21">
        <v>29</v>
      </c>
      <c r="BB118" s="21">
        <v>2</v>
      </c>
      <c r="BC118" s="21"/>
      <c r="BD118" s="21"/>
      <c r="BE118" s="21">
        <v>2</v>
      </c>
      <c r="BF118" s="21"/>
      <c r="BG118" s="21"/>
      <c r="BH118" s="21">
        <v>2</v>
      </c>
      <c r="BI118" s="21"/>
      <c r="BJ118" s="21"/>
      <c r="BK118" s="21">
        <v>2</v>
      </c>
    </row>
    <row r="119" spans="1:63" x14ac:dyDescent="0.25">
      <c r="A119" t="s">
        <v>353</v>
      </c>
      <c r="B119">
        <v>1</v>
      </c>
      <c r="C119">
        <v>3</v>
      </c>
      <c r="D119">
        <v>0</v>
      </c>
      <c r="E119" s="4">
        <v>15</v>
      </c>
      <c r="F119">
        <v>3</v>
      </c>
      <c r="G119" s="21"/>
      <c r="H119" s="21"/>
      <c r="I119" s="21">
        <v>3</v>
      </c>
      <c r="J119">
        <v>0</v>
      </c>
      <c r="K119">
        <v>-31</v>
      </c>
      <c r="L119" s="21">
        <v>3</v>
      </c>
      <c r="M119" s="21">
        <v>0</v>
      </c>
      <c r="N119" s="21">
        <v>-9</v>
      </c>
      <c r="O119" s="21">
        <v>3</v>
      </c>
      <c r="P119" s="21" t="s">
        <v>257</v>
      </c>
      <c r="Q119" s="21">
        <v>8</v>
      </c>
      <c r="R119" s="21">
        <v>3</v>
      </c>
      <c r="S119" s="21" t="s">
        <v>343</v>
      </c>
      <c r="T119" s="21">
        <v>-1</v>
      </c>
      <c r="U119" s="21">
        <v>3</v>
      </c>
      <c r="V119" s="21" t="s">
        <v>249</v>
      </c>
      <c r="W119" s="21">
        <v>-11</v>
      </c>
      <c r="X119" s="21">
        <v>3</v>
      </c>
      <c r="Y119" s="21"/>
      <c r="Z119" s="21"/>
      <c r="AA119" s="21">
        <v>3</v>
      </c>
      <c r="AB119">
        <v>0</v>
      </c>
      <c r="AC119" s="21">
        <v>-5</v>
      </c>
      <c r="AD119" s="21">
        <v>3</v>
      </c>
      <c r="AE119" s="21" t="s">
        <v>249</v>
      </c>
      <c r="AF119" s="21">
        <v>4</v>
      </c>
      <c r="AG119" s="21">
        <v>3</v>
      </c>
      <c r="AH119" s="21" t="s">
        <v>343</v>
      </c>
      <c r="AI119" s="22">
        <v>-9</v>
      </c>
      <c r="AJ119" s="21">
        <v>3</v>
      </c>
      <c r="AK119" s="21" t="s">
        <v>249</v>
      </c>
      <c r="AL119" s="21">
        <v>4</v>
      </c>
      <c r="AM119" s="21">
        <v>3</v>
      </c>
      <c r="AN119" s="21" t="s">
        <v>252</v>
      </c>
      <c r="AO119" s="21">
        <v>-4</v>
      </c>
      <c r="AP119" s="21">
        <v>3</v>
      </c>
      <c r="AQ119" s="21" t="s">
        <v>457</v>
      </c>
      <c r="AR119" s="21">
        <v>-11</v>
      </c>
      <c r="AS119" s="21">
        <v>3</v>
      </c>
      <c r="AT119" s="21" t="s">
        <v>457</v>
      </c>
      <c r="AU119" s="21">
        <v>5</v>
      </c>
      <c r="AV119" s="21">
        <v>3</v>
      </c>
      <c r="AW119" s="21">
        <v>0</v>
      </c>
      <c r="AX119" s="21">
        <v>-14</v>
      </c>
      <c r="AY119" s="21">
        <v>3</v>
      </c>
      <c r="AZ119" s="21" t="s">
        <v>150</v>
      </c>
      <c r="BA119" s="21">
        <v>29</v>
      </c>
      <c r="BB119" s="21">
        <v>3</v>
      </c>
      <c r="BC119" s="21"/>
      <c r="BD119" s="21"/>
      <c r="BE119" s="21">
        <v>3</v>
      </c>
      <c r="BF119" s="21"/>
      <c r="BG119" s="21"/>
      <c r="BH119" s="21">
        <v>3</v>
      </c>
      <c r="BI119" s="21"/>
      <c r="BJ119" s="21"/>
      <c r="BK119" s="21">
        <v>3</v>
      </c>
    </row>
    <row r="120" spans="1:63" x14ac:dyDescent="0.25">
      <c r="A120" t="s">
        <v>461</v>
      </c>
      <c r="B120">
        <v>1</v>
      </c>
      <c r="C120">
        <v>4</v>
      </c>
      <c r="D120" t="s">
        <v>457</v>
      </c>
      <c r="E120" s="4">
        <v>15</v>
      </c>
      <c r="F120">
        <v>4</v>
      </c>
      <c r="G120" s="21"/>
      <c r="H120" s="21"/>
      <c r="I120" s="21">
        <v>4</v>
      </c>
      <c r="J120" t="s">
        <v>45</v>
      </c>
      <c r="K120">
        <v>-31</v>
      </c>
      <c r="L120" s="21">
        <v>4</v>
      </c>
      <c r="M120" s="21" t="s">
        <v>458</v>
      </c>
      <c r="N120" s="21">
        <v>-9</v>
      </c>
      <c r="O120" s="21">
        <v>4</v>
      </c>
      <c r="P120" s="21" t="s">
        <v>461</v>
      </c>
      <c r="Q120" s="21">
        <v>8</v>
      </c>
      <c r="R120" s="21">
        <v>4</v>
      </c>
      <c r="S120" s="21" t="s">
        <v>465</v>
      </c>
      <c r="T120" s="21">
        <v>-1</v>
      </c>
      <c r="U120" s="21">
        <v>4</v>
      </c>
      <c r="V120" s="21" t="s">
        <v>455</v>
      </c>
      <c r="W120" s="21">
        <v>-11</v>
      </c>
      <c r="X120" s="21">
        <v>4</v>
      </c>
      <c r="Y120" s="21"/>
      <c r="Z120" s="21"/>
      <c r="AA120" s="21">
        <v>4</v>
      </c>
      <c r="AB120" t="s">
        <v>461</v>
      </c>
      <c r="AC120" s="21">
        <v>-5</v>
      </c>
      <c r="AD120" s="21">
        <v>4</v>
      </c>
      <c r="AE120" s="21" t="s">
        <v>455</v>
      </c>
      <c r="AF120" s="21">
        <v>4</v>
      </c>
      <c r="AG120" s="21">
        <v>4</v>
      </c>
      <c r="AH120" s="21" t="s">
        <v>457</v>
      </c>
      <c r="AI120" s="22">
        <v>-9</v>
      </c>
      <c r="AJ120" s="21">
        <v>4</v>
      </c>
      <c r="AK120" s="21" t="s">
        <v>455</v>
      </c>
      <c r="AL120" s="21">
        <v>4</v>
      </c>
      <c r="AM120" s="21">
        <v>4</v>
      </c>
      <c r="AN120" s="21" t="s">
        <v>458</v>
      </c>
      <c r="AO120" s="21">
        <v>-4</v>
      </c>
      <c r="AP120" s="21">
        <v>4</v>
      </c>
      <c r="AQ120" s="21" t="s">
        <v>458</v>
      </c>
      <c r="AR120" s="21">
        <v>-11</v>
      </c>
      <c r="AS120" s="21">
        <v>4</v>
      </c>
      <c r="AT120" s="21" t="s">
        <v>343</v>
      </c>
      <c r="AU120" s="21">
        <v>5</v>
      </c>
      <c r="AV120" s="21">
        <v>4</v>
      </c>
      <c r="AW120" s="21" t="s">
        <v>465</v>
      </c>
      <c r="AX120" s="21">
        <v>-14</v>
      </c>
      <c r="AY120" s="21">
        <v>4</v>
      </c>
      <c r="AZ120" s="21" t="s">
        <v>345</v>
      </c>
      <c r="BA120" s="21">
        <v>29</v>
      </c>
      <c r="BB120" s="21">
        <v>4</v>
      </c>
      <c r="BC120" s="21"/>
      <c r="BD120" s="21"/>
      <c r="BE120" s="21">
        <v>4</v>
      </c>
      <c r="BF120" s="21"/>
      <c r="BG120" s="21"/>
      <c r="BH120" s="21">
        <v>4</v>
      </c>
      <c r="BI120" s="21"/>
      <c r="BJ120" s="21"/>
      <c r="BK120" s="21">
        <v>4</v>
      </c>
    </row>
    <row r="121" spans="1:63" x14ac:dyDescent="0.25">
      <c r="A121" t="s">
        <v>462</v>
      </c>
      <c r="B121">
        <v>-6</v>
      </c>
      <c r="C121">
        <v>1</v>
      </c>
      <c r="D121" t="s">
        <v>454</v>
      </c>
      <c r="E121" s="4">
        <v>-14</v>
      </c>
      <c r="F121">
        <v>1</v>
      </c>
      <c r="G121" s="21"/>
      <c r="H121" s="21"/>
      <c r="I121" s="21">
        <v>1</v>
      </c>
      <c r="J121" t="s">
        <v>139</v>
      </c>
      <c r="K121">
        <v>-5</v>
      </c>
      <c r="L121" s="21">
        <v>1</v>
      </c>
      <c r="M121" s="21" t="s">
        <v>466</v>
      </c>
      <c r="N121" s="21">
        <v>-3</v>
      </c>
      <c r="O121" s="21">
        <v>1</v>
      </c>
      <c r="P121" s="21" t="s">
        <v>354</v>
      </c>
      <c r="Q121" s="21">
        <v>-6</v>
      </c>
      <c r="R121" s="21">
        <v>1</v>
      </c>
      <c r="S121" s="21" t="s">
        <v>462</v>
      </c>
      <c r="T121" s="21">
        <v>7</v>
      </c>
      <c r="U121" s="21">
        <v>1</v>
      </c>
      <c r="V121" s="21" t="s">
        <v>354</v>
      </c>
      <c r="W121" s="21">
        <v>-5</v>
      </c>
      <c r="X121" s="21">
        <v>1</v>
      </c>
      <c r="Y121" s="21"/>
      <c r="Z121" s="21"/>
      <c r="AA121" s="21">
        <v>1</v>
      </c>
      <c r="AB121" s="21" t="s">
        <v>343</v>
      </c>
      <c r="AC121" s="21">
        <v>17</v>
      </c>
      <c r="AD121" s="21">
        <v>1</v>
      </c>
      <c r="AE121" s="21" t="s">
        <v>466</v>
      </c>
      <c r="AF121" s="21">
        <v>32</v>
      </c>
      <c r="AG121" s="21">
        <v>1</v>
      </c>
      <c r="AH121" s="21" t="s">
        <v>468</v>
      </c>
      <c r="AI121" s="22">
        <v>-4</v>
      </c>
      <c r="AJ121" s="21">
        <v>1</v>
      </c>
      <c r="AK121" s="21" t="s">
        <v>353</v>
      </c>
      <c r="AL121" s="21">
        <v>-7</v>
      </c>
      <c r="AM121" s="21">
        <v>1</v>
      </c>
      <c r="AN121" s="21" t="s">
        <v>139</v>
      </c>
      <c r="AO121" s="21">
        <v>20</v>
      </c>
      <c r="AP121" s="21">
        <v>1</v>
      </c>
      <c r="AQ121" s="21" t="s">
        <v>468</v>
      </c>
      <c r="AR121" s="21">
        <v>-12</v>
      </c>
      <c r="AS121" s="21">
        <v>1</v>
      </c>
      <c r="AT121" s="21" t="s">
        <v>139</v>
      </c>
      <c r="AU121" s="21">
        <v>-13</v>
      </c>
      <c r="AV121" s="21">
        <v>1</v>
      </c>
      <c r="AW121" s="21" t="s">
        <v>85</v>
      </c>
      <c r="AX121" s="21">
        <v>-18</v>
      </c>
      <c r="AY121" s="21">
        <v>1</v>
      </c>
      <c r="AZ121" s="21" t="s">
        <v>354</v>
      </c>
      <c r="BA121" s="21">
        <v>-10</v>
      </c>
      <c r="BB121" s="21">
        <v>1</v>
      </c>
      <c r="BC121" s="21"/>
      <c r="BD121" s="21"/>
      <c r="BE121" s="21">
        <v>1</v>
      </c>
      <c r="BF121" s="21"/>
      <c r="BG121" s="21"/>
      <c r="BH121" s="21">
        <v>1</v>
      </c>
      <c r="BI121" s="21"/>
      <c r="BJ121" s="21"/>
      <c r="BK121" s="21">
        <v>1</v>
      </c>
    </row>
    <row r="122" spans="1:63" x14ac:dyDescent="0.25">
      <c r="A122" t="s">
        <v>354</v>
      </c>
      <c r="B122">
        <v>-6</v>
      </c>
      <c r="C122">
        <v>2</v>
      </c>
      <c r="D122" t="s">
        <v>462</v>
      </c>
      <c r="E122" s="4">
        <v>-14</v>
      </c>
      <c r="F122">
        <v>2</v>
      </c>
      <c r="G122" s="21"/>
      <c r="H122" s="21"/>
      <c r="I122" s="21">
        <v>2</v>
      </c>
      <c r="J122" t="s">
        <v>345</v>
      </c>
      <c r="K122">
        <v>-5</v>
      </c>
      <c r="L122" s="21">
        <v>2</v>
      </c>
      <c r="M122" s="21" t="s">
        <v>354</v>
      </c>
      <c r="N122" s="21">
        <v>-3</v>
      </c>
      <c r="O122" s="21">
        <v>2</v>
      </c>
      <c r="P122" s="21" t="s">
        <v>45</v>
      </c>
      <c r="Q122" s="21">
        <v>-6</v>
      </c>
      <c r="R122" s="21">
        <v>2</v>
      </c>
      <c r="S122" s="21" t="s">
        <v>45</v>
      </c>
      <c r="T122" s="21">
        <v>7</v>
      </c>
      <c r="U122" s="21">
        <v>2</v>
      </c>
      <c r="V122" s="21" t="s">
        <v>45</v>
      </c>
      <c r="W122" s="21">
        <v>-5</v>
      </c>
      <c r="X122" s="21">
        <v>2</v>
      </c>
      <c r="Y122" s="21"/>
      <c r="Z122" s="21"/>
      <c r="AA122" s="21">
        <v>2</v>
      </c>
      <c r="AB122" s="21" t="s">
        <v>45</v>
      </c>
      <c r="AC122" s="21">
        <v>17</v>
      </c>
      <c r="AD122" s="21">
        <v>2</v>
      </c>
      <c r="AE122" s="21" t="s">
        <v>463</v>
      </c>
      <c r="AF122" s="21">
        <v>32</v>
      </c>
      <c r="AG122" s="21">
        <v>2</v>
      </c>
      <c r="AH122" s="21" t="s">
        <v>462</v>
      </c>
      <c r="AI122" s="22">
        <v>-4</v>
      </c>
      <c r="AJ122" s="21">
        <v>2</v>
      </c>
      <c r="AK122" s="21" t="s">
        <v>354</v>
      </c>
      <c r="AL122" s="21">
        <v>-7</v>
      </c>
      <c r="AM122" s="21">
        <v>2</v>
      </c>
      <c r="AN122" s="21" t="s">
        <v>343</v>
      </c>
      <c r="AO122" s="21">
        <v>20</v>
      </c>
      <c r="AP122" s="21">
        <v>2</v>
      </c>
      <c r="AQ122" s="21" t="s">
        <v>463</v>
      </c>
      <c r="AR122" s="21">
        <v>-12</v>
      </c>
      <c r="AS122" s="21">
        <v>2</v>
      </c>
      <c r="AT122" s="21" t="s">
        <v>249</v>
      </c>
      <c r="AU122" s="21">
        <v>-13</v>
      </c>
      <c r="AV122" s="21">
        <v>2</v>
      </c>
      <c r="AW122" s="21" t="s">
        <v>457</v>
      </c>
      <c r="AX122" s="21">
        <v>-18</v>
      </c>
      <c r="AY122" s="21">
        <v>2</v>
      </c>
      <c r="AZ122" s="21" t="s">
        <v>457</v>
      </c>
      <c r="BA122" s="21">
        <v>-10</v>
      </c>
      <c r="BB122" s="21">
        <v>2</v>
      </c>
      <c r="BC122" s="21"/>
      <c r="BD122" s="21"/>
      <c r="BE122" s="21">
        <v>2</v>
      </c>
      <c r="BF122" s="21"/>
      <c r="BG122" s="21"/>
      <c r="BH122" s="21">
        <v>2</v>
      </c>
      <c r="BI122" s="21"/>
      <c r="BJ122" s="21"/>
      <c r="BK122" s="21">
        <v>2</v>
      </c>
    </row>
    <row r="123" spans="1:63" x14ac:dyDescent="0.25">
      <c r="A123" t="s">
        <v>463</v>
      </c>
      <c r="B123">
        <v>-6</v>
      </c>
      <c r="C123">
        <v>3</v>
      </c>
      <c r="D123">
        <v>0</v>
      </c>
      <c r="E123" s="4">
        <v>-14</v>
      </c>
      <c r="F123">
        <v>3</v>
      </c>
      <c r="G123" s="21"/>
      <c r="H123" s="21"/>
      <c r="I123" s="21">
        <v>3</v>
      </c>
      <c r="J123">
        <v>0</v>
      </c>
      <c r="K123">
        <v>-5</v>
      </c>
      <c r="L123" s="21">
        <v>3</v>
      </c>
      <c r="M123" s="21">
        <v>0</v>
      </c>
      <c r="N123" s="21">
        <v>-3</v>
      </c>
      <c r="O123" s="21">
        <v>3</v>
      </c>
      <c r="P123" s="21" t="s">
        <v>241</v>
      </c>
      <c r="Q123" s="21">
        <v>-6</v>
      </c>
      <c r="R123" s="21">
        <v>3</v>
      </c>
      <c r="S123" s="21" t="s">
        <v>457</v>
      </c>
      <c r="T123" s="21">
        <v>7</v>
      </c>
      <c r="U123" s="21">
        <v>3</v>
      </c>
      <c r="V123" s="21" t="s">
        <v>241</v>
      </c>
      <c r="W123" s="21">
        <v>-5</v>
      </c>
      <c r="X123" s="21">
        <v>3</v>
      </c>
      <c r="Y123" s="21"/>
      <c r="Z123" s="21"/>
      <c r="AA123" s="21">
        <v>3</v>
      </c>
      <c r="AB123" s="21">
        <v>0</v>
      </c>
      <c r="AC123" s="21">
        <v>17</v>
      </c>
      <c r="AD123" s="21">
        <v>3</v>
      </c>
      <c r="AE123" s="21" t="s">
        <v>241</v>
      </c>
      <c r="AF123" s="21">
        <v>32</v>
      </c>
      <c r="AG123" s="21">
        <v>3</v>
      </c>
      <c r="AH123" s="21" t="s">
        <v>241</v>
      </c>
      <c r="AI123" s="22">
        <v>-4</v>
      </c>
      <c r="AJ123" s="21">
        <v>3</v>
      </c>
      <c r="AK123" s="21" t="s">
        <v>45</v>
      </c>
      <c r="AL123" s="21">
        <v>-7</v>
      </c>
      <c r="AM123" s="21">
        <v>3</v>
      </c>
      <c r="AN123" s="21" t="s">
        <v>249</v>
      </c>
      <c r="AO123" s="21">
        <v>20</v>
      </c>
      <c r="AP123" s="21">
        <v>3</v>
      </c>
      <c r="AQ123" s="21" t="s">
        <v>241</v>
      </c>
      <c r="AR123" s="21">
        <v>-12</v>
      </c>
      <c r="AS123" s="21">
        <v>3</v>
      </c>
      <c r="AT123" s="21" t="s">
        <v>241</v>
      </c>
      <c r="AU123" s="21">
        <v>-13</v>
      </c>
      <c r="AV123" s="21">
        <v>3</v>
      </c>
      <c r="AW123" s="21">
        <v>0</v>
      </c>
      <c r="AX123" s="21">
        <v>-18</v>
      </c>
      <c r="AY123" s="21">
        <v>3</v>
      </c>
      <c r="AZ123" s="21" t="s">
        <v>249</v>
      </c>
      <c r="BA123" s="21">
        <v>-10</v>
      </c>
      <c r="BB123" s="21">
        <v>3</v>
      </c>
      <c r="BC123" s="21"/>
      <c r="BD123" s="21"/>
      <c r="BE123" s="21">
        <v>3</v>
      </c>
      <c r="BF123" s="21"/>
      <c r="BG123" s="21"/>
      <c r="BH123" s="21">
        <v>3</v>
      </c>
      <c r="BI123" s="21"/>
      <c r="BJ123" s="21"/>
      <c r="BK123" s="21">
        <v>3</v>
      </c>
    </row>
    <row r="124" spans="1:63" x14ac:dyDescent="0.25">
      <c r="A124" t="s">
        <v>45</v>
      </c>
      <c r="B124">
        <v>-6</v>
      </c>
      <c r="C124">
        <v>4</v>
      </c>
      <c r="D124" t="s">
        <v>281</v>
      </c>
      <c r="E124" s="4">
        <v>-14</v>
      </c>
      <c r="F124">
        <v>4</v>
      </c>
      <c r="G124" s="21"/>
      <c r="H124" s="21"/>
      <c r="I124" s="21">
        <v>4</v>
      </c>
      <c r="J124" t="s">
        <v>461</v>
      </c>
      <c r="K124">
        <v>-5</v>
      </c>
      <c r="L124" s="21">
        <v>4</v>
      </c>
      <c r="M124" s="21" t="s">
        <v>45</v>
      </c>
      <c r="N124" s="21">
        <v>-3</v>
      </c>
      <c r="O124" s="21">
        <v>4</v>
      </c>
      <c r="P124" s="21" t="s">
        <v>458</v>
      </c>
      <c r="Q124" s="21">
        <v>-6</v>
      </c>
      <c r="R124" s="21">
        <v>4</v>
      </c>
      <c r="S124" s="21" t="s">
        <v>458</v>
      </c>
      <c r="T124" s="21">
        <v>7</v>
      </c>
      <c r="U124" s="21">
        <v>4</v>
      </c>
      <c r="V124" s="21" t="s">
        <v>345</v>
      </c>
      <c r="W124" s="21">
        <v>-5</v>
      </c>
      <c r="X124" s="21">
        <v>4</v>
      </c>
      <c r="Y124" s="21"/>
      <c r="Z124" s="21"/>
      <c r="AA124" s="21">
        <v>4</v>
      </c>
      <c r="AB124" s="21" t="s">
        <v>457</v>
      </c>
      <c r="AC124" s="21">
        <v>17</v>
      </c>
      <c r="AD124" s="21">
        <v>4</v>
      </c>
      <c r="AE124" s="21" t="s">
        <v>461</v>
      </c>
      <c r="AF124" s="21">
        <v>32</v>
      </c>
      <c r="AG124" s="21">
        <v>4</v>
      </c>
      <c r="AH124" s="21" t="s">
        <v>461</v>
      </c>
      <c r="AI124" s="22">
        <v>-4</v>
      </c>
      <c r="AJ124" s="21">
        <v>4</v>
      </c>
      <c r="AK124" s="21" t="s">
        <v>458</v>
      </c>
      <c r="AL124" s="21">
        <v>-7</v>
      </c>
      <c r="AM124" s="21">
        <v>4</v>
      </c>
      <c r="AN124" s="21" t="s">
        <v>455</v>
      </c>
      <c r="AO124" s="21">
        <v>20</v>
      </c>
      <c r="AP124" s="21">
        <v>4</v>
      </c>
      <c r="AQ124" s="21" t="s">
        <v>461</v>
      </c>
      <c r="AR124" s="21">
        <v>-12</v>
      </c>
      <c r="AS124" s="21">
        <v>4</v>
      </c>
      <c r="AT124" s="21" t="s">
        <v>465</v>
      </c>
      <c r="AU124" s="21">
        <v>-13</v>
      </c>
      <c r="AV124" s="21">
        <v>4</v>
      </c>
      <c r="AW124" s="21" t="s">
        <v>343</v>
      </c>
      <c r="AX124" s="21">
        <v>-18</v>
      </c>
      <c r="AY124" s="21">
        <v>4</v>
      </c>
      <c r="AZ124" s="21" t="s">
        <v>343</v>
      </c>
      <c r="BA124" s="21">
        <v>-10</v>
      </c>
      <c r="BB124" s="21">
        <v>4</v>
      </c>
      <c r="BC124" s="21"/>
      <c r="BD124" s="21"/>
      <c r="BE124" s="21">
        <v>4</v>
      </c>
      <c r="BF124" s="21"/>
      <c r="BG124" s="21"/>
      <c r="BH124" s="21">
        <v>4</v>
      </c>
      <c r="BI124" s="21"/>
      <c r="BJ124" s="21"/>
      <c r="BK124" s="21">
        <v>4</v>
      </c>
    </row>
    <row r="125" spans="1:63" x14ac:dyDescent="0.25">
      <c r="D125"/>
      <c r="F12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2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</row>
    <row r="126" spans="1:63" x14ac:dyDescent="0.25">
      <c r="D126"/>
      <c r="F126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2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</row>
    <row r="127" spans="1:63" x14ac:dyDescent="0.25">
      <c r="D127"/>
      <c r="F127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2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</row>
    <row r="128" spans="1:63" x14ac:dyDescent="0.25">
      <c r="D128"/>
      <c r="F12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2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</row>
    <row r="129" spans="4:63" x14ac:dyDescent="0.25">
      <c r="D129"/>
      <c r="F129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2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</row>
    <row r="130" spans="4:63" x14ac:dyDescent="0.25">
      <c r="D130"/>
      <c r="F130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2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</row>
    <row r="131" spans="4:63" x14ac:dyDescent="0.25">
      <c r="D131"/>
      <c r="F13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</row>
    <row r="132" spans="4:63" x14ac:dyDescent="0.25">
      <c r="D132"/>
      <c r="F13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2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K132"/>
  <sheetViews>
    <sheetView topLeftCell="Y1" workbookViewId="0">
      <selection activeCell="AL1" sqref="AL1:AO2"/>
    </sheetView>
  </sheetViews>
  <sheetFormatPr defaultRowHeight="15" x14ac:dyDescent="0.25"/>
  <cols>
    <col min="1" max="1" width="13.140625" customWidth="1"/>
    <col min="2" max="2" width="12.140625" customWidth="1"/>
    <col min="3" max="3" width="18.85546875" bestFit="1" customWidth="1"/>
    <col min="4" max="24" width="9" style="4" customWidth="1"/>
    <col min="25" max="35" width="9" customWidth="1"/>
    <col min="37" max="37" width="20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1</v>
      </c>
      <c r="W1" s="5" t="s">
        <v>2</v>
      </c>
      <c r="X1" s="5" t="s">
        <v>3</v>
      </c>
      <c r="Y1" s="5" t="s">
        <v>4</v>
      </c>
      <c r="Z1" s="5" t="s">
        <v>5</v>
      </c>
      <c r="AB1" s="3" t="s">
        <v>270</v>
      </c>
      <c r="AC1" s="3" t="s">
        <v>271</v>
      </c>
      <c r="AD1" s="3" t="s">
        <v>272</v>
      </c>
      <c r="AE1" s="3" t="s">
        <v>273</v>
      </c>
      <c r="AF1" s="3" t="s">
        <v>2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1" t="s">
        <v>207</v>
      </c>
      <c r="B2" s="1" t="s">
        <v>196</v>
      </c>
      <c r="C2" s="13" t="str">
        <f t="shared" ref="C2:C65" si="0">A2&amp;" "&amp;B2</f>
        <v>Malcolm Allen</v>
      </c>
      <c r="D2" s="7" t="s">
        <v>9</v>
      </c>
      <c r="E2" s="7" t="s">
        <v>9</v>
      </c>
      <c r="F2" s="7" t="s">
        <v>9</v>
      </c>
      <c r="G2" s="7" t="s">
        <v>9</v>
      </c>
      <c r="H2" s="7" t="s">
        <v>9</v>
      </c>
      <c r="I2" s="7" t="s">
        <v>9</v>
      </c>
      <c r="J2" s="7" t="s">
        <v>9</v>
      </c>
      <c r="K2" s="7" t="s">
        <v>9</v>
      </c>
      <c r="L2" s="7" t="s">
        <v>9</v>
      </c>
      <c r="M2" s="7" t="s">
        <v>9</v>
      </c>
      <c r="N2" s="7" t="s">
        <v>9</v>
      </c>
      <c r="O2" s="7" t="s">
        <v>9</v>
      </c>
      <c r="P2" s="7" t="s">
        <v>9</v>
      </c>
      <c r="Q2" s="7" t="s">
        <v>9</v>
      </c>
      <c r="R2" s="7" t="s">
        <v>9</v>
      </c>
      <c r="S2" s="7" t="s">
        <v>9</v>
      </c>
      <c r="T2" s="7">
        <v>-2</v>
      </c>
      <c r="U2" s="7" t="s">
        <v>9</v>
      </c>
      <c r="V2" s="20">
        <f t="shared" ref="V2:V64" si="1">SUM(D2:U2)</f>
        <v>-2</v>
      </c>
      <c r="W2" s="2">
        <f t="shared" ref="W2:W64" si="2">SUM(X2:Z2)</f>
        <v>1</v>
      </c>
      <c r="X2" s="2">
        <f t="shared" ref="X2:X64" si="3">COUNTIF(D2:U2,"&gt;0")</f>
        <v>0</v>
      </c>
      <c r="Y2" s="2">
        <f t="shared" ref="Y2:Y64" si="4">COUNTIF(D2:U2,0)</f>
        <v>0</v>
      </c>
      <c r="Z2" s="2">
        <f t="shared" ref="Z2:Z64" si="5">COUNTIF(D2:U2,"&lt;0")</f>
        <v>1</v>
      </c>
      <c r="AB2">
        <f>IF(ISERROR(VLOOKUP($C2,$A$77:$C$140,3,FALSE)=1),0,IF(VLOOKUP($C2,$A$77:$C$140,3,FALSE)=1,1,0))+IF(ISERROR(VLOOKUP($C2,$D$77:$F$140,3,FALSE)=1),0,IF(VLOOKUP($C2,$D$77:$F$140,3,FALSE)=1,1,0))+IF(ISERROR(VLOOKUP($C2,$G$77:$I$140,3,FALSE)=1),0,IF(VLOOKUP($C2,$G$77:$I$140,3,FALSE)=1,1,0))+IF(ISERROR(VLOOKUP($C2,$J$77:$L$140,3,FALSE)=1),0,IF(VLOOKUP($C2,$J$77:$L$140,3,FALSE)=1,1,0))+IF(ISERROR(VLOOKUP($C2,$M$77:$O$140,3,FALSE)=1),0,IF(VLOOKUP($C2,$M$77:$O$140,3,FALSE)=1,1,0))+IF(ISERROR(VLOOKUP($C2,$P$77:$R$140,3,FALSE)=1),0,IF(VLOOKUP($C2,$P$77:$R$140,3,FALSE)=1,1,0))+IF(ISERROR(VLOOKUP($C2,$S$77:$U$140,3,FALSE)=1),0,IF(VLOOKUP($C2,$S$77:$U$140,3,FALSE)=1,1,0))+IF(ISERROR(VLOOKUP($C2,$V$77:$X$140,3,FALSE)=1),0,IF(VLOOKUP($C2,$V$77:$X$140,3,FALSE)=1,1,0))+IF(ISERROR(VLOOKUP($C2,$Y$77:$AA$140,3,FALSE)=1),0,IF(VLOOKUP($C2,$Y$77:$AA$140,3,FALSE)=1,1,0))+IF(ISERROR(VLOOKUP($C2,$AB$77:$AD$140,3,FALSE)=1),0,IF(VLOOKUP($C2,$AB$77:$AD$140,3,FALSE)=1,1,0))+IF(ISERROR(VLOOKUP($C2,$AE$77:$AG$140,3,FALSE)=1),0,IF(VLOOKUP($C2,$AE$77:$AG$140,3,FALSE)=1,1,0))+IF(ISERROR(VLOOKUP($C2,$AH$77:$AJ$140,3,FALSE)=1),0,IF(VLOOKUP($C2,$AH$77:$AJ$140,3,FALSE)=1,1,0))+IF(ISERROR(VLOOKUP($C2,$AK$77:$AM$140,3,FALSE)=1),0,IF(VLOOKUP($C2,$AK$77:$AM$140,3,FALSE)=1,1,0))+IF(ISERROR(VLOOKUP($C2,$AN$77:$AP$140,3,FALSE)=1),0,IF(VLOOKUP($C2,$AN$77:$AP$140,3,FALSE)=1,1,0))+IF(ISERROR(VLOOKUP($C2,$AQ$77:$AS$140,3,FALSE)=1),0,IF(VLOOKUP($C2,$AQ$77:$AS$140,3,FALSE)=1,1,0))+IF(ISERROR(VLOOKUP($C2,$AT$77:$AV$140,3,FALSE)=1),0,IF(VLOOKUP($C2,$AT$77:$AV$140,3,FALSE)=1,1,0))+IF(ISERROR(VLOOKUP($C2,$AW$77:$AY$140,3,FALSE)=1),0,IF(VLOOKUP($C2,$AW$77:$AY$140,3,FALSE)=1,1,0))+IF(ISERROR(VLOOKUP($C2,$AZ$77:$BB$140,3,FALSE)=1),0,IF(VLOOKUP($C2,$AZ$77:$BB$140,3,FALSE)=1,1,0))+IF(ISERROR(VLOOKUP($C2,$BC$77:$BE$140,3,FALSE)=1),0,IF(VLOOKUP($C2,$BC$77:$BE$140,3,FALSE)=1,1,0))+IF(ISERROR(VLOOKUP($C2,$BF$77:$BH$140,3,FALSE)=1),0,IF(VLOOKUP($C2,$BF$77:$BH$140,3,FALSE)=1,1,0))+IF(ISERROR(VLOOKUP($C2,$BI$77:$BK$140,3,FALSE)=1),0,IF(VLOOKUP($C2,$BI$77:$BK$140,3,FALSE)=1,1,0))</f>
        <v>0</v>
      </c>
      <c r="AC2">
        <f>IF(ISERROR(VLOOKUP($C2,$A$77:$C$140,3,FALSE)=2),0,IF(VLOOKUP($C2,$A$77:$C$140,3,FALSE)=2,1,0))+IF(ISERROR(VLOOKUP($C2,$D$77:$F$140,3,FALSE)=2),0,IF(VLOOKUP($C2,$D$77:$F$140,3,FALSE)=2,1,0))+IF(ISERROR(VLOOKUP($C2,$G$77:$I$140,3,FALSE)=2),0,IF(VLOOKUP($C2,$G$77:$I$140,3,FALSE)=2,1,0))+IF(ISERROR(VLOOKUP($C2,$J$77:$L$140,3,FALSE)=2),0,IF(VLOOKUP($C2,$J$77:$L$140,3,FALSE)=2,1,0))+IF(ISERROR(VLOOKUP($C2,$M$77:$O$140,3,FALSE)=2),0,IF(VLOOKUP($C2,$M$77:$O$140,3,FALSE)=2,1,0))+IF(ISERROR(VLOOKUP($C2,$P$77:$R$140,3,FALSE)=2),0,IF(VLOOKUP($C2,$P$77:$R$140,3,FALSE)=2,1,0))+IF(ISERROR(VLOOKUP($C2,$S$77:$U$140,3,FALSE)=2),0,IF(VLOOKUP($C2,$S$77:$U$140,3,FALSE)=2,1,0))+IF(ISERROR(VLOOKUP($C2,$V$77:$X$140,3,FALSE)=2),0,IF(VLOOKUP($C2,$V$77:$X$140,3,FALSE)=2,1,0))+IF(ISERROR(VLOOKUP($C2,$Y$77:$AA$140,3,FALSE)=2),0,IF(VLOOKUP($C2,$Y$77:$AA$140,3,FALSE)=2,1,0))+IF(ISERROR(VLOOKUP($C2,$AB$77:$AD$140,3,FALSE)=2),0,IF(VLOOKUP($C2,$AB$77:$AD$140,3,FALSE)=2,1,0))+IF(ISERROR(VLOOKUP($C2,$AE$77:$AG$140,3,FALSE)=2),0,IF(VLOOKUP($C2,$AE$77:$AG$140,3,FALSE)=2,1,0))+IF(ISERROR(VLOOKUP($C2,$AH$77:$AJ$140,3,FALSE)=2),0,IF(VLOOKUP($C2,$AH$77:$AJ$140,3,FALSE)=2,1,0))+IF(ISERROR(VLOOKUP($C2,$AK$77:$AM$140,3,FALSE)=2),0,IF(VLOOKUP($C2,$AK$77:$AM$140,3,FALSE)=2,1,0))+IF(ISERROR(VLOOKUP($C2,$AN$77:$AP$140,3,FALSE)=2),0,IF(VLOOKUP($C2,$AN$77:$AP$140,3,FALSE)=2,1,0))+IF(ISERROR(VLOOKUP($C2,$AQ$77:$AS$140,3,FALSE)=2),0,IF(VLOOKUP($C2,$AQ$77:$AS$140,3,FALSE)=2,1,0))+IF(ISERROR(VLOOKUP($C2,$AT$77:$AV$140,3,FALSE)=2),0,IF(VLOOKUP($C2,$AT$77:$AV$140,3,FALSE)=2,1,0))+IF(ISERROR(VLOOKUP($C2,$AW$77:$AY$140,3,FALSE)=2),0,IF(VLOOKUP($C2,$AW$77:$AY$140,3,FALSE)=2,1,0))+IF(ISERROR(VLOOKUP($C2,$AZ$77:$BB$140,3,FALSE)=2),0,IF(VLOOKUP($C2,$AZ$77:$BB$140,3,FALSE)=2,1,0))+IF(ISERROR(VLOOKUP($C2,$BC$77:$BE$140,3,FALSE)=2),0,IF(VLOOKUP($C2,$BC$77:$BE$140,3,FALSE)=2,1,0))+IF(ISERROR(VLOOKUP($C2,$BF$77:$BH$140,3,FALSE)=2),0,IF(VLOOKUP($C2,$BF$77:$BH$140,3,FALSE)=2,1,0))+IF(ISERROR(VLOOKUP($C2,$BI$77:$BK$140,3,FALSE)=2),0,IF(VLOOKUP($C2,$BI$77:$BK$140,3,FALSE)=2,1,0))</f>
        <v>0</v>
      </c>
      <c r="AD2">
        <f>IF(ISERROR(VLOOKUP($C2,$A$77:$C$140,3,FALSE)=3),0,IF(VLOOKUP($C2,$A$77:$C$140,3,FALSE)=3,1,0))+IF(ISERROR(VLOOKUP($C2,$D$77:$F$140,3,FALSE)=3),0,IF(VLOOKUP($C2,$D$77:$F$140,3,FALSE)=3,1,0))+IF(ISERROR(VLOOKUP($C2,$G$77:$I$140,3,FALSE)=3),0,IF(VLOOKUP($C2,$G$77:$I$140,3,FALSE)=3,1,0))+IF(ISERROR(VLOOKUP($C2,$J$77:$L$140,3,FALSE)=3),0,IF(VLOOKUP($C2,$J$77:$L$140,3,FALSE)=3,1,0))+IF(ISERROR(VLOOKUP($C2,$M$77:$O$140,3,FALSE)=3),0,IF(VLOOKUP($C2,$M$77:$O$140,3,FALSE)=3,1,0))+IF(ISERROR(VLOOKUP($C2,$P$77:$R$140,3,FALSE)=3),0,IF(VLOOKUP($C2,$P$77:$R$140,3,FALSE)=3,1,0))+IF(ISERROR(VLOOKUP($C2,$S$77:$U$140,3,FALSE)=3),0,IF(VLOOKUP($C2,$S$77:$U$140,3,FALSE)=3,1,0))+IF(ISERROR(VLOOKUP($C2,$V$77:$X$140,3,FALSE)=3),0,IF(VLOOKUP($C2,$V$77:$X$140,3,FALSE)=3,1,0))+IF(ISERROR(VLOOKUP($C2,$Y$77:$AA$140,3,FALSE)=3),0,IF(VLOOKUP($C2,$Y$77:$AA$140,3,FALSE)=3,1,0))+IF(ISERROR(VLOOKUP($C2,$AB$77:$AD$140,3,FALSE)=3),0,IF(VLOOKUP($C2,$AB$77:$AD$140,3,FALSE)=3,1,0))+IF(ISERROR(VLOOKUP($C2,$AE$77:$AG$140,3,FALSE)=3),0,IF(VLOOKUP($C2,$AE$77:$AG$140,3,FALSE)=3,1,0))+IF(ISERROR(VLOOKUP($C2,$AH$77:$AJ$140,3,FALSE)=3),0,IF(VLOOKUP($C2,$AH$77:$AJ$140,3,FALSE)=3,1,0))+IF(ISERROR(VLOOKUP($C2,$AK$77:$AM$140,3,FALSE)=3),0,IF(VLOOKUP($C2,$AK$77:$AM$140,3,FALSE)=3,1,0))+IF(ISERROR(VLOOKUP($C2,$AN$77:$AP$140,3,FALSE)=3),0,IF(VLOOKUP($C2,$AN$77:$AP$140,3,FALSE)=3,1,0))+IF(ISERROR(VLOOKUP($C2,$AQ$77:$AS$140,3,FALSE)=3),0,IF(VLOOKUP($C2,$AQ$77:$AS$140,3,FALSE)=3,1,0))+IF(ISERROR(VLOOKUP($C2,$AT$77:$AV$140,3,FALSE)=3),0,IF(VLOOKUP($C2,$AT$77:$AV$140,3,FALSE)=3,1,0))+IF(ISERROR(VLOOKUP($C2,$AW$77:$AY$140,3,FALSE)=3),0,IF(VLOOKUP($C2,$AW$77:$AY$140,3,FALSE)=3,1,0))+IF(ISERROR(VLOOKUP($C2,$AZ$77:$BB$140,3,FALSE)=3),0,IF(VLOOKUP($C2,$AZ$77:$BB$140,3,FALSE)=3,1,0))+IF(ISERROR(VLOOKUP($C2,$BC$77:$BE$140,3,FALSE)=3),0,IF(VLOOKUP($C2,$BC$77:$BE$140,3,FALSE)=3,1,0))+IF(ISERROR(VLOOKUP($C2,$BF$77:$BH$140,3,FALSE)=3),0,IF(VLOOKUP($C2,$BF$77:$BH$140,3,FALSE)=3,1,0))+IF(ISERROR(VLOOKUP($C2,$BI$77:$BK$140,3,FALSE)=3),0,IF(VLOOKUP($C2,$BI$77:$BK$140,3,FALSE)=3,1,0))</f>
        <v>1</v>
      </c>
      <c r="AE2">
        <f>IF(ISERROR(VLOOKUP($C2,$A$77:$C$140,3,FALSE)=4),0,IF(VLOOKUP($C2,$A$77:$C$140,3,FALSE)=4,1,0))+IF(ISERROR(VLOOKUP($C2,$D$77:$F$140,3,FALSE)=4),0,IF(VLOOKUP($C2,$D$77:$F$140,3,FALSE)=4,1,0))+IF(ISERROR(VLOOKUP($C2,$G$77:$I$140,3,FALSE)=4),0,IF(VLOOKUP($C2,$G$77:$I$140,3,FALSE)=4,1,0))+IF(ISERROR(VLOOKUP($C2,$J$77:$L$140,3,FALSE)=4),0,IF(VLOOKUP($C2,$J$77:$L$140,3,FALSE)=4,1,0))+IF(ISERROR(VLOOKUP($C2,$M$77:$O$140,3,FALSE)=4),0,IF(VLOOKUP($C2,$M$77:$O$140,3,FALSE)=4,1,0))+IF(ISERROR(VLOOKUP($C2,$P$77:$R$140,3,FALSE)=4),0,IF(VLOOKUP($C2,$P$77:$R$140,3,FALSE)=4,1,0))+IF(ISERROR(VLOOKUP($C2,$S$77:$U$140,3,FALSE)=4),0,IF(VLOOKUP($C2,$S$77:$U$140,3,FALSE)=4,1,0))+IF(ISERROR(VLOOKUP($C2,$V$77:$X$140,3,FALSE)=4),0,IF(VLOOKUP($C2,$V$77:$X$140,3,FALSE)=4,1,0))+IF(ISERROR(VLOOKUP($C2,$Y$77:$AA$140,3,FALSE)=4),0,IF(VLOOKUP($C2,$Y$77:$AA$140,3,FALSE)=4,1,0))+IF(ISERROR(VLOOKUP($C2,$AB$77:$AD$140,3,FALSE)=4),0,IF(VLOOKUP($C2,$AB$77:$AD$140,3,FALSE)=4,1,0))+IF(ISERROR(VLOOKUP($C2,$AE$77:$AG$140,3,FALSE)=4),0,IF(VLOOKUP($C2,$AE$77:$AG$140,3,FALSE)=4,1,0))+IF(ISERROR(VLOOKUP($C2,$AH$77:$AJ$140,3,FALSE)=4),0,IF(VLOOKUP($C2,$AH$77:$AJ$140,3,FALSE)=4,1,0))+IF(ISERROR(VLOOKUP($C2,$AK$77:$AM$140,3,FALSE)=4),0,IF(VLOOKUP($C2,$AK$77:$AM$140,3,FALSE)=4,1,0))+IF(ISERROR(VLOOKUP($C2,$AN$77:$AP$140,3,FALSE)=4),0,IF(VLOOKUP($C2,$AN$77:$AP$140,3,FALSE)=4,1,0))+IF(ISERROR(VLOOKUP($C2,$AQ$77:$AS$140,3,FALSE)=4),0,IF(VLOOKUP($C2,$AQ$77:$AS$140,3,FALSE)=4,1,0))+IF(ISERROR(VLOOKUP($C2,$AT$77:$AV$140,3,FALSE)=4),0,IF(VLOOKUP($C2,$AT$77:$AV$140,3,FALSE)=4,1,0))+IF(ISERROR(VLOOKUP($C2,$AW$77:$AY$140,3,FALSE)=4),0,IF(VLOOKUP($C2,$AW$77:$AY$140,3,FALSE)=4,1,0))+IF(ISERROR(VLOOKUP($C2,$AZ$77:$BB$140,3,FALSE)=4),0,IF(VLOOKUP($C2,$AZ$77:$BB$140,3,FALSE)=4,1,0))+IF(ISERROR(VLOOKUP($C2,$BC$77:$BE$140,3,FALSE)=4),0,IF(VLOOKUP($C2,$BC$77:$BE$140,3,FALSE)=4,1,0))+IF(ISERROR(VLOOKUP($C2,$BF$77:$BH$140,3,FALSE)=4),0,IF(VLOOKUP($C2,$BF$77:$BH$140,3,FALSE)=4,1,0))+IF(ISERROR(VLOOKUP($C2,$BI$77:$BK$140,3,FALSE)=4),0,IF(VLOOKUP($C2,$BI$77:$BK$140,3,FALSE)=4,1,0))</f>
        <v>0</v>
      </c>
      <c r="AF2">
        <f t="shared" ref="AF2" si="6">SUM(AB2:AE2)</f>
        <v>1</v>
      </c>
      <c r="AG2" t="str">
        <f>IF(AF2=W2,"","no")</f>
        <v/>
      </c>
      <c r="AK2" t="s">
        <v>357</v>
      </c>
      <c r="AL2" s="43">
        <f>COUNTIF($A$77:$AZ$92,$AK2)</f>
        <v>0</v>
      </c>
      <c r="AM2" s="43">
        <f>COUNTIF($A$93:$AZ$108,$AK2)</f>
        <v>0</v>
      </c>
      <c r="AN2" s="43">
        <f>COUNTIF($A$109:$AZ$124,$AK2)</f>
        <v>1</v>
      </c>
      <c r="AO2" s="43">
        <f>COUNTIF($A$125:$AZ$141,$AK2)</f>
        <v>0</v>
      </c>
    </row>
    <row r="3" spans="1:41" x14ac:dyDescent="0.25">
      <c r="A3" s="1" t="s">
        <v>6</v>
      </c>
      <c r="B3" s="1" t="s">
        <v>7</v>
      </c>
      <c r="C3" s="13" t="str">
        <f t="shared" si="0"/>
        <v>Warwick Armour</v>
      </c>
      <c r="D3" s="7">
        <v>-1</v>
      </c>
      <c r="E3" s="7">
        <v>0</v>
      </c>
      <c r="F3" s="7">
        <v>1</v>
      </c>
      <c r="G3" s="7">
        <v>6</v>
      </c>
      <c r="H3" s="7">
        <v>10</v>
      </c>
      <c r="I3" s="7">
        <v>6</v>
      </c>
      <c r="J3" s="7">
        <v>0</v>
      </c>
      <c r="K3" s="7">
        <v>0</v>
      </c>
      <c r="L3" s="7">
        <v>3</v>
      </c>
      <c r="M3" s="7">
        <v>3</v>
      </c>
      <c r="N3" s="7" t="s">
        <v>9</v>
      </c>
      <c r="O3" s="7">
        <v>0</v>
      </c>
      <c r="P3" s="7">
        <v>-13</v>
      </c>
      <c r="Q3" s="7">
        <v>2</v>
      </c>
      <c r="R3" s="7">
        <v>-15</v>
      </c>
      <c r="S3" s="7">
        <v>13</v>
      </c>
      <c r="T3" s="7">
        <v>-14</v>
      </c>
      <c r="U3" s="7">
        <v>17</v>
      </c>
      <c r="V3" s="20">
        <f t="shared" si="1"/>
        <v>18</v>
      </c>
      <c r="W3" s="2">
        <f t="shared" si="2"/>
        <v>17</v>
      </c>
      <c r="X3" s="2">
        <f t="shared" si="3"/>
        <v>9</v>
      </c>
      <c r="Y3" s="2">
        <f t="shared" si="4"/>
        <v>4</v>
      </c>
      <c r="Z3" s="2">
        <f t="shared" si="5"/>
        <v>4</v>
      </c>
      <c r="AB3">
        <f t="shared" ref="AB3:AB65" si="7">IF(ISERROR(VLOOKUP($C3,$A$77:$C$140,3,FALSE)=1),0,IF(VLOOKUP($C3,$A$77:$C$140,3,FALSE)=1,1,0))+IF(ISERROR(VLOOKUP($C3,$D$77:$F$140,3,FALSE)=1),0,IF(VLOOKUP($C3,$D$77:$F$140,3,FALSE)=1,1,0))+IF(ISERROR(VLOOKUP($C3,$G$77:$I$140,3,FALSE)=1),0,IF(VLOOKUP($C3,$G$77:$I$140,3,FALSE)=1,1,0))+IF(ISERROR(VLOOKUP($C3,$J$77:$L$140,3,FALSE)=1),0,IF(VLOOKUP($C3,$J$77:$L$140,3,FALSE)=1,1,0))+IF(ISERROR(VLOOKUP($C3,$M$77:$O$140,3,FALSE)=1),0,IF(VLOOKUP($C3,$M$77:$O$140,3,FALSE)=1,1,0))+IF(ISERROR(VLOOKUP($C3,$P$77:$R$140,3,FALSE)=1),0,IF(VLOOKUP($C3,$P$77:$R$140,3,FALSE)=1,1,0))+IF(ISERROR(VLOOKUP($C3,$S$77:$U$140,3,FALSE)=1),0,IF(VLOOKUP($C3,$S$77:$U$140,3,FALSE)=1,1,0))+IF(ISERROR(VLOOKUP($C3,$V$77:$X$140,3,FALSE)=1),0,IF(VLOOKUP($C3,$V$77:$X$140,3,FALSE)=1,1,0))+IF(ISERROR(VLOOKUP($C3,$Y$77:$AA$140,3,FALSE)=1),0,IF(VLOOKUP($C3,$Y$77:$AA$140,3,FALSE)=1,1,0))+IF(ISERROR(VLOOKUP($C3,$AB$77:$AD$140,3,FALSE)=1),0,IF(VLOOKUP($C3,$AB$77:$AD$140,3,FALSE)=1,1,0))+IF(ISERROR(VLOOKUP($C3,$AE$77:$AG$140,3,FALSE)=1),0,IF(VLOOKUP($C3,$AE$77:$AG$140,3,FALSE)=1,1,0))+IF(ISERROR(VLOOKUP($C3,$AH$77:$AJ$140,3,FALSE)=1),0,IF(VLOOKUP($C3,$AH$77:$AJ$140,3,FALSE)=1,1,0))+IF(ISERROR(VLOOKUP($C3,$AK$77:$AM$140,3,FALSE)=1),0,IF(VLOOKUP($C3,$AK$77:$AM$140,3,FALSE)=1,1,0))+IF(ISERROR(VLOOKUP($C3,$AN$77:$AP$140,3,FALSE)=1),0,IF(VLOOKUP($C3,$AN$77:$AP$140,3,FALSE)=1,1,0))+IF(ISERROR(VLOOKUP($C3,$AQ$77:$AS$140,3,FALSE)=1),0,IF(VLOOKUP($C3,$AQ$77:$AS$140,3,FALSE)=1,1,0))+IF(ISERROR(VLOOKUP($C3,$AT$77:$AV$140,3,FALSE)=1),0,IF(VLOOKUP($C3,$AT$77:$AV$140,3,FALSE)=1,1,0))+IF(ISERROR(VLOOKUP($C3,$AW$77:$AY$140,3,FALSE)=1),0,IF(VLOOKUP($C3,$AW$77:$AY$140,3,FALSE)=1,1,0))+IF(ISERROR(VLOOKUP($C3,$AZ$77:$BB$140,3,FALSE)=1),0,IF(VLOOKUP($C3,$AZ$77:$BB$140,3,FALSE)=1,1,0))+IF(ISERROR(VLOOKUP($C3,$BC$77:$BE$140,3,FALSE)=1),0,IF(VLOOKUP($C3,$BC$77:$BE$140,3,FALSE)=1,1,0))+IF(ISERROR(VLOOKUP($C3,$BF$77:$BH$140,3,FALSE)=1),0,IF(VLOOKUP($C3,$BF$77:$BH$140,3,FALSE)=1,1,0))+IF(ISERROR(VLOOKUP($C3,$BI$77:$BK$140,3,FALSE)=1),0,IF(VLOOKUP($C3,$BI$77:$BK$140,3,FALSE)=1,1,0))</f>
        <v>4</v>
      </c>
      <c r="AC3">
        <f t="shared" ref="AC3:AC65" si="8">IF(ISERROR(VLOOKUP($C3,$A$77:$C$140,3,FALSE)=2),0,IF(VLOOKUP($C3,$A$77:$C$140,3,FALSE)=2,1,0))+IF(ISERROR(VLOOKUP($C3,$D$77:$F$140,3,FALSE)=2),0,IF(VLOOKUP($C3,$D$77:$F$140,3,FALSE)=2,1,0))+IF(ISERROR(VLOOKUP($C3,$G$77:$I$140,3,FALSE)=2),0,IF(VLOOKUP($C3,$G$77:$I$140,3,FALSE)=2,1,0))+IF(ISERROR(VLOOKUP($C3,$J$77:$L$140,3,FALSE)=2),0,IF(VLOOKUP($C3,$J$77:$L$140,3,FALSE)=2,1,0))+IF(ISERROR(VLOOKUP($C3,$M$77:$O$140,3,FALSE)=2),0,IF(VLOOKUP($C3,$M$77:$O$140,3,FALSE)=2,1,0))+IF(ISERROR(VLOOKUP($C3,$P$77:$R$140,3,FALSE)=2),0,IF(VLOOKUP($C3,$P$77:$R$140,3,FALSE)=2,1,0))+IF(ISERROR(VLOOKUP($C3,$S$77:$U$140,3,FALSE)=2),0,IF(VLOOKUP($C3,$S$77:$U$140,3,FALSE)=2,1,0))+IF(ISERROR(VLOOKUP($C3,$V$77:$X$140,3,FALSE)=2),0,IF(VLOOKUP($C3,$V$77:$X$140,3,FALSE)=2,1,0))+IF(ISERROR(VLOOKUP($C3,$Y$77:$AA$140,3,FALSE)=2),0,IF(VLOOKUP($C3,$Y$77:$AA$140,3,FALSE)=2,1,0))+IF(ISERROR(VLOOKUP($C3,$AB$77:$AD$140,3,FALSE)=2),0,IF(VLOOKUP($C3,$AB$77:$AD$140,3,FALSE)=2,1,0))+IF(ISERROR(VLOOKUP($C3,$AE$77:$AG$140,3,FALSE)=2),0,IF(VLOOKUP($C3,$AE$77:$AG$140,3,FALSE)=2,1,0))+IF(ISERROR(VLOOKUP($C3,$AH$77:$AJ$140,3,FALSE)=2),0,IF(VLOOKUP($C3,$AH$77:$AJ$140,3,FALSE)=2,1,0))+IF(ISERROR(VLOOKUP($C3,$AK$77:$AM$140,3,FALSE)=2),0,IF(VLOOKUP($C3,$AK$77:$AM$140,3,FALSE)=2,1,0))+IF(ISERROR(VLOOKUP($C3,$AN$77:$AP$140,3,FALSE)=2),0,IF(VLOOKUP($C3,$AN$77:$AP$140,3,FALSE)=2,1,0))+IF(ISERROR(VLOOKUP($C3,$AQ$77:$AS$140,3,FALSE)=2),0,IF(VLOOKUP($C3,$AQ$77:$AS$140,3,FALSE)=2,1,0))+IF(ISERROR(VLOOKUP($C3,$AT$77:$AV$140,3,FALSE)=2),0,IF(VLOOKUP($C3,$AT$77:$AV$140,3,FALSE)=2,1,0))+IF(ISERROR(VLOOKUP($C3,$AW$77:$AY$140,3,FALSE)=2),0,IF(VLOOKUP($C3,$AW$77:$AY$140,3,FALSE)=2,1,0))+IF(ISERROR(VLOOKUP($C3,$AZ$77:$BB$140,3,FALSE)=2),0,IF(VLOOKUP($C3,$AZ$77:$BB$140,3,FALSE)=2,1,0))+IF(ISERROR(VLOOKUP($C3,$BC$77:$BE$140,3,FALSE)=2),0,IF(VLOOKUP($C3,$BC$77:$BE$140,3,FALSE)=2,1,0))+IF(ISERROR(VLOOKUP($C3,$BF$77:$BH$140,3,FALSE)=2),0,IF(VLOOKUP($C3,$BF$77:$BH$140,3,FALSE)=2,1,0))+IF(ISERROR(VLOOKUP($C3,$BI$77:$BK$140,3,FALSE)=2),0,IF(VLOOKUP($C3,$BI$77:$BK$140,3,FALSE)=2,1,0))</f>
        <v>8</v>
      </c>
      <c r="AD3">
        <f t="shared" ref="AD3:AD65" si="9">IF(ISERROR(VLOOKUP($C3,$A$77:$C$140,3,FALSE)=3),0,IF(VLOOKUP($C3,$A$77:$C$140,3,FALSE)=3,1,0))+IF(ISERROR(VLOOKUP($C3,$D$77:$F$140,3,FALSE)=3),0,IF(VLOOKUP($C3,$D$77:$F$140,3,FALSE)=3,1,0))+IF(ISERROR(VLOOKUP($C3,$G$77:$I$140,3,FALSE)=3),0,IF(VLOOKUP($C3,$G$77:$I$140,3,FALSE)=3,1,0))+IF(ISERROR(VLOOKUP($C3,$J$77:$L$140,3,FALSE)=3),0,IF(VLOOKUP($C3,$J$77:$L$140,3,FALSE)=3,1,0))+IF(ISERROR(VLOOKUP($C3,$M$77:$O$140,3,FALSE)=3),0,IF(VLOOKUP($C3,$M$77:$O$140,3,FALSE)=3,1,0))+IF(ISERROR(VLOOKUP($C3,$P$77:$R$140,3,FALSE)=3),0,IF(VLOOKUP($C3,$P$77:$R$140,3,FALSE)=3,1,0))+IF(ISERROR(VLOOKUP($C3,$S$77:$U$140,3,FALSE)=3),0,IF(VLOOKUP($C3,$S$77:$U$140,3,FALSE)=3,1,0))+IF(ISERROR(VLOOKUP($C3,$V$77:$X$140,3,FALSE)=3),0,IF(VLOOKUP($C3,$V$77:$X$140,3,FALSE)=3,1,0))+IF(ISERROR(VLOOKUP($C3,$Y$77:$AA$140,3,FALSE)=3),0,IF(VLOOKUP($C3,$Y$77:$AA$140,3,FALSE)=3,1,0))+IF(ISERROR(VLOOKUP($C3,$AB$77:$AD$140,3,FALSE)=3),0,IF(VLOOKUP($C3,$AB$77:$AD$140,3,FALSE)=3,1,0))+IF(ISERROR(VLOOKUP($C3,$AE$77:$AG$140,3,FALSE)=3),0,IF(VLOOKUP($C3,$AE$77:$AG$140,3,FALSE)=3,1,0))+IF(ISERROR(VLOOKUP($C3,$AH$77:$AJ$140,3,FALSE)=3),0,IF(VLOOKUP($C3,$AH$77:$AJ$140,3,FALSE)=3,1,0))+IF(ISERROR(VLOOKUP($C3,$AK$77:$AM$140,3,FALSE)=3),0,IF(VLOOKUP($C3,$AK$77:$AM$140,3,FALSE)=3,1,0))+IF(ISERROR(VLOOKUP($C3,$AN$77:$AP$140,3,FALSE)=3),0,IF(VLOOKUP($C3,$AN$77:$AP$140,3,FALSE)=3,1,0))+IF(ISERROR(VLOOKUP($C3,$AQ$77:$AS$140,3,FALSE)=3),0,IF(VLOOKUP($C3,$AQ$77:$AS$140,3,FALSE)=3,1,0))+IF(ISERROR(VLOOKUP($C3,$AT$77:$AV$140,3,FALSE)=3),0,IF(VLOOKUP($C3,$AT$77:$AV$140,3,FALSE)=3,1,0))+IF(ISERROR(VLOOKUP($C3,$AW$77:$AY$140,3,FALSE)=3),0,IF(VLOOKUP($C3,$AW$77:$AY$140,3,FALSE)=3,1,0))+IF(ISERROR(VLOOKUP($C3,$AZ$77:$BB$140,3,FALSE)=3),0,IF(VLOOKUP($C3,$AZ$77:$BB$140,3,FALSE)=3,1,0))+IF(ISERROR(VLOOKUP($C3,$BC$77:$BE$140,3,FALSE)=3),0,IF(VLOOKUP($C3,$BC$77:$BE$140,3,FALSE)=3,1,0))+IF(ISERROR(VLOOKUP($C3,$BF$77:$BH$140,3,FALSE)=3),0,IF(VLOOKUP($C3,$BF$77:$BH$140,3,FALSE)=3,1,0))+IF(ISERROR(VLOOKUP($C3,$BI$77:$BK$140,3,FALSE)=3),0,IF(VLOOKUP($C3,$BI$77:$BK$140,3,FALSE)=3,1,0))</f>
        <v>0</v>
      </c>
      <c r="AE3">
        <f t="shared" ref="AE3:AE65" si="10">IF(ISERROR(VLOOKUP($C3,$A$77:$C$140,3,FALSE)=4),0,IF(VLOOKUP($C3,$A$77:$C$140,3,FALSE)=4,1,0))+IF(ISERROR(VLOOKUP($C3,$D$77:$F$140,3,FALSE)=4),0,IF(VLOOKUP($C3,$D$77:$F$140,3,FALSE)=4,1,0))+IF(ISERROR(VLOOKUP($C3,$G$77:$I$140,3,FALSE)=4),0,IF(VLOOKUP($C3,$G$77:$I$140,3,FALSE)=4,1,0))+IF(ISERROR(VLOOKUP($C3,$J$77:$L$140,3,FALSE)=4),0,IF(VLOOKUP($C3,$J$77:$L$140,3,FALSE)=4,1,0))+IF(ISERROR(VLOOKUP($C3,$M$77:$O$140,3,FALSE)=4),0,IF(VLOOKUP($C3,$M$77:$O$140,3,FALSE)=4,1,0))+IF(ISERROR(VLOOKUP($C3,$P$77:$R$140,3,FALSE)=4),0,IF(VLOOKUP($C3,$P$77:$R$140,3,FALSE)=4,1,0))+IF(ISERROR(VLOOKUP($C3,$S$77:$U$140,3,FALSE)=4),0,IF(VLOOKUP($C3,$S$77:$U$140,3,FALSE)=4,1,0))+IF(ISERROR(VLOOKUP($C3,$V$77:$X$140,3,FALSE)=4),0,IF(VLOOKUP($C3,$V$77:$X$140,3,FALSE)=4,1,0))+IF(ISERROR(VLOOKUP($C3,$Y$77:$AA$140,3,FALSE)=4),0,IF(VLOOKUP($C3,$Y$77:$AA$140,3,FALSE)=4,1,0))+IF(ISERROR(VLOOKUP($C3,$AB$77:$AD$140,3,FALSE)=4),0,IF(VLOOKUP($C3,$AB$77:$AD$140,3,FALSE)=4,1,0))+IF(ISERROR(VLOOKUP($C3,$AE$77:$AG$140,3,FALSE)=4),0,IF(VLOOKUP($C3,$AE$77:$AG$140,3,FALSE)=4,1,0))+IF(ISERROR(VLOOKUP($C3,$AH$77:$AJ$140,3,FALSE)=4),0,IF(VLOOKUP($C3,$AH$77:$AJ$140,3,FALSE)=4,1,0))+IF(ISERROR(VLOOKUP($C3,$AK$77:$AM$140,3,FALSE)=4),0,IF(VLOOKUP($C3,$AK$77:$AM$140,3,FALSE)=4,1,0))+IF(ISERROR(VLOOKUP($C3,$AN$77:$AP$140,3,FALSE)=4),0,IF(VLOOKUP($C3,$AN$77:$AP$140,3,FALSE)=4,1,0))+IF(ISERROR(VLOOKUP($C3,$AQ$77:$AS$140,3,FALSE)=4),0,IF(VLOOKUP($C3,$AQ$77:$AS$140,3,FALSE)=4,1,0))+IF(ISERROR(VLOOKUP($C3,$AT$77:$AV$140,3,FALSE)=4),0,IF(VLOOKUP($C3,$AT$77:$AV$140,3,FALSE)=4,1,0))+IF(ISERROR(VLOOKUP($C3,$AW$77:$AY$140,3,FALSE)=4),0,IF(VLOOKUP($C3,$AW$77:$AY$140,3,FALSE)=4,1,0))+IF(ISERROR(VLOOKUP($C3,$AZ$77:$BB$140,3,FALSE)=4),0,IF(VLOOKUP($C3,$AZ$77:$BB$140,3,FALSE)=4,1,0))+IF(ISERROR(VLOOKUP($C3,$BC$77:$BE$140,3,FALSE)=4),0,IF(VLOOKUP($C3,$BC$77:$BE$140,3,FALSE)=4,1,0))+IF(ISERROR(VLOOKUP($C3,$BF$77:$BH$140,3,FALSE)=4),0,IF(VLOOKUP($C3,$BF$77:$BH$140,3,FALSE)=4,1,0))+IF(ISERROR(VLOOKUP($C3,$BI$77:$BK$140,3,FALSE)=4),0,IF(VLOOKUP($C3,$BI$77:$BK$140,3,FALSE)=4,1,0))</f>
        <v>5</v>
      </c>
      <c r="AF3">
        <f t="shared" ref="AF3:AF65" si="11">SUM(AB3:AE3)</f>
        <v>17</v>
      </c>
      <c r="AG3" t="str">
        <f t="shared" ref="AG3:AG64" si="12">IF(AF3=W3,"","no")</f>
        <v/>
      </c>
      <c r="AK3" t="s">
        <v>8</v>
      </c>
      <c r="AL3" s="43">
        <f t="shared" ref="AL3:AL65" si="13">COUNTIF($A$77:$AZ$92,$AK3)</f>
        <v>0</v>
      </c>
      <c r="AM3" s="43">
        <f t="shared" ref="AM3:AM65" si="14">COUNTIF($A$93:$AZ$108,$AK3)</f>
        <v>12</v>
      </c>
      <c r="AN3" s="43">
        <f t="shared" ref="AN3:AN65" si="15">COUNTIF($A$109:$AZ$124,$AK3)</f>
        <v>5</v>
      </c>
      <c r="AO3" s="43">
        <f t="shared" ref="AO3:AO65" si="16">COUNTIF($A$125:$AZ$141,$AK3)</f>
        <v>0</v>
      </c>
    </row>
    <row r="4" spans="1:41" x14ac:dyDescent="0.25">
      <c r="A4" s="1" t="s">
        <v>217</v>
      </c>
      <c r="B4" s="1" t="s">
        <v>211</v>
      </c>
      <c r="C4" s="13" t="str">
        <f t="shared" si="0"/>
        <v>Rowena Atkinson</v>
      </c>
      <c r="D4" s="7" t="s">
        <v>9</v>
      </c>
      <c r="E4" s="7" t="s">
        <v>9</v>
      </c>
      <c r="F4" s="7" t="s">
        <v>9</v>
      </c>
      <c r="G4" s="7" t="s">
        <v>9</v>
      </c>
      <c r="H4" s="7" t="s">
        <v>9</v>
      </c>
      <c r="I4" s="7">
        <v>26</v>
      </c>
      <c r="J4" s="7">
        <v>-5</v>
      </c>
      <c r="K4" s="7">
        <v>-5</v>
      </c>
      <c r="L4" s="7">
        <v>-20</v>
      </c>
      <c r="M4" s="7">
        <v>-20</v>
      </c>
      <c r="N4" s="7" t="s">
        <v>9</v>
      </c>
      <c r="O4" s="7" t="s">
        <v>9</v>
      </c>
      <c r="P4" s="7">
        <v>-18</v>
      </c>
      <c r="Q4" s="7">
        <v>4</v>
      </c>
      <c r="R4" s="7">
        <v>10</v>
      </c>
      <c r="S4" s="7" t="s">
        <v>9</v>
      </c>
      <c r="T4" s="7" t="s">
        <v>9</v>
      </c>
      <c r="U4" s="7">
        <v>-15</v>
      </c>
      <c r="V4" s="20">
        <f t="shared" si="1"/>
        <v>-43</v>
      </c>
      <c r="W4" s="2">
        <f t="shared" si="2"/>
        <v>9</v>
      </c>
      <c r="X4" s="2">
        <f t="shared" si="3"/>
        <v>3</v>
      </c>
      <c r="Y4" s="2">
        <f t="shared" si="4"/>
        <v>0</v>
      </c>
      <c r="Z4" s="2">
        <f t="shared" si="5"/>
        <v>6</v>
      </c>
      <c r="AB4">
        <f t="shared" si="7"/>
        <v>9</v>
      </c>
      <c r="AC4">
        <f t="shared" si="8"/>
        <v>0</v>
      </c>
      <c r="AD4">
        <f t="shared" si="9"/>
        <v>0</v>
      </c>
      <c r="AE4">
        <f t="shared" si="10"/>
        <v>0</v>
      </c>
      <c r="AF4">
        <f t="shared" si="11"/>
        <v>9</v>
      </c>
      <c r="AG4" t="str">
        <f t="shared" si="12"/>
        <v/>
      </c>
      <c r="AK4" t="s">
        <v>354</v>
      </c>
      <c r="AL4" s="43">
        <f t="shared" si="13"/>
        <v>0</v>
      </c>
      <c r="AM4" s="43">
        <f t="shared" si="14"/>
        <v>0</v>
      </c>
      <c r="AN4" s="43">
        <f t="shared" si="15"/>
        <v>9</v>
      </c>
      <c r="AO4" s="43">
        <f t="shared" si="16"/>
        <v>0</v>
      </c>
    </row>
    <row r="5" spans="1:41" x14ac:dyDescent="0.25">
      <c r="A5" s="1" t="s">
        <v>415</v>
      </c>
      <c r="B5" s="1" t="s">
        <v>416</v>
      </c>
      <c r="C5" s="13" t="str">
        <f t="shared" si="0"/>
        <v>Lionel Bates</v>
      </c>
      <c r="D5" s="7">
        <v>7</v>
      </c>
      <c r="E5" s="7">
        <v>27</v>
      </c>
      <c r="F5" s="7">
        <v>-11</v>
      </c>
      <c r="G5" s="7">
        <v>-6</v>
      </c>
      <c r="H5" s="7">
        <v>1</v>
      </c>
      <c r="I5" s="7">
        <v>10</v>
      </c>
      <c r="J5" s="7">
        <v>-10</v>
      </c>
      <c r="K5" s="7">
        <v>-10</v>
      </c>
      <c r="L5" s="7">
        <v>12</v>
      </c>
      <c r="M5" s="7">
        <v>12</v>
      </c>
      <c r="N5" s="7" t="s">
        <v>9</v>
      </c>
      <c r="O5" s="7" t="s">
        <v>9</v>
      </c>
      <c r="P5" s="7" t="s">
        <v>9</v>
      </c>
      <c r="Q5" s="7" t="s">
        <v>9</v>
      </c>
      <c r="R5" s="7" t="s">
        <v>9</v>
      </c>
      <c r="S5" s="7" t="s">
        <v>9</v>
      </c>
      <c r="T5" s="7" t="s">
        <v>9</v>
      </c>
      <c r="U5" s="7" t="s">
        <v>9</v>
      </c>
      <c r="V5" s="20">
        <f t="shared" si="1"/>
        <v>32</v>
      </c>
      <c r="W5" s="2">
        <f t="shared" si="2"/>
        <v>10</v>
      </c>
      <c r="X5" s="2">
        <f t="shared" si="3"/>
        <v>6</v>
      </c>
      <c r="Y5" s="2">
        <f t="shared" si="4"/>
        <v>0</v>
      </c>
      <c r="Z5" s="2">
        <f t="shared" si="5"/>
        <v>4</v>
      </c>
      <c r="AB5">
        <f t="shared" si="7"/>
        <v>10</v>
      </c>
      <c r="AC5">
        <f t="shared" si="8"/>
        <v>0</v>
      </c>
      <c r="AD5">
        <f t="shared" si="9"/>
        <v>0</v>
      </c>
      <c r="AE5">
        <f t="shared" si="10"/>
        <v>0</v>
      </c>
      <c r="AF5">
        <f t="shared" si="11"/>
        <v>10</v>
      </c>
      <c r="AG5" t="str">
        <f t="shared" si="12"/>
        <v/>
      </c>
      <c r="AK5" t="s">
        <v>456</v>
      </c>
      <c r="AL5" s="43">
        <f t="shared" si="13"/>
        <v>0</v>
      </c>
      <c r="AM5" s="43">
        <f t="shared" si="14"/>
        <v>10</v>
      </c>
      <c r="AN5" s="43">
        <f t="shared" si="15"/>
        <v>0</v>
      </c>
      <c r="AO5" s="43">
        <f t="shared" si="16"/>
        <v>0</v>
      </c>
    </row>
    <row r="6" spans="1:41" x14ac:dyDescent="0.25">
      <c r="A6" s="1" t="s">
        <v>10</v>
      </c>
      <c r="B6" s="1" t="s">
        <v>11</v>
      </c>
      <c r="C6" s="13" t="str">
        <f t="shared" si="0"/>
        <v>Garry Benveniste</v>
      </c>
      <c r="D6" s="7">
        <v>-3</v>
      </c>
      <c r="E6" s="7">
        <v>-10</v>
      </c>
      <c r="F6" s="7">
        <v>17</v>
      </c>
      <c r="G6" s="7">
        <v>-18</v>
      </c>
      <c r="H6" s="7">
        <v>-1</v>
      </c>
      <c r="I6" s="7">
        <v>4</v>
      </c>
      <c r="J6" s="7">
        <v>-16</v>
      </c>
      <c r="K6" s="7">
        <v>-16</v>
      </c>
      <c r="L6" s="7">
        <v>-1</v>
      </c>
      <c r="M6" s="7">
        <v>-1</v>
      </c>
      <c r="N6" s="7" t="s">
        <v>9</v>
      </c>
      <c r="O6" s="7">
        <v>15</v>
      </c>
      <c r="P6" s="7">
        <v>-8</v>
      </c>
      <c r="Q6" s="7">
        <v>-11</v>
      </c>
      <c r="R6" s="7">
        <v>-10</v>
      </c>
      <c r="S6" s="7">
        <v>24</v>
      </c>
      <c r="T6" s="7">
        <v>12</v>
      </c>
      <c r="U6" s="7">
        <v>-26</v>
      </c>
      <c r="V6" s="20">
        <f t="shared" si="1"/>
        <v>-49</v>
      </c>
      <c r="W6" s="2">
        <f t="shared" si="2"/>
        <v>17</v>
      </c>
      <c r="X6" s="2">
        <f t="shared" si="3"/>
        <v>5</v>
      </c>
      <c r="Y6" s="2">
        <f t="shared" si="4"/>
        <v>0</v>
      </c>
      <c r="Z6" s="2">
        <f t="shared" si="5"/>
        <v>12</v>
      </c>
      <c r="AB6">
        <f t="shared" si="7"/>
        <v>3</v>
      </c>
      <c r="AC6">
        <f t="shared" si="8"/>
        <v>13</v>
      </c>
      <c r="AD6">
        <f t="shared" si="9"/>
        <v>0</v>
      </c>
      <c r="AE6">
        <f t="shared" si="10"/>
        <v>1</v>
      </c>
      <c r="AF6">
        <f t="shared" si="11"/>
        <v>17</v>
      </c>
      <c r="AG6" t="str">
        <f t="shared" si="12"/>
        <v/>
      </c>
      <c r="AK6" t="s">
        <v>12</v>
      </c>
      <c r="AL6" s="43">
        <f t="shared" si="13"/>
        <v>16</v>
      </c>
      <c r="AM6" s="43">
        <f t="shared" si="14"/>
        <v>1</v>
      </c>
      <c r="AN6" s="43">
        <f t="shared" si="15"/>
        <v>0</v>
      </c>
      <c r="AO6" s="43">
        <f t="shared" si="16"/>
        <v>0</v>
      </c>
    </row>
    <row r="7" spans="1:41" x14ac:dyDescent="0.25">
      <c r="A7" s="1" t="s">
        <v>208</v>
      </c>
      <c r="B7" s="1" t="s">
        <v>202</v>
      </c>
      <c r="C7" s="13" t="str">
        <f t="shared" si="0"/>
        <v>David Black</v>
      </c>
      <c r="D7" s="7" t="s">
        <v>9</v>
      </c>
      <c r="E7" s="7">
        <v>27</v>
      </c>
      <c r="F7" s="7">
        <v>-11</v>
      </c>
      <c r="G7" s="7">
        <v>-6</v>
      </c>
      <c r="H7" s="7">
        <v>1</v>
      </c>
      <c r="I7" s="7">
        <v>10</v>
      </c>
      <c r="J7" s="7">
        <v>-10</v>
      </c>
      <c r="K7" s="7">
        <v>-10</v>
      </c>
      <c r="L7" s="7">
        <v>12</v>
      </c>
      <c r="M7" s="7">
        <v>12</v>
      </c>
      <c r="N7" s="7" t="s">
        <v>9</v>
      </c>
      <c r="O7" s="7">
        <v>1</v>
      </c>
      <c r="P7" s="7">
        <v>-12</v>
      </c>
      <c r="Q7" s="7">
        <v>9</v>
      </c>
      <c r="R7" s="7">
        <v>-6</v>
      </c>
      <c r="S7" s="7">
        <v>4</v>
      </c>
      <c r="T7" s="7">
        <v>12</v>
      </c>
      <c r="U7" s="7">
        <v>-1</v>
      </c>
      <c r="V7" s="20">
        <f t="shared" si="1"/>
        <v>32</v>
      </c>
      <c r="W7" s="2">
        <f t="shared" si="2"/>
        <v>16</v>
      </c>
      <c r="X7" s="2">
        <f t="shared" si="3"/>
        <v>9</v>
      </c>
      <c r="Y7" s="2">
        <f t="shared" si="4"/>
        <v>0</v>
      </c>
      <c r="Z7" s="2">
        <f t="shared" si="5"/>
        <v>7</v>
      </c>
      <c r="AB7">
        <f t="shared" si="7"/>
        <v>0</v>
      </c>
      <c r="AC7">
        <f t="shared" si="8"/>
        <v>14</v>
      </c>
      <c r="AD7">
        <f t="shared" si="9"/>
        <v>2</v>
      </c>
      <c r="AE7">
        <f t="shared" si="10"/>
        <v>0</v>
      </c>
      <c r="AF7">
        <f t="shared" si="11"/>
        <v>16</v>
      </c>
      <c r="AG7" t="str">
        <f t="shared" si="12"/>
        <v/>
      </c>
      <c r="AK7" t="s">
        <v>258</v>
      </c>
      <c r="AL7" s="43">
        <f t="shared" si="13"/>
        <v>0</v>
      </c>
      <c r="AM7" s="43">
        <f t="shared" si="14"/>
        <v>16</v>
      </c>
      <c r="AN7" s="43">
        <f t="shared" si="15"/>
        <v>0</v>
      </c>
      <c r="AO7" s="43">
        <f t="shared" si="16"/>
        <v>0</v>
      </c>
    </row>
    <row r="8" spans="1:41" x14ac:dyDescent="0.25">
      <c r="A8" s="1" t="s">
        <v>13</v>
      </c>
      <c r="B8" s="1" t="s">
        <v>14</v>
      </c>
      <c r="C8" s="13" t="str">
        <f t="shared" si="0"/>
        <v>Don Blesing</v>
      </c>
      <c r="D8" s="7">
        <v>7</v>
      </c>
      <c r="E8" s="7">
        <v>0</v>
      </c>
      <c r="F8" s="7">
        <v>19</v>
      </c>
      <c r="G8" s="7">
        <v>11</v>
      </c>
      <c r="H8" s="7" t="s">
        <v>9</v>
      </c>
      <c r="I8" s="7">
        <v>6</v>
      </c>
      <c r="J8" s="7">
        <v>0</v>
      </c>
      <c r="K8" s="7">
        <v>0</v>
      </c>
      <c r="L8" s="7">
        <v>3</v>
      </c>
      <c r="M8" s="7">
        <v>3</v>
      </c>
      <c r="N8" s="7" t="s">
        <v>9</v>
      </c>
      <c r="O8" s="7">
        <v>9</v>
      </c>
      <c r="P8" s="7">
        <v>-2</v>
      </c>
      <c r="Q8" s="7">
        <v>9</v>
      </c>
      <c r="R8" s="7">
        <v>4</v>
      </c>
      <c r="S8" s="7">
        <v>10</v>
      </c>
      <c r="T8" s="7">
        <v>20</v>
      </c>
      <c r="U8" s="7">
        <v>12</v>
      </c>
      <c r="V8" s="20">
        <f t="shared" si="1"/>
        <v>111</v>
      </c>
      <c r="W8" s="2">
        <f t="shared" si="2"/>
        <v>16</v>
      </c>
      <c r="X8" s="2">
        <f t="shared" si="3"/>
        <v>12</v>
      </c>
      <c r="Y8" s="2">
        <f t="shared" si="4"/>
        <v>3</v>
      </c>
      <c r="Z8" s="2">
        <f t="shared" si="5"/>
        <v>1</v>
      </c>
      <c r="AB8">
        <f t="shared" si="7"/>
        <v>2</v>
      </c>
      <c r="AC8">
        <f t="shared" si="8"/>
        <v>8</v>
      </c>
      <c r="AD8">
        <f t="shared" si="9"/>
        <v>6</v>
      </c>
      <c r="AE8">
        <f t="shared" si="10"/>
        <v>0</v>
      </c>
      <c r="AF8">
        <f t="shared" si="11"/>
        <v>16</v>
      </c>
      <c r="AG8" t="str">
        <f t="shared" si="12"/>
        <v/>
      </c>
      <c r="AK8" t="s">
        <v>15</v>
      </c>
      <c r="AL8" s="43">
        <f t="shared" si="13"/>
        <v>0</v>
      </c>
      <c r="AM8" s="43">
        <f t="shared" si="14"/>
        <v>16</v>
      </c>
      <c r="AN8" s="43">
        <f t="shared" si="15"/>
        <v>0</v>
      </c>
      <c r="AO8" s="43">
        <f t="shared" si="16"/>
        <v>0</v>
      </c>
    </row>
    <row r="9" spans="1:41" x14ac:dyDescent="0.25">
      <c r="A9" s="1" t="s">
        <v>218</v>
      </c>
      <c r="B9" s="1" t="s">
        <v>212</v>
      </c>
      <c r="C9" s="13" t="str">
        <f t="shared" si="0"/>
        <v>Marlene Byrne</v>
      </c>
      <c r="D9" s="7" t="s">
        <v>9</v>
      </c>
      <c r="E9" s="7" t="s">
        <v>9</v>
      </c>
      <c r="F9" s="7" t="s">
        <v>9</v>
      </c>
      <c r="G9" s="7" t="s">
        <v>9</v>
      </c>
      <c r="H9" s="7" t="s">
        <v>9</v>
      </c>
      <c r="I9" s="7">
        <v>0</v>
      </c>
      <c r="J9" s="7">
        <v>6</v>
      </c>
      <c r="K9" s="7">
        <v>6</v>
      </c>
      <c r="L9" s="7">
        <v>22</v>
      </c>
      <c r="M9" s="7">
        <v>22</v>
      </c>
      <c r="N9" s="7" t="s">
        <v>9</v>
      </c>
      <c r="O9" s="7">
        <v>7</v>
      </c>
      <c r="P9" s="7">
        <v>-9</v>
      </c>
      <c r="Q9" s="7" t="s">
        <v>9</v>
      </c>
      <c r="R9" s="7" t="s">
        <v>9</v>
      </c>
      <c r="S9" s="7" t="s">
        <v>9</v>
      </c>
      <c r="T9" s="7" t="s">
        <v>9</v>
      </c>
      <c r="U9" s="7" t="s">
        <v>9</v>
      </c>
      <c r="V9" s="20">
        <f t="shared" si="1"/>
        <v>54</v>
      </c>
      <c r="W9" s="2">
        <f t="shared" si="2"/>
        <v>7</v>
      </c>
      <c r="X9" s="2">
        <f t="shared" si="3"/>
        <v>5</v>
      </c>
      <c r="Y9" s="2">
        <f t="shared" si="4"/>
        <v>1</v>
      </c>
      <c r="Z9" s="2">
        <f t="shared" si="5"/>
        <v>1</v>
      </c>
      <c r="AB9">
        <f t="shared" si="7"/>
        <v>5</v>
      </c>
      <c r="AC9">
        <f t="shared" si="8"/>
        <v>2</v>
      </c>
      <c r="AD9">
        <f t="shared" si="9"/>
        <v>0</v>
      </c>
      <c r="AE9">
        <f t="shared" si="10"/>
        <v>0</v>
      </c>
      <c r="AF9">
        <f t="shared" si="11"/>
        <v>7</v>
      </c>
      <c r="AG9" t="str">
        <f t="shared" si="12"/>
        <v/>
      </c>
      <c r="AK9" t="s">
        <v>353</v>
      </c>
      <c r="AL9" s="43">
        <f t="shared" si="13"/>
        <v>0</v>
      </c>
      <c r="AM9" s="43">
        <f t="shared" si="14"/>
        <v>0</v>
      </c>
      <c r="AN9" s="43">
        <f t="shared" si="15"/>
        <v>7</v>
      </c>
      <c r="AO9" s="43">
        <f t="shared" si="16"/>
        <v>0</v>
      </c>
    </row>
    <row r="10" spans="1:41" x14ac:dyDescent="0.25">
      <c r="A10" s="1" t="s">
        <v>29</v>
      </c>
      <c r="B10" s="1" t="s">
        <v>30</v>
      </c>
      <c r="C10" s="13" t="str">
        <f t="shared" si="0"/>
        <v>Graham Cass</v>
      </c>
      <c r="D10" s="7">
        <v>24</v>
      </c>
      <c r="E10" s="7">
        <v>0</v>
      </c>
      <c r="F10" s="7">
        <v>-5</v>
      </c>
      <c r="G10" s="7">
        <v>-2</v>
      </c>
      <c r="H10" s="7" t="s">
        <v>9</v>
      </c>
      <c r="I10" s="7">
        <v>-5</v>
      </c>
      <c r="J10" s="7">
        <v>2</v>
      </c>
      <c r="K10" s="7">
        <v>2</v>
      </c>
      <c r="L10" s="7">
        <v>-4</v>
      </c>
      <c r="M10" s="7">
        <v>-4</v>
      </c>
      <c r="N10" s="7" t="s">
        <v>9</v>
      </c>
      <c r="O10" s="7">
        <v>1</v>
      </c>
      <c r="P10" s="7">
        <v>-12</v>
      </c>
      <c r="Q10" s="7">
        <v>9</v>
      </c>
      <c r="R10" s="7">
        <v>-6</v>
      </c>
      <c r="S10" s="7">
        <v>4</v>
      </c>
      <c r="T10" s="7">
        <v>12</v>
      </c>
      <c r="U10" s="7">
        <v>-1</v>
      </c>
      <c r="V10" s="20">
        <f t="shared" si="1"/>
        <v>15</v>
      </c>
      <c r="W10" s="2">
        <f t="shared" si="2"/>
        <v>16</v>
      </c>
      <c r="X10" s="2">
        <f t="shared" si="3"/>
        <v>7</v>
      </c>
      <c r="Y10" s="2">
        <f t="shared" si="4"/>
        <v>1</v>
      </c>
      <c r="Z10" s="2">
        <f t="shared" si="5"/>
        <v>8</v>
      </c>
      <c r="AB10">
        <f t="shared" si="7"/>
        <v>16</v>
      </c>
      <c r="AC10">
        <f t="shared" si="8"/>
        <v>0</v>
      </c>
      <c r="AD10">
        <f t="shared" si="9"/>
        <v>0</v>
      </c>
      <c r="AE10">
        <f t="shared" si="10"/>
        <v>0</v>
      </c>
      <c r="AF10">
        <f t="shared" si="11"/>
        <v>16</v>
      </c>
      <c r="AG10" t="str">
        <f t="shared" si="12"/>
        <v/>
      </c>
      <c r="AK10" t="s">
        <v>31</v>
      </c>
      <c r="AL10" s="43">
        <f t="shared" si="13"/>
        <v>9</v>
      </c>
      <c r="AM10" s="43">
        <f t="shared" si="14"/>
        <v>7</v>
      </c>
      <c r="AN10" s="43">
        <f t="shared" si="15"/>
        <v>0</v>
      </c>
      <c r="AO10" s="43">
        <f t="shared" si="16"/>
        <v>0</v>
      </c>
    </row>
    <row r="11" spans="1:41" x14ac:dyDescent="0.25">
      <c r="A11" s="1" t="s">
        <v>177</v>
      </c>
      <c r="B11" s="1" t="s">
        <v>178</v>
      </c>
      <c r="C11" s="13" t="str">
        <f t="shared" si="0"/>
        <v>Gary Cooper</v>
      </c>
      <c r="D11" s="7">
        <v>10</v>
      </c>
      <c r="E11" s="7">
        <v>12</v>
      </c>
      <c r="F11" s="7">
        <v>19</v>
      </c>
      <c r="G11" s="7" t="s">
        <v>9</v>
      </c>
      <c r="H11" s="7">
        <v>-10</v>
      </c>
      <c r="I11" s="7">
        <v>11</v>
      </c>
      <c r="J11" s="7">
        <v>-1</v>
      </c>
      <c r="K11" s="7">
        <v>-1</v>
      </c>
      <c r="L11" s="7">
        <v>22</v>
      </c>
      <c r="M11" s="7">
        <v>22</v>
      </c>
      <c r="N11" s="7" t="s">
        <v>9</v>
      </c>
      <c r="O11" s="7">
        <v>9</v>
      </c>
      <c r="P11" s="7">
        <v>7</v>
      </c>
      <c r="Q11" s="7" t="s">
        <v>9</v>
      </c>
      <c r="R11" s="7">
        <v>-1</v>
      </c>
      <c r="S11" s="7">
        <v>20</v>
      </c>
      <c r="T11" s="7">
        <v>-2</v>
      </c>
      <c r="U11" s="7">
        <v>-3</v>
      </c>
      <c r="V11" s="20">
        <f t="shared" si="1"/>
        <v>114</v>
      </c>
      <c r="W11" s="2">
        <f t="shared" si="2"/>
        <v>15</v>
      </c>
      <c r="X11" s="2">
        <f t="shared" si="3"/>
        <v>9</v>
      </c>
      <c r="Y11" s="2">
        <f t="shared" si="4"/>
        <v>0</v>
      </c>
      <c r="Z11" s="2">
        <f t="shared" si="5"/>
        <v>6</v>
      </c>
      <c r="AB11">
        <f t="shared" si="7"/>
        <v>0</v>
      </c>
      <c r="AC11">
        <f t="shared" si="8"/>
        <v>1</v>
      </c>
      <c r="AD11">
        <f t="shared" si="9"/>
        <v>0</v>
      </c>
      <c r="AE11">
        <f t="shared" si="10"/>
        <v>14</v>
      </c>
      <c r="AF11">
        <f t="shared" si="11"/>
        <v>15</v>
      </c>
      <c r="AG11" t="str">
        <f t="shared" si="12"/>
        <v/>
      </c>
      <c r="AK11" t="s">
        <v>244</v>
      </c>
      <c r="AL11" s="43">
        <f t="shared" si="13"/>
        <v>1</v>
      </c>
      <c r="AM11" s="43">
        <f t="shared" si="14"/>
        <v>14</v>
      </c>
      <c r="AN11" s="43">
        <f t="shared" si="15"/>
        <v>0</v>
      </c>
      <c r="AO11" s="43">
        <f t="shared" si="16"/>
        <v>0</v>
      </c>
    </row>
    <row r="12" spans="1:41" x14ac:dyDescent="0.25">
      <c r="A12" s="1" t="s">
        <v>169</v>
      </c>
      <c r="B12" s="1" t="s">
        <v>184</v>
      </c>
      <c r="C12" s="13" t="str">
        <f t="shared" si="0"/>
        <v>Paul Craig</v>
      </c>
      <c r="D12" s="7" t="s">
        <v>9</v>
      </c>
      <c r="E12" s="7" t="s">
        <v>9</v>
      </c>
      <c r="F12" s="7" t="s">
        <v>9</v>
      </c>
      <c r="G12" s="7" t="s">
        <v>9</v>
      </c>
      <c r="H12" s="7" t="s">
        <v>9</v>
      </c>
      <c r="I12" s="7" t="s">
        <v>9</v>
      </c>
      <c r="J12" s="7" t="s">
        <v>9</v>
      </c>
      <c r="K12" s="7" t="s">
        <v>9</v>
      </c>
      <c r="L12" s="7" t="s">
        <v>9</v>
      </c>
      <c r="M12" s="7" t="s">
        <v>9</v>
      </c>
      <c r="N12" s="7" t="s">
        <v>9</v>
      </c>
      <c r="O12" s="7" t="s">
        <v>9</v>
      </c>
      <c r="P12" s="7" t="s">
        <v>9</v>
      </c>
      <c r="Q12" s="7">
        <v>10</v>
      </c>
      <c r="R12" s="7">
        <v>-2</v>
      </c>
      <c r="S12" s="7">
        <v>24</v>
      </c>
      <c r="T12" s="7">
        <v>12</v>
      </c>
      <c r="U12" s="7">
        <v>-26</v>
      </c>
      <c r="V12" s="20">
        <f t="shared" si="1"/>
        <v>18</v>
      </c>
      <c r="W12" s="2">
        <f t="shared" si="2"/>
        <v>5</v>
      </c>
      <c r="X12" s="2">
        <f t="shared" si="3"/>
        <v>3</v>
      </c>
      <c r="Y12" s="2">
        <f t="shared" si="4"/>
        <v>0</v>
      </c>
      <c r="Z12" s="2">
        <f t="shared" si="5"/>
        <v>2</v>
      </c>
      <c r="AB12">
        <f t="shared" si="7"/>
        <v>0</v>
      </c>
      <c r="AC12">
        <f t="shared" si="8"/>
        <v>0</v>
      </c>
      <c r="AD12">
        <f t="shared" si="9"/>
        <v>5</v>
      </c>
      <c r="AE12">
        <f t="shared" si="10"/>
        <v>0</v>
      </c>
      <c r="AF12">
        <f t="shared" si="11"/>
        <v>5</v>
      </c>
      <c r="AG12" t="str">
        <f t="shared" si="12"/>
        <v/>
      </c>
      <c r="AK12" t="s">
        <v>449</v>
      </c>
      <c r="AL12" s="43">
        <f t="shared" si="13"/>
        <v>5</v>
      </c>
      <c r="AM12" s="43">
        <f t="shared" si="14"/>
        <v>0</v>
      </c>
      <c r="AN12" s="43">
        <f t="shared" si="15"/>
        <v>0</v>
      </c>
      <c r="AO12" s="43">
        <f t="shared" si="16"/>
        <v>0</v>
      </c>
    </row>
    <row r="13" spans="1:41" x14ac:dyDescent="0.25">
      <c r="A13" s="1" t="s">
        <v>129</v>
      </c>
      <c r="B13" s="1" t="s">
        <v>41</v>
      </c>
      <c r="C13" s="13" t="str">
        <f t="shared" si="0"/>
        <v>Jeff Davis</v>
      </c>
      <c r="D13" s="7">
        <v>24</v>
      </c>
      <c r="E13" s="7">
        <v>0</v>
      </c>
      <c r="F13" s="7">
        <v>-5</v>
      </c>
      <c r="G13" s="7">
        <v>-2</v>
      </c>
      <c r="H13" s="7">
        <v>9</v>
      </c>
      <c r="I13" s="7">
        <v>-5</v>
      </c>
      <c r="J13" s="7">
        <v>-16</v>
      </c>
      <c r="K13" s="7">
        <v>-16</v>
      </c>
      <c r="L13" s="7">
        <v>-8</v>
      </c>
      <c r="M13" s="7">
        <v>-8</v>
      </c>
      <c r="N13" s="7" t="s">
        <v>9</v>
      </c>
      <c r="O13" s="7">
        <v>6</v>
      </c>
      <c r="P13" s="7">
        <v>2</v>
      </c>
      <c r="Q13" s="7">
        <v>25</v>
      </c>
      <c r="R13" s="7">
        <v>-20</v>
      </c>
      <c r="S13" s="7">
        <v>7</v>
      </c>
      <c r="T13" s="7">
        <v>11</v>
      </c>
      <c r="U13" s="7">
        <v>15</v>
      </c>
      <c r="V13" s="20">
        <f t="shared" si="1"/>
        <v>19</v>
      </c>
      <c r="W13" s="2">
        <f t="shared" si="2"/>
        <v>17</v>
      </c>
      <c r="X13" s="2">
        <f t="shared" si="3"/>
        <v>8</v>
      </c>
      <c r="Y13" s="2">
        <f t="shared" si="4"/>
        <v>1</v>
      </c>
      <c r="Z13" s="2">
        <f t="shared" si="5"/>
        <v>8</v>
      </c>
      <c r="AB13">
        <f t="shared" si="7"/>
        <v>0</v>
      </c>
      <c r="AC13">
        <f t="shared" si="8"/>
        <v>9</v>
      </c>
      <c r="AD13">
        <f t="shared" si="9"/>
        <v>8</v>
      </c>
      <c r="AE13">
        <f t="shared" si="10"/>
        <v>0</v>
      </c>
      <c r="AF13">
        <f t="shared" si="11"/>
        <v>17</v>
      </c>
      <c r="AG13" t="str">
        <f t="shared" si="12"/>
        <v/>
      </c>
      <c r="AK13" t="s">
        <v>259</v>
      </c>
      <c r="AL13" s="43">
        <f t="shared" si="13"/>
        <v>17</v>
      </c>
      <c r="AM13" s="43">
        <f t="shared" si="14"/>
        <v>0</v>
      </c>
      <c r="AN13" s="43">
        <f t="shared" si="15"/>
        <v>0</v>
      </c>
      <c r="AO13" s="43">
        <f t="shared" si="16"/>
        <v>0</v>
      </c>
    </row>
    <row r="14" spans="1:41" x14ac:dyDescent="0.25">
      <c r="A14" s="1" t="s">
        <v>43</v>
      </c>
      <c r="B14" s="1" t="s">
        <v>44</v>
      </c>
      <c r="C14" s="13" t="str">
        <f t="shared" si="0"/>
        <v>Ross DeLaine</v>
      </c>
      <c r="D14" s="7">
        <v>-2</v>
      </c>
      <c r="E14" s="7" t="s">
        <v>9</v>
      </c>
      <c r="F14" s="7">
        <v>-9</v>
      </c>
      <c r="G14" s="7">
        <v>-8</v>
      </c>
      <c r="H14" s="7">
        <v>-10</v>
      </c>
      <c r="I14" s="7">
        <v>0</v>
      </c>
      <c r="J14" s="7">
        <v>6</v>
      </c>
      <c r="K14" s="7">
        <v>6</v>
      </c>
      <c r="L14" s="7">
        <v>22</v>
      </c>
      <c r="M14" s="7">
        <v>22</v>
      </c>
      <c r="N14" s="7" t="s">
        <v>9</v>
      </c>
      <c r="O14" s="7">
        <v>8</v>
      </c>
      <c r="P14" s="7">
        <v>-18</v>
      </c>
      <c r="Q14" s="7">
        <v>4</v>
      </c>
      <c r="R14" s="7">
        <v>10</v>
      </c>
      <c r="S14" s="7">
        <v>10</v>
      </c>
      <c r="T14" s="7">
        <v>1</v>
      </c>
      <c r="U14" s="7">
        <v>-15</v>
      </c>
      <c r="V14" s="20">
        <f t="shared" si="1"/>
        <v>27</v>
      </c>
      <c r="W14" s="2">
        <f t="shared" si="2"/>
        <v>16</v>
      </c>
      <c r="X14" s="2">
        <f t="shared" si="3"/>
        <v>9</v>
      </c>
      <c r="Y14" s="2">
        <f t="shared" si="4"/>
        <v>1</v>
      </c>
      <c r="Z14" s="2">
        <f t="shared" si="5"/>
        <v>6</v>
      </c>
      <c r="AB14">
        <f t="shared" si="7"/>
        <v>0</v>
      </c>
      <c r="AC14">
        <f t="shared" si="8"/>
        <v>1</v>
      </c>
      <c r="AD14">
        <f t="shared" si="9"/>
        <v>0</v>
      </c>
      <c r="AE14">
        <f t="shared" si="10"/>
        <v>15</v>
      </c>
      <c r="AF14">
        <f t="shared" si="11"/>
        <v>16</v>
      </c>
      <c r="AG14" t="str">
        <f t="shared" si="12"/>
        <v/>
      </c>
      <c r="AK14" t="s">
        <v>45</v>
      </c>
      <c r="AL14" s="43">
        <f t="shared" si="13"/>
        <v>0</v>
      </c>
      <c r="AM14" s="43">
        <f t="shared" si="14"/>
        <v>1</v>
      </c>
      <c r="AN14" s="43">
        <f t="shared" si="15"/>
        <v>15</v>
      </c>
      <c r="AO14" s="43">
        <f t="shared" si="16"/>
        <v>0</v>
      </c>
    </row>
    <row r="15" spans="1:41" x14ac:dyDescent="0.25">
      <c r="A15" s="1" t="s">
        <v>473</v>
      </c>
      <c r="B15" s="1" t="s">
        <v>312</v>
      </c>
      <c r="C15" s="13" t="str">
        <f t="shared" si="0"/>
        <v>R Dunn</v>
      </c>
      <c r="D15" s="7" t="s">
        <v>9</v>
      </c>
      <c r="E15" s="7" t="s">
        <v>9</v>
      </c>
      <c r="F15" s="7" t="s">
        <v>9</v>
      </c>
      <c r="G15" s="7" t="s">
        <v>9</v>
      </c>
      <c r="H15" s="7" t="s">
        <v>9</v>
      </c>
      <c r="I15" s="7" t="s">
        <v>9</v>
      </c>
      <c r="J15" s="7">
        <v>9</v>
      </c>
      <c r="K15" s="7">
        <v>9</v>
      </c>
      <c r="L15" s="7">
        <v>-20</v>
      </c>
      <c r="M15" s="7">
        <v>-20</v>
      </c>
      <c r="N15" s="7" t="s">
        <v>9</v>
      </c>
      <c r="O15" s="7" t="s">
        <v>9</v>
      </c>
      <c r="P15" s="7" t="s">
        <v>9</v>
      </c>
      <c r="Q15" s="7" t="s">
        <v>9</v>
      </c>
      <c r="R15" s="7" t="s">
        <v>9</v>
      </c>
      <c r="S15" s="7" t="s">
        <v>9</v>
      </c>
      <c r="T15" s="7" t="s">
        <v>9</v>
      </c>
      <c r="U15" s="7">
        <v>11</v>
      </c>
      <c r="V15" s="20">
        <f t="shared" si="1"/>
        <v>-11</v>
      </c>
      <c r="W15" s="2">
        <f t="shared" si="2"/>
        <v>5</v>
      </c>
      <c r="X15" s="2">
        <f t="shared" si="3"/>
        <v>3</v>
      </c>
      <c r="Y15" s="2">
        <f t="shared" si="4"/>
        <v>0</v>
      </c>
      <c r="Z15" s="2">
        <f t="shared" si="5"/>
        <v>2</v>
      </c>
      <c r="AB15">
        <f t="shared" si="7"/>
        <v>1</v>
      </c>
      <c r="AC15">
        <f t="shared" si="8"/>
        <v>0</v>
      </c>
      <c r="AD15">
        <f t="shared" si="9"/>
        <v>4</v>
      </c>
      <c r="AE15">
        <f t="shared" si="10"/>
        <v>0</v>
      </c>
      <c r="AF15">
        <f t="shared" si="11"/>
        <v>5</v>
      </c>
      <c r="AG15" t="str">
        <f t="shared" si="12"/>
        <v/>
      </c>
      <c r="AK15" t="s">
        <v>483</v>
      </c>
      <c r="AL15" s="43">
        <f t="shared" si="13"/>
        <v>0</v>
      </c>
      <c r="AM15" s="43">
        <f t="shared" si="14"/>
        <v>0</v>
      </c>
      <c r="AN15" s="43">
        <f t="shared" si="15"/>
        <v>5</v>
      </c>
      <c r="AO15" s="43">
        <f t="shared" si="16"/>
        <v>0</v>
      </c>
    </row>
    <row r="16" spans="1:41" x14ac:dyDescent="0.25">
      <c r="A16" s="1" t="s">
        <v>219</v>
      </c>
      <c r="B16" s="1" t="s">
        <v>214</v>
      </c>
      <c r="C16" s="13" t="str">
        <f t="shared" si="0"/>
        <v>Ben Footner</v>
      </c>
      <c r="D16" s="7">
        <v>10</v>
      </c>
      <c r="E16" s="7">
        <v>12</v>
      </c>
      <c r="F16" s="7">
        <v>-3</v>
      </c>
      <c r="G16" s="7">
        <v>9</v>
      </c>
      <c r="H16" s="7">
        <v>-10</v>
      </c>
      <c r="I16" s="7">
        <v>11</v>
      </c>
      <c r="J16" s="7">
        <v>-1</v>
      </c>
      <c r="K16" s="7">
        <v>-1</v>
      </c>
      <c r="L16" s="7" t="s">
        <v>9</v>
      </c>
      <c r="M16" s="7" t="s">
        <v>9</v>
      </c>
      <c r="N16" s="7" t="s">
        <v>9</v>
      </c>
      <c r="O16" s="7">
        <v>7</v>
      </c>
      <c r="P16" s="7">
        <v>3</v>
      </c>
      <c r="Q16" s="7">
        <v>19</v>
      </c>
      <c r="R16" s="7" t="s">
        <v>9</v>
      </c>
      <c r="S16" s="7">
        <v>22</v>
      </c>
      <c r="T16" s="7">
        <v>-2</v>
      </c>
      <c r="U16" s="7" t="s">
        <v>9</v>
      </c>
      <c r="V16" s="20">
        <f t="shared" si="1"/>
        <v>76</v>
      </c>
      <c r="W16" s="2">
        <f t="shared" si="2"/>
        <v>13</v>
      </c>
      <c r="X16" s="2">
        <f t="shared" si="3"/>
        <v>8</v>
      </c>
      <c r="Y16" s="2">
        <f t="shared" si="4"/>
        <v>0</v>
      </c>
      <c r="Z16" s="2">
        <f t="shared" si="5"/>
        <v>5</v>
      </c>
      <c r="AB16">
        <f t="shared" si="7"/>
        <v>3</v>
      </c>
      <c r="AC16">
        <f t="shared" si="8"/>
        <v>0</v>
      </c>
      <c r="AD16">
        <f t="shared" si="9"/>
        <v>0</v>
      </c>
      <c r="AE16">
        <f t="shared" si="10"/>
        <v>10</v>
      </c>
      <c r="AF16">
        <f t="shared" si="11"/>
        <v>13</v>
      </c>
      <c r="AG16" t="str">
        <f t="shared" si="12"/>
        <v/>
      </c>
      <c r="AK16" t="s">
        <v>265</v>
      </c>
      <c r="AL16" s="43">
        <f t="shared" si="13"/>
        <v>0</v>
      </c>
      <c r="AM16" s="43">
        <f t="shared" si="14"/>
        <v>3</v>
      </c>
      <c r="AN16" s="43">
        <f t="shared" si="15"/>
        <v>10</v>
      </c>
      <c r="AO16" s="43">
        <f t="shared" si="16"/>
        <v>0</v>
      </c>
    </row>
    <row r="17" spans="1:41" x14ac:dyDescent="0.25">
      <c r="A17" s="1" t="s">
        <v>13</v>
      </c>
      <c r="B17" s="1" t="s">
        <v>162</v>
      </c>
      <c r="C17" s="13" t="str">
        <f t="shared" si="0"/>
        <v>Don Germein</v>
      </c>
      <c r="D17" s="7">
        <v>-1</v>
      </c>
      <c r="E17" s="7">
        <v>0</v>
      </c>
      <c r="F17" s="7">
        <v>1</v>
      </c>
      <c r="G17" s="7">
        <v>11</v>
      </c>
      <c r="H17" s="7">
        <v>3</v>
      </c>
      <c r="I17" s="7">
        <v>6</v>
      </c>
      <c r="J17" s="7">
        <v>0</v>
      </c>
      <c r="K17" s="7">
        <v>0</v>
      </c>
      <c r="L17" s="7">
        <v>3</v>
      </c>
      <c r="M17" s="7">
        <v>3</v>
      </c>
      <c r="N17" s="7" t="s">
        <v>9</v>
      </c>
      <c r="O17" s="7">
        <v>14</v>
      </c>
      <c r="P17" s="7">
        <v>-13</v>
      </c>
      <c r="Q17" s="7">
        <v>9</v>
      </c>
      <c r="R17" s="7">
        <v>4</v>
      </c>
      <c r="S17" s="7">
        <v>10</v>
      </c>
      <c r="T17" s="7">
        <v>20</v>
      </c>
      <c r="U17" s="7">
        <v>12</v>
      </c>
      <c r="V17" s="20">
        <f t="shared" si="1"/>
        <v>82</v>
      </c>
      <c r="W17" s="2">
        <f t="shared" si="2"/>
        <v>17</v>
      </c>
      <c r="X17" s="2">
        <f t="shared" si="3"/>
        <v>12</v>
      </c>
      <c r="Y17" s="2">
        <f t="shared" si="4"/>
        <v>3</v>
      </c>
      <c r="Z17" s="2">
        <f t="shared" si="5"/>
        <v>2</v>
      </c>
      <c r="AB17">
        <f t="shared" si="7"/>
        <v>0</v>
      </c>
      <c r="AC17">
        <f t="shared" si="8"/>
        <v>0</v>
      </c>
      <c r="AD17">
        <f t="shared" si="9"/>
        <v>3</v>
      </c>
      <c r="AE17">
        <f t="shared" si="10"/>
        <v>14</v>
      </c>
      <c r="AF17">
        <f t="shared" si="11"/>
        <v>17</v>
      </c>
      <c r="AG17" t="str">
        <f t="shared" si="12"/>
        <v/>
      </c>
      <c r="AK17" t="s">
        <v>234</v>
      </c>
      <c r="AL17" s="43">
        <f t="shared" si="13"/>
        <v>0</v>
      </c>
      <c r="AM17" s="43">
        <f t="shared" si="14"/>
        <v>17</v>
      </c>
      <c r="AN17" s="43">
        <f t="shared" si="15"/>
        <v>0</v>
      </c>
      <c r="AO17" s="43">
        <f t="shared" si="16"/>
        <v>0</v>
      </c>
    </row>
    <row r="18" spans="1:41" x14ac:dyDescent="0.25">
      <c r="A18" s="1" t="s">
        <v>61</v>
      </c>
      <c r="B18" s="1" t="s">
        <v>62</v>
      </c>
      <c r="C18" s="13" t="str">
        <f t="shared" si="0"/>
        <v>Adrian Green</v>
      </c>
      <c r="D18" s="7">
        <v>-3</v>
      </c>
      <c r="E18" s="7">
        <v>-10</v>
      </c>
      <c r="F18" s="7">
        <v>17</v>
      </c>
      <c r="G18" s="7">
        <v>-18</v>
      </c>
      <c r="H18" s="7">
        <v>-1</v>
      </c>
      <c r="I18" s="7">
        <v>1</v>
      </c>
      <c r="J18" s="7">
        <v>6</v>
      </c>
      <c r="K18" s="7">
        <v>6</v>
      </c>
      <c r="L18" s="7">
        <v>-4</v>
      </c>
      <c r="M18" s="7">
        <v>-4</v>
      </c>
      <c r="N18" s="7" t="s">
        <v>9</v>
      </c>
      <c r="O18" s="7">
        <v>6</v>
      </c>
      <c r="P18" s="7">
        <v>7</v>
      </c>
      <c r="Q18" s="7">
        <v>-11</v>
      </c>
      <c r="R18" s="7">
        <v>7</v>
      </c>
      <c r="S18" s="7">
        <v>0</v>
      </c>
      <c r="T18" s="7">
        <v>3</v>
      </c>
      <c r="U18" s="7">
        <v>11</v>
      </c>
      <c r="V18" s="20">
        <f t="shared" si="1"/>
        <v>13</v>
      </c>
      <c r="W18" s="2">
        <f t="shared" si="2"/>
        <v>17</v>
      </c>
      <c r="X18" s="2">
        <f t="shared" si="3"/>
        <v>9</v>
      </c>
      <c r="Y18" s="2">
        <f t="shared" si="4"/>
        <v>1</v>
      </c>
      <c r="Z18" s="2">
        <f t="shared" si="5"/>
        <v>7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17</v>
      </c>
      <c r="AF18">
        <f t="shared" si="11"/>
        <v>17</v>
      </c>
      <c r="AG18" t="str">
        <f t="shared" si="12"/>
        <v/>
      </c>
      <c r="AK18" t="s">
        <v>63</v>
      </c>
      <c r="AL18" s="43">
        <f t="shared" si="13"/>
        <v>17</v>
      </c>
      <c r="AM18" s="43">
        <f t="shared" si="14"/>
        <v>0</v>
      </c>
      <c r="AN18" s="43">
        <f t="shared" si="15"/>
        <v>0</v>
      </c>
      <c r="AO18" s="43">
        <f t="shared" si="16"/>
        <v>0</v>
      </c>
    </row>
    <row r="19" spans="1:41" x14ac:dyDescent="0.25">
      <c r="A19" s="1" t="s">
        <v>64</v>
      </c>
      <c r="B19" s="1" t="s">
        <v>65</v>
      </c>
      <c r="C19" s="13" t="str">
        <f t="shared" si="0"/>
        <v>Tony Guastella</v>
      </c>
      <c r="D19" s="7">
        <v>10</v>
      </c>
      <c r="E19" s="7">
        <v>12</v>
      </c>
      <c r="F19" s="7">
        <v>19</v>
      </c>
      <c r="G19" s="7">
        <v>6</v>
      </c>
      <c r="H19" s="7">
        <v>3</v>
      </c>
      <c r="I19" s="7">
        <v>11</v>
      </c>
      <c r="J19" s="7">
        <v>-1</v>
      </c>
      <c r="K19" s="7">
        <v>-1</v>
      </c>
      <c r="L19" s="7">
        <v>22</v>
      </c>
      <c r="M19" s="7">
        <v>22</v>
      </c>
      <c r="N19" s="7" t="s">
        <v>9</v>
      </c>
      <c r="O19" s="7">
        <v>9</v>
      </c>
      <c r="P19" s="7">
        <v>-2</v>
      </c>
      <c r="Q19" s="7">
        <v>2</v>
      </c>
      <c r="R19" s="7">
        <v>-1</v>
      </c>
      <c r="S19" s="7">
        <v>20</v>
      </c>
      <c r="T19" s="7">
        <v>-2</v>
      </c>
      <c r="U19" s="7">
        <v>-3</v>
      </c>
      <c r="V19" s="20">
        <f t="shared" si="1"/>
        <v>126</v>
      </c>
      <c r="W19" s="2">
        <f t="shared" si="2"/>
        <v>17</v>
      </c>
      <c r="X19" s="2">
        <f t="shared" si="3"/>
        <v>11</v>
      </c>
      <c r="Y19" s="2">
        <f t="shared" si="4"/>
        <v>0</v>
      </c>
      <c r="Z19" s="2">
        <f t="shared" si="5"/>
        <v>6</v>
      </c>
      <c r="AB19">
        <f t="shared" si="7"/>
        <v>8</v>
      </c>
      <c r="AC19">
        <f t="shared" si="8"/>
        <v>7</v>
      </c>
      <c r="AD19">
        <f t="shared" si="9"/>
        <v>2</v>
      </c>
      <c r="AE19">
        <f t="shared" si="10"/>
        <v>0</v>
      </c>
      <c r="AF19">
        <f t="shared" si="11"/>
        <v>17</v>
      </c>
      <c r="AG19" t="str">
        <f t="shared" si="12"/>
        <v/>
      </c>
      <c r="AK19" t="s">
        <v>66</v>
      </c>
      <c r="AL19" s="43">
        <f t="shared" si="13"/>
        <v>0</v>
      </c>
      <c r="AM19" s="43">
        <f t="shared" si="14"/>
        <v>17</v>
      </c>
      <c r="AN19" s="43">
        <f t="shared" si="15"/>
        <v>0</v>
      </c>
      <c r="AO19" s="43">
        <f t="shared" si="16"/>
        <v>0</v>
      </c>
    </row>
    <row r="20" spans="1:41" x14ac:dyDescent="0.25">
      <c r="A20" s="1" t="s">
        <v>67</v>
      </c>
      <c r="B20" s="1" t="s">
        <v>68</v>
      </c>
      <c r="C20" s="13" t="str">
        <f t="shared" si="0"/>
        <v>Des Haarsma</v>
      </c>
      <c r="D20" s="7">
        <v>0</v>
      </c>
      <c r="E20" s="7" t="s">
        <v>9</v>
      </c>
      <c r="F20" s="7">
        <v>-6</v>
      </c>
      <c r="G20" s="7" t="s">
        <v>9</v>
      </c>
      <c r="H20" s="7" t="s">
        <v>9</v>
      </c>
      <c r="I20" s="7" t="s">
        <v>9</v>
      </c>
      <c r="J20" s="7" t="s">
        <v>9</v>
      </c>
      <c r="K20" s="7" t="s">
        <v>9</v>
      </c>
      <c r="L20" s="7">
        <v>0</v>
      </c>
      <c r="M20" s="7">
        <v>0</v>
      </c>
      <c r="N20" s="7" t="s">
        <v>9</v>
      </c>
      <c r="O20" s="7" t="s">
        <v>9</v>
      </c>
      <c r="P20" s="7">
        <v>-4</v>
      </c>
      <c r="Q20" s="7">
        <v>-2</v>
      </c>
      <c r="R20" s="7">
        <v>4</v>
      </c>
      <c r="S20" s="7" t="s">
        <v>9</v>
      </c>
      <c r="T20" s="7">
        <v>-3</v>
      </c>
      <c r="U20" s="7">
        <v>11</v>
      </c>
      <c r="V20" s="20">
        <f t="shared" si="1"/>
        <v>0</v>
      </c>
      <c r="W20" s="2">
        <f t="shared" si="2"/>
        <v>9</v>
      </c>
      <c r="X20" s="2">
        <f t="shared" si="3"/>
        <v>2</v>
      </c>
      <c r="Y20" s="2">
        <f t="shared" si="4"/>
        <v>3</v>
      </c>
      <c r="Z20" s="2">
        <f t="shared" si="5"/>
        <v>4</v>
      </c>
      <c r="AB20">
        <f t="shared" si="7"/>
        <v>0</v>
      </c>
      <c r="AC20">
        <f t="shared" si="8"/>
        <v>1</v>
      </c>
      <c r="AD20">
        <f t="shared" si="9"/>
        <v>1</v>
      </c>
      <c r="AE20">
        <f t="shared" si="10"/>
        <v>7</v>
      </c>
      <c r="AF20">
        <f t="shared" si="11"/>
        <v>9</v>
      </c>
      <c r="AG20" t="str">
        <f t="shared" si="12"/>
        <v/>
      </c>
      <c r="AK20" t="s">
        <v>69</v>
      </c>
      <c r="AL20" s="43">
        <f t="shared" si="13"/>
        <v>0</v>
      </c>
      <c r="AM20" s="43">
        <f t="shared" si="14"/>
        <v>1</v>
      </c>
      <c r="AN20" s="43">
        <f t="shared" si="15"/>
        <v>8</v>
      </c>
      <c r="AO20" s="43">
        <f t="shared" si="16"/>
        <v>0</v>
      </c>
    </row>
    <row r="21" spans="1:41" x14ac:dyDescent="0.25">
      <c r="A21" s="1" t="s">
        <v>210</v>
      </c>
      <c r="B21" s="1" t="s">
        <v>205</v>
      </c>
      <c r="C21" s="13" t="str">
        <f t="shared" si="0"/>
        <v>Grant Hammond</v>
      </c>
      <c r="D21" s="7">
        <v>0</v>
      </c>
      <c r="E21" s="7">
        <v>3</v>
      </c>
      <c r="F21" s="7">
        <v>15</v>
      </c>
      <c r="G21" s="7">
        <v>5</v>
      </c>
      <c r="H21" s="7">
        <v>-4</v>
      </c>
      <c r="I21" s="7" t="s">
        <v>9</v>
      </c>
      <c r="J21" s="7" t="s">
        <v>9</v>
      </c>
      <c r="K21" s="7" t="s">
        <v>9</v>
      </c>
      <c r="L21" s="7" t="s">
        <v>9</v>
      </c>
      <c r="M21" s="7" t="s">
        <v>9</v>
      </c>
      <c r="N21" s="7" t="s">
        <v>9</v>
      </c>
      <c r="O21" s="7" t="s">
        <v>9</v>
      </c>
      <c r="P21" s="7" t="s">
        <v>9</v>
      </c>
      <c r="Q21" s="7" t="s">
        <v>9</v>
      </c>
      <c r="R21" s="7">
        <v>7</v>
      </c>
      <c r="S21" s="7">
        <v>0</v>
      </c>
      <c r="T21" s="7">
        <v>3</v>
      </c>
      <c r="U21" s="7">
        <v>11</v>
      </c>
      <c r="V21" s="20">
        <f t="shared" si="1"/>
        <v>40</v>
      </c>
      <c r="W21" s="2">
        <f t="shared" si="2"/>
        <v>9</v>
      </c>
      <c r="X21" s="2">
        <f t="shared" si="3"/>
        <v>6</v>
      </c>
      <c r="Y21" s="2">
        <f t="shared" si="4"/>
        <v>2</v>
      </c>
      <c r="Z21" s="2">
        <f t="shared" si="5"/>
        <v>1</v>
      </c>
      <c r="AB21">
        <f t="shared" si="7"/>
        <v>0</v>
      </c>
      <c r="AC21">
        <f t="shared" si="8"/>
        <v>4</v>
      </c>
      <c r="AD21">
        <f t="shared" si="9"/>
        <v>5</v>
      </c>
      <c r="AE21">
        <f t="shared" si="10"/>
        <v>0</v>
      </c>
      <c r="AF21">
        <f t="shared" si="11"/>
        <v>9</v>
      </c>
      <c r="AG21" t="str">
        <f t="shared" si="12"/>
        <v/>
      </c>
      <c r="AK21" t="s">
        <v>347</v>
      </c>
      <c r="AL21" s="43">
        <f t="shared" si="13"/>
        <v>9</v>
      </c>
      <c r="AM21" s="43">
        <f t="shared" si="14"/>
        <v>0</v>
      </c>
      <c r="AN21" s="43">
        <f t="shared" si="15"/>
        <v>0</v>
      </c>
      <c r="AO21" s="43">
        <f t="shared" si="16"/>
        <v>0</v>
      </c>
    </row>
    <row r="22" spans="1:41" x14ac:dyDescent="0.25">
      <c r="A22" s="1" t="s">
        <v>169</v>
      </c>
      <c r="B22" s="1" t="s">
        <v>422</v>
      </c>
      <c r="C22" s="13" t="str">
        <f t="shared" si="0"/>
        <v>Paul Heath</v>
      </c>
      <c r="D22" s="7">
        <v>-2</v>
      </c>
      <c r="E22" s="7" t="s">
        <v>9</v>
      </c>
      <c r="F22" s="7">
        <v>-9</v>
      </c>
      <c r="G22" s="7">
        <v>12</v>
      </c>
      <c r="H22" s="7" t="s">
        <v>9</v>
      </c>
      <c r="I22" s="7">
        <v>0</v>
      </c>
      <c r="J22" s="7">
        <v>6</v>
      </c>
      <c r="K22" s="7">
        <v>6</v>
      </c>
      <c r="L22" s="7">
        <v>22</v>
      </c>
      <c r="M22" s="7">
        <v>22</v>
      </c>
      <c r="N22" s="7" t="s">
        <v>9</v>
      </c>
      <c r="O22" s="7">
        <v>8</v>
      </c>
      <c r="P22" s="7">
        <v>-18</v>
      </c>
      <c r="Q22" s="7">
        <v>4</v>
      </c>
      <c r="R22" s="7">
        <v>10</v>
      </c>
      <c r="S22" s="7">
        <v>10</v>
      </c>
      <c r="T22" s="7">
        <v>1</v>
      </c>
      <c r="U22" s="7">
        <v>-15</v>
      </c>
      <c r="V22" s="20">
        <f t="shared" si="1"/>
        <v>57</v>
      </c>
      <c r="W22" s="2">
        <f t="shared" si="2"/>
        <v>15</v>
      </c>
      <c r="X22" s="2">
        <f t="shared" si="3"/>
        <v>10</v>
      </c>
      <c r="Y22" s="2">
        <f t="shared" si="4"/>
        <v>1</v>
      </c>
      <c r="Z22" s="2">
        <f t="shared" si="5"/>
        <v>4</v>
      </c>
      <c r="AB22">
        <f t="shared" si="7"/>
        <v>0</v>
      </c>
      <c r="AC22">
        <f t="shared" si="8"/>
        <v>4</v>
      </c>
      <c r="AD22">
        <f t="shared" si="9"/>
        <v>11</v>
      </c>
      <c r="AE22">
        <f t="shared" si="10"/>
        <v>0</v>
      </c>
      <c r="AF22">
        <f t="shared" si="11"/>
        <v>15</v>
      </c>
      <c r="AG22" t="str">
        <f t="shared" si="12"/>
        <v/>
      </c>
      <c r="AK22" t="s">
        <v>468</v>
      </c>
      <c r="AL22" s="43">
        <f t="shared" si="13"/>
        <v>0</v>
      </c>
      <c r="AM22" s="43">
        <f t="shared" si="14"/>
        <v>0</v>
      </c>
      <c r="AN22" s="43">
        <f t="shared" si="15"/>
        <v>15</v>
      </c>
      <c r="AO22" s="43">
        <f t="shared" si="16"/>
        <v>0</v>
      </c>
    </row>
    <row r="23" spans="1:41" x14ac:dyDescent="0.25">
      <c r="A23" s="1" t="s">
        <v>53</v>
      </c>
      <c r="B23" s="1" t="s">
        <v>70</v>
      </c>
      <c r="C23" s="13" t="str">
        <f t="shared" si="0"/>
        <v>Steve Hicks</v>
      </c>
      <c r="D23" s="7">
        <v>-3</v>
      </c>
      <c r="E23" s="7">
        <v>-10</v>
      </c>
      <c r="F23" s="7">
        <v>17</v>
      </c>
      <c r="G23" s="7">
        <v>6</v>
      </c>
      <c r="H23" s="7">
        <v>8</v>
      </c>
      <c r="I23" s="7">
        <v>6</v>
      </c>
      <c r="J23" s="7">
        <v>0</v>
      </c>
      <c r="K23" s="7">
        <v>0</v>
      </c>
      <c r="L23" s="7">
        <v>3</v>
      </c>
      <c r="M23" s="7">
        <v>3</v>
      </c>
      <c r="N23" s="7" t="s">
        <v>9</v>
      </c>
      <c r="O23" s="7">
        <v>14</v>
      </c>
      <c r="P23" s="7">
        <v>-2</v>
      </c>
      <c r="Q23" s="7">
        <v>2</v>
      </c>
      <c r="R23" s="7">
        <v>-1</v>
      </c>
      <c r="S23" s="7">
        <v>20</v>
      </c>
      <c r="T23" s="7">
        <v>-2</v>
      </c>
      <c r="U23" s="7">
        <v>-3</v>
      </c>
      <c r="V23" s="20">
        <f t="shared" si="1"/>
        <v>58</v>
      </c>
      <c r="W23" s="2">
        <f t="shared" si="2"/>
        <v>17</v>
      </c>
      <c r="X23" s="2">
        <f t="shared" si="3"/>
        <v>9</v>
      </c>
      <c r="Y23" s="2">
        <f t="shared" si="4"/>
        <v>2</v>
      </c>
      <c r="Z23" s="2">
        <f t="shared" si="5"/>
        <v>6</v>
      </c>
      <c r="AB23">
        <f t="shared" si="7"/>
        <v>10</v>
      </c>
      <c r="AC23">
        <f t="shared" si="8"/>
        <v>4</v>
      </c>
      <c r="AD23">
        <f t="shared" si="9"/>
        <v>3</v>
      </c>
      <c r="AE23">
        <f t="shared" si="10"/>
        <v>0</v>
      </c>
      <c r="AF23">
        <f t="shared" si="11"/>
        <v>17</v>
      </c>
      <c r="AG23" t="str">
        <f t="shared" si="12"/>
        <v/>
      </c>
      <c r="AK23" t="s">
        <v>71</v>
      </c>
      <c r="AL23" s="43">
        <f t="shared" si="13"/>
        <v>4</v>
      </c>
      <c r="AM23" s="43">
        <f t="shared" si="14"/>
        <v>13</v>
      </c>
      <c r="AN23" s="43">
        <f t="shared" si="15"/>
        <v>0</v>
      </c>
      <c r="AO23" s="43">
        <f t="shared" si="16"/>
        <v>0</v>
      </c>
    </row>
    <row r="24" spans="1:41" x14ac:dyDescent="0.25">
      <c r="A24" s="1" t="s">
        <v>425</v>
      </c>
      <c r="B24" s="1" t="s">
        <v>203</v>
      </c>
      <c r="C24" s="13" t="str">
        <f t="shared" si="0"/>
        <v>Jim Higgs</v>
      </c>
      <c r="D24" s="7" t="s">
        <v>9</v>
      </c>
      <c r="E24" s="7" t="s">
        <v>9</v>
      </c>
      <c r="F24" s="7" t="s">
        <v>9</v>
      </c>
      <c r="G24" s="7" t="s">
        <v>9</v>
      </c>
      <c r="H24" s="7" t="s">
        <v>9</v>
      </c>
      <c r="I24" s="7" t="s">
        <v>9</v>
      </c>
      <c r="J24" s="7" t="s">
        <v>9</v>
      </c>
      <c r="K24" s="7" t="s">
        <v>9</v>
      </c>
      <c r="L24" s="7" t="s">
        <v>9</v>
      </c>
      <c r="M24" s="7" t="s">
        <v>9</v>
      </c>
      <c r="N24" s="7" t="s">
        <v>9</v>
      </c>
      <c r="O24" s="7" t="s">
        <v>9</v>
      </c>
      <c r="P24" s="7" t="s">
        <v>9</v>
      </c>
      <c r="Q24" s="7" t="s">
        <v>9</v>
      </c>
      <c r="R24" s="7" t="s">
        <v>9</v>
      </c>
      <c r="S24" s="7">
        <v>25</v>
      </c>
      <c r="T24" s="7" t="s">
        <v>9</v>
      </c>
      <c r="U24" s="7">
        <v>-18</v>
      </c>
      <c r="V24" s="20">
        <f t="shared" si="1"/>
        <v>7</v>
      </c>
      <c r="W24" s="2">
        <f t="shared" si="2"/>
        <v>2</v>
      </c>
      <c r="X24" s="2">
        <f t="shared" si="3"/>
        <v>1</v>
      </c>
      <c r="Y24" s="2">
        <f t="shared" si="4"/>
        <v>0</v>
      </c>
      <c r="Z24" s="2">
        <f t="shared" si="5"/>
        <v>1</v>
      </c>
      <c r="AB24">
        <f t="shared" si="7"/>
        <v>1</v>
      </c>
      <c r="AC24">
        <f t="shared" si="8"/>
        <v>1</v>
      </c>
      <c r="AD24">
        <f t="shared" si="9"/>
        <v>0</v>
      </c>
      <c r="AE24">
        <f t="shared" si="10"/>
        <v>0</v>
      </c>
      <c r="AF24">
        <f t="shared" si="11"/>
        <v>2</v>
      </c>
      <c r="AG24" t="str">
        <f t="shared" si="12"/>
        <v/>
      </c>
      <c r="AK24" t="s">
        <v>457</v>
      </c>
      <c r="AL24" s="43">
        <f t="shared" si="13"/>
        <v>0</v>
      </c>
      <c r="AM24" s="43">
        <f t="shared" si="14"/>
        <v>0</v>
      </c>
      <c r="AN24" s="43">
        <f t="shared" si="15"/>
        <v>2</v>
      </c>
      <c r="AO24" s="43">
        <f t="shared" si="16"/>
        <v>0</v>
      </c>
    </row>
    <row r="25" spans="1:41" x14ac:dyDescent="0.25">
      <c r="A25" s="1" t="s">
        <v>95</v>
      </c>
      <c r="B25" s="1" t="s">
        <v>75</v>
      </c>
      <c r="C25" s="13" t="str">
        <f t="shared" si="0"/>
        <v>Mike Hocking</v>
      </c>
      <c r="D25" s="7" t="s">
        <v>9</v>
      </c>
      <c r="E25" s="7" t="s">
        <v>9</v>
      </c>
      <c r="F25" s="7" t="s">
        <v>9</v>
      </c>
      <c r="G25" s="7">
        <v>-6</v>
      </c>
      <c r="H25" s="7" t="s">
        <v>9</v>
      </c>
      <c r="I25" s="7">
        <v>1</v>
      </c>
      <c r="J25" s="7">
        <v>6</v>
      </c>
      <c r="K25" s="7">
        <v>6</v>
      </c>
      <c r="L25" s="7">
        <v>-2</v>
      </c>
      <c r="M25" s="7">
        <v>-2</v>
      </c>
      <c r="N25" s="7" t="s">
        <v>9</v>
      </c>
      <c r="O25" s="7">
        <v>6</v>
      </c>
      <c r="P25" s="7">
        <v>2</v>
      </c>
      <c r="Q25" s="7">
        <v>25</v>
      </c>
      <c r="R25" s="7">
        <v>-20</v>
      </c>
      <c r="S25" s="7">
        <v>7</v>
      </c>
      <c r="T25" s="7">
        <v>11</v>
      </c>
      <c r="U25" s="7">
        <v>15</v>
      </c>
      <c r="V25" s="20">
        <f t="shared" si="1"/>
        <v>49</v>
      </c>
      <c r="W25" s="2">
        <f t="shared" si="2"/>
        <v>13</v>
      </c>
      <c r="X25" s="2">
        <f t="shared" si="3"/>
        <v>9</v>
      </c>
      <c r="Y25" s="2">
        <f t="shared" si="4"/>
        <v>0</v>
      </c>
      <c r="Z25" s="2">
        <f t="shared" si="5"/>
        <v>4</v>
      </c>
      <c r="AB25">
        <f t="shared" si="7"/>
        <v>0</v>
      </c>
      <c r="AC25">
        <f t="shared" si="8"/>
        <v>2</v>
      </c>
      <c r="AD25">
        <f t="shared" si="9"/>
        <v>11</v>
      </c>
      <c r="AE25">
        <f t="shared" si="10"/>
        <v>0</v>
      </c>
      <c r="AF25">
        <f t="shared" si="11"/>
        <v>13</v>
      </c>
      <c r="AG25" t="str">
        <f t="shared" si="12"/>
        <v/>
      </c>
      <c r="AK25" t="s">
        <v>235</v>
      </c>
      <c r="AL25" s="43">
        <f t="shared" si="13"/>
        <v>13</v>
      </c>
      <c r="AM25" s="43">
        <f t="shared" si="14"/>
        <v>0</v>
      </c>
      <c r="AN25" s="43">
        <f t="shared" si="15"/>
        <v>0</v>
      </c>
      <c r="AO25" s="43">
        <f t="shared" si="16"/>
        <v>0</v>
      </c>
    </row>
    <row r="26" spans="1:41" x14ac:dyDescent="0.25">
      <c r="A26" s="1" t="s">
        <v>77</v>
      </c>
      <c r="B26" s="1" t="s">
        <v>78</v>
      </c>
      <c r="C26" s="13" t="str">
        <f t="shared" si="0"/>
        <v>Richard Hooper</v>
      </c>
      <c r="D26" s="7">
        <v>0</v>
      </c>
      <c r="E26" s="7">
        <v>3</v>
      </c>
      <c r="F26" s="7">
        <v>15</v>
      </c>
      <c r="G26" s="7">
        <v>5</v>
      </c>
      <c r="H26" s="7">
        <v>-4</v>
      </c>
      <c r="I26" s="7">
        <v>-10</v>
      </c>
      <c r="J26" s="7">
        <v>-3</v>
      </c>
      <c r="K26" s="7">
        <v>-3</v>
      </c>
      <c r="L26" s="7">
        <v>-8</v>
      </c>
      <c r="M26" s="7">
        <v>-8</v>
      </c>
      <c r="N26" s="7" t="s">
        <v>9</v>
      </c>
      <c r="O26" s="7">
        <v>6</v>
      </c>
      <c r="P26" s="7">
        <v>2</v>
      </c>
      <c r="Q26" s="7">
        <v>25</v>
      </c>
      <c r="R26" s="7">
        <v>-20</v>
      </c>
      <c r="S26" s="7">
        <v>7</v>
      </c>
      <c r="T26" s="7">
        <v>11</v>
      </c>
      <c r="U26" s="7">
        <v>15</v>
      </c>
      <c r="V26" s="20">
        <f t="shared" si="1"/>
        <v>33</v>
      </c>
      <c r="W26" s="2">
        <f t="shared" si="2"/>
        <v>17</v>
      </c>
      <c r="X26" s="2">
        <f t="shared" si="3"/>
        <v>9</v>
      </c>
      <c r="Y26" s="2">
        <f t="shared" si="4"/>
        <v>1</v>
      </c>
      <c r="Z26" s="2">
        <f t="shared" si="5"/>
        <v>7</v>
      </c>
      <c r="AB26">
        <f t="shared" si="7"/>
        <v>0</v>
      </c>
      <c r="AC26">
        <f t="shared" si="8"/>
        <v>0</v>
      </c>
      <c r="AD26">
        <f t="shared" si="9"/>
        <v>0</v>
      </c>
      <c r="AE26">
        <f t="shared" si="10"/>
        <v>17</v>
      </c>
      <c r="AF26">
        <f t="shared" si="11"/>
        <v>17</v>
      </c>
      <c r="AG26" t="str">
        <f t="shared" si="12"/>
        <v/>
      </c>
      <c r="AK26" t="s">
        <v>79</v>
      </c>
      <c r="AL26" s="43">
        <f t="shared" si="13"/>
        <v>17</v>
      </c>
      <c r="AM26" s="43">
        <f t="shared" si="14"/>
        <v>0</v>
      </c>
      <c r="AN26" s="43">
        <f t="shared" si="15"/>
        <v>0</v>
      </c>
      <c r="AO26" s="43">
        <f t="shared" si="16"/>
        <v>0</v>
      </c>
    </row>
    <row r="27" spans="1:41" x14ac:dyDescent="0.25">
      <c r="A27" s="1" t="s">
        <v>122</v>
      </c>
      <c r="B27" s="1" t="s">
        <v>426</v>
      </c>
      <c r="C27" s="13" t="str">
        <f t="shared" si="0"/>
        <v>Peter Hurt</v>
      </c>
      <c r="D27" s="7">
        <v>-6</v>
      </c>
      <c r="E27" s="7" t="s">
        <v>9</v>
      </c>
      <c r="F27" s="7">
        <v>8</v>
      </c>
      <c r="G27" s="7">
        <v>-9</v>
      </c>
      <c r="H27" s="7" t="s">
        <v>9</v>
      </c>
      <c r="I27" s="7">
        <v>6</v>
      </c>
      <c r="J27" s="7">
        <v>9</v>
      </c>
      <c r="K27" s="7">
        <v>9</v>
      </c>
      <c r="L27" s="7">
        <v>0</v>
      </c>
      <c r="M27" s="7">
        <v>0</v>
      </c>
      <c r="N27" s="7" t="s">
        <v>9</v>
      </c>
      <c r="O27" s="7">
        <v>0</v>
      </c>
      <c r="P27" s="7">
        <v>-4</v>
      </c>
      <c r="Q27" s="7">
        <v>19</v>
      </c>
      <c r="R27" s="7">
        <v>-15</v>
      </c>
      <c r="S27" s="7">
        <v>13</v>
      </c>
      <c r="T27" s="7">
        <v>-14</v>
      </c>
      <c r="U27" s="7">
        <v>17</v>
      </c>
      <c r="V27" s="20">
        <f t="shared" si="1"/>
        <v>33</v>
      </c>
      <c r="W27" s="2">
        <f t="shared" si="2"/>
        <v>15</v>
      </c>
      <c r="X27" s="2">
        <f t="shared" si="3"/>
        <v>7</v>
      </c>
      <c r="Y27" s="2">
        <f t="shared" si="4"/>
        <v>3</v>
      </c>
      <c r="Z27" s="2">
        <f t="shared" si="5"/>
        <v>5</v>
      </c>
      <c r="AB27">
        <f t="shared" si="7"/>
        <v>3</v>
      </c>
      <c r="AC27">
        <f t="shared" si="8"/>
        <v>0</v>
      </c>
      <c r="AD27">
        <f t="shared" si="9"/>
        <v>10</v>
      </c>
      <c r="AE27">
        <f t="shared" si="10"/>
        <v>2</v>
      </c>
      <c r="AF27">
        <f t="shared" si="11"/>
        <v>15</v>
      </c>
      <c r="AG27" t="str">
        <f t="shared" si="12"/>
        <v/>
      </c>
      <c r="AK27" t="s">
        <v>462</v>
      </c>
      <c r="AL27" s="43">
        <f t="shared" si="13"/>
        <v>0</v>
      </c>
      <c r="AM27" s="43">
        <f t="shared" si="14"/>
        <v>0</v>
      </c>
      <c r="AN27" s="43">
        <f t="shared" si="15"/>
        <v>15</v>
      </c>
      <c r="AO27" s="43">
        <f t="shared" si="16"/>
        <v>0</v>
      </c>
    </row>
    <row r="28" spans="1:41" x14ac:dyDescent="0.25">
      <c r="A28" s="1" t="s">
        <v>409</v>
      </c>
      <c r="B28" s="1" t="s">
        <v>197</v>
      </c>
      <c r="C28" s="13" t="str">
        <f t="shared" si="0"/>
        <v>Kevin Hutchin</v>
      </c>
      <c r="D28" s="7">
        <v>-6</v>
      </c>
      <c r="E28" s="7" t="s">
        <v>9</v>
      </c>
      <c r="F28" s="7">
        <v>8</v>
      </c>
      <c r="G28" s="7">
        <v>-9</v>
      </c>
      <c r="H28" s="7">
        <v>3</v>
      </c>
      <c r="I28" s="7">
        <v>26</v>
      </c>
      <c r="J28" s="7">
        <v>-1</v>
      </c>
      <c r="K28" s="7">
        <v>-1</v>
      </c>
      <c r="L28" s="7">
        <v>-20</v>
      </c>
      <c r="M28" s="7">
        <v>-20</v>
      </c>
      <c r="N28" s="7" t="s">
        <v>9</v>
      </c>
      <c r="O28" s="7">
        <v>0</v>
      </c>
      <c r="P28" s="7">
        <v>-9</v>
      </c>
      <c r="Q28" s="7">
        <v>-30</v>
      </c>
      <c r="R28" s="7">
        <v>14</v>
      </c>
      <c r="S28" s="7">
        <v>13</v>
      </c>
      <c r="T28" s="7">
        <v>-14</v>
      </c>
      <c r="U28" s="7">
        <v>17</v>
      </c>
      <c r="V28" s="20">
        <f t="shared" si="1"/>
        <v>-29</v>
      </c>
      <c r="W28" s="2">
        <f t="shared" si="2"/>
        <v>16</v>
      </c>
      <c r="X28" s="2">
        <f t="shared" si="3"/>
        <v>6</v>
      </c>
      <c r="Y28" s="2">
        <f t="shared" si="4"/>
        <v>1</v>
      </c>
      <c r="Z28" s="2">
        <f t="shared" si="5"/>
        <v>9</v>
      </c>
      <c r="AB28">
        <f t="shared" si="7"/>
        <v>3</v>
      </c>
      <c r="AC28">
        <f t="shared" si="8"/>
        <v>1</v>
      </c>
      <c r="AD28">
        <f t="shared" si="9"/>
        <v>5</v>
      </c>
      <c r="AE28">
        <f t="shared" si="10"/>
        <v>7</v>
      </c>
      <c r="AF28">
        <f t="shared" si="11"/>
        <v>16</v>
      </c>
      <c r="AG28" t="str">
        <f t="shared" si="12"/>
        <v/>
      </c>
      <c r="AK28" t="s">
        <v>343</v>
      </c>
      <c r="AL28" s="43">
        <f t="shared" si="13"/>
        <v>0</v>
      </c>
      <c r="AM28" s="43">
        <f t="shared" si="14"/>
        <v>3</v>
      </c>
      <c r="AN28" s="43">
        <f t="shared" si="15"/>
        <v>13</v>
      </c>
      <c r="AO28" s="43">
        <f t="shared" si="16"/>
        <v>0</v>
      </c>
    </row>
    <row r="29" spans="1:41" x14ac:dyDescent="0.25">
      <c r="A29" s="1" t="s">
        <v>29</v>
      </c>
      <c r="B29" s="1" t="s">
        <v>430</v>
      </c>
      <c r="C29" s="13" t="str">
        <f t="shared" si="0"/>
        <v>Graham Kenner</v>
      </c>
      <c r="D29" s="7" t="s">
        <v>9</v>
      </c>
      <c r="E29" s="7" t="s">
        <v>9</v>
      </c>
      <c r="F29" s="7" t="s">
        <v>9</v>
      </c>
      <c r="G29" s="7" t="s">
        <v>9</v>
      </c>
      <c r="H29" s="7" t="s">
        <v>9</v>
      </c>
      <c r="I29" s="7" t="s">
        <v>9</v>
      </c>
      <c r="J29" s="7" t="s">
        <v>9</v>
      </c>
      <c r="K29" s="7" t="s">
        <v>9</v>
      </c>
      <c r="L29" s="7" t="s">
        <v>9</v>
      </c>
      <c r="M29" s="7" t="s">
        <v>9</v>
      </c>
      <c r="N29" s="7" t="s">
        <v>9</v>
      </c>
      <c r="O29" s="7">
        <v>-18</v>
      </c>
      <c r="P29" s="7">
        <v>-8</v>
      </c>
      <c r="Q29" s="7">
        <v>10</v>
      </c>
      <c r="R29" s="7">
        <v>-2</v>
      </c>
      <c r="S29" s="7">
        <v>24</v>
      </c>
      <c r="T29" s="7">
        <v>12</v>
      </c>
      <c r="U29" s="7">
        <v>-26</v>
      </c>
      <c r="V29" s="20">
        <f t="shared" si="1"/>
        <v>-8</v>
      </c>
      <c r="W29" s="2">
        <f t="shared" si="2"/>
        <v>7</v>
      </c>
      <c r="X29" s="2">
        <f t="shared" si="3"/>
        <v>3</v>
      </c>
      <c r="Y29" s="2">
        <f t="shared" si="4"/>
        <v>0</v>
      </c>
      <c r="Z29" s="2">
        <f t="shared" si="5"/>
        <v>4</v>
      </c>
      <c r="AB29">
        <f t="shared" si="7"/>
        <v>0</v>
      </c>
      <c r="AC29">
        <f t="shared" si="8"/>
        <v>5</v>
      </c>
      <c r="AD29">
        <f t="shared" si="9"/>
        <v>2</v>
      </c>
      <c r="AE29">
        <f t="shared" si="10"/>
        <v>0</v>
      </c>
      <c r="AF29">
        <f t="shared" si="11"/>
        <v>7</v>
      </c>
      <c r="AG29" t="str">
        <f t="shared" si="12"/>
        <v/>
      </c>
      <c r="AK29" t="s">
        <v>467</v>
      </c>
      <c r="AL29" s="43">
        <f t="shared" si="13"/>
        <v>7</v>
      </c>
      <c r="AM29" s="43">
        <f t="shared" si="14"/>
        <v>0</v>
      </c>
      <c r="AN29" s="43">
        <f t="shared" si="15"/>
        <v>0</v>
      </c>
      <c r="AO29" s="43">
        <f t="shared" si="16"/>
        <v>0</v>
      </c>
    </row>
    <row r="30" spans="1:41" x14ac:dyDescent="0.25">
      <c r="A30" s="1" t="s">
        <v>83</v>
      </c>
      <c r="B30" s="1" t="s">
        <v>84</v>
      </c>
      <c r="C30" s="13" t="str">
        <f t="shared" si="0"/>
        <v>Toby Keukenmeester</v>
      </c>
      <c r="D30" s="7">
        <v>-8</v>
      </c>
      <c r="E30" s="7" t="s">
        <v>9</v>
      </c>
      <c r="F30" s="7">
        <v>8</v>
      </c>
      <c r="G30" s="7">
        <v>-9</v>
      </c>
      <c r="H30" s="7" t="s">
        <v>9</v>
      </c>
      <c r="I30" s="7">
        <v>11</v>
      </c>
      <c r="J30" s="7">
        <v>-5</v>
      </c>
      <c r="K30" s="7">
        <v>-5</v>
      </c>
      <c r="L30" s="7">
        <v>0</v>
      </c>
      <c r="M30" s="7">
        <v>0</v>
      </c>
      <c r="N30" s="7" t="s">
        <v>9</v>
      </c>
      <c r="O30" s="7" t="s">
        <v>9</v>
      </c>
      <c r="P30" s="7">
        <v>3</v>
      </c>
      <c r="Q30" s="7">
        <v>19</v>
      </c>
      <c r="R30" s="7">
        <v>-15</v>
      </c>
      <c r="S30" s="7">
        <v>-7</v>
      </c>
      <c r="T30" s="7">
        <v>-14</v>
      </c>
      <c r="U30" s="7">
        <v>17</v>
      </c>
      <c r="V30" s="20">
        <f t="shared" si="1"/>
        <v>-5</v>
      </c>
      <c r="W30" s="2">
        <f t="shared" si="2"/>
        <v>14</v>
      </c>
      <c r="X30" s="2">
        <f t="shared" si="3"/>
        <v>5</v>
      </c>
      <c r="Y30" s="2">
        <f t="shared" si="4"/>
        <v>2</v>
      </c>
      <c r="Z30" s="2">
        <f t="shared" si="5"/>
        <v>7</v>
      </c>
      <c r="AB30">
        <f t="shared" si="7"/>
        <v>8</v>
      </c>
      <c r="AC30">
        <f t="shared" si="8"/>
        <v>3</v>
      </c>
      <c r="AD30">
        <f t="shared" si="9"/>
        <v>1</v>
      </c>
      <c r="AE30">
        <f t="shared" si="10"/>
        <v>2</v>
      </c>
      <c r="AF30">
        <f t="shared" si="11"/>
        <v>14</v>
      </c>
      <c r="AG30" t="str">
        <f t="shared" si="12"/>
        <v/>
      </c>
      <c r="AK30" t="s">
        <v>85</v>
      </c>
      <c r="AL30" s="43">
        <f t="shared" si="13"/>
        <v>0</v>
      </c>
      <c r="AM30" s="43">
        <f t="shared" si="14"/>
        <v>0</v>
      </c>
      <c r="AN30" s="43">
        <f t="shared" si="15"/>
        <v>14</v>
      </c>
      <c r="AO30" s="43">
        <f t="shared" si="16"/>
        <v>0</v>
      </c>
    </row>
    <row r="31" spans="1:41" x14ac:dyDescent="0.25">
      <c r="A31" s="1" t="s">
        <v>16</v>
      </c>
      <c r="B31" s="1" t="s">
        <v>201</v>
      </c>
      <c r="C31" s="13" t="str">
        <f t="shared" si="0"/>
        <v>Bob Klose</v>
      </c>
      <c r="D31" s="7" t="s">
        <v>9</v>
      </c>
      <c r="E31" s="7" t="s">
        <v>9</v>
      </c>
      <c r="F31" s="7" t="s">
        <v>9</v>
      </c>
      <c r="G31" s="7" t="s">
        <v>9</v>
      </c>
      <c r="H31" s="7" t="s">
        <v>9</v>
      </c>
      <c r="I31" s="7" t="s">
        <v>9</v>
      </c>
      <c r="J31" s="7" t="s">
        <v>9</v>
      </c>
      <c r="K31" s="7" t="s">
        <v>9</v>
      </c>
      <c r="L31" s="7" t="s">
        <v>9</v>
      </c>
      <c r="M31" s="7" t="s">
        <v>9</v>
      </c>
      <c r="N31" s="7" t="s">
        <v>9</v>
      </c>
      <c r="O31" s="7">
        <v>0</v>
      </c>
      <c r="P31" s="7">
        <v>-9</v>
      </c>
      <c r="Q31" s="7">
        <v>-30</v>
      </c>
      <c r="R31" s="7">
        <v>14</v>
      </c>
      <c r="S31" s="7" t="s">
        <v>9</v>
      </c>
      <c r="T31" s="7" t="s">
        <v>9</v>
      </c>
      <c r="U31" s="7" t="s">
        <v>9</v>
      </c>
      <c r="V31" s="20">
        <f t="shared" si="1"/>
        <v>-25</v>
      </c>
      <c r="W31" s="2">
        <f t="shared" si="2"/>
        <v>4</v>
      </c>
      <c r="X31" s="2">
        <f t="shared" si="3"/>
        <v>1</v>
      </c>
      <c r="Y31" s="2">
        <f t="shared" si="4"/>
        <v>1</v>
      </c>
      <c r="Z31" s="2">
        <f t="shared" si="5"/>
        <v>2</v>
      </c>
      <c r="AB31">
        <f t="shared" si="7"/>
        <v>4</v>
      </c>
      <c r="AC31">
        <f t="shared" si="8"/>
        <v>0</v>
      </c>
      <c r="AD31">
        <f t="shared" si="9"/>
        <v>0</v>
      </c>
      <c r="AE31">
        <f t="shared" si="10"/>
        <v>0</v>
      </c>
      <c r="AF31">
        <f t="shared" si="11"/>
        <v>4</v>
      </c>
      <c r="AG31" t="str">
        <f t="shared" si="12"/>
        <v/>
      </c>
      <c r="AK31" t="s">
        <v>346</v>
      </c>
      <c r="AL31" s="43">
        <f t="shared" si="13"/>
        <v>0</v>
      </c>
      <c r="AM31" s="43">
        <f t="shared" si="14"/>
        <v>0</v>
      </c>
      <c r="AN31" s="43">
        <f t="shared" si="15"/>
        <v>4</v>
      </c>
      <c r="AO31" s="43">
        <f t="shared" si="16"/>
        <v>0</v>
      </c>
    </row>
    <row r="32" spans="1:41" x14ac:dyDescent="0.25">
      <c r="A32" s="1" t="s">
        <v>182</v>
      </c>
      <c r="B32" s="1" t="s">
        <v>183</v>
      </c>
      <c r="C32" s="13" t="str">
        <f t="shared" si="0"/>
        <v>Albert Kruimel</v>
      </c>
      <c r="D32" s="7">
        <v>0</v>
      </c>
      <c r="E32" s="7">
        <v>3</v>
      </c>
      <c r="F32" s="7">
        <v>15</v>
      </c>
      <c r="G32" s="7">
        <v>5</v>
      </c>
      <c r="H32" s="7">
        <v>-4</v>
      </c>
      <c r="I32" s="7">
        <v>-10</v>
      </c>
      <c r="J32" s="7">
        <v>-3</v>
      </c>
      <c r="K32" s="7">
        <v>-3</v>
      </c>
      <c r="L32" s="7">
        <v>-1</v>
      </c>
      <c r="M32" s="7">
        <v>-1</v>
      </c>
      <c r="N32" s="7" t="s">
        <v>9</v>
      </c>
      <c r="O32" s="7">
        <v>14</v>
      </c>
      <c r="P32" s="7">
        <v>-13</v>
      </c>
      <c r="Q32" s="7">
        <v>9</v>
      </c>
      <c r="R32" s="7">
        <v>4</v>
      </c>
      <c r="S32" s="7">
        <v>10</v>
      </c>
      <c r="T32" s="7">
        <v>20</v>
      </c>
      <c r="U32" s="7">
        <v>12</v>
      </c>
      <c r="V32" s="20">
        <f t="shared" si="1"/>
        <v>57</v>
      </c>
      <c r="W32" s="2">
        <f t="shared" si="2"/>
        <v>17</v>
      </c>
      <c r="X32" s="2">
        <f t="shared" si="3"/>
        <v>9</v>
      </c>
      <c r="Y32" s="2">
        <f t="shared" si="4"/>
        <v>1</v>
      </c>
      <c r="Z32" s="2">
        <f t="shared" si="5"/>
        <v>7</v>
      </c>
      <c r="AB32">
        <f t="shared" si="7"/>
        <v>10</v>
      </c>
      <c r="AC32">
        <f t="shared" si="8"/>
        <v>0</v>
      </c>
      <c r="AD32">
        <f t="shared" si="9"/>
        <v>7</v>
      </c>
      <c r="AE32">
        <f t="shared" si="10"/>
        <v>0</v>
      </c>
      <c r="AF32">
        <f t="shared" si="11"/>
        <v>17</v>
      </c>
      <c r="AG32" t="str">
        <f t="shared" si="12"/>
        <v/>
      </c>
      <c r="AK32" t="s">
        <v>247</v>
      </c>
      <c r="AL32" s="43">
        <f t="shared" si="13"/>
        <v>10</v>
      </c>
      <c r="AM32" s="43">
        <f t="shared" si="14"/>
        <v>7</v>
      </c>
      <c r="AN32" s="43">
        <f t="shared" si="15"/>
        <v>0</v>
      </c>
      <c r="AO32" s="43">
        <f t="shared" si="16"/>
        <v>0</v>
      </c>
    </row>
    <row r="33" spans="1:41" x14ac:dyDescent="0.25">
      <c r="A33" s="1" t="s">
        <v>89</v>
      </c>
      <c r="B33" s="1" t="s">
        <v>90</v>
      </c>
      <c r="C33" s="13" t="str">
        <f t="shared" si="0"/>
        <v>Ron Kuczmarski</v>
      </c>
      <c r="D33" s="7">
        <v>10</v>
      </c>
      <c r="E33" s="7">
        <v>12</v>
      </c>
      <c r="F33" s="7">
        <v>19</v>
      </c>
      <c r="G33" s="7">
        <v>6</v>
      </c>
      <c r="H33" s="7">
        <v>-10</v>
      </c>
      <c r="I33" s="7">
        <v>11</v>
      </c>
      <c r="J33" s="7">
        <v>-1</v>
      </c>
      <c r="K33" s="7">
        <v>-1</v>
      </c>
      <c r="L33" s="7">
        <v>22</v>
      </c>
      <c r="M33" s="7">
        <v>22</v>
      </c>
      <c r="N33" s="7" t="s">
        <v>9</v>
      </c>
      <c r="O33" s="7">
        <v>9</v>
      </c>
      <c r="P33" s="7">
        <v>-2</v>
      </c>
      <c r="Q33" s="7">
        <v>2</v>
      </c>
      <c r="R33" s="7" t="s">
        <v>9</v>
      </c>
      <c r="S33" s="7">
        <v>20</v>
      </c>
      <c r="T33" s="7">
        <v>-2</v>
      </c>
      <c r="U33" s="7">
        <v>-3</v>
      </c>
      <c r="V33" s="20">
        <f t="shared" si="1"/>
        <v>114</v>
      </c>
      <c r="W33" s="2">
        <f t="shared" si="2"/>
        <v>16</v>
      </c>
      <c r="X33" s="2">
        <f t="shared" si="3"/>
        <v>10</v>
      </c>
      <c r="Y33" s="2">
        <f t="shared" si="4"/>
        <v>0</v>
      </c>
      <c r="Z33" s="2">
        <f t="shared" si="5"/>
        <v>6</v>
      </c>
      <c r="AB33">
        <f t="shared" si="7"/>
        <v>0</v>
      </c>
      <c r="AC33">
        <f t="shared" si="8"/>
        <v>0</v>
      </c>
      <c r="AD33">
        <f t="shared" si="9"/>
        <v>13</v>
      </c>
      <c r="AE33">
        <f t="shared" si="10"/>
        <v>3</v>
      </c>
      <c r="AF33">
        <f t="shared" si="11"/>
        <v>16</v>
      </c>
      <c r="AG33" t="str">
        <f t="shared" si="12"/>
        <v/>
      </c>
      <c r="AK33" t="s">
        <v>91</v>
      </c>
      <c r="AL33" s="43">
        <f t="shared" si="13"/>
        <v>0</v>
      </c>
      <c r="AM33" s="43">
        <f t="shared" si="14"/>
        <v>16</v>
      </c>
      <c r="AN33" s="43">
        <f t="shared" si="15"/>
        <v>0</v>
      </c>
      <c r="AO33" s="43">
        <f t="shared" si="16"/>
        <v>0</v>
      </c>
    </row>
    <row r="34" spans="1:41" x14ac:dyDescent="0.25">
      <c r="A34" s="1" t="s">
        <v>431</v>
      </c>
      <c r="B34" s="1" t="s">
        <v>432</v>
      </c>
      <c r="C34" s="13" t="str">
        <f t="shared" si="0"/>
        <v>Kingsley Lawrie</v>
      </c>
      <c r="D34" s="7">
        <v>-13</v>
      </c>
      <c r="E34" s="7">
        <v>-2</v>
      </c>
      <c r="F34" s="7">
        <v>6</v>
      </c>
      <c r="G34" s="7">
        <v>-6</v>
      </c>
      <c r="H34" s="7">
        <v>8</v>
      </c>
      <c r="I34" s="7">
        <v>4</v>
      </c>
      <c r="J34" s="7">
        <v>2</v>
      </c>
      <c r="K34" s="7">
        <v>2</v>
      </c>
      <c r="L34" s="7">
        <v>-2</v>
      </c>
      <c r="M34" s="7">
        <v>-2</v>
      </c>
      <c r="N34" s="7" t="s">
        <v>9</v>
      </c>
      <c r="O34" s="7">
        <v>6</v>
      </c>
      <c r="P34" s="7">
        <v>7</v>
      </c>
      <c r="Q34" s="7">
        <v>-11</v>
      </c>
      <c r="R34" s="7">
        <v>7</v>
      </c>
      <c r="S34" s="7">
        <v>0</v>
      </c>
      <c r="T34" s="7">
        <v>3</v>
      </c>
      <c r="U34" s="7">
        <v>11</v>
      </c>
      <c r="V34" s="20">
        <f t="shared" si="1"/>
        <v>20</v>
      </c>
      <c r="W34" s="2">
        <f t="shared" si="2"/>
        <v>17</v>
      </c>
      <c r="X34" s="2">
        <f t="shared" si="3"/>
        <v>10</v>
      </c>
      <c r="Y34" s="2">
        <f t="shared" si="4"/>
        <v>1</v>
      </c>
      <c r="Z34" s="2">
        <f t="shared" si="5"/>
        <v>6</v>
      </c>
      <c r="AB34">
        <f t="shared" si="7"/>
        <v>0</v>
      </c>
      <c r="AC34">
        <f t="shared" si="8"/>
        <v>0</v>
      </c>
      <c r="AD34">
        <f t="shared" si="9"/>
        <v>7</v>
      </c>
      <c r="AE34">
        <f t="shared" si="10"/>
        <v>10</v>
      </c>
      <c r="AF34">
        <f t="shared" si="11"/>
        <v>17</v>
      </c>
      <c r="AG34" t="str">
        <f t="shared" si="12"/>
        <v/>
      </c>
      <c r="AK34" t="s">
        <v>448</v>
      </c>
      <c r="AL34" s="43">
        <f t="shared" si="13"/>
        <v>17</v>
      </c>
      <c r="AM34" s="43">
        <f t="shared" si="14"/>
        <v>0</v>
      </c>
      <c r="AN34" s="43">
        <f t="shared" si="15"/>
        <v>0</v>
      </c>
      <c r="AO34" s="43">
        <f t="shared" si="16"/>
        <v>0</v>
      </c>
    </row>
    <row r="35" spans="1:41" x14ac:dyDescent="0.25">
      <c r="A35" s="1" t="s">
        <v>474</v>
      </c>
      <c r="B35" s="1" t="s">
        <v>322</v>
      </c>
      <c r="C35" s="13" t="str">
        <f t="shared" si="0"/>
        <v>Ivor Lee</v>
      </c>
      <c r="D35" s="7" t="s">
        <v>9</v>
      </c>
      <c r="E35" s="7" t="s">
        <v>9</v>
      </c>
      <c r="F35" s="7">
        <v>-3</v>
      </c>
      <c r="G35" s="7">
        <v>2</v>
      </c>
      <c r="H35" s="7" t="s">
        <v>9</v>
      </c>
      <c r="I35" s="7">
        <v>6</v>
      </c>
      <c r="J35" s="7">
        <v>-1</v>
      </c>
      <c r="K35" s="7">
        <v>-1</v>
      </c>
      <c r="L35" s="7" t="s">
        <v>9</v>
      </c>
      <c r="M35" s="7" t="s">
        <v>9</v>
      </c>
      <c r="N35" s="7" t="s">
        <v>9</v>
      </c>
      <c r="O35" s="7">
        <v>5</v>
      </c>
      <c r="P35" s="7">
        <v>-4</v>
      </c>
      <c r="Q35" s="7">
        <v>-2</v>
      </c>
      <c r="R35" s="7">
        <v>17</v>
      </c>
      <c r="S35" s="7">
        <v>22</v>
      </c>
      <c r="T35" s="7">
        <v>-2</v>
      </c>
      <c r="U35" s="7" t="s">
        <v>9</v>
      </c>
      <c r="V35" s="20">
        <f t="shared" si="1"/>
        <v>39</v>
      </c>
      <c r="W35" s="2">
        <f t="shared" si="2"/>
        <v>11</v>
      </c>
      <c r="X35" s="2">
        <f t="shared" si="3"/>
        <v>5</v>
      </c>
      <c r="Y35" s="2">
        <f t="shared" si="4"/>
        <v>0</v>
      </c>
      <c r="Z35" s="2">
        <f t="shared" si="5"/>
        <v>6</v>
      </c>
      <c r="AB35">
        <f t="shared" si="7"/>
        <v>10</v>
      </c>
      <c r="AC35">
        <f t="shared" si="8"/>
        <v>0</v>
      </c>
      <c r="AD35">
        <f t="shared" si="9"/>
        <v>1</v>
      </c>
      <c r="AE35">
        <f t="shared" si="10"/>
        <v>0</v>
      </c>
      <c r="AF35">
        <f t="shared" si="11"/>
        <v>11</v>
      </c>
      <c r="AG35" t="str">
        <f t="shared" si="12"/>
        <v/>
      </c>
      <c r="AK35" t="s">
        <v>481</v>
      </c>
      <c r="AL35" s="43">
        <f t="shared" si="13"/>
        <v>0</v>
      </c>
      <c r="AM35" s="43">
        <f t="shared" si="14"/>
        <v>0</v>
      </c>
      <c r="AN35" s="43">
        <f t="shared" si="15"/>
        <v>11</v>
      </c>
      <c r="AO35" s="43">
        <f t="shared" si="16"/>
        <v>0</v>
      </c>
    </row>
    <row r="36" spans="1:41" x14ac:dyDescent="0.25">
      <c r="A36" s="1" t="s">
        <v>50</v>
      </c>
      <c r="B36" s="1" t="s">
        <v>433</v>
      </c>
      <c r="C36" s="13" t="str">
        <f t="shared" si="0"/>
        <v>Andrew Mair</v>
      </c>
      <c r="D36" s="7">
        <v>-13</v>
      </c>
      <c r="E36" s="7">
        <v>-2</v>
      </c>
      <c r="F36" s="7">
        <v>6</v>
      </c>
      <c r="G36" s="7">
        <v>-18</v>
      </c>
      <c r="H36" s="7">
        <v>-1</v>
      </c>
      <c r="I36" s="7">
        <v>1</v>
      </c>
      <c r="J36" s="7">
        <v>6</v>
      </c>
      <c r="K36" s="7">
        <v>6</v>
      </c>
      <c r="L36" s="7">
        <v>-8</v>
      </c>
      <c r="M36" s="7">
        <v>-8</v>
      </c>
      <c r="N36" s="7" t="s">
        <v>9</v>
      </c>
      <c r="O36" s="7">
        <v>14</v>
      </c>
      <c r="P36" s="7">
        <v>8</v>
      </c>
      <c r="Q36" s="7">
        <v>-8</v>
      </c>
      <c r="R36" s="7">
        <v>-1</v>
      </c>
      <c r="S36" s="7">
        <v>10</v>
      </c>
      <c r="T36" s="7">
        <v>20</v>
      </c>
      <c r="U36" s="7">
        <v>12</v>
      </c>
      <c r="V36" s="20">
        <f t="shared" si="1"/>
        <v>24</v>
      </c>
      <c r="W36" s="2">
        <f t="shared" si="2"/>
        <v>17</v>
      </c>
      <c r="X36" s="2">
        <f t="shared" si="3"/>
        <v>9</v>
      </c>
      <c r="Y36" s="2">
        <f t="shared" si="4"/>
        <v>0</v>
      </c>
      <c r="Z36" s="2">
        <f t="shared" si="5"/>
        <v>8</v>
      </c>
      <c r="AB36">
        <f t="shared" si="7"/>
        <v>15</v>
      </c>
      <c r="AC36">
        <f t="shared" si="8"/>
        <v>0</v>
      </c>
      <c r="AD36">
        <f t="shared" si="9"/>
        <v>2</v>
      </c>
      <c r="AE36">
        <f t="shared" si="10"/>
        <v>0</v>
      </c>
      <c r="AF36">
        <f t="shared" si="11"/>
        <v>17</v>
      </c>
      <c r="AG36" t="str">
        <f t="shared" si="12"/>
        <v/>
      </c>
      <c r="AK36" t="s">
        <v>452</v>
      </c>
      <c r="AL36" s="43">
        <f t="shared" si="13"/>
        <v>10</v>
      </c>
      <c r="AM36" s="43">
        <f t="shared" si="14"/>
        <v>7</v>
      </c>
      <c r="AN36" s="43">
        <f t="shared" si="15"/>
        <v>0</v>
      </c>
      <c r="AO36" s="43">
        <f t="shared" si="16"/>
        <v>0</v>
      </c>
    </row>
    <row r="37" spans="1:41" x14ac:dyDescent="0.25">
      <c r="A37" s="1" t="s">
        <v>98</v>
      </c>
      <c r="B37" s="1" t="s">
        <v>99</v>
      </c>
      <c r="C37" s="13" t="str">
        <f t="shared" si="0"/>
        <v>Phil McDonald</v>
      </c>
      <c r="D37" s="7">
        <v>7</v>
      </c>
      <c r="E37" s="7">
        <v>27</v>
      </c>
      <c r="F37" s="7">
        <v>-11</v>
      </c>
      <c r="G37" s="7">
        <v>-6</v>
      </c>
      <c r="H37" s="7">
        <v>1</v>
      </c>
      <c r="I37" s="7">
        <v>10</v>
      </c>
      <c r="J37" s="7" t="s">
        <v>9</v>
      </c>
      <c r="K37" s="7" t="s">
        <v>9</v>
      </c>
      <c r="L37" s="7">
        <v>12</v>
      </c>
      <c r="M37" s="7">
        <v>12</v>
      </c>
      <c r="N37" s="7" t="s">
        <v>9</v>
      </c>
      <c r="O37" s="7">
        <v>1</v>
      </c>
      <c r="P37" s="7">
        <v>-12</v>
      </c>
      <c r="Q37" s="7">
        <v>9</v>
      </c>
      <c r="R37" s="7">
        <v>-6</v>
      </c>
      <c r="S37" s="7">
        <v>4</v>
      </c>
      <c r="T37" s="7">
        <v>12</v>
      </c>
      <c r="U37" s="7">
        <v>-1</v>
      </c>
      <c r="V37" s="20">
        <f t="shared" si="1"/>
        <v>59</v>
      </c>
      <c r="W37" s="2">
        <f t="shared" si="2"/>
        <v>15</v>
      </c>
      <c r="X37" s="2">
        <f t="shared" si="3"/>
        <v>10</v>
      </c>
      <c r="Y37" s="2">
        <f t="shared" si="4"/>
        <v>0</v>
      </c>
      <c r="Z37" s="2">
        <f t="shared" si="5"/>
        <v>5</v>
      </c>
      <c r="AB37">
        <f t="shared" si="7"/>
        <v>0</v>
      </c>
      <c r="AC37">
        <f t="shared" si="8"/>
        <v>0</v>
      </c>
      <c r="AD37">
        <f t="shared" si="9"/>
        <v>0</v>
      </c>
      <c r="AE37">
        <f t="shared" si="10"/>
        <v>15</v>
      </c>
      <c r="AF37">
        <f t="shared" si="11"/>
        <v>15</v>
      </c>
      <c r="AG37" t="str">
        <f t="shared" si="12"/>
        <v/>
      </c>
      <c r="AK37" t="s">
        <v>100</v>
      </c>
      <c r="AL37" s="43">
        <f t="shared" si="13"/>
        <v>0</v>
      </c>
      <c r="AM37" s="43">
        <f t="shared" si="14"/>
        <v>15</v>
      </c>
      <c r="AN37" s="43">
        <f t="shared" si="15"/>
        <v>0</v>
      </c>
      <c r="AO37" s="43">
        <f t="shared" si="16"/>
        <v>0</v>
      </c>
    </row>
    <row r="38" spans="1:41" x14ac:dyDescent="0.25">
      <c r="A38" s="1" t="s">
        <v>360</v>
      </c>
      <c r="B38" s="1" t="s">
        <v>163</v>
      </c>
      <c r="C38" s="13" t="str">
        <f t="shared" si="0"/>
        <v>Patrick McGirr</v>
      </c>
      <c r="D38" s="7">
        <v>24</v>
      </c>
      <c r="E38" s="7" t="s">
        <v>9</v>
      </c>
      <c r="F38" s="7">
        <v>-5</v>
      </c>
      <c r="G38" s="7">
        <v>-2</v>
      </c>
      <c r="H38" s="7">
        <v>9</v>
      </c>
      <c r="I38" s="7">
        <v>-5</v>
      </c>
      <c r="J38" s="7">
        <v>6</v>
      </c>
      <c r="K38" s="7">
        <v>6</v>
      </c>
      <c r="L38" s="7">
        <v>-4</v>
      </c>
      <c r="M38" s="7">
        <v>-4</v>
      </c>
      <c r="N38" s="7" t="s">
        <v>9</v>
      </c>
      <c r="O38" s="7">
        <v>-18</v>
      </c>
      <c r="P38" s="7">
        <v>-3</v>
      </c>
      <c r="Q38" s="7">
        <v>4</v>
      </c>
      <c r="R38" s="7">
        <v>-9</v>
      </c>
      <c r="S38" s="7">
        <v>7</v>
      </c>
      <c r="T38" s="7">
        <v>-3</v>
      </c>
      <c r="U38" s="7">
        <v>7</v>
      </c>
      <c r="V38" s="20">
        <f t="shared" si="1"/>
        <v>10</v>
      </c>
      <c r="W38" s="2">
        <f t="shared" si="2"/>
        <v>16</v>
      </c>
      <c r="X38" s="2">
        <f t="shared" si="3"/>
        <v>7</v>
      </c>
      <c r="Y38" s="2">
        <f t="shared" si="4"/>
        <v>0</v>
      </c>
      <c r="Z38" s="2">
        <f t="shared" si="5"/>
        <v>9</v>
      </c>
      <c r="AB38">
        <f t="shared" si="7"/>
        <v>7</v>
      </c>
      <c r="AC38">
        <f t="shared" si="8"/>
        <v>9</v>
      </c>
      <c r="AD38">
        <f t="shared" si="9"/>
        <v>0</v>
      </c>
      <c r="AE38">
        <f t="shared" si="10"/>
        <v>0</v>
      </c>
      <c r="AF38">
        <f t="shared" si="11"/>
        <v>16</v>
      </c>
      <c r="AG38" t="str">
        <f t="shared" si="12"/>
        <v/>
      </c>
      <c r="AK38" t="s">
        <v>284</v>
      </c>
      <c r="AL38" s="43">
        <f t="shared" si="13"/>
        <v>16</v>
      </c>
      <c r="AM38" s="43">
        <f t="shared" si="14"/>
        <v>0</v>
      </c>
      <c r="AN38" s="43">
        <f t="shared" si="15"/>
        <v>0</v>
      </c>
      <c r="AO38" s="43">
        <f t="shared" si="16"/>
        <v>0</v>
      </c>
    </row>
    <row r="39" spans="1:41" x14ac:dyDescent="0.25">
      <c r="A39" s="1" t="s">
        <v>123</v>
      </c>
      <c r="B39" s="1" t="s">
        <v>185</v>
      </c>
      <c r="C39" s="13" t="str">
        <f t="shared" si="0"/>
        <v>Rose McGlashan</v>
      </c>
      <c r="D39" s="7" t="s">
        <v>9</v>
      </c>
      <c r="E39" s="7" t="s">
        <v>9</v>
      </c>
      <c r="F39" s="7" t="s">
        <v>9</v>
      </c>
      <c r="G39" s="7" t="s">
        <v>9</v>
      </c>
      <c r="H39" s="7" t="s">
        <v>9</v>
      </c>
      <c r="I39" s="7" t="s">
        <v>9</v>
      </c>
      <c r="J39" s="7" t="s">
        <v>9</v>
      </c>
      <c r="K39" s="7" t="s">
        <v>9</v>
      </c>
      <c r="L39" s="7" t="s">
        <v>9</v>
      </c>
      <c r="M39" s="7" t="s">
        <v>9</v>
      </c>
      <c r="N39" s="7" t="s">
        <v>9</v>
      </c>
      <c r="O39" s="7" t="s">
        <v>9</v>
      </c>
      <c r="P39" s="7">
        <v>-4</v>
      </c>
      <c r="Q39" s="7">
        <v>-2</v>
      </c>
      <c r="R39" s="7">
        <v>17</v>
      </c>
      <c r="S39" s="7" t="s">
        <v>9</v>
      </c>
      <c r="T39" s="7" t="s">
        <v>9</v>
      </c>
      <c r="U39" s="7" t="s">
        <v>9</v>
      </c>
      <c r="V39" s="20">
        <f t="shared" si="1"/>
        <v>11</v>
      </c>
      <c r="W39" s="2">
        <f t="shared" si="2"/>
        <v>3</v>
      </c>
      <c r="X39" s="2">
        <f t="shared" si="3"/>
        <v>1</v>
      </c>
      <c r="Y39" s="2">
        <f t="shared" si="4"/>
        <v>0</v>
      </c>
      <c r="Z39" s="2">
        <f t="shared" si="5"/>
        <v>2</v>
      </c>
      <c r="AB39">
        <f t="shared" si="7"/>
        <v>0</v>
      </c>
      <c r="AC39">
        <f t="shared" si="8"/>
        <v>3</v>
      </c>
      <c r="AD39">
        <f t="shared" si="9"/>
        <v>0</v>
      </c>
      <c r="AE39">
        <f t="shared" si="10"/>
        <v>0</v>
      </c>
      <c r="AF39">
        <f t="shared" si="11"/>
        <v>3</v>
      </c>
      <c r="AG39" t="str">
        <f t="shared" si="12"/>
        <v/>
      </c>
      <c r="AK39" t="s">
        <v>249</v>
      </c>
      <c r="AL39" s="43">
        <f t="shared" si="13"/>
        <v>0</v>
      </c>
      <c r="AM39" s="43">
        <f t="shared" si="14"/>
        <v>0</v>
      </c>
      <c r="AN39" s="43">
        <f t="shared" si="15"/>
        <v>3</v>
      </c>
      <c r="AO39" s="43">
        <f t="shared" si="16"/>
        <v>0</v>
      </c>
    </row>
    <row r="40" spans="1:41" x14ac:dyDescent="0.25">
      <c r="A40" s="1" t="s">
        <v>104</v>
      </c>
      <c r="B40" s="1" t="s">
        <v>216</v>
      </c>
      <c r="C40" s="13" t="str">
        <f t="shared" si="0"/>
        <v>Ian McLardie</v>
      </c>
      <c r="D40" s="7">
        <v>-3</v>
      </c>
      <c r="E40" s="7">
        <v>-29</v>
      </c>
      <c r="F40" s="7">
        <v>17</v>
      </c>
      <c r="G40" s="7">
        <v>-18</v>
      </c>
      <c r="H40" s="7">
        <v>-1</v>
      </c>
      <c r="I40" s="7">
        <v>1</v>
      </c>
      <c r="J40" s="7">
        <v>-3</v>
      </c>
      <c r="K40" s="7">
        <v>-3</v>
      </c>
      <c r="L40" s="7">
        <v>-1</v>
      </c>
      <c r="M40" s="7">
        <v>-1</v>
      </c>
      <c r="N40" s="7" t="s">
        <v>9</v>
      </c>
      <c r="O40" s="7">
        <v>15</v>
      </c>
      <c r="P40" s="7">
        <v>-8</v>
      </c>
      <c r="Q40" s="7">
        <v>10</v>
      </c>
      <c r="R40" s="7">
        <v>-2</v>
      </c>
      <c r="S40" s="7">
        <v>24</v>
      </c>
      <c r="T40" s="7">
        <v>12</v>
      </c>
      <c r="U40" s="7">
        <v>-26</v>
      </c>
      <c r="V40" s="20">
        <f t="shared" si="1"/>
        <v>-16</v>
      </c>
      <c r="W40" s="2">
        <f t="shared" si="2"/>
        <v>17</v>
      </c>
      <c r="X40" s="2">
        <f t="shared" si="3"/>
        <v>6</v>
      </c>
      <c r="Y40" s="2">
        <f t="shared" si="4"/>
        <v>0</v>
      </c>
      <c r="Z40" s="2">
        <f t="shared" si="5"/>
        <v>11</v>
      </c>
      <c r="AB40">
        <f t="shared" si="7"/>
        <v>0</v>
      </c>
      <c r="AC40">
        <f t="shared" si="8"/>
        <v>0</v>
      </c>
      <c r="AD40">
        <f t="shared" si="9"/>
        <v>11</v>
      </c>
      <c r="AE40">
        <f t="shared" si="10"/>
        <v>6</v>
      </c>
      <c r="AF40">
        <f t="shared" si="11"/>
        <v>17</v>
      </c>
      <c r="AG40" t="str">
        <f t="shared" si="12"/>
        <v/>
      </c>
      <c r="AK40" t="s">
        <v>349</v>
      </c>
      <c r="AL40" s="43">
        <f t="shared" si="13"/>
        <v>17</v>
      </c>
      <c r="AM40" s="43">
        <f t="shared" si="14"/>
        <v>0</v>
      </c>
      <c r="AN40" s="43">
        <f t="shared" si="15"/>
        <v>0</v>
      </c>
      <c r="AO40" s="43">
        <f t="shared" si="16"/>
        <v>0</v>
      </c>
    </row>
    <row r="41" spans="1:41" x14ac:dyDescent="0.25">
      <c r="A41" s="1" t="s">
        <v>104</v>
      </c>
      <c r="B41" s="1" t="s">
        <v>105</v>
      </c>
      <c r="C41" s="13" t="str">
        <f t="shared" si="0"/>
        <v>Ian McLaughlin</v>
      </c>
      <c r="D41" s="7">
        <v>-2</v>
      </c>
      <c r="E41" s="7" t="s">
        <v>9</v>
      </c>
      <c r="F41" s="7" t="s">
        <v>9</v>
      </c>
      <c r="G41" s="7">
        <v>2</v>
      </c>
      <c r="H41" s="7" t="s">
        <v>9</v>
      </c>
      <c r="I41" s="7">
        <v>11</v>
      </c>
      <c r="J41" s="7">
        <v>-5</v>
      </c>
      <c r="K41" s="7">
        <v>-5</v>
      </c>
      <c r="L41" s="7">
        <v>-20</v>
      </c>
      <c r="M41" s="7">
        <v>-20</v>
      </c>
      <c r="N41" s="7" t="s">
        <v>9</v>
      </c>
      <c r="O41" s="7">
        <v>5</v>
      </c>
      <c r="P41" s="7">
        <v>-13</v>
      </c>
      <c r="Q41" s="7">
        <v>9</v>
      </c>
      <c r="R41" s="7" t="s">
        <v>9</v>
      </c>
      <c r="S41" s="7" t="s">
        <v>9</v>
      </c>
      <c r="T41" s="7">
        <v>-3</v>
      </c>
      <c r="U41" s="7">
        <v>2</v>
      </c>
      <c r="V41" s="20">
        <f t="shared" si="1"/>
        <v>-39</v>
      </c>
      <c r="W41" s="2">
        <f t="shared" si="2"/>
        <v>12</v>
      </c>
      <c r="X41" s="2">
        <f t="shared" si="3"/>
        <v>5</v>
      </c>
      <c r="Y41" s="2">
        <f t="shared" si="4"/>
        <v>0</v>
      </c>
      <c r="Z41" s="2">
        <f t="shared" si="5"/>
        <v>7</v>
      </c>
      <c r="AB41">
        <f t="shared" si="7"/>
        <v>7</v>
      </c>
      <c r="AC41">
        <f t="shared" si="8"/>
        <v>2</v>
      </c>
      <c r="AD41">
        <f t="shared" si="9"/>
        <v>3</v>
      </c>
      <c r="AE41">
        <f t="shared" si="10"/>
        <v>0</v>
      </c>
      <c r="AF41">
        <f t="shared" si="11"/>
        <v>12</v>
      </c>
      <c r="AG41" t="str">
        <f t="shared" si="12"/>
        <v/>
      </c>
      <c r="AK41" t="s">
        <v>106</v>
      </c>
      <c r="AL41" s="43">
        <f t="shared" si="13"/>
        <v>0</v>
      </c>
      <c r="AM41" s="43">
        <f t="shared" si="14"/>
        <v>2</v>
      </c>
      <c r="AN41" s="43">
        <f t="shared" si="15"/>
        <v>10</v>
      </c>
      <c r="AO41" s="43">
        <f t="shared" si="16"/>
        <v>0</v>
      </c>
    </row>
    <row r="42" spans="1:41" x14ac:dyDescent="0.25">
      <c r="A42" s="1" t="s">
        <v>107</v>
      </c>
      <c r="B42" s="1" t="s">
        <v>108</v>
      </c>
      <c r="C42" s="13" t="str">
        <f t="shared" si="0"/>
        <v>Rogan Mexted</v>
      </c>
      <c r="D42" s="7">
        <v>0</v>
      </c>
      <c r="E42" s="7" t="s">
        <v>9</v>
      </c>
      <c r="F42" s="7" t="s">
        <v>9</v>
      </c>
      <c r="G42" s="7" t="s">
        <v>9</v>
      </c>
      <c r="H42" s="7" t="s">
        <v>9</v>
      </c>
      <c r="I42" s="7" t="s">
        <v>9</v>
      </c>
      <c r="J42" s="7" t="s">
        <v>9</v>
      </c>
      <c r="K42" s="7" t="s">
        <v>9</v>
      </c>
      <c r="L42" s="7">
        <v>0</v>
      </c>
      <c r="M42" s="7">
        <v>0</v>
      </c>
      <c r="N42" s="7" t="s">
        <v>9</v>
      </c>
      <c r="O42" s="7" t="s">
        <v>9</v>
      </c>
      <c r="P42" s="7">
        <v>3</v>
      </c>
      <c r="Q42" s="7">
        <v>-30</v>
      </c>
      <c r="R42" s="7">
        <v>-15</v>
      </c>
      <c r="S42" s="7" t="s">
        <v>9</v>
      </c>
      <c r="T42" s="7" t="s">
        <v>9</v>
      </c>
      <c r="U42" s="7" t="s">
        <v>9</v>
      </c>
      <c r="V42" s="20">
        <f t="shared" si="1"/>
        <v>-42</v>
      </c>
      <c r="W42" s="2">
        <f t="shared" si="2"/>
        <v>6</v>
      </c>
      <c r="X42" s="2">
        <f t="shared" si="3"/>
        <v>1</v>
      </c>
      <c r="Y42" s="2">
        <f t="shared" si="4"/>
        <v>3</v>
      </c>
      <c r="Z42" s="2">
        <f t="shared" si="5"/>
        <v>2</v>
      </c>
      <c r="AB42">
        <f t="shared" si="7"/>
        <v>1</v>
      </c>
      <c r="AC42">
        <f t="shared" si="8"/>
        <v>3</v>
      </c>
      <c r="AD42">
        <f t="shared" si="9"/>
        <v>2</v>
      </c>
      <c r="AE42">
        <f t="shared" si="10"/>
        <v>0</v>
      </c>
      <c r="AF42">
        <f t="shared" si="11"/>
        <v>6</v>
      </c>
      <c r="AG42" t="str">
        <f t="shared" si="12"/>
        <v/>
      </c>
      <c r="AK42" t="s">
        <v>109</v>
      </c>
      <c r="AL42" s="43">
        <f t="shared" si="13"/>
        <v>0</v>
      </c>
      <c r="AM42" s="43">
        <f t="shared" si="14"/>
        <v>0</v>
      </c>
      <c r="AN42" s="43">
        <f t="shared" si="15"/>
        <v>6</v>
      </c>
      <c r="AO42" s="43">
        <f t="shared" si="16"/>
        <v>0</v>
      </c>
    </row>
    <row r="43" spans="1:41" x14ac:dyDescent="0.25">
      <c r="A43" s="1" t="s">
        <v>113</v>
      </c>
      <c r="B43" s="1" t="s">
        <v>114</v>
      </c>
      <c r="C43" s="13" t="str">
        <f t="shared" si="0"/>
        <v>Mick Moffatt</v>
      </c>
      <c r="D43" s="7">
        <v>11</v>
      </c>
      <c r="E43" s="7">
        <v>8</v>
      </c>
      <c r="F43" s="7">
        <v>-2</v>
      </c>
      <c r="G43" s="7">
        <v>21</v>
      </c>
      <c r="H43" s="7">
        <v>10</v>
      </c>
      <c r="I43" s="7">
        <v>12</v>
      </c>
      <c r="J43" s="7">
        <v>-4</v>
      </c>
      <c r="K43" s="7">
        <v>-4</v>
      </c>
      <c r="L43" s="7">
        <v>5</v>
      </c>
      <c r="M43" s="7">
        <v>5</v>
      </c>
      <c r="N43" s="7" t="s">
        <v>9</v>
      </c>
      <c r="O43" s="7">
        <v>3</v>
      </c>
      <c r="P43" s="7">
        <v>8</v>
      </c>
      <c r="Q43" s="7">
        <v>-8</v>
      </c>
      <c r="R43" s="7">
        <v>-10</v>
      </c>
      <c r="S43" s="7">
        <v>8</v>
      </c>
      <c r="T43" s="7">
        <v>22</v>
      </c>
      <c r="U43" s="7">
        <v>-22</v>
      </c>
      <c r="V43" s="20">
        <f t="shared" si="1"/>
        <v>63</v>
      </c>
      <c r="W43" s="2">
        <f t="shared" si="2"/>
        <v>17</v>
      </c>
      <c r="X43" s="2">
        <f t="shared" si="3"/>
        <v>11</v>
      </c>
      <c r="Y43" s="2">
        <f t="shared" si="4"/>
        <v>0</v>
      </c>
      <c r="Z43" s="2">
        <f t="shared" si="5"/>
        <v>6</v>
      </c>
      <c r="AB43">
        <f t="shared" si="7"/>
        <v>0</v>
      </c>
      <c r="AC43">
        <f t="shared" si="8"/>
        <v>16</v>
      </c>
      <c r="AD43">
        <f t="shared" si="9"/>
        <v>1</v>
      </c>
      <c r="AE43">
        <f t="shared" si="10"/>
        <v>0</v>
      </c>
      <c r="AF43">
        <f t="shared" si="11"/>
        <v>17</v>
      </c>
      <c r="AG43" t="str">
        <f t="shared" si="12"/>
        <v/>
      </c>
      <c r="AK43" t="s">
        <v>115</v>
      </c>
      <c r="AL43" s="43">
        <f t="shared" si="13"/>
        <v>0</v>
      </c>
      <c r="AM43" s="43">
        <f t="shared" si="14"/>
        <v>17</v>
      </c>
      <c r="AN43" s="43">
        <f t="shared" si="15"/>
        <v>0</v>
      </c>
      <c r="AO43" s="43">
        <f t="shared" si="16"/>
        <v>0</v>
      </c>
    </row>
    <row r="44" spans="1:41" x14ac:dyDescent="0.25">
      <c r="A44" s="1" t="s">
        <v>191</v>
      </c>
      <c r="B44" s="1" t="s">
        <v>192</v>
      </c>
      <c r="C44" s="13" t="str">
        <f t="shared" si="0"/>
        <v>Lance Morgan</v>
      </c>
      <c r="D44" s="7" t="s">
        <v>9</v>
      </c>
      <c r="E44" s="7" t="s">
        <v>9</v>
      </c>
      <c r="F44" s="7" t="s">
        <v>9</v>
      </c>
      <c r="G44" s="7" t="s">
        <v>9</v>
      </c>
      <c r="H44" s="7" t="s">
        <v>9</v>
      </c>
      <c r="I44" s="7" t="s">
        <v>9</v>
      </c>
      <c r="J44" s="7">
        <v>9</v>
      </c>
      <c r="K44" s="7">
        <v>9</v>
      </c>
      <c r="L44" s="7">
        <v>0</v>
      </c>
      <c r="M44" s="7">
        <v>0</v>
      </c>
      <c r="N44" s="7" t="s">
        <v>9</v>
      </c>
      <c r="O44" s="7" t="s">
        <v>9</v>
      </c>
      <c r="P44" s="7" t="s">
        <v>9</v>
      </c>
      <c r="Q44" s="7" t="s">
        <v>9</v>
      </c>
      <c r="R44" s="7" t="s">
        <v>9</v>
      </c>
      <c r="S44" s="7" t="s">
        <v>9</v>
      </c>
      <c r="T44" s="7" t="s">
        <v>9</v>
      </c>
      <c r="U44" s="7" t="s">
        <v>9</v>
      </c>
      <c r="V44" s="20">
        <f t="shared" si="1"/>
        <v>18</v>
      </c>
      <c r="W44" s="2">
        <f t="shared" si="2"/>
        <v>4</v>
      </c>
      <c r="X44" s="2">
        <f t="shared" si="3"/>
        <v>2</v>
      </c>
      <c r="Y44" s="2">
        <f t="shared" si="4"/>
        <v>2</v>
      </c>
      <c r="Z44" s="2">
        <f t="shared" si="5"/>
        <v>0</v>
      </c>
      <c r="AB44">
        <f t="shared" si="7"/>
        <v>2</v>
      </c>
      <c r="AC44">
        <f t="shared" si="8"/>
        <v>2</v>
      </c>
      <c r="AD44">
        <f t="shared" si="9"/>
        <v>0</v>
      </c>
      <c r="AE44">
        <f t="shared" si="10"/>
        <v>0</v>
      </c>
      <c r="AF44">
        <f t="shared" si="11"/>
        <v>4</v>
      </c>
      <c r="AG44" t="str">
        <f t="shared" si="12"/>
        <v/>
      </c>
      <c r="AK44" t="s">
        <v>256</v>
      </c>
      <c r="AL44" s="43">
        <f t="shared" si="13"/>
        <v>0</v>
      </c>
      <c r="AM44" s="43">
        <f t="shared" si="14"/>
        <v>0</v>
      </c>
      <c r="AN44" s="43">
        <f t="shared" si="15"/>
        <v>4</v>
      </c>
      <c r="AO44" s="43">
        <f t="shared" si="16"/>
        <v>0</v>
      </c>
    </row>
    <row r="45" spans="1:41" x14ac:dyDescent="0.25">
      <c r="A45" s="1" t="s">
        <v>35</v>
      </c>
      <c r="B45" s="1" t="s">
        <v>436</v>
      </c>
      <c r="C45" s="13" t="str">
        <f t="shared" si="0"/>
        <v>Scott Nicholls</v>
      </c>
      <c r="D45" s="7">
        <v>24</v>
      </c>
      <c r="E45" s="7">
        <v>0</v>
      </c>
      <c r="F45" s="7">
        <v>-5</v>
      </c>
      <c r="G45" s="7">
        <v>-2</v>
      </c>
      <c r="H45" s="7">
        <v>9</v>
      </c>
      <c r="I45" s="7">
        <v>-5</v>
      </c>
      <c r="J45" s="7">
        <v>-16</v>
      </c>
      <c r="K45" s="7">
        <v>-16</v>
      </c>
      <c r="L45" s="7">
        <v>-1</v>
      </c>
      <c r="M45" s="7">
        <v>-1</v>
      </c>
      <c r="N45" s="7" t="s">
        <v>9</v>
      </c>
      <c r="O45" s="7">
        <v>15</v>
      </c>
      <c r="P45" s="7" t="s">
        <v>9</v>
      </c>
      <c r="Q45" s="7" t="s">
        <v>9</v>
      </c>
      <c r="R45" s="7" t="s">
        <v>9</v>
      </c>
      <c r="S45" s="7" t="s">
        <v>9</v>
      </c>
      <c r="T45" s="7" t="s">
        <v>9</v>
      </c>
      <c r="U45" s="7" t="s">
        <v>9</v>
      </c>
      <c r="V45" s="20">
        <f t="shared" si="1"/>
        <v>2</v>
      </c>
      <c r="W45" s="2">
        <f t="shared" si="2"/>
        <v>11</v>
      </c>
      <c r="X45" s="2">
        <f t="shared" si="3"/>
        <v>3</v>
      </c>
      <c r="Y45" s="2">
        <f t="shared" si="4"/>
        <v>1</v>
      </c>
      <c r="Z45" s="2">
        <f t="shared" si="5"/>
        <v>7</v>
      </c>
      <c r="AB45">
        <f t="shared" si="7"/>
        <v>0</v>
      </c>
      <c r="AC45">
        <f t="shared" si="8"/>
        <v>0</v>
      </c>
      <c r="AD45">
        <f t="shared" si="9"/>
        <v>0</v>
      </c>
      <c r="AE45">
        <f t="shared" si="10"/>
        <v>11</v>
      </c>
      <c r="AF45">
        <f t="shared" si="11"/>
        <v>11</v>
      </c>
      <c r="AG45" t="str">
        <f t="shared" si="12"/>
        <v/>
      </c>
      <c r="AK45" t="s">
        <v>447</v>
      </c>
      <c r="AL45" s="43">
        <f t="shared" si="13"/>
        <v>11</v>
      </c>
      <c r="AM45" s="43">
        <f t="shared" si="14"/>
        <v>0</v>
      </c>
      <c r="AN45" s="43">
        <f t="shared" si="15"/>
        <v>0</v>
      </c>
      <c r="AO45" s="43">
        <f t="shared" si="16"/>
        <v>0</v>
      </c>
    </row>
    <row r="46" spans="1:41" x14ac:dyDescent="0.25">
      <c r="A46" s="1" t="s">
        <v>437</v>
      </c>
      <c r="B46" s="1" t="s">
        <v>436</v>
      </c>
      <c r="C46" s="13" t="str">
        <f t="shared" si="0"/>
        <v>Wayne Nicholls</v>
      </c>
      <c r="D46" s="7">
        <v>0</v>
      </c>
      <c r="E46" s="7">
        <v>3</v>
      </c>
      <c r="F46" s="7">
        <v>15</v>
      </c>
      <c r="G46" s="7">
        <v>5</v>
      </c>
      <c r="H46" s="7">
        <v>-4</v>
      </c>
      <c r="I46" s="7">
        <v>-10</v>
      </c>
      <c r="J46" s="7">
        <v>-3</v>
      </c>
      <c r="K46" s="7">
        <v>-3</v>
      </c>
      <c r="L46" s="7">
        <v>-2</v>
      </c>
      <c r="M46" s="7">
        <v>-2</v>
      </c>
      <c r="N46" s="7" t="s">
        <v>9</v>
      </c>
      <c r="O46" s="7">
        <v>6</v>
      </c>
      <c r="P46" s="7" t="s">
        <v>9</v>
      </c>
      <c r="Q46" s="7" t="s">
        <v>9</v>
      </c>
      <c r="R46" s="7" t="s">
        <v>9</v>
      </c>
      <c r="S46" s="7" t="s">
        <v>9</v>
      </c>
      <c r="T46" s="7" t="s">
        <v>9</v>
      </c>
      <c r="U46" s="7" t="s">
        <v>9</v>
      </c>
      <c r="V46" s="20">
        <f t="shared" si="1"/>
        <v>5</v>
      </c>
      <c r="W46" s="2">
        <f t="shared" si="2"/>
        <v>11</v>
      </c>
      <c r="X46" s="2">
        <f t="shared" si="3"/>
        <v>4</v>
      </c>
      <c r="Y46" s="2">
        <f t="shared" si="4"/>
        <v>1</v>
      </c>
      <c r="Z46" s="2">
        <f t="shared" si="5"/>
        <v>6</v>
      </c>
      <c r="AB46">
        <f t="shared" si="7"/>
        <v>0</v>
      </c>
      <c r="AC46">
        <f t="shared" si="8"/>
        <v>10</v>
      </c>
      <c r="AD46">
        <f t="shared" si="9"/>
        <v>1</v>
      </c>
      <c r="AE46">
        <f t="shared" si="10"/>
        <v>0</v>
      </c>
      <c r="AF46">
        <f t="shared" si="11"/>
        <v>11</v>
      </c>
      <c r="AG46" t="str">
        <f t="shared" si="12"/>
        <v/>
      </c>
      <c r="AK46" t="s">
        <v>450</v>
      </c>
      <c r="AL46" s="43">
        <f t="shared" si="13"/>
        <v>11</v>
      </c>
      <c r="AM46" s="43">
        <f t="shared" si="14"/>
        <v>0</v>
      </c>
      <c r="AN46" s="43">
        <f t="shared" si="15"/>
        <v>0</v>
      </c>
      <c r="AO46" s="43">
        <f t="shared" si="16"/>
        <v>0</v>
      </c>
    </row>
    <row r="47" spans="1:41" x14ac:dyDescent="0.25">
      <c r="A47" s="1" t="s">
        <v>122</v>
      </c>
      <c r="B47" s="1" t="s">
        <v>475</v>
      </c>
      <c r="C47" s="13" t="str">
        <f t="shared" si="0"/>
        <v>Peter Osborne</v>
      </c>
      <c r="D47" s="7" t="s">
        <v>9</v>
      </c>
      <c r="E47" s="7" t="s">
        <v>9</v>
      </c>
      <c r="F47" s="7" t="s">
        <v>9</v>
      </c>
      <c r="G47" s="7" t="s">
        <v>9</v>
      </c>
      <c r="H47" s="7" t="s">
        <v>9</v>
      </c>
      <c r="I47" s="7" t="s">
        <v>9</v>
      </c>
      <c r="J47" s="7" t="s">
        <v>9</v>
      </c>
      <c r="K47" s="7" t="s">
        <v>9</v>
      </c>
      <c r="L47" s="7" t="s">
        <v>9</v>
      </c>
      <c r="M47" s="7" t="s">
        <v>9</v>
      </c>
      <c r="N47" s="7" t="s">
        <v>9</v>
      </c>
      <c r="O47" s="7" t="s">
        <v>9</v>
      </c>
      <c r="P47" s="7" t="s">
        <v>9</v>
      </c>
      <c r="Q47" s="7" t="s">
        <v>9</v>
      </c>
      <c r="R47" s="7" t="s">
        <v>9</v>
      </c>
      <c r="S47" s="7" t="s">
        <v>9</v>
      </c>
      <c r="T47" s="7" t="s">
        <v>9</v>
      </c>
      <c r="U47" s="7" t="s">
        <v>9</v>
      </c>
      <c r="V47" s="20">
        <f t="shared" si="1"/>
        <v>0</v>
      </c>
      <c r="W47" s="2">
        <f t="shared" si="2"/>
        <v>0</v>
      </c>
      <c r="X47" s="2">
        <f t="shared" si="3"/>
        <v>0</v>
      </c>
      <c r="Y47" s="2">
        <f t="shared" si="4"/>
        <v>0</v>
      </c>
      <c r="Z47" s="2">
        <f t="shared" si="5"/>
        <v>0</v>
      </c>
      <c r="AB47">
        <f t="shared" si="7"/>
        <v>0</v>
      </c>
      <c r="AC47">
        <f t="shared" si="8"/>
        <v>0</v>
      </c>
      <c r="AD47">
        <f t="shared" si="9"/>
        <v>0</v>
      </c>
      <c r="AE47">
        <f t="shared" si="10"/>
        <v>0</v>
      </c>
      <c r="AF47">
        <f t="shared" si="11"/>
        <v>0</v>
      </c>
      <c r="AG47" t="str">
        <f t="shared" si="12"/>
        <v/>
      </c>
      <c r="AK47" t="s">
        <v>854</v>
      </c>
      <c r="AL47" s="43">
        <f t="shared" si="13"/>
        <v>0</v>
      </c>
      <c r="AM47" s="43">
        <f t="shared" si="14"/>
        <v>0</v>
      </c>
      <c r="AN47" s="43">
        <f t="shared" si="15"/>
        <v>0</v>
      </c>
      <c r="AO47" s="43">
        <f t="shared" si="16"/>
        <v>0</v>
      </c>
    </row>
    <row r="48" spans="1:41" x14ac:dyDescent="0.25">
      <c r="A48" s="1" t="s">
        <v>53</v>
      </c>
      <c r="B48" s="1" t="s">
        <v>190</v>
      </c>
      <c r="C48" s="13" t="str">
        <f t="shared" si="0"/>
        <v>Steve Prentice</v>
      </c>
      <c r="D48" s="7">
        <v>7</v>
      </c>
      <c r="E48" s="7">
        <v>27</v>
      </c>
      <c r="F48" s="7">
        <v>-11</v>
      </c>
      <c r="G48" s="7">
        <v>-6</v>
      </c>
      <c r="H48" s="7">
        <v>1</v>
      </c>
      <c r="I48" s="7">
        <v>10</v>
      </c>
      <c r="J48" s="7">
        <v>-10</v>
      </c>
      <c r="K48" s="7">
        <v>-10</v>
      </c>
      <c r="L48" s="7">
        <v>12</v>
      </c>
      <c r="M48" s="7">
        <v>12</v>
      </c>
      <c r="N48" s="7" t="s">
        <v>9</v>
      </c>
      <c r="O48" s="7">
        <v>1</v>
      </c>
      <c r="P48" s="7">
        <v>-12</v>
      </c>
      <c r="Q48" s="7">
        <v>9</v>
      </c>
      <c r="R48" s="7">
        <v>-6</v>
      </c>
      <c r="S48" s="7">
        <v>4</v>
      </c>
      <c r="T48" s="7">
        <v>12</v>
      </c>
      <c r="U48" s="7">
        <v>-1</v>
      </c>
      <c r="V48" s="20">
        <f t="shared" si="1"/>
        <v>39</v>
      </c>
      <c r="W48" s="2">
        <f t="shared" si="2"/>
        <v>17</v>
      </c>
      <c r="X48" s="2">
        <f t="shared" si="3"/>
        <v>10</v>
      </c>
      <c r="Y48" s="2">
        <f t="shared" si="4"/>
        <v>0</v>
      </c>
      <c r="Z48" s="2">
        <f t="shared" si="5"/>
        <v>7</v>
      </c>
      <c r="AB48">
        <f t="shared" si="7"/>
        <v>0</v>
      </c>
      <c r="AC48">
        <f t="shared" si="8"/>
        <v>0</v>
      </c>
      <c r="AD48">
        <f t="shared" si="9"/>
        <v>15</v>
      </c>
      <c r="AE48">
        <f t="shared" si="10"/>
        <v>2</v>
      </c>
      <c r="AF48">
        <f t="shared" si="11"/>
        <v>17</v>
      </c>
      <c r="AG48" t="str">
        <f t="shared" si="12"/>
        <v/>
      </c>
      <c r="AK48" t="s">
        <v>257</v>
      </c>
      <c r="AL48" s="43">
        <f t="shared" si="13"/>
        <v>0</v>
      </c>
      <c r="AM48" s="43">
        <f t="shared" si="14"/>
        <v>17</v>
      </c>
      <c r="AN48" s="43">
        <f t="shared" si="15"/>
        <v>0</v>
      </c>
      <c r="AO48" s="43">
        <f t="shared" si="16"/>
        <v>0</v>
      </c>
    </row>
    <row r="49" spans="1:41" x14ac:dyDescent="0.25">
      <c r="A49" s="1" t="s">
        <v>16</v>
      </c>
      <c r="B49" s="1" t="s">
        <v>439</v>
      </c>
      <c r="C49" s="13" t="str">
        <f t="shared" si="0"/>
        <v>Bob Ramsey</v>
      </c>
      <c r="D49" s="7" t="s">
        <v>9</v>
      </c>
      <c r="E49" s="7" t="s">
        <v>9</v>
      </c>
      <c r="F49" s="7" t="s">
        <v>9</v>
      </c>
      <c r="G49" s="7" t="s">
        <v>9</v>
      </c>
      <c r="H49" s="7" t="s">
        <v>9</v>
      </c>
      <c r="I49" s="7">
        <v>6</v>
      </c>
      <c r="J49" s="7">
        <v>-1</v>
      </c>
      <c r="K49" s="7">
        <v>-1</v>
      </c>
      <c r="L49" s="7" t="s">
        <v>9</v>
      </c>
      <c r="M49" s="7" t="s">
        <v>9</v>
      </c>
      <c r="N49" s="7" t="s">
        <v>9</v>
      </c>
      <c r="O49" s="7" t="s">
        <v>9</v>
      </c>
      <c r="P49" s="7" t="s">
        <v>9</v>
      </c>
      <c r="Q49" s="7" t="s">
        <v>9</v>
      </c>
      <c r="R49" s="7" t="s">
        <v>9</v>
      </c>
      <c r="S49" s="7" t="s">
        <v>9</v>
      </c>
      <c r="T49" s="7" t="s">
        <v>9</v>
      </c>
      <c r="U49" s="7" t="s">
        <v>9</v>
      </c>
      <c r="V49" s="20">
        <f t="shared" si="1"/>
        <v>4</v>
      </c>
      <c r="W49" s="2">
        <f t="shared" si="2"/>
        <v>3</v>
      </c>
      <c r="X49" s="2">
        <f t="shared" si="3"/>
        <v>1</v>
      </c>
      <c r="Y49" s="2">
        <f t="shared" si="4"/>
        <v>0</v>
      </c>
      <c r="Z49" s="2">
        <f t="shared" si="5"/>
        <v>2</v>
      </c>
      <c r="AB49">
        <f t="shared" si="7"/>
        <v>0</v>
      </c>
      <c r="AC49">
        <f t="shared" si="8"/>
        <v>1</v>
      </c>
      <c r="AD49">
        <f t="shared" si="9"/>
        <v>2</v>
      </c>
      <c r="AE49">
        <f t="shared" si="10"/>
        <v>0</v>
      </c>
      <c r="AF49">
        <f t="shared" si="11"/>
        <v>3</v>
      </c>
      <c r="AG49" t="str">
        <f t="shared" si="12"/>
        <v/>
      </c>
      <c r="AK49" t="s">
        <v>451</v>
      </c>
      <c r="AL49" s="43">
        <f t="shared" si="13"/>
        <v>0</v>
      </c>
      <c r="AM49" s="43">
        <f t="shared" si="14"/>
        <v>0</v>
      </c>
      <c r="AN49" s="43">
        <f t="shared" si="15"/>
        <v>3</v>
      </c>
      <c r="AO49" s="43">
        <f t="shared" si="16"/>
        <v>0</v>
      </c>
    </row>
    <row r="50" spans="1:41" x14ac:dyDescent="0.25">
      <c r="A50" s="1" t="s">
        <v>119</v>
      </c>
      <c r="B50" s="1" t="s">
        <v>120</v>
      </c>
      <c r="C50" s="13" t="str">
        <f t="shared" si="0"/>
        <v>Dale Robertson</v>
      </c>
      <c r="D50" s="7" t="s">
        <v>9</v>
      </c>
      <c r="E50" s="7" t="s">
        <v>9</v>
      </c>
      <c r="F50" s="7" t="s">
        <v>9</v>
      </c>
      <c r="G50" s="7" t="s">
        <v>9</v>
      </c>
      <c r="H50" s="7" t="s">
        <v>9</v>
      </c>
      <c r="I50" s="7" t="s">
        <v>9</v>
      </c>
      <c r="J50" s="7" t="s">
        <v>9</v>
      </c>
      <c r="K50" s="7" t="s">
        <v>9</v>
      </c>
      <c r="L50" s="7" t="s">
        <v>9</v>
      </c>
      <c r="M50" s="7" t="s">
        <v>9</v>
      </c>
      <c r="N50" s="7" t="s">
        <v>9</v>
      </c>
      <c r="O50" s="7">
        <v>-18</v>
      </c>
      <c r="P50" s="7">
        <v>-3</v>
      </c>
      <c r="Q50" s="7">
        <v>4</v>
      </c>
      <c r="R50" s="7">
        <v>-9</v>
      </c>
      <c r="S50" s="7">
        <v>7</v>
      </c>
      <c r="T50" s="7">
        <v>-3</v>
      </c>
      <c r="U50" s="7">
        <v>7</v>
      </c>
      <c r="V50" s="20">
        <f t="shared" si="1"/>
        <v>-15</v>
      </c>
      <c r="W50" s="2">
        <f t="shared" si="2"/>
        <v>7</v>
      </c>
      <c r="X50" s="2">
        <f t="shared" si="3"/>
        <v>3</v>
      </c>
      <c r="Y50" s="2">
        <f t="shared" si="4"/>
        <v>0</v>
      </c>
      <c r="Z50" s="2">
        <f t="shared" si="5"/>
        <v>4</v>
      </c>
      <c r="AB50">
        <f t="shared" si="7"/>
        <v>0</v>
      </c>
      <c r="AC50">
        <f t="shared" si="8"/>
        <v>0</v>
      </c>
      <c r="AD50">
        <f t="shared" si="9"/>
        <v>0</v>
      </c>
      <c r="AE50">
        <f t="shared" si="10"/>
        <v>7</v>
      </c>
      <c r="AF50">
        <f t="shared" si="11"/>
        <v>7</v>
      </c>
      <c r="AG50" t="str">
        <f t="shared" si="12"/>
        <v/>
      </c>
      <c r="AK50" t="s">
        <v>121</v>
      </c>
      <c r="AL50" s="43">
        <f t="shared" si="13"/>
        <v>7</v>
      </c>
      <c r="AM50" s="43">
        <f t="shared" si="14"/>
        <v>0</v>
      </c>
      <c r="AN50" s="43">
        <f t="shared" si="15"/>
        <v>0</v>
      </c>
      <c r="AO50" s="43">
        <f t="shared" si="16"/>
        <v>0</v>
      </c>
    </row>
    <row r="51" spans="1:41" x14ac:dyDescent="0.25">
      <c r="A51" s="1" t="s">
        <v>476</v>
      </c>
      <c r="B51" s="1" t="s">
        <v>477</v>
      </c>
      <c r="C51" s="13" t="str">
        <f t="shared" si="0"/>
        <v>Daryl Rudland</v>
      </c>
      <c r="D51" s="7" t="s">
        <v>9</v>
      </c>
      <c r="E51" s="7" t="s">
        <v>9</v>
      </c>
      <c r="F51" s="7" t="s">
        <v>9</v>
      </c>
      <c r="G51" s="7" t="s">
        <v>9</v>
      </c>
      <c r="H51" s="7" t="s">
        <v>9</v>
      </c>
      <c r="I51" s="7" t="s">
        <v>9</v>
      </c>
      <c r="J51" s="7" t="s">
        <v>9</v>
      </c>
      <c r="K51" s="7" t="s">
        <v>9</v>
      </c>
      <c r="L51" s="7" t="s">
        <v>9</v>
      </c>
      <c r="M51" s="7" t="s">
        <v>9</v>
      </c>
      <c r="N51" s="7" t="s">
        <v>9</v>
      </c>
      <c r="O51" s="7">
        <v>15</v>
      </c>
      <c r="P51" s="7">
        <v>-3</v>
      </c>
      <c r="Q51" s="7">
        <v>4</v>
      </c>
      <c r="R51" s="7">
        <v>-9</v>
      </c>
      <c r="S51" s="7">
        <v>7</v>
      </c>
      <c r="T51" s="7">
        <v>-3</v>
      </c>
      <c r="U51" s="7">
        <v>7</v>
      </c>
      <c r="V51" s="20">
        <f t="shared" si="1"/>
        <v>18</v>
      </c>
      <c r="W51" s="2">
        <f t="shared" si="2"/>
        <v>7</v>
      </c>
      <c r="X51" s="2">
        <f t="shared" si="3"/>
        <v>4</v>
      </c>
      <c r="Y51" s="2">
        <f t="shared" si="4"/>
        <v>0</v>
      </c>
      <c r="Z51" s="2">
        <f t="shared" si="5"/>
        <v>3</v>
      </c>
      <c r="AB51">
        <f t="shared" si="7"/>
        <v>1</v>
      </c>
      <c r="AC51">
        <f t="shared" si="8"/>
        <v>0</v>
      </c>
      <c r="AD51">
        <f t="shared" si="9"/>
        <v>6</v>
      </c>
      <c r="AE51">
        <f t="shared" si="10"/>
        <v>0</v>
      </c>
      <c r="AF51">
        <f t="shared" si="11"/>
        <v>7</v>
      </c>
      <c r="AG51" t="str">
        <f t="shared" si="12"/>
        <v/>
      </c>
      <c r="AK51" t="s">
        <v>484</v>
      </c>
      <c r="AL51" s="43">
        <f t="shared" si="13"/>
        <v>7</v>
      </c>
      <c r="AM51" s="43">
        <f t="shared" si="14"/>
        <v>0</v>
      </c>
      <c r="AN51" s="43">
        <f t="shared" si="15"/>
        <v>0</v>
      </c>
      <c r="AO51" s="43">
        <f t="shared" si="16"/>
        <v>0</v>
      </c>
    </row>
    <row r="52" spans="1:41" x14ac:dyDescent="0.25">
      <c r="A52" s="1" t="s">
        <v>478</v>
      </c>
      <c r="B52" s="1" t="s">
        <v>479</v>
      </c>
      <c r="C52" s="13" t="str">
        <f t="shared" si="0"/>
        <v>Sian Rundle</v>
      </c>
      <c r="D52" s="7" t="s">
        <v>9</v>
      </c>
      <c r="E52" s="7" t="s">
        <v>9</v>
      </c>
      <c r="F52" s="7" t="s">
        <v>9</v>
      </c>
      <c r="G52" s="7" t="s">
        <v>9</v>
      </c>
      <c r="H52" s="7" t="s">
        <v>9</v>
      </c>
      <c r="I52" s="7" t="s">
        <v>9</v>
      </c>
      <c r="J52" s="7" t="s">
        <v>9</v>
      </c>
      <c r="K52" s="7" t="s">
        <v>9</v>
      </c>
      <c r="L52" s="7" t="s">
        <v>9</v>
      </c>
      <c r="M52" s="7" t="s">
        <v>9</v>
      </c>
      <c r="N52" s="7" t="s">
        <v>9</v>
      </c>
      <c r="O52" s="7" t="s">
        <v>9</v>
      </c>
      <c r="P52" s="7" t="s">
        <v>9</v>
      </c>
      <c r="Q52" s="7">
        <v>4</v>
      </c>
      <c r="R52" s="7">
        <v>10</v>
      </c>
      <c r="S52" s="7">
        <v>10</v>
      </c>
      <c r="T52" s="7">
        <v>1</v>
      </c>
      <c r="U52" s="7" t="s">
        <v>9</v>
      </c>
      <c r="V52" s="20">
        <f t="shared" si="1"/>
        <v>25</v>
      </c>
      <c r="W52" s="2">
        <f t="shared" si="2"/>
        <v>4</v>
      </c>
      <c r="X52" s="2">
        <f t="shared" si="3"/>
        <v>4</v>
      </c>
      <c r="Y52" s="2">
        <f t="shared" si="4"/>
        <v>0</v>
      </c>
      <c r="Z52" s="2">
        <f t="shared" si="5"/>
        <v>0</v>
      </c>
      <c r="AB52">
        <f t="shared" si="7"/>
        <v>2</v>
      </c>
      <c r="AC52">
        <f t="shared" si="8"/>
        <v>2</v>
      </c>
      <c r="AD52">
        <f t="shared" si="9"/>
        <v>0</v>
      </c>
      <c r="AE52">
        <f t="shared" si="10"/>
        <v>0</v>
      </c>
      <c r="AF52">
        <f t="shared" si="11"/>
        <v>4</v>
      </c>
      <c r="AG52" t="str">
        <f t="shared" si="12"/>
        <v/>
      </c>
      <c r="AK52" t="s">
        <v>486</v>
      </c>
      <c r="AL52" s="43">
        <f t="shared" si="13"/>
        <v>0</v>
      </c>
      <c r="AM52" s="43">
        <f t="shared" si="14"/>
        <v>0</v>
      </c>
      <c r="AN52" s="43">
        <f t="shared" si="15"/>
        <v>4</v>
      </c>
      <c r="AO52" s="43">
        <f t="shared" si="16"/>
        <v>0</v>
      </c>
    </row>
    <row r="53" spans="1:41" x14ac:dyDescent="0.25">
      <c r="A53" s="1" t="s">
        <v>29</v>
      </c>
      <c r="B53" s="1" t="s">
        <v>440</v>
      </c>
      <c r="C53" s="13" t="str">
        <f t="shared" si="0"/>
        <v>Graham Sargent</v>
      </c>
      <c r="D53" s="7" t="s">
        <v>9</v>
      </c>
      <c r="E53" s="7" t="s">
        <v>9</v>
      </c>
      <c r="F53" s="7" t="s">
        <v>9</v>
      </c>
      <c r="G53" s="7" t="s">
        <v>9</v>
      </c>
      <c r="H53" s="7" t="s">
        <v>9</v>
      </c>
      <c r="I53" s="7" t="s">
        <v>9</v>
      </c>
      <c r="J53" s="7" t="s">
        <v>9</v>
      </c>
      <c r="K53" s="7" t="s">
        <v>9</v>
      </c>
      <c r="L53" s="7" t="s">
        <v>9</v>
      </c>
      <c r="M53" s="7" t="s">
        <v>9</v>
      </c>
      <c r="N53" s="7" t="s">
        <v>9</v>
      </c>
      <c r="O53" s="7" t="s">
        <v>9</v>
      </c>
      <c r="P53" s="7" t="s">
        <v>9</v>
      </c>
      <c r="Q53" s="7" t="s">
        <v>9</v>
      </c>
      <c r="R53" s="7" t="s">
        <v>9</v>
      </c>
      <c r="S53" s="7" t="s">
        <v>9</v>
      </c>
      <c r="T53" s="7" t="s">
        <v>9</v>
      </c>
      <c r="U53" s="7">
        <v>-15</v>
      </c>
      <c r="V53" s="20">
        <f t="shared" si="1"/>
        <v>-15</v>
      </c>
      <c r="W53" s="2">
        <f t="shared" si="2"/>
        <v>1</v>
      </c>
      <c r="X53" s="2">
        <f t="shared" si="3"/>
        <v>0</v>
      </c>
      <c r="Y53" s="2">
        <f t="shared" si="4"/>
        <v>0</v>
      </c>
      <c r="Z53" s="2">
        <f t="shared" si="5"/>
        <v>1</v>
      </c>
      <c r="AB53">
        <f t="shared" si="7"/>
        <v>0</v>
      </c>
      <c r="AC53">
        <f t="shared" si="8"/>
        <v>0</v>
      </c>
      <c r="AD53">
        <f t="shared" si="9"/>
        <v>1</v>
      </c>
      <c r="AE53">
        <f t="shared" si="10"/>
        <v>0</v>
      </c>
      <c r="AF53">
        <f t="shared" si="11"/>
        <v>1</v>
      </c>
      <c r="AG53" t="str">
        <f t="shared" si="12"/>
        <v/>
      </c>
      <c r="AK53" t="s">
        <v>461</v>
      </c>
      <c r="AL53" s="43">
        <f t="shared" si="13"/>
        <v>0</v>
      </c>
      <c r="AM53" s="43">
        <f t="shared" si="14"/>
        <v>0</v>
      </c>
      <c r="AN53" s="43">
        <f t="shared" si="15"/>
        <v>1</v>
      </c>
      <c r="AO53" s="43">
        <f t="shared" si="16"/>
        <v>0</v>
      </c>
    </row>
    <row r="54" spans="1:41" x14ac:dyDescent="0.25">
      <c r="A54" s="1" t="s">
        <v>376</v>
      </c>
      <c r="B54" s="1" t="s">
        <v>441</v>
      </c>
      <c r="C54" s="13" t="str">
        <f t="shared" si="0"/>
        <v>Adam Sayer</v>
      </c>
      <c r="D54" s="7">
        <v>11</v>
      </c>
      <c r="E54" s="7">
        <v>8</v>
      </c>
      <c r="F54" s="7">
        <v>-2</v>
      </c>
      <c r="G54" s="7">
        <v>21</v>
      </c>
      <c r="H54" s="7">
        <v>10</v>
      </c>
      <c r="I54" s="7">
        <v>12</v>
      </c>
      <c r="J54" s="7">
        <v>-4</v>
      </c>
      <c r="K54" s="7">
        <v>-4</v>
      </c>
      <c r="L54" s="7">
        <v>5</v>
      </c>
      <c r="M54" s="7">
        <v>5</v>
      </c>
      <c r="N54" s="7" t="s">
        <v>9</v>
      </c>
      <c r="O54" s="7">
        <v>3</v>
      </c>
      <c r="P54" s="7">
        <v>8</v>
      </c>
      <c r="Q54" s="7">
        <v>-8</v>
      </c>
      <c r="R54" s="7">
        <v>-10</v>
      </c>
      <c r="S54" s="7">
        <v>8</v>
      </c>
      <c r="T54" s="7">
        <v>22</v>
      </c>
      <c r="U54" s="7">
        <v>-22</v>
      </c>
      <c r="V54" s="20">
        <f t="shared" si="1"/>
        <v>63</v>
      </c>
      <c r="W54" s="2">
        <f t="shared" si="2"/>
        <v>17</v>
      </c>
      <c r="X54" s="2">
        <f t="shared" si="3"/>
        <v>11</v>
      </c>
      <c r="Y54" s="2">
        <f t="shared" si="4"/>
        <v>0</v>
      </c>
      <c r="Z54" s="2">
        <f t="shared" si="5"/>
        <v>6</v>
      </c>
      <c r="AB54">
        <f t="shared" si="7"/>
        <v>17</v>
      </c>
      <c r="AC54">
        <f t="shared" si="8"/>
        <v>0</v>
      </c>
      <c r="AD54">
        <f t="shared" si="9"/>
        <v>0</v>
      </c>
      <c r="AE54">
        <f t="shared" si="10"/>
        <v>0</v>
      </c>
      <c r="AF54">
        <f t="shared" si="11"/>
        <v>17</v>
      </c>
      <c r="AG54" t="str">
        <f t="shared" si="12"/>
        <v/>
      </c>
      <c r="AK54" t="s">
        <v>466</v>
      </c>
      <c r="AL54" s="43">
        <f t="shared" si="13"/>
        <v>0</v>
      </c>
      <c r="AM54" s="43">
        <f t="shared" si="14"/>
        <v>17</v>
      </c>
      <c r="AN54" s="43">
        <f t="shared" si="15"/>
        <v>0</v>
      </c>
      <c r="AO54" s="43">
        <f t="shared" si="16"/>
        <v>0</v>
      </c>
    </row>
    <row r="55" spans="1:41" x14ac:dyDescent="0.25">
      <c r="A55" s="1" t="s">
        <v>171</v>
      </c>
      <c r="B55" s="1" t="s">
        <v>35</v>
      </c>
      <c r="C55" s="13" t="str">
        <f t="shared" si="0"/>
        <v>Bill Scott</v>
      </c>
      <c r="D55" s="7">
        <v>-1</v>
      </c>
      <c r="E55" s="7">
        <v>0</v>
      </c>
      <c r="F55" s="7">
        <v>1</v>
      </c>
      <c r="G55" s="7">
        <v>11</v>
      </c>
      <c r="H55" s="7">
        <v>3</v>
      </c>
      <c r="I55" s="7">
        <v>11</v>
      </c>
      <c r="J55" s="7">
        <v>-10</v>
      </c>
      <c r="K55" s="7">
        <v>-10</v>
      </c>
      <c r="L55" s="7">
        <v>22</v>
      </c>
      <c r="M55" s="7">
        <v>22</v>
      </c>
      <c r="N55" s="7" t="s">
        <v>9</v>
      </c>
      <c r="O55" s="7" t="s">
        <v>9</v>
      </c>
      <c r="P55" s="7" t="s">
        <v>9</v>
      </c>
      <c r="Q55" s="7" t="s">
        <v>9</v>
      </c>
      <c r="R55" s="7">
        <v>14</v>
      </c>
      <c r="S55" s="7">
        <v>25</v>
      </c>
      <c r="T55" s="7">
        <v>-3</v>
      </c>
      <c r="U55" s="7">
        <v>2</v>
      </c>
      <c r="V55" s="20">
        <f t="shared" si="1"/>
        <v>87</v>
      </c>
      <c r="W55" s="2">
        <f t="shared" si="2"/>
        <v>14</v>
      </c>
      <c r="X55" s="2">
        <f t="shared" si="3"/>
        <v>9</v>
      </c>
      <c r="Y55" s="2">
        <f t="shared" si="4"/>
        <v>1</v>
      </c>
      <c r="Z55" s="2">
        <f t="shared" si="5"/>
        <v>4</v>
      </c>
      <c r="AB55">
        <f t="shared" si="7"/>
        <v>1</v>
      </c>
      <c r="AC55">
        <f t="shared" si="8"/>
        <v>9</v>
      </c>
      <c r="AD55">
        <f t="shared" si="9"/>
        <v>0</v>
      </c>
      <c r="AE55">
        <f t="shared" si="10"/>
        <v>4</v>
      </c>
      <c r="AF55">
        <f t="shared" si="11"/>
        <v>14</v>
      </c>
      <c r="AG55" t="str">
        <f t="shared" si="12"/>
        <v/>
      </c>
      <c r="AK55" t="s">
        <v>252</v>
      </c>
      <c r="AL55" s="43">
        <f t="shared" si="13"/>
        <v>0</v>
      </c>
      <c r="AM55" s="43">
        <f t="shared" si="14"/>
        <v>10</v>
      </c>
      <c r="AN55" s="43">
        <f t="shared" si="15"/>
        <v>4</v>
      </c>
      <c r="AO55" s="43">
        <f t="shared" si="16"/>
        <v>0</v>
      </c>
    </row>
    <row r="56" spans="1:41" x14ac:dyDescent="0.25">
      <c r="A56" s="1" t="s">
        <v>24</v>
      </c>
      <c r="B56" s="1" t="s">
        <v>221</v>
      </c>
      <c r="C56" s="13" t="str">
        <f t="shared" si="0"/>
        <v>Dave Smalldon</v>
      </c>
      <c r="D56" s="7" t="s">
        <v>9</v>
      </c>
      <c r="E56" s="7" t="s">
        <v>9</v>
      </c>
      <c r="F56" s="7" t="s">
        <v>9</v>
      </c>
      <c r="G56" s="7" t="s">
        <v>9</v>
      </c>
      <c r="H56" s="7" t="s">
        <v>9</v>
      </c>
      <c r="I56" s="7" t="s">
        <v>9</v>
      </c>
      <c r="J56" s="7" t="s">
        <v>9</v>
      </c>
      <c r="K56" s="7" t="s">
        <v>9</v>
      </c>
      <c r="L56" s="7">
        <v>22</v>
      </c>
      <c r="M56" s="7">
        <v>22</v>
      </c>
      <c r="N56" s="7" t="s">
        <v>9</v>
      </c>
      <c r="O56" s="7" t="s">
        <v>9</v>
      </c>
      <c r="P56" s="7" t="s">
        <v>9</v>
      </c>
      <c r="Q56" s="7" t="s">
        <v>9</v>
      </c>
      <c r="R56" s="7" t="s">
        <v>9</v>
      </c>
      <c r="S56" s="7" t="s">
        <v>9</v>
      </c>
      <c r="T56" s="7" t="s">
        <v>9</v>
      </c>
      <c r="U56" s="7" t="s">
        <v>9</v>
      </c>
      <c r="V56" s="20">
        <f t="shared" si="1"/>
        <v>44</v>
      </c>
      <c r="W56" s="2">
        <f t="shared" si="2"/>
        <v>2</v>
      </c>
      <c r="X56" s="2">
        <f t="shared" si="3"/>
        <v>2</v>
      </c>
      <c r="Y56" s="2">
        <f t="shared" si="4"/>
        <v>0</v>
      </c>
      <c r="Z56" s="2">
        <f t="shared" si="5"/>
        <v>0</v>
      </c>
      <c r="AB56">
        <f t="shared" si="7"/>
        <v>0</v>
      </c>
      <c r="AC56">
        <f t="shared" si="8"/>
        <v>2</v>
      </c>
      <c r="AD56">
        <f t="shared" si="9"/>
        <v>0</v>
      </c>
      <c r="AE56">
        <f t="shared" si="10"/>
        <v>0</v>
      </c>
      <c r="AF56">
        <f t="shared" si="11"/>
        <v>2</v>
      </c>
      <c r="AG56" t="str">
        <f t="shared" si="12"/>
        <v/>
      </c>
      <c r="AK56" t="s">
        <v>266</v>
      </c>
      <c r="AL56" s="43">
        <f t="shared" si="13"/>
        <v>0</v>
      </c>
      <c r="AM56" s="43">
        <f t="shared" si="14"/>
        <v>0</v>
      </c>
      <c r="AN56" s="43">
        <f t="shared" si="15"/>
        <v>2</v>
      </c>
      <c r="AO56" s="43">
        <f t="shared" si="16"/>
        <v>0</v>
      </c>
    </row>
    <row r="57" spans="1:41" x14ac:dyDescent="0.25">
      <c r="A57" s="1" t="s">
        <v>74</v>
      </c>
      <c r="B57" s="1" t="s">
        <v>125</v>
      </c>
      <c r="C57" s="13" t="str">
        <f t="shared" si="0"/>
        <v>Ken Smith</v>
      </c>
      <c r="D57" s="7">
        <v>11</v>
      </c>
      <c r="E57" s="7">
        <v>8</v>
      </c>
      <c r="F57" s="7">
        <v>-2</v>
      </c>
      <c r="G57" s="7">
        <v>21</v>
      </c>
      <c r="H57" s="7">
        <v>10</v>
      </c>
      <c r="I57" s="7">
        <v>12</v>
      </c>
      <c r="J57" s="7">
        <v>-4</v>
      </c>
      <c r="K57" s="7">
        <v>-4</v>
      </c>
      <c r="L57" s="7">
        <v>5</v>
      </c>
      <c r="M57" s="7">
        <v>5</v>
      </c>
      <c r="N57" s="7" t="s">
        <v>9</v>
      </c>
      <c r="O57" s="7">
        <v>3</v>
      </c>
      <c r="P57" s="7">
        <v>-8</v>
      </c>
      <c r="Q57" s="7">
        <v>10</v>
      </c>
      <c r="R57" s="7">
        <v>-2</v>
      </c>
      <c r="S57" s="7">
        <v>8</v>
      </c>
      <c r="T57" s="7">
        <v>22</v>
      </c>
      <c r="U57" s="7">
        <v>-22</v>
      </c>
      <c r="V57" s="20">
        <f t="shared" si="1"/>
        <v>73</v>
      </c>
      <c r="W57" s="2">
        <f t="shared" si="2"/>
        <v>17</v>
      </c>
      <c r="X57" s="2">
        <f t="shared" si="3"/>
        <v>11</v>
      </c>
      <c r="Y57" s="2">
        <f t="shared" si="4"/>
        <v>0</v>
      </c>
      <c r="Z57" s="2">
        <f t="shared" si="5"/>
        <v>6</v>
      </c>
      <c r="AB57">
        <f t="shared" si="7"/>
        <v>3</v>
      </c>
      <c r="AC57">
        <f t="shared" si="8"/>
        <v>0</v>
      </c>
      <c r="AD57">
        <f t="shared" si="9"/>
        <v>0</v>
      </c>
      <c r="AE57">
        <f t="shared" si="10"/>
        <v>14</v>
      </c>
      <c r="AF57">
        <f t="shared" si="11"/>
        <v>17</v>
      </c>
      <c r="AG57" t="str">
        <f t="shared" si="12"/>
        <v/>
      </c>
      <c r="AK57" t="s">
        <v>126</v>
      </c>
      <c r="AL57" s="43">
        <f t="shared" si="13"/>
        <v>3</v>
      </c>
      <c r="AM57" s="43">
        <f t="shared" si="14"/>
        <v>14</v>
      </c>
      <c r="AN57" s="43">
        <f t="shared" si="15"/>
        <v>0</v>
      </c>
      <c r="AO57" s="43">
        <f t="shared" si="16"/>
        <v>0</v>
      </c>
    </row>
    <row r="58" spans="1:41" x14ac:dyDescent="0.25">
      <c r="A58" s="1" t="s">
        <v>129</v>
      </c>
      <c r="B58" s="1" t="s">
        <v>138</v>
      </c>
      <c r="C58" s="13" t="str">
        <f t="shared" si="0"/>
        <v>Jeff Tims</v>
      </c>
      <c r="D58" s="7">
        <v>-8</v>
      </c>
      <c r="E58" s="7" t="s">
        <v>9</v>
      </c>
      <c r="F58" s="7">
        <v>-9</v>
      </c>
      <c r="G58" s="7">
        <v>-8</v>
      </c>
      <c r="H58" s="7" t="s">
        <v>9</v>
      </c>
      <c r="I58" s="7" t="s">
        <v>9</v>
      </c>
      <c r="J58" s="7" t="s">
        <v>9</v>
      </c>
      <c r="K58" s="7" t="s">
        <v>9</v>
      </c>
      <c r="L58" s="7" t="s">
        <v>9</v>
      </c>
      <c r="M58" s="7" t="s">
        <v>9</v>
      </c>
      <c r="N58" s="7" t="s">
        <v>9</v>
      </c>
      <c r="O58" s="7">
        <v>7</v>
      </c>
      <c r="P58" s="7">
        <v>-18</v>
      </c>
      <c r="Q58" s="7">
        <v>19</v>
      </c>
      <c r="R58" s="7">
        <v>14</v>
      </c>
      <c r="S58" s="7">
        <v>25</v>
      </c>
      <c r="T58" s="7">
        <v>-3</v>
      </c>
      <c r="U58" s="7" t="s">
        <v>9</v>
      </c>
      <c r="V58" s="20">
        <f t="shared" si="1"/>
        <v>19</v>
      </c>
      <c r="W58" s="2">
        <f t="shared" si="2"/>
        <v>9</v>
      </c>
      <c r="X58" s="2">
        <f t="shared" si="3"/>
        <v>4</v>
      </c>
      <c r="Y58" s="2">
        <f t="shared" si="4"/>
        <v>0</v>
      </c>
      <c r="Z58" s="2">
        <f t="shared" si="5"/>
        <v>5</v>
      </c>
      <c r="AB58">
        <f t="shared" si="7"/>
        <v>2</v>
      </c>
      <c r="AC58">
        <f t="shared" si="8"/>
        <v>6</v>
      </c>
      <c r="AD58">
        <f t="shared" si="9"/>
        <v>1</v>
      </c>
      <c r="AE58">
        <f t="shared" si="10"/>
        <v>0</v>
      </c>
      <c r="AF58">
        <f t="shared" si="11"/>
        <v>9</v>
      </c>
      <c r="AG58" t="str">
        <f t="shared" si="12"/>
        <v/>
      </c>
      <c r="AK58" t="s">
        <v>139</v>
      </c>
      <c r="AL58" s="43">
        <f t="shared" si="13"/>
        <v>0</v>
      </c>
      <c r="AM58" s="43">
        <f t="shared" si="14"/>
        <v>0</v>
      </c>
      <c r="AN58" s="43">
        <f t="shared" si="15"/>
        <v>9</v>
      </c>
      <c r="AO58" s="43">
        <f t="shared" si="16"/>
        <v>0</v>
      </c>
    </row>
    <row r="59" spans="1:41" x14ac:dyDescent="0.25">
      <c r="A59" s="1" t="s">
        <v>442</v>
      </c>
      <c r="B59" s="1" t="s">
        <v>443</v>
      </c>
      <c r="C59" s="13" t="str">
        <f t="shared" si="0"/>
        <v>Ray Tuckfield</v>
      </c>
      <c r="D59" s="7" t="s">
        <v>9</v>
      </c>
      <c r="E59" s="7" t="s">
        <v>9</v>
      </c>
      <c r="F59" s="7">
        <v>-6</v>
      </c>
      <c r="G59" s="7">
        <v>2</v>
      </c>
      <c r="H59" s="7" t="s">
        <v>9</v>
      </c>
      <c r="I59" s="7">
        <v>6</v>
      </c>
      <c r="J59" s="7" t="s">
        <v>9</v>
      </c>
      <c r="K59" s="7" t="s">
        <v>9</v>
      </c>
      <c r="L59" s="7">
        <v>0</v>
      </c>
      <c r="M59" s="7">
        <v>0</v>
      </c>
      <c r="N59" s="7" t="s">
        <v>9</v>
      </c>
      <c r="O59" s="7">
        <v>5</v>
      </c>
      <c r="P59" s="7">
        <v>-9</v>
      </c>
      <c r="Q59" s="7" t="s">
        <v>9</v>
      </c>
      <c r="R59" s="7">
        <v>17</v>
      </c>
      <c r="S59" s="7">
        <v>10</v>
      </c>
      <c r="T59" s="7">
        <v>1</v>
      </c>
      <c r="U59" s="7">
        <v>2</v>
      </c>
      <c r="V59" s="20">
        <f t="shared" si="1"/>
        <v>28</v>
      </c>
      <c r="W59" s="2">
        <f t="shared" si="2"/>
        <v>11</v>
      </c>
      <c r="X59" s="2">
        <f t="shared" si="3"/>
        <v>7</v>
      </c>
      <c r="Y59" s="2">
        <f t="shared" si="4"/>
        <v>2</v>
      </c>
      <c r="Z59" s="2">
        <f t="shared" si="5"/>
        <v>2</v>
      </c>
      <c r="AB59">
        <f t="shared" si="7"/>
        <v>0</v>
      </c>
      <c r="AC59">
        <f t="shared" si="8"/>
        <v>0</v>
      </c>
      <c r="AD59">
        <f t="shared" si="9"/>
        <v>4</v>
      </c>
      <c r="AE59">
        <f t="shared" si="10"/>
        <v>7</v>
      </c>
      <c r="AF59">
        <f t="shared" si="11"/>
        <v>11</v>
      </c>
      <c r="AG59" t="str">
        <f t="shared" si="12"/>
        <v/>
      </c>
      <c r="AK59" t="s">
        <v>463</v>
      </c>
      <c r="AL59" s="43">
        <f t="shared" si="13"/>
        <v>0</v>
      </c>
      <c r="AM59" s="43">
        <f t="shared" si="14"/>
        <v>0</v>
      </c>
      <c r="AN59" s="43">
        <f t="shared" si="15"/>
        <v>11</v>
      </c>
      <c r="AO59" s="43">
        <f t="shared" si="16"/>
        <v>0</v>
      </c>
    </row>
    <row r="60" spans="1:41" x14ac:dyDescent="0.25">
      <c r="A60" s="1" t="s">
        <v>53</v>
      </c>
      <c r="B60" s="1" t="s">
        <v>144</v>
      </c>
      <c r="C60" s="13" t="str">
        <f t="shared" si="0"/>
        <v>Steve Walkley</v>
      </c>
      <c r="D60" s="7">
        <v>-13</v>
      </c>
      <c r="E60" s="7">
        <v>-2</v>
      </c>
      <c r="F60" s="7">
        <v>6</v>
      </c>
      <c r="G60" s="7">
        <v>-6</v>
      </c>
      <c r="H60" s="7">
        <v>8</v>
      </c>
      <c r="I60" s="7">
        <v>4</v>
      </c>
      <c r="J60" s="7">
        <v>2</v>
      </c>
      <c r="K60" s="7">
        <v>2</v>
      </c>
      <c r="L60" s="7">
        <v>-4</v>
      </c>
      <c r="M60" s="7">
        <v>-4</v>
      </c>
      <c r="N60" s="7" t="s">
        <v>9</v>
      </c>
      <c r="O60" s="7">
        <v>6</v>
      </c>
      <c r="P60" s="7">
        <v>2</v>
      </c>
      <c r="Q60" s="7">
        <v>25</v>
      </c>
      <c r="R60" s="7">
        <v>-20</v>
      </c>
      <c r="S60" s="7">
        <v>7</v>
      </c>
      <c r="T60" s="7">
        <v>11</v>
      </c>
      <c r="U60" s="7">
        <v>15</v>
      </c>
      <c r="V60" s="20">
        <f t="shared" si="1"/>
        <v>39</v>
      </c>
      <c r="W60" s="2">
        <f t="shared" si="2"/>
        <v>17</v>
      </c>
      <c r="X60" s="2">
        <f t="shared" si="3"/>
        <v>11</v>
      </c>
      <c r="Y60" s="2">
        <f t="shared" si="4"/>
        <v>0</v>
      </c>
      <c r="Z60" s="2">
        <f t="shared" si="5"/>
        <v>6</v>
      </c>
      <c r="AB60">
        <f t="shared" si="7"/>
        <v>9</v>
      </c>
      <c r="AC60">
        <f t="shared" si="8"/>
        <v>6</v>
      </c>
      <c r="AD60">
        <f t="shared" si="9"/>
        <v>2</v>
      </c>
      <c r="AE60">
        <f t="shared" si="10"/>
        <v>0</v>
      </c>
      <c r="AF60">
        <f t="shared" si="11"/>
        <v>17</v>
      </c>
      <c r="AG60" t="str">
        <f t="shared" si="12"/>
        <v/>
      </c>
      <c r="AK60" t="s">
        <v>145</v>
      </c>
      <c r="AL60" s="43">
        <f t="shared" si="13"/>
        <v>17</v>
      </c>
      <c r="AM60" s="43">
        <f t="shared" si="14"/>
        <v>0</v>
      </c>
      <c r="AN60" s="43">
        <f t="shared" si="15"/>
        <v>0</v>
      </c>
      <c r="AO60" s="43">
        <f t="shared" si="16"/>
        <v>0</v>
      </c>
    </row>
    <row r="61" spans="1:41" x14ac:dyDescent="0.25">
      <c r="A61" s="1" t="s">
        <v>146</v>
      </c>
      <c r="B61" s="1" t="s">
        <v>147</v>
      </c>
      <c r="C61" s="13" t="str">
        <f t="shared" si="0"/>
        <v>Bruce Wallace</v>
      </c>
      <c r="D61" s="7">
        <v>-13</v>
      </c>
      <c r="E61" s="7">
        <v>-2</v>
      </c>
      <c r="F61" s="7">
        <v>6</v>
      </c>
      <c r="G61" s="7">
        <v>-6</v>
      </c>
      <c r="H61" s="7">
        <v>8</v>
      </c>
      <c r="I61" s="7">
        <v>4</v>
      </c>
      <c r="J61" s="7">
        <v>2</v>
      </c>
      <c r="K61" s="7">
        <v>2</v>
      </c>
      <c r="L61" s="7">
        <v>-8</v>
      </c>
      <c r="M61" s="7">
        <v>-8</v>
      </c>
      <c r="N61" s="7" t="s">
        <v>9</v>
      </c>
      <c r="O61" s="7">
        <v>-18</v>
      </c>
      <c r="P61" s="7">
        <v>-3</v>
      </c>
      <c r="Q61" s="7">
        <v>4</v>
      </c>
      <c r="R61" s="7">
        <v>-9</v>
      </c>
      <c r="S61" s="7">
        <v>7</v>
      </c>
      <c r="T61" s="7">
        <v>-3</v>
      </c>
      <c r="U61" s="7">
        <v>7</v>
      </c>
      <c r="V61" s="20">
        <f t="shared" si="1"/>
        <v>-30</v>
      </c>
      <c r="W61" s="2">
        <f t="shared" si="2"/>
        <v>17</v>
      </c>
      <c r="X61" s="2">
        <f t="shared" si="3"/>
        <v>8</v>
      </c>
      <c r="Y61" s="2">
        <f t="shared" si="4"/>
        <v>0</v>
      </c>
      <c r="Z61" s="2">
        <f t="shared" si="5"/>
        <v>9</v>
      </c>
      <c r="AB61">
        <f t="shared" si="7"/>
        <v>0</v>
      </c>
      <c r="AC61">
        <f t="shared" si="8"/>
        <v>7</v>
      </c>
      <c r="AD61">
        <f t="shared" si="9"/>
        <v>10</v>
      </c>
      <c r="AE61">
        <f t="shared" si="10"/>
        <v>0</v>
      </c>
      <c r="AF61">
        <f t="shared" si="11"/>
        <v>17</v>
      </c>
      <c r="AG61" t="str">
        <f t="shared" si="12"/>
        <v/>
      </c>
      <c r="AK61" t="s">
        <v>148</v>
      </c>
      <c r="AL61" s="43">
        <f t="shared" si="13"/>
        <v>17</v>
      </c>
      <c r="AM61" s="43">
        <f t="shared" si="14"/>
        <v>0</v>
      </c>
      <c r="AN61" s="43">
        <f t="shared" si="15"/>
        <v>0</v>
      </c>
      <c r="AO61" s="43">
        <f t="shared" si="16"/>
        <v>0</v>
      </c>
    </row>
    <row r="62" spans="1:41" x14ac:dyDescent="0.25">
      <c r="A62" s="1" t="s">
        <v>149</v>
      </c>
      <c r="B62" s="1" t="s">
        <v>147</v>
      </c>
      <c r="C62" s="13" t="str">
        <f t="shared" si="0"/>
        <v>Sandra Wallace</v>
      </c>
      <c r="D62" s="7">
        <v>0</v>
      </c>
      <c r="E62" s="7" t="s">
        <v>9</v>
      </c>
      <c r="F62" s="7" t="s">
        <v>9</v>
      </c>
      <c r="G62" s="7" t="s">
        <v>9</v>
      </c>
      <c r="H62" s="7" t="s">
        <v>9</v>
      </c>
      <c r="I62" s="7" t="s">
        <v>9</v>
      </c>
      <c r="J62" s="7" t="s">
        <v>9</v>
      </c>
      <c r="K62" s="7" t="s">
        <v>9</v>
      </c>
      <c r="L62" s="7" t="s">
        <v>9</v>
      </c>
      <c r="M62" s="7" t="s">
        <v>9</v>
      </c>
      <c r="N62" s="7" t="s">
        <v>9</v>
      </c>
      <c r="O62" s="7" t="s">
        <v>9</v>
      </c>
      <c r="P62" s="7" t="s">
        <v>9</v>
      </c>
      <c r="Q62" s="7" t="s">
        <v>9</v>
      </c>
      <c r="R62" s="7" t="s">
        <v>9</v>
      </c>
      <c r="S62" s="7" t="s">
        <v>9</v>
      </c>
      <c r="T62" s="7" t="s">
        <v>9</v>
      </c>
      <c r="U62" s="7" t="s">
        <v>9</v>
      </c>
      <c r="V62" s="20">
        <f t="shared" si="1"/>
        <v>0</v>
      </c>
      <c r="W62" s="2">
        <f t="shared" si="2"/>
        <v>1</v>
      </c>
      <c r="X62" s="2">
        <f t="shared" si="3"/>
        <v>0</v>
      </c>
      <c r="Y62" s="2">
        <f t="shared" si="4"/>
        <v>1</v>
      </c>
      <c r="Z62" s="2">
        <f t="shared" si="5"/>
        <v>0</v>
      </c>
      <c r="AB62">
        <f t="shared" si="7"/>
        <v>0</v>
      </c>
      <c r="AC62">
        <f t="shared" si="8"/>
        <v>1</v>
      </c>
      <c r="AD62">
        <f t="shared" si="9"/>
        <v>0</v>
      </c>
      <c r="AE62">
        <f t="shared" si="10"/>
        <v>0</v>
      </c>
      <c r="AF62">
        <f t="shared" si="11"/>
        <v>1</v>
      </c>
      <c r="AG62" t="str">
        <f t="shared" si="12"/>
        <v/>
      </c>
      <c r="AK62" t="s">
        <v>150</v>
      </c>
      <c r="AL62" s="43">
        <f t="shared" si="13"/>
        <v>0</v>
      </c>
      <c r="AM62" s="43">
        <f t="shared" si="14"/>
        <v>0</v>
      </c>
      <c r="AN62" s="43">
        <f t="shared" si="15"/>
        <v>1</v>
      </c>
      <c r="AO62" s="43">
        <f t="shared" si="16"/>
        <v>0</v>
      </c>
    </row>
    <row r="63" spans="1:41" x14ac:dyDescent="0.25">
      <c r="A63" s="1" t="s">
        <v>21</v>
      </c>
      <c r="B63" s="1" t="s">
        <v>220</v>
      </c>
      <c r="C63" s="13" t="str">
        <f t="shared" si="0"/>
        <v>Brian Wells</v>
      </c>
      <c r="D63" s="7">
        <v>-1</v>
      </c>
      <c r="E63" s="7">
        <v>0</v>
      </c>
      <c r="F63" s="7">
        <v>1</v>
      </c>
      <c r="G63" s="7">
        <v>11</v>
      </c>
      <c r="H63" s="7">
        <v>9</v>
      </c>
      <c r="I63" s="7">
        <v>-10</v>
      </c>
      <c r="J63" s="7">
        <v>-16</v>
      </c>
      <c r="K63" s="7">
        <v>-16</v>
      </c>
      <c r="L63" s="7">
        <v>-2</v>
      </c>
      <c r="M63" s="7">
        <v>-2</v>
      </c>
      <c r="N63" s="7" t="s">
        <v>9</v>
      </c>
      <c r="O63" s="7">
        <v>6</v>
      </c>
      <c r="P63" s="7">
        <v>7</v>
      </c>
      <c r="Q63" s="7">
        <v>-11</v>
      </c>
      <c r="R63" s="7">
        <v>7</v>
      </c>
      <c r="S63" s="7">
        <v>0</v>
      </c>
      <c r="T63" s="7">
        <v>3</v>
      </c>
      <c r="U63" s="7">
        <v>11</v>
      </c>
      <c r="V63" s="20">
        <f t="shared" si="1"/>
        <v>-3</v>
      </c>
      <c r="W63" s="2">
        <f t="shared" si="2"/>
        <v>17</v>
      </c>
      <c r="X63" s="2">
        <f t="shared" si="3"/>
        <v>8</v>
      </c>
      <c r="Y63" s="2">
        <f t="shared" si="4"/>
        <v>2</v>
      </c>
      <c r="Z63" s="2">
        <f t="shared" si="5"/>
        <v>7</v>
      </c>
      <c r="AB63">
        <f t="shared" si="7"/>
        <v>12</v>
      </c>
      <c r="AC63">
        <f t="shared" si="8"/>
        <v>2</v>
      </c>
      <c r="AD63">
        <f t="shared" si="9"/>
        <v>0</v>
      </c>
      <c r="AE63">
        <f t="shared" si="10"/>
        <v>3</v>
      </c>
      <c r="AF63">
        <f t="shared" si="11"/>
        <v>17</v>
      </c>
      <c r="AG63" t="str">
        <f t="shared" si="12"/>
        <v/>
      </c>
      <c r="AK63" t="s">
        <v>267</v>
      </c>
      <c r="AL63" s="43">
        <f t="shared" si="13"/>
        <v>14</v>
      </c>
      <c r="AM63" s="43">
        <f t="shared" si="14"/>
        <v>3</v>
      </c>
      <c r="AN63" s="43">
        <f t="shared" si="15"/>
        <v>0</v>
      </c>
      <c r="AO63" s="43">
        <f t="shared" si="16"/>
        <v>0</v>
      </c>
    </row>
    <row r="64" spans="1:41" x14ac:dyDescent="0.25">
      <c r="A64" s="1" t="s">
        <v>58</v>
      </c>
      <c r="B64" s="1" t="s">
        <v>220</v>
      </c>
      <c r="C64" s="13" t="str">
        <f t="shared" si="0"/>
        <v>John Wells</v>
      </c>
      <c r="D64" s="7">
        <v>11</v>
      </c>
      <c r="E64" s="7">
        <v>8</v>
      </c>
      <c r="F64" s="7">
        <v>-2</v>
      </c>
      <c r="G64" s="7">
        <v>21</v>
      </c>
      <c r="H64" s="7" t="s">
        <v>9</v>
      </c>
      <c r="I64" s="7">
        <v>12</v>
      </c>
      <c r="J64" s="7">
        <v>-4</v>
      </c>
      <c r="K64" s="7">
        <v>-4</v>
      </c>
      <c r="L64" s="7">
        <v>5</v>
      </c>
      <c r="M64" s="7">
        <v>5</v>
      </c>
      <c r="N64" s="7" t="s">
        <v>9</v>
      </c>
      <c r="O64" s="7">
        <v>3</v>
      </c>
      <c r="P64" s="7">
        <v>8</v>
      </c>
      <c r="Q64" s="7">
        <v>-8</v>
      </c>
      <c r="R64" s="7">
        <v>-10</v>
      </c>
      <c r="S64" s="7">
        <v>8</v>
      </c>
      <c r="T64" s="7">
        <v>22</v>
      </c>
      <c r="U64" s="7">
        <v>-22</v>
      </c>
      <c r="V64" s="20">
        <f t="shared" si="1"/>
        <v>53</v>
      </c>
      <c r="W64" s="2">
        <f t="shared" si="2"/>
        <v>16</v>
      </c>
      <c r="X64" s="2">
        <f t="shared" si="3"/>
        <v>10</v>
      </c>
      <c r="Y64" s="2">
        <f t="shared" si="4"/>
        <v>0</v>
      </c>
      <c r="Z64" s="2">
        <f t="shared" si="5"/>
        <v>6</v>
      </c>
      <c r="AB64">
        <f t="shared" si="7"/>
        <v>0</v>
      </c>
      <c r="AC64">
        <f t="shared" si="8"/>
        <v>0</v>
      </c>
      <c r="AD64">
        <f t="shared" si="9"/>
        <v>14</v>
      </c>
      <c r="AE64">
        <f t="shared" si="10"/>
        <v>2</v>
      </c>
      <c r="AF64">
        <f t="shared" si="11"/>
        <v>16</v>
      </c>
      <c r="AG64" t="str">
        <f t="shared" si="12"/>
        <v/>
      </c>
      <c r="AK64" t="s">
        <v>268</v>
      </c>
      <c r="AL64" s="43">
        <f t="shared" si="13"/>
        <v>0</v>
      </c>
      <c r="AM64" s="43">
        <f t="shared" si="14"/>
        <v>16</v>
      </c>
      <c r="AN64" s="43">
        <f t="shared" si="15"/>
        <v>0</v>
      </c>
      <c r="AO64" s="43">
        <f t="shared" si="16"/>
        <v>0</v>
      </c>
    </row>
    <row r="65" spans="1:63" x14ac:dyDescent="0.25">
      <c r="A65" s="1" t="s">
        <v>169</v>
      </c>
      <c r="B65" s="1" t="s">
        <v>170</v>
      </c>
      <c r="C65" s="13" t="str">
        <f t="shared" si="0"/>
        <v>Paul Williams</v>
      </c>
      <c r="D65" s="7">
        <v>-8</v>
      </c>
      <c r="E65" s="7" t="s">
        <v>9</v>
      </c>
      <c r="F65" s="7">
        <v>-3</v>
      </c>
      <c r="G65" s="7">
        <v>9</v>
      </c>
      <c r="H65" s="7" t="s">
        <v>9</v>
      </c>
      <c r="I65" s="7">
        <v>26</v>
      </c>
      <c r="J65" s="7" t="s">
        <v>9</v>
      </c>
      <c r="K65" s="7" t="s">
        <v>9</v>
      </c>
      <c r="L65" s="7">
        <v>0</v>
      </c>
      <c r="M65" s="7">
        <v>0</v>
      </c>
      <c r="N65" s="7" t="s">
        <v>9</v>
      </c>
      <c r="O65" s="7" t="s">
        <v>9</v>
      </c>
      <c r="P65" s="7">
        <v>3</v>
      </c>
      <c r="Q65" s="7">
        <v>-2</v>
      </c>
      <c r="R65" s="7">
        <v>17</v>
      </c>
      <c r="S65" s="7">
        <v>22</v>
      </c>
      <c r="T65" s="7">
        <v>-2</v>
      </c>
      <c r="U65" s="7">
        <v>11</v>
      </c>
      <c r="V65" s="20">
        <f t="shared" ref="V65" si="17">SUM(D65:U65)</f>
        <v>73</v>
      </c>
      <c r="W65" s="2">
        <f t="shared" ref="W65" si="18">SUM(X65:Z65)</f>
        <v>12</v>
      </c>
      <c r="X65" s="2">
        <f t="shared" ref="X65" si="19">COUNTIF(D65:U65,"&gt;0")</f>
        <v>6</v>
      </c>
      <c r="Y65" s="2">
        <f t="shared" ref="Y65" si="20">COUNTIF(D65:U65,0)</f>
        <v>2</v>
      </c>
      <c r="Z65" s="2">
        <f t="shared" ref="Z65" si="21">COUNTIF(D65:U65,"&lt;0")</f>
        <v>4</v>
      </c>
      <c r="AB65">
        <f t="shared" si="7"/>
        <v>0</v>
      </c>
      <c r="AC65">
        <f t="shared" si="8"/>
        <v>5</v>
      </c>
      <c r="AD65">
        <f t="shared" si="9"/>
        <v>6</v>
      </c>
      <c r="AE65">
        <f t="shared" si="10"/>
        <v>1</v>
      </c>
      <c r="AF65">
        <f t="shared" si="11"/>
        <v>12</v>
      </c>
      <c r="AG65" t="str">
        <f t="shared" ref="AG65" si="22">IF(AF65=W65,"","no")</f>
        <v/>
      </c>
      <c r="AK65" t="s">
        <v>241</v>
      </c>
      <c r="AL65" s="43">
        <f t="shared" si="13"/>
        <v>0</v>
      </c>
      <c r="AM65" s="43">
        <f t="shared" si="14"/>
        <v>0</v>
      </c>
      <c r="AN65" s="43">
        <f t="shared" si="15"/>
        <v>12</v>
      </c>
      <c r="AO65" s="43">
        <f t="shared" si="16"/>
        <v>0</v>
      </c>
    </row>
    <row r="66" spans="1:63" x14ac:dyDescent="0.25"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20"/>
      <c r="W66" s="2"/>
      <c r="X66" s="2"/>
      <c r="Y66" s="2"/>
      <c r="Z66" s="2"/>
    </row>
    <row r="67" spans="1:63" x14ac:dyDescent="0.25">
      <c r="C67" s="1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20"/>
      <c r="W67" s="2"/>
      <c r="X67" s="2"/>
      <c r="Y67" s="2"/>
      <c r="Z67" s="2"/>
    </row>
    <row r="76" spans="1:63" x14ac:dyDescent="0.25">
      <c r="M76" s="4">
        <v>5</v>
      </c>
      <c r="P76" s="4">
        <v>6</v>
      </c>
      <c r="S76" s="4">
        <v>7</v>
      </c>
      <c r="V76" s="4">
        <v>8</v>
      </c>
      <c r="Y76">
        <v>9</v>
      </c>
      <c r="AB76">
        <v>10</v>
      </c>
      <c r="AE76">
        <v>11</v>
      </c>
      <c r="AH76">
        <v>12</v>
      </c>
      <c r="AK76">
        <v>13</v>
      </c>
      <c r="AN76">
        <v>14</v>
      </c>
      <c r="AQ76">
        <v>15</v>
      </c>
      <c r="AT76">
        <v>16</v>
      </c>
      <c r="AW76">
        <v>17</v>
      </c>
      <c r="AZ76">
        <v>18</v>
      </c>
    </row>
    <row r="77" spans="1:63" x14ac:dyDescent="0.25">
      <c r="A77" t="s">
        <v>31</v>
      </c>
      <c r="B77">
        <v>24</v>
      </c>
      <c r="C77">
        <v>1</v>
      </c>
      <c r="D77" t="s">
        <v>31</v>
      </c>
      <c r="E77" s="4">
        <v>0</v>
      </c>
      <c r="F77">
        <v>1</v>
      </c>
      <c r="G77" s="21" t="s">
        <v>31</v>
      </c>
      <c r="H77" s="21">
        <v>-5</v>
      </c>
      <c r="I77" s="21">
        <v>1</v>
      </c>
      <c r="J77" t="s">
        <v>31</v>
      </c>
      <c r="K77">
        <v>-2</v>
      </c>
      <c r="L77" s="21">
        <v>1</v>
      </c>
      <c r="M77" s="21" t="s">
        <v>267</v>
      </c>
      <c r="N77" s="21">
        <v>9</v>
      </c>
      <c r="O77" s="21">
        <v>1</v>
      </c>
      <c r="P77" s="21" t="s">
        <v>31</v>
      </c>
      <c r="Q77" s="21">
        <v>-5</v>
      </c>
      <c r="R77" s="21">
        <v>1</v>
      </c>
      <c r="S77" s="21" t="s">
        <v>267</v>
      </c>
      <c r="T77" s="21">
        <v>-16</v>
      </c>
      <c r="U77" s="21">
        <v>1</v>
      </c>
      <c r="V77" s="21" t="s">
        <v>267</v>
      </c>
      <c r="W77" s="21">
        <v>-16</v>
      </c>
      <c r="X77" s="21">
        <v>1</v>
      </c>
      <c r="Y77" s="21" t="s">
        <v>247</v>
      </c>
      <c r="Z77" s="21">
        <v>-1</v>
      </c>
      <c r="AA77" s="21">
        <v>1</v>
      </c>
      <c r="AB77" s="21" t="s">
        <v>247</v>
      </c>
      <c r="AC77" s="21">
        <v>-1</v>
      </c>
      <c r="AD77" s="21">
        <v>1</v>
      </c>
      <c r="AE77" s="21"/>
      <c r="AF77" s="21"/>
      <c r="AG77" s="21">
        <v>1</v>
      </c>
      <c r="AH77" t="s">
        <v>484</v>
      </c>
      <c r="AI77">
        <v>15</v>
      </c>
      <c r="AJ77" s="21">
        <v>1</v>
      </c>
      <c r="AK77" s="21" t="s">
        <v>126</v>
      </c>
      <c r="AL77" s="21">
        <v>-8</v>
      </c>
      <c r="AM77" s="21">
        <v>1</v>
      </c>
      <c r="AN77" s="21" t="s">
        <v>126</v>
      </c>
      <c r="AO77" s="21">
        <v>10</v>
      </c>
      <c r="AP77" s="21">
        <v>1</v>
      </c>
      <c r="AQ77" t="s">
        <v>126</v>
      </c>
      <c r="AR77">
        <v>-2</v>
      </c>
      <c r="AS77" s="21">
        <v>1</v>
      </c>
      <c r="AT77" s="21" t="s">
        <v>12</v>
      </c>
      <c r="AU77" s="21">
        <v>24</v>
      </c>
      <c r="AV77" s="21">
        <v>1</v>
      </c>
      <c r="AW77" t="s">
        <v>12</v>
      </c>
      <c r="AX77">
        <v>12</v>
      </c>
      <c r="AY77" s="21">
        <v>1</v>
      </c>
      <c r="AZ77" s="21" t="s">
        <v>12</v>
      </c>
      <c r="BA77" s="21">
        <v>-26</v>
      </c>
      <c r="BB77" s="21">
        <v>1</v>
      </c>
      <c r="BC77" s="21"/>
      <c r="BD77" s="21"/>
      <c r="BE77" s="21">
        <v>1</v>
      </c>
      <c r="BF77" s="21">
        <v>0</v>
      </c>
      <c r="BG77" s="21">
        <v>0</v>
      </c>
      <c r="BH77" s="21">
        <v>1</v>
      </c>
      <c r="BK77" s="21">
        <v>1</v>
      </c>
    </row>
    <row r="78" spans="1:63" x14ac:dyDescent="0.25">
      <c r="A78" t="s">
        <v>284</v>
      </c>
      <c r="B78">
        <v>24</v>
      </c>
      <c r="C78">
        <v>2</v>
      </c>
      <c r="D78" t="s">
        <v>267</v>
      </c>
      <c r="E78" s="4">
        <v>0</v>
      </c>
      <c r="F78">
        <v>2</v>
      </c>
      <c r="G78" s="21" t="s">
        <v>284</v>
      </c>
      <c r="H78" s="21">
        <v>-5</v>
      </c>
      <c r="I78" s="21">
        <v>2</v>
      </c>
      <c r="J78" t="s">
        <v>284</v>
      </c>
      <c r="K78">
        <v>-2</v>
      </c>
      <c r="L78" s="21">
        <v>2</v>
      </c>
      <c r="M78" s="21" t="s">
        <v>284</v>
      </c>
      <c r="N78" s="21">
        <v>9</v>
      </c>
      <c r="O78" s="21">
        <v>2</v>
      </c>
      <c r="P78" s="21" t="s">
        <v>284</v>
      </c>
      <c r="Q78" s="21">
        <v>-5</v>
      </c>
      <c r="R78" s="21">
        <v>2</v>
      </c>
      <c r="S78" s="21" t="s">
        <v>12</v>
      </c>
      <c r="T78" s="21">
        <v>-16</v>
      </c>
      <c r="U78" s="21">
        <v>2</v>
      </c>
      <c r="V78" s="21" t="s">
        <v>12</v>
      </c>
      <c r="W78" s="21">
        <v>-16</v>
      </c>
      <c r="X78" s="21">
        <v>2</v>
      </c>
      <c r="Y78" s="21" t="s">
        <v>12</v>
      </c>
      <c r="Z78" s="21">
        <v>-1</v>
      </c>
      <c r="AA78" s="21">
        <v>2</v>
      </c>
      <c r="AB78" s="21" t="s">
        <v>12</v>
      </c>
      <c r="AC78" s="21">
        <v>-1</v>
      </c>
      <c r="AD78" s="21">
        <v>2</v>
      </c>
      <c r="AE78" s="21"/>
      <c r="AF78" s="21"/>
      <c r="AG78" s="21">
        <v>2</v>
      </c>
      <c r="AH78" t="s">
        <v>12</v>
      </c>
      <c r="AI78">
        <v>15</v>
      </c>
      <c r="AJ78" s="21">
        <v>2</v>
      </c>
      <c r="AK78" s="21" t="s">
        <v>12</v>
      </c>
      <c r="AL78" s="21">
        <v>-8</v>
      </c>
      <c r="AM78" s="21">
        <v>2</v>
      </c>
      <c r="AN78" s="21" t="s">
        <v>467</v>
      </c>
      <c r="AO78" s="21">
        <v>10</v>
      </c>
      <c r="AP78" s="21">
        <v>2</v>
      </c>
      <c r="AQ78" t="s">
        <v>467</v>
      </c>
      <c r="AR78">
        <v>-2</v>
      </c>
      <c r="AS78" s="21">
        <v>2</v>
      </c>
      <c r="AT78" s="21" t="s">
        <v>467</v>
      </c>
      <c r="AU78" s="21">
        <v>24</v>
      </c>
      <c r="AV78" s="21">
        <v>2</v>
      </c>
      <c r="AW78" t="s">
        <v>467</v>
      </c>
      <c r="AX78">
        <v>12</v>
      </c>
      <c r="AY78" s="21">
        <v>2</v>
      </c>
      <c r="AZ78" s="21" t="s">
        <v>467</v>
      </c>
      <c r="BA78" s="21">
        <v>-26</v>
      </c>
      <c r="BB78" s="21">
        <v>2</v>
      </c>
      <c r="BC78" s="21"/>
      <c r="BD78" s="21"/>
      <c r="BE78" s="21">
        <v>2</v>
      </c>
      <c r="BF78" s="21">
        <v>0</v>
      </c>
      <c r="BG78" s="21">
        <v>0</v>
      </c>
      <c r="BH78" s="21">
        <v>2</v>
      </c>
      <c r="BK78" s="21">
        <v>2</v>
      </c>
    </row>
    <row r="79" spans="1:63" x14ac:dyDescent="0.25">
      <c r="A79" t="s">
        <v>259</v>
      </c>
      <c r="B79">
        <v>24</v>
      </c>
      <c r="C79">
        <v>3</v>
      </c>
      <c r="D79" t="s">
        <v>259</v>
      </c>
      <c r="E79" s="4">
        <v>0</v>
      </c>
      <c r="F79">
        <v>3</v>
      </c>
      <c r="G79" s="21" t="s">
        <v>259</v>
      </c>
      <c r="H79" s="21">
        <v>-5</v>
      </c>
      <c r="I79" s="21">
        <v>3</v>
      </c>
      <c r="J79" t="s">
        <v>259</v>
      </c>
      <c r="K79">
        <v>-2</v>
      </c>
      <c r="L79" s="21">
        <v>3</v>
      </c>
      <c r="M79" s="21" t="s">
        <v>259</v>
      </c>
      <c r="N79" s="21">
        <v>9</v>
      </c>
      <c r="O79" s="21">
        <v>3</v>
      </c>
      <c r="P79" s="21" t="s">
        <v>259</v>
      </c>
      <c r="Q79" s="21">
        <v>-5</v>
      </c>
      <c r="R79" s="21">
        <v>3</v>
      </c>
      <c r="S79" s="21" t="s">
        <v>259</v>
      </c>
      <c r="T79" s="21">
        <v>-16</v>
      </c>
      <c r="U79" s="21">
        <v>3</v>
      </c>
      <c r="V79" s="21" t="s">
        <v>259</v>
      </c>
      <c r="W79" s="21">
        <v>-16</v>
      </c>
      <c r="X79" s="21">
        <v>3</v>
      </c>
      <c r="Y79" s="21" t="s">
        <v>349</v>
      </c>
      <c r="Z79" s="21">
        <v>-1</v>
      </c>
      <c r="AA79" s="21">
        <v>3</v>
      </c>
      <c r="AB79" s="21" t="s">
        <v>349</v>
      </c>
      <c r="AC79" s="21">
        <v>-1</v>
      </c>
      <c r="AD79" s="21">
        <v>3</v>
      </c>
      <c r="AE79" s="21"/>
      <c r="AF79" s="21"/>
      <c r="AG79" s="21">
        <v>3</v>
      </c>
      <c r="AH79" t="s">
        <v>349</v>
      </c>
      <c r="AI79">
        <v>15</v>
      </c>
      <c r="AJ79" s="21">
        <v>3</v>
      </c>
      <c r="AK79" s="21" t="s">
        <v>467</v>
      </c>
      <c r="AL79" s="21">
        <v>-8</v>
      </c>
      <c r="AM79" s="21">
        <v>3</v>
      </c>
      <c r="AN79" s="21" t="s">
        <v>449</v>
      </c>
      <c r="AO79" s="21">
        <v>10</v>
      </c>
      <c r="AP79" s="21">
        <v>3</v>
      </c>
      <c r="AQ79" t="s">
        <v>449</v>
      </c>
      <c r="AR79">
        <v>-2</v>
      </c>
      <c r="AS79" s="21">
        <v>3</v>
      </c>
      <c r="AT79" s="21" t="s">
        <v>449</v>
      </c>
      <c r="AU79" s="21">
        <v>24</v>
      </c>
      <c r="AV79" s="21">
        <v>3</v>
      </c>
      <c r="AW79" t="s">
        <v>449</v>
      </c>
      <c r="AX79">
        <v>12</v>
      </c>
      <c r="AY79" s="21">
        <v>3</v>
      </c>
      <c r="AZ79" s="21" t="s">
        <v>449</v>
      </c>
      <c r="BA79" s="21">
        <v>-26</v>
      </c>
      <c r="BB79" s="21">
        <v>3</v>
      </c>
      <c r="BC79" s="21"/>
      <c r="BD79" s="21"/>
      <c r="BE79" s="21">
        <v>3</v>
      </c>
      <c r="BF79" s="21">
        <v>0</v>
      </c>
      <c r="BG79" s="21">
        <v>0</v>
      </c>
      <c r="BH79" s="21">
        <v>3</v>
      </c>
      <c r="BK79" s="21">
        <v>3</v>
      </c>
    </row>
    <row r="80" spans="1:63" x14ac:dyDescent="0.25">
      <c r="A80" t="s">
        <v>447</v>
      </c>
      <c r="B80">
        <v>24</v>
      </c>
      <c r="C80">
        <v>4</v>
      </c>
      <c r="D80" t="s">
        <v>447</v>
      </c>
      <c r="E80" s="4">
        <v>0</v>
      </c>
      <c r="F80">
        <v>4</v>
      </c>
      <c r="G80" s="21" t="s">
        <v>447</v>
      </c>
      <c r="H80" s="21">
        <v>-5</v>
      </c>
      <c r="I80" s="21">
        <v>4</v>
      </c>
      <c r="J80" t="s">
        <v>447</v>
      </c>
      <c r="K80">
        <v>-2</v>
      </c>
      <c r="L80" s="21">
        <v>4</v>
      </c>
      <c r="M80" s="21" t="s">
        <v>447</v>
      </c>
      <c r="N80" s="21">
        <v>9</v>
      </c>
      <c r="O80" s="21">
        <v>4</v>
      </c>
      <c r="P80" s="21" t="s">
        <v>447</v>
      </c>
      <c r="Q80" s="21">
        <v>-5</v>
      </c>
      <c r="R80" s="21">
        <v>4</v>
      </c>
      <c r="S80" s="21" t="s">
        <v>447</v>
      </c>
      <c r="T80" s="21">
        <v>-16</v>
      </c>
      <c r="U80" s="21">
        <v>4</v>
      </c>
      <c r="V80" s="21" t="s">
        <v>447</v>
      </c>
      <c r="W80" s="21">
        <v>-16</v>
      </c>
      <c r="X80" s="21">
        <v>4</v>
      </c>
      <c r="Y80" s="21" t="s">
        <v>447</v>
      </c>
      <c r="Z80" s="21">
        <v>-1</v>
      </c>
      <c r="AA80" s="21">
        <v>4</v>
      </c>
      <c r="AB80" s="21" t="s">
        <v>447</v>
      </c>
      <c r="AC80" s="21">
        <v>-1</v>
      </c>
      <c r="AD80" s="21">
        <v>4</v>
      </c>
      <c r="AE80" s="21"/>
      <c r="AF80" s="21"/>
      <c r="AG80" s="21">
        <v>4</v>
      </c>
      <c r="AH80" t="s">
        <v>447</v>
      </c>
      <c r="AI80">
        <v>15</v>
      </c>
      <c r="AJ80" s="21">
        <v>4</v>
      </c>
      <c r="AK80" s="21" t="s">
        <v>349</v>
      </c>
      <c r="AL80" s="21">
        <v>-8</v>
      </c>
      <c r="AM80" s="21">
        <v>4</v>
      </c>
      <c r="AN80" s="21" t="s">
        <v>349</v>
      </c>
      <c r="AO80" s="21">
        <v>10</v>
      </c>
      <c r="AP80" s="21">
        <v>4</v>
      </c>
      <c r="AQ80" t="s">
        <v>349</v>
      </c>
      <c r="AR80">
        <v>-2</v>
      </c>
      <c r="AS80" s="21">
        <v>4</v>
      </c>
      <c r="AT80" s="21" t="s">
        <v>349</v>
      </c>
      <c r="AU80" s="21">
        <v>24</v>
      </c>
      <c r="AV80" s="21">
        <v>4</v>
      </c>
      <c r="AW80" t="s">
        <v>349</v>
      </c>
      <c r="AX80">
        <v>12</v>
      </c>
      <c r="AY80" s="21">
        <v>4</v>
      </c>
      <c r="AZ80" s="21" t="s">
        <v>349</v>
      </c>
      <c r="BA80" s="21">
        <v>-26</v>
      </c>
      <c r="BB80" s="21">
        <v>4</v>
      </c>
      <c r="BC80" s="21"/>
      <c r="BD80" s="21"/>
      <c r="BE80" s="21">
        <v>4</v>
      </c>
      <c r="BF80" s="21">
        <v>0</v>
      </c>
      <c r="BG80" s="21">
        <v>0</v>
      </c>
      <c r="BH80" s="21">
        <v>4</v>
      </c>
      <c r="BK80" s="21">
        <v>4</v>
      </c>
    </row>
    <row r="81" spans="1:63" x14ac:dyDescent="0.25">
      <c r="A81" t="s">
        <v>452</v>
      </c>
      <c r="B81">
        <v>-13</v>
      </c>
      <c r="C81">
        <v>1</v>
      </c>
      <c r="D81" t="s">
        <v>452</v>
      </c>
      <c r="E81" s="4">
        <v>-2</v>
      </c>
      <c r="F81">
        <v>1</v>
      </c>
      <c r="G81" s="21" t="s">
        <v>452</v>
      </c>
      <c r="H81" s="21">
        <v>6</v>
      </c>
      <c r="I81" s="21">
        <v>1</v>
      </c>
      <c r="J81" t="s">
        <v>145</v>
      </c>
      <c r="K81">
        <v>-6</v>
      </c>
      <c r="L81" s="21">
        <v>1</v>
      </c>
      <c r="M81" s="21" t="s">
        <v>71</v>
      </c>
      <c r="N81" s="21">
        <v>8</v>
      </c>
      <c r="O81" s="21">
        <v>1</v>
      </c>
      <c r="P81" s="21" t="s">
        <v>145</v>
      </c>
      <c r="Q81" s="21">
        <v>4</v>
      </c>
      <c r="R81" s="21">
        <v>1</v>
      </c>
      <c r="S81" s="21" t="s">
        <v>31</v>
      </c>
      <c r="T81" s="21">
        <v>2</v>
      </c>
      <c r="U81" s="21">
        <v>1</v>
      </c>
      <c r="V81" s="21" t="s">
        <v>31</v>
      </c>
      <c r="W81" s="21">
        <v>2</v>
      </c>
      <c r="X81" s="21">
        <v>1</v>
      </c>
      <c r="Y81" s="21" t="s">
        <v>267</v>
      </c>
      <c r="Z81" s="21">
        <v>-2</v>
      </c>
      <c r="AA81" s="21">
        <v>1</v>
      </c>
      <c r="AB81" s="21" t="s">
        <v>267</v>
      </c>
      <c r="AC81" s="21">
        <v>-2</v>
      </c>
      <c r="AD81" s="21">
        <v>1</v>
      </c>
      <c r="AE81" s="21"/>
      <c r="AF81" s="21"/>
      <c r="AG81" s="21">
        <v>1</v>
      </c>
      <c r="AH81" t="s">
        <v>267</v>
      </c>
      <c r="AI81">
        <v>6</v>
      </c>
      <c r="AJ81" s="21">
        <v>1</v>
      </c>
      <c r="AK81" s="21" t="s">
        <v>267</v>
      </c>
      <c r="AL81" s="21">
        <v>7</v>
      </c>
      <c r="AM81" s="21">
        <v>1</v>
      </c>
      <c r="AN81" s="21" t="s">
        <v>267</v>
      </c>
      <c r="AO81" s="21">
        <v>-11</v>
      </c>
      <c r="AP81" s="21">
        <v>1</v>
      </c>
      <c r="AQ81" t="s">
        <v>267</v>
      </c>
      <c r="AR81">
        <v>7</v>
      </c>
      <c r="AS81" s="21">
        <v>1</v>
      </c>
      <c r="AT81" s="21" t="s">
        <v>267</v>
      </c>
      <c r="AU81" s="21">
        <v>0</v>
      </c>
      <c r="AV81" s="21">
        <v>1</v>
      </c>
      <c r="AW81" t="s">
        <v>267</v>
      </c>
      <c r="AX81">
        <v>3</v>
      </c>
      <c r="AY81" s="21">
        <v>1</v>
      </c>
      <c r="AZ81" s="21" t="s">
        <v>267</v>
      </c>
      <c r="BA81" s="21">
        <v>11</v>
      </c>
      <c r="BB81" s="21">
        <v>1</v>
      </c>
      <c r="BC81" s="21"/>
      <c r="BD81" s="21"/>
      <c r="BE81" s="21">
        <v>1</v>
      </c>
      <c r="BF81" s="21">
        <v>0</v>
      </c>
      <c r="BG81" s="21">
        <v>0</v>
      </c>
      <c r="BH81" s="21">
        <v>1</v>
      </c>
      <c r="BK81" s="21">
        <v>1</v>
      </c>
    </row>
    <row r="82" spans="1:63" x14ac:dyDescent="0.25">
      <c r="A82" t="s">
        <v>145</v>
      </c>
      <c r="B82">
        <v>-13</v>
      </c>
      <c r="C82">
        <v>2</v>
      </c>
      <c r="D82" t="s">
        <v>145</v>
      </c>
      <c r="E82" s="4">
        <v>-2</v>
      </c>
      <c r="F82">
        <v>2</v>
      </c>
      <c r="G82" s="21" t="s">
        <v>145</v>
      </c>
      <c r="H82" s="21">
        <v>6</v>
      </c>
      <c r="I82" s="21">
        <v>2</v>
      </c>
      <c r="J82" t="s">
        <v>235</v>
      </c>
      <c r="K82">
        <v>-6</v>
      </c>
      <c r="L82" s="21">
        <v>2</v>
      </c>
      <c r="M82" s="21" t="s">
        <v>145</v>
      </c>
      <c r="N82" s="21">
        <v>8</v>
      </c>
      <c r="O82" s="21">
        <v>2</v>
      </c>
      <c r="P82" s="21" t="s">
        <v>12</v>
      </c>
      <c r="Q82" s="21">
        <v>4</v>
      </c>
      <c r="R82" s="21">
        <v>2</v>
      </c>
      <c r="S82" s="21" t="s">
        <v>145</v>
      </c>
      <c r="T82" s="21">
        <v>2</v>
      </c>
      <c r="U82" s="21">
        <v>2</v>
      </c>
      <c r="V82" s="21" t="s">
        <v>145</v>
      </c>
      <c r="W82" s="21">
        <v>2</v>
      </c>
      <c r="X82" s="21">
        <v>2</v>
      </c>
      <c r="Y82" s="21" t="s">
        <v>450</v>
      </c>
      <c r="Z82" s="21">
        <v>-2</v>
      </c>
      <c r="AA82" s="21">
        <v>2</v>
      </c>
      <c r="AB82" s="21" t="s">
        <v>450</v>
      </c>
      <c r="AC82" s="21">
        <v>-2</v>
      </c>
      <c r="AD82" s="21">
        <v>2</v>
      </c>
      <c r="AE82" s="21"/>
      <c r="AF82" s="21"/>
      <c r="AG82" s="21">
        <v>2</v>
      </c>
      <c r="AH82" t="s">
        <v>450</v>
      </c>
      <c r="AI82">
        <v>6</v>
      </c>
      <c r="AJ82" s="21">
        <v>2</v>
      </c>
      <c r="AK82" s="21" t="s">
        <v>244</v>
      </c>
      <c r="AL82" s="21">
        <v>7</v>
      </c>
      <c r="AM82" s="21">
        <v>2</v>
      </c>
      <c r="AN82" s="21" t="s">
        <v>12</v>
      </c>
      <c r="AO82" s="21">
        <v>-11</v>
      </c>
      <c r="AP82" s="21">
        <v>2</v>
      </c>
      <c r="AQ82" t="s">
        <v>347</v>
      </c>
      <c r="AR82">
        <v>7</v>
      </c>
      <c r="AS82" s="21">
        <v>2</v>
      </c>
      <c r="AT82" s="21" t="s">
        <v>347</v>
      </c>
      <c r="AU82" s="21">
        <v>0</v>
      </c>
      <c r="AV82" s="21">
        <v>2</v>
      </c>
      <c r="AW82" t="s">
        <v>347</v>
      </c>
      <c r="AX82">
        <v>3</v>
      </c>
      <c r="AY82" s="21">
        <v>2</v>
      </c>
      <c r="AZ82" s="21" t="s">
        <v>347</v>
      </c>
      <c r="BA82" s="21">
        <v>11</v>
      </c>
      <c r="BB82" s="21">
        <v>2</v>
      </c>
      <c r="BC82" s="21"/>
      <c r="BD82" s="21"/>
      <c r="BE82" s="21">
        <v>2</v>
      </c>
      <c r="BF82" s="21">
        <v>0</v>
      </c>
      <c r="BG82" s="21">
        <v>0</v>
      </c>
      <c r="BH82" s="21">
        <v>2</v>
      </c>
      <c r="BK82" s="21">
        <v>2</v>
      </c>
    </row>
    <row r="83" spans="1:63" x14ac:dyDescent="0.25">
      <c r="A83" t="s">
        <v>148</v>
      </c>
      <c r="B83">
        <v>-13</v>
      </c>
      <c r="C83">
        <v>3</v>
      </c>
      <c r="D83" t="s">
        <v>148</v>
      </c>
      <c r="E83" s="4">
        <v>-2</v>
      </c>
      <c r="F83">
        <v>3</v>
      </c>
      <c r="G83" s="21" t="s">
        <v>148</v>
      </c>
      <c r="H83" s="21">
        <v>6</v>
      </c>
      <c r="I83" s="21">
        <v>3</v>
      </c>
      <c r="J83" t="s">
        <v>148</v>
      </c>
      <c r="K83">
        <v>-6</v>
      </c>
      <c r="L83" s="21">
        <v>3</v>
      </c>
      <c r="M83" s="21" t="s">
        <v>148</v>
      </c>
      <c r="N83" s="21">
        <v>8</v>
      </c>
      <c r="O83" s="21">
        <v>3</v>
      </c>
      <c r="P83" s="21" t="s">
        <v>148</v>
      </c>
      <c r="Q83" s="21">
        <v>4</v>
      </c>
      <c r="R83" s="21">
        <v>3</v>
      </c>
      <c r="S83" s="21" t="s">
        <v>148</v>
      </c>
      <c r="T83" s="21">
        <v>2</v>
      </c>
      <c r="U83" s="21">
        <v>3</v>
      </c>
      <c r="V83" s="21" t="s">
        <v>148</v>
      </c>
      <c r="W83" s="21">
        <v>2</v>
      </c>
      <c r="X83" s="21">
        <v>3</v>
      </c>
      <c r="Y83" s="21" t="s">
        <v>235</v>
      </c>
      <c r="Z83" s="21">
        <v>-2</v>
      </c>
      <c r="AA83" s="21">
        <v>3</v>
      </c>
      <c r="AB83" s="21" t="s">
        <v>235</v>
      </c>
      <c r="AC83" s="21">
        <v>-2</v>
      </c>
      <c r="AD83" s="21">
        <v>3</v>
      </c>
      <c r="AE83" s="21"/>
      <c r="AF83" s="21"/>
      <c r="AG83" s="21">
        <v>3</v>
      </c>
      <c r="AH83" t="s">
        <v>448</v>
      </c>
      <c r="AI83">
        <v>6</v>
      </c>
      <c r="AJ83" s="21">
        <v>3</v>
      </c>
      <c r="AK83" s="21" t="s">
        <v>448</v>
      </c>
      <c r="AL83" s="21">
        <v>7</v>
      </c>
      <c r="AM83" s="21">
        <v>3</v>
      </c>
      <c r="AN83" s="21" t="s">
        <v>448</v>
      </c>
      <c r="AO83" s="21">
        <v>-11</v>
      </c>
      <c r="AP83" s="21">
        <v>3</v>
      </c>
      <c r="AQ83" t="s">
        <v>448</v>
      </c>
      <c r="AR83">
        <v>7</v>
      </c>
      <c r="AS83" s="21">
        <v>3</v>
      </c>
      <c r="AT83" s="21" t="s">
        <v>448</v>
      </c>
      <c r="AU83" s="21">
        <v>0</v>
      </c>
      <c r="AV83" s="21">
        <v>3</v>
      </c>
      <c r="AW83" t="s">
        <v>448</v>
      </c>
      <c r="AX83">
        <v>3</v>
      </c>
      <c r="AY83" s="21">
        <v>3</v>
      </c>
      <c r="AZ83" s="21" t="s">
        <v>448</v>
      </c>
      <c r="BA83" s="21">
        <v>11</v>
      </c>
      <c r="BB83" s="21">
        <v>3</v>
      </c>
      <c r="BC83" s="21"/>
      <c r="BD83" s="21"/>
      <c r="BE83" s="21">
        <v>3</v>
      </c>
      <c r="BF83" s="21">
        <v>0</v>
      </c>
      <c r="BG83" s="21">
        <v>0</v>
      </c>
      <c r="BH83" s="21">
        <v>3</v>
      </c>
      <c r="BK83" s="21">
        <v>3</v>
      </c>
    </row>
    <row r="84" spans="1:63" x14ac:dyDescent="0.25">
      <c r="A84" t="s">
        <v>448</v>
      </c>
      <c r="B84">
        <v>-13</v>
      </c>
      <c r="C84">
        <v>4</v>
      </c>
      <c r="D84" t="s">
        <v>448</v>
      </c>
      <c r="E84" s="4">
        <v>-2</v>
      </c>
      <c r="F84">
        <v>4</v>
      </c>
      <c r="G84" s="21" t="s">
        <v>448</v>
      </c>
      <c r="H84" s="21">
        <v>6</v>
      </c>
      <c r="I84" s="21">
        <v>4</v>
      </c>
      <c r="J84" t="s">
        <v>448</v>
      </c>
      <c r="K84">
        <v>-6</v>
      </c>
      <c r="L84" s="21">
        <v>4</v>
      </c>
      <c r="M84" s="21" t="s">
        <v>448</v>
      </c>
      <c r="N84" s="21">
        <v>8</v>
      </c>
      <c r="O84" s="21">
        <v>4</v>
      </c>
      <c r="P84" s="21" t="s">
        <v>448</v>
      </c>
      <c r="Q84" s="21">
        <v>4</v>
      </c>
      <c r="R84" s="21">
        <v>4</v>
      </c>
      <c r="S84" s="21" t="s">
        <v>448</v>
      </c>
      <c r="T84" s="21">
        <v>2</v>
      </c>
      <c r="U84" s="21">
        <v>4</v>
      </c>
      <c r="V84" s="21" t="s">
        <v>448</v>
      </c>
      <c r="W84" s="21">
        <v>2</v>
      </c>
      <c r="X84" s="21">
        <v>4</v>
      </c>
      <c r="Y84" s="21" t="s">
        <v>448</v>
      </c>
      <c r="Z84" s="21">
        <v>-2</v>
      </c>
      <c r="AA84" s="21">
        <v>4</v>
      </c>
      <c r="AB84" s="21" t="s">
        <v>448</v>
      </c>
      <c r="AC84" s="21">
        <v>-2</v>
      </c>
      <c r="AD84" s="21">
        <v>4</v>
      </c>
      <c r="AE84" s="21"/>
      <c r="AF84" s="21"/>
      <c r="AG84" s="21">
        <v>4</v>
      </c>
      <c r="AH84" t="s">
        <v>63</v>
      </c>
      <c r="AI84">
        <v>6</v>
      </c>
      <c r="AJ84" s="21">
        <v>4</v>
      </c>
      <c r="AK84" s="21" t="s">
        <v>63</v>
      </c>
      <c r="AL84" s="21">
        <v>7</v>
      </c>
      <c r="AM84" s="21">
        <v>4</v>
      </c>
      <c r="AN84" s="21" t="s">
        <v>63</v>
      </c>
      <c r="AO84" s="21">
        <v>-11</v>
      </c>
      <c r="AP84" s="21">
        <v>4</v>
      </c>
      <c r="AQ84" t="s">
        <v>63</v>
      </c>
      <c r="AR84">
        <v>7</v>
      </c>
      <c r="AS84" s="21">
        <v>4</v>
      </c>
      <c r="AT84" s="21" t="s">
        <v>63</v>
      </c>
      <c r="AU84" s="21">
        <v>0</v>
      </c>
      <c r="AV84" s="21">
        <v>4</v>
      </c>
      <c r="AW84" t="s">
        <v>63</v>
      </c>
      <c r="AX84">
        <v>3</v>
      </c>
      <c r="AY84" s="21">
        <v>4</v>
      </c>
      <c r="AZ84" s="21" t="s">
        <v>63</v>
      </c>
      <c r="BA84" s="21">
        <v>11</v>
      </c>
      <c r="BB84" s="21">
        <v>4</v>
      </c>
      <c r="BC84" s="21"/>
      <c r="BD84" s="21"/>
      <c r="BE84" s="21">
        <v>4</v>
      </c>
      <c r="BF84" s="21">
        <v>0</v>
      </c>
      <c r="BG84" s="21">
        <v>0</v>
      </c>
      <c r="BH84" s="21">
        <v>4</v>
      </c>
      <c r="BK84" s="21">
        <v>4</v>
      </c>
    </row>
    <row r="85" spans="1:63" x14ac:dyDescent="0.25">
      <c r="A85" t="s">
        <v>247</v>
      </c>
      <c r="B85">
        <v>0</v>
      </c>
      <c r="C85">
        <v>1</v>
      </c>
      <c r="D85" t="s">
        <v>247</v>
      </c>
      <c r="E85" s="4">
        <v>3</v>
      </c>
      <c r="F85">
        <v>1</v>
      </c>
      <c r="G85" s="21" t="s">
        <v>247</v>
      </c>
      <c r="H85" s="21">
        <v>15</v>
      </c>
      <c r="I85" s="21">
        <v>1</v>
      </c>
      <c r="J85" t="s">
        <v>247</v>
      </c>
      <c r="K85">
        <v>5</v>
      </c>
      <c r="L85" s="21">
        <v>1</v>
      </c>
      <c r="M85" s="21" t="s">
        <v>247</v>
      </c>
      <c r="N85" s="21">
        <v>-4</v>
      </c>
      <c r="O85" s="21">
        <v>1</v>
      </c>
      <c r="P85" s="21" t="s">
        <v>247</v>
      </c>
      <c r="Q85" s="21">
        <v>-10</v>
      </c>
      <c r="R85" s="21">
        <v>1</v>
      </c>
      <c r="S85" s="21" t="s">
        <v>247</v>
      </c>
      <c r="T85" s="21">
        <v>-3</v>
      </c>
      <c r="U85" s="21">
        <v>1</v>
      </c>
      <c r="V85" s="21" t="s">
        <v>247</v>
      </c>
      <c r="W85" s="21">
        <v>-3</v>
      </c>
      <c r="X85" s="21">
        <v>1</v>
      </c>
      <c r="Y85" s="21" t="s">
        <v>452</v>
      </c>
      <c r="Z85" s="21">
        <v>-8</v>
      </c>
      <c r="AA85" s="21">
        <v>1</v>
      </c>
      <c r="AB85" s="21" t="s">
        <v>452</v>
      </c>
      <c r="AC85" s="21">
        <v>-8</v>
      </c>
      <c r="AD85" s="21">
        <v>1</v>
      </c>
      <c r="AE85" s="21"/>
      <c r="AF85" s="21"/>
      <c r="AG85" s="21">
        <v>1</v>
      </c>
      <c r="AH85" t="s">
        <v>145</v>
      </c>
      <c r="AI85">
        <v>6</v>
      </c>
      <c r="AJ85" s="21">
        <v>1</v>
      </c>
      <c r="AK85" s="21" t="s">
        <v>145</v>
      </c>
      <c r="AL85" s="21">
        <v>2</v>
      </c>
      <c r="AM85" s="21">
        <v>1</v>
      </c>
      <c r="AN85" s="21" t="s">
        <v>145</v>
      </c>
      <c r="AO85" s="21">
        <v>25</v>
      </c>
      <c r="AP85" s="21">
        <v>1</v>
      </c>
      <c r="AQ85" t="s">
        <v>145</v>
      </c>
      <c r="AR85">
        <v>-20</v>
      </c>
      <c r="AS85" s="21">
        <v>1</v>
      </c>
      <c r="AT85" s="21" t="s">
        <v>145</v>
      </c>
      <c r="AU85" s="21">
        <v>7</v>
      </c>
      <c r="AV85" s="21">
        <v>1</v>
      </c>
      <c r="AW85" t="s">
        <v>145</v>
      </c>
      <c r="AX85">
        <v>11</v>
      </c>
      <c r="AY85" s="21">
        <v>1</v>
      </c>
      <c r="AZ85" s="21" t="s">
        <v>145</v>
      </c>
      <c r="BA85" s="21">
        <v>15</v>
      </c>
      <c r="BB85" s="21">
        <v>1</v>
      </c>
      <c r="BC85" s="21"/>
      <c r="BD85" s="21"/>
      <c r="BE85" s="21">
        <v>1</v>
      </c>
      <c r="BF85" s="21">
        <v>0</v>
      </c>
      <c r="BG85" s="21">
        <v>0</v>
      </c>
      <c r="BH85" s="21">
        <v>1</v>
      </c>
      <c r="BK85" s="21">
        <v>1</v>
      </c>
    </row>
    <row r="86" spans="1:63" x14ac:dyDescent="0.25">
      <c r="A86" t="s">
        <v>450</v>
      </c>
      <c r="B86">
        <v>0</v>
      </c>
      <c r="C86">
        <v>2</v>
      </c>
      <c r="D86" t="s">
        <v>450</v>
      </c>
      <c r="E86" s="4">
        <v>3</v>
      </c>
      <c r="F86">
        <v>2</v>
      </c>
      <c r="G86" s="21" t="s">
        <v>450</v>
      </c>
      <c r="H86" s="21">
        <v>15</v>
      </c>
      <c r="I86" s="21">
        <v>2</v>
      </c>
      <c r="J86" t="s">
        <v>450</v>
      </c>
      <c r="K86">
        <v>5</v>
      </c>
      <c r="L86" s="21">
        <v>2</v>
      </c>
      <c r="M86" s="21" t="s">
        <v>450</v>
      </c>
      <c r="N86" s="21">
        <v>-4</v>
      </c>
      <c r="O86" s="21">
        <v>2</v>
      </c>
      <c r="P86" s="21" t="s">
        <v>267</v>
      </c>
      <c r="Q86" s="21">
        <v>-10</v>
      </c>
      <c r="R86" s="21">
        <v>2</v>
      </c>
      <c r="S86" s="21" t="s">
        <v>450</v>
      </c>
      <c r="T86" s="21">
        <v>-3</v>
      </c>
      <c r="U86" s="21">
        <v>2</v>
      </c>
      <c r="V86" s="21" t="s">
        <v>450</v>
      </c>
      <c r="W86" s="21">
        <v>-3</v>
      </c>
      <c r="X86" s="21">
        <v>2</v>
      </c>
      <c r="Y86" s="21" t="s">
        <v>259</v>
      </c>
      <c r="Z86" s="21">
        <v>-8</v>
      </c>
      <c r="AA86" s="21">
        <v>2</v>
      </c>
      <c r="AB86" s="21" t="s">
        <v>259</v>
      </c>
      <c r="AC86" s="21">
        <v>-8</v>
      </c>
      <c r="AD86" s="21">
        <v>2</v>
      </c>
      <c r="AE86" s="21"/>
      <c r="AF86" s="21"/>
      <c r="AG86" s="21">
        <v>2</v>
      </c>
      <c r="AH86" t="s">
        <v>259</v>
      </c>
      <c r="AI86">
        <v>6</v>
      </c>
      <c r="AJ86" s="21">
        <v>2</v>
      </c>
      <c r="AK86" s="21" t="s">
        <v>259</v>
      </c>
      <c r="AL86" s="21">
        <v>2</v>
      </c>
      <c r="AM86" s="21">
        <v>2</v>
      </c>
      <c r="AN86" s="21" t="s">
        <v>259</v>
      </c>
      <c r="AO86" s="21">
        <v>25</v>
      </c>
      <c r="AP86" s="21">
        <v>2</v>
      </c>
      <c r="AQ86" t="s">
        <v>259</v>
      </c>
      <c r="AR86">
        <v>-20</v>
      </c>
      <c r="AS86" s="21">
        <v>2</v>
      </c>
      <c r="AT86" s="21" t="s">
        <v>259</v>
      </c>
      <c r="AU86" s="21">
        <v>7</v>
      </c>
      <c r="AV86" s="21">
        <v>2</v>
      </c>
      <c r="AW86" t="s">
        <v>259</v>
      </c>
      <c r="AX86">
        <v>11</v>
      </c>
      <c r="AY86" s="21">
        <v>2</v>
      </c>
      <c r="AZ86" s="21" t="s">
        <v>259</v>
      </c>
      <c r="BA86" s="21">
        <v>15</v>
      </c>
      <c r="BB86" s="21">
        <v>2</v>
      </c>
      <c r="BC86" s="21"/>
      <c r="BD86" s="21"/>
      <c r="BE86" s="21">
        <v>2</v>
      </c>
      <c r="BF86" s="21">
        <v>0</v>
      </c>
      <c r="BG86" s="21">
        <v>0</v>
      </c>
      <c r="BH86" s="21">
        <v>2</v>
      </c>
      <c r="BK86" s="21">
        <v>2</v>
      </c>
    </row>
    <row r="87" spans="1:63" x14ac:dyDescent="0.25">
      <c r="A87" t="s">
        <v>347</v>
      </c>
      <c r="B87">
        <v>0</v>
      </c>
      <c r="C87">
        <v>3</v>
      </c>
      <c r="D87" t="s">
        <v>347</v>
      </c>
      <c r="E87" s="4">
        <v>3</v>
      </c>
      <c r="F87">
        <v>3</v>
      </c>
      <c r="G87" s="21" t="s">
        <v>347</v>
      </c>
      <c r="H87" s="21">
        <v>15</v>
      </c>
      <c r="I87" s="21">
        <v>3</v>
      </c>
      <c r="J87" t="s">
        <v>347</v>
      </c>
      <c r="K87">
        <v>5</v>
      </c>
      <c r="L87" s="21">
        <v>3</v>
      </c>
      <c r="M87" s="21" t="s">
        <v>347</v>
      </c>
      <c r="N87" s="21">
        <v>-4</v>
      </c>
      <c r="O87" s="21">
        <v>3</v>
      </c>
      <c r="P87" s="21" t="s">
        <v>450</v>
      </c>
      <c r="Q87" s="21">
        <v>-10</v>
      </c>
      <c r="R87" s="21">
        <v>3</v>
      </c>
      <c r="S87" s="21" t="s">
        <v>349</v>
      </c>
      <c r="T87" s="21">
        <v>-3</v>
      </c>
      <c r="U87" s="21">
        <v>3</v>
      </c>
      <c r="V87" s="21" t="s">
        <v>349</v>
      </c>
      <c r="W87" s="21">
        <v>-3</v>
      </c>
      <c r="X87" s="21">
        <v>3</v>
      </c>
      <c r="Y87" s="21" t="s">
        <v>148</v>
      </c>
      <c r="Z87" s="21">
        <v>-8</v>
      </c>
      <c r="AA87" s="21">
        <v>3</v>
      </c>
      <c r="AB87" s="21" t="s">
        <v>148</v>
      </c>
      <c r="AC87" s="21">
        <v>-8</v>
      </c>
      <c r="AD87" s="21">
        <v>3</v>
      </c>
      <c r="AE87" s="21"/>
      <c r="AF87" s="21"/>
      <c r="AG87" s="21">
        <v>3</v>
      </c>
      <c r="AH87" t="s">
        <v>235</v>
      </c>
      <c r="AI87">
        <v>6</v>
      </c>
      <c r="AJ87" s="21">
        <v>3</v>
      </c>
      <c r="AK87" s="21" t="s">
        <v>235</v>
      </c>
      <c r="AL87" s="21">
        <v>2</v>
      </c>
      <c r="AM87" s="21">
        <v>3</v>
      </c>
      <c r="AN87" s="21" t="s">
        <v>235</v>
      </c>
      <c r="AO87" s="21">
        <v>25</v>
      </c>
      <c r="AP87" s="21">
        <v>3</v>
      </c>
      <c r="AQ87" t="s">
        <v>235</v>
      </c>
      <c r="AR87">
        <v>-20</v>
      </c>
      <c r="AS87" s="21">
        <v>3</v>
      </c>
      <c r="AT87" s="21" t="s">
        <v>235</v>
      </c>
      <c r="AU87" s="21">
        <v>7</v>
      </c>
      <c r="AV87" s="21">
        <v>3</v>
      </c>
      <c r="AW87" t="s">
        <v>235</v>
      </c>
      <c r="AX87">
        <v>11</v>
      </c>
      <c r="AY87" s="21">
        <v>3</v>
      </c>
      <c r="AZ87" s="21" t="s">
        <v>235</v>
      </c>
      <c r="BA87" s="21">
        <v>15</v>
      </c>
      <c r="BB87" s="21">
        <v>3</v>
      </c>
      <c r="BC87" s="21"/>
      <c r="BD87" s="21"/>
      <c r="BE87" s="21">
        <v>3</v>
      </c>
      <c r="BF87" s="21">
        <v>0</v>
      </c>
      <c r="BG87" s="21">
        <v>0</v>
      </c>
      <c r="BH87" s="21">
        <v>3</v>
      </c>
      <c r="BK87" s="21">
        <v>3</v>
      </c>
    </row>
    <row r="88" spans="1:63" x14ac:dyDescent="0.25">
      <c r="A88" t="s">
        <v>79</v>
      </c>
      <c r="B88">
        <v>0</v>
      </c>
      <c r="C88">
        <v>4</v>
      </c>
      <c r="D88" t="s">
        <v>79</v>
      </c>
      <c r="E88" s="4">
        <v>3</v>
      </c>
      <c r="F88">
        <v>4</v>
      </c>
      <c r="G88" s="21" t="s">
        <v>79</v>
      </c>
      <c r="H88" s="21">
        <v>15</v>
      </c>
      <c r="I88" s="21">
        <v>4</v>
      </c>
      <c r="J88" t="s">
        <v>79</v>
      </c>
      <c r="K88">
        <v>5</v>
      </c>
      <c r="L88" s="21">
        <v>4</v>
      </c>
      <c r="M88" s="21" t="s">
        <v>79</v>
      </c>
      <c r="N88" s="21">
        <v>-4</v>
      </c>
      <c r="O88" s="21">
        <v>4</v>
      </c>
      <c r="P88" s="21" t="s">
        <v>79</v>
      </c>
      <c r="Q88" s="21">
        <v>-10</v>
      </c>
      <c r="R88" s="21">
        <v>4</v>
      </c>
      <c r="S88" s="21" t="s">
        <v>79</v>
      </c>
      <c r="T88" s="21">
        <v>-3</v>
      </c>
      <c r="U88" s="21">
        <v>4</v>
      </c>
      <c r="V88" s="21" t="s">
        <v>79</v>
      </c>
      <c r="W88" s="21">
        <v>-3</v>
      </c>
      <c r="X88" s="21">
        <v>4</v>
      </c>
      <c r="Y88" s="21" t="s">
        <v>79</v>
      </c>
      <c r="Z88" s="21">
        <v>-8</v>
      </c>
      <c r="AA88" s="21">
        <v>4</v>
      </c>
      <c r="AB88" s="21" t="s">
        <v>79</v>
      </c>
      <c r="AC88" s="21">
        <v>-8</v>
      </c>
      <c r="AD88" s="21">
        <v>4</v>
      </c>
      <c r="AE88" s="21"/>
      <c r="AF88" s="21"/>
      <c r="AG88" s="21">
        <v>4</v>
      </c>
      <c r="AH88" t="s">
        <v>79</v>
      </c>
      <c r="AI88">
        <v>6</v>
      </c>
      <c r="AJ88" s="21">
        <v>4</v>
      </c>
      <c r="AK88" s="21" t="s">
        <v>79</v>
      </c>
      <c r="AL88" s="21">
        <v>2</v>
      </c>
      <c r="AM88" s="21">
        <v>4</v>
      </c>
      <c r="AN88" s="21" t="s">
        <v>79</v>
      </c>
      <c r="AO88" s="21">
        <v>25</v>
      </c>
      <c r="AP88" s="21">
        <v>4</v>
      </c>
      <c r="AQ88" t="s">
        <v>79</v>
      </c>
      <c r="AR88">
        <v>-20</v>
      </c>
      <c r="AS88" s="21">
        <v>4</v>
      </c>
      <c r="AT88" s="21" t="s">
        <v>79</v>
      </c>
      <c r="AU88" s="21">
        <v>7</v>
      </c>
      <c r="AV88" s="21">
        <v>4</v>
      </c>
      <c r="AW88" t="s">
        <v>79</v>
      </c>
      <c r="AX88">
        <v>11</v>
      </c>
      <c r="AY88" s="21">
        <v>4</v>
      </c>
      <c r="AZ88" s="21" t="s">
        <v>79</v>
      </c>
      <c r="BA88" s="21">
        <v>15</v>
      </c>
      <c r="BB88" s="21">
        <v>4</v>
      </c>
      <c r="BC88" s="21"/>
      <c r="BD88" s="21"/>
      <c r="BE88" s="21">
        <v>4</v>
      </c>
      <c r="BF88" s="21">
        <v>0</v>
      </c>
      <c r="BG88" s="21">
        <v>0</v>
      </c>
      <c r="BH88" s="21">
        <v>4</v>
      </c>
      <c r="BK88" s="21">
        <v>4</v>
      </c>
    </row>
    <row r="89" spans="1:63" x14ac:dyDescent="0.25">
      <c r="A89" t="s">
        <v>71</v>
      </c>
      <c r="B89">
        <v>-3</v>
      </c>
      <c r="C89">
        <v>1</v>
      </c>
      <c r="D89" t="s">
        <v>71</v>
      </c>
      <c r="E89" s="4">
        <v>-10</v>
      </c>
      <c r="F89">
        <v>1</v>
      </c>
      <c r="G89" s="21" t="s">
        <v>71</v>
      </c>
      <c r="H89" s="21">
        <v>17</v>
      </c>
      <c r="I89" s="21">
        <v>1</v>
      </c>
      <c r="J89" t="s">
        <v>452</v>
      </c>
      <c r="K89">
        <v>-18</v>
      </c>
      <c r="L89" s="21">
        <v>1</v>
      </c>
      <c r="M89" s="21" t="s">
        <v>452</v>
      </c>
      <c r="N89" s="21">
        <v>-1</v>
      </c>
      <c r="O89" s="21">
        <v>1</v>
      </c>
      <c r="P89" s="21" t="s">
        <v>452</v>
      </c>
      <c r="Q89" s="21">
        <v>1</v>
      </c>
      <c r="R89" s="21">
        <v>1</v>
      </c>
      <c r="S89" s="21" t="s">
        <v>452</v>
      </c>
      <c r="T89" s="21">
        <v>6</v>
      </c>
      <c r="U89" s="21">
        <v>1</v>
      </c>
      <c r="V89" s="21" t="s">
        <v>452</v>
      </c>
      <c r="W89" s="21">
        <v>6</v>
      </c>
      <c r="X89" s="21">
        <v>1</v>
      </c>
      <c r="Y89" s="21" t="s">
        <v>31</v>
      </c>
      <c r="Z89" s="21">
        <v>-4</v>
      </c>
      <c r="AA89" s="21">
        <v>1</v>
      </c>
      <c r="AB89" s="21" t="s">
        <v>31</v>
      </c>
      <c r="AC89" s="21">
        <v>-4</v>
      </c>
      <c r="AD89" s="21">
        <v>1</v>
      </c>
      <c r="AE89" s="21"/>
      <c r="AF89" s="21"/>
      <c r="AG89" s="21">
        <v>1</v>
      </c>
      <c r="AH89" t="s">
        <v>284</v>
      </c>
      <c r="AI89">
        <v>-18</v>
      </c>
      <c r="AJ89" s="21">
        <v>1</v>
      </c>
      <c r="AK89" s="21" t="s">
        <v>284</v>
      </c>
      <c r="AL89" s="21">
        <v>-3</v>
      </c>
      <c r="AM89" s="21">
        <v>1</v>
      </c>
      <c r="AN89" s="21" t="s">
        <v>284</v>
      </c>
      <c r="AO89" s="21">
        <v>4</v>
      </c>
      <c r="AP89" s="21">
        <v>1</v>
      </c>
      <c r="AQ89" t="s">
        <v>284</v>
      </c>
      <c r="AR89">
        <v>-9</v>
      </c>
      <c r="AS89" s="21">
        <v>1</v>
      </c>
      <c r="AT89" s="21" t="s">
        <v>284</v>
      </c>
      <c r="AU89" s="21">
        <v>7</v>
      </c>
      <c r="AV89" s="21">
        <v>1</v>
      </c>
      <c r="AW89" t="s">
        <v>284</v>
      </c>
      <c r="AX89">
        <v>-3</v>
      </c>
      <c r="AY89" s="21">
        <v>1</v>
      </c>
      <c r="AZ89" s="21" t="s">
        <v>284</v>
      </c>
      <c r="BA89" s="21">
        <v>7</v>
      </c>
      <c r="BB89" s="21">
        <v>1</v>
      </c>
      <c r="BC89" s="21"/>
      <c r="BD89" s="21"/>
      <c r="BE89" s="21">
        <v>1</v>
      </c>
      <c r="BF89" s="21">
        <v>0</v>
      </c>
      <c r="BG89" s="21">
        <v>0</v>
      </c>
      <c r="BH89" s="21">
        <v>1</v>
      </c>
      <c r="BK89" s="21">
        <v>1</v>
      </c>
    </row>
    <row r="90" spans="1:63" x14ac:dyDescent="0.25">
      <c r="A90" t="s">
        <v>12</v>
      </c>
      <c r="B90">
        <v>-3</v>
      </c>
      <c r="C90">
        <v>2</v>
      </c>
      <c r="D90" t="s">
        <v>12</v>
      </c>
      <c r="E90" s="4">
        <v>-10</v>
      </c>
      <c r="F90">
        <v>2</v>
      </c>
      <c r="G90" s="21" t="s">
        <v>12</v>
      </c>
      <c r="H90" s="21">
        <v>17</v>
      </c>
      <c r="I90" s="21">
        <v>2</v>
      </c>
      <c r="J90" t="s">
        <v>12</v>
      </c>
      <c r="K90">
        <v>-18</v>
      </c>
      <c r="L90" s="21">
        <v>2</v>
      </c>
      <c r="M90" s="21" t="s">
        <v>12</v>
      </c>
      <c r="N90" s="21">
        <v>-1</v>
      </c>
      <c r="O90" s="21">
        <v>2</v>
      </c>
      <c r="P90" s="21" t="s">
        <v>235</v>
      </c>
      <c r="Q90" s="21">
        <v>1</v>
      </c>
      <c r="R90" s="21">
        <v>2</v>
      </c>
      <c r="S90" s="21" t="s">
        <v>284</v>
      </c>
      <c r="T90" s="21">
        <v>6</v>
      </c>
      <c r="U90" s="21">
        <v>2</v>
      </c>
      <c r="V90" s="21" t="s">
        <v>284</v>
      </c>
      <c r="W90" s="21">
        <v>6</v>
      </c>
      <c r="X90" s="21">
        <v>2</v>
      </c>
      <c r="Y90" s="21" t="s">
        <v>284</v>
      </c>
      <c r="Z90" s="21">
        <v>-4</v>
      </c>
      <c r="AA90" s="21">
        <v>2</v>
      </c>
      <c r="AB90" s="21" t="s">
        <v>284</v>
      </c>
      <c r="AC90" s="21">
        <v>-4</v>
      </c>
      <c r="AD90" s="21">
        <v>2</v>
      </c>
      <c r="AE90" s="21"/>
      <c r="AF90" s="21"/>
      <c r="AG90" s="21">
        <v>2</v>
      </c>
      <c r="AH90" t="s">
        <v>148</v>
      </c>
      <c r="AI90">
        <v>-18</v>
      </c>
      <c r="AJ90" s="21">
        <v>2</v>
      </c>
      <c r="AK90" s="21" t="s">
        <v>148</v>
      </c>
      <c r="AL90" s="21">
        <v>-3</v>
      </c>
      <c r="AM90" s="21">
        <v>2</v>
      </c>
      <c r="AN90" s="21" t="s">
        <v>148</v>
      </c>
      <c r="AO90" s="21">
        <v>4</v>
      </c>
      <c r="AP90" s="21">
        <v>2</v>
      </c>
      <c r="AQ90" t="s">
        <v>148</v>
      </c>
      <c r="AR90">
        <v>-9</v>
      </c>
      <c r="AS90" s="21">
        <v>2</v>
      </c>
      <c r="AT90" s="21" t="s">
        <v>148</v>
      </c>
      <c r="AU90" s="21">
        <v>7</v>
      </c>
      <c r="AV90" s="21">
        <v>2</v>
      </c>
      <c r="AW90" t="s">
        <v>148</v>
      </c>
      <c r="AX90">
        <v>-3</v>
      </c>
      <c r="AY90" s="21">
        <v>2</v>
      </c>
      <c r="AZ90" s="21" t="s">
        <v>148</v>
      </c>
      <c r="BA90" s="21">
        <v>7</v>
      </c>
      <c r="BB90" s="21">
        <v>2</v>
      </c>
      <c r="BC90" s="21"/>
      <c r="BD90" s="21"/>
      <c r="BE90" s="21">
        <v>2</v>
      </c>
      <c r="BF90" s="21">
        <v>0</v>
      </c>
      <c r="BG90" s="21">
        <v>0</v>
      </c>
      <c r="BH90" s="21">
        <v>2</v>
      </c>
      <c r="BK90" s="21">
        <v>2</v>
      </c>
    </row>
    <row r="91" spans="1:63" x14ac:dyDescent="0.25">
      <c r="A91" t="s">
        <v>349</v>
      </c>
      <c r="B91">
        <v>-3</v>
      </c>
      <c r="C91">
        <v>3</v>
      </c>
      <c r="D91" t="s">
        <v>349</v>
      </c>
      <c r="E91" s="4">
        <v>-29</v>
      </c>
      <c r="F91">
        <v>3</v>
      </c>
      <c r="G91" s="21" t="s">
        <v>349</v>
      </c>
      <c r="H91" s="21">
        <v>17</v>
      </c>
      <c r="I91" s="21">
        <v>3</v>
      </c>
      <c r="J91" t="s">
        <v>349</v>
      </c>
      <c r="K91">
        <v>-18</v>
      </c>
      <c r="L91" s="21">
        <v>3</v>
      </c>
      <c r="M91" s="21" t="s">
        <v>349</v>
      </c>
      <c r="N91" s="21">
        <v>-1</v>
      </c>
      <c r="O91" s="21">
        <v>3</v>
      </c>
      <c r="P91" s="21" t="s">
        <v>349</v>
      </c>
      <c r="Q91" s="21">
        <v>1</v>
      </c>
      <c r="R91" s="21">
        <v>3</v>
      </c>
      <c r="S91" s="21" t="s">
        <v>235</v>
      </c>
      <c r="T91" s="21">
        <v>6</v>
      </c>
      <c r="U91" s="21">
        <v>3</v>
      </c>
      <c r="V91" s="21" t="s">
        <v>235</v>
      </c>
      <c r="W91" s="21">
        <v>6</v>
      </c>
      <c r="X91" s="21">
        <v>3</v>
      </c>
      <c r="Y91" s="21" t="s">
        <v>145</v>
      </c>
      <c r="Z91" s="21">
        <v>-4</v>
      </c>
      <c r="AA91" s="21">
        <v>3</v>
      </c>
      <c r="AB91" s="21" t="s">
        <v>145</v>
      </c>
      <c r="AC91" s="21">
        <v>-4</v>
      </c>
      <c r="AD91" s="21">
        <v>3</v>
      </c>
      <c r="AE91" s="21"/>
      <c r="AF91" s="21"/>
      <c r="AG91" s="21">
        <v>3</v>
      </c>
      <c r="AH91" t="s">
        <v>467</v>
      </c>
      <c r="AI91">
        <v>-18</v>
      </c>
      <c r="AJ91" s="21">
        <v>3</v>
      </c>
      <c r="AK91" s="21" t="s">
        <v>484</v>
      </c>
      <c r="AL91" s="21">
        <v>-3</v>
      </c>
      <c r="AM91" s="21">
        <v>3</v>
      </c>
      <c r="AN91" s="21" t="s">
        <v>484</v>
      </c>
      <c r="AO91" s="21">
        <v>4</v>
      </c>
      <c r="AP91" s="21">
        <v>3</v>
      </c>
      <c r="AQ91" t="s">
        <v>484</v>
      </c>
      <c r="AR91">
        <v>-9</v>
      </c>
      <c r="AS91" s="21">
        <v>3</v>
      </c>
      <c r="AT91" s="21" t="s">
        <v>484</v>
      </c>
      <c r="AU91" s="21">
        <v>7</v>
      </c>
      <c r="AV91" s="21">
        <v>3</v>
      </c>
      <c r="AW91" t="s">
        <v>484</v>
      </c>
      <c r="AX91">
        <v>-3</v>
      </c>
      <c r="AY91" s="21">
        <v>3</v>
      </c>
      <c r="AZ91" s="21" t="s">
        <v>484</v>
      </c>
      <c r="BA91" s="21">
        <v>7</v>
      </c>
      <c r="BB91" s="21">
        <v>3</v>
      </c>
      <c r="BC91" s="21"/>
      <c r="BD91" s="21"/>
      <c r="BE91" s="21">
        <v>3</v>
      </c>
      <c r="BF91" s="21">
        <v>0</v>
      </c>
      <c r="BG91" s="21">
        <v>0</v>
      </c>
      <c r="BH91" s="21">
        <v>3</v>
      </c>
      <c r="BK91" s="21">
        <v>3</v>
      </c>
    </row>
    <row r="92" spans="1:63" x14ac:dyDescent="0.25">
      <c r="A92" t="s">
        <v>63</v>
      </c>
      <c r="B92">
        <v>-3</v>
      </c>
      <c r="C92">
        <v>4</v>
      </c>
      <c r="D92" t="s">
        <v>63</v>
      </c>
      <c r="E92" s="4">
        <v>-10</v>
      </c>
      <c r="F92">
        <v>4</v>
      </c>
      <c r="G92" s="21" t="s">
        <v>63</v>
      </c>
      <c r="H92" s="21">
        <v>17</v>
      </c>
      <c r="I92" s="21">
        <v>4</v>
      </c>
      <c r="J92" t="s">
        <v>63</v>
      </c>
      <c r="K92">
        <v>-18</v>
      </c>
      <c r="L92" s="21">
        <v>4</v>
      </c>
      <c r="M92" s="21" t="s">
        <v>63</v>
      </c>
      <c r="N92" s="21">
        <v>-1</v>
      </c>
      <c r="O92" s="21">
        <v>4</v>
      </c>
      <c r="P92" s="21" t="s">
        <v>63</v>
      </c>
      <c r="Q92" s="21">
        <v>1</v>
      </c>
      <c r="R92" s="21">
        <v>4</v>
      </c>
      <c r="S92" s="21" t="s">
        <v>63</v>
      </c>
      <c r="T92" s="21">
        <v>6</v>
      </c>
      <c r="U92" s="21">
        <v>4</v>
      </c>
      <c r="V92" s="21" t="s">
        <v>63</v>
      </c>
      <c r="W92" s="21">
        <v>6</v>
      </c>
      <c r="X92" s="21">
        <v>4</v>
      </c>
      <c r="Y92" s="21" t="s">
        <v>63</v>
      </c>
      <c r="Z92" s="21">
        <v>-4</v>
      </c>
      <c r="AA92" s="21">
        <v>4</v>
      </c>
      <c r="AB92" s="21" t="s">
        <v>63</v>
      </c>
      <c r="AC92" s="21">
        <v>-4</v>
      </c>
      <c r="AD92" s="21">
        <v>4</v>
      </c>
      <c r="AE92" s="21"/>
      <c r="AF92" s="21"/>
      <c r="AG92" s="21">
        <v>4</v>
      </c>
      <c r="AH92" t="s">
        <v>121</v>
      </c>
      <c r="AI92">
        <v>-18</v>
      </c>
      <c r="AJ92" s="21">
        <v>4</v>
      </c>
      <c r="AK92" s="21" t="s">
        <v>121</v>
      </c>
      <c r="AL92" s="21">
        <v>-3</v>
      </c>
      <c r="AM92" s="21">
        <v>4</v>
      </c>
      <c r="AN92" s="21" t="s">
        <v>121</v>
      </c>
      <c r="AO92" s="21">
        <v>4</v>
      </c>
      <c r="AP92" s="21">
        <v>4</v>
      </c>
      <c r="AQ92" t="s">
        <v>121</v>
      </c>
      <c r="AR92">
        <v>-9</v>
      </c>
      <c r="AS92" s="21">
        <v>4</v>
      </c>
      <c r="AT92" s="21" t="s">
        <v>121</v>
      </c>
      <c r="AU92" s="21">
        <v>7</v>
      </c>
      <c r="AV92" s="21">
        <v>4</v>
      </c>
      <c r="AW92" t="s">
        <v>121</v>
      </c>
      <c r="AX92">
        <v>-3</v>
      </c>
      <c r="AY92" s="21">
        <v>4</v>
      </c>
      <c r="AZ92" s="21" t="s">
        <v>121</v>
      </c>
      <c r="BA92" s="21">
        <v>7</v>
      </c>
      <c r="BB92" s="21">
        <v>4</v>
      </c>
      <c r="BC92" s="21"/>
      <c r="BD92" s="21"/>
      <c r="BE92" s="21">
        <v>4</v>
      </c>
      <c r="BF92" s="21">
        <v>0</v>
      </c>
      <c r="BG92" s="21">
        <v>0</v>
      </c>
      <c r="BH92" s="21">
        <v>4</v>
      </c>
      <c r="BK92" s="21">
        <v>4</v>
      </c>
    </row>
    <row r="93" spans="1:63" x14ac:dyDescent="0.25">
      <c r="A93" t="s">
        <v>265</v>
      </c>
      <c r="B93">
        <v>10</v>
      </c>
      <c r="C93">
        <v>1</v>
      </c>
      <c r="D93" t="s">
        <v>265</v>
      </c>
      <c r="E93" s="4">
        <v>12</v>
      </c>
      <c r="F93">
        <v>1</v>
      </c>
      <c r="G93" s="21" t="s">
        <v>66</v>
      </c>
      <c r="H93" s="21">
        <v>19</v>
      </c>
      <c r="I93" s="21">
        <v>1</v>
      </c>
      <c r="J93" t="s">
        <v>71</v>
      </c>
      <c r="K93">
        <v>6</v>
      </c>
      <c r="L93" s="21">
        <v>1</v>
      </c>
      <c r="M93" s="21" t="s">
        <v>265</v>
      </c>
      <c r="N93" s="21">
        <v>-10</v>
      </c>
      <c r="O93" s="21">
        <v>1</v>
      </c>
      <c r="P93" s="21" t="s">
        <v>252</v>
      </c>
      <c r="Q93" s="21">
        <v>11</v>
      </c>
      <c r="R93" s="21">
        <v>1</v>
      </c>
      <c r="S93" s="21" t="s">
        <v>343</v>
      </c>
      <c r="T93" s="21">
        <v>-1</v>
      </c>
      <c r="U93" s="21">
        <v>1</v>
      </c>
      <c r="V93" s="21" t="s">
        <v>343</v>
      </c>
      <c r="W93" s="21">
        <v>-1</v>
      </c>
      <c r="X93" s="21">
        <v>1</v>
      </c>
      <c r="Y93" s="21" t="s">
        <v>66</v>
      </c>
      <c r="Z93" s="21">
        <v>22</v>
      </c>
      <c r="AA93" s="21">
        <v>1</v>
      </c>
      <c r="AB93" s="21" t="s">
        <v>66</v>
      </c>
      <c r="AC93" s="21">
        <v>22</v>
      </c>
      <c r="AD93" s="21">
        <v>1</v>
      </c>
      <c r="AE93" s="21"/>
      <c r="AF93" s="21"/>
      <c r="AG93" s="21">
        <v>1</v>
      </c>
      <c r="AH93" t="s">
        <v>66</v>
      </c>
      <c r="AI93">
        <v>9</v>
      </c>
      <c r="AJ93" s="21">
        <v>1</v>
      </c>
      <c r="AK93" s="21" t="s">
        <v>66</v>
      </c>
      <c r="AL93" s="21">
        <v>-2</v>
      </c>
      <c r="AM93" s="21">
        <v>1</v>
      </c>
      <c r="AN93" s="21" t="s">
        <v>8</v>
      </c>
      <c r="AO93" s="21">
        <v>2</v>
      </c>
      <c r="AP93" s="21">
        <v>1</v>
      </c>
      <c r="AQ93" t="s">
        <v>452</v>
      </c>
      <c r="AR93">
        <v>-1</v>
      </c>
      <c r="AS93" s="21">
        <v>1</v>
      </c>
      <c r="AT93" s="21" t="s">
        <v>66</v>
      </c>
      <c r="AU93" s="21">
        <v>20</v>
      </c>
      <c r="AV93" s="21">
        <v>1</v>
      </c>
      <c r="AW93" t="s">
        <v>66</v>
      </c>
      <c r="AX93">
        <v>-2</v>
      </c>
      <c r="AY93" s="21">
        <v>1</v>
      </c>
      <c r="AZ93" s="21" t="s">
        <v>66</v>
      </c>
      <c r="BA93" s="21">
        <v>-3</v>
      </c>
      <c r="BB93" s="21">
        <v>1</v>
      </c>
      <c r="BC93" s="21"/>
      <c r="BD93" s="21"/>
      <c r="BE93" s="21">
        <v>1</v>
      </c>
      <c r="BF93" s="21"/>
      <c r="BG93" s="21"/>
      <c r="BH93" s="21">
        <v>1</v>
      </c>
      <c r="BI93" s="21"/>
      <c r="BJ93" s="21"/>
      <c r="BK93" s="21">
        <v>1</v>
      </c>
    </row>
    <row r="94" spans="1:63" x14ac:dyDescent="0.25">
      <c r="A94" t="s">
        <v>66</v>
      </c>
      <c r="B94">
        <v>10</v>
      </c>
      <c r="C94">
        <v>2</v>
      </c>
      <c r="D94" t="s">
        <v>66</v>
      </c>
      <c r="E94" s="4">
        <v>12</v>
      </c>
      <c r="F94">
        <v>2</v>
      </c>
      <c r="G94" s="21" t="s">
        <v>15</v>
      </c>
      <c r="H94" s="21">
        <v>19</v>
      </c>
      <c r="I94" s="21">
        <v>2</v>
      </c>
      <c r="J94" t="s">
        <v>8</v>
      </c>
      <c r="K94">
        <v>6</v>
      </c>
      <c r="L94" s="21">
        <v>2</v>
      </c>
      <c r="M94" s="21" t="s">
        <v>45</v>
      </c>
      <c r="N94" s="21">
        <v>-10</v>
      </c>
      <c r="O94" s="21">
        <v>2</v>
      </c>
      <c r="P94" s="21" t="s">
        <v>66</v>
      </c>
      <c r="Q94" s="21">
        <v>11</v>
      </c>
      <c r="R94" s="21">
        <v>2</v>
      </c>
      <c r="S94" s="21" t="s">
        <v>66</v>
      </c>
      <c r="T94" s="21">
        <v>-1</v>
      </c>
      <c r="U94" s="21">
        <v>2</v>
      </c>
      <c r="V94" s="21" t="s">
        <v>66</v>
      </c>
      <c r="W94" s="21">
        <v>-1</v>
      </c>
      <c r="X94" s="21">
        <v>2</v>
      </c>
      <c r="Y94" s="21" t="s">
        <v>252</v>
      </c>
      <c r="Z94" s="21">
        <v>22</v>
      </c>
      <c r="AA94" s="21">
        <v>2</v>
      </c>
      <c r="AB94" s="21" t="s">
        <v>252</v>
      </c>
      <c r="AC94" s="21">
        <v>22</v>
      </c>
      <c r="AD94" s="21">
        <v>2</v>
      </c>
      <c r="AE94" s="21"/>
      <c r="AF94" s="21"/>
      <c r="AG94" s="21">
        <v>2</v>
      </c>
      <c r="AH94" t="s">
        <v>15</v>
      </c>
      <c r="AI94">
        <v>9</v>
      </c>
      <c r="AJ94" s="21">
        <v>2</v>
      </c>
      <c r="AK94" s="21" t="s">
        <v>15</v>
      </c>
      <c r="AL94" s="21">
        <v>-2</v>
      </c>
      <c r="AM94" s="21">
        <v>2</v>
      </c>
      <c r="AN94" s="21" t="s">
        <v>66</v>
      </c>
      <c r="AO94" s="21">
        <v>2</v>
      </c>
      <c r="AP94" s="21">
        <v>2</v>
      </c>
      <c r="AQ94" t="s">
        <v>66</v>
      </c>
      <c r="AR94">
        <v>-1</v>
      </c>
      <c r="AS94" s="21">
        <v>2</v>
      </c>
      <c r="AT94" s="21" t="s">
        <v>71</v>
      </c>
      <c r="AU94" s="21">
        <v>20</v>
      </c>
      <c r="AV94" s="21">
        <v>2</v>
      </c>
      <c r="AW94" t="s">
        <v>71</v>
      </c>
      <c r="AX94">
        <v>-2</v>
      </c>
      <c r="AY94" s="21">
        <v>2</v>
      </c>
      <c r="AZ94" s="21" t="s">
        <v>71</v>
      </c>
      <c r="BA94" s="21">
        <v>-3</v>
      </c>
      <c r="BB94" s="21">
        <v>2</v>
      </c>
      <c r="BC94" s="21"/>
      <c r="BD94" s="21"/>
      <c r="BE94" s="21">
        <v>2</v>
      </c>
      <c r="BF94" s="21"/>
      <c r="BG94" s="21"/>
      <c r="BH94" s="21">
        <v>2</v>
      </c>
      <c r="BI94" s="21"/>
      <c r="BJ94" s="21"/>
      <c r="BK94" s="21">
        <v>2</v>
      </c>
    </row>
    <row r="95" spans="1:63" x14ac:dyDescent="0.25">
      <c r="A95" t="s">
        <v>91</v>
      </c>
      <c r="B95">
        <v>10</v>
      </c>
      <c r="C95">
        <v>3</v>
      </c>
      <c r="D95" t="s">
        <v>91</v>
      </c>
      <c r="E95" s="4">
        <v>12</v>
      </c>
      <c r="F95">
        <v>3</v>
      </c>
      <c r="G95" s="21" t="s">
        <v>91</v>
      </c>
      <c r="H95" s="21">
        <v>19</v>
      </c>
      <c r="I95" s="21">
        <v>3</v>
      </c>
      <c r="J95" t="s">
        <v>66</v>
      </c>
      <c r="K95">
        <v>6</v>
      </c>
      <c r="L95" s="21">
        <v>3</v>
      </c>
      <c r="M95" s="21" t="s">
        <v>91</v>
      </c>
      <c r="N95" s="21">
        <v>-10</v>
      </c>
      <c r="O95" s="21">
        <v>3</v>
      </c>
      <c r="P95" s="21" t="s">
        <v>91</v>
      </c>
      <c r="Q95" s="21">
        <v>11</v>
      </c>
      <c r="R95" s="21">
        <v>3</v>
      </c>
      <c r="S95" s="21" t="s">
        <v>91</v>
      </c>
      <c r="T95" s="21">
        <v>-1</v>
      </c>
      <c r="U95" s="21">
        <v>3</v>
      </c>
      <c r="V95" s="21" t="s">
        <v>91</v>
      </c>
      <c r="W95" s="21">
        <v>-1</v>
      </c>
      <c r="X95" s="21">
        <v>3</v>
      </c>
      <c r="Y95" s="21" t="s">
        <v>91</v>
      </c>
      <c r="Z95" s="21">
        <v>22</v>
      </c>
      <c r="AA95" s="21">
        <v>3</v>
      </c>
      <c r="AB95" s="21" t="s">
        <v>91</v>
      </c>
      <c r="AC95" s="21">
        <v>22</v>
      </c>
      <c r="AD95" s="21">
        <v>3</v>
      </c>
      <c r="AE95" s="21"/>
      <c r="AF95" s="21"/>
      <c r="AG95" s="21">
        <v>3</v>
      </c>
      <c r="AH95" t="s">
        <v>91</v>
      </c>
      <c r="AI95">
        <v>9</v>
      </c>
      <c r="AJ95" s="21">
        <v>3</v>
      </c>
      <c r="AK95" s="21" t="s">
        <v>71</v>
      </c>
      <c r="AL95" s="21">
        <v>-2</v>
      </c>
      <c r="AM95" s="21">
        <v>3</v>
      </c>
      <c r="AN95" s="21" t="s">
        <v>71</v>
      </c>
      <c r="AO95" s="21">
        <v>2</v>
      </c>
      <c r="AP95" s="21">
        <v>3</v>
      </c>
      <c r="AQ95" t="s">
        <v>71</v>
      </c>
      <c r="AR95">
        <v>-1</v>
      </c>
      <c r="AS95" s="21">
        <v>3</v>
      </c>
      <c r="AT95" s="21" t="s">
        <v>91</v>
      </c>
      <c r="AU95" s="21">
        <v>20</v>
      </c>
      <c r="AV95" s="21">
        <v>3</v>
      </c>
      <c r="AW95" t="s">
        <v>91</v>
      </c>
      <c r="AX95">
        <v>-2</v>
      </c>
      <c r="AY95" s="21">
        <v>3</v>
      </c>
      <c r="AZ95" s="21" t="s">
        <v>91</v>
      </c>
      <c r="BA95" s="21">
        <v>-3</v>
      </c>
      <c r="BB95" s="21">
        <v>3</v>
      </c>
      <c r="BC95" s="21"/>
      <c r="BD95" s="21"/>
      <c r="BE95" s="21">
        <v>3</v>
      </c>
      <c r="BF95" s="21"/>
      <c r="BG95" s="21"/>
      <c r="BH95" s="21">
        <v>3</v>
      </c>
      <c r="BI95" s="21"/>
      <c r="BJ95" s="21"/>
      <c r="BK95" s="21">
        <v>3</v>
      </c>
    </row>
    <row r="96" spans="1:63" x14ac:dyDescent="0.25">
      <c r="A96" t="s">
        <v>244</v>
      </c>
      <c r="B96">
        <v>10</v>
      </c>
      <c r="C96">
        <v>4</v>
      </c>
      <c r="D96" t="s">
        <v>244</v>
      </c>
      <c r="E96" s="4">
        <v>12</v>
      </c>
      <c r="F96">
        <v>4</v>
      </c>
      <c r="G96" s="21" t="s">
        <v>244</v>
      </c>
      <c r="H96" s="21">
        <v>19</v>
      </c>
      <c r="I96" s="21">
        <v>4</v>
      </c>
      <c r="J96" t="s">
        <v>91</v>
      </c>
      <c r="K96">
        <v>6</v>
      </c>
      <c r="L96" s="21">
        <v>4</v>
      </c>
      <c r="M96" s="21" t="s">
        <v>244</v>
      </c>
      <c r="N96" s="21">
        <v>-10</v>
      </c>
      <c r="O96" s="21">
        <v>4</v>
      </c>
      <c r="P96" s="21" t="s">
        <v>244</v>
      </c>
      <c r="Q96" s="21">
        <v>11</v>
      </c>
      <c r="R96" s="21">
        <v>4</v>
      </c>
      <c r="S96" s="21" t="s">
        <v>244</v>
      </c>
      <c r="T96" s="21">
        <v>-1</v>
      </c>
      <c r="U96" s="21">
        <v>4</v>
      </c>
      <c r="V96" s="21" t="s">
        <v>244</v>
      </c>
      <c r="W96" s="21">
        <v>-1</v>
      </c>
      <c r="X96" s="21">
        <v>4</v>
      </c>
      <c r="Y96" s="21" t="s">
        <v>244</v>
      </c>
      <c r="Z96" s="21">
        <v>22</v>
      </c>
      <c r="AA96" s="21">
        <v>4</v>
      </c>
      <c r="AB96" s="21" t="s">
        <v>244</v>
      </c>
      <c r="AC96" s="21">
        <v>22</v>
      </c>
      <c r="AD96" s="21">
        <v>4</v>
      </c>
      <c r="AE96" s="21"/>
      <c r="AF96" s="21"/>
      <c r="AG96" s="21">
        <v>4</v>
      </c>
      <c r="AH96" t="s">
        <v>244</v>
      </c>
      <c r="AI96">
        <v>9</v>
      </c>
      <c r="AJ96" s="21">
        <v>4</v>
      </c>
      <c r="AK96" s="21" t="s">
        <v>91</v>
      </c>
      <c r="AL96" s="21">
        <v>-2</v>
      </c>
      <c r="AM96" s="21">
        <v>4</v>
      </c>
      <c r="AN96" s="21" t="s">
        <v>91</v>
      </c>
      <c r="AO96" s="21">
        <v>2</v>
      </c>
      <c r="AP96" s="21">
        <v>4</v>
      </c>
      <c r="AQ96" t="s">
        <v>244</v>
      </c>
      <c r="AR96">
        <v>-1</v>
      </c>
      <c r="AS96" s="21">
        <v>4</v>
      </c>
      <c r="AT96" s="21" t="s">
        <v>244</v>
      </c>
      <c r="AU96" s="21">
        <v>20</v>
      </c>
      <c r="AV96" s="21">
        <v>4</v>
      </c>
      <c r="AW96" t="s">
        <v>244</v>
      </c>
      <c r="AX96">
        <v>-2</v>
      </c>
      <c r="AY96" s="21">
        <v>4</v>
      </c>
      <c r="AZ96" s="21" t="s">
        <v>244</v>
      </c>
      <c r="BA96" s="21">
        <v>-3</v>
      </c>
      <c r="BB96" s="21">
        <v>4</v>
      </c>
      <c r="BC96" s="21"/>
      <c r="BD96" s="21"/>
      <c r="BE96" s="21">
        <v>4</v>
      </c>
      <c r="BF96" s="21"/>
      <c r="BG96" s="21"/>
      <c r="BH96" s="21">
        <v>4</v>
      </c>
      <c r="BI96" s="21"/>
      <c r="BJ96" s="21"/>
      <c r="BK96" s="21">
        <v>4</v>
      </c>
    </row>
    <row r="97" spans="1:63" x14ac:dyDescent="0.25">
      <c r="A97" t="s">
        <v>466</v>
      </c>
      <c r="B97">
        <v>11</v>
      </c>
      <c r="C97">
        <v>1</v>
      </c>
      <c r="D97" t="s">
        <v>466</v>
      </c>
      <c r="E97" s="4">
        <v>8</v>
      </c>
      <c r="F97">
        <v>1</v>
      </c>
      <c r="G97" s="21" t="s">
        <v>466</v>
      </c>
      <c r="H97" s="21">
        <v>-2</v>
      </c>
      <c r="I97" s="21">
        <v>1</v>
      </c>
      <c r="J97" t="s">
        <v>466</v>
      </c>
      <c r="K97">
        <v>21</v>
      </c>
      <c r="L97" s="21">
        <v>1</v>
      </c>
      <c r="M97" s="21" t="s">
        <v>466</v>
      </c>
      <c r="N97" s="21">
        <v>10</v>
      </c>
      <c r="O97" s="21">
        <v>1</v>
      </c>
      <c r="P97" s="21" t="s">
        <v>466</v>
      </c>
      <c r="Q97" s="21">
        <v>12</v>
      </c>
      <c r="R97" s="21">
        <v>1</v>
      </c>
      <c r="S97" s="21" t="s">
        <v>466</v>
      </c>
      <c r="T97" s="21">
        <v>-4</v>
      </c>
      <c r="U97" s="21">
        <v>1</v>
      </c>
      <c r="V97" s="21" t="s">
        <v>466</v>
      </c>
      <c r="W97" s="21">
        <v>-4</v>
      </c>
      <c r="X97" s="21">
        <v>1</v>
      </c>
      <c r="Y97" s="21" t="s">
        <v>466</v>
      </c>
      <c r="Z97" s="21">
        <v>5</v>
      </c>
      <c r="AA97" s="21">
        <v>1</v>
      </c>
      <c r="AB97" s="21" t="s">
        <v>466</v>
      </c>
      <c r="AC97" s="21">
        <v>5</v>
      </c>
      <c r="AD97" s="21">
        <v>1</v>
      </c>
      <c r="AE97" s="21"/>
      <c r="AF97" s="21"/>
      <c r="AG97" s="21">
        <v>1</v>
      </c>
      <c r="AH97" t="s">
        <v>466</v>
      </c>
      <c r="AI97">
        <v>3</v>
      </c>
      <c r="AJ97" s="21">
        <v>1</v>
      </c>
      <c r="AK97" s="21" t="s">
        <v>466</v>
      </c>
      <c r="AL97" s="21">
        <v>8</v>
      </c>
      <c r="AM97" s="21">
        <v>1</v>
      </c>
      <c r="AN97" s="21" t="s">
        <v>466</v>
      </c>
      <c r="AO97" s="21">
        <v>-8</v>
      </c>
      <c r="AP97" s="21">
        <v>1</v>
      </c>
      <c r="AQ97" t="s">
        <v>466</v>
      </c>
      <c r="AR97">
        <v>-10</v>
      </c>
      <c r="AS97" s="21">
        <v>1</v>
      </c>
      <c r="AT97" s="21" t="s">
        <v>466</v>
      </c>
      <c r="AU97" s="21">
        <v>8</v>
      </c>
      <c r="AV97" s="21">
        <v>1</v>
      </c>
      <c r="AW97" t="s">
        <v>466</v>
      </c>
      <c r="AX97">
        <v>22</v>
      </c>
      <c r="AY97" s="21">
        <v>1</v>
      </c>
      <c r="AZ97" s="21" t="s">
        <v>466</v>
      </c>
      <c r="BA97" s="21">
        <v>-22</v>
      </c>
      <c r="BB97" s="21">
        <v>1</v>
      </c>
      <c r="BC97" s="21"/>
      <c r="BD97" s="21"/>
      <c r="BE97" s="21">
        <v>1</v>
      </c>
      <c r="BF97" s="21"/>
      <c r="BG97" s="21"/>
      <c r="BH97" s="21">
        <v>1</v>
      </c>
      <c r="BI97" s="21"/>
      <c r="BJ97" s="21"/>
      <c r="BK97" s="21">
        <v>1</v>
      </c>
    </row>
    <row r="98" spans="1:63" x14ac:dyDescent="0.25">
      <c r="A98" t="s">
        <v>115</v>
      </c>
      <c r="B98">
        <v>11</v>
      </c>
      <c r="C98">
        <v>2</v>
      </c>
      <c r="D98" t="s">
        <v>115</v>
      </c>
      <c r="E98" s="4">
        <v>8</v>
      </c>
      <c r="F98">
        <v>2</v>
      </c>
      <c r="G98" s="21" t="s">
        <v>115</v>
      </c>
      <c r="H98" s="21">
        <v>-2</v>
      </c>
      <c r="I98" s="21">
        <v>2</v>
      </c>
      <c r="J98" t="s">
        <v>115</v>
      </c>
      <c r="K98">
        <v>21</v>
      </c>
      <c r="L98" s="21">
        <v>2</v>
      </c>
      <c r="M98" s="21" t="s">
        <v>8</v>
      </c>
      <c r="N98" s="21">
        <v>10</v>
      </c>
      <c r="O98" s="21">
        <v>2</v>
      </c>
      <c r="P98" s="21" t="s">
        <v>115</v>
      </c>
      <c r="Q98" s="21">
        <v>12</v>
      </c>
      <c r="R98" s="21">
        <v>2</v>
      </c>
      <c r="S98" s="21" t="s">
        <v>115</v>
      </c>
      <c r="T98" s="21">
        <v>-4</v>
      </c>
      <c r="U98" s="21">
        <v>2</v>
      </c>
      <c r="V98" s="21" t="s">
        <v>115</v>
      </c>
      <c r="W98" s="21">
        <v>-4</v>
      </c>
      <c r="X98" s="21">
        <v>2</v>
      </c>
      <c r="Y98" s="21" t="s">
        <v>115</v>
      </c>
      <c r="Z98" s="21">
        <v>5</v>
      </c>
      <c r="AA98" s="21">
        <v>2</v>
      </c>
      <c r="AB98" s="21" t="s">
        <v>115</v>
      </c>
      <c r="AC98" s="21">
        <v>5</v>
      </c>
      <c r="AD98" s="21">
        <v>2</v>
      </c>
      <c r="AE98" s="21"/>
      <c r="AF98" s="21"/>
      <c r="AG98" s="21">
        <v>2</v>
      </c>
      <c r="AH98" t="s">
        <v>115</v>
      </c>
      <c r="AI98">
        <v>3</v>
      </c>
      <c r="AJ98" s="21">
        <v>2</v>
      </c>
      <c r="AK98" s="21" t="s">
        <v>115</v>
      </c>
      <c r="AL98" s="21">
        <v>8</v>
      </c>
      <c r="AM98" s="21">
        <v>2</v>
      </c>
      <c r="AN98" s="21" t="s">
        <v>115</v>
      </c>
      <c r="AO98" s="21">
        <v>-8</v>
      </c>
      <c r="AP98" s="21">
        <v>2</v>
      </c>
      <c r="AQ98" t="s">
        <v>115</v>
      </c>
      <c r="AR98">
        <v>-10</v>
      </c>
      <c r="AS98" s="21">
        <v>2</v>
      </c>
      <c r="AT98" s="21" t="s">
        <v>115</v>
      </c>
      <c r="AU98" s="21">
        <v>8</v>
      </c>
      <c r="AV98" s="21">
        <v>2</v>
      </c>
      <c r="AW98" t="s">
        <v>115</v>
      </c>
      <c r="AX98">
        <v>22</v>
      </c>
      <c r="AY98" s="21">
        <v>2</v>
      </c>
      <c r="AZ98" s="21" t="s">
        <v>115</v>
      </c>
      <c r="BA98" s="21">
        <v>-22</v>
      </c>
      <c r="BB98" s="21">
        <v>2</v>
      </c>
      <c r="BC98" s="21"/>
      <c r="BD98" s="21"/>
      <c r="BE98" s="21">
        <v>2</v>
      </c>
      <c r="BF98" s="21"/>
      <c r="BG98" s="21"/>
      <c r="BH98" s="21">
        <v>2</v>
      </c>
      <c r="BI98" s="21"/>
      <c r="BJ98" s="21"/>
      <c r="BK98" s="21">
        <v>2</v>
      </c>
    </row>
    <row r="99" spans="1:63" x14ac:dyDescent="0.25">
      <c r="A99" t="s">
        <v>268</v>
      </c>
      <c r="B99">
        <v>11</v>
      </c>
      <c r="C99">
        <v>3</v>
      </c>
      <c r="D99" t="s">
        <v>268</v>
      </c>
      <c r="E99" s="4">
        <v>8</v>
      </c>
      <c r="F99">
        <v>3</v>
      </c>
      <c r="G99" s="21" t="s">
        <v>268</v>
      </c>
      <c r="H99" s="21">
        <v>-2</v>
      </c>
      <c r="I99" s="21">
        <v>3</v>
      </c>
      <c r="J99" t="s">
        <v>268</v>
      </c>
      <c r="K99">
        <v>21</v>
      </c>
      <c r="L99" s="21">
        <v>3</v>
      </c>
      <c r="M99" s="21" t="s">
        <v>115</v>
      </c>
      <c r="N99" s="21">
        <v>10</v>
      </c>
      <c r="O99" s="21">
        <v>3</v>
      </c>
      <c r="P99" s="21" t="s">
        <v>268</v>
      </c>
      <c r="Q99" s="21">
        <v>12</v>
      </c>
      <c r="R99" s="21">
        <v>3</v>
      </c>
      <c r="S99" s="21" t="s">
        <v>268</v>
      </c>
      <c r="T99" s="21">
        <v>-4</v>
      </c>
      <c r="U99" s="21">
        <v>3</v>
      </c>
      <c r="V99" s="21" t="s">
        <v>268</v>
      </c>
      <c r="W99" s="21">
        <v>-4</v>
      </c>
      <c r="X99" s="21">
        <v>3</v>
      </c>
      <c r="Y99" s="21" t="s">
        <v>268</v>
      </c>
      <c r="Z99" s="21">
        <v>5</v>
      </c>
      <c r="AA99" s="21">
        <v>3</v>
      </c>
      <c r="AB99" s="21" t="s">
        <v>268</v>
      </c>
      <c r="AC99" s="21">
        <v>5</v>
      </c>
      <c r="AD99" s="21">
        <v>3</v>
      </c>
      <c r="AE99" s="21"/>
      <c r="AF99" s="21"/>
      <c r="AG99" s="21">
        <v>3</v>
      </c>
      <c r="AH99" t="s">
        <v>268</v>
      </c>
      <c r="AI99">
        <v>3</v>
      </c>
      <c r="AJ99" s="21">
        <v>3</v>
      </c>
      <c r="AK99" s="21" t="s">
        <v>452</v>
      </c>
      <c r="AL99" s="21">
        <v>8</v>
      </c>
      <c r="AM99" s="21">
        <v>3</v>
      </c>
      <c r="AN99" s="21" t="s">
        <v>452</v>
      </c>
      <c r="AO99" s="21">
        <v>-8</v>
      </c>
      <c r="AP99" s="21">
        <v>3</v>
      </c>
      <c r="AQ99" t="s">
        <v>268</v>
      </c>
      <c r="AR99">
        <v>-10</v>
      </c>
      <c r="AS99" s="21">
        <v>3</v>
      </c>
      <c r="AT99" s="21" t="s">
        <v>268</v>
      </c>
      <c r="AU99" s="21">
        <v>8</v>
      </c>
      <c r="AV99" s="21">
        <v>3</v>
      </c>
      <c r="AW99" t="s">
        <v>268</v>
      </c>
      <c r="AX99">
        <v>22</v>
      </c>
      <c r="AY99" s="21">
        <v>3</v>
      </c>
      <c r="AZ99" s="21" t="s">
        <v>268</v>
      </c>
      <c r="BA99" s="21">
        <v>-22</v>
      </c>
      <c r="BB99" s="21">
        <v>3</v>
      </c>
      <c r="BC99" s="21"/>
      <c r="BD99" s="21"/>
      <c r="BE99" s="21">
        <v>3</v>
      </c>
      <c r="BF99" s="21"/>
      <c r="BG99" s="21"/>
      <c r="BH99" s="21">
        <v>3</v>
      </c>
      <c r="BI99" s="21"/>
      <c r="BJ99" s="21"/>
      <c r="BK99" s="21">
        <v>3</v>
      </c>
    </row>
    <row r="100" spans="1:63" x14ac:dyDescent="0.25">
      <c r="A100" t="s">
        <v>126</v>
      </c>
      <c r="B100">
        <v>11</v>
      </c>
      <c r="C100">
        <v>4</v>
      </c>
      <c r="D100" t="s">
        <v>126</v>
      </c>
      <c r="E100" s="4">
        <v>8</v>
      </c>
      <c r="F100">
        <v>4</v>
      </c>
      <c r="G100" s="21" t="s">
        <v>126</v>
      </c>
      <c r="H100" s="21">
        <v>-2</v>
      </c>
      <c r="I100" s="21">
        <v>4</v>
      </c>
      <c r="J100" t="s">
        <v>126</v>
      </c>
      <c r="K100">
        <v>21</v>
      </c>
      <c r="L100" s="21">
        <v>4</v>
      </c>
      <c r="M100" s="21" t="s">
        <v>126</v>
      </c>
      <c r="N100" s="21">
        <v>10</v>
      </c>
      <c r="O100" s="21">
        <v>4</v>
      </c>
      <c r="P100" s="21" t="s">
        <v>126</v>
      </c>
      <c r="Q100" s="21">
        <v>12</v>
      </c>
      <c r="R100" s="21">
        <v>4</v>
      </c>
      <c r="S100" s="21" t="s">
        <v>126</v>
      </c>
      <c r="T100" s="21">
        <v>-4</v>
      </c>
      <c r="U100" s="21">
        <v>4</v>
      </c>
      <c r="V100" s="21" t="s">
        <v>126</v>
      </c>
      <c r="W100" s="21">
        <v>-4</v>
      </c>
      <c r="X100" s="21">
        <v>4</v>
      </c>
      <c r="Y100" s="21" t="s">
        <v>126</v>
      </c>
      <c r="Z100" s="21">
        <v>5</v>
      </c>
      <c r="AA100" s="21">
        <v>4</v>
      </c>
      <c r="AB100" s="21" t="s">
        <v>126</v>
      </c>
      <c r="AC100" s="21">
        <v>5</v>
      </c>
      <c r="AD100" s="21">
        <v>4</v>
      </c>
      <c r="AE100" s="21"/>
      <c r="AF100" s="21"/>
      <c r="AG100" s="21">
        <v>4</v>
      </c>
      <c r="AH100" t="s">
        <v>126</v>
      </c>
      <c r="AI100">
        <v>3</v>
      </c>
      <c r="AJ100" s="21">
        <v>4</v>
      </c>
      <c r="AK100" s="21" t="s">
        <v>268</v>
      </c>
      <c r="AL100" s="21">
        <v>8</v>
      </c>
      <c r="AM100" s="21">
        <v>4</v>
      </c>
      <c r="AN100" s="21" t="s">
        <v>268</v>
      </c>
      <c r="AO100" s="21">
        <v>-8</v>
      </c>
      <c r="AP100" s="21">
        <v>4</v>
      </c>
      <c r="AQ100" t="s">
        <v>12</v>
      </c>
      <c r="AR100">
        <v>-10</v>
      </c>
      <c r="AS100" s="21">
        <v>4</v>
      </c>
      <c r="AT100" s="21" t="s">
        <v>126</v>
      </c>
      <c r="AU100" s="21">
        <v>8</v>
      </c>
      <c r="AV100" s="21">
        <v>4</v>
      </c>
      <c r="AW100" t="s">
        <v>126</v>
      </c>
      <c r="AX100">
        <v>22</v>
      </c>
      <c r="AY100" s="21">
        <v>4</v>
      </c>
      <c r="AZ100" s="21" t="s">
        <v>126</v>
      </c>
      <c r="BA100" s="21">
        <v>-22</v>
      </c>
      <c r="BB100" s="21">
        <v>4</v>
      </c>
      <c r="BC100" s="21"/>
      <c r="BD100" s="21"/>
      <c r="BE100" s="21">
        <v>4</v>
      </c>
      <c r="BF100" s="21"/>
      <c r="BG100" s="21"/>
      <c r="BH100" s="21">
        <v>4</v>
      </c>
      <c r="BI100" s="21"/>
      <c r="BJ100" s="21"/>
      <c r="BK100" s="21">
        <v>4</v>
      </c>
    </row>
    <row r="101" spans="1:63" x14ac:dyDescent="0.25">
      <c r="A101" t="s">
        <v>456</v>
      </c>
      <c r="B101">
        <v>7</v>
      </c>
      <c r="C101">
        <v>1</v>
      </c>
      <c r="D101" t="s">
        <v>456</v>
      </c>
      <c r="E101" s="4">
        <v>27</v>
      </c>
      <c r="F101">
        <v>1</v>
      </c>
      <c r="G101" s="21" t="s">
        <v>456</v>
      </c>
      <c r="H101" s="21">
        <v>-11</v>
      </c>
      <c r="I101" s="21">
        <v>1</v>
      </c>
      <c r="J101" t="s">
        <v>456</v>
      </c>
      <c r="K101">
        <v>-6</v>
      </c>
      <c r="L101" s="21">
        <v>1</v>
      </c>
      <c r="M101" s="21" t="s">
        <v>456</v>
      </c>
      <c r="N101" s="21">
        <v>1</v>
      </c>
      <c r="O101" s="21">
        <v>1</v>
      </c>
      <c r="P101" s="21" t="s">
        <v>456</v>
      </c>
      <c r="Q101" s="21">
        <v>10</v>
      </c>
      <c r="R101" s="21">
        <v>1</v>
      </c>
      <c r="S101" s="21" t="s">
        <v>456</v>
      </c>
      <c r="T101" s="21">
        <v>-10</v>
      </c>
      <c r="U101" s="21">
        <v>1</v>
      </c>
      <c r="V101" s="21" t="s">
        <v>456</v>
      </c>
      <c r="W101" s="21">
        <v>-10</v>
      </c>
      <c r="X101" s="21">
        <v>1</v>
      </c>
      <c r="Y101" s="21" t="s">
        <v>456</v>
      </c>
      <c r="Z101" s="21">
        <v>12</v>
      </c>
      <c r="AA101" s="21">
        <v>1</v>
      </c>
      <c r="AB101" s="21" t="s">
        <v>456</v>
      </c>
      <c r="AC101" s="21">
        <v>12</v>
      </c>
      <c r="AD101" s="21">
        <v>1</v>
      </c>
      <c r="AE101" s="21"/>
      <c r="AF101" s="21"/>
      <c r="AG101" s="21">
        <v>1</v>
      </c>
      <c r="AH101" t="s">
        <v>31</v>
      </c>
      <c r="AI101">
        <v>1</v>
      </c>
      <c r="AJ101" s="21">
        <v>1</v>
      </c>
      <c r="AK101" s="21" t="s">
        <v>31</v>
      </c>
      <c r="AL101" s="21">
        <v>-12</v>
      </c>
      <c r="AM101" s="21">
        <v>1</v>
      </c>
      <c r="AN101" s="21" t="s">
        <v>31</v>
      </c>
      <c r="AO101" s="21">
        <v>9</v>
      </c>
      <c r="AP101" s="21">
        <v>1</v>
      </c>
      <c r="AQ101" t="s">
        <v>31</v>
      </c>
      <c r="AR101">
        <v>-6</v>
      </c>
      <c r="AS101" s="21">
        <v>1</v>
      </c>
      <c r="AT101" s="21" t="s">
        <v>31</v>
      </c>
      <c r="AU101" s="21">
        <v>4</v>
      </c>
      <c r="AV101" s="21">
        <v>1</v>
      </c>
      <c r="AW101" t="s">
        <v>31</v>
      </c>
      <c r="AX101">
        <v>12</v>
      </c>
      <c r="AY101" s="21">
        <v>1</v>
      </c>
      <c r="AZ101" s="21" t="s">
        <v>31</v>
      </c>
      <c r="BA101" s="21">
        <v>-1</v>
      </c>
      <c r="BB101" s="21">
        <v>1</v>
      </c>
      <c r="BC101" s="21"/>
      <c r="BD101" s="21"/>
      <c r="BE101" s="21">
        <v>1</v>
      </c>
      <c r="BF101" s="21"/>
      <c r="BG101" s="21"/>
      <c r="BH101" s="21">
        <v>1</v>
      </c>
      <c r="BI101" s="21"/>
      <c r="BJ101" s="21"/>
      <c r="BK101" s="21">
        <v>1</v>
      </c>
    </row>
    <row r="102" spans="1:63" x14ac:dyDescent="0.25">
      <c r="A102" t="s">
        <v>15</v>
      </c>
      <c r="B102">
        <v>7</v>
      </c>
      <c r="C102">
        <v>2</v>
      </c>
      <c r="D102" t="s">
        <v>258</v>
      </c>
      <c r="E102" s="4">
        <v>27</v>
      </c>
      <c r="F102">
        <v>2</v>
      </c>
      <c r="G102" s="21" t="s">
        <v>258</v>
      </c>
      <c r="H102" s="21">
        <v>-11</v>
      </c>
      <c r="I102" s="21">
        <v>2</v>
      </c>
      <c r="J102" t="s">
        <v>258</v>
      </c>
      <c r="K102">
        <v>-6</v>
      </c>
      <c r="L102" s="21">
        <v>2</v>
      </c>
      <c r="M102" s="21" t="s">
        <v>258</v>
      </c>
      <c r="N102" s="21">
        <v>1</v>
      </c>
      <c r="O102" s="21">
        <v>2</v>
      </c>
      <c r="P102" s="21" t="s">
        <v>258</v>
      </c>
      <c r="Q102" s="21">
        <v>10</v>
      </c>
      <c r="R102" s="21">
        <v>2</v>
      </c>
      <c r="S102" s="21" t="s">
        <v>252</v>
      </c>
      <c r="T102" s="21">
        <v>-10</v>
      </c>
      <c r="U102" s="21">
        <v>2</v>
      </c>
      <c r="V102" s="21" t="s">
        <v>252</v>
      </c>
      <c r="W102" s="21">
        <v>-10</v>
      </c>
      <c r="X102" s="21">
        <v>2</v>
      </c>
      <c r="Y102" s="21" t="s">
        <v>258</v>
      </c>
      <c r="Z102" s="21">
        <v>12</v>
      </c>
      <c r="AA102" s="21">
        <v>2</v>
      </c>
      <c r="AB102" s="21" t="s">
        <v>258</v>
      </c>
      <c r="AC102" s="21">
        <v>12</v>
      </c>
      <c r="AD102" s="21">
        <v>2</v>
      </c>
      <c r="AE102" s="21"/>
      <c r="AF102" s="21"/>
      <c r="AG102" s="21">
        <v>2</v>
      </c>
      <c r="AH102" t="s">
        <v>258</v>
      </c>
      <c r="AI102">
        <v>1</v>
      </c>
      <c r="AJ102" s="21">
        <v>2</v>
      </c>
      <c r="AK102" s="21" t="s">
        <v>258</v>
      </c>
      <c r="AL102" s="21">
        <v>-12</v>
      </c>
      <c r="AM102" s="21">
        <v>2</v>
      </c>
      <c r="AN102" s="21" t="s">
        <v>258</v>
      </c>
      <c r="AO102" s="21">
        <v>9</v>
      </c>
      <c r="AP102" s="21">
        <v>2</v>
      </c>
      <c r="AQ102" t="s">
        <v>258</v>
      </c>
      <c r="AR102">
        <v>-6</v>
      </c>
      <c r="AS102" s="21">
        <v>2</v>
      </c>
      <c r="AT102" s="21" t="s">
        <v>258</v>
      </c>
      <c r="AU102" s="21">
        <v>4</v>
      </c>
      <c r="AV102" s="21">
        <v>2</v>
      </c>
      <c r="AW102" t="s">
        <v>258</v>
      </c>
      <c r="AX102">
        <v>12</v>
      </c>
      <c r="AY102" s="21">
        <v>2</v>
      </c>
      <c r="AZ102" s="21" t="s">
        <v>258</v>
      </c>
      <c r="BA102" s="21">
        <v>-1</v>
      </c>
      <c r="BB102" s="21">
        <v>2</v>
      </c>
      <c r="BC102" s="21"/>
      <c r="BD102" s="21"/>
      <c r="BE102" s="21">
        <v>2</v>
      </c>
      <c r="BF102" s="21"/>
      <c r="BG102" s="21"/>
      <c r="BH102" s="21">
        <v>2</v>
      </c>
      <c r="BI102" s="21"/>
      <c r="BJ102" s="21"/>
      <c r="BK102" s="21">
        <v>2</v>
      </c>
    </row>
    <row r="103" spans="1:63" x14ac:dyDescent="0.25">
      <c r="A103" t="s">
        <v>257</v>
      </c>
      <c r="B103">
        <v>7</v>
      </c>
      <c r="C103">
        <v>3</v>
      </c>
      <c r="D103" t="s">
        <v>257</v>
      </c>
      <c r="E103" s="4">
        <v>27</v>
      </c>
      <c r="F103">
        <v>3</v>
      </c>
      <c r="G103" s="21" t="s">
        <v>257</v>
      </c>
      <c r="H103" s="21">
        <v>-11</v>
      </c>
      <c r="I103" s="21">
        <v>3</v>
      </c>
      <c r="J103" t="s">
        <v>257</v>
      </c>
      <c r="K103">
        <v>-6</v>
      </c>
      <c r="L103" s="21">
        <v>3</v>
      </c>
      <c r="M103" s="21" t="s">
        <v>257</v>
      </c>
      <c r="N103" s="21">
        <v>1</v>
      </c>
      <c r="O103" s="21">
        <v>3</v>
      </c>
      <c r="P103" s="21" t="s">
        <v>257</v>
      </c>
      <c r="Q103" s="21">
        <v>10</v>
      </c>
      <c r="R103" s="21">
        <v>3</v>
      </c>
      <c r="S103" s="21" t="s">
        <v>258</v>
      </c>
      <c r="T103" s="21">
        <v>-10</v>
      </c>
      <c r="U103" s="21">
        <v>3</v>
      </c>
      <c r="V103" s="21" t="s">
        <v>258</v>
      </c>
      <c r="W103" s="21">
        <v>-10</v>
      </c>
      <c r="X103" s="21">
        <v>3</v>
      </c>
      <c r="Y103" s="21" t="s">
        <v>257</v>
      </c>
      <c r="Z103" s="21">
        <v>12</v>
      </c>
      <c r="AA103" s="21">
        <v>3</v>
      </c>
      <c r="AB103" s="21" t="s">
        <v>257</v>
      </c>
      <c r="AC103" s="21">
        <v>12</v>
      </c>
      <c r="AD103" s="21">
        <v>3</v>
      </c>
      <c r="AE103" s="21"/>
      <c r="AF103" s="21"/>
      <c r="AG103" s="21">
        <v>3</v>
      </c>
      <c r="AH103" t="s">
        <v>257</v>
      </c>
      <c r="AI103">
        <v>1</v>
      </c>
      <c r="AJ103" s="21">
        <v>3</v>
      </c>
      <c r="AK103" s="21" t="s">
        <v>257</v>
      </c>
      <c r="AL103" s="21">
        <v>-12</v>
      </c>
      <c r="AM103" s="21">
        <v>3</v>
      </c>
      <c r="AN103" s="21" t="s">
        <v>257</v>
      </c>
      <c r="AO103" s="21">
        <v>9</v>
      </c>
      <c r="AP103" s="21">
        <v>3</v>
      </c>
      <c r="AQ103" t="s">
        <v>257</v>
      </c>
      <c r="AR103">
        <v>-6</v>
      </c>
      <c r="AS103" s="21">
        <v>3</v>
      </c>
      <c r="AT103" s="21" t="s">
        <v>257</v>
      </c>
      <c r="AU103" s="21">
        <v>4</v>
      </c>
      <c r="AV103" s="21">
        <v>3</v>
      </c>
      <c r="AW103" t="s">
        <v>257</v>
      </c>
      <c r="AX103">
        <v>12</v>
      </c>
      <c r="AY103" s="21">
        <v>3</v>
      </c>
      <c r="AZ103" s="21" t="s">
        <v>257</v>
      </c>
      <c r="BA103" s="21">
        <v>-1</v>
      </c>
      <c r="BB103" s="21">
        <v>3</v>
      </c>
      <c r="BC103" s="21"/>
      <c r="BD103" s="21"/>
      <c r="BE103" s="21">
        <v>3</v>
      </c>
      <c r="BF103" s="21"/>
      <c r="BG103" s="21"/>
      <c r="BH103" s="21">
        <v>3</v>
      </c>
      <c r="BI103" s="21"/>
      <c r="BJ103" s="21"/>
      <c r="BK103" s="21">
        <v>3</v>
      </c>
    </row>
    <row r="104" spans="1:63" x14ac:dyDescent="0.25">
      <c r="A104" t="s">
        <v>100</v>
      </c>
      <c r="B104">
        <v>7</v>
      </c>
      <c r="C104">
        <v>4</v>
      </c>
      <c r="D104" t="s">
        <v>100</v>
      </c>
      <c r="E104" s="4">
        <v>27</v>
      </c>
      <c r="F104">
        <v>4</v>
      </c>
      <c r="G104" s="21" t="s">
        <v>100</v>
      </c>
      <c r="H104" s="21">
        <v>-11</v>
      </c>
      <c r="I104" s="21">
        <v>4</v>
      </c>
      <c r="J104" t="s">
        <v>100</v>
      </c>
      <c r="K104">
        <v>-6</v>
      </c>
      <c r="L104" s="21">
        <v>4</v>
      </c>
      <c r="M104" s="21" t="s">
        <v>100</v>
      </c>
      <c r="N104" s="21">
        <v>1</v>
      </c>
      <c r="O104" s="21">
        <v>4</v>
      </c>
      <c r="P104" s="21" t="s">
        <v>100</v>
      </c>
      <c r="Q104" s="21">
        <v>10</v>
      </c>
      <c r="R104" s="21">
        <v>4</v>
      </c>
      <c r="S104" s="21" t="s">
        <v>257</v>
      </c>
      <c r="T104" s="21">
        <v>-10</v>
      </c>
      <c r="U104" s="21">
        <v>4</v>
      </c>
      <c r="V104" s="21" t="s">
        <v>257</v>
      </c>
      <c r="W104" s="21">
        <v>-10</v>
      </c>
      <c r="X104" s="21">
        <v>4</v>
      </c>
      <c r="Y104" s="21" t="s">
        <v>100</v>
      </c>
      <c r="Z104" s="21">
        <v>12</v>
      </c>
      <c r="AA104" s="21">
        <v>4</v>
      </c>
      <c r="AB104" s="21" t="s">
        <v>100</v>
      </c>
      <c r="AC104" s="21">
        <v>12</v>
      </c>
      <c r="AD104" s="21">
        <v>4</v>
      </c>
      <c r="AE104" s="21"/>
      <c r="AF104" s="21"/>
      <c r="AG104" s="21">
        <v>4</v>
      </c>
      <c r="AH104" t="s">
        <v>100</v>
      </c>
      <c r="AI104">
        <v>1</v>
      </c>
      <c r="AJ104" s="21">
        <v>4</v>
      </c>
      <c r="AK104" s="21" t="s">
        <v>100</v>
      </c>
      <c r="AL104" s="21">
        <v>-12</v>
      </c>
      <c r="AM104" s="21">
        <v>4</v>
      </c>
      <c r="AN104" s="21" t="s">
        <v>100</v>
      </c>
      <c r="AO104" s="21">
        <v>9</v>
      </c>
      <c r="AP104" s="21">
        <v>4</v>
      </c>
      <c r="AQ104" t="s">
        <v>100</v>
      </c>
      <c r="AR104">
        <v>-6</v>
      </c>
      <c r="AS104" s="21">
        <v>4</v>
      </c>
      <c r="AT104" s="21" t="s">
        <v>100</v>
      </c>
      <c r="AU104" s="21">
        <v>4</v>
      </c>
      <c r="AV104" s="21">
        <v>4</v>
      </c>
      <c r="AW104" t="s">
        <v>100</v>
      </c>
      <c r="AX104">
        <v>12</v>
      </c>
      <c r="AY104" s="21">
        <v>4</v>
      </c>
      <c r="AZ104" s="21" t="s">
        <v>100</v>
      </c>
      <c r="BA104" s="21">
        <v>-1</v>
      </c>
      <c r="BB104" s="21">
        <v>4</v>
      </c>
      <c r="BC104" s="21"/>
      <c r="BD104" s="21"/>
      <c r="BE104" s="21">
        <v>4</v>
      </c>
      <c r="BF104" s="21"/>
      <c r="BG104" s="21"/>
      <c r="BH104" s="21">
        <v>4</v>
      </c>
      <c r="BI104" s="21"/>
      <c r="BJ104" s="21"/>
      <c r="BK104" s="21">
        <v>4</v>
      </c>
    </row>
    <row r="105" spans="1:63" x14ac:dyDescent="0.25">
      <c r="A105" t="s">
        <v>8</v>
      </c>
      <c r="B105">
        <v>-1</v>
      </c>
      <c r="C105">
        <v>1</v>
      </c>
      <c r="D105" t="s">
        <v>8</v>
      </c>
      <c r="E105" s="4">
        <v>0</v>
      </c>
      <c r="F105">
        <v>1</v>
      </c>
      <c r="G105" s="21" t="s">
        <v>8</v>
      </c>
      <c r="H105" s="21">
        <v>1</v>
      </c>
      <c r="I105" s="21">
        <v>1</v>
      </c>
      <c r="J105" t="s">
        <v>15</v>
      </c>
      <c r="K105">
        <v>11</v>
      </c>
      <c r="L105" s="21">
        <v>1</v>
      </c>
      <c r="M105" s="21" t="s">
        <v>343</v>
      </c>
      <c r="N105" s="21">
        <v>3</v>
      </c>
      <c r="O105" s="21">
        <v>1</v>
      </c>
      <c r="P105" s="21" t="s">
        <v>71</v>
      </c>
      <c r="Q105" s="21">
        <v>6</v>
      </c>
      <c r="R105" s="21">
        <v>1</v>
      </c>
      <c r="S105" s="21" t="s">
        <v>71</v>
      </c>
      <c r="T105" s="21">
        <v>0</v>
      </c>
      <c r="U105" s="21">
        <v>1</v>
      </c>
      <c r="V105" s="21" t="s">
        <v>71</v>
      </c>
      <c r="W105" s="21">
        <v>0</v>
      </c>
      <c r="X105" s="21">
        <v>1</v>
      </c>
      <c r="Y105" s="21" t="s">
        <v>71</v>
      </c>
      <c r="Z105" s="21">
        <v>3</v>
      </c>
      <c r="AA105" s="21">
        <v>1</v>
      </c>
      <c r="AB105" s="21" t="s">
        <v>71</v>
      </c>
      <c r="AC105" s="21">
        <v>3</v>
      </c>
      <c r="AD105" s="21">
        <v>1</v>
      </c>
      <c r="AE105" s="21"/>
      <c r="AF105" s="21"/>
      <c r="AG105" s="21">
        <v>1</v>
      </c>
      <c r="AH105" t="s">
        <v>452</v>
      </c>
      <c r="AI105">
        <v>14</v>
      </c>
      <c r="AJ105" s="21">
        <v>1</v>
      </c>
      <c r="AK105" s="21" t="s">
        <v>106</v>
      </c>
      <c r="AL105" s="21">
        <v>-13</v>
      </c>
      <c r="AM105" s="21">
        <v>1</v>
      </c>
      <c r="AN105" s="21" t="s">
        <v>106</v>
      </c>
      <c r="AO105" s="21">
        <v>9</v>
      </c>
      <c r="AP105" s="21">
        <v>1</v>
      </c>
      <c r="AQ105" t="s">
        <v>15</v>
      </c>
      <c r="AR105">
        <v>4</v>
      </c>
      <c r="AS105" s="21">
        <v>1</v>
      </c>
      <c r="AT105" s="21" t="s">
        <v>452</v>
      </c>
      <c r="AU105" s="21">
        <v>10</v>
      </c>
      <c r="AV105" s="21">
        <v>1</v>
      </c>
      <c r="AW105" t="s">
        <v>452</v>
      </c>
      <c r="AX105">
        <v>20</v>
      </c>
      <c r="AY105" s="21">
        <v>1</v>
      </c>
      <c r="AZ105" s="21" t="s">
        <v>452</v>
      </c>
      <c r="BA105" s="21">
        <v>12</v>
      </c>
      <c r="BB105" s="21">
        <v>1</v>
      </c>
      <c r="BC105" s="21"/>
      <c r="BD105" s="21"/>
      <c r="BE105" s="21">
        <v>1</v>
      </c>
      <c r="BF105" s="21"/>
      <c r="BG105" s="21"/>
      <c r="BH105" s="21">
        <v>1</v>
      </c>
      <c r="BI105" s="21"/>
      <c r="BJ105" s="21"/>
      <c r="BK105" s="21">
        <v>1</v>
      </c>
    </row>
    <row r="106" spans="1:63" x14ac:dyDescent="0.25">
      <c r="A106" t="s">
        <v>252</v>
      </c>
      <c r="B106">
        <v>-1</v>
      </c>
      <c r="C106">
        <v>2</v>
      </c>
      <c r="D106" t="s">
        <v>252</v>
      </c>
      <c r="E106" s="4">
        <v>0</v>
      </c>
      <c r="F106">
        <v>2</v>
      </c>
      <c r="G106" s="21" t="s">
        <v>252</v>
      </c>
      <c r="H106" s="21">
        <v>1</v>
      </c>
      <c r="I106" s="21">
        <v>2</v>
      </c>
      <c r="J106" t="s">
        <v>252</v>
      </c>
      <c r="K106">
        <v>11</v>
      </c>
      <c r="L106" s="21">
        <v>2</v>
      </c>
      <c r="M106" s="21" t="s">
        <v>252</v>
      </c>
      <c r="N106" s="21">
        <v>3</v>
      </c>
      <c r="O106" s="21">
        <v>2</v>
      </c>
      <c r="P106" s="21" t="s">
        <v>8</v>
      </c>
      <c r="Q106" s="21">
        <v>6</v>
      </c>
      <c r="R106" s="21">
        <v>2</v>
      </c>
      <c r="S106" s="21" t="s">
        <v>8</v>
      </c>
      <c r="T106" s="21">
        <v>0</v>
      </c>
      <c r="U106" s="21">
        <v>2</v>
      </c>
      <c r="V106" s="21" t="s">
        <v>8</v>
      </c>
      <c r="W106" s="21">
        <v>0</v>
      </c>
      <c r="X106" s="21">
        <v>2</v>
      </c>
      <c r="Y106" s="21" t="s">
        <v>8</v>
      </c>
      <c r="Z106" s="21">
        <v>3</v>
      </c>
      <c r="AA106" s="21">
        <v>2</v>
      </c>
      <c r="AB106" s="21" t="s">
        <v>8</v>
      </c>
      <c r="AC106" s="21">
        <v>3</v>
      </c>
      <c r="AD106" s="21">
        <v>2</v>
      </c>
      <c r="AE106" s="21"/>
      <c r="AF106" s="21"/>
      <c r="AG106" s="21">
        <v>2</v>
      </c>
      <c r="AH106" t="s">
        <v>71</v>
      </c>
      <c r="AI106">
        <v>14</v>
      </c>
      <c r="AJ106" s="21">
        <v>2</v>
      </c>
      <c r="AK106" s="21" t="s">
        <v>8</v>
      </c>
      <c r="AL106" s="21">
        <v>-13</v>
      </c>
      <c r="AM106" s="21">
        <v>2</v>
      </c>
      <c r="AN106" s="21" t="s">
        <v>15</v>
      </c>
      <c r="AO106" s="21">
        <v>9</v>
      </c>
      <c r="AP106" s="21">
        <v>2</v>
      </c>
      <c r="AQ106" t="s">
        <v>69</v>
      </c>
      <c r="AR106">
        <v>4</v>
      </c>
      <c r="AS106" s="21">
        <v>2</v>
      </c>
      <c r="AT106" s="21" t="s">
        <v>15</v>
      </c>
      <c r="AU106" s="21">
        <v>10</v>
      </c>
      <c r="AV106" s="21">
        <v>2</v>
      </c>
      <c r="AW106" t="s">
        <v>15</v>
      </c>
      <c r="AX106">
        <v>20</v>
      </c>
      <c r="AY106" s="21">
        <v>2</v>
      </c>
      <c r="AZ106" s="21" t="s">
        <v>15</v>
      </c>
      <c r="BA106" s="21">
        <v>12</v>
      </c>
      <c r="BB106" s="21">
        <v>2</v>
      </c>
      <c r="BC106" s="21"/>
      <c r="BD106" s="21"/>
      <c r="BE106" s="21">
        <v>2</v>
      </c>
      <c r="BF106" s="21"/>
      <c r="BG106" s="21"/>
      <c r="BH106" s="21">
        <v>2</v>
      </c>
      <c r="BI106" s="21"/>
      <c r="BJ106" s="21"/>
      <c r="BK106" s="21">
        <v>2</v>
      </c>
    </row>
    <row r="107" spans="1:63" x14ac:dyDescent="0.25">
      <c r="A107" t="s">
        <v>234</v>
      </c>
      <c r="B107">
        <v>-1</v>
      </c>
      <c r="C107">
        <v>3</v>
      </c>
      <c r="D107" t="s">
        <v>15</v>
      </c>
      <c r="E107" s="4">
        <v>0</v>
      </c>
      <c r="F107">
        <v>3</v>
      </c>
      <c r="G107" s="21" t="s">
        <v>234</v>
      </c>
      <c r="H107" s="21">
        <v>1</v>
      </c>
      <c r="I107" s="21">
        <v>3</v>
      </c>
      <c r="J107" t="s">
        <v>234</v>
      </c>
      <c r="K107">
        <v>11</v>
      </c>
      <c r="L107" s="21">
        <v>3</v>
      </c>
      <c r="M107" s="21" t="s">
        <v>66</v>
      </c>
      <c r="N107" s="21">
        <v>3</v>
      </c>
      <c r="O107" s="21">
        <v>3</v>
      </c>
      <c r="P107" s="21" t="s">
        <v>15</v>
      </c>
      <c r="Q107" s="21">
        <v>6</v>
      </c>
      <c r="R107" s="21">
        <v>3</v>
      </c>
      <c r="S107" s="21" t="s">
        <v>15</v>
      </c>
      <c r="T107" s="21">
        <v>0</v>
      </c>
      <c r="U107" s="21">
        <v>3</v>
      </c>
      <c r="V107" s="21" t="s">
        <v>15</v>
      </c>
      <c r="W107" s="21">
        <v>0</v>
      </c>
      <c r="X107" s="21">
        <v>3</v>
      </c>
      <c r="Y107" s="21" t="s">
        <v>15</v>
      </c>
      <c r="Z107" s="21">
        <v>3</v>
      </c>
      <c r="AA107" s="21">
        <v>3</v>
      </c>
      <c r="AB107" s="21" t="s">
        <v>15</v>
      </c>
      <c r="AC107" s="21">
        <v>3</v>
      </c>
      <c r="AD107" s="21">
        <v>3</v>
      </c>
      <c r="AE107" s="21"/>
      <c r="AF107" s="21"/>
      <c r="AG107" s="21">
        <v>3</v>
      </c>
      <c r="AH107" t="s">
        <v>247</v>
      </c>
      <c r="AI107">
        <v>14</v>
      </c>
      <c r="AJ107" s="21">
        <v>3</v>
      </c>
      <c r="AK107" s="21" t="s">
        <v>247</v>
      </c>
      <c r="AL107" s="21">
        <v>-13</v>
      </c>
      <c r="AM107" s="21">
        <v>3</v>
      </c>
      <c r="AN107" s="21" t="s">
        <v>247</v>
      </c>
      <c r="AO107" s="21">
        <v>9</v>
      </c>
      <c r="AP107" s="21">
        <v>3</v>
      </c>
      <c r="AQ107" t="s">
        <v>247</v>
      </c>
      <c r="AR107">
        <v>4</v>
      </c>
      <c r="AS107" s="21">
        <v>3</v>
      </c>
      <c r="AT107" s="21" t="s">
        <v>247</v>
      </c>
      <c r="AU107" s="21">
        <v>10</v>
      </c>
      <c r="AV107" s="21">
        <v>3</v>
      </c>
      <c r="AW107" t="s">
        <v>247</v>
      </c>
      <c r="AX107">
        <v>20</v>
      </c>
      <c r="AY107" s="21">
        <v>3</v>
      </c>
      <c r="AZ107" s="21" t="s">
        <v>247</v>
      </c>
      <c r="BA107" s="21">
        <v>12</v>
      </c>
      <c r="BB107" s="21">
        <v>3</v>
      </c>
      <c r="BC107" s="21"/>
      <c r="BD107" s="21"/>
      <c r="BE107" s="21">
        <v>3</v>
      </c>
      <c r="BF107" s="21"/>
      <c r="BG107" s="21"/>
      <c r="BH107" s="21">
        <v>3</v>
      </c>
      <c r="BI107" s="21"/>
      <c r="BJ107" s="21"/>
      <c r="BK107" s="21">
        <v>3</v>
      </c>
    </row>
    <row r="108" spans="1:63" x14ac:dyDescent="0.25">
      <c r="A108" t="s">
        <v>267</v>
      </c>
      <c r="B108">
        <v>-1</v>
      </c>
      <c r="C108">
        <v>4</v>
      </c>
      <c r="D108" t="s">
        <v>234</v>
      </c>
      <c r="E108" s="4">
        <v>0</v>
      </c>
      <c r="F108">
        <v>4</v>
      </c>
      <c r="G108" s="21" t="s">
        <v>267</v>
      </c>
      <c r="H108" s="21">
        <v>1</v>
      </c>
      <c r="I108" s="21">
        <v>4</v>
      </c>
      <c r="J108" t="s">
        <v>267</v>
      </c>
      <c r="K108">
        <v>11</v>
      </c>
      <c r="L108" s="21">
        <v>4</v>
      </c>
      <c r="M108" s="21" t="s">
        <v>234</v>
      </c>
      <c r="N108" s="21">
        <v>3</v>
      </c>
      <c r="O108" s="21">
        <v>4</v>
      </c>
      <c r="P108" s="21" t="s">
        <v>234</v>
      </c>
      <c r="Q108" s="21">
        <v>6</v>
      </c>
      <c r="R108" s="21">
        <v>4</v>
      </c>
      <c r="S108" s="21" t="s">
        <v>234</v>
      </c>
      <c r="T108" s="21">
        <v>0</v>
      </c>
      <c r="U108" s="21">
        <v>4</v>
      </c>
      <c r="V108" s="21" t="s">
        <v>234</v>
      </c>
      <c r="W108" s="21">
        <v>0</v>
      </c>
      <c r="X108" s="21">
        <v>4</v>
      </c>
      <c r="Y108" s="21" t="s">
        <v>234</v>
      </c>
      <c r="Z108" s="21">
        <v>3</v>
      </c>
      <c r="AA108" s="21">
        <v>4</v>
      </c>
      <c r="AB108" s="21" t="s">
        <v>234</v>
      </c>
      <c r="AC108" s="21">
        <v>3</v>
      </c>
      <c r="AD108" s="21">
        <v>4</v>
      </c>
      <c r="AE108" s="21"/>
      <c r="AF108" s="21"/>
      <c r="AG108" s="21">
        <v>4</v>
      </c>
      <c r="AH108" t="s">
        <v>234</v>
      </c>
      <c r="AI108">
        <v>14</v>
      </c>
      <c r="AJ108" s="21">
        <v>4</v>
      </c>
      <c r="AK108" s="21" t="s">
        <v>234</v>
      </c>
      <c r="AL108" s="21">
        <v>-13</v>
      </c>
      <c r="AM108" s="21">
        <v>4</v>
      </c>
      <c r="AN108" s="21" t="s">
        <v>234</v>
      </c>
      <c r="AO108" s="21">
        <v>9</v>
      </c>
      <c r="AP108" s="21">
        <v>4</v>
      </c>
      <c r="AQ108" t="s">
        <v>234</v>
      </c>
      <c r="AR108">
        <v>4</v>
      </c>
      <c r="AS108" s="21">
        <v>4</v>
      </c>
      <c r="AT108" s="21" t="s">
        <v>234</v>
      </c>
      <c r="AU108" s="21">
        <v>10</v>
      </c>
      <c r="AV108" s="21">
        <v>4</v>
      </c>
      <c r="AW108" t="s">
        <v>234</v>
      </c>
      <c r="AX108">
        <v>20</v>
      </c>
      <c r="AY108" s="21">
        <v>4</v>
      </c>
      <c r="AZ108" s="21" t="s">
        <v>234</v>
      </c>
      <c r="BA108" s="21">
        <v>12</v>
      </c>
      <c r="BB108" s="21">
        <v>4</v>
      </c>
      <c r="BC108" s="21"/>
      <c r="BD108" s="21"/>
      <c r="BE108" s="21">
        <v>4</v>
      </c>
      <c r="BF108" s="21"/>
      <c r="BG108" s="21"/>
      <c r="BH108" s="21">
        <v>4</v>
      </c>
      <c r="BI108" s="21"/>
      <c r="BJ108" s="21"/>
      <c r="BK108" s="21">
        <v>4</v>
      </c>
    </row>
    <row r="109" spans="1:63" x14ac:dyDescent="0.25">
      <c r="A109" t="s">
        <v>106</v>
      </c>
      <c r="B109">
        <v>-2</v>
      </c>
      <c r="C109">
        <v>1</v>
      </c>
      <c r="D109" t="s">
        <v>480</v>
      </c>
      <c r="E109" s="4">
        <v>0</v>
      </c>
      <c r="F109">
        <v>1</v>
      </c>
      <c r="G109" s="21" t="s">
        <v>139</v>
      </c>
      <c r="H109" s="21">
        <v>-9</v>
      </c>
      <c r="I109" s="21">
        <v>1</v>
      </c>
      <c r="J109" t="s">
        <v>106</v>
      </c>
      <c r="K109">
        <v>2</v>
      </c>
      <c r="L109" s="21">
        <v>1</v>
      </c>
      <c r="M109" s="21" t="s">
        <v>480</v>
      </c>
      <c r="N109" s="21">
        <v>0</v>
      </c>
      <c r="O109" s="21">
        <v>1</v>
      </c>
      <c r="P109" s="21" t="s">
        <v>481</v>
      </c>
      <c r="Q109" s="21">
        <v>6</v>
      </c>
      <c r="R109" s="21">
        <v>1</v>
      </c>
      <c r="S109" s="21" t="s">
        <v>353</v>
      </c>
      <c r="T109" s="21">
        <v>6</v>
      </c>
      <c r="U109" s="21">
        <v>1</v>
      </c>
      <c r="V109" s="21" t="s">
        <v>353</v>
      </c>
      <c r="W109" s="21">
        <v>6</v>
      </c>
      <c r="X109" s="21">
        <v>1</v>
      </c>
      <c r="Y109" s="21" t="s">
        <v>354</v>
      </c>
      <c r="Z109" s="21">
        <v>-20</v>
      </c>
      <c r="AA109" s="21">
        <v>1</v>
      </c>
      <c r="AB109" t="s">
        <v>354</v>
      </c>
      <c r="AC109" s="21">
        <v>-20</v>
      </c>
      <c r="AD109" s="21">
        <v>1</v>
      </c>
      <c r="AE109" s="21"/>
      <c r="AF109" s="21"/>
      <c r="AG109" s="21">
        <v>1</v>
      </c>
      <c r="AH109" s="21" t="s">
        <v>346</v>
      </c>
      <c r="AI109" s="22">
        <v>0</v>
      </c>
      <c r="AJ109" s="21">
        <v>1</v>
      </c>
      <c r="AK109" s="21" t="s">
        <v>354</v>
      </c>
      <c r="AL109" s="21">
        <v>-18</v>
      </c>
      <c r="AM109" s="21">
        <v>1</v>
      </c>
      <c r="AN109" s="21" t="s">
        <v>481</v>
      </c>
      <c r="AO109" s="21">
        <v>-2</v>
      </c>
      <c r="AP109" s="21">
        <v>1</v>
      </c>
      <c r="AQ109" s="21" t="s">
        <v>487</v>
      </c>
      <c r="AR109" s="21">
        <v>17</v>
      </c>
      <c r="AS109" s="21">
        <v>1</v>
      </c>
      <c r="AT109" s="21" t="s">
        <v>457</v>
      </c>
      <c r="AU109" s="21">
        <v>25</v>
      </c>
      <c r="AV109" s="21">
        <v>1</v>
      </c>
      <c r="AW109" s="21" t="s">
        <v>486</v>
      </c>
      <c r="AX109" s="21">
        <v>1</v>
      </c>
      <c r="AY109" s="21">
        <v>1</v>
      </c>
      <c r="AZ109" s="21" t="s">
        <v>354</v>
      </c>
      <c r="BA109" s="21">
        <v>-15</v>
      </c>
      <c r="BB109" s="21">
        <v>1</v>
      </c>
      <c r="BC109" s="21"/>
      <c r="BD109" s="21"/>
      <c r="BE109" s="21">
        <v>1</v>
      </c>
      <c r="BF109" s="21"/>
      <c r="BG109" s="21"/>
      <c r="BH109" s="21">
        <v>1</v>
      </c>
      <c r="BI109" s="21"/>
      <c r="BJ109" s="21"/>
      <c r="BK109" s="21">
        <v>1</v>
      </c>
    </row>
    <row r="110" spans="1:63" x14ac:dyDescent="0.25">
      <c r="A110" t="s">
        <v>468</v>
      </c>
      <c r="B110">
        <v>-2</v>
      </c>
      <c r="C110">
        <v>2</v>
      </c>
      <c r="D110">
        <v>0</v>
      </c>
      <c r="E110" s="4">
        <v>0</v>
      </c>
      <c r="F110">
        <v>2</v>
      </c>
      <c r="G110" s="21">
        <v>0</v>
      </c>
      <c r="H110" s="21">
        <v>0</v>
      </c>
      <c r="I110" s="21">
        <v>2</v>
      </c>
      <c r="J110">
        <v>0</v>
      </c>
      <c r="K110">
        <v>0</v>
      </c>
      <c r="L110" s="21">
        <v>2</v>
      </c>
      <c r="M110" s="21">
        <v>0</v>
      </c>
      <c r="N110" s="21">
        <v>0</v>
      </c>
      <c r="O110" s="21">
        <v>2</v>
      </c>
      <c r="P110" s="21" t="s">
        <v>451</v>
      </c>
      <c r="Q110" s="21">
        <v>6</v>
      </c>
      <c r="R110" s="21">
        <v>2</v>
      </c>
      <c r="S110" s="21">
        <v>0</v>
      </c>
      <c r="T110" s="21">
        <v>0</v>
      </c>
      <c r="U110" s="21">
        <v>2</v>
      </c>
      <c r="V110" s="21">
        <v>0</v>
      </c>
      <c r="W110" s="21">
        <v>0</v>
      </c>
      <c r="X110" s="21">
        <v>2</v>
      </c>
      <c r="Y110" s="21" t="s">
        <v>106</v>
      </c>
      <c r="Z110" s="21">
        <v>-20</v>
      </c>
      <c r="AA110" s="21">
        <v>2</v>
      </c>
      <c r="AB110" t="s">
        <v>106</v>
      </c>
      <c r="AC110" s="21">
        <v>-20</v>
      </c>
      <c r="AD110" s="21">
        <v>2</v>
      </c>
      <c r="AE110" s="21"/>
      <c r="AF110" s="21"/>
      <c r="AG110" s="21">
        <v>2</v>
      </c>
      <c r="AH110" s="21" t="s">
        <v>343</v>
      </c>
      <c r="AI110" s="22">
        <v>0</v>
      </c>
      <c r="AJ110" s="21">
        <v>2</v>
      </c>
      <c r="AK110" s="21" t="s">
        <v>139</v>
      </c>
      <c r="AL110" s="21">
        <v>-18</v>
      </c>
      <c r="AM110" s="21">
        <v>2</v>
      </c>
      <c r="AN110" s="21" t="s">
        <v>249</v>
      </c>
      <c r="AO110" s="21">
        <v>-2</v>
      </c>
      <c r="AP110" s="21">
        <v>2</v>
      </c>
      <c r="AQ110" s="21" t="s">
        <v>249</v>
      </c>
      <c r="AR110" s="21">
        <v>17</v>
      </c>
      <c r="AS110" s="21">
        <v>2</v>
      </c>
      <c r="AT110" s="21" t="s">
        <v>139</v>
      </c>
      <c r="AU110" s="21">
        <v>25</v>
      </c>
      <c r="AV110" s="21">
        <v>2</v>
      </c>
      <c r="AW110" s="21" t="s">
        <v>468</v>
      </c>
      <c r="AX110" s="21">
        <v>1</v>
      </c>
      <c r="AY110" s="21">
        <v>2</v>
      </c>
      <c r="AZ110" s="21" t="s">
        <v>468</v>
      </c>
      <c r="BA110" s="21">
        <v>-15</v>
      </c>
      <c r="BB110" s="21">
        <v>2</v>
      </c>
      <c r="BC110" s="21"/>
      <c r="BD110" s="21"/>
      <c r="BE110" s="21">
        <v>2</v>
      </c>
      <c r="BF110" s="21"/>
      <c r="BG110" s="21"/>
      <c r="BH110" s="21">
        <v>2</v>
      </c>
      <c r="BI110" s="21"/>
      <c r="BJ110" s="21"/>
      <c r="BK110" s="21">
        <v>2</v>
      </c>
    </row>
    <row r="111" spans="1:63" x14ac:dyDescent="0.25">
      <c r="A111">
        <v>0</v>
      </c>
      <c r="B111">
        <v>0</v>
      </c>
      <c r="C111">
        <v>3</v>
      </c>
      <c r="D111">
        <v>0</v>
      </c>
      <c r="E111" s="4">
        <v>0</v>
      </c>
      <c r="F111">
        <v>3</v>
      </c>
      <c r="G111" s="21" t="s">
        <v>468</v>
      </c>
      <c r="H111" s="21">
        <v>-9</v>
      </c>
      <c r="I111" s="21">
        <v>3</v>
      </c>
      <c r="J111" t="s">
        <v>481</v>
      </c>
      <c r="K111">
        <v>2</v>
      </c>
      <c r="L111" s="21">
        <v>3</v>
      </c>
      <c r="M111" s="21">
        <v>0</v>
      </c>
      <c r="N111" s="21">
        <v>0</v>
      </c>
      <c r="O111" s="21">
        <v>3</v>
      </c>
      <c r="P111" s="21" t="s">
        <v>462</v>
      </c>
      <c r="Q111" s="21">
        <v>6</v>
      </c>
      <c r="R111" s="21">
        <v>3</v>
      </c>
      <c r="S111" s="21" t="s">
        <v>468</v>
      </c>
      <c r="T111" s="21">
        <v>6</v>
      </c>
      <c r="U111" s="21">
        <v>3</v>
      </c>
      <c r="V111" s="21" t="s">
        <v>468</v>
      </c>
      <c r="W111" s="21">
        <v>6</v>
      </c>
      <c r="X111" s="21">
        <v>3</v>
      </c>
      <c r="Y111" s="21" t="s">
        <v>483</v>
      </c>
      <c r="Z111" s="21">
        <v>-20</v>
      </c>
      <c r="AA111" s="21">
        <v>3</v>
      </c>
      <c r="AB111" t="s">
        <v>483</v>
      </c>
      <c r="AC111" s="21">
        <v>-20</v>
      </c>
      <c r="AD111" s="21">
        <v>3</v>
      </c>
      <c r="AE111" s="21"/>
      <c r="AF111" s="21"/>
      <c r="AG111" s="21">
        <v>3</v>
      </c>
      <c r="AH111" s="21" t="s">
        <v>462</v>
      </c>
      <c r="AI111" s="22">
        <v>0</v>
      </c>
      <c r="AJ111" s="21">
        <v>3</v>
      </c>
      <c r="AK111" s="21" t="s">
        <v>468</v>
      </c>
      <c r="AL111" s="21">
        <v>-18</v>
      </c>
      <c r="AM111" s="21">
        <v>3</v>
      </c>
      <c r="AN111" s="21" t="s">
        <v>241</v>
      </c>
      <c r="AO111" s="21">
        <v>-2</v>
      </c>
      <c r="AP111" s="21">
        <v>3</v>
      </c>
      <c r="AQ111" s="21" t="s">
        <v>241</v>
      </c>
      <c r="AR111" s="21">
        <v>17</v>
      </c>
      <c r="AS111" s="21">
        <v>3</v>
      </c>
      <c r="AT111" s="21" t="s">
        <v>490</v>
      </c>
      <c r="AU111" s="21">
        <v>25</v>
      </c>
      <c r="AV111" s="21">
        <v>3</v>
      </c>
      <c r="AW111" s="21" t="s">
        <v>463</v>
      </c>
      <c r="AX111" s="21">
        <v>1</v>
      </c>
      <c r="AY111" s="21">
        <v>3</v>
      </c>
      <c r="AZ111" s="21" t="s">
        <v>461</v>
      </c>
      <c r="BA111" s="21">
        <v>-15</v>
      </c>
      <c r="BB111" s="21">
        <v>3</v>
      </c>
      <c r="BC111" s="21"/>
      <c r="BD111" s="21"/>
      <c r="BE111" s="21">
        <v>3</v>
      </c>
      <c r="BF111" s="21"/>
      <c r="BG111" s="21"/>
      <c r="BH111" s="21">
        <v>3</v>
      </c>
      <c r="BI111" s="21"/>
      <c r="BJ111" s="21"/>
      <c r="BK111" s="21">
        <v>3</v>
      </c>
    </row>
    <row r="112" spans="1:63" x14ac:dyDescent="0.25">
      <c r="A112" t="s">
        <v>281</v>
      </c>
      <c r="B112">
        <v>-2</v>
      </c>
      <c r="C112">
        <v>4</v>
      </c>
      <c r="D112">
        <v>0</v>
      </c>
      <c r="E112" s="4">
        <v>0</v>
      </c>
      <c r="F112">
        <v>4</v>
      </c>
      <c r="G112" s="21" t="s">
        <v>45</v>
      </c>
      <c r="H112" s="21">
        <v>-9</v>
      </c>
      <c r="I112" s="21">
        <v>4</v>
      </c>
      <c r="J112" t="s">
        <v>463</v>
      </c>
      <c r="K112">
        <v>2</v>
      </c>
      <c r="L112" s="21">
        <v>4</v>
      </c>
      <c r="M112" s="21">
        <v>0</v>
      </c>
      <c r="N112" s="21">
        <v>0</v>
      </c>
      <c r="O112" s="21">
        <v>4</v>
      </c>
      <c r="P112" s="21" t="s">
        <v>463</v>
      </c>
      <c r="Q112" s="21">
        <v>6</v>
      </c>
      <c r="R112" s="21">
        <v>4</v>
      </c>
      <c r="S112" s="21" t="s">
        <v>45</v>
      </c>
      <c r="T112" s="21">
        <v>6</v>
      </c>
      <c r="U112" s="21">
        <v>4</v>
      </c>
      <c r="V112" s="21" t="s">
        <v>45</v>
      </c>
      <c r="W112" s="21">
        <v>6</v>
      </c>
      <c r="X112" s="21">
        <v>4</v>
      </c>
      <c r="Y112" s="21" t="s">
        <v>343</v>
      </c>
      <c r="Z112" s="21">
        <v>-20</v>
      </c>
      <c r="AA112" s="21">
        <v>4</v>
      </c>
      <c r="AB112" t="s">
        <v>343</v>
      </c>
      <c r="AC112" s="21">
        <v>-20</v>
      </c>
      <c r="AD112" s="21">
        <v>4</v>
      </c>
      <c r="AE112" s="21"/>
      <c r="AF112" s="21"/>
      <c r="AG112" s="21">
        <v>4</v>
      </c>
      <c r="AH112" s="21" t="s">
        <v>8</v>
      </c>
      <c r="AI112" s="22">
        <v>0</v>
      </c>
      <c r="AJ112" s="21">
        <v>4</v>
      </c>
      <c r="AK112" s="21" t="s">
        <v>45</v>
      </c>
      <c r="AL112" s="21">
        <v>-18</v>
      </c>
      <c r="AM112" s="21">
        <v>4</v>
      </c>
      <c r="AN112" s="21" t="s">
        <v>69</v>
      </c>
      <c r="AO112" s="21">
        <v>-2</v>
      </c>
      <c r="AP112" s="21">
        <v>4</v>
      </c>
      <c r="AQ112" s="21" t="s">
        <v>463</v>
      </c>
      <c r="AR112" s="21">
        <v>17</v>
      </c>
      <c r="AS112" s="21">
        <v>4</v>
      </c>
      <c r="AT112" s="21" t="s">
        <v>252</v>
      </c>
      <c r="AU112" s="21">
        <v>25</v>
      </c>
      <c r="AV112" s="21">
        <v>4</v>
      </c>
      <c r="AW112" s="21" t="s">
        <v>45</v>
      </c>
      <c r="AX112" s="21">
        <v>1</v>
      </c>
      <c r="AY112" s="21">
        <v>4</v>
      </c>
      <c r="AZ112" s="21" t="s">
        <v>45</v>
      </c>
      <c r="BA112" s="21">
        <v>-15</v>
      </c>
      <c r="BB112" s="21">
        <v>4</v>
      </c>
      <c r="BC112" s="21"/>
      <c r="BD112" s="21"/>
      <c r="BE112" s="21">
        <v>4</v>
      </c>
      <c r="BF112" s="21"/>
      <c r="BG112" s="21"/>
      <c r="BH112" s="21">
        <v>4</v>
      </c>
      <c r="BI112" s="21"/>
      <c r="BJ112" s="21"/>
      <c r="BK112" s="21">
        <v>4</v>
      </c>
    </row>
    <row r="113" spans="1:63" x14ac:dyDescent="0.25">
      <c r="A113" t="s">
        <v>109</v>
      </c>
      <c r="B113">
        <v>0</v>
      </c>
      <c r="C113">
        <v>1</v>
      </c>
      <c r="D113">
        <v>0</v>
      </c>
      <c r="E113" s="4">
        <v>0</v>
      </c>
      <c r="F113">
        <v>1</v>
      </c>
      <c r="G113" s="21" t="s">
        <v>481</v>
      </c>
      <c r="H113" s="21">
        <v>-3</v>
      </c>
      <c r="I113" s="21">
        <v>1</v>
      </c>
      <c r="J113">
        <v>0</v>
      </c>
      <c r="K113">
        <v>0</v>
      </c>
      <c r="L113" s="21">
        <v>1</v>
      </c>
      <c r="M113" s="21">
        <v>0</v>
      </c>
      <c r="N113" s="21">
        <v>0</v>
      </c>
      <c r="O113" s="21">
        <v>1</v>
      </c>
      <c r="P113" s="21" t="s">
        <v>106</v>
      </c>
      <c r="Q113" s="21">
        <v>11</v>
      </c>
      <c r="R113" s="21">
        <v>1</v>
      </c>
      <c r="S113" s="21" t="s">
        <v>481</v>
      </c>
      <c r="T113" s="21">
        <v>-1</v>
      </c>
      <c r="U113" s="21">
        <v>1</v>
      </c>
      <c r="V113" s="21" t="s">
        <v>481</v>
      </c>
      <c r="W113" s="21">
        <v>-1</v>
      </c>
      <c r="X113" s="21">
        <v>1</v>
      </c>
      <c r="Y113" s="21">
        <v>0</v>
      </c>
      <c r="Z113" s="21">
        <v>0</v>
      </c>
      <c r="AA113" s="21">
        <v>1</v>
      </c>
      <c r="AB113">
        <v>0</v>
      </c>
      <c r="AC113" s="21">
        <v>0</v>
      </c>
      <c r="AD113" s="21">
        <v>1</v>
      </c>
      <c r="AE113" s="21"/>
      <c r="AF113" s="21"/>
      <c r="AG113" s="21">
        <v>1</v>
      </c>
      <c r="AH113" s="21" t="s">
        <v>345</v>
      </c>
      <c r="AI113" s="22">
        <v>8</v>
      </c>
      <c r="AJ113" s="21">
        <v>1</v>
      </c>
      <c r="AK113" s="21" t="s">
        <v>346</v>
      </c>
      <c r="AL113" s="21">
        <v>-9</v>
      </c>
      <c r="AM113" s="21">
        <v>1</v>
      </c>
      <c r="AN113" s="21" t="s">
        <v>346</v>
      </c>
      <c r="AO113" s="21">
        <v>-30</v>
      </c>
      <c r="AP113" s="21">
        <v>1</v>
      </c>
      <c r="AQ113" s="21" t="s">
        <v>346</v>
      </c>
      <c r="AR113" s="21">
        <v>14</v>
      </c>
      <c r="AS113" s="21">
        <v>1</v>
      </c>
      <c r="AT113" s="21" t="s">
        <v>486</v>
      </c>
      <c r="AU113" s="21">
        <v>10</v>
      </c>
      <c r="AV113" s="21">
        <v>1</v>
      </c>
      <c r="AW113" s="21" t="s">
        <v>481</v>
      </c>
      <c r="AX113" s="21">
        <v>-2</v>
      </c>
      <c r="AY113" s="21">
        <v>1</v>
      </c>
      <c r="AZ113" s="21" t="s">
        <v>483</v>
      </c>
      <c r="BA113" s="21">
        <v>11</v>
      </c>
      <c r="BB113" s="21">
        <v>1</v>
      </c>
      <c r="BC113" s="21"/>
      <c r="BD113" s="21"/>
      <c r="BE113" s="21">
        <v>1</v>
      </c>
      <c r="BF113" s="21"/>
      <c r="BG113" s="21"/>
      <c r="BH113" s="21">
        <v>1</v>
      </c>
      <c r="BI113" s="21"/>
      <c r="BJ113" s="21"/>
      <c r="BK113" s="21">
        <v>1</v>
      </c>
    </row>
    <row r="114" spans="1:63" x14ac:dyDescent="0.25">
      <c r="A114" t="s">
        <v>150</v>
      </c>
      <c r="B114">
        <v>0</v>
      </c>
      <c r="C114">
        <v>2</v>
      </c>
      <c r="D114">
        <v>0</v>
      </c>
      <c r="E114" s="4">
        <v>0</v>
      </c>
      <c r="F114">
        <v>2</v>
      </c>
      <c r="G114" s="21">
        <v>0</v>
      </c>
      <c r="H114" s="21">
        <v>0</v>
      </c>
      <c r="I114" s="21">
        <v>2</v>
      </c>
      <c r="J114">
        <v>0</v>
      </c>
      <c r="K114">
        <v>0</v>
      </c>
      <c r="L114" s="21">
        <v>2</v>
      </c>
      <c r="M114" s="21">
        <v>0</v>
      </c>
      <c r="N114" s="21">
        <v>0</v>
      </c>
      <c r="O114" s="21">
        <v>2</v>
      </c>
      <c r="P114" s="21">
        <v>0</v>
      </c>
      <c r="Q114" s="21">
        <v>0</v>
      </c>
      <c r="R114" s="21">
        <v>2</v>
      </c>
      <c r="S114" s="21">
        <v>0</v>
      </c>
      <c r="T114" s="21">
        <v>0</v>
      </c>
      <c r="U114" s="21">
        <v>2</v>
      </c>
      <c r="V114" s="21">
        <v>0</v>
      </c>
      <c r="W114" s="21">
        <v>0</v>
      </c>
      <c r="X114" s="21">
        <v>2</v>
      </c>
      <c r="Y114" s="21" t="s">
        <v>241</v>
      </c>
      <c r="Z114" s="21">
        <v>0</v>
      </c>
      <c r="AA114" s="21">
        <v>2</v>
      </c>
      <c r="AB114" t="s">
        <v>241</v>
      </c>
      <c r="AC114" s="21">
        <v>0</v>
      </c>
      <c r="AD114" s="21">
        <v>2</v>
      </c>
      <c r="AE114" s="21"/>
      <c r="AF114" s="21"/>
      <c r="AG114" s="21">
        <v>2</v>
      </c>
      <c r="AH114" s="21">
        <v>0</v>
      </c>
      <c r="AI114" s="22">
        <v>0</v>
      </c>
      <c r="AJ114" s="21">
        <v>2</v>
      </c>
      <c r="AK114" s="21" t="s">
        <v>353</v>
      </c>
      <c r="AL114" s="21">
        <v>-9</v>
      </c>
      <c r="AM114" s="21">
        <v>2</v>
      </c>
      <c r="AN114" s="21" t="s">
        <v>109</v>
      </c>
      <c r="AO114" s="21">
        <v>-30</v>
      </c>
      <c r="AP114" s="21">
        <v>2</v>
      </c>
      <c r="AQ114" s="21" t="s">
        <v>139</v>
      </c>
      <c r="AR114" s="21">
        <v>14</v>
      </c>
      <c r="AS114" s="21">
        <v>2</v>
      </c>
      <c r="AT114" s="21" t="s">
        <v>468</v>
      </c>
      <c r="AU114" s="21">
        <v>10</v>
      </c>
      <c r="AV114" s="21">
        <v>2</v>
      </c>
      <c r="AW114" s="21" t="s">
        <v>241</v>
      </c>
      <c r="AX114" s="21">
        <v>-2</v>
      </c>
      <c r="AY114" s="21">
        <v>2</v>
      </c>
      <c r="AZ114" s="21" t="s">
        <v>241</v>
      </c>
      <c r="BA114" s="21">
        <v>11</v>
      </c>
      <c r="BB114" s="21">
        <v>2</v>
      </c>
      <c r="BC114" s="21"/>
      <c r="BD114" s="21"/>
      <c r="BE114" s="21">
        <v>2</v>
      </c>
      <c r="BF114" s="21"/>
      <c r="BG114" s="21"/>
      <c r="BH114" s="21">
        <v>2</v>
      </c>
      <c r="BI114" s="21"/>
      <c r="BJ114" s="21"/>
      <c r="BK114" s="21">
        <v>2</v>
      </c>
    </row>
    <row r="115" spans="1:63" x14ac:dyDescent="0.25">
      <c r="A115">
        <v>0</v>
      </c>
      <c r="B115">
        <v>0</v>
      </c>
      <c r="C115">
        <v>3</v>
      </c>
      <c r="D115">
        <v>0</v>
      </c>
      <c r="E115" s="4">
        <v>0</v>
      </c>
      <c r="F115">
        <v>3</v>
      </c>
      <c r="G115" s="21" t="s">
        <v>241</v>
      </c>
      <c r="H115" s="21">
        <v>-3</v>
      </c>
      <c r="I115" s="21">
        <v>3</v>
      </c>
      <c r="J115" t="s">
        <v>241</v>
      </c>
      <c r="K115">
        <v>9</v>
      </c>
      <c r="L115" s="21">
        <v>3</v>
      </c>
      <c r="M115" s="21">
        <v>0</v>
      </c>
      <c r="N115" s="21">
        <v>0</v>
      </c>
      <c r="O115" s="21">
        <v>3</v>
      </c>
      <c r="P115" s="21" t="s">
        <v>85</v>
      </c>
      <c r="Q115" s="21">
        <v>11</v>
      </c>
      <c r="R115" s="21">
        <v>3</v>
      </c>
      <c r="S115" s="21" t="s">
        <v>451</v>
      </c>
      <c r="T115" s="21">
        <v>-1</v>
      </c>
      <c r="U115" s="21">
        <v>3</v>
      </c>
      <c r="V115" s="21" t="s">
        <v>451</v>
      </c>
      <c r="W115" s="21">
        <v>-1</v>
      </c>
      <c r="X115" s="21">
        <v>3</v>
      </c>
      <c r="Y115" s="21" t="s">
        <v>462</v>
      </c>
      <c r="Z115" s="21">
        <v>0</v>
      </c>
      <c r="AA115" s="21">
        <v>3</v>
      </c>
      <c r="AB115" t="s">
        <v>462</v>
      </c>
      <c r="AC115" s="21">
        <v>0</v>
      </c>
      <c r="AD115" s="21">
        <v>3</v>
      </c>
      <c r="AE115" s="21"/>
      <c r="AF115" s="21"/>
      <c r="AG115" s="21">
        <v>3</v>
      </c>
      <c r="AH115" s="21" t="s">
        <v>468</v>
      </c>
      <c r="AI115" s="22">
        <v>8</v>
      </c>
      <c r="AJ115" s="21">
        <v>3</v>
      </c>
      <c r="AK115" s="21" t="s">
        <v>343</v>
      </c>
      <c r="AL115" s="21">
        <v>-9</v>
      </c>
      <c r="AM115" s="21">
        <v>3</v>
      </c>
      <c r="AN115" s="21" t="s">
        <v>485</v>
      </c>
      <c r="AO115" s="21">
        <v>-30</v>
      </c>
      <c r="AP115" s="21">
        <v>3</v>
      </c>
      <c r="AQ115" s="21" t="s">
        <v>343</v>
      </c>
      <c r="AR115" s="21">
        <v>14</v>
      </c>
      <c r="AS115" s="21">
        <v>3</v>
      </c>
      <c r="AT115" s="21" t="s">
        <v>463</v>
      </c>
      <c r="AU115" s="21">
        <v>10</v>
      </c>
      <c r="AV115" s="21">
        <v>3</v>
      </c>
      <c r="AW115" s="21" t="s">
        <v>357</v>
      </c>
      <c r="AX115" s="21">
        <v>-2</v>
      </c>
      <c r="AY115" s="21">
        <v>3</v>
      </c>
      <c r="AZ115" s="21">
        <v>0</v>
      </c>
      <c r="BA115" s="21">
        <v>11</v>
      </c>
      <c r="BB115" s="21">
        <v>3</v>
      </c>
      <c r="BC115" s="21"/>
      <c r="BD115" s="21"/>
      <c r="BE115" s="21">
        <v>3</v>
      </c>
      <c r="BF115" s="21"/>
      <c r="BG115" s="21"/>
      <c r="BH115" s="21">
        <v>3</v>
      </c>
      <c r="BI115" s="21"/>
      <c r="BJ115" s="21"/>
      <c r="BK115" s="21">
        <v>3</v>
      </c>
    </row>
    <row r="116" spans="1:63" x14ac:dyDescent="0.25">
      <c r="A116" t="s">
        <v>69</v>
      </c>
      <c r="B116">
        <v>0</v>
      </c>
      <c r="C116">
        <v>4</v>
      </c>
      <c r="D116">
        <v>0</v>
      </c>
      <c r="E116" s="4">
        <v>0</v>
      </c>
      <c r="F116">
        <v>4</v>
      </c>
      <c r="G116" s="21" t="s">
        <v>265</v>
      </c>
      <c r="H116" s="21">
        <v>-3</v>
      </c>
      <c r="I116" s="21">
        <v>4</v>
      </c>
      <c r="J116" t="s">
        <v>265</v>
      </c>
      <c r="K116">
        <v>9</v>
      </c>
      <c r="L116" s="21">
        <v>4</v>
      </c>
      <c r="M116" s="21">
        <v>0</v>
      </c>
      <c r="N116" s="21">
        <v>0</v>
      </c>
      <c r="O116" s="21">
        <v>4</v>
      </c>
      <c r="P116" s="21" t="s">
        <v>265</v>
      </c>
      <c r="Q116" s="21">
        <v>11</v>
      </c>
      <c r="R116" s="21">
        <v>4</v>
      </c>
      <c r="S116" s="21" t="s">
        <v>265</v>
      </c>
      <c r="T116" s="21">
        <v>-1</v>
      </c>
      <c r="U116" s="21">
        <v>4</v>
      </c>
      <c r="V116" s="21" t="s">
        <v>265</v>
      </c>
      <c r="W116" s="21">
        <v>-1</v>
      </c>
      <c r="X116" s="21">
        <v>4</v>
      </c>
      <c r="Y116" s="21" t="s">
        <v>69</v>
      </c>
      <c r="Z116" s="21">
        <v>0</v>
      </c>
      <c r="AA116" s="21">
        <v>4</v>
      </c>
      <c r="AB116" t="s">
        <v>69</v>
      </c>
      <c r="AC116" s="21">
        <v>0</v>
      </c>
      <c r="AD116" s="21">
        <v>4</v>
      </c>
      <c r="AE116" s="21"/>
      <c r="AF116" s="21"/>
      <c r="AG116" s="21">
        <v>4</v>
      </c>
      <c r="AH116" s="21" t="s">
        <v>45</v>
      </c>
      <c r="AI116" s="22">
        <v>8</v>
      </c>
      <c r="AJ116" s="21">
        <v>4</v>
      </c>
      <c r="AK116" s="21" t="s">
        <v>463</v>
      </c>
      <c r="AL116" s="21">
        <v>-9</v>
      </c>
      <c r="AM116" s="21">
        <v>4</v>
      </c>
      <c r="AN116" s="21" t="s">
        <v>343</v>
      </c>
      <c r="AO116" s="21">
        <v>-30</v>
      </c>
      <c r="AP116" s="21">
        <v>4</v>
      </c>
      <c r="AQ116" s="21" t="s">
        <v>252</v>
      </c>
      <c r="AR116" s="21">
        <v>14</v>
      </c>
      <c r="AS116" s="21">
        <v>4</v>
      </c>
      <c r="AT116" s="21" t="s">
        <v>45</v>
      </c>
      <c r="AU116" s="21">
        <v>10</v>
      </c>
      <c r="AV116" s="21">
        <v>4</v>
      </c>
      <c r="AW116" s="21" t="s">
        <v>265</v>
      </c>
      <c r="AX116" s="21">
        <v>-2</v>
      </c>
      <c r="AY116" s="21">
        <v>4</v>
      </c>
      <c r="AZ116" s="21" t="s">
        <v>69</v>
      </c>
      <c r="BA116" s="21">
        <v>11</v>
      </c>
      <c r="BB116" s="21">
        <v>4</v>
      </c>
      <c r="BC116" s="21"/>
      <c r="BD116" s="21"/>
      <c r="BE116" s="21">
        <v>4</v>
      </c>
      <c r="BF116" s="21"/>
      <c r="BG116" s="21"/>
      <c r="BH116" s="21">
        <v>4</v>
      </c>
      <c r="BI116" s="21"/>
      <c r="BJ116" s="21"/>
      <c r="BK116" s="21">
        <v>4</v>
      </c>
    </row>
    <row r="117" spans="1:63" x14ac:dyDescent="0.25">
      <c r="A117" t="s">
        <v>85</v>
      </c>
      <c r="B117">
        <v>-8</v>
      </c>
      <c r="C117">
        <v>1</v>
      </c>
      <c r="D117">
        <v>0</v>
      </c>
      <c r="E117" s="4">
        <v>0</v>
      </c>
      <c r="F117">
        <v>1</v>
      </c>
      <c r="G117" s="21" t="s">
        <v>482</v>
      </c>
      <c r="H117" s="21">
        <v>-6</v>
      </c>
      <c r="I117" s="21">
        <v>1</v>
      </c>
      <c r="J117" t="s">
        <v>85</v>
      </c>
      <c r="K117">
        <v>-9</v>
      </c>
      <c r="L117" s="21">
        <v>1</v>
      </c>
      <c r="M117" s="21">
        <v>0</v>
      </c>
      <c r="N117" s="21">
        <v>0</v>
      </c>
      <c r="O117" s="21">
        <v>1</v>
      </c>
      <c r="P117" s="21" t="s">
        <v>354</v>
      </c>
      <c r="Q117" s="21">
        <v>26</v>
      </c>
      <c r="R117" s="21">
        <v>1</v>
      </c>
      <c r="S117" s="21" t="s">
        <v>256</v>
      </c>
      <c r="T117" s="21">
        <v>9</v>
      </c>
      <c r="U117" s="21">
        <v>1</v>
      </c>
      <c r="V117" s="21" t="s">
        <v>256</v>
      </c>
      <c r="W117" s="21">
        <v>9</v>
      </c>
      <c r="X117" s="21">
        <v>1</v>
      </c>
      <c r="Y117" s="21" t="s">
        <v>353</v>
      </c>
      <c r="Z117" s="21">
        <v>22</v>
      </c>
      <c r="AA117" s="21">
        <v>1</v>
      </c>
      <c r="AB117" t="s">
        <v>353</v>
      </c>
      <c r="AC117" s="21">
        <v>22</v>
      </c>
      <c r="AD117" s="21">
        <v>1</v>
      </c>
      <c r="AE117" s="21"/>
      <c r="AF117" s="21"/>
      <c r="AG117" s="21">
        <v>1</v>
      </c>
      <c r="AH117" s="21" t="s">
        <v>481</v>
      </c>
      <c r="AI117" s="22">
        <v>5</v>
      </c>
      <c r="AJ117" s="21">
        <v>1</v>
      </c>
      <c r="AK117" s="21" t="s">
        <v>85</v>
      </c>
      <c r="AL117" s="21">
        <v>3</v>
      </c>
      <c r="AM117" s="21">
        <v>1</v>
      </c>
      <c r="AN117" s="21" t="s">
        <v>85</v>
      </c>
      <c r="AO117" s="21">
        <v>19</v>
      </c>
      <c r="AP117" s="21">
        <v>1</v>
      </c>
      <c r="AQ117" s="21" t="s">
        <v>354</v>
      </c>
      <c r="AR117" s="21">
        <v>10</v>
      </c>
      <c r="AS117" s="21">
        <v>1</v>
      </c>
      <c r="AT117" s="21" t="s">
        <v>481</v>
      </c>
      <c r="AU117" s="21">
        <v>22</v>
      </c>
      <c r="AV117" s="21">
        <v>1</v>
      </c>
      <c r="AW117" s="21" t="s">
        <v>462</v>
      </c>
      <c r="AX117" s="21">
        <v>-14</v>
      </c>
      <c r="AY117" s="21">
        <v>1</v>
      </c>
      <c r="AZ117" s="21" t="s">
        <v>462</v>
      </c>
      <c r="BA117" s="21">
        <v>17</v>
      </c>
      <c r="BB117" s="21">
        <v>1</v>
      </c>
      <c r="BC117" s="21"/>
      <c r="BD117" s="21"/>
      <c r="BE117" s="21">
        <v>1</v>
      </c>
      <c r="BF117" s="21"/>
      <c r="BG117" s="21"/>
      <c r="BH117" s="21">
        <v>1</v>
      </c>
      <c r="BI117" s="21"/>
      <c r="BJ117" s="21"/>
      <c r="BK117" s="21">
        <v>1</v>
      </c>
    </row>
    <row r="118" spans="1:63" x14ac:dyDescent="0.25">
      <c r="A118" t="s">
        <v>139</v>
      </c>
      <c r="B118">
        <v>-8</v>
      </c>
      <c r="C118">
        <v>2</v>
      </c>
      <c r="D118">
        <v>0</v>
      </c>
      <c r="E118" s="4">
        <v>0</v>
      </c>
      <c r="F118">
        <v>2</v>
      </c>
      <c r="G118" s="21">
        <v>0</v>
      </c>
      <c r="H118" s="21">
        <v>0</v>
      </c>
      <c r="I118" s="21">
        <v>2</v>
      </c>
      <c r="J118">
        <v>0</v>
      </c>
      <c r="K118">
        <v>0</v>
      </c>
      <c r="L118" s="21">
        <v>2</v>
      </c>
      <c r="M118" s="21">
        <v>0</v>
      </c>
      <c r="N118" s="21">
        <v>0</v>
      </c>
      <c r="O118" s="21">
        <v>2</v>
      </c>
      <c r="P118" s="21">
        <v>0</v>
      </c>
      <c r="Q118" s="21">
        <v>0</v>
      </c>
      <c r="R118" s="21">
        <v>2</v>
      </c>
      <c r="S118" s="21">
        <v>0</v>
      </c>
      <c r="T118" s="21">
        <v>0</v>
      </c>
      <c r="U118" s="21">
        <v>2</v>
      </c>
      <c r="V118" s="21">
        <v>0</v>
      </c>
      <c r="W118" s="21">
        <v>0</v>
      </c>
      <c r="X118" s="21">
        <v>2</v>
      </c>
      <c r="Y118" s="21" t="s">
        <v>266</v>
      </c>
      <c r="Z118" s="21">
        <v>22</v>
      </c>
      <c r="AA118" s="21">
        <v>2</v>
      </c>
      <c r="AB118" t="s">
        <v>266</v>
      </c>
      <c r="AC118" s="21">
        <v>22</v>
      </c>
      <c r="AD118" s="21">
        <v>2</v>
      </c>
      <c r="AE118" s="21"/>
      <c r="AF118" s="21"/>
      <c r="AG118" s="21">
        <v>2</v>
      </c>
      <c r="AH118" s="21">
        <v>0</v>
      </c>
      <c r="AI118" s="22">
        <v>0</v>
      </c>
      <c r="AJ118" s="21">
        <v>2</v>
      </c>
      <c r="AK118" s="21" t="s">
        <v>109</v>
      </c>
      <c r="AL118" s="21">
        <v>3</v>
      </c>
      <c r="AM118" s="21">
        <v>2</v>
      </c>
      <c r="AN118" s="21" t="s">
        <v>139</v>
      </c>
      <c r="AO118" s="21">
        <v>19</v>
      </c>
      <c r="AP118" s="21">
        <v>2</v>
      </c>
      <c r="AQ118" s="21" t="s">
        <v>486</v>
      </c>
      <c r="AR118" s="21">
        <v>10</v>
      </c>
      <c r="AS118" s="21">
        <v>2</v>
      </c>
      <c r="AT118" s="21" t="s">
        <v>297</v>
      </c>
      <c r="AU118" s="21">
        <v>22</v>
      </c>
      <c r="AV118" s="21">
        <v>2</v>
      </c>
      <c r="AW118" s="21" t="s">
        <v>85</v>
      </c>
      <c r="AX118" s="21">
        <v>-14</v>
      </c>
      <c r="AY118" s="21">
        <v>2</v>
      </c>
      <c r="AZ118" s="21" t="s">
        <v>85</v>
      </c>
      <c r="BA118" s="21">
        <v>17</v>
      </c>
      <c r="BB118" s="21">
        <v>2</v>
      </c>
      <c r="BC118" s="21"/>
      <c r="BD118" s="21"/>
      <c r="BE118" s="21">
        <v>2</v>
      </c>
      <c r="BF118" s="21"/>
      <c r="BG118" s="21"/>
      <c r="BH118" s="21">
        <v>2</v>
      </c>
      <c r="BI118" s="21"/>
      <c r="BJ118" s="21"/>
      <c r="BK118" s="21">
        <v>2</v>
      </c>
    </row>
    <row r="119" spans="1:63" x14ac:dyDescent="0.25">
      <c r="A119">
        <v>0</v>
      </c>
      <c r="B119">
        <v>0</v>
      </c>
      <c r="C119">
        <v>3</v>
      </c>
      <c r="D119">
        <v>0</v>
      </c>
      <c r="E119" s="4">
        <v>0</v>
      </c>
      <c r="F119">
        <v>3</v>
      </c>
      <c r="G119" s="21" t="s">
        <v>463</v>
      </c>
      <c r="H119" s="21">
        <v>-6</v>
      </c>
      <c r="I119" s="21">
        <v>3</v>
      </c>
      <c r="J119" t="s">
        <v>462</v>
      </c>
      <c r="K119">
        <v>-9</v>
      </c>
      <c r="L119" s="21">
        <v>3</v>
      </c>
      <c r="M119" s="21">
        <v>0</v>
      </c>
      <c r="N119" s="21">
        <v>0</v>
      </c>
      <c r="O119" s="21">
        <v>3</v>
      </c>
      <c r="P119" s="21" t="s">
        <v>241</v>
      </c>
      <c r="Q119" s="21">
        <v>26</v>
      </c>
      <c r="R119" s="21">
        <v>3</v>
      </c>
      <c r="S119" s="21" t="s">
        <v>483</v>
      </c>
      <c r="T119" s="21">
        <v>9</v>
      </c>
      <c r="U119" s="21">
        <v>3</v>
      </c>
      <c r="V119" s="21" t="s">
        <v>483</v>
      </c>
      <c r="W119" s="21">
        <v>9</v>
      </c>
      <c r="X119" s="21">
        <v>3</v>
      </c>
      <c r="Y119" s="21" t="s">
        <v>468</v>
      </c>
      <c r="Z119" s="21">
        <v>22</v>
      </c>
      <c r="AA119" s="21">
        <v>3</v>
      </c>
      <c r="AB119" t="s">
        <v>468</v>
      </c>
      <c r="AC119" s="21">
        <v>22</v>
      </c>
      <c r="AD119" s="21">
        <v>3</v>
      </c>
      <c r="AE119" s="21"/>
      <c r="AF119" s="21"/>
      <c r="AG119" s="21">
        <v>3</v>
      </c>
      <c r="AH119" s="21" t="s">
        <v>106</v>
      </c>
      <c r="AI119" s="22">
        <v>5</v>
      </c>
      <c r="AJ119" s="21">
        <v>3</v>
      </c>
      <c r="AK119" s="21" t="s">
        <v>241</v>
      </c>
      <c r="AL119" s="21">
        <v>3</v>
      </c>
      <c r="AM119" s="21">
        <v>3</v>
      </c>
      <c r="AN119" s="21" t="s">
        <v>462</v>
      </c>
      <c r="AO119" s="21">
        <v>19</v>
      </c>
      <c r="AP119" s="21">
        <v>3</v>
      </c>
      <c r="AQ119" s="21" t="s">
        <v>468</v>
      </c>
      <c r="AR119" s="21">
        <v>10</v>
      </c>
      <c r="AS119" s="21">
        <v>3</v>
      </c>
      <c r="AT119" s="21">
        <v>0</v>
      </c>
      <c r="AU119" s="21">
        <v>22</v>
      </c>
      <c r="AV119" s="21">
        <v>3</v>
      </c>
      <c r="AW119" s="21" t="s">
        <v>343</v>
      </c>
      <c r="AX119" s="21">
        <v>-14</v>
      </c>
      <c r="AY119" s="21">
        <v>3</v>
      </c>
      <c r="AZ119" s="21" t="s">
        <v>343</v>
      </c>
      <c r="BA119" s="21">
        <v>17</v>
      </c>
      <c r="BB119" s="21">
        <v>3</v>
      </c>
      <c r="BC119" s="21"/>
      <c r="BD119" s="21"/>
      <c r="BE119" s="21">
        <v>3</v>
      </c>
      <c r="BF119" s="21"/>
      <c r="BG119" s="21"/>
      <c r="BH119" s="21">
        <v>3</v>
      </c>
      <c r="BI119" s="21"/>
      <c r="BJ119" s="21"/>
      <c r="BK119" s="21">
        <v>3</v>
      </c>
    </row>
    <row r="120" spans="1:63" x14ac:dyDescent="0.25">
      <c r="A120" t="s">
        <v>241</v>
      </c>
      <c r="B120">
        <v>-8</v>
      </c>
      <c r="C120">
        <v>4</v>
      </c>
      <c r="D120">
        <v>0</v>
      </c>
      <c r="E120" s="4">
        <v>0</v>
      </c>
      <c r="F120">
        <v>4</v>
      </c>
      <c r="G120" s="21" t="s">
        <v>69</v>
      </c>
      <c r="H120" s="21">
        <v>-6</v>
      </c>
      <c r="I120" s="21">
        <v>4</v>
      </c>
      <c r="J120" t="s">
        <v>343</v>
      </c>
      <c r="K120">
        <v>-9</v>
      </c>
      <c r="L120" s="21">
        <v>4</v>
      </c>
      <c r="M120" s="21">
        <v>0</v>
      </c>
      <c r="N120" s="21">
        <v>0</v>
      </c>
      <c r="O120" s="21">
        <v>4</v>
      </c>
      <c r="P120" s="21" t="s">
        <v>343</v>
      </c>
      <c r="Q120" s="21">
        <v>26</v>
      </c>
      <c r="R120" s="21">
        <v>4</v>
      </c>
      <c r="S120" s="21" t="s">
        <v>462</v>
      </c>
      <c r="T120" s="21">
        <v>9</v>
      </c>
      <c r="U120" s="21">
        <v>4</v>
      </c>
      <c r="V120" s="21" t="s">
        <v>462</v>
      </c>
      <c r="W120" s="21">
        <v>9</v>
      </c>
      <c r="X120" s="21">
        <v>4</v>
      </c>
      <c r="Y120" s="21" t="s">
        <v>45</v>
      </c>
      <c r="Z120" s="21">
        <v>22</v>
      </c>
      <c r="AA120" s="21">
        <v>4</v>
      </c>
      <c r="AB120" t="s">
        <v>45</v>
      </c>
      <c r="AC120" s="21">
        <v>22</v>
      </c>
      <c r="AD120" s="21">
        <v>4</v>
      </c>
      <c r="AE120" s="21"/>
      <c r="AF120" s="21"/>
      <c r="AG120" s="21">
        <v>4</v>
      </c>
      <c r="AH120" s="21" t="s">
        <v>463</v>
      </c>
      <c r="AI120" s="22">
        <v>5</v>
      </c>
      <c r="AJ120" s="21">
        <v>4</v>
      </c>
      <c r="AK120" s="21" t="s">
        <v>265</v>
      </c>
      <c r="AL120" s="21">
        <v>3</v>
      </c>
      <c r="AM120" s="21">
        <v>4</v>
      </c>
      <c r="AN120" s="21" t="s">
        <v>265</v>
      </c>
      <c r="AO120" s="21">
        <v>19</v>
      </c>
      <c r="AP120" s="21">
        <v>4</v>
      </c>
      <c r="AQ120" s="21" t="s">
        <v>45</v>
      </c>
      <c r="AR120" s="21">
        <v>10</v>
      </c>
      <c r="AS120" s="21">
        <v>4</v>
      </c>
      <c r="AT120" s="21" t="s">
        <v>265</v>
      </c>
      <c r="AU120" s="21">
        <v>22</v>
      </c>
      <c r="AV120" s="21">
        <v>4</v>
      </c>
      <c r="AW120" s="21" t="s">
        <v>8</v>
      </c>
      <c r="AX120" s="21">
        <v>-14</v>
      </c>
      <c r="AY120" s="21">
        <v>4</v>
      </c>
      <c r="AZ120" s="21" t="s">
        <v>8</v>
      </c>
      <c r="BA120" s="21">
        <v>17</v>
      </c>
      <c r="BB120" s="21">
        <v>4</v>
      </c>
      <c r="BC120" s="21"/>
      <c r="BD120" s="21"/>
      <c r="BE120" s="21">
        <v>4</v>
      </c>
      <c r="BF120" s="21"/>
      <c r="BG120" s="21"/>
      <c r="BH120" s="21">
        <v>4</v>
      </c>
      <c r="BI120" s="21"/>
      <c r="BJ120" s="21"/>
      <c r="BK120" s="21">
        <v>4</v>
      </c>
    </row>
    <row r="121" spans="1:63" x14ac:dyDescent="0.25">
      <c r="A121">
        <v>0</v>
      </c>
      <c r="B121">
        <v>0</v>
      </c>
      <c r="C121">
        <v>1</v>
      </c>
      <c r="D121">
        <v>0</v>
      </c>
      <c r="E121" s="4">
        <v>0</v>
      </c>
      <c r="F121">
        <v>1</v>
      </c>
      <c r="G121" s="21" t="s">
        <v>85</v>
      </c>
      <c r="H121" s="21">
        <v>8</v>
      </c>
      <c r="I121" s="21">
        <v>1</v>
      </c>
      <c r="J121" t="s">
        <v>139</v>
      </c>
      <c r="K121">
        <v>-8</v>
      </c>
      <c r="L121" s="21">
        <v>1</v>
      </c>
      <c r="M121" s="21">
        <v>0</v>
      </c>
      <c r="N121" s="21">
        <v>0</v>
      </c>
      <c r="O121" s="21">
        <v>1</v>
      </c>
      <c r="P121" s="21">
        <v>0</v>
      </c>
      <c r="Q121" s="21">
        <v>0</v>
      </c>
      <c r="R121" s="21">
        <v>1</v>
      </c>
      <c r="S121" s="21" t="s">
        <v>354</v>
      </c>
      <c r="T121" s="21">
        <v>-5</v>
      </c>
      <c r="U121" s="21">
        <v>1</v>
      </c>
      <c r="V121" s="21" t="s">
        <v>354</v>
      </c>
      <c r="W121" s="21">
        <v>-5</v>
      </c>
      <c r="X121" s="21">
        <v>1</v>
      </c>
      <c r="Y121" s="21" t="s">
        <v>85</v>
      </c>
      <c r="Z121" s="21">
        <v>0</v>
      </c>
      <c r="AA121" s="21">
        <v>1</v>
      </c>
      <c r="AB121" s="21" t="s">
        <v>85</v>
      </c>
      <c r="AC121" s="21">
        <v>0</v>
      </c>
      <c r="AD121" s="21">
        <v>1</v>
      </c>
      <c r="AE121" s="21"/>
      <c r="AF121" s="21"/>
      <c r="AG121" s="21">
        <v>1</v>
      </c>
      <c r="AH121" s="21" t="s">
        <v>353</v>
      </c>
      <c r="AI121" s="22">
        <v>7</v>
      </c>
      <c r="AJ121" s="21">
        <v>1</v>
      </c>
      <c r="AK121" s="21" t="s">
        <v>481</v>
      </c>
      <c r="AL121" s="21">
        <v>-4</v>
      </c>
      <c r="AM121" s="21">
        <v>1</v>
      </c>
      <c r="AN121" s="21" t="s">
        <v>354</v>
      </c>
      <c r="AO121" s="21">
        <v>4</v>
      </c>
      <c r="AP121" s="21">
        <v>1</v>
      </c>
      <c r="AQ121" s="21" t="s">
        <v>488</v>
      </c>
      <c r="AR121" s="21">
        <v>-15</v>
      </c>
      <c r="AS121" s="21">
        <v>1</v>
      </c>
      <c r="AT121" s="21" t="s">
        <v>462</v>
      </c>
      <c r="AU121" s="21">
        <v>13</v>
      </c>
      <c r="AV121" s="21">
        <v>1</v>
      </c>
      <c r="AW121" s="21" t="s">
        <v>106</v>
      </c>
      <c r="AX121" s="21">
        <v>-3</v>
      </c>
      <c r="AY121" s="21">
        <v>1</v>
      </c>
      <c r="AZ121" s="21" t="s">
        <v>106</v>
      </c>
      <c r="BA121" s="21">
        <v>2</v>
      </c>
      <c r="BB121" s="21">
        <v>1</v>
      </c>
      <c r="BC121" s="21"/>
      <c r="BD121" s="21"/>
      <c r="BE121" s="21">
        <v>1</v>
      </c>
      <c r="BF121" s="21"/>
      <c r="BG121" s="21"/>
      <c r="BH121" s="21">
        <v>1</v>
      </c>
      <c r="BI121" s="21"/>
      <c r="BJ121" s="21"/>
      <c r="BK121" s="21">
        <v>1</v>
      </c>
    </row>
    <row r="122" spans="1:63" x14ac:dyDescent="0.25">
      <c r="A122">
        <v>0</v>
      </c>
      <c r="B122">
        <v>0</v>
      </c>
      <c r="C122">
        <v>2</v>
      </c>
      <c r="D122">
        <v>0</v>
      </c>
      <c r="E122" s="4">
        <v>0</v>
      </c>
      <c r="F122">
        <v>2</v>
      </c>
      <c r="G122" s="21">
        <v>0</v>
      </c>
      <c r="H122" s="21">
        <v>0</v>
      </c>
      <c r="I122" s="21">
        <v>2</v>
      </c>
      <c r="J122">
        <v>0</v>
      </c>
      <c r="K122">
        <v>0</v>
      </c>
      <c r="L122" s="21">
        <v>2</v>
      </c>
      <c r="M122" s="21">
        <v>0</v>
      </c>
      <c r="N122" s="21">
        <v>0</v>
      </c>
      <c r="O122" s="21">
        <v>2</v>
      </c>
      <c r="P122" s="21" t="s">
        <v>353</v>
      </c>
      <c r="Q122" s="21">
        <v>0</v>
      </c>
      <c r="R122" s="21">
        <v>2</v>
      </c>
      <c r="S122" s="21">
        <v>0</v>
      </c>
      <c r="T122" s="21">
        <v>0</v>
      </c>
      <c r="U122" s="21">
        <v>2</v>
      </c>
      <c r="V122" s="21">
        <v>0</v>
      </c>
      <c r="W122" s="21">
        <v>0</v>
      </c>
      <c r="X122" s="21">
        <v>2</v>
      </c>
      <c r="Y122" s="21" t="s">
        <v>256</v>
      </c>
      <c r="Z122" s="21">
        <v>0</v>
      </c>
      <c r="AA122" s="21">
        <v>2</v>
      </c>
      <c r="AB122" s="21" t="s">
        <v>256</v>
      </c>
      <c r="AC122" s="21">
        <v>0</v>
      </c>
      <c r="AD122" s="21">
        <v>2</v>
      </c>
      <c r="AE122" s="21"/>
      <c r="AF122" s="21"/>
      <c r="AG122" s="21">
        <v>2</v>
      </c>
      <c r="AH122" s="21">
        <v>0</v>
      </c>
      <c r="AI122" s="22">
        <v>0</v>
      </c>
      <c r="AJ122" s="21">
        <v>2</v>
      </c>
      <c r="AK122" s="21" t="s">
        <v>249</v>
      </c>
      <c r="AL122" s="21">
        <v>-4</v>
      </c>
      <c r="AM122" s="21">
        <v>2</v>
      </c>
      <c r="AN122" s="21" t="s">
        <v>486</v>
      </c>
      <c r="AO122" s="21">
        <v>4</v>
      </c>
      <c r="AP122" s="21">
        <v>2</v>
      </c>
      <c r="AQ122" s="21" t="s">
        <v>109</v>
      </c>
      <c r="AR122" s="21">
        <v>-15</v>
      </c>
      <c r="AS122" s="21">
        <v>2</v>
      </c>
      <c r="AT122" s="21" t="s">
        <v>85</v>
      </c>
      <c r="AU122" s="21">
        <v>-7</v>
      </c>
      <c r="AV122" s="21">
        <v>2</v>
      </c>
      <c r="AW122" s="21" t="s">
        <v>139</v>
      </c>
      <c r="AX122" s="21">
        <v>-3</v>
      </c>
      <c r="AY122" s="21">
        <v>2</v>
      </c>
      <c r="AZ122" s="21" t="s">
        <v>457</v>
      </c>
      <c r="BA122" s="21">
        <v>-18</v>
      </c>
      <c r="BB122" s="21">
        <v>2</v>
      </c>
      <c r="BC122" s="21"/>
      <c r="BD122" s="21"/>
      <c r="BE122" s="21">
        <v>2</v>
      </c>
      <c r="BF122" s="21"/>
      <c r="BG122" s="21"/>
      <c r="BH122" s="21">
        <v>2</v>
      </c>
      <c r="BI122" s="21"/>
      <c r="BJ122" s="21"/>
      <c r="BK122" s="21">
        <v>2</v>
      </c>
    </row>
    <row r="123" spans="1:63" x14ac:dyDescent="0.25">
      <c r="A123" t="s">
        <v>462</v>
      </c>
      <c r="B123">
        <v>-6</v>
      </c>
      <c r="C123">
        <v>3</v>
      </c>
      <c r="D123">
        <v>0</v>
      </c>
      <c r="E123" s="4">
        <v>0</v>
      </c>
      <c r="F123">
        <v>3</v>
      </c>
      <c r="G123" s="21" t="s">
        <v>462</v>
      </c>
      <c r="H123" s="21">
        <v>8</v>
      </c>
      <c r="I123" s="21">
        <v>3</v>
      </c>
      <c r="J123" t="s">
        <v>468</v>
      </c>
      <c r="K123">
        <v>12</v>
      </c>
      <c r="L123" s="21">
        <v>3</v>
      </c>
      <c r="M123" s="21">
        <v>0</v>
      </c>
      <c r="N123" s="21">
        <v>0</v>
      </c>
      <c r="O123" s="21">
        <v>3</v>
      </c>
      <c r="P123" s="21" t="s">
        <v>468</v>
      </c>
      <c r="Q123" s="21">
        <v>0</v>
      </c>
      <c r="R123" s="21">
        <v>3</v>
      </c>
      <c r="S123" s="21" t="s">
        <v>106</v>
      </c>
      <c r="T123" s="21">
        <v>-5</v>
      </c>
      <c r="U123" s="21">
        <v>3</v>
      </c>
      <c r="V123" s="21" t="s">
        <v>106</v>
      </c>
      <c r="W123" s="21">
        <v>-5</v>
      </c>
      <c r="X123" s="21">
        <v>3</v>
      </c>
      <c r="Y123" s="21" t="s">
        <v>109</v>
      </c>
      <c r="Z123" s="21">
        <v>0</v>
      </c>
      <c r="AA123" s="21">
        <v>3</v>
      </c>
      <c r="AB123" s="21" t="s">
        <v>109</v>
      </c>
      <c r="AC123" s="21">
        <v>0</v>
      </c>
      <c r="AD123" s="21">
        <v>3</v>
      </c>
      <c r="AE123" s="21"/>
      <c r="AF123" s="21"/>
      <c r="AG123" s="21">
        <v>3</v>
      </c>
      <c r="AH123" s="21" t="s">
        <v>139</v>
      </c>
      <c r="AI123" s="22">
        <v>7</v>
      </c>
      <c r="AJ123" s="21">
        <v>3</v>
      </c>
      <c r="AK123" s="21" t="s">
        <v>462</v>
      </c>
      <c r="AL123" s="21">
        <v>-4</v>
      </c>
      <c r="AM123" s="21">
        <v>3</v>
      </c>
      <c r="AN123" s="21" t="s">
        <v>468</v>
      </c>
      <c r="AO123" s="21">
        <v>4</v>
      </c>
      <c r="AP123" s="21">
        <v>3</v>
      </c>
      <c r="AQ123" s="21" t="s">
        <v>489</v>
      </c>
      <c r="AR123" s="21">
        <v>-15</v>
      </c>
      <c r="AS123" s="21">
        <v>3</v>
      </c>
      <c r="AT123" s="21" t="s">
        <v>343</v>
      </c>
      <c r="AU123" s="21">
        <v>13</v>
      </c>
      <c r="AV123" s="21">
        <v>3</v>
      </c>
      <c r="AW123" s="21" t="s">
        <v>69</v>
      </c>
      <c r="AX123" s="21">
        <v>-3</v>
      </c>
      <c r="AY123" s="21">
        <v>3</v>
      </c>
      <c r="AZ123" s="21" t="s">
        <v>463</v>
      </c>
      <c r="BA123" s="21">
        <v>2</v>
      </c>
      <c r="BB123" s="21">
        <v>3</v>
      </c>
      <c r="BC123" s="21"/>
      <c r="BD123" s="21"/>
      <c r="BE123" s="21">
        <v>3</v>
      </c>
      <c r="BF123" s="21"/>
      <c r="BG123" s="21"/>
      <c r="BH123" s="21">
        <v>3</v>
      </c>
      <c r="BI123" s="21"/>
      <c r="BJ123" s="21"/>
      <c r="BK123" s="21">
        <v>3</v>
      </c>
    </row>
    <row r="124" spans="1:63" x14ac:dyDescent="0.25">
      <c r="A124" t="s">
        <v>343</v>
      </c>
      <c r="B124">
        <v>-6</v>
      </c>
      <c r="C124">
        <v>4</v>
      </c>
      <c r="D124">
        <v>0</v>
      </c>
      <c r="E124" s="4">
        <v>0</v>
      </c>
      <c r="F124">
        <v>4</v>
      </c>
      <c r="G124" s="21" t="s">
        <v>343</v>
      </c>
      <c r="H124" s="21">
        <v>8</v>
      </c>
      <c r="I124" s="21">
        <v>4</v>
      </c>
      <c r="J124" t="s">
        <v>45</v>
      </c>
      <c r="K124">
        <v>-8</v>
      </c>
      <c r="L124" s="21">
        <v>4</v>
      </c>
      <c r="M124" s="21">
        <v>0</v>
      </c>
      <c r="N124" s="21">
        <v>0</v>
      </c>
      <c r="O124" s="21">
        <v>4</v>
      </c>
      <c r="P124" s="21" t="s">
        <v>45</v>
      </c>
      <c r="Q124" s="21">
        <v>0</v>
      </c>
      <c r="R124" s="21">
        <v>4</v>
      </c>
      <c r="S124" s="21" t="s">
        <v>85</v>
      </c>
      <c r="T124" s="21">
        <v>-5</v>
      </c>
      <c r="U124" s="21">
        <v>4</v>
      </c>
      <c r="V124" s="21" t="s">
        <v>85</v>
      </c>
      <c r="W124" s="21">
        <v>-5</v>
      </c>
      <c r="X124" s="21">
        <v>4</v>
      </c>
      <c r="Y124" s="21" t="s">
        <v>463</v>
      </c>
      <c r="Z124" s="21">
        <v>0</v>
      </c>
      <c r="AA124" s="21">
        <v>4</v>
      </c>
      <c r="AB124" s="21" t="s">
        <v>463</v>
      </c>
      <c r="AC124" s="21">
        <v>0</v>
      </c>
      <c r="AD124" s="21">
        <v>4</v>
      </c>
      <c r="AE124" s="21"/>
      <c r="AF124" s="21"/>
      <c r="AG124" s="21">
        <v>4</v>
      </c>
      <c r="AH124" s="21" t="s">
        <v>265</v>
      </c>
      <c r="AI124" s="22">
        <v>7</v>
      </c>
      <c r="AJ124" s="21">
        <v>4</v>
      </c>
      <c r="AK124" s="21" t="s">
        <v>69</v>
      </c>
      <c r="AL124" s="21">
        <v>-4</v>
      </c>
      <c r="AM124" s="21">
        <v>4</v>
      </c>
      <c r="AN124" s="21" t="s">
        <v>45</v>
      </c>
      <c r="AO124" s="21">
        <v>4</v>
      </c>
      <c r="AP124" s="21">
        <v>4</v>
      </c>
      <c r="AQ124" s="21" t="s">
        <v>8</v>
      </c>
      <c r="AR124" s="21">
        <v>-15</v>
      </c>
      <c r="AS124" s="21">
        <v>4</v>
      </c>
      <c r="AT124" s="21" t="s">
        <v>8</v>
      </c>
      <c r="AU124" s="21">
        <v>13</v>
      </c>
      <c r="AV124" s="21">
        <v>4</v>
      </c>
      <c r="AW124" s="21" t="s">
        <v>252</v>
      </c>
      <c r="AX124" s="21">
        <v>-3</v>
      </c>
      <c r="AY124" s="21">
        <v>4</v>
      </c>
      <c r="AZ124" s="21" t="s">
        <v>252</v>
      </c>
      <c r="BA124" s="21">
        <v>2</v>
      </c>
      <c r="BB124" s="21">
        <v>4</v>
      </c>
      <c r="BC124" s="21"/>
      <c r="BD124" s="21"/>
      <c r="BE124" s="21">
        <v>4</v>
      </c>
      <c r="BF124" s="21"/>
      <c r="BG124" s="21"/>
      <c r="BH124" s="21">
        <v>4</v>
      </c>
      <c r="BI124" s="21"/>
      <c r="BJ124" s="21"/>
      <c r="BK124" s="21">
        <v>4</v>
      </c>
    </row>
    <row r="125" spans="1:63" x14ac:dyDescent="0.25">
      <c r="D125"/>
      <c r="F12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2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</row>
    <row r="126" spans="1:63" x14ac:dyDescent="0.25">
      <c r="D126"/>
      <c r="F126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2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</row>
    <row r="127" spans="1:63" x14ac:dyDescent="0.25">
      <c r="D127"/>
      <c r="F127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2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</row>
    <row r="128" spans="1:63" x14ac:dyDescent="0.25">
      <c r="D128"/>
      <c r="F12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2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</row>
    <row r="129" spans="4:63" x14ac:dyDescent="0.25">
      <c r="D129"/>
      <c r="F129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2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</row>
    <row r="130" spans="4:63" x14ac:dyDescent="0.25">
      <c r="D130"/>
      <c r="F130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2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</row>
    <row r="131" spans="4:63" x14ac:dyDescent="0.25">
      <c r="D131"/>
      <c r="F13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</row>
    <row r="132" spans="4:63" x14ac:dyDescent="0.25">
      <c r="D132"/>
      <c r="F132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2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K139"/>
  <sheetViews>
    <sheetView topLeftCell="Y1" workbookViewId="0">
      <selection activeCell="AL1" sqref="AL1:AO2"/>
    </sheetView>
  </sheetViews>
  <sheetFormatPr defaultRowHeight="15" x14ac:dyDescent="0.25"/>
  <cols>
    <col min="1" max="1" width="13.140625" customWidth="1"/>
    <col min="2" max="2" width="12.140625" customWidth="1"/>
    <col min="3" max="3" width="18.85546875" bestFit="1" customWidth="1"/>
    <col min="4" max="24" width="9" style="4" customWidth="1"/>
    <col min="25" max="35" width="9" customWidth="1"/>
    <col min="37" max="37" width="20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1" t="s">
        <v>531</v>
      </c>
      <c r="B2" s="13" t="s">
        <v>532</v>
      </c>
      <c r="C2" s="13" t="str">
        <f t="shared" ref="C2:C65" si="0">A2&amp;" "&amp;B2</f>
        <v>Leigh Adams</v>
      </c>
      <c r="D2" s="1" t="s">
        <v>9</v>
      </c>
      <c r="E2" s="1" t="s">
        <v>9</v>
      </c>
      <c r="F2" s="1" t="s">
        <v>9</v>
      </c>
      <c r="G2" s="1">
        <v>-5</v>
      </c>
      <c r="H2" s="1">
        <v>-1</v>
      </c>
      <c r="I2" s="1">
        <v>6</v>
      </c>
      <c r="J2" s="1">
        <v>24</v>
      </c>
      <c r="K2" s="1">
        <v>17</v>
      </c>
      <c r="L2" s="1">
        <v>8</v>
      </c>
      <c r="M2" s="1">
        <v>-10</v>
      </c>
      <c r="N2" s="1">
        <v>9</v>
      </c>
      <c r="O2" s="1" t="s">
        <v>9</v>
      </c>
      <c r="P2" s="1" t="s">
        <v>9</v>
      </c>
      <c r="Q2" s="1" t="s">
        <v>9</v>
      </c>
      <c r="R2" s="1">
        <v>2</v>
      </c>
      <c r="S2" s="1">
        <v>15</v>
      </c>
      <c r="T2" s="1">
        <v>15</v>
      </c>
      <c r="U2" s="1">
        <v>14</v>
      </c>
      <c r="V2" s="1" t="s">
        <v>9</v>
      </c>
      <c r="W2" s="1" t="s">
        <v>9</v>
      </c>
      <c r="X2" s="1" t="s">
        <v>9</v>
      </c>
      <c r="Y2" s="20">
        <f>SUM(D2:X2)</f>
        <v>94</v>
      </c>
      <c r="Z2" s="2">
        <f t="shared" ref="Z2:Z65" si="1">SUM(AA2:AC2)</f>
        <v>12</v>
      </c>
      <c r="AA2" s="2">
        <f>COUNTIF(D2:X2,"&gt;0")</f>
        <v>9</v>
      </c>
      <c r="AB2" s="2">
        <f>COUNTIF(D2:X2,0)</f>
        <v>0</v>
      </c>
      <c r="AC2" s="2">
        <f>COUNTIF(D2:X2,"&lt;0")</f>
        <v>3</v>
      </c>
      <c r="AE2">
        <f t="shared" ref="AE2:AE33" si="2">IF(ISERROR(VLOOKUP($C2,$A$80:$C$143,3,FALSE)=1),0,IF(VLOOKUP($C2,$A$80:$C$143,3,FALSE)=1,1,0))+IF(ISERROR(VLOOKUP($C2,$D$80:$F$143,3,FALSE)=1),0,IF(VLOOKUP($C2,$D$80:$F$143,3,FALSE)=1,1,0))+IF(ISERROR(VLOOKUP($C2,$G$80:$I$143,3,FALSE)=1),0,IF(VLOOKUP($C2,$G$80:$I$143,3,FALSE)=1,1,0))+IF(ISERROR(VLOOKUP($C2,$J$80:$L$143,3,FALSE)=1),0,IF(VLOOKUP($C2,$J$80:$L$143,3,FALSE)=1,1,0))+IF(ISERROR(VLOOKUP($C2,$M$80:$O$143,3,FALSE)=1),0,IF(VLOOKUP($C2,$M$80:$O$143,3,FALSE)=1,1,0))+IF(ISERROR(VLOOKUP($C2,$P$80:$R$143,3,FALSE)=1),0,IF(VLOOKUP($C2,$P$80:$R$143,3,FALSE)=1,1,0))+IF(ISERROR(VLOOKUP($C2,$S$80:$U$143,3,FALSE)=1),0,IF(VLOOKUP($C2,$S$80:$U$143,3,FALSE)=1,1,0))+IF(ISERROR(VLOOKUP($C2,$V$80:$X$143,3,FALSE)=1),0,IF(VLOOKUP($C2,$V$80:$X$143,3,FALSE)=1,1,0))+IF(ISERROR(VLOOKUP($C2,$Y$80:$AA$143,3,FALSE)=1),0,IF(VLOOKUP($C2,$Y$80:$AA$143,3,FALSE)=1,1,0))+IF(ISERROR(VLOOKUP($C2,$AB$80:$AD$143,3,FALSE)=1),0,IF(VLOOKUP($C2,$AB$80:$AD$143,3,FALSE)=1,1,0))+IF(ISERROR(VLOOKUP($C2,$AE$80:$AG$139,3,FALSE)=1),0,IF(VLOOKUP($C2,$AE$80:$AG$139,3,FALSE)=1,1,0))+IF(ISERROR(VLOOKUP($C2,$AH$80:$AJ$143,3,FALSE)=1),0,IF(VLOOKUP($C2,$AH$80:$AJ$143,3,FALSE)=1,1,0))+IF(ISERROR(VLOOKUP($C2,$AK$80:$AM$143,3,FALSE)=1),0,IF(VLOOKUP($C2,$AK$80:$AM$143,3,FALSE)=1,1,0))+IF(ISERROR(VLOOKUP($C2,$AN$80:$AP$143,3,FALSE)=1),0,IF(VLOOKUP($C2,$AN$80:$AP$143,3,FALSE)=1,1,0))+IF(ISERROR(VLOOKUP($C2,$AQ$80:$AS$143,3,FALSE)=1),0,IF(VLOOKUP($C2,$AQ$80:$AS$143,3,FALSE)=1,1,0))+IF(ISERROR(VLOOKUP($C2,$AT$80:$AV$143,3,FALSE)=1),0,IF(VLOOKUP($C2,$AT$80:$AV$143,3,FALSE)=1,1,0))+IF(ISERROR(VLOOKUP($C2,$AW$80:$AY$143,3,FALSE)=1),0,IF(VLOOKUP($C2,$AW$80:$AY$143,3,FALSE)=1,1,0))+IF(ISERROR(VLOOKUP($C2,$AZ$80:$BB$143,3,FALSE)=1),0,IF(VLOOKUP($C2,$AZ$80:$BB$143,3,FALSE)=1,1,0))+IF(ISERROR(VLOOKUP($C2,$BC$80:$BE$143,3,FALSE)=1),0,IF(VLOOKUP($C2,$BC$80:$BE$143,3,FALSE)=1,1,0))+IF(ISERROR(VLOOKUP($C2,$BF$80:$BH$143,3,FALSE)=1),0,IF(VLOOKUP($C2,$BF$80:$BH$143,3,FALSE)=1,1,0))+IF(ISERROR(VLOOKUP($C2,$BI$80:$BK$143,3,FALSE)=1),0,IF(VLOOKUP($C2,$BI$80:$BK$143,3,FALSE)=1,1,0))</f>
        <v>10</v>
      </c>
      <c r="AF2">
        <f t="shared" ref="AF2:AF33" si="3">IF(ISERROR(VLOOKUP($C2,$A$80:$C$143,3,FALSE)=2),0,IF(VLOOKUP($C2,$A$80:$C$143,3,FALSE)=2,1,0))+IF(ISERROR(VLOOKUP($C2,$D$80:$F$143,3,FALSE)=2),0,IF(VLOOKUP($C2,$D$80:$F$143,3,FALSE)=2,1,0))+IF(ISERROR(VLOOKUP($C2,$G$80:$I$143,3,FALSE)=2),0,IF(VLOOKUP($C2,$G$80:$I$143,3,FALSE)=2,1,0))+IF(ISERROR(VLOOKUP($C2,$J$80:$L$143,3,FALSE)=2),0,IF(VLOOKUP($C2,$J$80:$L$143,3,FALSE)=2,1,0))+IF(ISERROR(VLOOKUP($C2,$M$80:$O$143,3,FALSE)=2),0,IF(VLOOKUP($C2,$M$80:$O$143,3,FALSE)=2,1,0))+IF(ISERROR(VLOOKUP($C2,$P$80:$R$143,3,FALSE)=2),0,IF(VLOOKUP($C2,$P$80:$R$143,3,FALSE)=2,1,0))+IF(ISERROR(VLOOKUP($C2,$S$80:$U$143,3,FALSE)=2),0,IF(VLOOKUP($C2,$S$80:$U$143,3,FALSE)=2,1,0))+IF(ISERROR(VLOOKUP($C2,$V$80:$X$143,3,FALSE)=2),0,IF(VLOOKUP($C2,$V$80:$X$143,3,FALSE)=2,1,0))+IF(ISERROR(VLOOKUP($C2,$Y$80:$AA$143,3,FALSE)=2),0,IF(VLOOKUP($C2,$Y$80:$AA$143,3,FALSE)=2,1,0))+IF(ISERROR(VLOOKUP($C2,$AB$80:$AD$143,3,FALSE)=2),0,IF(VLOOKUP($C2,$AB$80:$AD$143,3,FALSE)=2,1,0))+IF(ISERROR(VLOOKUP($C2,$AE$80:$AG$139,3,FALSE)=2),0,IF(VLOOKUP($C2,$AE$80:$AG$139,3,FALSE)=2,1,0))+IF(ISERROR(VLOOKUP($C2,$AH$80:$AJ$143,3,FALSE)=2),0,IF(VLOOKUP($C2,$AH$80:$AJ$143,3,FALSE)=2,1,0))+IF(ISERROR(VLOOKUP($C2,$AK$80:$AM$143,3,FALSE)=2),0,IF(VLOOKUP($C2,$AK$80:$AM$143,3,FALSE)=2,1,0))+IF(ISERROR(VLOOKUP($C2,$AN$80:$AP$143,3,FALSE)=2),0,IF(VLOOKUP($C2,$AN$80:$AP$143,3,FALSE)=2,1,0))+IF(ISERROR(VLOOKUP($C2,$AQ$80:$AS$143,3,FALSE)=2),0,IF(VLOOKUP($C2,$AQ$80:$AS$143,3,FALSE)=2,1,0))+IF(ISERROR(VLOOKUP($C2,$AT$80:$AV$143,3,FALSE)=2),0,IF(VLOOKUP($C2,$AT$80:$AV$143,3,FALSE)=2,1,0))+IF(ISERROR(VLOOKUP($C2,$AW$80:$AY$143,3,FALSE)=2),0,IF(VLOOKUP($C2,$AW$80:$AY$143,3,FALSE)=2,1,0))+IF(ISERROR(VLOOKUP($C2,$AZ$80:$BB$143,3,FALSE)=2),0,IF(VLOOKUP($C2,$AZ$80:$BB$143,3,FALSE)=2,1,0))+IF(ISERROR(VLOOKUP($C2,$BC$80:$BE$143,3,FALSE)=2),0,IF(VLOOKUP($C2,$BC$80:$BE$143,3,FALSE)=2,1,0))+IF(ISERROR(VLOOKUP($C2,$BF$80:$BH$143,3,FALSE)=2),0,IF(VLOOKUP($C2,$BF$80:$BH$143,3,FALSE)=2,1,0))+IF(ISERROR(VLOOKUP($C2,$BI$80:$BK$143,3,FALSE)=2),0,IF(VLOOKUP($C2,$BI$80:$BK$143,3,FALSE)=2,1,0))</f>
        <v>2</v>
      </c>
      <c r="AG2">
        <f t="shared" ref="AG2:AG33" si="4">IF(ISERROR(VLOOKUP($C2,$A$80:$C$143,3,FALSE)=3),0,IF(VLOOKUP($C2,$A$80:$C$143,3,FALSE)=3,1,0))+IF(ISERROR(VLOOKUP($C2,$D$80:$F$143,3,FALSE)=3),0,IF(VLOOKUP($C2,$D$80:$F$143,3,FALSE)=3,1,0))+IF(ISERROR(VLOOKUP($C2,$G$80:$I$143,3,FALSE)=3),0,IF(VLOOKUP($C2,$G$80:$I$143,3,FALSE)=3,1,0))+IF(ISERROR(VLOOKUP($C2,$J$80:$L$143,3,FALSE)=3),0,IF(VLOOKUP($C2,$J$80:$L$143,3,FALSE)=3,1,0))+IF(ISERROR(VLOOKUP($C2,$M$80:$O$143,3,FALSE)=3),0,IF(VLOOKUP($C2,$M$80:$O$143,3,FALSE)=3,1,0))+IF(ISERROR(VLOOKUP($C2,$P$80:$R$143,3,FALSE)=3),0,IF(VLOOKUP($C2,$P$80:$R$143,3,FALSE)=3,1,0))+IF(ISERROR(VLOOKUP($C2,$S$80:$U$143,3,FALSE)=3),0,IF(VLOOKUP($C2,$S$80:$U$143,3,FALSE)=3,1,0))+IF(ISERROR(VLOOKUP($C2,$V$80:$X$143,3,FALSE)=3),0,IF(VLOOKUP($C2,$V$80:$X$143,3,FALSE)=3,1,0))+IF(ISERROR(VLOOKUP($C2,$Y$80:$AA$143,3,FALSE)=3),0,IF(VLOOKUP($C2,$Y$80:$AA$143,3,FALSE)=3,1,0))+IF(ISERROR(VLOOKUP($C2,$AB$80:$AD$143,3,FALSE)=3),0,IF(VLOOKUP($C2,$AB$80:$AD$143,3,FALSE)=3,1,0))+IF(ISERROR(VLOOKUP($C2,$AE$80:$AG$139,3,FALSE)=3),0,IF(VLOOKUP($C2,$AE$80:$AG$139,3,FALSE)=3,1,0))+IF(ISERROR(VLOOKUP($C2,$AH$80:$AJ$143,3,FALSE)=3),0,IF(VLOOKUP($C2,$AH$80:$AJ$143,3,FALSE)=3,1,0))+IF(ISERROR(VLOOKUP($C2,$AK$80:$AM$143,3,FALSE)=3),0,IF(VLOOKUP($C2,$AK$80:$AM$143,3,FALSE)=3,1,0))+IF(ISERROR(VLOOKUP($C2,$AN$80:$AP$143,3,FALSE)=3),0,IF(VLOOKUP($C2,$AN$80:$AP$143,3,FALSE)=3,1,0))+IF(ISERROR(VLOOKUP($C2,$AQ$80:$AS$143,3,FALSE)=3),0,IF(VLOOKUP($C2,$AQ$80:$AS$143,3,FALSE)=3,1,0))+IF(ISERROR(VLOOKUP($C2,$AT$80:$AV$143,3,FALSE)=3),0,IF(VLOOKUP($C2,$AT$80:$AV$143,3,FALSE)=3,1,0))+IF(ISERROR(VLOOKUP($C2,$AW$80:$AY$143,3,FALSE)=3),0,IF(VLOOKUP($C2,$AW$80:$AY$143,3,FALSE)=3,1,0))+IF(ISERROR(VLOOKUP($C2,$AZ$80:$BB$143,3,FALSE)=3),0,IF(VLOOKUP($C2,$AZ$80:$BB$143,3,FALSE)=3,1,0))+IF(ISERROR(VLOOKUP($C2,$BC$80:$BE$143,3,FALSE)=3),0,IF(VLOOKUP($C2,$BC$80:$BE$143,3,FALSE)=3,1,0))+IF(ISERROR(VLOOKUP($C2,$BF$80:$BH$143,3,FALSE)=3),0,IF(VLOOKUP($C2,$BF$80:$BH$143,3,FALSE)=3,1,0))+IF(ISERROR(VLOOKUP($C2,$BI$80:$BK$143,3,FALSE)=3),0,IF(VLOOKUP($C2,$BI$80:$BK$143,3,FALSE)=3,1,0))</f>
        <v>0</v>
      </c>
      <c r="AH2">
        <f t="shared" ref="AH2:AH33" si="5">IF(ISERROR(VLOOKUP($C2,$A$80:$C$143,3,FALSE)=4),0,IF(VLOOKUP($C2,$A$80:$C$143,3,FALSE)=4,1,0))+IF(ISERROR(VLOOKUP($C2,$D$80:$F$143,3,FALSE)=4),0,IF(VLOOKUP($C2,$D$80:$F$143,3,FALSE)=4,1,0))+IF(ISERROR(VLOOKUP($C2,$G$80:$I$143,3,FALSE)=4),0,IF(VLOOKUP($C2,$G$80:$I$143,3,FALSE)=4,1,0))+IF(ISERROR(VLOOKUP($C2,$J$80:$L$143,3,FALSE)=4),0,IF(VLOOKUP($C2,$J$80:$L$143,3,FALSE)=4,1,0))+IF(ISERROR(VLOOKUP($C2,$M$80:$O$143,3,FALSE)=4),0,IF(VLOOKUP($C2,$M$80:$O$143,3,FALSE)=4,1,0))+IF(ISERROR(VLOOKUP($C2,$P$80:$R$143,3,FALSE)=4),0,IF(VLOOKUP($C2,$P$80:$R$143,3,FALSE)=4,1,0))+IF(ISERROR(VLOOKUP($C2,$S$80:$U$143,3,FALSE)=4),0,IF(VLOOKUP($C2,$S$80:$U$143,3,FALSE)=4,1,0))+IF(ISERROR(VLOOKUP($C2,$V$80:$X$143,3,FALSE)=4),0,IF(VLOOKUP($C2,$V$80:$X$143,3,FALSE)=4,1,0))+IF(ISERROR(VLOOKUP($C2,$Y$80:$AA$143,3,FALSE)=4),0,IF(VLOOKUP($C2,$Y$80:$AA$143,3,FALSE)=4,1,0))+IF(ISERROR(VLOOKUP($C2,$AB$80:$AD$143,3,FALSE)=4),0,IF(VLOOKUP($C2,$AB$80:$AD$143,3,FALSE)=4,1,0))+IF(ISERROR(VLOOKUP($C2,$AE$80:$AG$139,3,FALSE)=4),0,IF(VLOOKUP($C2,$AE$80:$AG$139,3,FALSE)=4,1,0))+IF(ISERROR(VLOOKUP($C2,$AH$80:$AJ$143,3,FALSE)=4),0,IF(VLOOKUP($C2,$AH$80:$AJ$143,3,FALSE)=4,1,0))+IF(ISERROR(VLOOKUP($C2,$AK$80:$AM$143,3,FALSE)=4),0,IF(VLOOKUP($C2,$AK$80:$AM$143,3,FALSE)=4,1,0))+IF(ISERROR(VLOOKUP($C2,$AN$80:$AP$143,3,FALSE)=4),0,IF(VLOOKUP($C2,$AN$80:$AP$143,3,FALSE)=4,1,0))+IF(ISERROR(VLOOKUP($C2,$AQ$80:$AS$143,3,FALSE)=4),0,IF(VLOOKUP($C2,$AQ$80:$AS$143,3,FALSE)=4,1,0))+IF(ISERROR(VLOOKUP($C2,$AT$80:$AV$143,3,FALSE)=4),0,IF(VLOOKUP($C2,$AT$80:$AV$143,3,FALSE)=4,1,0))+IF(ISERROR(VLOOKUP($C2,$AW$80:$AY$143,3,FALSE)=4),0,IF(VLOOKUP($C2,$AW$80:$AY$143,3,FALSE)=4,1,0))+IF(ISERROR(VLOOKUP($C2,$AZ$80:$BB$143,3,FALSE)=4),0,IF(VLOOKUP($C2,$AZ$80:$BB$143,3,FALSE)=4,1,0))+IF(ISERROR(VLOOKUP($C2,$BC$80:$BE$143,3,FALSE)=4),0,IF(VLOOKUP($C2,$BC$80:$BE$143,3,FALSE)=4,1,0))+IF(ISERROR(VLOOKUP($C2,$BF$80:$BH$143,3,FALSE)=4),0,IF(VLOOKUP($C2,$BF$80:$BH$143,3,FALSE)=4,1,0))+IF(ISERROR(VLOOKUP($C2,$BI$80:$BK$143,3,FALSE)=4),0,IF(VLOOKUP($C2,$BI$80:$BK$143,3,FALSE)=4,1,0))</f>
        <v>0</v>
      </c>
      <c r="AI2">
        <f t="shared" ref="AI2:AI65" si="6">SUM(AE2:AH2)</f>
        <v>12</v>
      </c>
      <c r="AJ2" t="str">
        <f>IF(AI2=Z2,"","no")</f>
        <v/>
      </c>
      <c r="AK2" t="s">
        <v>491</v>
      </c>
      <c r="AL2" s="43">
        <f>COUNTIF($A$80:$AZ$95,$AK2)+COUNTIF($BC$80:$BC$95,$AK2)+COUNTIF($BI$80:$BI$95,$AK2)</f>
        <v>0</v>
      </c>
      <c r="AM2" s="43">
        <f>COUNTIF($A$96:$AZ$111,$AK2)+COUNTIF($BC$96:$BC$111,$AK2)+COUNTIF($BF$80:$BF$95,$AK2)</f>
        <v>1</v>
      </c>
      <c r="AN2" s="43">
        <f>COUNTIF($A$112:$AZ$127,$AK2)</f>
        <v>11</v>
      </c>
      <c r="AO2" s="43">
        <f>COUNTIF($A$128:$AZ$139,$AK2)</f>
        <v>0</v>
      </c>
    </row>
    <row r="3" spans="1:41" x14ac:dyDescent="0.25">
      <c r="A3" s="1" t="s">
        <v>6</v>
      </c>
      <c r="B3" s="1" t="s">
        <v>7</v>
      </c>
      <c r="C3" s="13" t="str">
        <f t="shared" si="0"/>
        <v>Warwick Armour</v>
      </c>
      <c r="D3" s="1">
        <v>-12</v>
      </c>
      <c r="E3" s="1">
        <v>-5</v>
      </c>
      <c r="F3" s="1">
        <v>-7</v>
      </c>
      <c r="G3" s="1" t="s">
        <v>9</v>
      </c>
      <c r="H3" s="1">
        <v>-17</v>
      </c>
      <c r="I3" s="1">
        <v>9</v>
      </c>
      <c r="J3" s="1">
        <v>5</v>
      </c>
      <c r="K3" s="1">
        <v>-8</v>
      </c>
      <c r="L3" s="1">
        <v>7</v>
      </c>
      <c r="M3" s="1">
        <v>4.25</v>
      </c>
      <c r="N3" s="1">
        <v>-26</v>
      </c>
      <c r="O3" s="1" t="s">
        <v>9</v>
      </c>
      <c r="P3" s="1" t="s">
        <v>9</v>
      </c>
      <c r="Q3" s="1" t="s">
        <v>9</v>
      </c>
      <c r="R3" s="1">
        <v>-9</v>
      </c>
      <c r="S3" s="1" t="s">
        <v>9</v>
      </c>
      <c r="T3" s="1" t="s">
        <v>9</v>
      </c>
      <c r="U3" s="1">
        <v>-7</v>
      </c>
      <c r="V3" s="1" t="s">
        <v>9</v>
      </c>
      <c r="W3" s="1" t="s">
        <v>9</v>
      </c>
      <c r="X3" s="1" t="s">
        <v>9</v>
      </c>
      <c r="Y3" s="20">
        <f t="shared" ref="Y3:Y66" si="7">SUM(D3:X3)</f>
        <v>-65.75</v>
      </c>
      <c r="Z3" s="2">
        <f t="shared" si="1"/>
        <v>12</v>
      </c>
      <c r="AA3" s="2">
        <f t="shared" ref="AA3:AA66" si="8">COUNTIF(D3:X3,"&gt;0")</f>
        <v>4</v>
      </c>
      <c r="AB3" s="2">
        <f t="shared" ref="AB3:AB66" si="9">COUNTIF(D3:X3,0)</f>
        <v>0</v>
      </c>
      <c r="AC3" s="2">
        <f t="shared" ref="AC3:AC66" si="10">COUNTIF(D3:X3,"&lt;0")</f>
        <v>8</v>
      </c>
      <c r="AE3">
        <f t="shared" si="2"/>
        <v>0</v>
      </c>
      <c r="AF3">
        <f t="shared" si="3"/>
        <v>2</v>
      </c>
      <c r="AG3">
        <f t="shared" si="4"/>
        <v>3</v>
      </c>
      <c r="AH3">
        <f t="shared" si="5"/>
        <v>7</v>
      </c>
      <c r="AI3">
        <f t="shared" si="6"/>
        <v>12</v>
      </c>
      <c r="AJ3" t="str">
        <f t="shared" ref="AJ3:AJ67" si="11">IF(AI3=Z3,"","no")</f>
        <v/>
      </c>
      <c r="AK3" t="s">
        <v>8</v>
      </c>
      <c r="AL3" s="43">
        <f t="shared" ref="AL3:AL66" si="12">COUNTIF($A$80:$AZ$95,$AK3)+COUNTIF($BC$80:$BC$95,$AK3)+COUNTIF($BI$80:$BI$95,$AK3)</f>
        <v>0</v>
      </c>
      <c r="AM3" s="43">
        <f t="shared" ref="AM3:AM66" si="13">COUNTIF($A$96:$AZ$111,$AK3)+COUNTIF($BC$96:$BC$111,$AK3)+COUNTIF($BF$80:$BF$95,$AK3)</f>
        <v>0</v>
      </c>
      <c r="AN3" s="43">
        <f t="shared" ref="AN3:AN66" si="14">COUNTIF($A$112:$AZ$127,$AK3)</f>
        <v>1</v>
      </c>
      <c r="AO3" s="43">
        <f t="shared" ref="AO3:AO66" si="15">COUNTIF($A$128:$AZ$139,$AK3)</f>
        <v>11</v>
      </c>
    </row>
    <row r="4" spans="1:41" x14ac:dyDescent="0.25">
      <c r="A4" s="13" t="s">
        <v>164</v>
      </c>
      <c r="B4" s="13" t="s">
        <v>411</v>
      </c>
      <c r="C4" s="13" t="str">
        <f t="shared" si="0"/>
        <v>Greg Arnfield</v>
      </c>
      <c r="D4" s="1" t="s">
        <v>9</v>
      </c>
      <c r="E4" s="1">
        <v>11</v>
      </c>
      <c r="F4" s="1">
        <v>2</v>
      </c>
      <c r="G4" s="1">
        <v>5</v>
      </c>
      <c r="H4" s="1" t="s">
        <v>9</v>
      </c>
      <c r="I4" s="1">
        <v>-6</v>
      </c>
      <c r="J4" s="1">
        <v>3</v>
      </c>
      <c r="K4" s="1">
        <v>1</v>
      </c>
      <c r="L4" s="1">
        <v>12</v>
      </c>
      <c r="M4" s="1">
        <v>-2</v>
      </c>
      <c r="N4" s="1">
        <v>7</v>
      </c>
      <c r="O4" s="1">
        <v>1</v>
      </c>
      <c r="P4" s="1">
        <v>-8</v>
      </c>
      <c r="Q4" s="1">
        <v>-7</v>
      </c>
      <c r="R4" s="1">
        <v>-2</v>
      </c>
      <c r="S4" s="1">
        <v>2</v>
      </c>
      <c r="T4" s="1">
        <v>2</v>
      </c>
      <c r="U4" s="1" t="s">
        <v>9</v>
      </c>
      <c r="V4" s="1" t="s">
        <v>9</v>
      </c>
      <c r="W4" s="1">
        <v>-12</v>
      </c>
      <c r="X4" s="1" t="s">
        <v>9</v>
      </c>
      <c r="Y4" s="20">
        <f t="shared" si="7"/>
        <v>9</v>
      </c>
      <c r="Z4" s="2">
        <f t="shared" si="1"/>
        <v>16</v>
      </c>
      <c r="AA4" s="2">
        <f t="shared" si="8"/>
        <v>10</v>
      </c>
      <c r="AB4" s="2">
        <f t="shared" si="9"/>
        <v>0</v>
      </c>
      <c r="AC4" s="2">
        <f t="shared" si="10"/>
        <v>6</v>
      </c>
      <c r="AE4">
        <f t="shared" si="2"/>
        <v>5</v>
      </c>
      <c r="AF4">
        <f t="shared" si="3"/>
        <v>8</v>
      </c>
      <c r="AG4">
        <f t="shared" si="4"/>
        <v>3</v>
      </c>
      <c r="AH4">
        <f t="shared" si="5"/>
        <v>0</v>
      </c>
      <c r="AI4">
        <f t="shared" si="6"/>
        <v>16</v>
      </c>
      <c r="AJ4" t="str">
        <f t="shared" si="11"/>
        <v/>
      </c>
      <c r="AK4" t="s">
        <v>413</v>
      </c>
      <c r="AL4" s="43">
        <f t="shared" si="12"/>
        <v>0</v>
      </c>
      <c r="AM4" s="43">
        <f t="shared" si="13"/>
        <v>13</v>
      </c>
      <c r="AN4" s="43">
        <f t="shared" si="14"/>
        <v>3</v>
      </c>
      <c r="AO4" s="43">
        <f t="shared" si="15"/>
        <v>0</v>
      </c>
    </row>
    <row r="5" spans="1:41" x14ac:dyDescent="0.25">
      <c r="A5" s="13" t="s">
        <v>146</v>
      </c>
      <c r="B5" s="13" t="s">
        <v>206</v>
      </c>
      <c r="C5" s="13" t="str">
        <f t="shared" si="0"/>
        <v>Bruce Bate</v>
      </c>
      <c r="D5" s="1" t="s">
        <v>9</v>
      </c>
      <c r="E5" s="1" t="s">
        <v>9</v>
      </c>
      <c r="F5" s="1" t="s">
        <v>9</v>
      </c>
      <c r="G5" s="1" t="s">
        <v>9</v>
      </c>
      <c r="H5" s="1">
        <v>2</v>
      </c>
      <c r="I5" s="1">
        <v>5</v>
      </c>
      <c r="J5" s="1">
        <v>7</v>
      </c>
      <c r="K5" s="1">
        <v>5</v>
      </c>
      <c r="L5" s="1">
        <v>9</v>
      </c>
      <c r="M5" s="1" t="s">
        <v>9</v>
      </c>
      <c r="N5" s="1">
        <v>17</v>
      </c>
      <c r="O5" s="1" t="s">
        <v>9</v>
      </c>
      <c r="P5" s="1" t="s">
        <v>9</v>
      </c>
      <c r="Q5" s="1" t="s">
        <v>9</v>
      </c>
      <c r="R5" s="1">
        <v>-8</v>
      </c>
      <c r="S5" s="1">
        <v>7</v>
      </c>
      <c r="T5" s="1">
        <v>13</v>
      </c>
      <c r="U5" s="1" t="s">
        <v>9</v>
      </c>
      <c r="V5" s="1" t="s">
        <v>9</v>
      </c>
      <c r="W5" s="1" t="s">
        <v>9</v>
      </c>
      <c r="X5" s="1" t="s">
        <v>9</v>
      </c>
      <c r="Y5" s="20">
        <f t="shared" si="7"/>
        <v>57</v>
      </c>
      <c r="Z5" s="2">
        <f t="shared" si="1"/>
        <v>9</v>
      </c>
      <c r="AA5" s="2">
        <f t="shared" si="8"/>
        <v>8</v>
      </c>
      <c r="AB5" s="2">
        <f t="shared" si="9"/>
        <v>0</v>
      </c>
      <c r="AC5" s="2">
        <f t="shared" si="10"/>
        <v>1</v>
      </c>
      <c r="AE5">
        <f t="shared" si="2"/>
        <v>3</v>
      </c>
      <c r="AF5">
        <f t="shared" si="3"/>
        <v>1</v>
      </c>
      <c r="AG5">
        <f t="shared" si="4"/>
        <v>3</v>
      </c>
      <c r="AH5">
        <f t="shared" si="5"/>
        <v>2</v>
      </c>
      <c r="AI5">
        <f t="shared" si="6"/>
        <v>9</v>
      </c>
      <c r="AJ5" t="str">
        <f t="shared" si="11"/>
        <v/>
      </c>
      <c r="AK5" t="s">
        <v>345</v>
      </c>
      <c r="AL5" s="43">
        <f t="shared" si="12"/>
        <v>0</v>
      </c>
      <c r="AM5" s="43">
        <f t="shared" si="13"/>
        <v>0</v>
      </c>
      <c r="AN5" s="43">
        <f t="shared" si="14"/>
        <v>5</v>
      </c>
      <c r="AO5" s="43">
        <f t="shared" si="15"/>
        <v>4</v>
      </c>
    </row>
    <row r="6" spans="1:41" x14ac:dyDescent="0.25">
      <c r="A6" s="1" t="s">
        <v>10</v>
      </c>
      <c r="B6" s="1" t="s">
        <v>11</v>
      </c>
      <c r="C6" s="13" t="str">
        <f t="shared" si="0"/>
        <v>Garry Benveniste</v>
      </c>
      <c r="D6" s="1">
        <v>-12</v>
      </c>
      <c r="E6" s="1">
        <v>7</v>
      </c>
      <c r="F6" s="1">
        <v>-5</v>
      </c>
      <c r="G6" s="1">
        <v>21</v>
      </c>
      <c r="H6" s="1">
        <v>-5</v>
      </c>
      <c r="I6" s="1">
        <v>-8</v>
      </c>
      <c r="J6" s="1">
        <v>-5</v>
      </c>
      <c r="K6" s="1">
        <v>-6</v>
      </c>
      <c r="L6" s="1">
        <v>16</v>
      </c>
      <c r="M6" s="1">
        <v>-6</v>
      </c>
      <c r="N6" s="1">
        <v>10</v>
      </c>
      <c r="O6" s="1">
        <v>-6</v>
      </c>
      <c r="P6" s="1">
        <v>-2</v>
      </c>
      <c r="Q6" s="1">
        <v>-22</v>
      </c>
      <c r="R6" s="1">
        <v>14</v>
      </c>
      <c r="S6" s="1" t="s">
        <v>9</v>
      </c>
      <c r="T6" s="1">
        <v>7</v>
      </c>
      <c r="U6" s="1">
        <v>-22</v>
      </c>
      <c r="V6" s="1">
        <v>-1</v>
      </c>
      <c r="W6" s="1" t="s">
        <v>9</v>
      </c>
      <c r="X6" s="1">
        <v>-2</v>
      </c>
      <c r="Y6" s="20">
        <f t="shared" si="7"/>
        <v>-27</v>
      </c>
      <c r="Z6" s="2">
        <f t="shared" si="1"/>
        <v>19</v>
      </c>
      <c r="AA6" s="2">
        <f t="shared" si="8"/>
        <v>6</v>
      </c>
      <c r="AB6" s="2">
        <f t="shared" si="9"/>
        <v>0</v>
      </c>
      <c r="AC6" s="2">
        <f t="shared" si="10"/>
        <v>13</v>
      </c>
      <c r="AE6">
        <f t="shared" si="2"/>
        <v>1</v>
      </c>
      <c r="AF6">
        <f t="shared" si="3"/>
        <v>9</v>
      </c>
      <c r="AG6">
        <f t="shared" si="4"/>
        <v>0</v>
      </c>
      <c r="AH6">
        <f t="shared" si="5"/>
        <v>9</v>
      </c>
      <c r="AI6">
        <f t="shared" si="6"/>
        <v>19</v>
      </c>
      <c r="AJ6" t="str">
        <f t="shared" si="11"/>
        <v/>
      </c>
      <c r="AK6" t="s">
        <v>12</v>
      </c>
      <c r="AL6" s="43">
        <f t="shared" si="12"/>
        <v>10</v>
      </c>
      <c r="AM6" s="43">
        <f t="shared" si="13"/>
        <v>9</v>
      </c>
      <c r="AN6" s="43">
        <f t="shared" si="14"/>
        <v>0</v>
      </c>
      <c r="AO6" s="43">
        <f t="shared" si="15"/>
        <v>0</v>
      </c>
    </row>
    <row r="7" spans="1:41" x14ac:dyDescent="0.25">
      <c r="A7" s="1" t="s">
        <v>13</v>
      </c>
      <c r="B7" s="1" t="s">
        <v>14</v>
      </c>
      <c r="C7" s="13" t="str">
        <f t="shared" si="0"/>
        <v>Don Blesing</v>
      </c>
      <c r="D7" s="1">
        <v>2</v>
      </c>
      <c r="E7" s="1">
        <v>0</v>
      </c>
      <c r="F7" s="1">
        <v>6</v>
      </c>
      <c r="G7" s="1">
        <v>-13</v>
      </c>
      <c r="H7" s="1">
        <v>-2</v>
      </c>
      <c r="I7" s="1">
        <v>21</v>
      </c>
      <c r="J7" s="1">
        <v>7</v>
      </c>
      <c r="K7" s="1">
        <v>5</v>
      </c>
      <c r="L7" s="1">
        <v>-7</v>
      </c>
      <c r="M7" s="1">
        <v>15</v>
      </c>
      <c r="N7" s="1">
        <v>-11</v>
      </c>
      <c r="O7" s="1" t="s">
        <v>9</v>
      </c>
      <c r="P7" s="1" t="s">
        <v>9</v>
      </c>
      <c r="Q7" s="1" t="s">
        <v>9</v>
      </c>
      <c r="R7" s="1">
        <v>8</v>
      </c>
      <c r="S7" s="1">
        <v>17</v>
      </c>
      <c r="T7" s="1">
        <v>31</v>
      </c>
      <c r="U7" s="1">
        <v>-4</v>
      </c>
      <c r="V7" s="1" t="s">
        <v>9</v>
      </c>
      <c r="W7" s="1" t="s">
        <v>9</v>
      </c>
      <c r="X7" s="1" t="s">
        <v>9</v>
      </c>
      <c r="Y7" s="20">
        <f t="shared" si="7"/>
        <v>75</v>
      </c>
      <c r="Z7" s="2">
        <f t="shared" si="1"/>
        <v>15</v>
      </c>
      <c r="AA7" s="2">
        <f t="shared" si="8"/>
        <v>9</v>
      </c>
      <c r="AB7" s="2">
        <f t="shared" si="9"/>
        <v>1</v>
      </c>
      <c r="AC7" s="2">
        <f t="shared" si="10"/>
        <v>5</v>
      </c>
      <c r="AE7">
        <f t="shared" si="2"/>
        <v>0</v>
      </c>
      <c r="AF7">
        <f t="shared" si="3"/>
        <v>1</v>
      </c>
      <c r="AG7">
        <f t="shared" si="4"/>
        <v>0</v>
      </c>
      <c r="AH7">
        <f t="shared" si="5"/>
        <v>14</v>
      </c>
      <c r="AI7">
        <f t="shared" si="6"/>
        <v>15</v>
      </c>
      <c r="AJ7" t="str">
        <f t="shared" si="11"/>
        <v/>
      </c>
      <c r="AK7" t="s">
        <v>15</v>
      </c>
      <c r="AL7" s="43">
        <f t="shared" si="12"/>
        <v>0</v>
      </c>
      <c r="AM7" s="43">
        <f t="shared" si="13"/>
        <v>2</v>
      </c>
      <c r="AN7" s="43">
        <f t="shared" si="14"/>
        <v>13</v>
      </c>
      <c r="AO7" s="43">
        <f t="shared" si="15"/>
        <v>0</v>
      </c>
    </row>
    <row r="8" spans="1:41" x14ac:dyDescent="0.25">
      <c r="A8" s="1" t="s">
        <v>16</v>
      </c>
      <c r="B8" s="1" t="s">
        <v>17</v>
      </c>
      <c r="C8" s="13" t="str">
        <f t="shared" si="0"/>
        <v>Bob Boorman</v>
      </c>
      <c r="D8" s="1">
        <v>2</v>
      </c>
      <c r="E8" s="1">
        <v>-17</v>
      </c>
      <c r="F8" s="1" t="s">
        <v>9</v>
      </c>
      <c r="G8" s="1">
        <v>-11</v>
      </c>
      <c r="H8" s="1">
        <v>2</v>
      </c>
      <c r="I8" s="1">
        <v>6</v>
      </c>
      <c r="J8" s="1">
        <v>24</v>
      </c>
      <c r="K8" s="1">
        <v>17</v>
      </c>
      <c r="L8" s="1">
        <v>8</v>
      </c>
      <c r="M8" s="1">
        <v>-10</v>
      </c>
      <c r="N8" s="1">
        <v>9</v>
      </c>
      <c r="O8" s="1" t="s">
        <v>9</v>
      </c>
      <c r="P8" s="1" t="s">
        <v>9</v>
      </c>
      <c r="Q8" s="1" t="s">
        <v>9</v>
      </c>
      <c r="R8" s="1">
        <v>2</v>
      </c>
      <c r="S8" s="1">
        <v>15</v>
      </c>
      <c r="T8" s="1">
        <v>15</v>
      </c>
      <c r="U8" s="1">
        <v>14</v>
      </c>
      <c r="V8" s="1" t="s">
        <v>9</v>
      </c>
      <c r="W8" s="1" t="s">
        <v>9</v>
      </c>
      <c r="X8" s="1" t="s">
        <v>9</v>
      </c>
      <c r="Y8" s="20">
        <f t="shared" si="7"/>
        <v>76</v>
      </c>
      <c r="Z8" s="2">
        <f t="shared" si="1"/>
        <v>14</v>
      </c>
      <c r="AA8" s="2">
        <f t="shared" si="8"/>
        <v>11</v>
      </c>
      <c r="AB8" s="2">
        <f t="shared" si="9"/>
        <v>0</v>
      </c>
      <c r="AC8" s="2">
        <f t="shared" si="10"/>
        <v>3</v>
      </c>
      <c r="AE8">
        <f t="shared" si="2"/>
        <v>0</v>
      </c>
      <c r="AF8">
        <f t="shared" si="3"/>
        <v>0</v>
      </c>
      <c r="AG8">
        <f t="shared" si="4"/>
        <v>2</v>
      </c>
      <c r="AH8">
        <f t="shared" si="5"/>
        <v>12</v>
      </c>
      <c r="AI8">
        <f t="shared" si="6"/>
        <v>14</v>
      </c>
      <c r="AJ8" t="str">
        <f t="shared" si="11"/>
        <v/>
      </c>
      <c r="AK8" t="s">
        <v>18</v>
      </c>
      <c r="AL8" s="43">
        <f t="shared" si="12"/>
        <v>0</v>
      </c>
      <c r="AM8" s="43">
        <f t="shared" si="13"/>
        <v>3</v>
      </c>
      <c r="AN8" s="43">
        <f t="shared" si="14"/>
        <v>11</v>
      </c>
      <c r="AO8" s="43">
        <f t="shared" si="15"/>
        <v>0</v>
      </c>
    </row>
    <row r="9" spans="1:41" x14ac:dyDescent="0.25">
      <c r="A9" s="1" t="s">
        <v>572</v>
      </c>
      <c r="B9" s="1" t="s">
        <v>19</v>
      </c>
      <c r="C9" s="13" t="str">
        <f t="shared" si="0"/>
        <v>Nick Buvinic</v>
      </c>
      <c r="D9" s="1" t="s">
        <v>9</v>
      </c>
      <c r="E9" s="1" t="s">
        <v>9</v>
      </c>
      <c r="F9" s="1" t="s">
        <v>9</v>
      </c>
      <c r="G9" s="1" t="s">
        <v>9</v>
      </c>
      <c r="H9" s="1">
        <v>-6</v>
      </c>
      <c r="I9" s="1">
        <v>-6</v>
      </c>
      <c r="J9" s="1">
        <v>-4</v>
      </c>
      <c r="K9" s="1">
        <v>15</v>
      </c>
      <c r="L9" s="1">
        <v>12</v>
      </c>
      <c r="M9" s="1">
        <v>26</v>
      </c>
      <c r="N9" s="1">
        <v>-11</v>
      </c>
      <c r="O9" s="1" t="s">
        <v>9</v>
      </c>
      <c r="P9" s="1" t="s">
        <v>9</v>
      </c>
      <c r="Q9" s="1" t="s">
        <v>9</v>
      </c>
      <c r="R9" s="1">
        <v>-29</v>
      </c>
      <c r="S9" s="1">
        <v>13</v>
      </c>
      <c r="T9" s="1">
        <v>-5</v>
      </c>
      <c r="U9" s="1">
        <v>7</v>
      </c>
      <c r="V9" s="1" t="s">
        <v>9</v>
      </c>
      <c r="W9" s="1" t="s">
        <v>9</v>
      </c>
      <c r="X9" s="1" t="s">
        <v>9</v>
      </c>
      <c r="Y9" s="20">
        <f t="shared" si="7"/>
        <v>12</v>
      </c>
      <c r="Z9" s="2">
        <f t="shared" si="1"/>
        <v>11</v>
      </c>
      <c r="AA9" s="2">
        <f t="shared" si="8"/>
        <v>5</v>
      </c>
      <c r="AB9" s="2">
        <f t="shared" si="9"/>
        <v>0</v>
      </c>
      <c r="AC9" s="2">
        <f t="shared" si="10"/>
        <v>6</v>
      </c>
      <c r="AE9">
        <f t="shared" si="2"/>
        <v>0</v>
      </c>
      <c r="AF9">
        <f t="shared" si="3"/>
        <v>0</v>
      </c>
      <c r="AG9">
        <f t="shared" si="4"/>
        <v>0</v>
      </c>
      <c r="AH9">
        <f t="shared" si="5"/>
        <v>0</v>
      </c>
      <c r="AI9">
        <f t="shared" si="6"/>
        <v>0</v>
      </c>
      <c r="AJ9" t="str">
        <f t="shared" si="11"/>
        <v>no</v>
      </c>
      <c r="AK9" t="s">
        <v>20</v>
      </c>
      <c r="AL9" s="43">
        <f t="shared" si="12"/>
        <v>0</v>
      </c>
      <c r="AM9" s="43">
        <f t="shared" si="13"/>
        <v>0</v>
      </c>
      <c r="AN9" s="43">
        <f t="shared" si="14"/>
        <v>0</v>
      </c>
      <c r="AO9" s="43">
        <f t="shared" si="15"/>
        <v>0</v>
      </c>
    </row>
    <row r="10" spans="1:41" x14ac:dyDescent="0.25">
      <c r="A10" s="13" t="s">
        <v>24</v>
      </c>
      <c r="B10" s="13" t="s">
        <v>22</v>
      </c>
      <c r="C10" s="13" t="str">
        <f t="shared" si="0"/>
        <v>Dave Callahan</v>
      </c>
      <c r="D10" s="1" t="s">
        <v>9</v>
      </c>
      <c r="E10" s="1" t="s">
        <v>9</v>
      </c>
      <c r="F10" s="1" t="s">
        <v>9</v>
      </c>
      <c r="G10" s="1" t="s">
        <v>9</v>
      </c>
      <c r="H10" s="1">
        <v>2</v>
      </c>
      <c r="I10" s="1">
        <v>6</v>
      </c>
      <c r="J10" s="1">
        <v>24</v>
      </c>
      <c r="K10" s="1" t="s">
        <v>9</v>
      </c>
      <c r="L10" s="1">
        <v>12</v>
      </c>
      <c r="M10" s="1">
        <v>2</v>
      </c>
      <c r="N10" s="1">
        <v>13</v>
      </c>
      <c r="O10" s="1" t="s">
        <v>9</v>
      </c>
      <c r="P10" s="1" t="s">
        <v>9</v>
      </c>
      <c r="Q10" s="1" t="s">
        <v>9</v>
      </c>
      <c r="R10" s="1">
        <v>4</v>
      </c>
      <c r="S10" s="1">
        <v>-6</v>
      </c>
      <c r="T10" s="1">
        <v>8</v>
      </c>
      <c r="U10" s="1">
        <v>-3</v>
      </c>
      <c r="V10" s="1" t="s">
        <v>9</v>
      </c>
      <c r="W10" s="1" t="s">
        <v>9</v>
      </c>
      <c r="X10" s="1" t="s">
        <v>9</v>
      </c>
      <c r="Y10" s="20">
        <f t="shared" si="7"/>
        <v>62</v>
      </c>
      <c r="Z10" s="2">
        <f t="shared" si="1"/>
        <v>10</v>
      </c>
      <c r="AA10" s="2">
        <f t="shared" si="8"/>
        <v>8</v>
      </c>
      <c r="AB10" s="2">
        <f t="shared" si="9"/>
        <v>0</v>
      </c>
      <c r="AC10" s="2">
        <f t="shared" si="10"/>
        <v>2</v>
      </c>
      <c r="AE10">
        <f t="shared" si="2"/>
        <v>0</v>
      </c>
      <c r="AF10">
        <f t="shared" si="3"/>
        <v>0</v>
      </c>
      <c r="AG10">
        <f t="shared" si="4"/>
        <v>3</v>
      </c>
      <c r="AH10">
        <f t="shared" si="5"/>
        <v>7</v>
      </c>
      <c r="AI10">
        <f t="shared" si="6"/>
        <v>10</v>
      </c>
      <c r="AJ10" t="str">
        <f t="shared" si="11"/>
        <v/>
      </c>
      <c r="AK10" t="s">
        <v>25</v>
      </c>
      <c r="AL10" s="43">
        <f t="shared" si="12"/>
        <v>0</v>
      </c>
      <c r="AM10" s="43">
        <f t="shared" si="13"/>
        <v>1</v>
      </c>
      <c r="AN10" s="43">
        <f t="shared" si="14"/>
        <v>9</v>
      </c>
      <c r="AO10" s="43">
        <f t="shared" si="15"/>
        <v>0</v>
      </c>
    </row>
    <row r="11" spans="1:41" x14ac:dyDescent="0.25">
      <c r="A11" s="1" t="s">
        <v>29</v>
      </c>
      <c r="B11" s="1" t="s">
        <v>30</v>
      </c>
      <c r="C11" s="13" t="str">
        <f t="shared" si="0"/>
        <v>Graham Cass</v>
      </c>
      <c r="D11" s="1">
        <v>10</v>
      </c>
      <c r="E11" s="1">
        <v>14</v>
      </c>
      <c r="F11" s="1">
        <v>12</v>
      </c>
      <c r="G11" s="1">
        <v>2</v>
      </c>
      <c r="H11" s="1">
        <v>7</v>
      </c>
      <c r="I11" s="1">
        <v>-3</v>
      </c>
      <c r="J11" s="1">
        <v>-2</v>
      </c>
      <c r="K11" s="1">
        <v>-13</v>
      </c>
      <c r="L11" s="1">
        <v>10</v>
      </c>
      <c r="M11" s="1">
        <v>1</v>
      </c>
      <c r="N11" s="1">
        <v>5</v>
      </c>
      <c r="O11" s="1">
        <v>-11</v>
      </c>
      <c r="P11" s="1">
        <v>-8</v>
      </c>
      <c r="Q11" s="1">
        <v>-7</v>
      </c>
      <c r="R11" s="1">
        <v>-2</v>
      </c>
      <c r="S11" s="1">
        <v>-9</v>
      </c>
      <c r="T11" s="1">
        <v>14</v>
      </c>
      <c r="U11" s="1">
        <v>13</v>
      </c>
      <c r="V11" s="1">
        <v>9</v>
      </c>
      <c r="W11" s="1">
        <v>8</v>
      </c>
      <c r="X11" s="1" t="s">
        <v>9</v>
      </c>
      <c r="Y11" s="20">
        <f t="shared" si="7"/>
        <v>50</v>
      </c>
      <c r="Z11" s="2">
        <f t="shared" si="1"/>
        <v>20</v>
      </c>
      <c r="AA11" s="2">
        <f t="shared" si="8"/>
        <v>12</v>
      </c>
      <c r="AB11" s="2">
        <f t="shared" si="9"/>
        <v>0</v>
      </c>
      <c r="AC11" s="2">
        <f t="shared" si="10"/>
        <v>8</v>
      </c>
      <c r="AE11">
        <f t="shared" si="2"/>
        <v>16</v>
      </c>
      <c r="AF11">
        <f t="shared" si="3"/>
        <v>4</v>
      </c>
      <c r="AG11">
        <f t="shared" si="4"/>
        <v>0</v>
      </c>
      <c r="AH11">
        <f t="shared" si="5"/>
        <v>0</v>
      </c>
      <c r="AI11">
        <f t="shared" si="6"/>
        <v>20</v>
      </c>
      <c r="AJ11" t="str">
        <f t="shared" si="11"/>
        <v/>
      </c>
      <c r="AK11" t="s">
        <v>31</v>
      </c>
      <c r="AL11" s="43">
        <f t="shared" si="12"/>
        <v>1</v>
      </c>
      <c r="AM11" s="43">
        <f t="shared" si="13"/>
        <v>19</v>
      </c>
      <c r="AN11" s="43">
        <f t="shared" si="14"/>
        <v>0</v>
      </c>
      <c r="AO11" s="43">
        <f t="shared" si="15"/>
        <v>0</v>
      </c>
    </row>
    <row r="12" spans="1:41" x14ac:dyDescent="0.25">
      <c r="A12" s="13" t="s">
        <v>533</v>
      </c>
      <c r="B12" s="13" t="s">
        <v>33</v>
      </c>
      <c r="C12" s="13" t="str">
        <f t="shared" si="0"/>
        <v>Helen Chrisakis</v>
      </c>
      <c r="D12" s="1" t="s">
        <v>9</v>
      </c>
      <c r="E12" s="1">
        <v>3</v>
      </c>
      <c r="F12" s="1">
        <v>-15</v>
      </c>
      <c r="G12" s="1" t="s">
        <v>9</v>
      </c>
      <c r="H12" s="1">
        <v>-17</v>
      </c>
      <c r="I12" s="1">
        <v>-6</v>
      </c>
      <c r="J12" s="1" t="s">
        <v>9</v>
      </c>
      <c r="K12" s="1">
        <v>15</v>
      </c>
      <c r="L12" s="1" t="s">
        <v>9</v>
      </c>
      <c r="M12" s="1" t="s">
        <v>9</v>
      </c>
      <c r="N12" s="1" t="s">
        <v>9</v>
      </c>
      <c r="O12" s="1" t="s">
        <v>9</v>
      </c>
      <c r="P12" s="1" t="s">
        <v>9</v>
      </c>
      <c r="Q12" s="1" t="s">
        <v>9</v>
      </c>
      <c r="R12" s="1" t="s">
        <v>9</v>
      </c>
      <c r="S12" s="1" t="s">
        <v>9</v>
      </c>
      <c r="T12" s="1" t="s">
        <v>9</v>
      </c>
      <c r="U12" s="1" t="s">
        <v>9</v>
      </c>
      <c r="V12" s="1" t="s">
        <v>9</v>
      </c>
      <c r="W12" s="1" t="s">
        <v>9</v>
      </c>
      <c r="X12" s="1" t="s">
        <v>9</v>
      </c>
      <c r="Y12" s="20">
        <f t="shared" si="7"/>
        <v>-20</v>
      </c>
      <c r="Z12" s="2">
        <f t="shared" si="1"/>
        <v>5</v>
      </c>
      <c r="AA12" s="2">
        <f t="shared" si="8"/>
        <v>2</v>
      </c>
      <c r="AB12" s="2">
        <f t="shared" si="9"/>
        <v>0</v>
      </c>
      <c r="AC12" s="2">
        <f t="shared" si="10"/>
        <v>3</v>
      </c>
      <c r="AE12">
        <f t="shared" si="2"/>
        <v>5</v>
      </c>
      <c r="AF12">
        <f t="shared" si="3"/>
        <v>0</v>
      </c>
      <c r="AG12">
        <f t="shared" si="4"/>
        <v>0</v>
      </c>
      <c r="AH12">
        <f t="shared" si="5"/>
        <v>0</v>
      </c>
      <c r="AI12">
        <f t="shared" si="6"/>
        <v>5</v>
      </c>
      <c r="AJ12" t="str">
        <f t="shared" si="11"/>
        <v/>
      </c>
      <c r="AK12" t="s">
        <v>493</v>
      </c>
      <c r="AL12" s="43">
        <f t="shared" si="12"/>
        <v>0</v>
      </c>
      <c r="AM12" s="43">
        <f t="shared" si="13"/>
        <v>0</v>
      </c>
      <c r="AN12" s="43">
        <f t="shared" si="14"/>
        <v>0</v>
      </c>
      <c r="AO12" s="43">
        <f t="shared" si="15"/>
        <v>5</v>
      </c>
    </row>
    <row r="13" spans="1:41" x14ac:dyDescent="0.25">
      <c r="A13" s="1" t="s">
        <v>375</v>
      </c>
      <c r="B13" s="1" t="s">
        <v>275</v>
      </c>
      <c r="C13" s="13" t="str">
        <f t="shared" si="0"/>
        <v>Justin Colvill</v>
      </c>
      <c r="D13" s="1">
        <v>-12</v>
      </c>
      <c r="E13" s="1">
        <v>-11</v>
      </c>
      <c r="F13" s="1">
        <v>0</v>
      </c>
      <c r="G13" s="1">
        <v>-4</v>
      </c>
      <c r="H13" s="1">
        <v>6</v>
      </c>
      <c r="I13" s="1">
        <v>3</v>
      </c>
      <c r="J13" s="1">
        <v>-6</v>
      </c>
      <c r="K13" s="1">
        <v>18</v>
      </c>
      <c r="L13" s="1">
        <v>-16</v>
      </c>
      <c r="M13" s="1">
        <v>-4</v>
      </c>
      <c r="N13" s="1">
        <v>10</v>
      </c>
      <c r="O13" s="1">
        <v>-6</v>
      </c>
      <c r="P13" s="1">
        <v>-2</v>
      </c>
      <c r="Q13" s="1">
        <v>-22</v>
      </c>
      <c r="R13" s="1">
        <v>14</v>
      </c>
      <c r="S13" s="1" t="s">
        <v>9</v>
      </c>
      <c r="T13" s="1">
        <v>7</v>
      </c>
      <c r="U13" s="1">
        <v>-22</v>
      </c>
      <c r="V13" s="1">
        <v>-1</v>
      </c>
      <c r="W13" s="1" t="s">
        <v>9</v>
      </c>
      <c r="X13" s="1">
        <v>-2</v>
      </c>
      <c r="Y13" s="20">
        <f t="shared" si="7"/>
        <v>-50</v>
      </c>
      <c r="Z13" s="2">
        <f t="shared" si="1"/>
        <v>19</v>
      </c>
      <c r="AA13" s="2">
        <f t="shared" si="8"/>
        <v>6</v>
      </c>
      <c r="AB13" s="2">
        <f t="shared" si="9"/>
        <v>1</v>
      </c>
      <c r="AC13" s="2">
        <f t="shared" si="10"/>
        <v>12</v>
      </c>
      <c r="AE13">
        <f t="shared" si="2"/>
        <v>0</v>
      </c>
      <c r="AF13">
        <f t="shared" si="3"/>
        <v>10</v>
      </c>
      <c r="AG13">
        <f t="shared" si="4"/>
        <v>9</v>
      </c>
      <c r="AH13">
        <f t="shared" si="5"/>
        <v>0</v>
      </c>
      <c r="AI13">
        <f t="shared" si="6"/>
        <v>19</v>
      </c>
      <c r="AJ13" t="str">
        <f t="shared" si="11"/>
        <v/>
      </c>
      <c r="AK13" t="s">
        <v>391</v>
      </c>
      <c r="AL13" s="43">
        <f t="shared" si="12"/>
        <v>19</v>
      </c>
      <c r="AM13" s="43">
        <f t="shared" si="13"/>
        <v>0</v>
      </c>
      <c r="AN13" s="43">
        <f t="shared" si="14"/>
        <v>0</v>
      </c>
      <c r="AO13" s="43">
        <f t="shared" si="15"/>
        <v>0</v>
      </c>
    </row>
    <row r="14" spans="1:41" x14ac:dyDescent="0.25">
      <c r="A14" s="13" t="s">
        <v>35</v>
      </c>
      <c r="B14" s="13" t="s">
        <v>275</v>
      </c>
      <c r="C14" s="13" t="str">
        <f t="shared" si="0"/>
        <v>Scott Colvill</v>
      </c>
      <c r="D14" s="1">
        <v>-4</v>
      </c>
      <c r="E14" s="1">
        <v>7</v>
      </c>
      <c r="F14" s="1">
        <v>3</v>
      </c>
      <c r="G14" s="1">
        <v>-15</v>
      </c>
      <c r="H14" s="1">
        <v>2</v>
      </c>
      <c r="I14" s="1">
        <v>-14</v>
      </c>
      <c r="J14" s="1">
        <v>-10</v>
      </c>
      <c r="K14" s="1">
        <v>-3</v>
      </c>
      <c r="L14" s="1">
        <v>2</v>
      </c>
      <c r="M14" s="1">
        <v>-15</v>
      </c>
      <c r="N14" s="1">
        <v>10</v>
      </c>
      <c r="O14" s="1">
        <v>-6</v>
      </c>
      <c r="P14" s="1">
        <v>-2</v>
      </c>
      <c r="Q14" s="1">
        <v>-22</v>
      </c>
      <c r="R14" s="1">
        <v>14</v>
      </c>
      <c r="S14" s="1" t="s">
        <v>9</v>
      </c>
      <c r="T14" s="1">
        <v>7</v>
      </c>
      <c r="U14" s="1">
        <v>-22</v>
      </c>
      <c r="V14" s="1">
        <v>-1</v>
      </c>
      <c r="W14" s="1" t="s">
        <v>9</v>
      </c>
      <c r="X14" s="1">
        <v>-2</v>
      </c>
      <c r="Y14" s="20">
        <f t="shared" si="7"/>
        <v>-71</v>
      </c>
      <c r="Z14" s="2">
        <f t="shared" si="1"/>
        <v>19</v>
      </c>
      <c r="AA14" s="2">
        <f t="shared" si="8"/>
        <v>7</v>
      </c>
      <c r="AB14" s="2">
        <f t="shared" si="9"/>
        <v>0</v>
      </c>
      <c r="AC14" s="2">
        <f t="shared" si="10"/>
        <v>12</v>
      </c>
      <c r="AE14">
        <f t="shared" si="2"/>
        <v>0</v>
      </c>
      <c r="AF14">
        <f t="shared" si="3"/>
        <v>0</v>
      </c>
      <c r="AG14">
        <f t="shared" si="4"/>
        <v>0</v>
      </c>
      <c r="AH14">
        <f t="shared" si="5"/>
        <v>19</v>
      </c>
      <c r="AI14">
        <f t="shared" si="6"/>
        <v>19</v>
      </c>
      <c r="AJ14" t="str">
        <f t="shared" si="11"/>
        <v/>
      </c>
      <c r="AK14" t="s">
        <v>36</v>
      </c>
      <c r="AL14" s="43">
        <f t="shared" si="12"/>
        <v>19</v>
      </c>
      <c r="AM14" s="43">
        <f t="shared" si="13"/>
        <v>0</v>
      </c>
      <c r="AN14" s="43">
        <f t="shared" si="14"/>
        <v>0</v>
      </c>
      <c r="AO14" s="43">
        <f t="shared" si="15"/>
        <v>0</v>
      </c>
    </row>
    <row r="15" spans="1:41" x14ac:dyDescent="0.25">
      <c r="A15" s="1" t="s">
        <v>376</v>
      </c>
      <c r="B15" s="1" t="s">
        <v>377</v>
      </c>
      <c r="C15" s="13" t="str">
        <f t="shared" si="0"/>
        <v>Adam Davenport</v>
      </c>
      <c r="D15" s="1">
        <v>0</v>
      </c>
      <c r="E15" s="1">
        <v>-1</v>
      </c>
      <c r="F15" s="1">
        <v>2</v>
      </c>
      <c r="G15" s="1">
        <v>-8</v>
      </c>
      <c r="H15" s="1">
        <v>8</v>
      </c>
      <c r="I15" s="1">
        <v>0</v>
      </c>
      <c r="J15" s="1">
        <v>3</v>
      </c>
      <c r="K15" s="1" t="s">
        <v>9</v>
      </c>
      <c r="L15" s="1">
        <v>-14</v>
      </c>
      <c r="M15" s="1">
        <v>2</v>
      </c>
      <c r="N15" s="1">
        <v>13</v>
      </c>
      <c r="O15" s="1" t="s">
        <v>9</v>
      </c>
      <c r="P15" s="1" t="s">
        <v>9</v>
      </c>
      <c r="Q15" s="1" t="s">
        <v>9</v>
      </c>
      <c r="R15" s="1" t="s">
        <v>9</v>
      </c>
      <c r="S15" s="1">
        <v>7</v>
      </c>
      <c r="T15" s="1">
        <v>-21</v>
      </c>
      <c r="U15" s="1">
        <v>7</v>
      </c>
      <c r="V15" s="1" t="s">
        <v>9</v>
      </c>
      <c r="W15" s="1" t="s">
        <v>9</v>
      </c>
      <c r="X15" s="1" t="s">
        <v>9</v>
      </c>
      <c r="Y15" s="20">
        <f t="shared" si="7"/>
        <v>-2</v>
      </c>
      <c r="Z15" s="2">
        <f t="shared" si="1"/>
        <v>13</v>
      </c>
      <c r="AA15" s="2">
        <f t="shared" si="8"/>
        <v>7</v>
      </c>
      <c r="AB15" s="2">
        <f t="shared" si="9"/>
        <v>2</v>
      </c>
      <c r="AC15" s="2">
        <f t="shared" si="10"/>
        <v>4</v>
      </c>
      <c r="AE15">
        <f t="shared" si="2"/>
        <v>7</v>
      </c>
      <c r="AF15">
        <f t="shared" si="3"/>
        <v>4</v>
      </c>
      <c r="AG15">
        <f t="shared" si="4"/>
        <v>1</v>
      </c>
      <c r="AH15">
        <f t="shared" si="5"/>
        <v>1</v>
      </c>
      <c r="AI15">
        <f t="shared" si="6"/>
        <v>13</v>
      </c>
      <c r="AJ15" t="str">
        <f t="shared" si="11"/>
        <v/>
      </c>
      <c r="AK15" t="s">
        <v>392</v>
      </c>
      <c r="AL15" s="43">
        <f t="shared" si="12"/>
        <v>0</v>
      </c>
      <c r="AM15" s="43">
        <f t="shared" si="13"/>
        <v>0</v>
      </c>
      <c r="AN15" s="43">
        <f t="shared" si="14"/>
        <v>12</v>
      </c>
      <c r="AO15" s="43">
        <f t="shared" si="15"/>
        <v>1</v>
      </c>
    </row>
    <row r="16" spans="1:41" x14ac:dyDescent="0.25">
      <c r="A16" s="1" t="s">
        <v>40</v>
      </c>
      <c r="B16" s="1" t="s">
        <v>41</v>
      </c>
      <c r="C16" s="13" t="str">
        <f t="shared" si="0"/>
        <v>Brett Davis</v>
      </c>
      <c r="D16" s="1">
        <v>4</v>
      </c>
      <c r="E16" s="1">
        <v>-18</v>
      </c>
      <c r="F16" s="1">
        <v>1</v>
      </c>
      <c r="G16" s="1">
        <v>-2</v>
      </c>
      <c r="H16" s="1">
        <v>11</v>
      </c>
      <c r="I16" s="1">
        <v>-2</v>
      </c>
      <c r="J16" s="1">
        <v>16</v>
      </c>
      <c r="K16" s="1">
        <v>-8</v>
      </c>
      <c r="L16" s="1">
        <v>9</v>
      </c>
      <c r="M16" s="1">
        <v>2</v>
      </c>
      <c r="N16" s="1">
        <v>12</v>
      </c>
      <c r="O16" s="1">
        <v>-9</v>
      </c>
      <c r="P16" s="1">
        <v>4</v>
      </c>
      <c r="Q16" s="1">
        <v>21</v>
      </c>
      <c r="R16" s="1">
        <v>7</v>
      </c>
      <c r="S16" s="1" t="s">
        <v>9</v>
      </c>
      <c r="T16" s="1">
        <v>-5</v>
      </c>
      <c r="U16" s="1">
        <v>7</v>
      </c>
      <c r="V16" s="1">
        <v>17</v>
      </c>
      <c r="W16" s="1" t="s">
        <v>9</v>
      </c>
      <c r="X16" s="1">
        <v>21</v>
      </c>
      <c r="Y16" s="20">
        <f t="shared" si="7"/>
        <v>88</v>
      </c>
      <c r="Z16" s="2">
        <f t="shared" si="1"/>
        <v>19</v>
      </c>
      <c r="AA16" s="2">
        <f t="shared" si="8"/>
        <v>13</v>
      </c>
      <c r="AB16" s="2">
        <f t="shared" si="9"/>
        <v>0</v>
      </c>
      <c r="AC16" s="2">
        <f t="shared" si="10"/>
        <v>6</v>
      </c>
      <c r="AE16">
        <f t="shared" si="2"/>
        <v>0</v>
      </c>
      <c r="AF16">
        <f t="shared" si="3"/>
        <v>0</v>
      </c>
      <c r="AG16">
        <f t="shared" si="4"/>
        <v>0</v>
      </c>
      <c r="AH16">
        <f t="shared" si="5"/>
        <v>19</v>
      </c>
      <c r="AI16">
        <f t="shared" si="6"/>
        <v>19</v>
      </c>
      <c r="AJ16" t="str">
        <f t="shared" si="11"/>
        <v/>
      </c>
      <c r="AK16" t="s">
        <v>42</v>
      </c>
      <c r="AL16" s="43">
        <f t="shared" si="12"/>
        <v>19</v>
      </c>
      <c r="AM16" s="43">
        <f t="shared" si="13"/>
        <v>0</v>
      </c>
      <c r="AN16" s="43">
        <f t="shared" si="14"/>
        <v>0</v>
      </c>
      <c r="AO16" s="43">
        <f t="shared" si="15"/>
        <v>0</v>
      </c>
    </row>
    <row r="17" spans="1:41" x14ac:dyDescent="0.25">
      <c r="A17" s="1" t="s">
        <v>43</v>
      </c>
      <c r="B17" s="1" t="s">
        <v>44</v>
      </c>
      <c r="C17" s="13" t="str">
        <f t="shared" si="0"/>
        <v>Ross DeLaine</v>
      </c>
      <c r="D17" s="1" t="s">
        <v>9</v>
      </c>
      <c r="E17" s="1">
        <v>-4</v>
      </c>
      <c r="F17" s="1" t="s">
        <v>9</v>
      </c>
      <c r="G17" s="1" t="s">
        <v>9</v>
      </c>
      <c r="H17" s="1">
        <v>-17</v>
      </c>
      <c r="I17" s="1">
        <v>-6</v>
      </c>
      <c r="J17" s="1">
        <v>-4</v>
      </c>
      <c r="K17" s="1" t="s">
        <v>9</v>
      </c>
      <c r="L17" s="1">
        <v>7</v>
      </c>
      <c r="M17" s="1">
        <v>4.25</v>
      </c>
      <c r="N17" s="1">
        <v>-26</v>
      </c>
      <c r="O17" s="1" t="s">
        <v>9</v>
      </c>
      <c r="P17" s="1" t="s">
        <v>9</v>
      </c>
      <c r="Q17" s="1" t="s">
        <v>9</v>
      </c>
      <c r="R17" s="1">
        <v>-29</v>
      </c>
      <c r="S17" s="1" t="s">
        <v>9</v>
      </c>
      <c r="T17" s="1">
        <v>-5</v>
      </c>
      <c r="U17" s="1">
        <v>7</v>
      </c>
      <c r="V17" s="1" t="s">
        <v>9</v>
      </c>
      <c r="W17" s="1" t="s">
        <v>9</v>
      </c>
      <c r="X17" s="1" t="s">
        <v>9</v>
      </c>
      <c r="Y17" s="20">
        <f t="shared" si="7"/>
        <v>-72.75</v>
      </c>
      <c r="Z17" s="2">
        <f t="shared" si="1"/>
        <v>10</v>
      </c>
      <c r="AA17" s="2">
        <f t="shared" si="8"/>
        <v>3</v>
      </c>
      <c r="AB17" s="2">
        <f t="shared" si="9"/>
        <v>0</v>
      </c>
      <c r="AC17" s="2">
        <f t="shared" si="10"/>
        <v>7</v>
      </c>
      <c r="AE17">
        <f t="shared" si="2"/>
        <v>0</v>
      </c>
      <c r="AF17">
        <f t="shared" si="3"/>
        <v>2</v>
      </c>
      <c r="AG17">
        <f t="shared" si="4"/>
        <v>4</v>
      </c>
      <c r="AH17">
        <f t="shared" si="5"/>
        <v>4</v>
      </c>
      <c r="AI17">
        <f t="shared" si="6"/>
        <v>10</v>
      </c>
      <c r="AJ17" t="str">
        <f t="shared" si="11"/>
        <v/>
      </c>
      <c r="AK17" t="s">
        <v>45</v>
      </c>
      <c r="AL17" s="43">
        <f t="shared" si="12"/>
        <v>0</v>
      </c>
      <c r="AM17" s="43">
        <f t="shared" si="13"/>
        <v>0</v>
      </c>
      <c r="AN17" s="43">
        <f t="shared" si="14"/>
        <v>0</v>
      </c>
      <c r="AO17" s="43">
        <f t="shared" si="15"/>
        <v>10</v>
      </c>
    </row>
    <row r="18" spans="1:41" x14ac:dyDescent="0.25">
      <c r="A18" s="13" t="s">
        <v>46</v>
      </c>
      <c r="B18" s="13" t="s">
        <v>365</v>
      </c>
      <c r="C18" s="13" t="str">
        <f t="shared" si="0"/>
        <v>Jamie Eccleston</v>
      </c>
      <c r="D18" s="1">
        <v>0</v>
      </c>
      <c r="E18" s="1">
        <v>0</v>
      </c>
      <c r="F18" s="1">
        <v>6</v>
      </c>
      <c r="G18" s="1">
        <v>-8</v>
      </c>
      <c r="H18" s="1">
        <v>8</v>
      </c>
      <c r="I18" s="1">
        <v>0</v>
      </c>
      <c r="J18" s="1">
        <v>7</v>
      </c>
      <c r="K18" s="1">
        <v>5</v>
      </c>
      <c r="L18" s="1">
        <v>-7</v>
      </c>
      <c r="M18" s="1">
        <v>15</v>
      </c>
      <c r="N18" s="1">
        <v>-11</v>
      </c>
      <c r="O18" s="1" t="s">
        <v>9</v>
      </c>
      <c r="P18" s="1" t="s">
        <v>9</v>
      </c>
      <c r="Q18" s="1" t="s">
        <v>9</v>
      </c>
      <c r="R18" s="1">
        <v>-29</v>
      </c>
      <c r="S18" s="1">
        <v>17</v>
      </c>
      <c r="T18" s="1">
        <v>31</v>
      </c>
      <c r="U18" s="1">
        <v>-4</v>
      </c>
      <c r="V18" s="1" t="s">
        <v>9</v>
      </c>
      <c r="W18" s="1" t="s">
        <v>9</v>
      </c>
      <c r="X18" s="1" t="s">
        <v>9</v>
      </c>
      <c r="Y18" s="20">
        <f t="shared" si="7"/>
        <v>30</v>
      </c>
      <c r="Z18" s="2">
        <f t="shared" si="1"/>
        <v>15</v>
      </c>
      <c r="AA18" s="2">
        <f t="shared" si="8"/>
        <v>7</v>
      </c>
      <c r="AB18" s="2">
        <f t="shared" si="9"/>
        <v>3</v>
      </c>
      <c r="AC18" s="2">
        <f t="shared" si="10"/>
        <v>5</v>
      </c>
      <c r="AE18">
        <f t="shared" si="2"/>
        <v>3</v>
      </c>
      <c r="AF18">
        <f t="shared" si="3"/>
        <v>8</v>
      </c>
      <c r="AG18">
        <f t="shared" si="4"/>
        <v>3</v>
      </c>
      <c r="AH18">
        <f t="shared" si="5"/>
        <v>1</v>
      </c>
      <c r="AI18">
        <f t="shared" si="6"/>
        <v>15</v>
      </c>
      <c r="AJ18" t="str">
        <f t="shared" si="11"/>
        <v/>
      </c>
      <c r="AK18" t="s">
        <v>47</v>
      </c>
      <c r="AL18" s="43">
        <f t="shared" si="12"/>
        <v>0</v>
      </c>
      <c r="AM18" s="43">
        <f t="shared" si="13"/>
        <v>1</v>
      </c>
      <c r="AN18" s="43">
        <f t="shared" si="14"/>
        <v>13</v>
      </c>
      <c r="AO18" s="43">
        <f t="shared" si="15"/>
        <v>1</v>
      </c>
    </row>
    <row r="19" spans="1:41" x14ac:dyDescent="0.25">
      <c r="A19" s="13" t="s">
        <v>48</v>
      </c>
      <c r="B19" s="13" t="s">
        <v>365</v>
      </c>
      <c r="C19" s="13" t="str">
        <f t="shared" si="0"/>
        <v>Megan Eccleston</v>
      </c>
      <c r="D19" s="1">
        <v>-12</v>
      </c>
      <c r="E19" s="1">
        <v>11</v>
      </c>
      <c r="F19" s="1">
        <v>14</v>
      </c>
      <c r="G19" s="1">
        <v>-11</v>
      </c>
      <c r="H19" s="1">
        <v>-16</v>
      </c>
      <c r="I19" s="1">
        <v>23</v>
      </c>
      <c r="J19" s="1">
        <v>5</v>
      </c>
      <c r="K19" s="1">
        <v>-19</v>
      </c>
      <c r="L19" s="1">
        <v>7</v>
      </c>
      <c r="M19" s="1">
        <v>4.25</v>
      </c>
      <c r="N19" s="1">
        <v>-26</v>
      </c>
      <c r="O19" s="1" t="s">
        <v>9</v>
      </c>
      <c r="P19" s="1" t="s">
        <v>9</v>
      </c>
      <c r="Q19" s="1" t="s">
        <v>9</v>
      </c>
      <c r="R19" s="1" t="s">
        <v>9</v>
      </c>
      <c r="S19" s="1">
        <v>11</v>
      </c>
      <c r="T19" s="1">
        <v>13</v>
      </c>
      <c r="U19" s="1">
        <v>-7</v>
      </c>
      <c r="V19" s="1" t="s">
        <v>9</v>
      </c>
      <c r="W19" s="1" t="s">
        <v>9</v>
      </c>
      <c r="X19" s="1" t="s">
        <v>9</v>
      </c>
      <c r="Y19" s="20">
        <f t="shared" si="7"/>
        <v>-2.75</v>
      </c>
      <c r="Z19" s="2">
        <f t="shared" si="1"/>
        <v>14</v>
      </c>
      <c r="AA19" s="2">
        <f t="shared" si="8"/>
        <v>8</v>
      </c>
      <c r="AB19" s="2">
        <f t="shared" si="9"/>
        <v>0</v>
      </c>
      <c r="AC19" s="2">
        <f t="shared" si="10"/>
        <v>6</v>
      </c>
      <c r="AE19">
        <f t="shared" si="2"/>
        <v>11</v>
      </c>
      <c r="AF19">
        <f t="shared" si="3"/>
        <v>2</v>
      </c>
      <c r="AG19">
        <f t="shared" si="4"/>
        <v>1</v>
      </c>
      <c r="AH19">
        <f t="shared" si="5"/>
        <v>0</v>
      </c>
      <c r="AI19">
        <f t="shared" si="6"/>
        <v>14</v>
      </c>
      <c r="AJ19" t="str">
        <f t="shared" si="11"/>
        <v/>
      </c>
      <c r="AK19" t="s">
        <v>49</v>
      </c>
      <c r="AL19" s="43">
        <f t="shared" si="12"/>
        <v>0</v>
      </c>
      <c r="AM19" s="43">
        <f t="shared" si="13"/>
        <v>0</v>
      </c>
      <c r="AN19" s="43">
        <f t="shared" si="14"/>
        <v>5</v>
      </c>
      <c r="AO19" s="43">
        <f t="shared" si="15"/>
        <v>9</v>
      </c>
    </row>
    <row r="20" spans="1:41" x14ac:dyDescent="0.25">
      <c r="A20" s="1" t="s">
        <v>169</v>
      </c>
      <c r="B20" s="1" t="s">
        <v>378</v>
      </c>
      <c r="C20" s="13" t="str">
        <f t="shared" si="0"/>
        <v>Paul Eckhold</v>
      </c>
      <c r="D20" s="1" t="s">
        <v>9</v>
      </c>
      <c r="E20" s="1">
        <v>-4</v>
      </c>
      <c r="F20" s="1">
        <v>-15</v>
      </c>
      <c r="G20" s="1" t="s">
        <v>9</v>
      </c>
      <c r="H20" s="1">
        <v>-17</v>
      </c>
      <c r="I20" s="1">
        <v>9</v>
      </c>
      <c r="J20" s="1">
        <v>5</v>
      </c>
      <c r="K20" s="1">
        <v>-8</v>
      </c>
      <c r="L20" s="1">
        <v>9</v>
      </c>
      <c r="M20" s="1" t="s">
        <v>9</v>
      </c>
      <c r="N20" s="1">
        <v>-2</v>
      </c>
      <c r="O20" s="1" t="s">
        <v>9</v>
      </c>
      <c r="P20" s="1" t="s">
        <v>9</v>
      </c>
      <c r="Q20" s="1" t="s">
        <v>9</v>
      </c>
      <c r="R20" s="1">
        <v>-29</v>
      </c>
      <c r="S20" s="1">
        <v>13</v>
      </c>
      <c r="T20" s="1">
        <v>-5</v>
      </c>
      <c r="U20" s="1" t="s">
        <v>9</v>
      </c>
      <c r="V20" s="1" t="s">
        <v>9</v>
      </c>
      <c r="W20" s="1" t="s">
        <v>9</v>
      </c>
      <c r="X20" s="1" t="s">
        <v>9</v>
      </c>
      <c r="Y20" s="20">
        <f t="shared" si="7"/>
        <v>-44</v>
      </c>
      <c r="Z20" s="2">
        <f t="shared" si="1"/>
        <v>11</v>
      </c>
      <c r="AA20" s="2">
        <f t="shared" si="8"/>
        <v>4</v>
      </c>
      <c r="AB20" s="2">
        <f t="shared" si="9"/>
        <v>0</v>
      </c>
      <c r="AC20" s="2">
        <f t="shared" si="10"/>
        <v>7</v>
      </c>
      <c r="AE20">
        <f t="shared" si="2"/>
        <v>7</v>
      </c>
      <c r="AF20">
        <f t="shared" si="3"/>
        <v>4</v>
      </c>
      <c r="AG20">
        <f t="shared" si="4"/>
        <v>0</v>
      </c>
      <c r="AH20">
        <f t="shared" si="5"/>
        <v>0</v>
      </c>
      <c r="AI20">
        <f t="shared" si="6"/>
        <v>11</v>
      </c>
      <c r="AJ20" t="str">
        <f t="shared" si="11"/>
        <v/>
      </c>
      <c r="AK20" t="s">
        <v>393</v>
      </c>
      <c r="AL20" s="43">
        <f t="shared" si="12"/>
        <v>0</v>
      </c>
      <c r="AM20" s="43">
        <f t="shared" si="13"/>
        <v>0</v>
      </c>
      <c r="AN20" s="43">
        <f t="shared" si="14"/>
        <v>1</v>
      </c>
      <c r="AO20" s="43">
        <f t="shared" si="15"/>
        <v>10</v>
      </c>
    </row>
    <row r="21" spans="1:41" x14ac:dyDescent="0.25">
      <c r="A21" s="13" t="s">
        <v>92</v>
      </c>
      <c r="B21" s="13" t="s">
        <v>379</v>
      </c>
      <c r="C21" s="13" t="str">
        <f t="shared" si="0"/>
        <v>Mark Elgar</v>
      </c>
      <c r="D21" s="1">
        <v>2</v>
      </c>
      <c r="E21" s="1">
        <v>7</v>
      </c>
      <c r="F21" s="1">
        <v>-5</v>
      </c>
      <c r="G21" s="1">
        <v>21</v>
      </c>
      <c r="H21" s="1">
        <v>-5</v>
      </c>
      <c r="I21" s="1">
        <v>-8</v>
      </c>
      <c r="J21" s="1">
        <v>-5</v>
      </c>
      <c r="K21" s="1">
        <v>-6</v>
      </c>
      <c r="L21" s="1">
        <v>6</v>
      </c>
      <c r="M21" s="1">
        <v>-6</v>
      </c>
      <c r="N21" s="1">
        <v>9</v>
      </c>
      <c r="O21" s="1">
        <v>-10</v>
      </c>
      <c r="P21" s="1">
        <v>5</v>
      </c>
      <c r="Q21" s="1">
        <v>-6</v>
      </c>
      <c r="R21" s="1">
        <v>0</v>
      </c>
      <c r="S21" s="1">
        <v>-14</v>
      </c>
      <c r="T21" s="1">
        <v>2</v>
      </c>
      <c r="U21" s="1">
        <v>7</v>
      </c>
      <c r="V21" s="1">
        <v>-7</v>
      </c>
      <c r="W21" s="1">
        <v>-11</v>
      </c>
      <c r="X21" s="1" t="s">
        <v>9</v>
      </c>
      <c r="Y21" s="20">
        <f t="shared" si="7"/>
        <v>-24</v>
      </c>
      <c r="Z21" s="2">
        <f t="shared" si="1"/>
        <v>20</v>
      </c>
      <c r="AA21" s="2">
        <f t="shared" si="8"/>
        <v>8</v>
      </c>
      <c r="AB21" s="2">
        <f t="shared" si="9"/>
        <v>1</v>
      </c>
      <c r="AC21" s="2">
        <f t="shared" si="10"/>
        <v>11</v>
      </c>
      <c r="AE21">
        <f t="shared" si="2"/>
        <v>16</v>
      </c>
      <c r="AF21">
        <f t="shared" si="3"/>
        <v>4</v>
      </c>
      <c r="AG21">
        <f t="shared" si="4"/>
        <v>0</v>
      </c>
      <c r="AH21">
        <f t="shared" si="5"/>
        <v>0</v>
      </c>
      <c r="AI21">
        <f t="shared" si="6"/>
        <v>20</v>
      </c>
      <c r="AJ21" t="str">
        <f t="shared" si="11"/>
        <v/>
      </c>
      <c r="AK21" t="s">
        <v>394</v>
      </c>
      <c r="AL21" s="43">
        <f t="shared" si="12"/>
        <v>1</v>
      </c>
      <c r="AM21" s="43">
        <f t="shared" si="13"/>
        <v>19</v>
      </c>
      <c r="AN21" s="43">
        <f t="shared" si="14"/>
        <v>0</v>
      </c>
      <c r="AO21" s="43">
        <f t="shared" si="15"/>
        <v>0</v>
      </c>
    </row>
    <row r="22" spans="1:41" x14ac:dyDescent="0.25">
      <c r="A22" s="13" t="s">
        <v>380</v>
      </c>
      <c r="B22" s="13" t="s">
        <v>379</v>
      </c>
      <c r="C22" s="13" t="str">
        <f t="shared" si="0"/>
        <v>Tristan Elgar</v>
      </c>
      <c r="D22" s="1" t="s">
        <v>9</v>
      </c>
      <c r="E22" s="1">
        <v>6</v>
      </c>
      <c r="F22" s="1">
        <v>-3</v>
      </c>
      <c r="G22" s="1">
        <v>18</v>
      </c>
      <c r="H22" s="1">
        <v>3</v>
      </c>
      <c r="I22" s="1">
        <v>16</v>
      </c>
      <c r="J22" s="1">
        <v>19</v>
      </c>
      <c r="K22" s="1">
        <v>17</v>
      </c>
      <c r="L22" s="1">
        <v>-9</v>
      </c>
      <c r="M22" s="1">
        <v>-3</v>
      </c>
      <c r="N22" s="1">
        <v>10</v>
      </c>
      <c r="O22" s="1">
        <v>-6</v>
      </c>
      <c r="P22" s="1">
        <v>4</v>
      </c>
      <c r="Q22" s="1">
        <v>9</v>
      </c>
      <c r="R22" s="1">
        <v>20</v>
      </c>
      <c r="S22" s="1" t="s">
        <v>9</v>
      </c>
      <c r="T22" s="1">
        <v>11</v>
      </c>
      <c r="U22" s="1">
        <v>23</v>
      </c>
      <c r="V22" s="1">
        <v>16</v>
      </c>
      <c r="W22" s="1" t="s">
        <v>9</v>
      </c>
      <c r="X22" s="1">
        <v>-1</v>
      </c>
      <c r="Y22" s="20">
        <f t="shared" si="7"/>
        <v>150</v>
      </c>
      <c r="Z22" s="2">
        <f t="shared" si="1"/>
        <v>18</v>
      </c>
      <c r="AA22" s="2">
        <f t="shared" si="8"/>
        <v>13</v>
      </c>
      <c r="AB22" s="2">
        <f t="shared" si="9"/>
        <v>0</v>
      </c>
      <c r="AC22" s="2">
        <f t="shared" si="10"/>
        <v>5</v>
      </c>
      <c r="AE22">
        <f t="shared" si="2"/>
        <v>18</v>
      </c>
      <c r="AF22">
        <f t="shared" si="3"/>
        <v>0</v>
      </c>
      <c r="AG22">
        <f t="shared" si="4"/>
        <v>0</v>
      </c>
      <c r="AH22">
        <f t="shared" si="5"/>
        <v>0</v>
      </c>
      <c r="AI22">
        <f t="shared" si="6"/>
        <v>18</v>
      </c>
      <c r="AJ22" t="str">
        <f t="shared" si="11"/>
        <v/>
      </c>
      <c r="AK22" t="s">
        <v>395</v>
      </c>
      <c r="AL22" s="43">
        <f t="shared" si="12"/>
        <v>18</v>
      </c>
      <c r="AM22" s="43">
        <f t="shared" si="13"/>
        <v>0</v>
      </c>
      <c r="AN22" s="43">
        <f t="shared" si="14"/>
        <v>0</v>
      </c>
      <c r="AO22" s="43">
        <f t="shared" si="15"/>
        <v>0</v>
      </c>
    </row>
    <row r="23" spans="1:41" x14ac:dyDescent="0.25">
      <c r="A23" s="1" t="s">
        <v>50</v>
      </c>
      <c r="B23" s="1" t="s">
        <v>51</v>
      </c>
      <c r="C23" s="13" t="str">
        <f t="shared" si="0"/>
        <v>Andrew Feijen</v>
      </c>
      <c r="D23" s="1">
        <v>-22</v>
      </c>
      <c r="E23" s="1">
        <v>14</v>
      </c>
      <c r="F23" s="1">
        <v>12</v>
      </c>
      <c r="G23" s="1">
        <v>2</v>
      </c>
      <c r="H23" s="1" t="s">
        <v>9</v>
      </c>
      <c r="I23" s="1">
        <v>-3</v>
      </c>
      <c r="J23" s="1">
        <v>-2</v>
      </c>
      <c r="K23" s="1">
        <v>-13</v>
      </c>
      <c r="L23" s="1">
        <v>10</v>
      </c>
      <c r="M23" s="1">
        <v>1</v>
      </c>
      <c r="N23" s="1">
        <v>10</v>
      </c>
      <c r="O23" s="1">
        <v>-11</v>
      </c>
      <c r="P23" s="1">
        <v>-8</v>
      </c>
      <c r="Q23" s="1">
        <v>-7</v>
      </c>
      <c r="R23" s="1">
        <v>-2</v>
      </c>
      <c r="S23" s="1">
        <v>-9</v>
      </c>
      <c r="T23" s="1">
        <v>14</v>
      </c>
      <c r="U23" s="1">
        <v>13</v>
      </c>
      <c r="V23" s="1">
        <v>9</v>
      </c>
      <c r="W23" s="1">
        <v>8</v>
      </c>
      <c r="X23" s="1" t="s">
        <v>9</v>
      </c>
      <c r="Y23" s="20">
        <f t="shared" si="7"/>
        <v>16</v>
      </c>
      <c r="Z23" s="2">
        <f t="shared" si="1"/>
        <v>19</v>
      </c>
      <c r="AA23" s="2">
        <f t="shared" si="8"/>
        <v>10</v>
      </c>
      <c r="AB23" s="2">
        <f t="shared" si="9"/>
        <v>0</v>
      </c>
      <c r="AC23" s="2">
        <f t="shared" si="10"/>
        <v>9</v>
      </c>
      <c r="AE23">
        <f t="shared" si="2"/>
        <v>0</v>
      </c>
      <c r="AF23">
        <f t="shared" si="3"/>
        <v>1</v>
      </c>
      <c r="AG23">
        <f t="shared" si="4"/>
        <v>0</v>
      </c>
      <c r="AH23">
        <f t="shared" si="5"/>
        <v>18</v>
      </c>
      <c r="AI23">
        <f t="shared" si="6"/>
        <v>19</v>
      </c>
      <c r="AJ23" t="str">
        <f t="shared" si="11"/>
        <v/>
      </c>
      <c r="AK23" t="s">
        <v>52</v>
      </c>
      <c r="AL23" s="43">
        <f t="shared" si="12"/>
        <v>2</v>
      </c>
      <c r="AM23" s="43">
        <f t="shared" si="13"/>
        <v>17</v>
      </c>
      <c r="AN23" s="43">
        <f t="shared" si="14"/>
        <v>0</v>
      </c>
      <c r="AO23" s="43">
        <f t="shared" si="15"/>
        <v>0</v>
      </c>
    </row>
    <row r="24" spans="1:41" x14ac:dyDescent="0.25">
      <c r="A24" s="1" t="s">
        <v>53</v>
      </c>
      <c r="B24" s="1" t="s">
        <v>51</v>
      </c>
      <c r="C24" s="13" t="str">
        <f t="shared" si="0"/>
        <v>Steve Feijen</v>
      </c>
      <c r="D24" s="1">
        <v>-22</v>
      </c>
      <c r="E24" s="1">
        <v>14</v>
      </c>
      <c r="F24" s="1">
        <v>12</v>
      </c>
      <c r="G24" s="1">
        <v>2</v>
      </c>
      <c r="H24" s="1">
        <v>7</v>
      </c>
      <c r="I24" s="1">
        <v>-3</v>
      </c>
      <c r="J24" s="1">
        <v>-2</v>
      </c>
      <c r="K24" s="1">
        <v>-13</v>
      </c>
      <c r="L24" s="1">
        <v>10</v>
      </c>
      <c r="M24" s="1">
        <v>1</v>
      </c>
      <c r="N24" s="1">
        <v>5</v>
      </c>
      <c r="O24" s="1">
        <v>-11</v>
      </c>
      <c r="P24" s="1">
        <v>-8</v>
      </c>
      <c r="Q24" s="1">
        <v>-7</v>
      </c>
      <c r="R24" s="1">
        <v>-2</v>
      </c>
      <c r="S24" s="1">
        <v>-9</v>
      </c>
      <c r="T24" s="1">
        <v>14</v>
      </c>
      <c r="U24" s="1">
        <v>13</v>
      </c>
      <c r="V24" s="1">
        <v>9</v>
      </c>
      <c r="W24" s="1">
        <v>8</v>
      </c>
      <c r="X24" s="1" t="s">
        <v>9</v>
      </c>
      <c r="Y24" s="20">
        <f t="shared" si="7"/>
        <v>18</v>
      </c>
      <c r="Z24" s="2">
        <f t="shared" si="1"/>
        <v>20</v>
      </c>
      <c r="AA24" s="2">
        <f t="shared" si="8"/>
        <v>11</v>
      </c>
      <c r="AB24" s="2">
        <f t="shared" si="9"/>
        <v>0</v>
      </c>
      <c r="AC24" s="2">
        <f t="shared" si="10"/>
        <v>9</v>
      </c>
      <c r="AE24">
        <f t="shared" si="2"/>
        <v>0</v>
      </c>
      <c r="AF24">
        <f t="shared" si="3"/>
        <v>0</v>
      </c>
      <c r="AG24">
        <f t="shared" si="4"/>
        <v>19</v>
      </c>
      <c r="AH24">
        <f t="shared" si="5"/>
        <v>1</v>
      </c>
      <c r="AI24">
        <f t="shared" si="6"/>
        <v>20</v>
      </c>
      <c r="AJ24" t="str">
        <f t="shared" si="11"/>
        <v/>
      </c>
      <c r="AK24" t="s">
        <v>54</v>
      </c>
      <c r="AL24" s="43">
        <f t="shared" si="12"/>
        <v>1</v>
      </c>
      <c r="AM24" s="43">
        <f t="shared" si="13"/>
        <v>19</v>
      </c>
      <c r="AN24" s="43">
        <f t="shared" si="14"/>
        <v>0</v>
      </c>
      <c r="AO24" s="43">
        <f t="shared" si="15"/>
        <v>0</v>
      </c>
    </row>
    <row r="25" spans="1:41" x14ac:dyDescent="0.25">
      <c r="A25" s="1" t="s">
        <v>32</v>
      </c>
      <c r="B25" s="1" t="s">
        <v>381</v>
      </c>
      <c r="C25" s="13" t="str">
        <f t="shared" si="0"/>
        <v>Chris Firth</v>
      </c>
      <c r="D25" s="1">
        <v>4</v>
      </c>
      <c r="E25" s="1">
        <v>-18</v>
      </c>
      <c r="F25" s="1">
        <v>1</v>
      </c>
      <c r="G25" s="1">
        <v>-2</v>
      </c>
      <c r="H25" s="1">
        <v>11</v>
      </c>
      <c r="I25" s="1">
        <v>-2</v>
      </c>
      <c r="J25" s="1">
        <v>16</v>
      </c>
      <c r="K25" s="1">
        <v>-8</v>
      </c>
      <c r="L25" s="1">
        <v>9</v>
      </c>
      <c r="M25" s="1">
        <v>2</v>
      </c>
      <c r="N25" s="1">
        <v>12</v>
      </c>
      <c r="O25" s="1">
        <v>-9</v>
      </c>
      <c r="P25" s="1">
        <v>4</v>
      </c>
      <c r="Q25" s="1">
        <v>21</v>
      </c>
      <c r="R25" s="1">
        <v>7</v>
      </c>
      <c r="S25" s="1" t="s">
        <v>9</v>
      </c>
      <c r="T25" s="1">
        <v>-5</v>
      </c>
      <c r="U25" s="1">
        <v>7</v>
      </c>
      <c r="V25" s="1">
        <v>17</v>
      </c>
      <c r="W25" s="1" t="s">
        <v>9</v>
      </c>
      <c r="X25" s="1">
        <v>21</v>
      </c>
      <c r="Y25" s="20">
        <f t="shared" si="7"/>
        <v>88</v>
      </c>
      <c r="Z25" s="2">
        <f t="shared" si="1"/>
        <v>19</v>
      </c>
      <c r="AA25" s="2">
        <f t="shared" si="8"/>
        <v>13</v>
      </c>
      <c r="AB25" s="2">
        <f t="shared" si="9"/>
        <v>0</v>
      </c>
      <c r="AC25" s="2">
        <f t="shared" si="10"/>
        <v>6</v>
      </c>
      <c r="AE25">
        <f t="shared" si="2"/>
        <v>0</v>
      </c>
      <c r="AF25">
        <f t="shared" si="3"/>
        <v>19</v>
      </c>
      <c r="AG25">
        <f t="shared" si="4"/>
        <v>0</v>
      </c>
      <c r="AH25">
        <f t="shared" si="5"/>
        <v>0</v>
      </c>
      <c r="AI25">
        <f t="shared" si="6"/>
        <v>19</v>
      </c>
      <c r="AJ25" t="str">
        <f t="shared" si="11"/>
        <v/>
      </c>
      <c r="AK25" t="s">
        <v>396</v>
      </c>
      <c r="AL25" s="43">
        <f t="shared" si="12"/>
        <v>19</v>
      </c>
      <c r="AM25" s="43">
        <f t="shared" si="13"/>
        <v>0</v>
      </c>
      <c r="AN25" s="43">
        <f t="shared" si="14"/>
        <v>0</v>
      </c>
      <c r="AO25" s="43">
        <f t="shared" si="15"/>
        <v>0</v>
      </c>
    </row>
    <row r="26" spans="1:41" x14ac:dyDescent="0.25">
      <c r="A26" s="1" t="s">
        <v>55</v>
      </c>
      <c r="B26" s="1" t="s">
        <v>56</v>
      </c>
      <c r="C26" s="13" t="str">
        <f t="shared" si="0"/>
        <v>Alan Forrest</v>
      </c>
      <c r="D26" s="1" t="s">
        <v>9</v>
      </c>
      <c r="E26" s="1">
        <v>-1</v>
      </c>
      <c r="F26" s="1">
        <v>2</v>
      </c>
      <c r="G26" s="1">
        <v>-5</v>
      </c>
      <c r="H26" s="1">
        <v>8</v>
      </c>
      <c r="I26" s="1">
        <v>0</v>
      </c>
      <c r="J26" s="1">
        <v>3</v>
      </c>
      <c r="K26" s="1">
        <v>2</v>
      </c>
      <c r="L26" s="1">
        <v>-14</v>
      </c>
      <c r="M26" s="1" t="s">
        <v>9</v>
      </c>
      <c r="N26" s="1" t="s">
        <v>9</v>
      </c>
      <c r="O26" s="1" t="s">
        <v>9</v>
      </c>
      <c r="P26" s="1" t="s">
        <v>9</v>
      </c>
      <c r="Q26" s="1" t="s">
        <v>9</v>
      </c>
      <c r="R26" s="1" t="s">
        <v>9</v>
      </c>
      <c r="S26" s="1" t="s">
        <v>9</v>
      </c>
      <c r="T26" s="1" t="s">
        <v>9</v>
      </c>
      <c r="U26" s="1" t="s">
        <v>9</v>
      </c>
      <c r="V26" s="1" t="s">
        <v>9</v>
      </c>
      <c r="W26" s="1" t="s">
        <v>9</v>
      </c>
      <c r="X26" s="1" t="s">
        <v>9</v>
      </c>
      <c r="Y26" s="20">
        <f t="shared" si="7"/>
        <v>-5</v>
      </c>
      <c r="Z26" s="2">
        <f t="shared" si="1"/>
        <v>8</v>
      </c>
      <c r="AA26" s="2">
        <f t="shared" si="8"/>
        <v>4</v>
      </c>
      <c r="AB26" s="2">
        <f t="shared" si="9"/>
        <v>1</v>
      </c>
      <c r="AC26" s="2">
        <f t="shared" si="10"/>
        <v>3</v>
      </c>
      <c r="AE26">
        <f t="shared" si="2"/>
        <v>0</v>
      </c>
      <c r="AF26">
        <f t="shared" si="3"/>
        <v>0</v>
      </c>
      <c r="AG26">
        <f t="shared" si="4"/>
        <v>2</v>
      </c>
      <c r="AH26">
        <f t="shared" si="5"/>
        <v>6</v>
      </c>
      <c r="AI26">
        <f t="shared" si="6"/>
        <v>8</v>
      </c>
      <c r="AJ26" t="str">
        <f t="shared" si="11"/>
        <v/>
      </c>
      <c r="AK26" t="s">
        <v>57</v>
      </c>
      <c r="AL26" s="43">
        <f t="shared" si="12"/>
        <v>0</v>
      </c>
      <c r="AM26" s="43">
        <f t="shared" si="13"/>
        <v>0</v>
      </c>
      <c r="AN26" s="43">
        <f t="shared" si="14"/>
        <v>8</v>
      </c>
      <c r="AO26" s="43">
        <f t="shared" si="15"/>
        <v>0</v>
      </c>
    </row>
    <row r="27" spans="1:41" x14ac:dyDescent="0.25">
      <c r="A27" s="1" t="s">
        <v>58</v>
      </c>
      <c r="B27" s="1" t="s">
        <v>59</v>
      </c>
      <c r="C27" s="13" t="str">
        <f t="shared" si="0"/>
        <v>John Frangos</v>
      </c>
      <c r="D27" s="1">
        <v>24</v>
      </c>
      <c r="E27" s="1">
        <v>2</v>
      </c>
      <c r="F27" s="1">
        <v>-5</v>
      </c>
      <c r="G27" s="1" t="s">
        <v>9</v>
      </c>
      <c r="H27" s="1">
        <v>-1</v>
      </c>
      <c r="I27" s="1">
        <v>5</v>
      </c>
      <c r="J27" s="1">
        <v>3</v>
      </c>
      <c r="K27" s="1">
        <v>1</v>
      </c>
      <c r="L27" s="1" t="s">
        <v>9</v>
      </c>
      <c r="M27" s="1">
        <v>-6</v>
      </c>
      <c r="N27" s="1">
        <v>6</v>
      </c>
      <c r="O27" s="1" t="s">
        <v>9</v>
      </c>
      <c r="P27" s="1" t="s">
        <v>9</v>
      </c>
      <c r="Q27" s="1" t="s">
        <v>9</v>
      </c>
      <c r="R27" s="1">
        <v>0</v>
      </c>
      <c r="S27" s="1">
        <v>2</v>
      </c>
      <c r="T27" s="1">
        <v>-21</v>
      </c>
      <c r="U27" s="1">
        <v>-12</v>
      </c>
      <c r="V27" s="1" t="s">
        <v>9</v>
      </c>
      <c r="W27" s="1" t="s">
        <v>9</v>
      </c>
      <c r="X27" s="1" t="s">
        <v>9</v>
      </c>
      <c r="Y27" s="20">
        <f t="shared" si="7"/>
        <v>-2</v>
      </c>
      <c r="Z27" s="2">
        <f t="shared" si="1"/>
        <v>13</v>
      </c>
      <c r="AA27" s="2">
        <f t="shared" si="8"/>
        <v>7</v>
      </c>
      <c r="AB27" s="2">
        <f t="shared" si="9"/>
        <v>1</v>
      </c>
      <c r="AC27" s="2">
        <f t="shared" si="10"/>
        <v>5</v>
      </c>
      <c r="AE27">
        <f t="shared" si="2"/>
        <v>0</v>
      </c>
      <c r="AF27">
        <f t="shared" si="3"/>
        <v>0</v>
      </c>
      <c r="AG27">
        <f t="shared" si="4"/>
        <v>1</v>
      </c>
      <c r="AH27">
        <f t="shared" si="5"/>
        <v>12</v>
      </c>
      <c r="AI27">
        <f t="shared" si="6"/>
        <v>13</v>
      </c>
      <c r="AJ27" t="str">
        <f t="shared" si="11"/>
        <v/>
      </c>
      <c r="AK27" t="s">
        <v>60</v>
      </c>
      <c r="AL27" s="43">
        <f t="shared" si="12"/>
        <v>0</v>
      </c>
      <c r="AM27" s="43">
        <f t="shared" si="13"/>
        <v>1</v>
      </c>
      <c r="AN27" s="43">
        <f t="shared" si="14"/>
        <v>12</v>
      </c>
      <c r="AO27" s="43">
        <f t="shared" si="15"/>
        <v>0</v>
      </c>
    </row>
    <row r="28" spans="1:41" x14ac:dyDescent="0.25">
      <c r="A28" s="1" t="s">
        <v>13</v>
      </c>
      <c r="B28" s="1" t="s">
        <v>162</v>
      </c>
      <c r="C28" s="13" t="str">
        <f t="shared" si="0"/>
        <v>Don Germein</v>
      </c>
      <c r="D28" s="1" t="s">
        <v>9</v>
      </c>
      <c r="E28" s="1" t="s">
        <v>9</v>
      </c>
      <c r="F28" s="1" t="s">
        <v>9</v>
      </c>
      <c r="G28" s="1" t="s">
        <v>9</v>
      </c>
      <c r="H28" s="1">
        <v>2</v>
      </c>
      <c r="I28" s="1" t="s">
        <v>9</v>
      </c>
      <c r="J28" s="1" t="s">
        <v>9</v>
      </c>
      <c r="K28" s="1">
        <v>1</v>
      </c>
      <c r="L28" s="1">
        <v>12</v>
      </c>
      <c r="M28" s="1" t="s">
        <v>9</v>
      </c>
      <c r="N28" s="1" t="s">
        <v>9</v>
      </c>
      <c r="O28" s="1" t="s">
        <v>9</v>
      </c>
      <c r="P28" s="1" t="s">
        <v>9</v>
      </c>
      <c r="Q28" s="1" t="s">
        <v>9</v>
      </c>
      <c r="R28" s="1">
        <v>8</v>
      </c>
      <c r="S28" s="1">
        <v>17</v>
      </c>
      <c r="T28" s="1">
        <v>31</v>
      </c>
      <c r="U28" s="1">
        <v>-12</v>
      </c>
      <c r="V28" s="1" t="s">
        <v>9</v>
      </c>
      <c r="W28" s="1" t="s">
        <v>9</v>
      </c>
      <c r="X28" s="1" t="s">
        <v>9</v>
      </c>
      <c r="Y28" s="20">
        <f t="shared" si="7"/>
        <v>59</v>
      </c>
      <c r="Z28" s="2">
        <f t="shared" si="1"/>
        <v>7</v>
      </c>
      <c r="AA28" s="2">
        <f t="shared" si="8"/>
        <v>6</v>
      </c>
      <c r="AB28" s="2">
        <f t="shared" si="9"/>
        <v>0</v>
      </c>
      <c r="AC28" s="2">
        <f t="shared" si="10"/>
        <v>1</v>
      </c>
      <c r="AE28">
        <f t="shared" si="2"/>
        <v>0</v>
      </c>
      <c r="AF28">
        <f t="shared" si="3"/>
        <v>5</v>
      </c>
      <c r="AG28">
        <f t="shared" si="4"/>
        <v>1</v>
      </c>
      <c r="AH28">
        <f t="shared" si="5"/>
        <v>1</v>
      </c>
      <c r="AI28">
        <f t="shared" si="6"/>
        <v>7</v>
      </c>
      <c r="AJ28" t="str">
        <f t="shared" si="11"/>
        <v/>
      </c>
      <c r="AK28" t="s">
        <v>234</v>
      </c>
      <c r="AL28" s="43">
        <f t="shared" si="12"/>
        <v>0</v>
      </c>
      <c r="AM28" s="43">
        <f t="shared" si="13"/>
        <v>1</v>
      </c>
      <c r="AN28" s="43">
        <f t="shared" si="14"/>
        <v>6</v>
      </c>
      <c r="AO28" s="43">
        <f t="shared" si="15"/>
        <v>0</v>
      </c>
    </row>
    <row r="29" spans="1:41" x14ac:dyDescent="0.25">
      <c r="A29" s="13" t="s">
        <v>534</v>
      </c>
      <c r="B29" s="13" t="s">
        <v>535</v>
      </c>
      <c r="C29" s="13" t="str">
        <f t="shared" si="0"/>
        <v>Carlos Gonzalez</v>
      </c>
      <c r="D29" s="1">
        <v>-22</v>
      </c>
      <c r="E29" s="1">
        <v>-17</v>
      </c>
      <c r="F29" s="1">
        <v>2</v>
      </c>
      <c r="G29" s="1">
        <v>5</v>
      </c>
      <c r="H29" s="1">
        <v>3</v>
      </c>
      <c r="I29" s="1">
        <v>-4</v>
      </c>
      <c r="J29" s="1">
        <v>-14</v>
      </c>
      <c r="K29" s="1">
        <v>1</v>
      </c>
      <c r="L29" s="1">
        <v>12</v>
      </c>
      <c r="M29" s="1">
        <v>-2</v>
      </c>
      <c r="N29" s="1">
        <v>7</v>
      </c>
      <c r="O29" s="1">
        <v>4</v>
      </c>
      <c r="P29" s="1">
        <v>4</v>
      </c>
      <c r="Q29" s="1">
        <v>28</v>
      </c>
      <c r="R29" s="1">
        <v>4</v>
      </c>
      <c r="S29" s="1">
        <v>2</v>
      </c>
      <c r="T29" s="1">
        <v>22</v>
      </c>
      <c r="U29" s="1">
        <v>-21</v>
      </c>
      <c r="V29" s="1">
        <v>-2</v>
      </c>
      <c r="W29" s="1">
        <v>-4</v>
      </c>
      <c r="X29" s="1" t="s">
        <v>9</v>
      </c>
      <c r="Y29" s="20">
        <f t="shared" si="7"/>
        <v>8</v>
      </c>
      <c r="Z29" s="2">
        <f t="shared" si="1"/>
        <v>20</v>
      </c>
      <c r="AA29" s="2">
        <f t="shared" si="8"/>
        <v>12</v>
      </c>
      <c r="AB29" s="2">
        <f t="shared" si="9"/>
        <v>0</v>
      </c>
      <c r="AC29" s="2">
        <f t="shared" si="10"/>
        <v>8</v>
      </c>
      <c r="AE29">
        <f t="shared" si="2"/>
        <v>2</v>
      </c>
      <c r="AF29">
        <f t="shared" si="3"/>
        <v>17</v>
      </c>
      <c r="AG29">
        <f t="shared" si="4"/>
        <v>1</v>
      </c>
      <c r="AH29">
        <f t="shared" si="5"/>
        <v>0</v>
      </c>
      <c r="AI29">
        <f t="shared" si="6"/>
        <v>20</v>
      </c>
      <c r="AJ29" t="str">
        <f t="shared" si="11"/>
        <v/>
      </c>
      <c r="AK29" t="s">
        <v>494</v>
      </c>
      <c r="AL29" s="43">
        <f t="shared" si="12"/>
        <v>1</v>
      </c>
      <c r="AM29" s="43">
        <f t="shared" si="13"/>
        <v>19</v>
      </c>
      <c r="AN29" s="43">
        <f t="shared" si="14"/>
        <v>0</v>
      </c>
      <c r="AO29" s="43">
        <f t="shared" si="15"/>
        <v>0</v>
      </c>
    </row>
    <row r="30" spans="1:41" x14ac:dyDescent="0.25">
      <c r="A30" s="1" t="s">
        <v>61</v>
      </c>
      <c r="B30" s="1" t="s">
        <v>62</v>
      </c>
      <c r="C30" s="13" t="str">
        <f t="shared" si="0"/>
        <v>Adrian Green</v>
      </c>
      <c r="D30" s="1">
        <v>-12</v>
      </c>
      <c r="E30" s="1">
        <v>-11</v>
      </c>
      <c r="F30" s="1">
        <v>0</v>
      </c>
      <c r="G30" s="1">
        <v>-4</v>
      </c>
      <c r="H30" s="1">
        <v>6</v>
      </c>
      <c r="I30" s="1">
        <v>3</v>
      </c>
      <c r="J30" s="1">
        <v>-6</v>
      </c>
      <c r="K30" s="1">
        <v>18</v>
      </c>
      <c r="L30" s="1">
        <v>-16</v>
      </c>
      <c r="M30" s="1">
        <v>-4</v>
      </c>
      <c r="N30" s="1">
        <v>-9</v>
      </c>
      <c r="O30" s="1">
        <v>13</v>
      </c>
      <c r="P30" s="1">
        <v>4</v>
      </c>
      <c r="Q30" s="1">
        <v>2</v>
      </c>
      <c r="R30" s="1">
        <v>-9</v>
      </c>
      <c r="S30" s="1" t="s">
        <v>9</v>
      </c>
      <c r="T30" s="1">
        <v>-2</v>
      </c>
      <c r="U30" s="1">
        <v>3</v>
      </c>
      <c r="V30" s="1">
        <v>21</v>
      </c>
      <c r="W30" s="1" t="s">
        <v>9</v>
      </c>
      <c r="X30" s="1">
        <v>-9</v>
      </c>
      <c r="Y30" s="20">
        <f t="shared" si="7"/>
        <v>-12</v>
      </c>
      <c r="Z30" s="2">
        <f t="shared" si="1"/>
        <v>19</v>
      </c>
      <c r="AA30" s="2">
        <f t="shared" si="8"/>
        <v>8</v>
      </c>
      <c r="AB30" s="2">
        <f t="shared" si="9"/>
        <v>1</v>
      </c>
      <c r="AC30" s="2">
        <f t="shared" si="10"/>
        <v>10</v>
      </c>
      <c r="AE30">
        <f t="shared" si="2"/>
        <v>0</v>
      </c>
      <c r="AF30">
        <f t="shared" si="3"/>
        <v>0</v>
      </c>
      <c r="AG30">
        <f t="shared" si="4"/>
        <v>0</v>
      </c>
      <c r="AH30">
        <f t="shared" si="5"/>
        <v>19</v>
      </c>
      <c r="AI30">
        <f t="shared" si="6"/>
        <v>19</v>
      </c>
      <c r="AJ30" t="str">
        <f t="shared" si="11"/>
        <v/>
      </c>
      <c r="AK30" t="s">
        <v>63</v>
      </c>
      <c r="AL30" s="43">
        <f t="shared" si="12"/>
        <v>19</v>
      </c>
      <c r="AM30" s="43">
        <f t="shared" si="13"/>
        <v>0</v>
      </c>
      <c r="AN30" s="43">
        <f t="shared" si="14"/>
        <v>0</v>
      </c>
      <c r="AO30" s="43">
        <f t="shared" si="15"/>
        <v>0</v>
      </c>
    </row>
    <row r="31" spans="1:41" x14ac:dyDescent="0.25">
      <c r="A31" s="1" t="s">
        <v>67</v>
      </c>
      <c r="B31" s="1" t="s">
        <v>68</v>
      </c>
      <c r="C31" s="13" t="str">
        <f t="shared" si="0"/>
        <v>Des Haarsma</v>
      </c>
      <c r="D31" s="1">
        <v>-28</v>
      </c>
      <c r="E31" s="1" t="s">
        <v>9</v>
      </c>
      <c r="F31" s="1" t="s">
        <v>9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" t="s">
        <v>9</v>
      </c>
      <c r="N31" s="1" t="s">
        <v>9</v>
      </c>
      <c r="O31" s="1" t="s">
        <v>9</v>
      </c>
      <c r="P31" s="1" t="s">
        <v>9</v>
      </c>
      <c r="Q31" s="1" t="s">
        <v>9</v>
      </c>
      <c r="R31" s="1" t="s">
        <v>9</v>
      </c>
      <c r="S31" s="1" t="s">
        <v>9</v>
      </c>
      <c r="T31" s="1" t="s">
        <v>9</v>
      </c>
      <c r="U31" s="1" t="s">
        <v>9</v>
      </c>
      <c r="V31" s="1" t="s">
        <v>9</v>
      </c>
      <c r="W31" s="1" t="s">
        <v>9</v>
      </c>
      <c r="X31" s="1" t="s">
        <v>9</v>
      </c>
      <c r="Y31" s="20">
        <f t="shared" si="7"/>
        <v>-28</v>
      </c>
      <c r="Z31" s="2">
        <f t="shared" si="1"/>
        <v>1</v>
      </c>
      <c r="AA31" s="2">
        <f t="shared" si="8"/>
        <v>0</v>
      </c>
      <c r="AB31" s="2">
        <f t="shared" si="9"/>
        <v>0</v>
      </c>
      <c r="AC31" s="2">
        <f t="shared" si="10"/>
        <v>1</v>
      </c>
      <c r="AE31">
        <f t="shared" si="2"/>
        <v>0</v>
      </c>
      <c r="AF31">
        <f t="shared" si="3"/>
        <v>1</v>
      </c>
      <c r="AG31">
        <f t="shared" si="4"/>
        <v>0</v>
      </c>
      <c r="AH31">
        <f t="shared" si="5"/>
        <v>0</v>
      </c>
      <c r="AI31">
        <f t="shared" si="6"/>
        <v>1</v>
      </c>
      <c r="AJ31" t="str">
        <f t="shared" si="11"/>
        <v/>
      </c>
      <c r="AK31" t="s">
        <v>69</v>
      </c>
      <c r="AL31" s="43">
        <f t="shared" si="12"/>
        <v>0</v>
      </c>
      <c r="AM31" s="43">
        <f t="shared" si="13"/>
        <v>0</v>
      </c>
      <c r="AN31" s="43">
        <f t="shared" si="14"/>
        <v>1</v>
      </c>
      <c r="AO31" s="43">
        <f t="shared" si="15"/>
        <v>0</v>
      </c>
    </row>
    <row r="32" spans="1:41" x14ac:dyDescent="0.25">
      <c r="A32" s="1" t="s">
        <v>104</v>
      </c>
      <c r="B32" s="1" t="s">
        <v>536</v>
      </c>
      <c r="C32" s="13" t="str">
        <f t="shared" si="0"/>
        <v>Ian Haley</v>
      </c>
      <c r="D32" s="1" t="s">
        <v>9</v>
      </c>
      <c r="E32" s="1" t="s">
        <v>9</v>
      </c>
      <c r="F32" s="1">
        <v>8</v>
      </c>
      <c r="G32" s="1">
        <v>21</v>
      </c>
      <c r="H32" s="1">
        <v>-5</v>
      </c>
      <c r="I32" s="1" t="s">
        <v>9</v>
      </c>
      <c r="J32" s="1" t="s">
        <v>9</v>
      </c>
      <c r="K32" s="1" t="s">
        <v>9</v>
      </c>
      <c r="L32" s="1" t="s">
        <v>9</v>
      </c>
      <c r="M32" s="1" t="s">
        <v>9</v>
      </c>
      <c r="N32" s="1" t="s">
        <v>9</v>
      </c>
      <c r="O32" s="1" t="s">
        <v>9</v>
      </c>
      <c r="P32" s="1" t="s">
        <v>9</v>
      </c>
      <c r="Q32" s="1" t="s">
        <v>9</v>
      </c>
      <c r="R32" s="1" t="s">
        <v>9</v>
      </c>
      <c r="S32" s="1" t="s">
        <v>9</v>
      </c>
      <c r="T32" s="1" t="s">
        <v>9</v>
      </c>
      <c r="U32" s="1" t="s">
        <v>9</v>
      </c>
      <c r="V32" s="1" t="s">
        <v>9</v>
      </c>
      <c r="W32" s="1" t="s">
        <v>9</v>
      </c>
      <c r="X32" s="1" t="s">
        <v>9</v>
      </c>
      <c r="Y32" s="20">
        <f t="shared" si="7"/>
        <v>24</v>
      </c>
      <c r="Z32" s="2">
        <f t="shared" si="1"/>
        <v>3</v>
      </c>
      <c r="AA32" s="2">
        <f t="shared" si="8"/>
        <v>2</v>
      </c>
      <c r="AB32" s="2">
        <f t="shared" si="9"/>
        <v>0</v>
      </c>
      <c r="AC32" s="2">
        <f t="shared" si="10"/>
        <v>1</v>
      </c>
      <c r="AE32">
        <f t="shared" si="2"/>
        <v>0</v>
      </c>
      <c r="AF32">
        <f t="shared" si="3"/>
        <v>0</v>
      </c>
      <c r="AG32">
        <f t="shared" si="4"/>
        <v>2</v>
      </c>
      <c r="AH32">
        <f t="shared" si="5"/>
        <v>1</v>
      </c>
      <c r="AI32">
        <f t="shared" si="6"/>
        <v>3</v>
      </c>
      <c r="AJ32" t="str">
        <f t="shared" si="11"/>
        <v/>
      </c>
      <c r="AK32" t="s">
        <v>495</v>
      </c>
      <c r="AL32" s="43">
        <f t="shared" si="12"/>
        <v>0</v>
      </c>
      <c r="AM32" s="43">
        <f t="shared" si="13"/>
        <v>2</v>
      </c>
      <c r="AN32" s="43">
        <f t="shared" si="14"/>
        <v>0</v>
      </c>
      <c r="AO32" s="43">
        <f t="shared" si="15"/>
        <v>1</v>
      </c>
    </row>
    <row r="33" spans="1:41" x14ac:dyDescent="0.25">
      <c r="A33" s="1" t="s">
        <v>53</v>
      </c>
      <c r="B33" s="1" t="s">
        <v>70</v>
      </c>
      <c r="C33" s="13" t="str">
        <f t="shared" si="0"/>
        <v>Steve Hicks</v>
      </c>
      <c r="D33" s="1">
        <v>10</v>
      </c>
      <c r="E33" s="1">
        <v>7</v>
      </c>
      <c r="F33" s="1">
        <v>12</v>
      </c>
      <c r="G33" s="1">
        <v>-10</v>
      </c>
      <c r="H33" s="1">
        <v>-17</v>
      </c>
      <c r="I33" s="1">
        <v>-6</v>
      </c>
      <c r="J33" s="1">
        <v>0</v>
      </c>
      <c r="K33" s="1">
        <v>7</v>
      </c>
      <c r="L33" s="1">
        <v>23</v>
      </c>
      <c r="M33" s="1">
        <v>-12</v>
      </c>
      <c r="N33" s="1">
        <v>14</v>
      </c>
      <c r="O33" s="1">
        <v>1</v>
      </c>
      <c r="P33" s="1">
        <v>8</v>
      </c>
      <c r="Q33" s="1">
        <v>7</v>
      </c>
      <c r="R33" s="1">
        <v>15</v>
      </c>
      <c r="S33" s="1">
        <v>3</v>
      </c>
      <c r="T33" s="1">
        <v>18</v>
      </c>
      <c r="U33" s="1">
        <v>11</v>
      </c>
      <c r="V33" s="1">
        <v>24</v>
      </c>
      <c r="W33" s="1">
        <v>-12</v>
      </c>
      <c r="X33" s="1" t="s">
        <v>9</v>
      </c>
      <c r="Y33" s="20">
        <f t="shared" si="7"/>
        <v>103</v>
      </c>
      <c r="Z33" s="2">
        <f t="shared" si="1"/>
        <v>20</v>
      </c>
      <c r="AA33" s="2">
        <f t="shared" si="8"/>
        <v>14</v>
      </c>
      <c r="AB33" s="2">
        <f t="shared" si="9"/>
        <v>1</v>
      </c>
      <c r="AC33" s="2">
        <f t="shared" si="10"/>
        <v>5</v>
      </c>
      <c r="AE33">
        <f t="shared" si="2"/>
        <v>0</v>
      </c>
      <c r="AF33">
        <f t="shared" si="3"/>
        <v>16</v>
      </c>
      <c r="AG33">
        <f t="shared" si="4"/>
        <v>4</v>
      </c>
      <c r="AH33">
        <f t="shared" si="5"/>
        <v>0</v>
      </c>
      <c r="AI33">
        <f t="shared" si="6"/>
        <v>20</v>
      </c>
      <c r="AJ33" t="str">
        <f t="shared" si="11"/>
        <v/>
      </c>
      <c r="AK33" t="s">
        <v>71</v>
      </c>
      <c r="AL33" s="43">
        <f t="shared" si="12"/>
        <v>1</v>
      </c>
      <c r="AM33" s="43">
        <f t="shared" si="13"/>
        <v>19</v>
      </c>
      <c r="AN33" s="43">
        <f t="shared" si="14"/>
        <v>0</v>
      </c>
      <c r="AO33" s="43">
        <f t="shared" si="15"/>
        <v>0</v>
      </c>
    </row>
    <row r="34" spans="1:41" x14ac:dyDescent="0.25">
      <c r="A34" s="1" t="s">
        <v>72</v>
      </c>
      <c r="B34" s="1" t="s">
        <v>70</v>
      </c>
      <c r="C34" s="13" t="str">
        <f t="shared" si="0"/>
        <v>Tim Hicks</v>
      </c>
      <c r="D34" s="1">
        <v>10</v>
      </c>
      <c r="E34" s="1">
        <v>7</v>
      </c>
      <c r="F34" s="1">
        <v>12</v>
      </c>
      <c r="G34" s="1">
        <v>-10</v>
      </c>
      <c r="H34" s="1">
        <v>-17</v>
      </c>
      <c r="I34" s="1">
        <v>-6</v>
      </c>
      <c r="J34" s="1">
        <v>0</v>
      </c>
      <c r="K34" s="1">
        <v>7</v>
      </c>
      <c r="L34" s="1">
        <v>23</v>
      </c>
      <c r="M34" s="1">
        <v>-12</v>
      </c>
      <c r="N34" s="1">
        <v>14</v>
      </c>
      <c r="O34" s="1" t="s">
        <v>9</v>
      </c>
      <c r="P34" s="1">
        <v>8</v>
      </c>
      <c r="Q34" s="1">
        <v>7</v>
      </c>
      <c r="R34" s="1">
        <v>15</v>
      </c>
      <c r="S34" s="1">
        <v>3</v>
      </c>
      <c r="T34" s="1">
        <v>18</v>
      </c>
      <c r="U34" s="1">
        <v>11</v>
      </c>
      <c r="V34" s="1">
        <v>24</v>
      </c>
      <c r="W34" s="1">
        <v>-12</v>
      </c>
      <c r="X34" s="1" t="s">
        <v>9</v>
      </c>
      <c r="Y34" s="20">
        <f t="shared" si="7"/>
        <v>102</v>
      </c>
      <c r="Z34" s="2">
        <f t="shared" si="1"/>
        <v>19</v>
      </c>
      <c r="AA34" s="2">
        <f t="shared" si="8"/>
        <v>13</v>
      </c>
      <c r="AB34" s="2">
        <f t="shared" si="9"/>
        <v>1</v>
      </c>
      <c r="AC34" s="2">
        <f t="shared" si="10"/>
        <v>5</v>
      </c>
      <c r="AE34">
        <f t="shared" ref="AE34:AE65" si="16">IF(ISERROR(VLOOKUP($C34,$A$80:$C$143,3,FALSE)=1),0,IF(VLOOKUP($C34,$A$80:$C$143,3,FALSE)=1,1,0))+IF(ISERROR(VLOOKUP($C34,$D$80:$F$143,3,FALSE)=1),0,IF(VLOOKUP($C34,$D$80:$F$143,3,FALSE)=1,1,0))+IF(ISERROR(VLOOKUP($C34,$G$80:$I$143,3,FALSE)=1),0,IF(VLOOKUP($C34,$G$80:$I$143,3,FALSE)=1,1,0))+IF(ISERROR(VLOOKUP($C34,$J$80:$L$143,3,FALSE)=1),0,IF(VLOOKUP($C34,$J$80:$L$143,3,FALSE)=1,1,0))+IF(ISERROR(VLOOKUP($C34,$M$80:$O$143,3,FALSE)=1),0,IF(VLOOKUP($C34,$M$80:$O$143,3,FALSE)=1,1,0))+IF(ISERROR(VLOOKUP($C34,$P$80:$R$143,3,FALSE)=1),0,IF(VLOOKUP($C34,$P$80:$R$143,3,FALSE)=1,1,0))+IF(ISERROR(VLOOKUP($C34,$S$80:$U$143,3,FALSE)=1),0,IF(VLOOKUP($C34,$S$80:$U$143,3,FALSE)=1,1,0))+IF(ISERROR(VLOOKUP($C34,$V$80:$X$143,3,FALSE)=1),0,IF(VLOOKUP($C34,$V$80:$X$143,3,FALSE)=1,1,0))+IF(ISERROR(VLOOKUP($C34,$Y$80:$AA$143,3,FALSE)=1),0,IF(VLOOKUP($C34,$Y$80:$AA$143,3,FALSE)=1,1,0))+IF(ISERROR(VLOOKUP($C34,$AB$80:$AD$143,3,FALSE)=1),0,IF(VLOOKUP($C34,$AB$80:$AD$143,3,FALSE)=1,1,0))+IF(ISERROR(VLOOKUP($C34,$AE$80:$AG$139,3,FALSE)=1),0,IF(VLOOKUP($C34,$AE$80:$AG$139,3,FALSE)=1,1,0))+IF(ISERROR(VLOOKUP($C34,$AH$80:$AJ$143,3,FALSE)=1),0,IF(VLOOKUP($C34,$AH$80:$AJ$143,3,FALSE)=1,1,0))+IF(ISERROR(VLOOKUP($C34,$AK$80:$AM$143,3,FALSE)=1),0,IF(VLOOKUP($C34,$AK$80:$AM$143,3,FALSE)=1,1,0))+IF(ISERROR(VLOOKUP($C34,$AN$80:$AP$143,3,FALSE)=1),0,IF(VLOOKUP($C34,$AN$80:$AP$143,3,FALSE)=1,1,0))+IF(ISERROR(VLOOKUP($C34,$AQ$80:$AS$143,3,FALSE)=1),0,IF(VLOOKUP($C34,$AQ$80:$AS$143,3,FALSE)=1,1,0))+IF(ISERROR(VLOOKUP($C34,$AT$80:$AV$143,3,FALSE)=1),0,IF(VLOOKUP($C34,$AT$80:$AV$143,3,FALSE)=1,1,0))+IF(ISERROR(VLOOKUP($C34,$AW$80:$AY$143,3,FALSE)=1),0,IF(VLOOKUP($C34,$AW$80:$AY$143,3,FALSE)=1,1,0))+IF(ISERROR(VLOOKUP($C34,$AZ$80:$BB$143,3,FALSE)=1),0,IF(VLOOKUP($C34,$AZ$80:$BB$143,3,FALSE)=1,1,0))+IF(ISERROR(VLOOKUP($C34,$BC$80:$BE$143,3,FALSE)=1),0,IF(VLOOKUP($C34,$BC$80:$BE$143,3,FALSE)=1,1,0))+IF(ISERROR(VLOOKUP($C34,$BF$80:$BH$143,3,FALSE)=1),0,IF(VLOOKUP($C34,$BF$80:$BH$143,3,FALSE)=1,1,0))+IF(ISERROR(VLOOKUP($C34,$BI$80:$BK$143,3,FALSE)=1),0,IF(VLOOKUP($C34,$BI$80:$BK$143,3,FALSE)=1,1,0))</f>
        <v>0</v>
      </c>
      <c r="AF34">
        <f t="shared" ref="AF34:AF65" si="17">IF(ISERROR(VLOOKUP($C34,$A$80:$C$143,3,FALSE)=2),0,IF(VLOOKUP($C34,$A$80:$C$143,3,FALSE)=2,1,0))+IF(ISERROR(VLOOKUP($C34,$D$80:$F$143,3,FALSE)=2),0,IF(VLOOKUP($C34,$D$80:$F$143,3,FALSE)=2,1,0))+IF(ISERROR(VLOOKUP($C34,$G$80:$I$143,3,FALSE)=2),0,IF(VLOOKUP($C34,$G$80:$I$143,3,FALSE)=2,1,0))+IF(ISERROR(VLOOKUP($C34,$J$80:$L$143,3,FALSE)=2),0,IF(VLOOKUP($C34,$J$80:$L$143,3,FALSE)=2,1,0))+IF(ISERROR(VLOOKUP($C34,$M$80:$O$143,3,FALSE)=2),0,IF(VLOOKUP($C34,$M$80:$O$143,3,FALSE)=2,1,0))+IF(ISERROR(VLOOKUP($C34,$P$80:$R$143,3,FALSE)=2),0,IF(VLOOKUP($C34,$P$80:$R$143,3,FALSE)=2,1,0))+IF(ISERROR(VLOOKUP($C34,$S$80:$U$143,3,FALSE)=2),0,IF(VLOOKUP($C34,$S$80:$U$143,3,FALSE)=2,1,0))+IF(ISERROR(VLOOKUP($C34,$V$80:$X$143,3,FALSE)=2),0,IF(VLOOKUP($C34,$V$80:$X$143,3,FALSE)=2,1,0))+IF(ISERROR(VLOOKUP($C34,$Y$80:$AA$143,3,FALSE)=2),0,IF(VLOOKUP($C34,$Y$80:$AA$143,3,FALSE)=2,1,0))+IF(ISERROR(VLOOKUP($C34,$AB$80:$AD$143,3,FALSE)=2),0,IF(VLOOKUP($C34,$AB$80:$AD$143,3,FALSE)=2,1,0))+IF(ISERROR(VLOOKUP($C34,$AE$80:$AG$139,3,FALSE)=2),0,IF(VLOOKUP($C34,$AE$80:$AG$139,3,FALSE)=2,1,0))+IF(ISERROR(VLOOKUP($C34,$AH$80:$AJ$143,3,FALSE)=2),0,IF(VLOOKUP($C34,$AH$80:$AJ$143,3,FALSE)=2,1,0))+IF(ISERROR(VLOOKUP($C34,$AK$80:$AM$143,3,FALSE)=2),0,IF(VLOOKUP($C34,$AK$80:$AM$143,3,FALSE)=2,1,0))+IF(ISERROR(VLOOKUP($C34,$AN$80:$AP$143,3,FALSE)=2),0,IF(VLOOKUP($C34,$AN$80:$AP$143,3,FALSE)=2,1,0))+IF(ISERROR(VLOOKUP($C34,$AQ$80:$AS$143,3,FALSE)=2),0,IF(VLOOKUP($C34,$AQ$80:$AS$143,3,FALSE)=2,1,0))+IF(ISERROR(VLOOKUP($C34,$AT$80:$AV$143,3,FALSE)=2),0,IF(VLOOKUP($C34,$AT$80:$AV$143,3,FALSE)=2,1,0))+IF(ISERROR(VLOOKUP($C34,$AW$80:$AY$143,3,FALSE)=2),0,IF(VLOOKUP($C34,$AW$80:$AY$143,3,FALSE)=2,1,0))+IF(ISERROR(VLOOKUP($C34,$AZ$80:$BB$143,3,FALSE)=2),0,IF(VLOOKUP($C34,$AZ$80:$BB$143,3,FALSE)=2,1,0))+IF(ISERROR(VLOOKUP($C34,$BC$80:$BE$143,3,FALSE)=2),0,IF(VLOOKUP($C34,$BC$80:$BE$143,3,FALSE)=2,1,0))+IF(ISERROR(VLOOKUP($C34,$BF$80:$BH$143,3,FALSE)=2),0,IF(VLOOKUP($C34,$BF$80:$BH$143,3,FALSE)=2,1,0))+IF(ISERROR(VLOOKUP($C34,$BI$80:$BK$143,3,FALSE)=2),0,IF(VLOOKUP($C34,$BI$80:$BK$143,3,FALSE)=2,1,0))</f>
        <v>0</v>
      </c>
      <c r="AG34">
        <f t="shared" ref="AG34:AG65" si="18">IF(ISERROR(VLOOKUP($C34,$A$80:$C$143,3,FALSE)=3),0,IF(VLOOKUP($C34,$A$80:$C$143,3,FALSE)=3,1,0))+IF(ISERROR(VLOOKUP($C34,$D$80:$F$143,3,FALSE)=3),0,IF(VLOOKUP($C34,$D$80:$F$143,3,FALSE)=3,1,0))+IF(ISERROR(VLOOKUP($C34,$G$80:$I$143,3,FALSE)=3),0,IF(VLOOKUP($C34,$G$80:$I$143,3,FALSE)=3,1,0))+IF(ISERROR(VLOOKUP($C34,$J$80:$L$143,3,FALSE)=3),0,IF(VLOOKUP($C34,$J$80:$L$143,3,FALSE)=3,1,0))+IF(ISERROR(VLOOKUP($C34,$M$80:$O$143,3,FALSE)=3),0,IF(VLOOKUP($C34,$M$80:$O$143,3,FALSE)=3,1,0))+IF(ISERROR(VLOOKUP($C34,$P$80:$R$143,3,FALSE)=3),0,IF(VLOOKUP($C34,$P$80:$R$143,3,FALSE)=3,1,0))+IF(ISERROR(VLOOKUP($C34,$S$80:$U$143,3,FALSE)=3),0,IF(VLOOKUP($C34,$S$80:$U$143,3,FALSE)=3,1,0))+IF(ISERROR(VLOOKUP($C34,$V$80:$X$143,3,FALSE)=3),0,IF(VLOOKUP($C34,$V$80:$X$143,3,FALSE)=3,1,0))+IF(ISERROR(VLOOKUP($C34,$Y$80:$AA$143,3,FALSE)=3),0,IF(VLOOKUP($C34,$Y$80:$AA$143,3,FALSE)=3,1,0))+IF(ISERROR(VLOOKUP($C34,$AB$80:$AD$143,3,FALSE)=3),0,IF(VLOOKUP($C34,$AB$80:$AD$143,3,FALSE)=3,1,0))+IF(ISERROR(VLOOKUP($C34,$AE$80:$AG$139,3,FALSE)=3),0,IF(VLOOKUP($C34,$AE$80:$AG$139,3,FALSE)=3,1,0))+IF(ISERROR(VLOOKUP($C34,$AH$80:$AJ$143,3,FALSE)=3),0,IF(VLOOKUP($C34,$AH$80:$AJ$143,3,FALSE)=3,1,0))+IF(ISERROR(VLOOKUP($C34,$AK$80:$AM$143,3,FALSE)=3),0,IF(VLOOKUP($C34,$AK$80:$AM$143,3,FALSE)=3,1,0))+IF(ISERROR(VLOOKUP($C34,$AN$80:$AP$143,3,FALSE)=3),0,IF(VLOOKUP($C34,$AN$80:$AP$143,3,FALSE)=3,1,0))+IF(ISERROR(VLOOKUP($C34,$AQ$80:$AS$143,3,FALSE)=3),0,IF(VLOOKUP($C34,$AQ$80:$AS$143,3,FALSE)=3,1,0))+IF(ISERROR(VLOOKUP($C34,$AT$80:$AV$143,3,FALSE)=3),0,IF(VLOOKUP($C34,$AT$80:$AV$143,3,FALSE)=3,1,0))+IF(ISERROR(VLOOKUP($C34,$AW$80:$AY$143,3,FALSE)=3),0,IF(VLOOKUP($C34,$AW$80:$AY$143,3,FALSE)=3,1,0))+IF(ISERROR(VLOOKUP($C34,$AZ$80:$BB$143,3,FALSE)=3),0,IF(VLOOKUP($C34,$AZ$80:$BB$143,3,FALSE)=3,1,0))+IF(ISERROR(VLOOKUP($C34,$BC$80:$BE$143,3,FALSE)=3),0,IF(VLOOKUP($C34,$BC$80:$BE$143,3,FALSE)=3,1,0))+IF(ISERROR(VLOOKUP($C34,$BF$80:$BH$143,3,FALSE)=3),0,IF(VLOOKUP($C34,$BF$80:$BH$143,3,FALSE)=3,1,0))+IF(ISERROR(VLOOKUP($C34,$BI$80:$BK$143,3,FALSE)=3),0,IF(VLOOKUP($C34,$BI$80:$BK$143,3,FALSE)=3,1,0))</f>
        <v>0</v>
      </c>
      <c r="AH34">
        <f t="shared" ref="AH34:AH65" si="19">IF(ISERROR(VLOOKUP($C34,$A$80:$C$143,3,FALSE)=4),0,IF(VLOOKUP($C34,$A$80:$C$143,3,FALSE)=4,1,0))+IF(ISERROR(VLOOKUP($C34,$D$80:$F$143,3,FALSE)=4),0,IF(VLOOKUP($C34,$D$80:$F$143,3,FALSE)=4,1,0))+IF(ISERROR(VLOOKUP($C34,$G$80:$I$143,3,FALSE)=4),0,IF(VLOOKUP($C34,$G$80:$I$143,3,FALSE)=4,1,0))+IF(ISERROR(VLOOKUP($C34,$J$80:$L$143,3,FALSE)=4),0,IF(VLOOKUP($C34,$J$80:$L$143,3,FALSE)=4,1,0))+IF(ISERROR(VLOOKUP($C34,$M$80:$O$143,3,FALSE)=4),0,IF(VLOOKUP($C34,$M$80:$O$143,3,FALSE)=4,1,0))+IF(ISERROR(VLOOKUP($C34,$P$80:$R$143,3,FALSE)=4),0,IF(VLOOKUP($C34,$P$80:$R$143,3,FALSE)=4,1,0))+IF(ISERROR(VLOOKUP($C34,$S$80:$U$143,3,FALSE)=4),0,IF(VLOOKUP($C34,$S$80:$U$143,3,FALSE)=4,1,0))+IF(ISERROR(VLOOKUP($C34,$V$80:$X$143,3,FALSE)=4),0,IF(VLOOKUP($C34,$V$80:$X$143,3,FALSE)=4,1,0))+IF(ISERROR(VLOOKUP($C34,$Y$80:$AA$143,3,FALSE)=4),0,IF(VLOOKUP($C34,$Y$80:$AA$143,3,FALSE)=4,1,0))+IF(ISERROR(VLOOKUP($C34,$AB$80:$AD$143,3,FALSE)=4),0,IF(VLOOKUP($C34,$AB$80:$AD$143,3,FALSE)=4,1,0))+IF(ISERROR(VLOOKUP($C34,$AE$80:$AG$139,3,FALSE)=4),0,IF(VLOOKUP($C34,$AE$80:$AG$139,3,FALSE)=4,1,0))+IF(ISERROR(VLOOKUP($C34,$AH$80:$AJ$143,3,FALSE)=4),0,IF(VLOOKUP($C34,$AH$80:$AJ$143,3,FALSE)=4,1,0))+IF(ISERROR(VLOOKUP($C34,$AK$80:$AM$143,3,FALSE)=4),0,IF(VLOOKUP($C34,$AK$80:$AM$143,3,FALSE)=4,1,0))+IF(ISERROR(VLOOKUP($C34,$AN$80:$AP$143,3,FALSE)=4),0,IF(VLOOKUP($C34,$AN$80:$AP$143,3,FALSE)=4,1,0))+IF(ISERROR(VLOOKUP($C34,$AQ$80:$AS$143,3,FALSE)=4),0,IF(VLOOKUP($C34,$AQ$80:$AS$143,3,FALSE)=4,1,0))+IF(ISERROR(VLOOKUP($C34,$AT$80:$AV$143,3,FALSE)=4),0,IF(VLOOKUP($C34,$AT$80:$AV$143,3,FALSE)=4,1,0))+IF(ISERROR(VLOOKUP($C34,$AW$80:$AY$143,3,FALSE)=4),0,IF(VLOOKUP($C34,$AW$80:$AY$143,3,FALSE)=4,1,0))+IF(ISERROR(VLOOKUP($C34,$AZ$80:$BB$143,3,FALSE)=4),0,IF(VLOOKUP($C34,$AZ$80:$BB$143,3,FALSE)=4,1,0))+IF(ISERROR(VLOOKUP($C34,$BC$80:$BE$143,3,FALSE)=4),0,IF(VLOOKUP($C34,$BC$80:$BE$143,3,FALSE)=4,1,0))+IF(ISERROR(VLOOKUP($C34,$BF$80:$BH$143,3,FALSE)=4),0,IF(VLOOKUP($C34,$BF$80:$BH$143,3,FALSE)=4,1,0))+IF(ISERROR(VLOOKUP($C34,$BI$80:$BK$143,3,FALSE)=4),0,IF(VLOOKUP($C34,$BI$80:$BK$143,3,FALSE)=4,1,0))</f>
        <v>19</v>
      </c>
      <c r="AI34">
        <f t="shared" si="6"/>
        <v>19</v>
      </c>
      <c r="AJ34" t="str">
        <f t="shared" si="11"/>
        <v/>
      </c>
      <c r="AK34" t="s">
        <v>73</v>
      </c>
      <c r="AL34" s="43">
        <f t="shared" si="12"/>
        <v>1</v>
      </c>
      <c r="AM34" s="43">
        <f t="shared" si="13"/>
        <v>18</v>
      </c>
      <c r="AN34" s="43">
        <f t="shared" si="14"/>
        <v>0</v>
      </c>
      <c r="AO34" s="43">
        <f t="shared" si="15"/>
        <v>0</v>
      </c>
    </row>
    <row r="35" spans="1:41" x14ac:dyDescent="0.25">
      <c r="A35" s="1" t="s">
        <v>55</v>
      </c>
      <c r="B35" s="1" t="s">
        <v>156</v>
      </c>
      <c r="C35" s="13" t="str">
        <f t="shared" si="0"/>
        <v>Alan Higgins</v>
      </c>
      <c r="D35" s="1" t="s">
        <v>9</v>
      </c>
      <c r="E35" s="1" t="s">
        <v>9</v>
      </c>
      <c r="F35" s="1">
        <v>8</v>
      </c>
      <c r="G35" s="1">
        <v>-5</v>
      </c>
      <c r="H35" s="1" t="s">
        <v>9</v>
      </c>
      <c r="I35" s="1">
        <v>23</v>
      </c>
      <c r="J35" s="1">
        <v>-4</v>
      </c>
      <c r="K35" s="1">
        <v>15</v>
      </c>
      <c r="L35" s="1">
        <v>9</v>
      </c>
      <c r="M35" s="1">
        <v>26</v>
      </c>
      <c r="N35" s="1">
        <v>-2</v>
      </c>
      <c r="O35" s="1" t="s">
        <v>9</v>
      </c>
      <c r="P35" s="1" t="s">
        <v>9</v>
      </c>
      <c r="Q35" s="1" t="s">
        <v>9</v>
      </c>
      <c r="R35" s="1" t="s">
        <v>9</v>
      </c>
      <c r="S35" s="1">
        <v>13</v>
      </c>
      <c r="T35" s="1">
        <v>-2</v>
      </c>
      <c r="U35" s="1">
        <v>-1</v>
      </c>
      <c r="V35" s="1" t="s">
        <v>9</v>
      </c>
      <c r="W35" s="1" t="s">
        <v>9</v>
      </c>
      <c r="X35" s="1" t="s">
        <v>9</v>
      </c>
      <c r="Y35" s="20">
        <f t="shared" si="7"/>
        <v>80</v>
      </c>
      <c r="Z35" s="2">
        <f t="shared" si="1"/>
        <v>11</v>
      </c>
      <c r="AA35" s="2">
        <f t="shared" si="8"/>
        <v>6</v>
      </c>
      <c r="AB35" s="2">
        <f t="shared" si="9"/>
        <v>0</v>
      </c>
      <c r="AC35" s="2">
        <f t="shared" si="10"/>
        <v>5</v>
      </c>
      <c r="AE35">
        <f t="shared" si="16"/>
        <v>1</v>
      </c>
      <c r="AF35">
        <f t="shared" si="17"/>
        <v>5</v>
      </c>
      <c r="AG35">
        <f t="shared" si="18"/>
        <v>5</v>
      </c>
      <c r="AH35">
        <f t="shared" si="19"/>
        <v>0</v>
      </c>
      <c r="AI35">
        <f t="shared" si="6"/>
        <v>11</v>
      </c>
      <c r="AJ35" t="str">
        <f t="shared" si="11"/>
        <v/>
      </c>
      <c r="AK35" t="s">
        <v>496</v>
      </c>
      <c r="AL35" s="43">
        <f t="shared" si="12"/>
        <v>0</v>
      </c>
      <c r="AM35" s="43">
        <f t="shared" si="13"/>
        <v>0</v>
      </c>
      <c r="AN35" s="43">
        <f t="shared" si="14"/>
        <v>2</v>
      </c>
      <c r="AO35" s="43">
        <f t="shared" si="15"/>
        <v>9</v>
      </c>
    </row>
    <row r="36" spans="1:41" x14ac:dyDescent="0.25">
      <c r="A36" s="1" t="s">
        <v>155</v>
      </c>
      <c r="B36" s="1" t="s">
        <v>156</v>
      </c>
      <c r="C36" s="13" t="str">
        <f t="shared" si="0"/>
        <v>Henry Higgins</v>
      </c>
      <c r="D36" s="1" t="s">
        <v>9</v>
      </c>
      <c r="E36" s="1">
        <v>11</v>
      </c>
      <c r="F36" s="1">
        <v>14</v>
      </c>
      <c r="G36" s="1">
        <v>-10</v>
      </c>
      <c r="H36" s="1" t="s">
        <v>9</v>
      </c>
      <c r="I36" s="1">
        <v>5</v>
      </c>
      <c r="J36" s="1">
        <v>3</v>
      </c>
      <c r="K36" s="1">
        <v>2</v>
      </c>
      <c r="L36" s="1">
        <v>-14</v>
      </c>
      <c r="M36" s="1">
        <v>15</v>
      </c>
      <c r="N36" s="1">
        <v>6</v>
      </c>
      <c r="O36" s="1" t="s">
        <v>9</v>
      </c>
      <c r="P36" s="1" t="s">
        <v>9</v>
      </c>
      <c r="Q36" s="1" t="s">
        <v>9</v>
      </c>
      <c r="R36" s="1">
        <v>8</v>
      </c>
      <c r="S36" s="1">
        <v>13</v>
      </c>
      <c r="T36" s="1">
        <v>8</v>
      </c>
      <c r="U36" s="1">
        <v>-4</v>
      </c>
      <c r="V36" s="1" t="s">
        <v>9</v>
      </c>
      <c r="W36" s="1" t="s">
        <v>9</v>
      </c>
      <c r="X36" s="1" t="s">
        <v>9</v>
      </c>
      <c r="Y36" s="20">
        <f t="shared" si="7"/>
        <v>57</v>
      </c>
      <c r="Z36" s="2">
        <f t="shared" si="1"/>
        <v>13</v>
      </c>
      <c r="AA36" s="2">
        <f t="shared" si="8"/>
        <v>10</v>
      </c>
      <c r="AB36" s="2">
        <f t="shared" si="9"/>
        <v>0</v>
      </c>
      <c r="AC36" s="2">
        <f t="shared" si="10"/>
        <v>3</v>
      </c>
      <c r="AE36">
        <f t="shared" si="16"/>
        <v>3</v>
      </c>
      <c r="AF36">
        <f t="shared" si="17"/>
        <v>5</v>
      </c>
      <c r="AG36">
        <f t="shared" si="18"/>
        <v>4</v>
      </c>
      <c r="AH36">
        <f t="shared" si="19"/>
        <v>1</v>
      </c>
      <c r="AI36">
        <f t="shared" si="6"/>
        <v>13</v>
      </c>
      <c r="AJ36" t="str">
        <f t="shared" si="11"/>
        <v/>
      </c>
      <c r="AK36" t="s">
        <v>157</v>
      </c>
      <c r="AL36" s="43">
        <f t="shared" si="12"/>
        <v>0</v>
      </c>
      <c r="AM36" s="43">
        <f t="shared" si="13"/>
        <v>1</v>
      </c>
      <c r="AN36" s="43">
        <f t="shared" si="14"/>
        <v>12</v>
      </c>
      <c r="AO36" s="43">
        <f t="shared" si="15"/>
        <v>0</v>
      </c>
    </row>
    <row r="37" spans="1:41" x14ac:dyDescent="0.25">
      <c r="A37" s="1" t="s">
        <v>178</v>
      </c>
      <c r="B37" s="1" t="s">
        <v>75</v>
      </c>
      <c r="C37" s="13" t="str">
        <f t="shared" si="0"/>
        <v>Cooper Hocking</v>
      </c>
      <c r="D37" s="1" t="s">
        <v>9</v>
      </c>
      <c r="E37" s="1">
        <v>-5</v>
      </c>
      <c r="F37" s="1">
        <v>8</v>
      </c>
      <c r="G37" s="1" t="s">
        <v>9</v>
      </c>
      <c r="H37" s="1">
        <v>-6</v>
      </c>
      <c r="I37" s="1" t="s">
        <v>9</v>
      </c>
      <c r="J37" s="1">
        <v>-4</v>
      </c>
      <c r="K37" s="1">
        <v>-19</v>
      </c>
      <c r="L37" s="1" t="s">
        <v>9</v>
      </c>
      <c r="M37" s="1">
        <v>4.25</v>
      </c>
      <c r="N37" s="1" t="s">
        <v>9</v>
      </c>
      <c r="O37" s="1" t="s">
        <v>9</v>
      </c>
      <c r="P37" s="1" t="s">
        <v>9</v>
      </c>
      <c r="Q37" s="1" t="s">
        <v>9</v>
      </c>
      <c r="R37" s="1" t="s">
        <v>9</v>
      </c>
      <c r="S37" s="1" t="s">
        <v>9</v>
      </c>
      <c r="T37" s="1">
        <v>-5</v>
      </c>
      <c r="U37" s="1" t="s">
        <v>9</v>
      </c>
      <c r="V37" s="1" t="s">
        <v>9</v>
      </c>
      <c r="W37" s="1" t="s">
        <v>9</v>
      </c>
      <c r="X37" s="1" t="s">
        <v>9</v>
      </c>
      <c r="Y37" s="20">
        <f t="shared" si="7"/>
        <v>-26.75</v>
      </c>
      <c r="Z37" s="2">
        <f t="shared" si="1"/>
        <v>7</v>
      </c>
      <c r="AA37" s="2">
        <f t="shared" si="8"/>
        <v>2</v>
      </c>
      <c r="AB37" s="2">
        <f t="shared" si="9"/>
        <v>0</v>
      </c>
      <c r="AC37" s="2">
        <f t="shared" si="10"/>
        <v>5</v>
      </c>
      <c r="AE37">
        <f t="shared" si="16"/>
        <v>6</v>
      </c>
      <c r="AF37">
        <f t="shared" si="17"/>
        <v>1</v>
      </c>
      <c r="AG37">
        <f t="shared" si="18"/>
        <v>0</v>
      </c>
      <c r="AH37">
        <f t="shared" si="19"/>
        <v>0</v>
      </c>
      <c r="AI37">
        <f t="shared" si="6"/>
        <v>7</v>
      </c>
      <c r="AJ37" t="str">
        <f t="shared" si="11"/>
        <v/>
      </c>
      <c r="AK37" t="s">
        <v>503</v>
      </c>
      <c r="AL37" s="43">
        <f t="shared" si="12"/>
        <v>0</v>
      </c>
      <c r="AM37" s="43">
        <f t="shared" si="13"/>
        <v>0</v>
      </c>
      <c r="AN37" s="43">
        <f t="shared" si="14"/>
        <v>0</v>
      </c>
      <c r="AO37" s="43">
        <f t="shared" si="15"/>
        <v>7</v>
      </c>
    </row>
    <row r="38" spans="1:41" x14ac:dyDescent="0.25">
      <c r="A38" s="1" t="s">
        <v>35</v>
      </c>
      <c r="B38" s="1" t="s">
        <v>75</v>
      </c>
      <c r="C38" s="13" t="str">
        <f t="shared" si="0"/>
        <v>Scott Hocking</v>
      </c>
      <c r="D38" s="1">
        <v>16</v>
      </c>
      <c r="E38" s="1">
        <v>7</v>
      </c>
      <c r="F38" s="1">
        <v>12</v>
      </c>
      <c r="G38" s="1">
        <v>-15</v>
      </c>
      <c r="H38" s="1">
        <v>-17</v>
      </c>
      <c r="I38" s="1">
        <v>-6</v>
      </c>
      <c r="J38" s="1">
        <v>0</v>
      </c>
      <c r="K38" s="1">
        <v>7</v>
      </c>
      <c r="L38" s="1">
        <v>23</v>
      </c>
      <c r="M38" s="1">
        <v>-12</v>
      </c>
      <c r="N38" s="1">
        <v>14</v>
      </c>
      <c r="O38" s="1">
        <v>1</v>
      </c>
      <c r="P38" s="1">
        <v>8</v>
      </c>
      <c r="Q38" s="1">
        <v>7</v>
      </c>
      <c r="R38" s="1">
        <v>15</v>
      </c>
      <c r="S38" s="1">
        <v>3</v>
      </c>
      <c r="T38" s="1">
        <v>18</v>
      </c>
      <c r="U38" s="1">
        <v>11</v>
      </c>
      <c r="V38" s="1">
        <v>24</v>
      </c>
      <c r="W38" s="1">
        <v>-12</v>
      </c>
      <c r="X38" s="1" t="s">
        <v>9</v>
      </c>
      <c r="Y38" s="20">
        <f t="shared" si="7"/>
        <v>104</v>
      </c>
      <c r="Z38" s="2">
        <f t="shared" si="1"/>
        <v>20</v>
      </c>
      <c r="AA38" s="2">
        <f t="shared" si="8"/>
        <v>14</v>
      </c>
      <c r="AB38" s="2">
        <f t="shared" si="9"/>
        <v>1</v>
      </c>
      <c r="AC38" s="2">
        <f t="shared" si="10"/>
        <v>5</v>
      </c>
      <c r="AE38">
        <f t="shared" si="16"/>
        <v>19</v>
      </c>
      <c r="AF38">
        <f t="shared" si="17"/>
        <v>1</v>
      </c>
      <c r="AG38">
        <f t="shared" si="18"/>
        <v>0</v>
      </c>
      <c r="AH38">
        <f t="shared" si="19"/>
        <v>0</v>
      </c>
      <c r="AI38">
        <f t="shared" si="6"/>
        <v>20</v>
      </c>
      <c r="AJ38" t="str">
        <f t="shared" si="11"/>
        <v/>
      </c>
      <c r="AK38" t="s">
        <v>154</v>
      </c>
      <c r="AL38" s="43">
        <f t="shared" si="12"/>
        <v>3</v>
      </c>
      <c r="AM38" s="43">
        <f t="shared" si="13"/>
        <v>17</v>
      </c>
      <c r="AN38" s="43">
        <f t="shared" si="14"/>
        <v>0</v>
      </c>
      <c r="AO38" s="43">
        <f t="shared" si="15"/>
        <v>0</v>
      </c>
    </row>
    <row r="39" spans="1:41" x14ac:dyDescent="0.25">
      <c r="A39" s="1" t="s">
        <v>77</v>
      </c>
      <c r="B39" s="1" t="s">
        <v>78</v>
      </c>
      <c r="C39" s="13" t="str">
        <f t="shared" si="0"/>
        <v>Richard Hooper</v>
      </c>
      <c r="D39" s="1">
        <v>-4</v>
      </c>
      <c r="E39" s="1">
        <v>7</v>
      </c>
      <c r="F39" s="1">
        <v>3</v>
      </c>
      <c r="G39" s="1">
        <v>-15</v>
      </c>
      <c r="H39" s="1">
        <v>2</v>
      </c>
      <c r="I39" s="1">
        <v>-14</v>
      </c>
      <c r="J39" s="1">
        <v>-10</v>
      </c>
      <c r="K39" s="1">
        <v>-3</v>
      </c>
      <c r="L39" s="1">
        <v>2</v>
      </c>
      <c r="M39" s="1">
        <v>-15</v>
      </c>
      <c r="N39" s="1">
        <v>-9</v>
      </c>
      <c r="O39" s="1">
        <v>1</v>
      </c>
      <c r="P39" s="1">
        <v>4</v>
      </c>
      <c r="Q39" s="1">
        <v>28</v>
      </c>
      <c r="R39" s="1">
        <v>4</v>
      </c>
      <c r="S39" s="1">
        <v>2</v>
      </c>
      <c r="T39" s="1">
        <v>22</v>
      </c>
      <c r="U39" s="1">
        <v>-21</v>
      </c>
      <c r="V39" s="1">
        <v>-2</v>
      </c>
      <c r="W39" s="1">
        <v>-4</v>
      </c>
      <c r="X39" s="1" t="s">
        <v>9</v>
      </c>
      <c r="Y39" s="20">
        <f t="shared" si="7"/>
        <v>-22</v>
      </c>
      <c r="Z39" s="2">
        <f t="shared" si="1"/>
        <v>20</v>
      </c>
      <c r="AA39" s="2">
        <f t="shared" si="8"/>
        <v>10</v>
      </c>
      <c r="AB39" s="2">
        <f t="shared" si="9"/>
        <v>0</v>
      </c>
      <c r="AC39" s="2">
        <f t="shared" si="10"/>
        <v>10</v>
      </c>
      <c r="AE39">
        <f t="shared" si="16"/>
        <v>0</v>
      </c>
      <c r="AF39">
        <f t="shared" si="17"/>
        <v>10</v>
      </c>
      <c r="AG39">
        <f t="shared" si="18"/>
        <v>1</v>
      </c>
      <c r="AH39">
        <f t="shared" si="19"/>
        <v>9</v>
      </c>
      <c r="AI39">
        <f t="shared" si="6"/>
        <v>20</v>
      </c>
      <c r="AJ39" t="str">
        <f t="shared" si="11"/>
        <v/>
      </c>
      <c r="AK39" t="s">
        <v>79</v>
      </c>
      <c r="AL39" s="43">
        <f t="shared" si="12"/>
        <v>12</v>
      </c>
      <c r="AM39" s="43">
        <f t="shared" si="13"/>
        <v>8</v>
      </c>
      <c r="AN39" s="43">
        <f t="shared" si="14"/>
        <v>0</v>
      </c>
      <c r="AO39" s="43">
        <f t="shared" si="15"/>
        <v>0</v>
      </c>
    </row>
    <row r="40" spans="1:41" x14ac:dyDescent="0.25">
      <c r="A40" s="1" t="s">
        <v>55</v>
      </c>
      <c r="B40" s="1" t="s">
        <v>382</v>
      </c>
      <c r="C40" s="13" t="str">
        <f t="shared" si="0"/>
        <v>Alan Hurst</v>
      </c>
      <c r="D40" s="1">
        <v>-4</v>
      </c>
      <c r="E40" s="1">
        <v>7</v>
      </c>
      <c r="F40" s="1">
        <v>3</v>
      </c>
      <c r="G40" s="1" t="s">
        <v>9</v>
      </c>
      <c r="H40" s="1">
        <v>2</v>
      </c>
      <c r="I40" s="1">
        <v>-14</v>
      </c>
      <c r="J40" s="1">
        <v>-10</v>
      </c>
      <c r="K40" s="1">
        <v>-3</v>
      </c>
      <c r="L40" s="1">
        <v>2</v>
      </c>
      <c r="M40" s="1">
        <v>-15</v>
      </c>
      <c r="N40" s="1" t="s">
        <v>9</v>
      </c>
      <c r="O40" s="1">
        <v>13</v>
      </c>
      <c r="P40" s="1">
        <v>4</v>
      </c>
      <c r="Q40" s="1">
        <v>2</v>
      </c>
      <c r="R40" s="1">
        <v>-9</v>
      </c>
      <c r="S40" s="1" t="s">
        <v>9</v>
      </c>
      <c r="T40" s="1">
        <v>-2</v>
      </c>
      <c r="U40" s="1">
        <v>3</v>
      </c>
      <c r="V40" s="1">
        <v>21</v>
      </c>
      <c r="W40" s="1" t="s">
        <v>9</v>
      </c>
      <c r="X40" s="1">
        <v>-9</v>
      </c>
      <c r="Y40" s="20">
        <f t="shared" si="7"/>
        <v>-9</v>
      </c>
      <c r="Z40" s="2">
        <f t="shared" si="1"/>
        <v>17</v>
      </c>
      <c r="AA40" s="2">
        <f t="shared" si="8"/>
        <v>9</v>
      </c>
      <c r="AB40" s="2">
        <f t="shared" si="9"/>
        <v>0</v>
      </c>
      <c r="AC40" s="2">
        <f t="shared" si="10"/>
        <v>8</v>
      </c>
      <c r="AE40">
        <f t="shared" si="16"/>
        <v>0</v>
      </c>
      <c r="AF40">
        <f t="shared" si="17"/>
        <v>0</v>
      </c>
      <c r="AG40">
        <f t="shared" si="18"/>
        <v>17</v>
      </c>
      <c r="AH40">
        <f t="shared" si="19"/>
        <v>0</v>
      </c>
      <c r="AI40">
        <f t="shared" si="6"/>
        <v>17</v>
      </c>
      <c r="AJ40" t="str">
        <f t="shared" si="11"/>
        <v/>
      </c>
      <c r="AK40" t="s">
        <v>397</v>
      </c>
      <c r="AL40" s="43">
        <f t="shared" si="12"/>
        <v>17</v>
      </c>
      <c r="AM40" s="43">
        <f t="shared" si="13"/>
        <v>0</v>
      </c>
      <c r="AN40" s="43">
        <f t="shared" si="14"/>
        <v>0</v>
      </c>
      <c r="AO40" s="43">
        <f t="shared" si="15"/>
        <v>0</v>
      </c>
    </row>
    <row r="41" spans="1:41" x14ac:dyDescent="0.25">
      <c r="A41" s="1" t="s">
        <v>383</v>
      </c>
      <c r="B41" s="1" t="s">
        <v>337</v>
      </c>
      <c r="C41" s="13" t="str">
        <f t="shared" si="0"/>
        <v>Simon Kelly</v>
      </c>
      <c r="D41" s="1">
        <v>0</v>
      </c>
      <c r="E41" s="1" t="s">
        <v>9</v>
      </c>
      <c r="F41" s="1">
        <v>-15</v>
      </c>
      <c r="G41" s="1" t="s">
        <v>9</v>
      </c>
      <c r="H41" s="1">
        <v>-16</v>
      </c>
      <c r="I41" s="1">
        <v>-6</v>
      </c>
      <c r="J41" s="1" t="s">
        <v>9</v>
      </c>
      <c r="K41" s="1" t="s">
        <v>9</v>
      </c>
      <c r="L41" s="1">
        <v>7</v>
      </c>
      <c r="M41" s="1" t="s">
        <v>9</v>
      </c>
      <c r="N41" s="1">
        <v>-26</v>
      </c>
      <c r="O41" s="1" t="s">
        <v>9</v>
      </c>
      <c r="P41" s="1" t="s">
        <v>9</v>
      </c>
      <c r="Q41" s="1" t="s">
        <v>9</v>
      </c>
      <c r="R41" s="1">
        <v>-9</v>
      </c>
      <c r="S41" s="1">
        <v>11</v>
      </c>
      <c r="T41" s="1">
        <v>13</v>
      </c>
      <c r="U41" s="1">
        <v>-7</v>
      </c>
      <c r="V41" s="1" t="s">
        <v>9</v>
      </c>
      <c r="W41" s="1" t="s">
        <v>9</v>
      </c>
      <c r="X41" s="1" t="s">
        <v>9</v>
      </c>
      <c r="Y41" s="20">
        <f t="shared" si="7"/>
        <v>-48</v>
      </c>
      <c r="Z41" s="2">
        <f t="shared" si="1"/>
        <v>10</v>
      </c>
      <c r="AA41" s="2">
        <f t="shared" si="8"/>
        <v>3</v>
      </c>
      <c r="AB41" s="2">
        <f t="shared" si="9"/>
        <v>1</v>
      </c>
      <c r="AC41" s="2">
        <f t="shared" si="10"/>
        <v>6</v>
      </c>
      <c r="AE41">
        <f t="shared" si="16"/>
        <v>3</v>
      </c>
      <c r="AF41">
        <f t="shared" si="17"/>
        <v>6</v>
      </c>
      <c r="AG41">
        <f t="shared" si="18"/>
        <v>0</v>
      </c>
      <c r="AH41">
        <f t="shared" si="19"/>
        <v>1</v>
      </c>
      <c r="AI41">
        <f t="shared" si="6"/>
        <v>10</v>
      </c>
      <c r="AJ41" t="str">
        <f t="shared" si="11"/>
        <v/>
      </c>
      <c r="AK41" t="s">
        <v>398</v>
      </c>
      <c r="AL41" s="43">
        <f t="shared" si="12"/>
        <v>0</v>
      </c>
      <c r="AM41" s="43">
        <f t="shared" si="13"/>
        <v>0</v>
      </c>
      <c r="AN41" s="43">
        <f t="shared" si="14"/>
        <v>2</v>
      </c>
      <c r="AO41" s="43">
        <f t="shared" si="15"/>
        <v>8</v>
      </c>
    </row>
    <row r="42" spans="1:41" x14ac:dyDescent="0.25">
      <c r="A42" s="1" t="s">
        <v>83</v>
      </c>
      <c r="B42" s="1" t="s">
        <v>84</v>
      </c>
      <c r="C42" s="13" t="str">
        <f t="shared" si="0"/>
        <v>Toby Keukenmeester</v>
      </c>
      <c r="D42" s="1">
        <v>-12</v>
      </c>
      <c r="E42" s="1">
        <v>3</v>
      </c>
      <c r="F42" s="1">
        <v>-5</v>
      </c>
      <c r="G42" s="1">
        <v>-11</v>
      </c>
      <c r="H42" s="1">
        <v>-6</v>
      </c>
      <c r="I42" s="1">
        <v>9</v>
      </c>
      <c r="J42" s="1">
        <v>5</v>
      </c>
      <c r="K42" s="1" t="s">
        <v>9</v>
      </c>
      <c r="L42" s="1">
        <v>8</v>
      </c>
      <c r="M42" s="1">
        <v>13</v>
      </c>
      <c r="N42" s="1">
        <v>17</v>
      </c>
      <c r="O42" s="1" t="s">
        <v>9</v>
      </c>
      <c r="P42" s="1" t="s">
        <v>9</v>
      </c>
      <c r="Q42" s="1" t="s">
        <v>9</v>
      </c>
      <c r="R42" s="1">
        <v>-8</v>
      </c>
      <c r="S42" s="1" t="s">
        <v>9</v>
      </c>
      <c r="T42" s="1">
        <v>-2</v>
      </c>
      <c r="U42" s="1">
        <v>-1</v>
      </c>
      <c r="V42" s="1" t="s">
        <v>9</v>
      </c>
      <c r="W42" s="1" t="s">
        <v>9</v>
      </c>
      <c r="X42" s="1" t="s">
        <v>9</v>
      </c>
      <c r="Y42" s="20">
        <f t="shared" si="7"/>
        <v>10</v>
      </c>
      <c r="Z42" s="2">
        <f t="shared" si="1"/>
        <v>13</v>
      </c>
      <c r="AA42" s="2">
        <f t="shared" si="8"/>
        <v>6</v>
      </c>
      <c r="AB42" s="2">
        <f t="shared" si="9"/>
        <v>0</v>
      </c>
      <c r="AC42" s="2">
        <f t="shared" si="10"/>
        <v>7</v>
      </c>
      <c r="AE42">
        <f t="shared" si="16"/>
        <v>0</v>
      </c>
      <c r="AF42">
        <f t="shared" si="17"/>
        <v>2</v>
      </c>
      <c r="AG42">
        <f t="shared" si="18"/>
        <v>1</v>
      </c>
      <c r="AH42">
        <f t="shared" si="19"/>
        <v>10</v>
      </c>
      <c r="AI42">
        <f t="shared" si="6"/>
        <v>13</v>
      </c>
      <c r="AJ42" t="str">
        <f t="shared" si="11"/>
        <v/>
      </c>
      <c r="AK42" t="s">
        <v>85</v>
      </c>
      <c r="AL42" s="43">
        <f t="shared" si="12"/>
        <v>0</v>
      </c>
      <c r="AM42" s="43">
        <f t="shared" si="13"/>
        <v>0</v>
      </c>
      <c r="AN42" s="43">
        <f t="shared" si="14"/>
        <v>3</v>
      </c>
      <c r="AO42" s="43">
        <f t="shared" si="15"/>
        <v>10</v>
      </c>
    </row>
    <row r="43" spans="1:41" x14ac:dyDescent="0.25">
      <c r="A43" s="1" t="s">
        <v>129</v>
      </c>
      <c r="B43" s="1" t="s">
        <v>537</v>
      </c>
      <c r="C43" s="13" t="str">
        <f t="shared" si="0"/>
        <v>Jeff Krebbekx</v>
      </c>
      <c r="D43" s="1" t="s">
        <v>9</v>
      </c>
      <c r="E43" s="1" t="s">
        <v>9</v>
      </c>
      <c r="F43" s="1" t="s">
        <v>9</v>
      </c>
      <c r="G43" s="1" t="s">
        <v>9</v>
      </c>
      <c r="H43" s="1" t="s">
        <v>9</v>
      </c>
      <c r="I43" s="1" t="s">
        <v>9</v>
      </c>
      <c r="J43" s="1" t="s">
        <v>9</v>
      </c>
      <c r="K43" s="1" t="s">
        <v>9</v>
      </c>
      <c r="L43" s="1" t="s">
        <v>9</v>
      </c>
      <c r="M43" s="1">
        <v>-6</v>
      </c>
      <c r="N43" s="1">
        <v>6</v>
      </c>
      <c r="O43" s="1" t="s">
        <v>9</v>
      </c>
      <c r="P43" s="1" t="s">
        <v>9</v>
      </c>
      <c r="Q43" s="1" t="s">
        <v>9</v>
      </c>
      <c r="R43" s="1">
        <v>0</v>
      </c>
      <c r="S43" s="1">
        <v>2</v>
      </c>
      <c r="T43" s="1">
        <v>-21</v>
      </c>
      <c r="U43" s="1">
        <v>-12</v>
      </c>
      <c r="V43" s="1" t="s">
        <v>9</v>
      </c>
      <c r="W43" s="1" t="s">
        <v>9</v>
      </c>
      <c r="X43" s="1" t="s">
        <v>9</v>
      </c>
      <c r="Y43" s="20">
        <f t="shared" si="7"/>
        <v>-31</v>
      </c>
      <c r="Z43" s="2">
        <f t="shared" si="1"/>
        <v>6</v>
      </c>
      <c r="AA43" s="2">
        <f t="shared" si="8"/>
        <v>2</v>
      </c>
      <c r="AB43" s="2">
        <f t="shared" si="9"/>
        <v>1</v>
      </c>
      <c r="AC43" s="2">
        <f t="shared" si="10"/>
        <v>3</v>
      </c>
      <c r="AE43">
        <f t="shared" si="16"/>
        <v>0</v>
      </c>
      <c r="AF43">
        <f t="shared" si="17"/>
        <v>3</v>
      </c>
      <c r="AG43">
        <f t="shared" si="18"/>
        <v>3</v>
      </c>
      <c r="AH43">
        <f t="shared" si="19"/>
        <v>0</v>
      </c>
      <c r="AI43">
        <f t="shared" si="6"/>
        <v>6</v>
      </c>
      <c r="AJ43" t="str">
        <f t="shared" si="11"/>
        <v/>
      </c>
      <c r="AK43" t="s">
        <v>497</v>
      </c>
      <c r="AL43" s="43">
        <f t="shared" si="12"/>
        <v>0</v>
      </c>
      <c r="AM43" s="43">
        <f t="shared" si="13"/>
        <v>1</v>
      </c>
      <c r="AN43" s="43">
        <f t="shared" si="14"/>
        <v>5</v>
      </c>
      <c r="AO43" s="43">
        <f t="shared" si="15"/>
        <v>0</v>
      </c>
    </row>
    <row r="44" spans="1:41" x14ac:dyDescent="0.25">
      <c r="A44" s="1" t="s">
        <v>89</v>
      </c>
      <c r="B44" s="1" t="s">
        <v>90</v>
      </c>
      <c r="C44" s="13" t="str">
        <f t="shared" si="0"/>
        <v>Ron Kuczmarski</v>
      </c>
      <c r="D44" s="1">
        <v>-7</v>
      </c>
      <c r="E44" s="1">
        <v>7</v>
      </c>
      <c r="F44" s="1">
        <v>-5</v>
      </c>
      <c r="G44" s="1" t="s">
        <v>9</v>
      </c>
      <c r="H44" s="1">
        <v>7</v>
      </c>
      <c r="I44" s="1">
        <v>-8</v>
      </c>
      <c r="J44" s="1">
        <v>-5</v>
      </c>
      <c r="K44" s="1">
        <v>1</v>
      </c>
      <c r="L44" s="1">
        <v>12</v>
      </c>
      <c r="M44" s="1">
        <v>-2</v>
      </c>
      <c r="N44" s="1">
        <v>9</v>
      </c>
      <c r="O44" s="1">
        <v>-10</v>
      </c>
      <c r="P44" s="1">
        <v>5</v>
      </c>
      <c r="Q44" s="1">
        <v>-6</v>
      </c>
      <c r="R44" s="1">
        <v>0</v>
      </c>
      <c r="S44" s="1">
        <v>-14</v>
      </c>
      <c r="T44" s="1">
        <v>2</v>
      </c>
      <c r="U44" s="1">
        <v>7</v>
      </c>
      <c r="V44" s="1">
        <v>-7</v>
      </c>
      <c r="W44" s="1">
        <v>-11</v>
      </c>
      <c r="X44" s="1" t="s">
        <v>9</v>
      </c>
      <c r="Y44" s="20">
        <f t="shared" si="7"/>
        <v>-25</v>
      </c>
      <c r="Z44" s="2">
        <f t="shared" si="1"/>
        <v>19</v>
      </c>
      <c r="AA44" s="2">
        <f t="shared" si="8"/>
        <v>8</v>
      </c>
      <c r="AB44" s="2">
        <f t="shared" si="9"/>
        <v>1</v>
      </c>
      <c r="AC44" s="2">
        <f t="shared" si="10"/>
        <v>10</v>
      </c>
      <c r="AE44">
        <f t="shared" si="16"/>
        <v>0</v>
      </c>
      <c r="AF44">
        <f t="shared" si="17"/>
        <v>0</v>
      </c>
      <c r="AG44">
        <f t="shared" si="18"/>
        <v>7</v>
      </c>
      <c r="AH44">
        <f t="shared" si="19"/>
        <v>12</v>
      </c>
      <c r="AI44">
        <f t="shared" si="6"/>
        <v>19</v>
      </c>
      <c r="AJ44" t="str">
        <f t="shared" si="11"/>
        <v/>
      </c>
      <c r="AK44" t="s">
        <v>91</v>
      </c>
      <c r="AL44" s="43">
        <f t="shared" si="12"/>
        <v>1</v>
      </c>
      <c r="AM44" s="43">
        <f t="shared" si="13"/>
        <v>18</v>
      </c>
      <c r="AN44" s="43">
        <f t="shared" si="14"/>
        <v>0</v>
      </c>
      <c r="AO44" s="43">
        <f t="shared" si="15"/>
        <v>0</v>
      </c>
    </row>
    <row r="45" spans="1:41" x14ac:dyDescent="0.25">
      <c r="A45" s="13" t="s">
        <v>32</v>
      </c>
      <c r="B45" s="13" t="s">
        <v>538</v>
      </c>
      <c r="C45" s="13" t="str">
        <f t="shared" si="0"/>
        <v>Chris Leopold</v>
      </c>
      <c r="D45" s="1" t="s">
        <v>9</v>
      </c>
      <c r="E45" s="1" t="s">
        <v>9</v>
      </c>
      <c r="F45" s="1" t="s">
        <v>9</v>
      </c>
      <c r="G45" s="1" t="s">
        <v>9</v>
      </c>
      <c r="H45" s="1" t="s">
        <v>9</v>
      </c>
      <c r="I45" s="1" t="s">
        <v>9</v>
      </c>
      <c r="J45" s="1" t="s">
        <v>9</v>
      </c>
      <c r="K45" s="1" t="s">
        <v>9</v>
      </c>
      <c r="L45" s="1" t="s">
        <v>9</v>
      </c>
      <c r="M45" s="1" t="s">
        <v>9</v>
      </c>
      <c r="N45" s="1" t="s">
        <v>9</v>
      </c>
      <c r="O45" s="1" t="s">
        <v>9</v>
      </c>
      <c r="P45" s="1" t="s">
        <v>9</v>
      </c>
      <c r="Q45" s="1" t="s">
        <v>9</v>
      </c>
      <c r="R45" s="1" t="s">
        <v>9</v>
      </c>
      <c r="S45" s="1" t="s">
        <v>9</v>
      </c>
      <c r="T45" s="1" t="s">
        <v>9</v>
      </c>
      <c r="U45" s="1" t="s">
        <v>9</v>
      </c>
      <c r="V45" s="1" t="s">
        <v>9</v>
      </c>
      <c r="W45" s="1" t="s">
        <v>9</v>
      </c>
      <c r="X45" s="1" t="s">
        <v>9</v>
      </c>
      <c r="Y45" s="20">
        <f t="shared" si="7"/>
        <v>0</v>
      </c>
      <c r="Z45" s="2">
        <f t="shared" si="1"/>
        <v>0</v>
      </c>
      <c r="AA45" s="2">
        <f t="shared" si="8"/>
        <v>0</v>
      </c>
      <c r="AB45" s="2">
        <f t="shared" si="9"/>
        <v>0</v>
      </c>
      <c r="AC45" s="2">
        <f t="shared" si="10"/>
        <v>0</v>
      </c>
      <c r="AE45">
        <f t="shared" si="16"/>
        <v>0</v>
      </c>
      <c r="AF45">
        <f t="shared" si="17"/>
        <v>0</v>
      </c>
      <c r="AG45">
        <f t="shared" si="18"/>
        <v>0</v>
      </c>
      <c r="AH45">
        <f t="shared" si="19"/>
        <v>0</v>
      </c>
      <c r="AI45">
        <f t="shared" si="6"/>
        <v>0</v>
      </c>
      <c r="AJ45" t="str">
        <f t="shared" si="11"/>
        <v/>
      </c>
      <c r="AK45" t="s">
        <v>796</v>
      </c>
      <c r="AL45" s="43">
        <f t="shared" si="12"/>
        <v>0</v>
      </c>
      <c r="AM45" s="43">
        <f t="shared" si="13"/>
        <v>0</v>
      </c>
      <c r="AN45" s="43">
        <f t="shared" si="14"/>
        <v>0</v>
      </c>
      <c r="AO45" s="43">
        <f t="shared" si="15"/>
        <v>0</v>
      </c>
    </row>
    <row r="46" spans="1:41" x14ac:dyDescent="0.25">
      <c r="A46" s="13" t="s">
        <v>53</v>
      </c>
      <c r="B46" s="13" t="s">
        <v>539</v>
      </c>
      <c r="C46" s="13" t="str">
        <f t="shared" si="0"/>
        <v>Steve Lockwood</v>
      </c>
      <c r="D46" s="1" t="s">
        <v>9</v>
      </c>
      <c r="E46" s="1">
        <v>-4</v>
      </c>
      <c r="F46" s="1" t="s">
        <v>9</v>
      </c>
      <c r="G46" s="1" t="s">
        <v>9</v>
      </c>
      <c r="H46" s="1" t="s">
        <v>9</v>
      </c>
      <c r="I46" s="1" t="s">
        <v>9</v>
      </c>
      <c r="J46" s="1" t="s">
        <v>9</v>
      </c>
      <c r="K46" s="1" t="s">
        <v>9</v>
      </c>
      <c r="L46" s="1" t="s">
        <v>9</v>
      </c>
      <c r="M46" s="1" t="s">
        <v>9</v>
      </c>
      <c r="N46" s="1" t="s">
        <v>9</v>
      </c>
      <c r="O46" s="1" t="s">
        <v>9</v>
      </c>
      <c r="P46" s="1" t="s">
        <v>9</v>
      </c>
      <c r="Q46" s="1" t="s">
        <v>9</v>
      </c>
      <c r="R46" s="1" t="s">
        <v>9</v>
      </c>
      <c r="S46" s="1" t="s">
        <v>9</v>
      </c>
      <c r="T46" s="1" t="s">
        <v>9</v>
      </c>
      <c r="U46" s="1" t="s">
        <v>9</v>
      </c>
      <c r="V46" s="1" t="s">
        <v>9</v>
      </c>
      <c r="W46" s="1" t="s">
        <v>9</v>
      </c>
      <c r="X46" s="1" t="s">
        <v>9</v>
      </c>
      <c r="Y46" s="20">
        <f t="shared" si="7"/>
        <v>-4</v>
      </c>
      <c r="Z46" s="2">
        <f t="shared" si="1"/>
        <v>1</v>
      </c>
      <c r="AA46" s="2">
        <f t="shared" si="8"/>
        <v>0</v>
      </c>
      <c r="AB46" s="2">
        <f t="shared" si="9"/>
        <v>0</v>
      </c>
      <c r="AC46" s="2">
        <f t="shared" si="10"/>
        <v>1</v>
      </c>
      <c r="AE46">
        <f t="shared" si="16"/>
        <v>0</v>
      </c>
      <c r="AF46">
        <f t="shared" si="17"/>
        <v>0</v>
      </c>
      <c r="AG46">
        <f t="shared" si="18"/>
        <v>1</v>
      </c>
      <c r="AH46">
        <f t="shared" si="19"/>
        <v>0</v>
      </c>
      <c r="AI46">
        <f t="shared" si="6"/>
        <v>1</v>
      </c>
      <c r="AJ46" t="str">
        <f t="shared" si="11"/>
        <v/>
      </c>
      <c r="AK46" t="s">
        <v>498</v>
      </c>
      <c r="AL46" s="43">
        <f t="shared" si="12"/>
        <v>0</v>
      </c>
      <c r="AM46" s="43">
        <f t="shared" si="13"/>
        <v>0</v>
      </c>
      <c r="AN46" s="43">
        <f t="shared" si="14"/>
        <v>0</v>
      </c>
      <c r="AO46" s="43">
        <f t="shared" si="15"/>
        <v>1</v>
      </c>
    </row>
    <row r="47" spans="1:41" x14ac:dyDescent="0.25">
      <c r="A47" s="1" t="s">
        <v>92</v>
      </c>
      <c r="B47" s="1" t="s">
        <v>93</v>
      </c>
      <c r="C47" s="13" t="str">
        <f t="shared" si="0"/>
        <v>Mark Masotti</v>
      </c>
      <c r="D47" s="1">
        <v>-7</v>
      </c>
      <c r="E47" s="1">
        <v>-17</v>
      </c>
      <c r="F47" s="1">
        <v>2</v>
      </c>
      <c r="G47" s="1">
        <v>5</v>
      </c>
      <c r="H47" s="1">
        <v>3</v>
      </c>
      <c r="I47" s="1">
        <v>-4</v>
      </c>
      <c r="J47" s="1">
        <v>-14</v>
      </c>
      <c r="K47" s="1">
        <v>1</v>
      </c>
      <c r="L47" s="1">
        <v>12</v>
      </c>
      <c r="M47" s="1">
        <v>-2</v>
      </c>
      <c r="N47" s="1">
        <v>7</v>
      </c>
      <c r="O47" s="1">
        <v>4</v>
      </c>
      <c r="P47" s="1">
        <v>4</v>
      </c>
      <c r="Q47" s="1">
        <v>28</v>
      </c>
      <c r="R47" s="1">
        <v>4</v>
      </c>
      <c r="S47" s="1">
        <v>2</v>
      </c>
      <c r="T47" s="1">
        <v>22</v>
      </c>
      <c r="U47" s="1">
        <v>-21</v>
      </c>
      <c r="V47" s="1">
        <v>-2</v>
      </c>
      <c r="W47" s="1">
        <v>-4</v>
      </c>
      <c r="X47" s="1" t="s">
        <v>9</v>
      </c>
      <c r="Y47" s="20">
        <f t="shared" si="7"/>
        <v>23</v>
      </c>
      <c r="Z47" s="2">
        <f t="shared" si="1"/>
        <v>20</v>
      </c>
      <c r="AA47" s="2">
        <f t="shared" si="8"/>
        <v>12</v>
      </c>
      <c r="AB47" s="2">
        <f t="shared" si="9"/>
        <v>0</v>
      </c>
      <c r="AC47" s="2">
        <f t="shared" si="10"/>
        <v>8</v>
      </c>
      <c r="AE47">
        <f t="shared" si="16"/>
        <v>0</v>
      </c>
      <c r="AF47">
        <f t="shared" si="17"/>
        <v>1</v>
      </c>
      <c r="AG47">
        <f t="shared" si="18"/>
        <v>14</v>
      </c>
      <c r="AH47">
        <f t="shared" si="19"/>
        <v>5</v>
      </c>
      <c r="AI47">
        <f t="shared" si="6"/>
        <v>20</v>
      </c>
      <c r="AJ47" t="str">
        <f t="shared" si="11"/>
        <v/>
      </c>
      <c r="AK47" t="s">
        <v>94</v>
      </c>
      <c r="AL47" s="43">
        <f t="shared" si="12"/>
        <v>1</v>
      </c>
      <c r="AM47" s="43">
        <f t="shared" si="13"/>
        <v>19</v>
      </c>
      <c r="AN47" s="43">
        <f t="shared" si="14"/>
        <v>0</v>
      </c>
      <c r="AO47" s="43">
        <f t="shared" si="15"/>
        <v>0</v>
      </c>
    </row>
    <row r="48" spans="1:41" x14ac:dyDescent="0.25">
      <c r="A48" s="1" t="s">
        <v>95</v>
      </c>
      <c r="B48" s="1" t="s">
        <v>96</v>
      </c>
      <c r="C48" s="13" t="str">
        <f t="shared" si="0"/>
        <v>Mike McDonagh</v>
      </c>
      <c r="D48" s="1">
        <v>0</v>
      </c>
      <c r="E48" s="1">
        <v>-1</v>
      </c>
      <c r="F48" s="1">
        <v>2</v>
      </c>
      <c r="G48" s="1">
        <v>-8</v>
      </c>
      <c r="H48" s="1">
        <v>8</v>
      </c>
      <c r="I48" s="1">
        <v>0</v>
      </c>
      <c r="J48" s="1">
        <v>3</v>
      </c>
      <c r="K48" s="1">
        <v>2</v>
      </c>
      <c r="L48" s="1" t="s">
        <v>9</v>
      </c>
      <c r="M48" s="1">
        <v>2</v>
      </c>
      <c r="N48" s="1">
        <v>13</v>
      </c>
      <c r="O48" s="1" t="s">
        <v>9</v>
      </c>
      <c r="P48" s="1" t="s">
        <v>9</v>
      </c>
      <c r="Q48" s="1" t="s">
        <v>9</v>
      </c>
      <c r="R48" s="1">
        <v>4</v>
      </c>
      <c r="S48" s="1">
        <v>-6</v>
      </c>
      <c r="T48" s="1">
        <v>8</v>
      </c>
      <c r="U48" s="1">
        <v>-3</v>
      </c>
      <c r="V48" s="1" t="s">
        <v>9</v>
      </c>
      <c r="W48" s="1" t="s">
        <v>9</v>
      </c>
      <c r="X48" s="1" t="s">
        <v>9</v>
      </c>
      <c r="Y48" s="20">
        <f t="shared" si="7"/>
        <v>24</v>
      </c>
      <c r="Z48" s="2">
        <f t="shared" si="1"/>
        <v>14</v>
      </c>
      <c r="AA48" s="2">
        <f t="shared" si="8"/>
        <v>8</v>
      </c>
      <c r="AB48" s="2">
        <f t="shared" si="9"/>
        <v>2</v>
      </c>
      <c r="AC48" s="2">
        <f t="shared" si="10"/>
        <v>4</v>
      </c>
      <c r="AE48">
        <f t="shared" si="16"/>
        <v>0</v>
      </c>
      <c r="AF48">
        <f t="shared" si="17"/>
        <v>0</v>
      </c>
      <c r="AG48">
        <f t="shared" si="18"/>
        <v>10</v>
      </c>
      <c r="AH48">
        <f t="shared" si="19"/>
        <v>4</v>
      </c>
      <c r="AI48">
        <f t="shared" si="6"/>
        <v>14</v>
      </c>
      <c r="AJ48" t="str">
        <f t="shared" si="11"/>
        <v/>
      </c>
      <c r="AK48" t="s">
        <v>97</v>
      </c>
      <c r="AL48" s="43">
        <f t="shared" si="12"/>
        <v>0</v>
      </c>
      <c r="AM48" s="43">
        <f t="shared" si="13"/>
        <v>1</v>
      </c>
      <c r="AN48" s="43">
        <f t="shared" si="14"/>
        <v>13</v>
      </c>
      <c r="AO48" s="43">
        <f t="shared" si="15"/>
        <v>0</v>
      </c>
    </row>
    <row r="49" spans="1:41" x14ac:dyDescent="0.25">
      <c r="A49" s="1" t="s">
        <v>98</v>
      </c>
      <c r="B49" s="1" t="s">
        <v>99</v>
      </c>
      <c r="C49" s="13" t="str">
        <f t="shared" si="0"/>
        <v>Phil McDonald</v>
      </c>
      <c r="D49" s="1">
        <v>2</v>
      </c>
      <c r="E49" s="1">
        <v>-17</v>
      </c>
      <c r="F49" s="1">
        <v>2</v>
      </c>
      <c r="G49" s="1">
        <v>5</v>
      </c>
      <c r="H49" s="1">
        <v>3</v>
      </c>
      <c r="I49" s="1">
        <v>-4</v>
      </c>
      <c r="J49" s="1">
        <v>-14</v>
      </c>
      <c r="K49" s="1">
        <v>-6</v>
      </c>
      <c r="L49" s="1">
        <v>16</v>
      </c>
      <c r="M49" s="1">
        <v>-6</v>
      </c>
      <c r="N49" s="1">
        <v>9</v>
      </c>
      <c r="O49" s="1">
        <v>-10</v>
      </c>
      <c r="P49" s="1">
        <v>5</v>
      </c>
      <c r="Q49" s="1">
        <v>-6</v>
      </c>
      <c r="R49" s="1">
        <v>0</v>
      </c>
      <c r="S49" s="1">
        <v>-14</v>
      </c>
      <c r="T49" s="1">
        <v>2</v>
      </c>
      <c r="U49" s="1">
        <v>7</v>
      </c>
      <c r="V49" s="1">
        <v>-7</v>
      </c>
      <c r="W49" s="1" t="s">
        <v>9</v>
      </c>
      <c r="X49" s="1" t="s">
        <v>9</v>
      </c>
      <c r="Y49" s="20">
        <f t="shared" si="7"/>
        <v>-33</v>
      </c>
      <c r="Z49" s="2">
        <f t="shared" si="1"/>
        <v>19</v>
      </c>
      <c r="AA49" s="2">
        <f t="shared" si="8"/>
        <v>9</v>
      </c>
      <c r="AB49" s="2">
        <f t="shared" si="9"/>
        <v>1</v>
      </c>
      <c r="AC49" s="2">
        <f t="shared" si="10"/>
        <v>9</v>
      </c>
      <c r="AE49">
        <f t="shared" si="16"/>
        <v>0</v>
      </c>
      <c r="AF49">
        <f t="shared" si="17"/>
        <v>0</v>
      </c>
      <c r="AG49">
        <f t="shared" si="18"/>
        <v>12</v>
      </c>
      <c r="AH49">
        <f t="shared" si="19"/>
        <v>7</v>
      </c>
      <c r="AI49">
        <f t="shared" si="6"/>
        <v>19</v>
      </c>
      <c r="AJ49" t="str">
        <f t="shared" si="11"/>
        <v/>
      </c>
      <c r="AK49" t="s">
        <v>100</v>
      </c>
      <c r="AL49" s="43">
        <f t="shared" si="12"/>
        <v>1</v>
      </c>
      <c r="AM49" s="43">
        <f t="shared" si="13"/>
        <v>18</v>
      </c>
      <c r="AN49" s="43">
        <f t="shared" si="14"/>
        <v>0</v>
      </c>
      <c r="AO49" s="43">
        <f t="shared" si="15"/>
        <v>0</v>
      </c>
    </row>
    <row r="50" spans="1:41" x14ac:dyDescent="0.25">
      <c r="A50" s="1" t="s">
        <v>101</v>
      </c>
      <c r="B50" s="1" t="s">
        <v>99</v>
      </c>
      <c r="C50" s="13" t="str">
        <f t="shared" si="0"/>
        <v>Steven McDonald</v>
      </c>
      <c r="D50" s="1">
        <v>-4</v>
      </c>
      <c r="E50" s="1">
        <v>7</v>
      </c>
      <c r="F50" s="1">
        <v>3</v>
      </c>
      <c r="G50" s="1">
        <v>-15</v>
      </c>
      <c r="H50" s="1">
        <v>2</v>
      </c>
      <c r="I50" s="1">
        <v>-14</v>
      </c>
      <c r="J50" s="1">
        <v>-10</v>
      </c>
      <c r="K50" s="1">
        <v>-3</v>
      </c>
      <c r="L50" s="1">
        <v>2</v>
      </c>
      <c r="M50" s="1">
        <v>-15</v>
      </c>
      <c r="N50" s="1">
        <v>10</v>
      </c>
      <c r="O50" s="1">
        <v>-9</v>
      </c>
      <c r="P50" s="1">
        <v>4</v>
      </c>
      <c r="Q50" s="1">
        <v>21</v>
      </c>
      <c r="R50" s="1">
        <v>7</v>
      </c>
      <c r="S50" s="1" t="s">
        <v>9</v>
      </c>
      <c r="T50" s="1">
        <v>-5</v>
      </c>
      <c r="U50" s="1">
        <v>7</v>
      </c>
      <c r="V50" s="1">
        <v>17</v>
      </c>
      <c r="W50" s="1" t="s">
        <v>9</v>
      </c>
      <c r="X50" s="1">
        <v>21</v>
      </c>
      <c r="Y50" s="20">
        <f t="shared" si="7"/>
        <v>26</v>
      </c>
      <c r="Z50" s="2">
        <f t="shared" si="1"/>
        <v>19</v>
      </c>
      <c r="AA50" s="2">
        <f t="shared" si="8"/>
        <v>11</v>
      </c>
      <c r="AB50" s="2">
        <f t="shared" si="9"/>
        <v>0</v>
      </c>
      <c r="AC50" s="2">
        <f t="shared" si="10"/>
        <v>8</v>
      </c>
      <c r="AE50">
        <f t="shared" si="16"/>
        <v>18</v>
      </c>
      <c r="AF50">
        <f t="shared" si="17"/>
        <v>1</v>
      </c>
      <c r="AG50">
        <f t="shared" si="18"/>
        <v>0</v>
      </c>
      <c r="AH50">
        <f t="shared" si="19"/>
        <v>0</v>
      </c>
      <c r="AI50">
        <f t="shared" si="6"/>
        <v>19</v>
      </c>
      <c r="AJ50" t="str">
        <f t="shared" si="11"/>
        <v/>
      </c>
      <c r="AK50" t="s">
        <v>236</v>
      </c>
      <c r="AL50" s="43">
        <f t="shared" si="12"/>
        <v>19</v>
      </c>
      <c r="AM50" s="43">
        <f t="shared" si="13"/>
        <v>0</v>
      </c>
      <c r="AN50" s="43">
        <f t="shared" si="14"/>
        <v>0</v>
      </c>
      <c r="AO50" s="43">
        <f t="shared" si="15"/>
        <v>0</v>
      </c>
    </row>
    <row r="51" spans="1:41" x14ac:dyDescent="0.25">
      <c r="A51" s="1" t="s">
        <v>219</v>
      </c>
      <c r="B51" s="1" t="s">
        <v>540</v>
      </c>
      <c r="C51" s="13" t="str">
        <f t="shared" si="0"/>
        <v>Ben McDonnell</v>
      </c>
      <c r="D51" s="1" t="s">
        <v>9</v>
      </c>
      <c r="E51" s="1" t="s">
        <v>9</v>
      </c>
      <c r="F51" s="1" t="s">
        <v>9</v>
      </c>
      <c r="G51" s="1" t="s">
        <v>9</v>
      </c>
      <c r="H51" s="1" t="s">
        <v>9</v>
      </c>
      <c r="I51" s="1" t="s">
        <v>9</v>
      </c>
      <c r="J51" s="1" t="s">
        <v>9</v>
      </c>
      <c r="K51" s="1">
        <v>17</v>
      </c>
      <c r="L51" s="1">
        <v>8</v>
      </c>
      <c r="M51" s="1">
        <v>-10</v>
      </c>
      <c r="N51" s="1">
        <v>9</v>
      </c>
      <c r="O51" s="1" t="s">
        <v>9</v>
      </c>
      <c r="P51" s="1">
        <v>5</v>
      </c>
      <c r="Q51" s="1" t="s">
        <v>9</v>
      </c>
      <c r="R51" s="1">
        <v>2</v>
      </c>
      <c r="S51" s="1">
        <v>15</v>
      </c>
      <c r="T51" s="1">
        <v>15</v>
      </c>
      <c r="U51" s="1">
        <v>14</v>
      </c>
      <c r="V51" s="1" t="s">
        <v>9</v>
      </c>
      <c r="W51" s="1" t="s">
        <v>9</v>
      </c>
      <c r="X51" s="1" t="s">
        <v>9</v>
      </c>
      <c r="Y51" s="20">
        <f t="shared" si="7"/>
        <v>75</v>
      </c>
      <c r="Z51" s="2">
        <f t="shared" si="1"/>
        <v>9</v>
      </c>
      <c r="AA51" s="2">
        <f t="shared" si="8"/>
        <v>8</v>
      </c>
      <c r="AB51" s="2">
        <f t="shared" si="9"/>
        <v>0</v>
      </c>
      <c r="AC51" s="2">
        <f t="shared" si="10"/>
        <v>1</v>
      </c>
      <c r="AE51">
        <f t="shared" si="16"/>
        <v>0</v>
      </c>
      <c r="AF51">
        <f t="shared" si="17"/>
        <v>1</v>
      </c>
      <c r="AG51">
        <f t="shared" si="18"/>
        <v>8</v>
      </c>
      <c r="AH51">
        <f t="shared" si="19"/>
        <v>0</v>
      </c>
      <c r="AI51">
        <f t="shared" si="6"/>
        <v>9</v>
      </c>
      <c r="AJ51" t="str">
        <f t="shared" si="11"/>
        <v/>
      </c>
      <c r="AK51" t="s">
        <v>499</v>
      </c>
      <c r="AL51" s="43">
        <f t="shared" si="12"/>
        <v>0</v>
      </c>
      <c r="AM51" s="43">
        <f t="shared" si="13"/>
        <v>2</v>
      </c>
      <c r="AN51" s="43">
        <f t="shared" si="14"/>
        <v>7</v>
      </c>
      <c r="AO51" s="43">
        <f t="shared" si="15"/>
        <v>0</v>
      </c>
    </row>
    <row r="52" spans="1:41" x14ac:dyDescent="0.25">
      <c r="A52" s="1" t="s">
        <v>360</v>
      </c>
      <c r="B52" s="1" t="s">
        <v>163</v>
      </c>
      <c r="C52" s="13" t="str">
        <f t="shared" si="0"/>
        <v>Patrick McGirr</v>
      </c>
      <c r="D52" s="1">
        <v>10</v>
      </c>
      <c r="E52" s="1">
        <v>7</v>
      </c>
      <c r="F52" s="1">
        <v>12</v>
      </c>
      <c r="G52" s="1">
        <v>-10</v>
      </c>
      <c r="H52" s="1">
        <v>-17</v>
      </c>
      <c r="I52" s="1" t="s">
        <v>9</v>
      </c>
      <c r="J52" s="1">
        <v>0</v>
      </c>
      <c r="K52" s="1">
        <v>7</v>
      </c>
      <c r="L52" s="1">
        <v>23</v>
      </c>
      <c r="M52" s="1">
        <v>-12</v>
      </c>
      <c r="N52" s="1">
        <v>5</v>
      </c>
      <c r="O52" s="1">
        <v>4</v>
      </c>
      <c r="P52" s="1">
        <v>8</v>
      </c>
      <c r="Q52" s="1">
        <v>7</v>
      </c>
      <c r="R52" s="1">
        <v>15</v>
      </c>
      <c r="S52" s="1">
        <v>3</v>
      </c>
      <c r="T52" s="1">
        <v>18</v>
      </c>
      <c r="U52" s="1">
        <v>11</v>
      </c>
      <c r="V52" s="1">
        <v>24</v>
      </c>
      <c r="W52" s="1">
        <v>-11</v>
      </c>
      <c r="X52" s="1" t="s">
        <v>9</v>
      </c>
      <c r="Y52" s="20">
        <f t="shared" si="7"/>
        <v>104</v>
      </c>
      <c r="Z52" s="2">
        <f t="shared" si="1"/>
        <v>19</v>
      </c>
      <c r="AA52" s="2">
        <f t="shared" si="8"/>
        <v>14</v>
      </c>
      <c r="AB52" s="2">
        <f t="shared" si="9"/>
        <v>1</v>
      </c>
      <c r="AC52" s="2">
        <f t="shared" si="10"/>
        <v>4</v>
      </c>
      <c r="AE52">
        <f t="shared" si="16"/>
        <v>0</v>
      </c>
      <c r="AF52">
        <f t="shared" si="17"/>
        <v>0</v>
      </c>
      <c r="AG52">
        <f t="shared" si="18"/>
        <v>19</v>
      </c>
      <c r="AH52">
        <f t="shared" si="19"/>
        <v>0</v>
      </c>
      <c r="AI52">
        <f t="shared" si="6"/>
        <v>19</v>
      </c>
      <c r="AJ52" t="str">
        <f t="shared" si="11"/>
        <v/>
      </c>
      <c r="AK52" t="s">
        <v>284</v>
      </c>
      <c r="AL52" s="43">
        <f t="shared" si="12"/>
        <v>1</v>
      </c>
      <c r="AM52" s="43">
        <f t="shared" si="13"/>
        <v>18</v>
      </c>
      <c r="AN52" s="43">
        <f t="shared" si="14"/>
        <v>0</v>
      </c>
      <c r="AO52" s="43">
        <f t="shared" si="15"/>
        <v>0</v>
      </c>
    </row>
    <row r="53" spans="1:41" x14ac:dyDescent="0.25">
      <c r="A53" s="13" t="s">
        <v>50</v>
      </c>
      <c r="B53" s="13" t="s">
        <v>102</v>
      </c>
      <c r="C53" s="13" t="str">
        <f t="shared" si="0"/>
        <v>Andrew McGorman</v>
      </c>
      <c r="D53" s="1">
        <v>4</v>
      </c>
      <c r="E53" s="1">
        <v>-18</v>
      </c>
      <c r="F53" s="1">
        <v>1</v>
      </c>
      <c r="G53" s="1">
        <v>-2</v>
      </c>
      <c r="H53" s="1">
        <v>11</v>
      </c>
      <c r="I53" s="1">
        <v>-2</v>
      </c>
      <c r="J53" s="1">
        <v>16</v>
      </c>
      <c r="K53" s="1">
        <v>-8</v>
      </c>
      <c r="L53" s="1">
        <v>9</v>
      </c>
      <c r="M53" s="1">
        <v>2</v>
      </c>
      <c r="N53" s="1">
        <v>12</v>
      </c>
      <c r="O53" s="1">
        <v>-9</v>
      </c>
      <c r="P53" s="1">
        <v>4</v>
      </c>
      <c r="Q53" s="1">
        <v>2</v>
      </c>
      <c r="R53" s="1">
        <v>-9</v>
      </c>
      <c r="S53" s="1" t="s">
        <v>9</v>
      </c>
      <c r="T53" s="1">
        <v>-2</v>
      </c>
      <c r="U53" s="1">
        <v>3</v>
      </c>
      <c r="V53" s="1">
        <v>21</v>
      </c>
      <c r="W53" s="1" t="s">
        <v>9</v>
      </c>
      <c r="X53" s="1">
        <v>-9</v>
      </c>
      <c r="Y53" s="20">
        <f t="shared" si="7"/>
        <v>26</v>
      </c>
      <c r="Z53" s="2">
        <f t="shared" si="1"/>
        <v>19</v>
      </c>
      <c r="AA53" s="2">
        <f t="shared" si="8"/>
        <v>11</v>
      </c>
      <c r="AB53" s="2">
        <f t="shared" si="9"/>
        <v>0</v>
      </c>
      <c r="AC53" s="2">
        <f t="shared" si="10"/>
        <v>8</v>
      </c>
      <c r="AE53">
        <f t="shared" si="16"/>
        <v>0</v>
      </c>
      <c r="AF53">
        <f t="shared" si="17"/>
        <v>7</v>
      </c>
      <c r="AG53">
        <f t="shared" si="18"/>
        <v>12</v>
      </c>
      <c r="AH53">
        <f t="shared" si="19"/>
        <v>0</v>
      </c>
      <c r="AI53">
        <f t="shared" si="6"/>
        <v>19</v>
      </c>
      <c r="AJ53" t="str">
        <f t="shared" si="11"/>
        <v/>
      </c>
      <c r="AK53" t="s">
        <v>103</v>
      </c>
      <c r="AL53" s="43">
        <f t="shared" si="12"/>
        <v>19</v>
      </c>
      <c r="AM53" s="43">
        <f t="shared" si="13"/>
        <v>0</v>
      </c>
      <c r="AN53" s="43">
        <f t="shared" si="14"/>
        <v>0</v>
      </c>
      <c r="AO53" s="43">
        <f t="shared" si="15"/>
        <v>0</v>
      </c>
    </row>
    <row r="54" spans="1:41" x14ac:dyDescent="0.25">
      <c r="A54" s="1" t="s">
        <v>104</v>
      </c>
      <c r="B54" s="1" t="s">
        <v>105</v>
      </c>
      <c r="C54" s="13" t="str">
        <f t="shared" si="0"/>
        <v>Ian McLaughlin</v>
      </c>
      <c r="D54" s="1" t="s">
        <v>9</v>
      </c>
      <c r="E54" s="1" t="s">
        <v>9</v>
      </c>
      <c r="F54" s="1" t="s">
        <v>9</v>
      </c>
      <c r="G54" s="1" t="s">
        <v>9</v>
      </c>
      <c r="H54" s="1" t="s">
        <v>9</v>
      </c>
      <c r="I54" s="1" t="s">
        <v>9</v>
      </c>
      <c r="J54" s="1" t="s">
        <v>9</v>
      </c>
      <c r="K54" s="1" t="s">
        <v>9</v>
      </c>
      <c r="L54" s="1" t="s">
        <v>9</v>
      </c>
      <c r="M54" s="1" t="s">
        <v>9</v>
      </c>
      <c r="N54" s="1" t="s">
        <v>9</v>
      </c>
      <c r="O54" s="1" t="s">
        <v>9</v>
      </c>
      <c r="P54" s="1" t="s">
        <v>9</v>
      </c>
      <c r="Q54" s="1" t="s">
        <v>9</v>
      </c>
      <c r="R54" s="1" t="s">
        <v>9</v>
      </c>
      <c r="S54" s="1" t="s">
        <v>9</v>
      </c>
      <c r="T54" s="1" t="s">
        <v>9</v>
      </c>
      <c r="U54" s="1" t="s">
        <v>9</v>
      </c>
      <c r="V54" s="1" t="s">
        <v>9</v>
      </c>
      <c r="W54" s="1" t="s">
        <v>9</v>
      </c>
      <c r="X54" s="1" t="s">
        <v>9</v>
      </c>
      <c r="Y54" s="20">
        <f t="shared" si="7"/>
        <v>0</v>
      </c>
      <c r="Z54" s="2">
        <f t="shared" si="1"/>
        <v>0</v>
      </c>
      <c r="AA54" s="2">
        <f t="shared" si="8"/>
        <v>0</v>
      </c>
      <c r="AB54" s="2">
        <f t="shared" si="9"/>
        <v>0</v>
      </c>
      <c r="AC54" s="2">
        <f t="shared" si="10"/>
        <v>0</v>
      </c>
      <c r="AE54">
        <f t="shared" si="16"/>
        <v>0</v>
      </c>
      <c r="AF54">
        <f t="shared" si="17"/>
        <v>0</v>
      </c>
      <c r="AG54">
        <f t="shared" si="18"/>
        <v>0</v>
      </c>
      <c r="AH54">
        <f t="shared" si="19"/>
        <v>0</v>
      </c>
      <c r="AI54">
        <f t="shared" si="6"/>
        <v>0</v>
      </c>
      <c r="AJ54" t="str">
        <f t="shared" si="11"/>
        <v/>
      </c>
      <c r="AK54" t="s">
        <v>106</v>
      </c>
      <c r="AL54" s="43">
        <f t="shared" si="12"/>
        <v>0</v>
      </c>
      <c r="AM54" s="43">
        <f t="shared" si="13"/>
        <v>0</v>
      </c>
      <c r="AN54" s="43">
        <f t="shared" si="14"/>
        <v>0</v>
      </c>
      <c r="AO54" s="43">
        <f t="shared" si="15"/>
        <v>0</v>
      </c>
    </row>
    <row r="55" spans="1:41" x14ac:dyDescent="0.25">
      <c r="A55" s="1" t="s">
        <v>113</v>
      </c>
      <c r="B55" s="1" t="s">
        <v>114</v>
      </c>
      <c r="C55" s="13" t="str">
        <f t="shared" si="0"/>
        <v>Mick Moffatt</v>
      </c>
      <c r="D55" s="1">
        <v>-7</v>
      </c>
      <c r="E55" s="1">
        <v>7</v>
      </c>
      <c r="F55" s="1">
        <v>-5</v>
      </c>
      <c r="G55" s="1">
        <v>21</v>
      </c>
      <c r="H55" s="1">
        <v>-5</v>
      </c>
      <c r="I55" s="1">
        <v>-8</v>
      </c>
      <c r="J55" s="1">
        <v>-5</v>
      </c>
      <c r="K55" s="1">
        <v>-6</v>
      </c>
      <c r="L55" s="1">
        <v>16</v>
      </c>
      <c r="M55" s="1">
        <v>-6</v>
      </c>
      <c r="N55" s="1">
        <v>9</v>
      </c>
      <c r="O55" s="1">
        <v>-10</v>
      </c>
      <c r="P55" s="1" t="s">
        <v>9</v>
      </c>
      <c r="Q55" s="1">
        <v>-6</v>
      </c>
      <c r="R55" s="1">
        <v>0</v>
      </c>
      <c r="S55" s="1">
        <v>-14</v>
      </c>
      <c r="T55" s="1" t="s">
        <v>9</v>
      </c>
      <c r="U55" s="1">
        <v>7</v>
      </c>
      <c r="V55" s="1">
        <v>-7</v>
      </c>
      <c r="W55" s="1">
        <v>-11</v>
      </c>
      <c r="X55" s="1" t="s">
        <v>9</v>
      </c>
      <c r="Y55" s="20">
        <f t="shared" si="7"/>
        <v>-30</v>
      </c>
      <c r="Z55" s="2">
        <f t="shared" si="1"/>
        <v>18</v>
      </c>
      <c r="AA55" s="2">
        <f t="shared" si="8"/>
        <v>5</v>
      </c>
      <c r="AB55" s="2">
        <f t="shared" si="9"/>
        <v>1</v>
      </c>
      <c r="AC55" s="2">
        <f t="shared" si="10"/>
        <v>12</v>
      </c>
      <c r="AE55">
        <f t="shared" si="16"/>
        <v>3</v>
      </c>
      <c r="AF55">
        <f t="shared" si="17"/>
        <v>15</v>
      </c>
      <c r="AG55">
        <f t="shared" si="18"/>
        <v>0</v>
      </c>
      <c r="AH55">
        <f t="shared" si="19"/>
        <v>0</v>
      </c>
      <c r="AI55">
        <f t="shared" si="6"/>
        <v>18</v>
      </c>
      <c r="AJ55" t="str">
        <f t="shared" si="11"/>
        <v/>
      </c>
      <c r="AK55" t="s">
        <v>115</v>
      </c>
      <c r="AL55" s="43">
        <f t="shared" si="12"/>
        <v>1</v>
      </c>
      <c r="AM55" s="43">
        <f t="shared" si="13"/>
        <v>17</v>
      </c>
      <c r="AN55" s="43">
        <f t="shared" si="14"/>
        <v>0</v>
      </c>
      <c r="AO55" s="43">
        <f t="shared" si="15"/>
        <v>0</v>
      </c>
    </row>
    <row r="56" spans="1:41" x14ac:dyDescent="0.25">
      <c r="A56" s="1" t="s">
        <v>541</v>
      </c>
      <c r="B56" s="1" t="s">
        <v>542</v>
      </c>
      <c r="C56" s="13" t="str">
        <f t="shared" si="0"/>
        <v>Margaret Mooney</v>
      </c>
      <c r="D56" s="1" t="s">
        <v>9</v>
      </c>
      <c r="E56" s="1" t="s">
        <v>9</v>
      </c>
      <c r="F56" s="1">
        <v>-7</v>
      </c>
      <c r="G56" s="1" t="s">
        <v>9</v>
      </c>
      <c r="H56" s="1" t="s">
        <v>9</v>
      </c>
      <c r="I56" s="1" t="s">
        <v>9</v>
      </c>
      <c r="J56" s="1" t="s">
        <v>9</v>
      </c>
      <c r="K56" s="1" t="s">
        <v>9</v>
      </c>
      <c r="L56" s="1" t="s">
        <v>9</v>
      </c>
      <c r="M56" s="1" t="s">
        <v>9</v>
      </c>
      <c r="N56" s="1" t="s">
        <v>9</v>
      </c>
      <c r="O56" s="1" t="s">
        <v>9</v>
      </c>
      <c r="P56" s="1" t="s">
        <v>9</v>
      </c>
      <c r="Q56" s="1" t="s">
        <v>9</v>
      </c>
      <c r="R56" s="1" t="s">
        <v>9</v>
      </c>
      <c r="S56" s="1" t="s">
        <v>9</v>
      </c>
      <c r="T56" s="1" t="s">
        <v>9</v>
      </c>
      <c r="U56" s="1" t="s">
        <v>9</v>
      </c>
      <c r="V56" s="1" t="s">
        <v>9</v>
      </c>
      <c r="W56" s="1" t="s">
        <v>9</v>
      </c>
      <c r="X56" s="1" t="s">
        <v>9</v>
      </c>
      <c r="Y56" s="20">
        <f t="shared" si="7"/>
        <v>-7</v>
      </c>
      <c r="Z56" s="2">
        <f t="shared" si="1"/>
        <v>1</v>
      </c>
      <c r="AA56" s="2">
        <f t="shared" si="8"/>
        <v>0</v>
      </c>
      <c r="AB56" s="2">
        <f t="shared" si="9"/>
        <v>0</v>
      </c>
      <c r="AC56" s="2">
        <f t="shared" si="10"/>
        <v>1</v>
      </c>
      <c r="AE56">
        <f t="shared" si="16"/>
        <v>1</v>
      </c>
      <c r="AF56">
        <f t="shared" si="17"/>
        <v>0</v>
      </c>
      <c r="AG56">
        <f t="shared" si="18"/>
        <v>0</v>
      </c>
      <c r="AH56">
        <f t="shared" si="19"/>
        <v>0</v>
      </c>
      <c r="AI56">
        <f t="shared" si="6"/>
        <v>1</v>
      </c>
      <c r="AJ56" t="str">
        <f t="shared" si="11"/>
        <v/>
      </c>
      <c r="AK56" t="s">
        <v>500</v>
      </c>
      <c r="AL56" s="43">
        <f t="shared" si="12"/>
        <v>0</v>
      </c>
      <c r="AM56" s="43">
        <f t="shared" si="13"/>
        <v>0</v>
      </c>
      <c r="AN56" s="43">
        <f t="shared" si="14"/>
        <v>0</v>
      </c>
      <c r="AO56" s="43">
        <f t="shared" si="15"/>
        <v>1</v>
      </c>
    </row>
    <row r="57" spans="1:41" x14ac:dyDescent="0.25">
      <c r="A57" s="13" t="s">
        <v>543</v>
      </c>
      <c r="B57" s="13" t="s">
        <v>544</v>
      </c>
      <c r="C57" s="13" t="str">
        <f t="shared" si="0"/>
        <v>Dante Nou</v>
      </c>
      <c r="D57" s="1">
        <v>24</v>
      </c>
      <c r="E57" s="1">
        <v>2</v>
      </c>
      <c r="F57" s="1">
        <v>-5</v>
      </c>
      <c r="G57" s="1">
        <v>-8</v>
      </c>
      <c r="H57" s="1">
        <v>-1</v>
      </c>
      <c r="I57" s="1">
        <v>5</v>
      </c>
      <c r="J57" s="1">
        <v>3</v>
      </c>
      <c r="K57" s="1">
        <v>2</v>
      </c>
      <c r="L57" s="1">
        <v>-14</v>
      </c>
      <c r="M57" s="1">
        <v>-6</v>
      </c>
      <c r="N57" s="1">
        <v>6</v>
      </c>
      <c r="O57" s="1" t="s">
        <v>9</v>
      </c>
      <c r="P57" s="1" t="s">
        <v>9</v>
      </c>
      <c r="Q57" s="1" t="s">
        <v>9</v>
      </c>
      <c r="R57" s="1">
        <v>4</v>
      </c>
      <c r="S57" s="1">
        <v>-6</v>
      </c>
      <c r="T57" s="1">
        <v>8</v>
      </c>
      <c r="U57" s="1">
        <v>-3</v>
      </c>
      <c r="V57" s="1" t="s">
        <v>9</v>
      </c>
      <c r="W57" s="1" t="s">
        <v>9</v>
      </c>
      <c r="X57" s="1" t="s">
        <v>9</v>
      </c>
      <c r="Y57" s="20">
        <f t="shared" si="7"/>
        <v>11</v>
      </c>
      <c r="Z57" s="2">
        <f t="shared" si="1"/>
        <v>15</v>
      </c>
      <c r="AA57" s="2">
        <f t="shared" si="8"/>
        <v>8</v>
      </c>
      <c r="AB57" s="2">
        <f t="shared" si="9"/>
        <v>0</v>
      </c>
      <c r="AC57" s="2">
        <f t="shared" si="10"/>
        <v>7</v>
      </c>
      <c r="AE57">
        <f t="shared" si="16"/>
        <v>13</v>
      </c>
      <c r="AF57">
        <f t="shared" si="17"/>
        <v>2</v>
      </c>
      <c r="AG57">
        <f t="shared" si="18"/>
        <v>0</v>
      </c>
      <c r="AH57">
        <f t="shared" si="19"/>
        <v>0</v>
      </c>
      <c r="AI57">
        <f t="shared" si="6"/>
        <v>15</v>
      </c>
      <c r="AJ57" t="str">
        <f t="shared" si="11"/>
        <v/>
      </c>
      <c r="AK57" t="s">
        <v>501</v>
      </c>
      <c r="AL57" s="43">
        <f t="shared" si="12"/>
        <v>0</v>
      </c>
      <c r="AM57" s="43">
        <f t="shared" si="13"/>
        <v>1</v>
      </c>
      <c r="AN57" s="43">
        <f t="shared" si="14"/>
        <v>14</v>
      </c>
      <c r="AO57" s="43">
        <f t="shared" si="15"/>
        <v>0</v>
      </c>
    </row>
    <row r="58" spans="1:41" x14ac:dyDescent="0.25">
      <c r="A58" s="1" t="s">
        <v>545</v>
      </c>
      <c r="B58" s="1" t="s">
        <v>544</v>
      </c>
      <c r="C58" s="13" t="str">
        <f t="shared" si="0"/>
        <v>Emil Nou</v>
      </c>
      <c r="D58" s="1" t="s">
        <v>9</v>
      </c>
      <c r="E58" s="1">
        <v>3</v>
      </c>
      <c r="F58" s="1">
        <v>15</v>
      </c>
      <c r="G58" s="1" t="s">
        <v>9</v>
      </c>
      <c r="H58" s="1" t="s">
        <v>9</v>
      </c>
      <c r="I58" s="1" t="s">
        <v>9</v>
      </c>
      <c r="J58" s="1" t="s">
        <v>9</v>
      </c>
      <c r="K58" s="1">
        <v>15</v>
      </c>
      <c r="L58" s="1">
        <v>8</v>
      </c>
      <c r="M58" s="1" t="s">
        <v>9</v>
      </c>
      <c r="N58" s="1" t="s">
        <v>9</v>
      </c>
      <c r="O58" s="1" t="s">
        <v>9</v>
      </c>
      <c r="P58" s="1" t="s">
        <v>9</v>
      </c>
      <c r="Q58" s="1" t="s">
        <v>9</v>
      </c>
      <c r="R58" s="1" t="s">
        <v>9</v>
      </c>
      <c r="S58" s="1" t="s">
        <v>9</v>
      </c>
      <c r="T58" s="1" t="s">
        <v>9</v>
      </c>
      <c r="U58" s="1">
        <v>-7</v>
      </c>
      <c r="V58" s="1" t="s">
        <v>9</v>
      </c>
      <c r="W58" s="1" t="s">
        <v>9</v>
      </c>
      <c r="X58" s="1" t="s">
        <v>9</v>
      </c>
      <c r="Y58" s="20">
        <f t="shared" si="7"/>
        <v>34</v>
      </c>
      <c r="Z58" s="2">
        <f t="shared" si="1"/>
        <v>5</v>
      </c>
      <c r="AA58" s="2">
        <f t="shared" si="8"/>
        <v>4</v>
      </c>
      <c r="AB58" s="2">
        <f t="shared" si="9"/>
        <v>0</v>
      </c>
      <c r="AC58" s="2">
        <f t="shared" si="10"/>
        <v>1</v>
      </c>
      <c r="AE58">
        <f t="shared" si="16"/>
        <v>0</v>
      </c>
      <c r="AF58">
        <f t="shared" si="17"/>
        <v>2</v>
      </c>
      <c r="AG58">
        <f t="shared" si="18"/>
        <v>3</v>
      </c>
      <c r="AH58">
        <f t="shared" si="19"/>
        <v>0</v>
      </c>
      <c r="AI58">
        <f t="shared" si="6"/>
        <v>5</v>
      </c>
      <c r="AJ58" t="str">
        <f t="shared" si="11"/>
        <v/>
      </c>
      <c r="AK58" t="s">
        <v>502</v>
      </c>
      <c r="AL58" s="43">
        <f t="shared" si="12"/>
        <v>0</v>
      </c>
      <c r="AM58" s="43">
        <f t="shared" si="13"/>
        <v>0</v>
      </c>
      <c r="AN58" s="43">
        <f t="shared" si="14"/>
        <v>0</v>
      </c>
      <c r="AO58" s="43">
        <f t="shared" si="15"/>
        <v>5</v>
      </c>
    </row>
    <row r="59" spans="1:41" x14ac:dyDescent="0.25">
      <c r="A59" s="1" t="s">
        <v>386</v>
      </c>
      <c r="B59" s="1" t="s">
        <v>387</v>
      </c>
      <c r="C59" s="13" t="str">
        <f t="shared" si="0"/>
        <v>Rianne Reiger</v>
      </c>
      <c r="D59" s="1" t="s">
        <v>9</v>
      </c>
      <c r="E59" s="1">
        <v>0</v>
      </c>
      <c r="F59" s="1">
        <v>6</v>
      </c>
      <c r="G59" s="1" t="s">
        <v>9</v>
      </c>
      <c r="H59" s="1">
        <v>-16</v>
      </c>
      <c r="I59" s="1">
        <v>23</v>
      </c>
      <c r="J59" s="1">
        <v>5</v>
      </c>
      <c r="K59" s="1">
        <v>-8</v>
      </c>
      <c r="L59" s="1" t="s">
        <v>9</v>
      </c>
      <c r="M59" s="1" t="s">
        <v>9</v>
      </c>
      <c r="N59" s="1" t="s">
        <v>9</v>
      </c>
      <c r="O59" s="1" t="s">
        <v>9</v>
      </c>
      <c r="P59" s="1" t="s">
        <v>9</v>
      </c>
      <c r="Q59" s="1" t="s">
        <v>9</v>
      </c>
      <c r="R59" s="1">
        <v>-9</v>
      </c>
      <c r="S59" s="1">
        <v>11</v>
      </c>
      <c r="T59" s="1" t="s">
        <v>9</v>
      </c>
      <c r="U59" s="1">
        <v>7</v>
      </c>
      <c r="V59" s="1" t="s">
        <v>9</v>
      </c>
      <c r="W59" s="1" t="s">
        <v>9</v>
      </c>
      <c r="X59" s="1" t="s">
        <v>9</v>
      </c>
      <c r="Y59" s="20">
        <f t="shared" si="7"/>
        <v>19</v>
      </c>
      <c r="Z59" s="2">
        <f t="shared" si="1"/>
        <v>9</v>
      </c>
      <c r="AA59" s="2">
        <f t="shared" si="8"/>
        <v>5</v>
      </c>
      <c r="AB59" s="2">
        <f t="shared" si="9"/>
        <v>1</v>
      </c>
      <c r="AC59" s="2">
        <f t="shared" si="10"/>
        <v>3</v>
      </c>
      <c r="AE59">
        <f t="shared" si="16"/>
        <v>2</v>
      </c>
      <c r="AF59">
        <f t="shared" si="17"/>
        <v>0</v>
      </c>
      <c r="AG59">
        <f t="shared" si="18"/>
        <v>7</v>
      </c>
      <c r="AH59">
        <f t="shared" si="19"/>
        <v>0</v>
      </c>
      <c r="AI59">
        <f t="shared" si="6"/>
        <v>9</v>
      </c>
      <c r="AJ59" t="str">
        <f t="shared" si="11"/>
        <v/>
      </c>
      <c r="AK59" t="s">
        <v>400</v>
      </c>
      <c r="AL59" s="43">
        <f t="shared" si="12"/>
        <v>0</v>
      </c>
      <c r="AM59" s="43">
        <f t="shared" si="13"/>
        <v>0</v>
      </c>
      <c r="AN59" s="43">
        <f t="shared" si="14"/>
        <v>3</v>
      </c>
      <c r="AO59" s="43">
        <f t="shared" si="15"/>
        <v>6</v>
      </c>
    </row>
    <row r="60" spans="1:41" x14ac:dyDescent="0.25">
      <c r="A60" s="13" t="s">
        <v>122</v>
      </c>
      <c r="B60" s="1" t="s">
        <v>123</v>
      </c>
      <c r="C60" s="13" t="str">
        <f t="shared" si="0"/>
        <v>Peter Rose</v>
      </c>
      <c r="D60" s="1">
        <v>-28</v>
      </c>
      <c r="E60" s="1">
        <v>-5</v>
      </c>
      <c r="F60" s="1">
        <v>8</v>
      </c>
      <c r="G60" s="1">
        <v>-13</v>
      </c>
      <c r="H60" s="1">
        <v>-6</v>
      </c>
      <c r="I60" s="1">
        <v>9</v>
      </c>
      <c r="J60" s="1">
        <v>5</v>
      </c>
      <c r="K60" s="1">
        <v>-19</v>
      </c>
      <c r="L60" s="1">
        <v>8</v>
      </c>
      <c r="M60" s="1">
        <v>13</v>
      </c>
      <c r="N60" s="1">
        <v>17</v>
      </c>
      <c r="O60" s="1" t="s">
        <v>9</v>
      </c>
      <c r="P60" s="1" t="s">
        <v>9</v>
      </c>
      <c r="Q60" s="1" t="s">
        <v>9</v>
      </c>
      <c r="R60" s="1">
        <v>-8</v>
      </c>
      <c r="S60" s="1">
        <v>7</v>
      </c>
      <c r="T60" s="1">
        <v>-2</v>
      </c>
      <c r="U60" s="1">
        <v>-1</v>
      </c>
      <c r="V60" s="1" t="s">
        <v>9</v>
      </c>
      <c r="W60" s="1" t="s">
        <v>9</v>
      </c>
      <c r="X60" s="1" t="s">
        <v>9</v>
      </c>
      <c r="Y60" s="20">
        <f t="shared" si="7"/>
        <v>-15</v>
      </c>
      <c r="Z60" s="2">
        <f t="shared" si="1"/>
        <v>15</v>
      </c>
      <c r="AA60" s="2">
        <f t="shared" si="8"/>
        <v>7</v>
      </c>
      <c r="AB60" s="2">
        <f t="shared" si="9"/>
        <v>0</v>
      </c>
      <c r="AC60" s="2">
        <f t="shared" si="10"/>
        <v>8</v>
      </c>
      <c r="AE60">
        <f t="shared" si="16"/>
        <v>2</v>
      </c>
      <c r="AF60">
        <f t="shared" si="17"/>
        <v>13</v>
      </c>
      <c r="AG60">
        <f t="shared" si="18"/>
        <v>0</v>
      </c>
      <c r="AH60">
        <f t="shared" si="19"/>
        <v>0</v>
      </c>
      <c r="AI60">
        <f t="shared" si="6"/>
        <v>15</v>
      </c>
      <c r="AJ60" t="str">
        <f t="shared" si="11"/>
        <v/>
      </c>
      <c r="AK60" t="s">
        <v>124</v>
      </c>
      <c r="AL60" s="43">
        <f t="shared" si="12"/>
        <v>0</v>
      </c>
      <c r="AM60" s="43">
        <f t="shared" si="13"/>
        <v>0</v>
      </c>
      <c r="AN60" s="43">
        <f t="shared" si="14"/>
        <v>3</v>
      </c>
      <c r="AO60" s="43">
        <f t="shared" si="15"/>
        <v>12</v>
      </c>
    </row>
    <row r="61" spans="1:41" x14ac:dyDescent="0.25">
      <c r="A61" s="1" t="s">
        <v>171</v>
      </c>
      <c r="B61" s="1" t="s">
        <v>35</v>
      </c>
      <c r="C61" s="13" t="str">
        <f t="shared" si="0"/>
        <v>Bill Scott</v>
      </c>
      <c r="D61" s="1">
        <v>-12</v>
      </c>
      <c r="E61" s="1">
        <v>0</v>
      </c>
      <c r="F61" s="1">
        <v>-5</v>
      </c>
      <c r="G61" s="1">
        <v>-5</v>
      </c>
      <c r="H61" s="1">
        <v>-2</v>
      </c>
      <c r="I61" s="1">
        <v>21</v>
      </c>
      <c r="J61" s="1">
        <v>24</v>
      </c>
      <c r="K61" s="1">
        <v>17</v>
      </c>
      <c r="L61" s="1">
        <v>8</v>
      </c>
      <c r="M61" s="1">
        <v>-10</v>
      </c>
      <c r="N61" s="1">
        <v>9</v>
      </c>
      <c r="O61" s="1" t="s">
        <v>9</v>
      </c>
      <c r="P61" s="1" t="s">
        <v>9</v>
      </c>
      <c r="Q61" s="1" t="s">
        <v>9</v>
      </c>
      <c r="R61" s="1">
        <v>2</v>
      </c>
      <c r="S61" s="1">
        <v>15</v>
      </c>
      <c r="T61" s="1">
        <v>15</v>
      </c>
      <c r="U61" s="1">
        <v>14</v>
      </c>
      <c r="V61" s="1" t="s">
        <v>9</v>
      </c>
      <c r="W61" s="1" t="s">
        <v>9</v>
      </c>
      <c r="X61" s="1" t="s">
        <v>9</v>
      </c>
      <c r="Y61" s="20">
        <f t="shared" si="7"/>
        <v>91</v>
      </c>
      <c r="Z61" s="2">
        <f t="shared" si="1"/>
        <v>15</v>
      </c>
      <c r="AA61" s="2">
        <f t="shared" si="8"/>
        <v>9</v>
      </c>
      <c r="AB61" s="2">
        <f t="shared" si="9"/>
        <v>1</v>
      </c>
      <c r="AC61" s="2">
        <f t="shared" si="10"/>
        <v>5</v>
      </c>
      <c r="AE61">
        <f t="shared" si="16"/>
        <v>1</v>
      </c>
      <c r="AF61">
        <f t="shared" si="17"/>
        <v>10</v>
      </c>
      <c r="AG61">
        <f t="shared" si="18"/>
        <v>3</v>
      </c>
      <c r="AH61">
        <f t="shared" si="19"/>
        <v>1</v>
      </c>
      <c r="AI61">
        <f t="shared" si="6"/>
        <v>15</v>
      </c>
      <c r="AJ61" t="str">
        <f t="shared" si="11"/>
        <v/>
      </c>
      <c r="AK61" t="s">
        <v>252</v>
      </c>
      <c r="AL61" s="43">
        <f t="shared" si="12"/>
        <v>0</v>
      </c>
      <c r="AM61" s="43">
        <f t="shared" si="13"/>
        <v>1</v>
      </c>
      <c r="AN61" s="43">
        <f t="shared" si="14"/>
        <v>14</v>
      </c>
      <c r="AO61" s="43">
        <f t="shared" si="15"/>
        <v>0</v>
      </c>
    </row>
    <row r="62" spans="1:41" x14ac:dyDescent="0.25">
      <c r="A62" s="1" t="s">
        <v>546</v>
      </c>
      <c r="B62" s="13" t="s">
        <v>550</v>
      </c>
      <c r="C62" s="13" t="str">
        <f t="shared" si="0"/>
        <v>Darren Siegertsz</v>
      </c>
      <c r="D62" s="1" t="s">
        <v>9</v>
      </c>
      <c r="E62" s="1">
        <v>-11</v>
      </c>
      <c r="F62" s="1">
        <v>0</v>
      </c>
      <c r="G62" s="1">
        <v>-4</v>
      </c>
      <c r="H62" s="1">
        <v>6</v>
      </c>
      <c r="I62" s="1">
        <v>3</v>
      </c>
      <c r="J62" s="1">
        <v>-6</v>
      </c>
      <c r="K62" s="1">
        <v>18</v>
      </c>
      <c r="L62" s="1">
        <v>-16</v>
      </c>
      <c r="M62" s="1">
        <v>-4</v>
      </c>
      <c r="N62" s="1">
        <v>-9</v>
      </c>
      <c r="O62" s="1">
        <v>13</v>
      </c>
      <c r="P62" s="1">
        <v>4</v>
      </c>
      <c r="Q62" s="1">
        <v>9</v>
      </c>
      <c r="R62" s="1">
        <v>20</v>
      </c>
      <c r="S62" s="1" t="s">
        <v>9</v>
      </c>
      <c r="T62" s="1">
        <v>11</v>
      </c>
      <c r="U62" s="1">
        <v>23</v>
      </c>
      <c r="V62" s="1">
        <v>16</v>
      </c>
      <c r="W62" s="1" t="s">
        <v>9</v>
      </c>
      <c r="X62" s="1">
        <v>-1</v>
      </c>
      <c r="Y62" s="20">
        <f t="shared" si="7"/>
        <v>72</v>
      </c>
      <c r="Z62" s="2">
        <f t="shared" si="1"/>
        <v>18</v>
      </c>
      <c r="AA62" s="2">
        <f t="shared" si="8"/>
        <v>10</v>
      </c>
      <c r="AB62" s="2">
        <f t="shared" si="9"/>
        <v>1</v>
      </c>
      <c r="AC62" s="2">
        <f t="shared" si="10"/>
        <v>7</v>
      </c>
      <c r="AE62">
        <f t="shared" si="16"/>
        <v>0</v>
      </c>
      <c r="AF62">
        <f t="shared" si="17"/>
        <v>1</v>
      </c>
      <c r="AG62">
        <f t="shared" si="18"/>
        <v>17</v>
      </c>
      <c r="AH62">
        <f t="shared" si="19"/>
        <v>0</v>
      </c>
      <c r="AI62">
        <f t="shared" si="6"/>
        <v>18</v>
      </c>
      <c r="AJ62" t="str">
        <f t="shared" si="11"/>
        <v/>
      </c>
      <c r="AK62" t="s">
        <v>552</v>
      </c>
      <c r="AL62" s="43">
        <f t="shared" si="12"/>
        <v>18</v>
      </c>
      <c r="AM62" s="43">
        <f t="shared" si="13"/>
        <v>0</v>
      </c>
      <c r="AN62" s="43">
        <f t="shared" si="14"/>
        <v>0</v>
      </c>
      <c r="AO62" s="43">
        <f t="shared" si="15"/>
        <v>0</v>
      </c>
    </row>
    <row r="63" spans="1:41" x14ac:dyDescent="0.25">
      <c r="A63" s="1" t="s">
        <v>74</v>
      </c>
      <c r="B63" s="1" t="s">
        <v>125</v>
      </c>
      <c r="C63" s="13" t="str">
        <f t="shared" si="0"/>
        <v>Ken Smith</v>
      </c>
      <c r="D63" s="1">
        <v>-22</v>
      </c>
      <c r="E63" s="1">
        <v>14</v>
      </c>
      <c r="F63" s="1">
        <v>12</v>
      </c>
      <c r="G63" s="1">
        <v>2</v>
      </c>
      <c r="H63" s="1">
        <v>7</v>
      </c>
      <c r="I63" s="1">
        <v>-3</v>
      </c>
      <c r="J63" s="1">
        <v>-2</v>
      </c>
      <c r="K63" s="1">
        <v>-13</v>
      </c>
      <c r="L63" s="1">
        <v>10</v>
      </c>
      <c r="M63" s="1">
        <v>1</v>
      </c>
      <c r="N63" s="1">
        <v>5</v>
      </c>
      <c r="O63" s="1">
        <v>-11</v>
      </c>
      <c r="P63" s="1" t="s">
        <v>9</v>
      </c>
      <c r="Q63" s="1" t="s">
        <v>9</v>
      </c>
      <c r="R63" s="1">
        <v>0</v>
      </c>
      <c r="S63" s="1">
        <v>17</v>
      </c>
      <c r="T63" s="1">
        <v>31</v>
      </c>
      <c r="U63" s="1">
        <v>-4</v>
      </c>
      <c r="V63" s="1" t="s">
        <v>9</v>
      </c>
      <c r="W63" s="1" t="s">
        <v>9</v>
      </c>
      <c r="X63" s="1" t="s">
        <v>9</v>
      </c>
      <c r="Y63" s="20">
        <f t="shared" si="7"/>
        <v>44</v>
      </c>
      <c r="Z63" s="2">
        <f t="shared" si="1"/>
        <v>16</v>
      </c>
      <c r="AA63" s="2">
        <f t="shared" si="8"/>
        <v>9</v>
      </c>
      <c r="AB63" s="2">
        <f t="shared" si="9"/>
        <v>1</v>
      </c>
      <c r="AC63" s="2">
        <f t="shared" si="10"/>
        <v>6</v>
      </c>
      <c r="AE63">
        <f t="shared" si="16"/>
        <v>0</v>
      </c>
      <c r="AF63">
        <f t="shared" si="17"/>
        <v>12</v>
      </c>
      <c r="AG63">
        <f t="shared" si="18"/>
        <v>4</v>
      </c>
      <c r="AH63">
        <f t="shared" si="19"/>
        <v>0</v>
      </c>
      <c r="AI63">
        <f t="shared" si="6"/>
        <v>16</v>
      </c>
      <c r="AJ63" t="str">
        <f t="shared" si="11"/>
        <v/>
      </c>
      <c r="AK63" t="s">
        <v>126</v>
      </c>
      <c r="AL63" s="43">
        <f t="shared" si="12"/>
        <v>0</v>
      </c>
      <c r="AM63" s="43">
        <f t="shared" si="13"/>
        <v>13</v>
      </c>
      <c r="AN63" s="43">
        <f t="shared" si="14"/>
        <v>3</v>
      </c>
      <c r="AO63" s="43">
        <f t="shared" si="15"/>
        <v>0</v>
      </c>
    </row>
    <row r="64" spans="1:41" x14ac:dyDescent="0.25">
      <c r="A64" s="1" t="s">
        <v>98</v>
      </c>
      <c r="B64" s="1" t="s">
        <v>127</v>
      </c>
      <c r="C64" s="13" t="str">
        <f t="shared" si="0"/>
        <v>Phil Smyth</v>
      </c>
      <c r="D64" s="1">
        <v>-7</v>
      </c>
      <c r="E64" s="1">
        <v>2</v>
      </c>
      <c r="F64" s="1">
        <v>6</v>
      </c>
      <c r="G64" s="1">
        <v>-13</v>
      </c>
      <c r="H64" s="1">
        <v>-2</v>
      </c>
      <c r="I64" s="1">
        <v>21</v>
      </c>
      <c r="J64" s="1">
        <v>7</v>
      </c>
      <c r="K64" s="1">
        <v>5</v>
      </c>
      <c r="L64" s="1">
        <v>-7</v>
      </c>
      <c r="M64" s="1">
        <v>15</v>
      </c>
      <c r="N64" s="1">
        <v>14</v>
      </c>
      <c r="O64" s="1">
        <v>4</v>
      </c>
      <c r="P64" s="1">
        <v>4</v>
      </c>
      <c r="Q64" s="1">
        <v>28</v>
      </c>
      <c r="R64" s="1">
        <v>4</v>
      </c>
      <c r="S64" s="1">
        <v>2</v>
      </c>
      <c r="T64" s="1">
        <v>22</v>
      </c>
      <c r="U64" s="1">
        <v>-21</v>
      </c>
      <c r="V64" s="1">
        <v>-2</v>
      </c>
      <c r="W64" s="1">
        <v>-4</v>
      </c>
      <c r="X64" s="1" t="s">
        <v>9</v>
      </c>
      <c r="Y64" s="20">
        <f t="shared" si="7"/>
        <v>78</v>
      </c>
      <c r="Z64" s="2">
        <f t="shared" si="1"/>
        <v>20</v>
      </c>
      <c r="AA64" s="2">
        <f t="shared" si="8"/>
        <v>13</v>
      </c>
      <c r="AB64" s="2">
        <f t="shared" si="9"/>
        <v>0</v>
      </c>
      <c r="AC64" s="2">
        <f t="shared" si="10"/>
        <v>7</v>
      </c>
      <c r="AE64">
        <f t="shared" si="16"/>
        <v>11</v>
      </c>
      <c r="AF64">
        <f t="shared" si="17"/>
        <v>1</v>
      </c>
      <c r="AG64">
        <f t="shared" si="18"/>
        <v>8</v>
      </c>
      <c r="AH64">
        <f t="shared" si="19"/>
        <v>0</v>
      </c>
      <c r="AI64">
        <f t="shared" si="6"/>
        <v>20</v>
      </c>
      <c r="AJ64" t="str">
        <f t="shared" si="11"/>
        <v/>
      </c>
      <c r="AK64" t="s">
        <v>128</v>
      </c>
      <c r="AL64" s="43">
        <f t="shared" si="12"/>
        <v>1</v>
      </c>
      <c r="AM64" s="43">
        <f t="shared" si="13"/>
        <v>10</v>
      </c>
      <c r="AN64" s="43">
        <f t="shared" si="14"/>
        <v>9</v>
      </c>
      <c r="AO64" s="43">
        <f t="shared" si="15"/>
        <v>0</v>
      </c>
    </row>
    <row r="65" spans="1:63" x14ac:dyDescent="0.25">
      <c r="A65" s="1" t="s">
        <v>24</v>
      </c>
      <c r="B65" s="1" t="s">
        <v>132</v>
      </c>
      <c r="C65" s="13" t="str">
        <f t="shared" si="0"/>
        <v>Dave Taylor</v>
      </c>
      <c r="D65" s="1">
        <v>-28</v>
      </c>
      <c r="E65" s="1">
        <v>-5</v>
      </c>
      <c r="F65" s="1">
        <v>14</v>
      </c>
      <c r="G65" s="1">
        <v>-13</v>
      </c>
      <c r="H65" s="1">
        <v>-16</v>
      </c>
      <c r="I65" s="1">
        <v>23</v>
      </c>
      <c r="J65" s="1">
        <v>5</v>
      </c>
      <c r="K65" s="1" t="s">
        <v>9</v>
      </c>
      <c r="L65" s="1">
        <v>9</v>
      </c>
      <c r="M65" s="1">
        <v>26</v>
      </c>
      <c r="N65" s="1">
        <v>-2</v>
      </c>
      <c r="O65" s="1" t="s">
        <v>9</v>
      </c>
      <c r="P65" s="1" t="s">
        <v>9</v>
      </c>
      <c r="Q65" s="1" t="s">
        <v>9</v>
      </c>
      <c r="R65" s="1">
        <v>-9</v>
      </c>
      <c r="S65" s="1">
        <v>11</v>
      </c>
      <c r="T65" s="1" t="s">
        <v>9</v>
      </c>
      <c r="U65" s="1" t="s">
        <v>9</v>
      </c>
      <c r="V65" s="1" t="s">
        <v>9</v>
      </c>
      <c r="W65" s="1" t="s">
        <v>9</v>
      </c>
      <c r="X65" s="1" t="s">
        <v>9</v>
      </c>
      <c r="Y65" s="20">
        <f t="shared" si="7"/>
        <v>15</v>
      </c>
      <c r="Z65" s="2">
        <f t="shared" si="1"/>
        <v>12</v>
      </c>
      <c r="AA65" s="2">
        <f t="shared" si="8"/>
        <v>6</v>
      </c>
      <c r="AB65" s="2">
        <f t="shared" si="9"/>
        <v>0</v>
      </c>
      <c r="AC65" s="2">
        <f t="shared" si="10"/>
        <v>6</v>
      </c>
      <c r="AE65">
        <f t="shared" si="16"/>
        <v>0</v>
      </c>
      <c r="AF65">
        <f t="shared" si="17"/>
        <v>2</v>
      </c>
      <c r="AG65">
        <f t="shared" si="18"/>
        <v>1</v>
      </c>
      <c r="AH65">
        <f t="shared" si="19"/>
        <v>9</v>
      </c>
      <c r="AI65">
        <f t="shared" si="6"/>
        <v>12</v>
      </c>
      <c r="AJ65" t="str">
        <f t="shared" si="11"/>
        <v/>
      </c>
      <c r="AK65" t="s">
        <v>239</v>
      </c>
      <c r="AL65" s="43">
        <f t="shared" si="12"/>
        <v>0</v>
      </c>
      <c r="AM65" s="43">
        <f t="shared" si="13"/>
        <v>0</v>
      </c>
      <c r="AN65" s="43">
        <f t="shared" si="14"/>
        <v>4</v>
      </c>
      <c r="AO65" s="43">
        <f t="shared" si="15"/>
        <v>8</v>
      </c>
    </row>
    <row r="66" spans="1:63" x14ac:dyDescent="0.25">
      <c r="A66" s="1" t="s">
        <v>133</v>
      </c>
      <c r="B66" s="1" t="s">
        <v>132</v>
      </c>
      <c r="C66" s="13" t="str">
        <f t="shared" ref="C66:C74" si="20">A66&amp;" "&amp;B66</f>
        <v>Dennis Taylor</v>
      </c>
      <c r="D66" s="1">
        <v>24</v>
      </c>
      <c r="E66" s="1">
        <v>-1</v>
      </c>
      <c r="F66" s="1">
        <v>2</v>
      </c>
      <c r="G66" s="1" t="s">
        <v>9</v>
      </c>
      <c r="H66" s="1">
        <v>-2</v>
      </c>
      <c r="I66" s="1" t="s">
        <v>9</v>
      </c>
      <c r="J66" s="1">
        <v>5</v>
      </c>
      <c r="K66" s="1">
        <v>-19</v>
      </c>
      <c r="L66" s="1">
        <v>8</v>
      </c>
      <c r="M66" s="1">
        <v>13</v>
      </c>
      <c r="N66" s="1">
        <v>17</v>
      </c>
      <c r="O66" s="1" t="s">
        <v>9</v>
      </c>
      <c r="P66" s="1" t="s">
        <v>9</v>
      </c>
      <c r="Q66" s="1" t="s">
        <v>9</v>
      </c>
      <c r="R66" s="1">
        <v>-8</v>
      </c>
      <c r="S66" s="1">
        <v>7</v>
      </c>
      <c r="T66" s="1">
        <v>-2</v>
      </c>
      <c r="U66" s="1">
        <v>-1</v>
      </c>
      <c r="V66" s="1" t="s">
        <v>9</v>
      </c>
      <c r="W66" s="1" t="s">
        <v>9</v>
      </c>
      <c r="X66" s="1" t="s">
        <v>9</v>
      </c>
      <c r="Y66" s="20">
        <f t="shared" si="7"/>
        <v>43</v>
      </c>
      <c r="Z66" s="2">
        <f t="shared" ref="Z66:Z67" si="21">SUM(AA66:AC66)</f>
        <v>13</v>
      </c>
      <c r="AA66" s="2">
        <f t="shared" si="8"/>
        <v>7</v>
      </c>
      <c r="AB66" s="2">
        <f t="shared" si="9"/>
        <v>0</v>
      </c>
      <c r="AC66" s="2">
        <f t="shared" si="10"/>
        <v>6</v>
      </c>
      <c r="AE66">
        <f t="shared" ref="AE66:AE75" si="22">IF(ISERROR(VLOOKUP($C66,$A$80:$C$143,3,FALSE)=1),0,IF(VLOOKUP($C66,$A$80:$C$143,3,FALSE)=1,1,0))+IF(ISERROR(VLOOKUP($C66,$D$80:$F$143,3,FALSE)=1),0,IF(VLOOKUP($C66,$D$80:$F$143,3,FALSE)=1,1,0))+IF(ISERROR(VLOOKUP($C66,$G$80:$I$143,3,FALSE)=1),0,IF(VLOOKUP($C66,$G$80:$I$143,3,FALSE)=1,1,0))+IF(ISERROR(VLOOKUP($C66,$J$80:$L$143,3,FALSE)=1),0,IF(VLOOKUP($C66,$J$80:$L$143,3,FALSE)=1,1,0))+IF(ISERROR(VLOOKUP($C66,$M$80:$O$143,3,FALSE)=1),0,IF(VLOOKUP($C66,$M$80:$O$143,3,FALSE)=1,1,0))+IF(ISERROR(VLOOKUP($C66,$P$80:$R$143,3,FALSE)=1),0,IF(VLOOKUP($C66,$P$80:$R$143,3,FALSE)=1,1,0))+IF(ISERROR(VLOOKUP($C66,$S$80:$U$143,3,FALSE)=1),0,IF(VLOOKUP($C66,$S$80:$U$143,3,FALSE)=1,1,0))+IF(ISERROR(VLOOKUP($C66,$V$80:$X$143,3,FALSE)=1),0,IF(VLOOKUP($C66,$V$80:$X$143,3,FALSE)=1,1,0))+IF(ISERROR(VLOOKUP($C66,$Y$80:$AA$143,3,FALSE)=1),0,IF(VLOOKUP($C66,$Y$80:$AA$143,3,FALSE)=1,1,0))+IF(ISERROR(VLOOKUP($C66,$AB$80:$AD$143,3,FALSE)=1),0,IF(VLOOKUP($C66,$AB$80:$AD$143,3,FALSE)=1,1,0))+IF(ISERROR(VLOOKUP($C66,$AE$80:$AG$139,3,FALSE)=1),0,IF(VLOOKUP($C66,$AE$80:$AG$139,3,FALSE)=1,1,0))+IF(ISERROR(VLOOKUP($C66,$AH$80:$AJ$143,3,FALSE)=1),0,IF(VLOOKUP($C66,$AH$80:$AJ$143,3,FALSE)=1,1,0))+IF(ISERROR(VLOOKUP($C66,$AK$80:$AM$143,3,FALSE)=1),0,IF(VLOOKUP($C66,$AK$80:$AM$143,3,FALSE)=1,1,0))+IF(ISERROR(VLOOKUP($C66,$AN$80:$AP$143,3,FALSE)=1),0,IF(VLOOKUP($C66,$AN$80:$AP$143,3,FALSE)=1,1,0))+IF(ISERROR(VLOOKUP($C66,$AQ$80:$AS$143,3,FALSE)=1),0,IF(VLOOKUP($C66,$AQ$80:$AS$143,3,FALSE)=1,1,0))+IF(ISERROR(VLOOKUP($C66,$AT$80:$AV$143,3,FALSE)=1),0,IF(VLOOKUP($C66,$AT$80:$AV$143,3,FALSE)=1,1,0))+IF(ISERROR(VLOOKUP($C66,$AW$80:$AY$143,3,FALSE)=1),0,IF(VLOOKUP($C66,$AW$80:$AY$143,3,FALSE)=1,1,0))+IF(ISERROR(VLOOKUP($C66,$AZ$80:$BB$143,3,FALSE)=1),0,IF(VLOOKUP($C66,$AZ$80:$BB$143,3,FALSE)=1,1,0))+IF(ISERROR(VLOOKUP($C66,$BC$80:$BE$143,3,FALSE)=1),0,IF(VLOOKUP($C66,$BC$80:$BE$143,3,FALSE)=1,1,0))+IF(ISERROR(VLOOKUP($C66,$BF$80:$BH$143,3,FALSE)=1),0,IF(VLOOKUP($C66,$BF$80:$BH$143,3,FALSE)=1,1,0))+IF(ISERROR(VLOOKUP($C66,$BI$80:$BK$143,3,FALSE)=1),0,IF(VLOOKUP($C66,$BI$80:$BK$143,3,FALSE)=1,1,0))</f>
        <v>12</v>
      </c>
      <c r="AF66">
        <f t="shared" ref="AF66:AF75" si="23">IF(ISERROR(VLOOKUP($C66,$A$80:$C$143,3,FALSE)=2),0,IF(VLOOKUP($C66,$A$80:$C$143,3,FALSE)=2,1,0))+IF(ISERROR(VLOOKUP($C66,$D$80:$F$143,3,FALSE)=2),0,IF(VLOOKUP($C66,$D$80:$F$143,3,FALSE)=2,1,0))+IF(ISERROR(VLOOKUP($C66,$G$80:$I$143,3,FALSE)=2),0,IF(VLOOKUP($C66,$G$80:$I$143,3,FALSE)=2,1,0))+IF(ISERROR(VLOOKUP($C66,$J$80:$L$143,3,FALSE)=2),0,IF(VLOOKUP($C66,$J$80:$L$143,3,FALSE)=2,1,0))+IF(ISERROR(VLOOKUP($C66,$M$80:$O$143,3,FALSE)=2),0,IF(VLOOKUP($C66,$M$80:$O$143,3,FALSE)=2,1,0))+IF(ISERROR(VLOOKUP($C66,$P$80:$R$143,3,FALSE)=2),0,IF(VLOOKUP($C66,$P$80:$R$143,3,FALSE)=2,1,0))+IF(ISERROR(VLOOKUP($C66,$S$80:$U$143,3,FALSE)=2),0,IF(VLOOKUP($C66,$S$80:$U$143,3,FALSE)=2,1,0))+IF(ISERROR(VLOOKUP($C66,$V$80:$X$143,3,FALSE)=2),0,IF(VLOOKUP($C66,$V$80:$X$143,3,FALSE)=2,1,0))+IF(ISERROR(VLOOKUP($C66,$Y$80:$AA$143,3,FALSE)=2),0,IF(VLOOKUP($C66,$Y$80:$AA$143,3,FALSE)=2,1,0))+IF(ISERROR(VLOOKUP($C66,$AB$80:$AD$143,3,FALSE)=2),0,IF(VLOOKUP($C66,$AB$80:$AD$143,3,FALSE)=2,1,0))+IF(ISERROR(VLOOKUP($C66,$AE$80:$AG$139,3,FALSE)=2),0,IF(VLOOKUP($C66,$AE$80:$AG$139,3,FALSE)=2,1,0))+IF(ISERROR(VLOOKUP($C66,$AH$80:$AJ$143,3,FALSE)=2),0,IF(VLOOKUP($C66,$AH$80:$AJ$143,3,FALSE)=2,1,0))+IF(ISERROR(VLOOKUP($C66,$AK$80:$AM$143,3,FALSE)=2),0,IF(VLOOKUP($C66,$AK$80:$AM$143,3,FALSE)=2,1,0))+IF(ISERROR(VLOOKUP($C66,$AN$80:$AP$143,3,FALSE)=2),0,IF(VLOOKUP($C66,$AN$80:$AP$143,3,FALSE)=2,1,0))+IF(ISERROR(VLOOKUP($C66,$AQ$80:$AS$143,3,FALSE)=2),0,IF(VLOOKUP($C66,$AQ$80:$AS$143,3,FALSE)=2,1,0))+IF(ISERROR(VLOOKUP($C66,$AT$80:$AV$143,3,FALSE)=2),0,IF(VLOOKUP($C66,$AT$80:$AV$143,3,FALSE)=2,1,0))+IF(ISERROR(VLOOKUP($C66,$AW$80:$AY$143,3,FALSE)=2),0,IF(VLOOKUP($C66,$AW$80:$AY$143,3,FALSE)=2,1,0))+IF(ISERROR(VLOOKUP($C66,$AZ$80:$BB$143,3,FALSE)=2),0,IF(VLOOKUP($C66,$AZ$80:$BB$143,3,FALSE)=2,1,0))+IF(ISERROR(VLOOKUP($C66,$BC$80:$BE$143,3,FALSE)=2),0,IF(VLOOKUP($C66,$BC$80:$BE$143,3,FALSE)=2,1,0))+IF(ISERROR(VLOOKUP($C66,$BF$80:$BH$143,3,FALSE)=2),0,IF(VLOOKUP($C66,$BF$80:$BH$143,3,FALSE)=2,1,0))+IF(ISERROR(VLOOKUP($C66,$BI$80:$BK$143,3,FALSE)=2),0,IF(VLOOKUP($C66,$BI$80:$BK$143,3,FALSE)=2,1,0))</f>
        <v>0</v>
      </c>
      <c r="AG66">
        <f t="shared" ref="AG66:AG75" si="24">IF(ISERROR(VLOOKUP($C66,$A$80:$C$143,3,FALSE)=3),0,IF(VLOOKUP($C66,$A$80:$C$143,3,FALSE)=3,1,0))+IF(ISERROR(VLOOKUP($C66,$D$80:$F$143,3,FALSE)=3),0,IF(VLOOKUP($C66,$D$80:$F$143,3,FALSE)=3,1,0))+IF(ISERROR(VLOOKUP($C66,$G$80:$I$143,3,FALSE)=3),0,IF(VLOOKUP($C66,$G$80:$I$143,3,FALSE)=3,1,0))+IF(ISERROR(VLOOKUP($C66,$J$80:$L$143,3,FALSE)=3),0,IF(VLOOKUP($C66,$J$80:$L$143,3,FALSE)=3,1,0))+IF(ISERROR(VLOOKUP($C66,$M$80:$O$143,3,FALSE)=3),0,IF(VLOOKUP($C66,$M$80:$O$143,3,FALSE)=3,1,0))+IF(ISERROR(VLOOKUP($C66,$P$80:$R$143,3,FALSE)=3),0,IF(VLOOKUP($C66,$P$80:$R$143,3,FALSE)=3,1,0))+IF(ISERROR(VLOOKUP($C66,$S$80:$U$143,3,FALSE)=3),0,IF(VLOOKUP($C66,$S$80:$U$143,3,FALSE)=3,1,0))+IF(ISERROR(VLOOKUP($C66,$V$80:$X$143,3,FALSE)=3),0,IF(VLOOKUP($C66,$V$80:$X$143,3,FALSE)=3,1,0))+IF(ISERROR(VLOOKUP($C66,$Y$80:$AA$143,3,FALSE)=3),0,IF(VLOOKUP($C66,$Y$80:$AA$143,3,FALSE)=3,1,0))+IF(ISERROR(VLOOKUP($C66,$AB$80:$AD$143,3,FALSE)=3),0,IF(VLOOKUP($C66,$AB$80:$AD$143,3,FALSE)=3,1,0))+IF(ISERROR(VLOOKUP($C66,$AE$80:$AG$139,3,FALSE)=3),0,IF(VLOOKUP($C66,$AE$80:$AG$139,3,FALSE)=3,1,0))+IF(ISERROR(VLOOKUP($C66,$AH$80:$AJ$143,3,FALSE)=3),0,IF(VLOOKUP($C66,$AH$80:$AJ$143,3,FALSE)=3,1,0))+IF(ISERROR(VLOOKUP($C66,$AK$80:$AM$143,3,FALSE)=3),0,IF(VLOOKUP($C66,$AK$80:$AM$143,3,FALSE)=3,1,0))+IF(ISERROR(VLOOKUP($C66,$AN$80:$AP$143,3,FALSE)=3),0,IF(VLOOKUP($C66,$AN$80:$AP$143,3,FALSE)=3,1,0))+IF(ISERROR(VLOOKUP($C66,$AQ$80:$AS$143,3,FALSE)=3),0,IF(VLOOKUP($C66,$AQ$80:$AS$143,3,FALSE)=3,1,0))+IF(ISERROR(VLOOKUP($C66,$AT$80:$AV$143,3,FALSE)=3),0,IF(VLOOKUP($C66,$AT$80:$AV$143,3,FALSE)=3,1,0))+IF(ISERROR(VLOOKUP($C66,$AW$80:$AY$143,3,FALSE)=3),0,IF(VLOOKUP($C66,$AW$80:$AY$143,3,FALSE)=3,1,0))+IF(ISERROR(VLOOKUP($C66,$AZ$80:$BB$143,3,FALSE)=3),0,IF(VLOOKUP($C66,$AZ$80:$BB$143,3,FALSE)=3,1,0))+IF(ISERROR(VLOOKUP($C66,$BC$80:$BE$143,3,FALSE)=3),0,IF(VLOOKUP($C66,$BC$80:$BE$143,3,FALSE)=3,1,0))+IF(ISERROR(VLOOKUP($C66,$BF$80:$BH$143,3,FALSE)=3),0,IF(VLOOKUP($C66,$BF$80:$BH$143,3,FALSE)=3,1,0))+IF(ISERROR(VLOOKUP($C66,$BI$80:$BK$143,3,FALSE)=3),0,IF(VLOOKUP($C66,$BI$80:$BK$143,3,FALSE)=3,1,0))</f>
        <v>0</v>
      </c>
      <c r="AH66">
        <f t="shared" ref="AH66:AH75" si="25">IF(ISERROR(VLOOKUP($C66,$A$80:$C$143,3,FALSE)=4),0,IF(VLOOKUP($C66,$A$80:$C$143,3,FALSE)=4,1,0))+IF(ISERROR(VLOOKUP($C66,$D$80:$F$143,3,FALSE)=4),0,IF(VLOOKUP($C66,$D$80:$F$143,3,FALSE)=4,1,0))+IF(ISERROR(VLOOKUP($C66,$G$80:$I$143,3,FALSE)=4),0,IF(VLOOKUP($C66,$G$80:$I$143,3,FALSE)=4,1,0))+IF(ISERROR(VLOOKUP($C66,$J$80:$L$143,3,FALSE)=4),0,IF(VLOOKUP($C66,$J$80:$L$143,3,FALSE)=4,1,0))+IF(ISERROR(VLOOKUP($C66,$M$80:$O$143,3,FALSE)=4),0,IF(VLOOKUP($C66,$M$80:$O$143,3,FALSE)=4,1,0))+IF(ISERROR(VLOOKUP($C66,$P$80:$R$143,3,FALSE)=4),0,IF(VLOOKUP($C66,$P$80:$R$143,3,FALSE)=4,1,0))+IF(ISERROR(VLOOKUP($C66,$S$80:$U$143,3,FALSE)=4),0,IF(VLOOKUP($C66,$S$80:$U$143,3,FALSE)=4,1,0))+IF(ISERROR(VLOOKUP($C66,$V$80:$X$143,3,FALSE)=4),0,IF(VLOOKUP($C66,$V$80:$X$143,3,FALSE)=4,1,0))+IF(ISERROR(VLOOKUP($C66,$Y$80:$AA$143,3,FALSE)=4),0,IF(VLOOKUP($C66,$Y$80:$AA$143,3,FALSE)=4,1,0))+IF(ISERROR(VLOOKUP($C66,$AB$80:$AD$143,3,FALSE)=4),0,IF(VLOOKUP($C66,$AB$80:$AD$143,3,FALSE)=4,1,0))+IF(ISERROR(VLOOKUP($C66,$AE$80:$AG$139,3,FALSE)=4),0,IF(VLOOKUP($C66,$AE$80:$AG$139,3,FALSE)=4,1,0))+IF(ISERROR(VLOOKUP($C66,$AH$80:$AJ$143,3,FALSE)=4),0,IF(VLOOKUP($C66,$AH$80:$AJ$143,3,FALSE)=4,1,0))+IF(ISERROR(VLOOKUP($C66,$AK$80:$AM$143,3,FALSE)=4),0,IF(VLOOKUP($C66,$AK$80:$AM$143,3,FALSE)=4,1,0))+IF(ISERROR(VLOOKUP($C66,$AN$80:$AP$143,3,FALSE)=4),0,IF(VLOOKUP($C66,$AN$80:$AP$143,3,FALSE)=4,1,0))+IF(ISERROR(VLOOKUP($C66,$AQ$80:$AS$143,3,FALSE)=4),0,IF(VLOOKUP($C66,$AQ$80:$AS$143,3,FALSE)=4,1,0))+IF(ISERROR(VLOOKUP($C66,$AT$80:$AV$143,3,FALSE)=4),0,IF(VLOOKUP($C66,$AT$80:$AV$143,3,FALSE)=4,1,0))+IF(ISERROR(VLOOKUP($C66,$AW$80:$AY$143,3,FALSE)=4),0,IF(VLOOKUP($C66,$AW$80:$AY$143,3,FALSE)=4,1,0))+IF(ISERROR(VLOOKUP($C66,$AZ$80:$BB$143,3,FALSE)=4),0,IF(VLOOKUP($C66,$AZ$80:$BB$143,3,FALSE)=4,1,0))+IF(ISERROR(VLOOKUP($C66,$BC$80:$BE$143,3,FALSE)=4),0,IF(VLOOKUP($C66,$BC$80:$BE$143,3,FALSE)=4,1,0))+IF(ISERROR(VLOOKUP($C66,$BF$80:$BH$143,3,FALSE)=4),0,IF(VLOOKUP($C66,$BF$80:$BH$143,3,FALSE)=4,1,0))+IF(ISERROR(VLOOKUP($C66,$BI$80:$BK$143,3,FALSE)=4),0,IF(VLOOKUP($C66,$BI$80:$BK$143,3,FALSE)=4,1,0))</f>
        <v>1</v>
      </c>
      <c r="AI66">
        <f t="shared" ref="AI66" si="26">SUM(AE66:AH66)</f>
        <v>13</v>
      </c>
      <c r="AJ66" t="str">
        <f t="shared" si="11"/>
        <v/>
      </c>
      <c r="AK66" t="s">
        <v>134</v>
      </c>
      <c r="AL66" s="43">
        <f t="shared" si="12"/>
        <v>0</v>
      </c>
      <c r="AM66" s="43">
        <f t="shared" si="13"/>
        <v>0</v>
      </c>
      <c r="AN66" s="43">
        <f t="shared" si="14"/>
        <v>5</v>
      </c>
      <c r="AO66" s="43">
        <f t="shared" si="15"/>
        <v>8</v>
      </c>
    </row>
    <row r="67" spans="1:63" x14ac:dyDescent="0.25">
      <c r="A67" s="1" t="s">
        <v>24</v>
      </c>
      <c r="B67" s="1" t="s">
        <v>135</v>
      </c>
      <c r="C67" s="13" t="str">
        <f t="shared" si="20"/>
        <v>Dave Thulborn</v>
      </c>
      <c r="D67" s="1">
        <v>16</v>
      </c>
      <c r="E67" s="1">
        <v>6</v>
      </c>
      <c r="F67" s="1">
        <v>-3</v>
      </c>
      <c r="G67" s="1">
        <v>18</v>
      </c>
      <c r="H67" s="1">
        <v>3</v>
      </c>
      <c r="I67" s="1">
        <v>16</v>
      </c>
      <c r="J67" s="1">
        <v>19</v>
      </c>
      <c r="K67" s="1">
        <v>17</v>
      </c>
      <c r="L67" s="1">
        <v>-9</v>
      </c>
      <c r="M67" s="1">
        <v>-3</v>
      </c>
      <c r="N67" s="1">
        <v>10</v>
      </c>
      <c r="O67" s="1">
        <v>-6</v>
      </c>
      <c r="P67" s="1">
        <v>4</v>
      </c>
      <c r="Q67" s="1">
        <v>21</v>
      </c>
      <c r="R67" s="1">
        <v>7</v>
      </c>
      <c r="S67" s="1" t="s">
        <v>9</v>
      </c>
      <c r="T67" s="1">
        <v>-5</v>
      </c>
      <c r="U67" s="1">
        <v>7</v>
      </c>
      <c r="V67" s="1">
        <v>17</v>
      </c>
      <c r="W67" s="1" t="s">
        <v>9</v>
      </c>
      <c r="X67" s="1">
        <v>21</v>
      </c>
      <c r="Y67" s="20">
        <f t="shared" ref="Y67" si="27">SUM(D67:X67)</f>
        <v>156</v>
      </c>
      <c r="Z67" s="2">
        <f t="shared" si="21"/>
        <v>19</v>
      </c>
      <c r="AA67" s="2">
        <f t="shared" ref="AA67" si="28">COUNTIF(D67:X67,"&gt;0")</f>
        <v>14</v>
      </c>
      <c r="AB67" s="2">
        <f t="shared" ref="AB67" si="29">COUNTIF(D67:X67,0)</f>
        <v>0</v>
      </c>
      <c r="AC67" s="2">
        <f t="shared" ref="AC67" si="30">COUNTIF(D67:X67,"&lt;0")</f>
        <v>5</v>
      </c>
      <c r="AE67">
        <f t="shared" si="22"/>
        <v>0</v>
      </c>
      <c r="AF67">
        <f t="shared" si="23"/>
        <v>0</v>
      </c>
      <c r="AG67">
        <f t="shared" si="24"/>
        <v>18</v>
      </c>
      <c r="AH67">
        <f t="shared" si="25"/>
        <v>1</v>
      </c>
      <c r="AI67">
        <f t="shared" ref="AI67" si="31">SUM(AE67:AH67)</f>
        <v>19</v>
      </c>
      <c r="AJ67" t="str">
        <f t="shared" si="11"/>
        <v/>
      </c>
      <c r="AK67" t="s">
        <v>136</v>
      </c>
      <c r="AL67" s="43">
        <f t="shared" ref="AL67:AL75" si="32">COUNTIF($A$80:$AZ$95,$AK67)+COUNTIF($BC$80:$BC$95,$AK67)+COUNTIF($BI$80:$BI$95,$AK67)</f>
        <v>19</v>
      </c>
      <c r="AM67" s="43">
        <f t="shared" ref="AM67:AM75" si="33">COUNTIF($A$96:$AZ$111,$AK67)+COUNTIF($BC$96:$BC$111,$AK67)+COUNTIF($BF$80:$BF$95,$AK67)</f>
        <v>0</v>
      </c>
      <c r="AN67" s="43">
        <f t="shared" ref="AN67:AN75" si="34">COUNTIF($A$112:$AZ$127,$AK67)</f>
        <v>0</v>
      </c>
      <c r="AO67" s="43">
        <f t="shared" ref="AO67:AO75" si="35">COUNTIF($A$128:$AZ$139,$AK67)</f>
        <v>0</v>
      </c>
    </row>
    <row r="68" spans="1:63" x14ac:dyDescent="0.25">
      <c r="A68" s="1" t="s">
        <v>35</v>
      </c>
      <c r="B68" s="1" t="s">
        <v>135</v>
      </c>
      <c r="C68" s="13" t="str">
        <f t="shared" si="20"/>
        <v>Scott Thulborn</v>
      </c>
      <c r="D68" s="1">
        <v>16</v>
      </c>
      <c r="E68" s="1">
        <v>6</v>
      </c>
      <c r="F68" s="1">
        <v>-3</v>
      </c>
      <c r="G68" s="1">
        <v>18</v>
      </c>
      <c r="H68" s="1">
        <v>3</v>
      </c>
      <c r="I68" s="1">
        <v>16</v>
      </c>
      <c r="J68" s="1">
        <v>19</v>
      </c>
      <c r="K68" s="1">
        <v>17</v>
      </c>
      <c r="L68" s="1">
        <v>-9</v>
      </c>
      <c r="M68" s="1">
        <v>-3</v>
      </c>
      <c r="N68" s="1" t="s">
        <v>9</v>
      </c>
      <c r="O68" s="1">
        <v>-6</v>
      </c>
      <c r="P68" s="1">
        <v>4</v>
      </c>
      <c r="Q68" s="1">
        <v>9</v>
      </c>
      <c r="R68" s="1">
        <v>20</v>
      </c>
      <c r="S68" s="1" t="s">
        <v>9</v>
      </c>
      <c r="T68" s="1">
        <v>11</v>
      </c>
      <c r="U68" s="1">
        <v>23</v>
      </c>
      <c r="V68" s="1">
        <v>16</v>
      </c>
      <c r="W68" s="1" t="s">
        <v>9</v>
      </c>
      <c r="X68" s="1">
        <v>-1</v>
      </c>
      <c r="Y68" s="20">
        <f t="shared" ref="Y68:Y74" si="36">SUM(D68:X68)</f>
        <v>156</v>
      </c>
      <c r="Z68" s="2">
        <f t="shared" ref="Z68:Z74" si="37">SUM(AA68:AC68)</f>
        <v>18</v>
      </c>
      <c r="AA68" s="2">
        <f t="shared" ref="AA68:AA74" si="38">COUNTIF(D68:X68,"&gt;0")</f>
        <v>13</v>
      </c>
      <c r="AB68" s="2">
        <f t="shared" ref="AB68:AB74" si="39">COUNTIF(D68:X68,0)</f>
        <v>0</v>
      </c>
      <c r="AC68" s="2">
        <f t="shared" ref="AC68:AC74" si="40">COUNTIF(D68:X68,"&lt;0")</f>
        <v>5</v>
      </c>
      <c r="AE68">
        <f t="shared" si="22"/>
        <v>0</v>
      </c>
      <c r="AF68">
        <f t="shared" si="23"/>
        <v>0</v>
      </c>
      <c r="AG68">
        <f t="shared" si="24"/>
        <v>0</v>
      </c>
      <c r="AH68">
        <f t="shared" si="25"/>
        <v>18</v>
      </c>
      <c r="AI68">
        <f t="shared" ref="AI68:AI74" si="41">SUM(AE68:AH68)</f>
        <v>18</v>
      </c>
      <c r="AJ68" t="str">
        <f t="shared" ref="AJ68:AJ75" si="42">IF(AI68=Z68,"","no")</f>
        <v/>
      </c>
      <c r="AK68" t="s">
        <v>137</v>
      </c>
      <c r="AL68" s="43">
        <f t="shared" si="32"/>
        <v>18</v>
      </c>
      <c r="AM68" s="43">
        <f t="shared" si="33"/>
        <v>0</v>
      </c>
      <c r="AN68" s="43">
        <f t="shared" si="34"/>
        <v>0</v>
      </c>
      <c r="AO68" s="43">
        <f t="shared" si="35"/>
        <v>0</v>
      </c>
    </row>
    <row r="69" spans="1:63" x14ac:dyDescent="0.25">
      <c r="A69" s="1" t="s">
        <v>208</v>
      </c>
      <c r="B69" s="1" t="s">
        <v>388</v>
      </c>
      <c r="C69" s="13" t="str">
        <f t="shared" si="20"/>
        <v>David Uppington</v>
      </c>
      <c r="D69" s="1">
        <v>-28</v>
      </c>
      <c r="E69" s="1">
        <v>11</v>
      </c>
      <c r="F69" s="1">
        <v>14</v>
      </c>
      <c r="G69" s="1" t="s">
        <v>9</v>
      </c>
      <c r="H69" s="1">
        <v>-1</v>
      </c>
      <c r="I69" s="1">
        <v>21</v>
      </c>
      <c r="J69" s="1">
        <v>3</v>
      </c>
      <c r="K69" s="1" t="s">
        <v>9</v>
      </c>
      <c r="L69" s="1">
        <v>12</v>
      </c>
      <c r="M69" s="1">
        <v>2</v>
      </c>
      <c r="N69" s="1">
        <v>13</v>
      </c>
      <c r="O69" s="1" t="s">
        <v>9</v>
      </c>
      <c r="P69" s="1" t="s">
        <v>9</v>
      </c>
      <c r="Q69" s="1" t="s">
        <v>9</v>
      </c>
      <c r="R69" s="1">
        <v>4</v>
      </c>
      <c r="S69" s="1">
        <v>-6</v>
      </c>
      <c r="T69" s="1" t="s">
        <v>9</v>
      </c>
      <c r="U69" s="1">
        <v>-3</v>
      </c>
      <c r="V69" s="1" t="s">
        <v>9</v>
      </c>
      <c r="W69" s="1" t="s">
        <v>9</v>
      </c>
      <c r="X69" s="1" t="s">
        <v>9</v>
      </c>
      <c r="Y69" s="20">
        <f t="shared" si="36"/>
        <v>42</v>
      </c>
      <c r="Z69" s="2">
        <f t="shared" si="37"/>
        <v>12</v>
      </c>
      <c r="AA69" s="2">
        <f t="shared" si="38"/>
        <v>8</v>
      </c>
      <c r="AB69" s="2">
        <f t="shared" si="39"/>
        <v>0</v>
      </c>
      <c r="AC69" s="2">
        <f t="shared" si="40"/>
        <v>4</v>
      </c>
      <c r="AE69">
        <f t="shared" si="22"/>
        <v>0</v>
      </c>
      <c r="AF69">
        <f t="shared" si="23"/>
        <v>8</v>
      </c>
      <c r="AG69">
        <f t="shared" si="24"/>
        <v>1</v>
      </c>
      <c r="AH69">
        <f t="shared" si="25"/>
        <v>3</v>
      </c>
      <c r="AI69">
        <f t="shared" si="41"/>
        <v>12</v>
      </c>
      <c r="AJ69" t="str">
        <f t="shared" si="42"/>
        <v/>
      </c>
      <c r="AK69" t="s">
        <v>401</v>
      </c>
      <c r="AL69" s="43">
        <f t="shared" si="32"/>
        <v>0</v>
      </c>
      <c r="AM69" s="43">
        <f t="shared" si="33"/>
        <v>1</v>
      </c>
      <c r="AN69" s="43">
        <f t="shared" si="34"/>
        <v>11</v>
      </c>
      <c r="AO69" s="43">
        <f t="shared" si="35"/>
        <v>0</v>
      </c>
    </row>
    <row r="70" spans="1:63" x14ac:dyDescent="0.25">
      <c r="A70" s="1" t="s">
        <v>140</v>
      </c>
      <c r="B70" s="1" t="s">
        <v>141</v>
      </c>
      <c r="C70" s="13" t="str">
        <f t="shared" si="20"/>
        <v>Vince Violi</v>
      </c>
      <c r="D70" s="1">
        <v>4</v>
      </c>
      <c r="E70" s="1">
        <v>-18</v>
      </c>
      <c r="F70" s="1">
        <v>1</v>
      </c>
      <c r="G70" s="1">
        <v>-2</v>
      </c>
      <c r="H70" s="1">
        <v>11</v>
      </c>
      <c r="I70" s="1">
        <v>-2</v>
      </c>
      <c r="J70" s="1">
        <v>16</v>
      </c>
      <c r="K70" s="1">
        <v>-8</v>
      </c>
      <c r="L70" s="1">
        <v>9</v>
      </c>
      <c r="M70" s="1">
        <v>2</v>
      </c>
      <c r="N70" s="1">
        <v>12</v>
      </c>
      <c r="O70" s="1">
        <v>-6</v>
      </c>
      <c r="P70" s="1">
        <v>-2</v>
      </c>
      <c r="Q70" s="1">
        <v>-22</v>
      </c>
      <c r="R70" s="1">
        <v>14</v>
      </c>
      <c r="S70" s="1" t="s">
        <v>9</v>
      </c>
      <c r="T70" s="1">
        <v>7</v>
      </c>
      <c r="U70" s="1">
        <v>-22</v>
      </c>
      <c r="V70" s="1">
        <v>-1</v>
      </c>
      <c r="W70" s="1" t="s">
        <v>9</v>
      </c>
      <c r="X70" s="1">
        <v>-2</v>
      </c>
      <c r="Y70" s="20">
        <f t="shared" si="36"/>
        <v>-9</v>
      </c>
      <c r="Z70" s="2">
        <f t="shared" si="37"/>
        <v>19</v>
      </c>
      <c r="AA70" s="2">
        <f t="shared" si="38"/>
        <v>9</v>
      </c>
      <c r="AB70" s="2">
        <f t="shared" si="39"/>
        <v>0</v>
      </c>
      <c r="AC70" s="2">
        <f t="shared" si="40"/>
        <v>10</v>
      </c>
      <c r="AE70">
        <f t="shared" si="22"/>
        <v>19</v>
      </c>
      <c r="AF70">
        <f t="shared" si="23"/>
        <v>0</v>
      </c>
      <c r="AG70">
        <f t="shared" si="24"/>
        <v>0</v>
      </c>
      <c r="AH70">
        <f t="shared" si="25"/>
        <v>0</v>
      </c>
      <c r="AI70">
        <f t="shared" si="41"/>
        <v>19</v>
      </c>
      <c r="AJ70" t="str">
        <f t="shared" si="42"/>
        <v/>
      </c>
      <c r="AK70" t="s">
        <v>142</v>
      </c>
      <c r="AL70" s="43">
        <f t="shared" si="32"/>
        <v>19</v>
      </c>
      <c r="AM70" s="43">
        <f t="shared" si="33"/>
        <v>0</v>
      </c>
      <c r="AN70" s="43">
        <f t="shared" si="34"/>
        <v>0</v>
      </c>
      <c r="AO70" s="43">
        <f t="shared" si="35"/>
        <v>0</v>
      </c>
    </row>
    <row r="71" spans="1:63" x14ac:dyDescent="0.25">
      <c r="A71" s="1" t="s">
        <v>53</v>
      </c>
      <c r="B71" s="1" t="s">
        <v>144</v>
      </c>
      <c r="C71" s="13" t="str">
        <f t="shared" si="20"/>
        <v>Steve Walkley</v>
      </c>
      <c r="D71" s="1">
        <v>-12</v>
      </c>
      <c r="E71" s="1">
        <v>-11</v>
      </c>
      <c r="F71" s="1">
        <v>0</v>
      </c>
      <c r="G71" s="1">
        <v>-4</v>
      </c>
      <c r="H71" s="1">
        <v>6</v>
      </c>
      <c r="I71" s="1">
        <v>3</v>
      </c>
      <c r="J71" s="1">
        <v>-6</v>
      </c>
      <c r="K71" s="1">
        <v>18</v>
      </c>
      <c r="L71" s="1">
        <v>-16</v>
      </c>
      <c r="M71" s="1">
        <v>-4</v>
      </c>
      <c r="N71" s="1">
        <v>-9</v>
      </c>
      <c r="O71" s="1">
        <v>13</v>
      </c>
      <c r="P71" s="1">
        <v>4</v>
      </c>
      <c r="Q71" s="1">
        <v>2</v>
      </c>
      <c r="R71" s="1">
        <v>-9</v>
      </c>
      <c r="S71" s="1" t="s">
        <v>9</v>
      </c>
      <c r="T71" s="1">
        <v>-2</v>
      </c>
      <c r="U71" s="1">
        <v>3</v>
      </c>
      <c r="V71" s="1">
        <v>21</v>
      </c>
      <c r="W71" s="1" t="s">
        <v>9</v>
      </c>
      <c r="X71" s="1">
        <v>-9</v>
      </c>
      <c r="Y71" s="20">
        <f t="shared" si="36"/>
        <v>-12</v>
      </c>
      <c r="Z71" s="2">
        <f t="shared" si="37"/>
        <v>19</v>
      </c>
      <c r="AA71" s="2">
        <f t="shared" si="38"/>
        <v>8</v>
      </c>
      <c r="AB71" s="2">
        <f t="shared" si="39"/>
        <v>1</v>
      </c>
      <c r="AC71" s="2">
        <f t="shared" si="40"/>
        <v>10</v>
      </c>
      <c r="AE71">
        <f t="shared" si="22"/>
        <v>18</v>
      </c>
      <c r="AF71">
        <f t="shared" si="23"/>
        <v>0</v>
      </c>
      <c r="AG71">
        <f t="shared" si="24"/>
        <v>1</v>
      </c>
      <c r="AH71">
        <f t="shared" si="25"/>
        <v>0</v>
      </c>
      <c r="AI71">
        <f t="shared" si="41"/>
        <v>19</v>
      </c>
      <c r="AJ71" t="str">
        <f t="shared" si="42"/>
        <v/>
      </c>
      <c r="AK71" t="s">
        <v>145</v>
      </c>
      <c r="AL71" s="43">
        <f t="shared" si="32"/>
        <v>19</v>
      </c>
      <c r="AM71" s="43">
        <f t="shared" si="33"/>
        <v>0</v>
      </c>
      <c r="AN71" s="43">
        <f t="shared" si="34"/>
        <v>0</v>
      </c>
      <c r="AO71" s="43">
        <f t="shared" si="35"/>
        <v>0</v>
      </c>
    </row>
    <row r="72" spans="1:63" x14ac:dyDescent="0.25">
      <c r="A72" s="1" t="s">
        <v>146</v>
      </c>
      <c r="B72" s="1" t="s">
        <v>147</v>
      </c>
      <c r="C72" s="13" t="str">
        <f t="shared" si="20"/>
        <v>Bruce Wallace</v>
      </c>
      <c r="D72" s="1">
        <v>16</v>
      </c>
      <c r="E72" s="1">
        <v>6</v>
      </c>
      <c r="F72" s="1">
        <v>-3</v>
      </c>
      <c r="G72" s="1">
        <v>18</v>
      </c>
      <c r="H72" s="1">
        <v>3</v>
      </c>
      <c r="I72" s="1">
        <v>16</v>
      </c>
      <c r="J72" s="1">
        <v>19</v>
      </c>
      <c r="K72" s="1">
        <v>17</v>
      </c>
      <c r="L72" s="1">
        <v>-9</v>
      </c>
      <c r="M72" s="1">
        <v>-3</v>
      </c>
      <c r="N72" s="1">
        <v>10</v>
      </c>
      <c r="O72" s="1">
        <v>-6</v>
      </c>
      <c r="P72" s="1">
        <v>4</v>
      </c>
      <c r="Q72" s="1">
        <v>9</v>
      </c>
      <c r="R72" s="1">
        <v>20</v>
      </c>
      <c r="S72" s="1" t="s">
        <v>9</v>
      </c>
      <c r="T72" s="1">
        <v>11</v>
      </c>
      <c r="U72" s="1">
        <v>23</v>
      </c>
      <c r="V72" s="1">
        <v>16</v>
      </c>
      <c r="W72" s="1" t="s">
        <v>9</v>
      </c>
      <c r="X72" s="1">
        <v>-1</v>
      </c>
      <c r="Y72" s="20">
        <f t="shared" si="36"/>
        <v>166</v>
      </c>
      <c r="Z72" s="2">
        <f t="shared" si="37"/>
        <v>19</v>
      </c>
      <c r="AA72" s="2">
        <f t="shared" si="38"/>
        <v>14</v>
      </c>
      <c r="AB72" s="2">
        <f t="shared" si="39"/>
        <v>0</v>
      </c>
      <c r="AC72" s="2">
        <f t="shared" si="40"/>
        <v>5</v>
      </c>
      <c r="AE72">
        <f t="shared" si="22"/>
        <v>0</v>
      </c>
      <c r="AF72">
        <f t="shared" si="23"/>
        <v>18</v>
      </c>
      <c r="AG72">
        <f t="shared" si="24"/>
        <v>1</v>
      </c>
      <c r="AH72">
        <f t="shared" si="25"/>
        <v>0</v>
      </c>
      <c r="AI72">
        <f t="shared" si="41"/>
        <v>19</v>
      </c>
      <c r="AJ72" t="str">
        <f t="shared" si="42"/>
        <v/>
      </c>
      <c r="AK72" t="s">
        <v>148</v>
      </c>
      <c r="AL72" s="43">
        <f t="shared" si="32"/>
        <v>19</v>
      </c>
      <c r="AM72" s="43">
        <f t="shared" si="33"/>
        <v>0</v>
      </c>
      <c r="AN72" s="43">
        <f t="shared" si="34"/>
        <v>0</v>
      </c>
      <c r="AO72" s="43">
        <f t="shared" si="35"/>
        <v>0</v>
      </c>
    </row>
    <row r="73" spans="1:63" x14ac:dyDescent="0.25">
      <c r="A73" s="1" t="s">
        <v>389</v>
      </c>
      <c r="B73" s="1" t="s">
        <v>390</v>
      </c>
      <c r="C73" s="13" t="str">
        <f t="shared" si="20"/>
        <v>Val West</v>
      </c>
      <c r="D73" s="1">
        <v>24</v>
      </c>
      <c r="E73" s="1">
        <v>2</v>
      </c>
      <c r="F73" s="1" t="s">
        <v>9</v>
      </c>
      <c r="G73" s="1" t="s">
        <v>9</v>
      </c>
      <c r="H73" s="1" t="s">
        <v>9</v>
      </c>
      <c r="I73" s="1">
        <v>6</v>
      </c>
      <c r="J73" s="1" t="s">
        <v>9</v>
      </c>
      <c r="K73" s="1">
        <v>1</v>
      </c>
      <c r="L73" s="1">
        <v>-7</v>
      </c>
      <c r="M73" s="1" t="s">
        <v>9</v>
      </c>
      <c r="N73" s="1">
        <v>-11</v>
      </c>
      <c r="O73" s="1" t="s">
        <v>9</v>
      </c>
      <c r="P73" s="1" t="s">
        <v>9</v>
      </c>
      <c r="Q73" s="1" t="s">
        <v>9</v>
      </c>
      <c r="R73" s="1">
        <v>0</v>
      </c>
      <c r="S73" s="1">
        <v>2</v>
      </c>
      <c r="T73" s="1">
        <v>-21</v>
      </c>
      <c r="U73" s="1">
        <v>-12</v>
      </c>
      <c r="V73" s="1" t="s">
        <v>9</v>
      </c>
      <c r="W73" s="1" t="s">
        <v>9</v>
      </c>
      <c r="X73" s="1" t="s">
        <v>9</v>
      </c>
      <c r="Y73" s="20">
        <f t="shared" si="36"/>
        <v>-16</v>
      </c>
      <c r="Z73" s="2">
        <f t="shared" si="37"/>
        <v>10</v>
      </c>
      <c r="AA73" s="2">
        <f t="shared" si="38"/>
        <v>5</v>
      </c>
      <c r="AB73" s="2">
        <f t="shared" si="39"/>
        <v>1</v>
      </c>
      <c r="AC73" s="2">
        <f t="shared" si="40"/>
        <v>4</v>
      </c>
      <c r="AE73">
        <f t="shared" si="22"/>
        <v>5</v>
      </c>
      <c r="AF73">
        <f t="shared" si="23"/>
        <v>3</v>
      </c>
      <c r="AG73">
        <f t="shared" si="24"/>
        <v>2</v>
      </c>
      <c r="AH73">
        <f t="shared" si="25"/>
        <v>0</v>
      </c>
      <c r="AI73">
        <f t="shared" si="41"/>
        <v>10</v>
      </c>
      <c r="AJ73" t="str">
        <f t="shared" si="42"/>
        <v/>
      </c>
      <c r="AK73" t="s">
        <v>402</v>
      </c>
      <c r="AL73" s="43">
        <f t="shared" si="32"/>
        <v>0</v>
      </c>
      <c r="AM73" s="43">
        <f t="shared" si="33"/>
        <v>1</v>
      </c>
      <c r="AN73" s="43">
        <f t="shared" si="34"/>
        <v>9</v>
      </c>
      <c r="AO73" s="43">
        <f t="shared" si="35"/>
        <v>0</v>
      </c>
    </row>
    <row r="74" spans="1:63" x14ac:dyDescent="0.25">
      <c r="A74" s="1" t="s">
        <v>169</v>
      </c>
      <c r="B74" s="1" t="s">
        <v>189</v>
      </c>
      <c r="C74" s="13" t="str">
        <f t="shared" si="20"/>
        <v>Paul Young</v>
      </c>
      <c r="D74" s="1" t="s">
        <v>9</v>
      </c>
      <c r="E74" s="1" t="s">
        <v>9</v>
      </c>
      <c r="F74" s="1" t="s">
        <v>9</v>
      </c>
      <c r="G74" s="1">
        <v>-11</v>
      </c>
      <c r="H74" s="1">
        <v>3</v>
      </c>
      <c r="I74" s="1">
        <v>-4</v>
      </c>
      <c r="J74" s="1">
        <v>-14</v>
      </c>
      <c r="K74" s="1">
        <v>1</v>
      </c>
      <c r="L74" s="1" t="s">
        <v>9</v>
      </c>
      <c r="M74" s="1">
        <v>-6</v>
      </c>
      <c r="N74" s="1">
        <v>7</v>
      </c>
      <c r="O74" s="1" t="s">
        <v>9</v>
      </c>
      <c r="P74" s="1" t="s">
        <v>9</v>
      </c>
      <c r="Q74" s="1" t="s">
        <v>9</v>
      </c>
      <c r="R74" s="1">
        <v>8</v>
      </c>
      <c r="S74" s="1">
        <v>-9</v>
      </c>
      <c r="T74" s="1">
        <v>14</v>
      </c>
      <c r="U74" s="1">
        <v>13</v>
      </c>
      <c r="V74" s="1">
        <v>9</v>
      </c>
      <c r="W74" s="1">
        <v>8</v>
      </c>
      <c r="X74" s="1" t="s">
        <v>9</v>
      </c>
      <c r="Y74" s="20">
        <f t="shared" si="36"/>
        <v>19</v>
      </c>
      <c r="Z74" s="2">
        <f t="shared" si="37"/>
        <v>13</v>
      </c>
      <c r="AA74" s="2">
        <f t="shared" si="38"/>
        <v>8</v>
      </c>
      <c r="AB74" s="2">
        <f t="shared" si="39"/>
        <v>0</v>
      </c>
      <c r="AC74" s="2">
        <f t="shared" si="40"/>
        <v>5</v>
      </c>
      <c r="AE74">
        <f t="shared" si="22"/>
        <v>9</v>
      </c>
      <c r="AF74">
        <f t="shared" si="23"/>
        <v>2</v>
      </c>
      <c r="AG74">
        <f t="shared" si="24"/>
        <v>2</v>
      </c>
      <c r="AH74">
        <f t="shared" si="25"/>
        <v>0</v>
      </c>
      <c r="AI74">
        <f t="shared" si="41"/>
        <v>13</v>
      </c>
      <c r="AJ74" t="str">
        <f t="shared" si="42"/>
        <v/>
      </c>
      <c r="AK74" t="s">
        <v>255</v>
      </c>
      <c r="AL74" s="43">
        <f t="shared" si="32"/>
        <v>1</v>
      </c>
      <c r="AM74" s="43">
        <f t="shared" si="33"/>
        <v>9</v>
      </c>
      <c r="AN74" s="43">
        <f t="shared" si="34"/>
        <v>3</v>
      </c>
      <c r="AO74" s="43">
        <f t="shared" si="35"/>
        <v>0</v>
      </c>
    </row>
    <row r="75" spans="1:63" x14ac:dyDescent="0.25">
      <c r="A75" s="1" t="s">
        <v>13</v>
      </c>
      <c r="B75" s="1" t="s">
        <v>551</v>
      </c>
      <c r="C75" s="13" t="str">
        <f t="shared" ref="C75" si="43">A75&amp;" "&amp;B75</f>
        <v>Don Stevens</v>
      </c>
      <c r="D75" s="1" t="s">
        <v>9</v>
      </c>
      <c r="E75" s="1" t="s">
        <v>9</v>
      </c>
      <c r="F75" s="1" t="s">
        <v>9</v>
      </c>
      <c r="G75" s="1" t="s">
        <v>9</v>
      </c>
      <c r="H75" s="1" t="s">
        <v>9</v>
      </c>
      <c r="I75" s="1" t="s">
        <v>9</v>
      </c>
      <c r="J75" s="1" t="s">
        <v>9</v>
      </c>
      <c r="K75" s="1" t="s">
        <v>9</v>
      </c>
      <c r="L75" s="1" t="s">
        <v>9</v>
      </c>
      <c r="M75" s="1">
        <v>26</v>
      </c>
      <c r="N75" s="1" t="s">
        <v>9</v>
      </c>
      <c r="O75" s="1" t="s">
        <v>9</v>
      </c>
      <c r="P75" s="1" t="s">
        <v>9</v>
      </c>
      <c r="Q75" s="1" t="s">
        <v>9</v>
      </c>
      <c r="R75" s="1" t="s">
        <v>9</v>
      </c>
      <c r="S75" s="1" t="s">
        <v>9</v>
      </c>
      <c r="T75" s="1">
        <v>13</v>
      </c>
      <c r="U75" s="1" t="s">
        <v>9</v>
      </c>
      <c r="V75" s="1" t="s">
        <v>9</v>
      </c>
      <c r="W75" s="1" t="s">
        <v>9</v>
      </c>
      <c r="X75" s="1" t="s">
        <v>9</v>
      </c>
      <c r="Y75" s="20">
        <f t="shared" ref="Y75" si="44">SUM(D75:X75)</f>
        <v>39</v>
      </c>
      <c r="Z75" s="2">
        <f t="shared" ref="Z75" si="45">SUM(AA75:AC75)</f>
        <v>2</v>
      </c>
      <c r="AA75" s="2">
        <f t="shared" ref="AA75" si="46">COUNTIF(D75:X75,"&gt;0")</f>
        <v>2</v>
      </c>
      <c r="AB75" s="2">
        <f t="shared" ref="AB75" si="47">COUNTIF(D75:X75,0)</f>
        <v>0</v>
      </c>
      <c r="AC75" s="2">
        <f t="shared" ref="AC75" si="48">COUNTIF(D75:X75,"&lt;0")</f>
        <v>0</v>
      </c>
      <c r="AE75">
        <f t="shared" si="22"/>
        <v>1</v>
      </c>
      <c r="AF75">
        <f t="shared" si="23"/>
        <v>0</v>
      </c>
      <c r="AG75">
        <f t="shared" si="24"/>
        <v>1</v>
      </c>
      <c r="AH75">
        <f t="shared" si="25"/>
        <v>0</v>
      </c>
      <c r="AI75">
        <f t="shared" ref="AI75" si="49">SUM(AE75:AH75)</f>
        <v>2</v>
      </c>
      <c r="AJ75" t="str">
        <f t="shared" si="42"/>
        <v/>
      </c>
      <c r="AK75" t="s">
        <v>553</v>
      </c>
      <c r="AL75" s="43">
        <f t="shared" si="32"/>
        <v>0</v>
      </c>
      <c r="AM75" s="43">
        <f t="shared" si="33"/>
        <v>0</v>
      </c>
      <c r="AN75" s="43">
        <f t="shared" si="34"/>
        <v>0</v>
      </c>
      <c r="AO75" s="43">
        <f t="shared" si="35"/>
        <v>2</v>
      </c>
    </row>
    <row r="76" spans="1:63" x14ac:dyDescent="0.25">
      <c r="C76" s="19"/>
      <c r="V76" s="4" t="s">
        <v>9</v>
      </c>
      <c r="W76" s="4" t="s">
        <v>9</v>
      </c>
      <c r="X76" s="4" t="s">
        <v>9</v>
      </c>
      <c r="Y76" s="19"/>
      <c r="Z76" s="23"/>
      <c r="AA76" s="23"/>
      <c r="AB76" s="23"/>
      <c r="AC76" s="23"/>
    </row>
    <row r="77" spans="1:63" x14ac:dyDescent="0.25">
      <c r="C77" s="19"/>
      <c r="V77" s="4" t="s">
        <v>9</v>
      </c>
      <c r="W77" s="4" t="s">
        <v>9</v>
      </c>
      <c r="X77" s="4" t="s">
        <v>9</v>
      </c>
      <c r="Y77" s="19"/>
      <c r="Z77" s="23"/>
      <c r="AA77" s="23"/>
      <c r="AB77" s="23"/>
      <c r="AC77" s="23"/>
    </row>
    <row r="78" spans="1:63" x14ac:dyDescent="0.25">
      <c r="C78" s="19"/>
      <c r="V78" s="4" t="s">
        <v>9</v>
      </c>
      <c r="W78" s="4" t="s">
        <v>9</v>
      </c>
      <c r="X78" s="4" t="s">
        <v>9</v>
      </c>
      <c r="Y78" s="19"/>
      <c r="Z78" s="23"/>
      <c r="AA78" s="23"/>
      <c r="AB78" s="23"/>
      <c r="AC78" s="23"/>
    </row>
    <row r="79" spans="1:63" ht="19.5" customHeight="1" x14ac:dyDescent="0.25">
      <c r="A79" t="s">
        <v>510</v>
      </c>
      <c r="D79" s="4" t="s">
        <v>511</v>
      </c>
      <c r="G79" s="4" t="s">
        <v>512</v>
      </c>
      <c r="J79" s="4" t="s">
        <v>513</v>
      </c>
      <c r="K79"/>
      <c r="L79"/>
      <c r="M79" t="s">
        <v>514</v>
      </c>
      <c r="P79" s="4" t="s">
        <v>515</v>
      </c>
      <c r="S79" s="4" t="s">
        <v>516</v>
      </c>
      <c r="U79"/>
      <c r="V79" t="s">
        <v>517</v>
      </c>
      <c r="W79" t="s">
        <v>9</v>
      </c>
      <c r="X79" s="4" t="s">
        <v>9</v>
      </c>
      <c r="Y79" s="4" t="s">
        <v>518</v>
      </c>
      <c r="Z79" s="4"/>
      <c r="AA79" s="4"/>
      <c r="AB79" s="4" t="s">
        <v>519</v>
      </c>
      <c r="AC79" s="4"/>
      <c r="AD79" s="4"/>
      <c r="AE79" t="s">
        <v>520</v>
      </c>
      <c r="AH79" s="4" t="s">
        <v>521</v>
      </c>
      <c r="AI79" s="4"/>
      <c r="AJ79" s="4"/>
      <c r="AK79" s="4" t="s">
        <v>522</v>
      </c>
      <c r="AL79" s="4"/>
      <c r="AM79" s="4"/>
      <c r="AN79" s="4" t="s">
        <v>523</v>
      </c>
      <c r="AQ79" t="s">
        <v>524</v>
      </c>
      <c r="AR79" s="4"/>
      <c r="AT79" t="s">
        <v>525</v>
      </c>
      <c r="AW79" t="s">
        <v>526</v>
      </c>
      <c r="AZ79" t="s">
        <v>527</v>
      </c>
      <c r="BC79" t="s">
        <v>528</v>
      </c>
      <c r="BF79" t="s">
        <v>529</v>
      </c>
      <c r="BI79" t="s">
        <v>530</v>
      </c>
    </row>
    <row r="80" spans="1:63" x14ac:dyDescent="0.25">
      <c r="A80" t="s">
        <v>154</v>
      </c>
      <c r="B80">
        <v>16</v>
      </c>
      <c r="C80">
        <v>1</v>
      </c>
      <c r="D80" t="s">
        <v>395</v>
      </c>
      <c r="E80" s="4">
        <v>6</v>
      </c>
      <c r="F80">
        <v>1</v>
      </c>
      <c r="G80" s="21" t="s">
        <v>395</v>
      </c>
      <c r="H80" s="21">
        <v>-3</v>
      </c>
      <c r="I80" s="21">
        <v>1</v>
      </c>
      <c r="J80" s="21" t="s">
        <v>395</v>
      </c>
      <c r="K80" s="21">
        <v>18</v>
      </c>
      <c r="L80" s="21">
        <v>1</v>
      </c>
      <c r="M80" s="21" t="s">
        <v>395</v>
      </c>
      <c r="N80" s="21">
        <v>3</v>
      </c>
      <c r="O80" s="21">
        <v>1</v>
      </c>
      <c r="P80" s="21" t="s">
        <v>395</v>
      </c>
      <c r="Q80" s="21">
        <v>16</v>
      </c>
      <c r="R80" s="21">
        <v>1</v>
      </c>
      <c r="S80" s="21" t="s">
        <v>395</v>
      </c>
      <c r="T80" s="21">
        <v>19</v>
      </c>
      <c r="U80" s="21">
        <v>1</v>
      </c>
      <c r="V80" s="21" t="s">
        <v>395</v>
      </c>
      <c r="W80" s="21">
        <v>17</v>
      </c>
      <c r="X80" s="21">
        <v>1</v>
      </c>
      <c r="Y80" s="21" t="s">
        <v>395</v>
      </c>
      <c r="Z80" s="21">
        <v>-9</v>
      </c>
      <c r="AA80" s="21">
        <v>1</v>
      </c>
      <c r="AB80" t="s">
        <v>395</v>
      </c>
      <c r="AC80">
        <v>-3</v>
      </c>
      <c r="AD80" s="21">
        <v>1</v>
      </c>
      <c r="AE80" s="21" t="s">
        <v>395</v>
      </c>
      <c r="AF80" s="22">
        <v>10</v>
      </c>
      <c r="AG80" s="21">
        <v>1</v>
      </c>
      <c r="AH80" t="s">
        <v>395</v>
      </c>
      <c r="AI80">
        <v>-6</v>
      </c>
      <c r="AJ80" s="21">
        <v>1</v>
      </c>
      <c r="AK80" s="21" t="s">
        <v>395</v>
      </c>
      <c r="AL80" s="21">
        <v>4</v>
      </c>
      <c r="AM80" s="21">
        <v>1</v>
      </c>
      <c r="AN80" s="21" t="s">
        <v>395</v>
      </c>
      <c r="AO80" s="21">
        <v>9</v>
      </c>
      <c r="AP80" s="21">
        <v>1</v>
      </c>
      <c r="AQ80" t="s">
        <v>395</v>
      </c>
      <c r="AR80">
        <v>20</v>
      </c>
      <c r="AS80" s="21">
        <v>1</v>
      </c>
      <c r="AT80" s="21" t="s">
        <v>394</v>
      </c>
      <c r="AU80" s="21">
        <v>-14</v>
      </c>
      <c r="AV80" s="21">
        <v>1</v>
      </c>
      <c r="AW80" t="s">
        <v>395</v>
      </c>
      <c r="AX80">
        <v>11</v>
      </c>
      <c r="AY80" s="21">
        <v>1</v>
      </c>
      <c r="AZ80" s="21" t="s">
        <v>395</v>
      </c>
      <c r="BA80" s="21">
        <v>23</v>
      </c>
      <c r="BB80" s="21">
        <v>1</v>
      </c>
      <c r="BC80" t="s">
        <v>395</v>
      </c>
      <c r="BD80">
        <v>16</v>
      </c>
      <c r="BE80" s="21">
        <v>1</v>
      </c>
      <c r="BF80" t="s">
        <v>115</v>
      </c>
      <c r="BG80">
        <v>-11</v>
      </c>
      <c r="BH80" s="21">
        <v>1</v>
      </c>
      <c r="BI80" t="s">
        <v>395</v>
      </c>
      <c r="BJ80">
        <v>-1</v>
      </c>
      <c r="BK80" s="21">
        <v>1</v>
      </c>
    </row>
    <row r="81" spans="1:63" x14ac:dyDescent="0.25">
      <c r="A81" t="s">
        <v>148</v>
      </c>
      <c r="B81">
        <v>16</v>
      </c>
      <c r="C81">
        <v>2</v>
      </c>
      <c r="D81" t="s">
        <v>148</v>
      </c>
      <c r="E81" s="4">
        <v>6</v>
      </c>
      <c r="F81">
        <v>2</v>
      </c>
      <c r="G81" s="21" t="s">
        <v>148</v>
      </c>
      <c r="H81" s="21">
        <v>-3</v>
      </c>
      <c r="I81" s="21">
        <v>2</v>
      </c>
      <c r="J81" s="21" t="s">
        <v>148</v>
      </c>
      <c r="K81" s="21">
        <v>18</v>
      </c>
      <c r="L81" s="21">
        <v>2</v>
      </c>
      <c r="M81" s="21" t="s">
        <v>148</v>
      </c>
      <c r="N81" s="21">
        <v>3</v>
      </c>
      <c r="O81" s="21">
        <v>2</v>
      </c>
      <c r="P81" s="21" t="s">
        <v>148</v>
      </c>
      <c r="Q81" s="21">
        <v>16</v>
      </c>
      <c r="R81" s="21">
        <v>2</v>
      </c>
      <c r="S81" s="21" t="s">
        <v>148</v>
      </c>
      <c r="T81" s="21">
        <v>19</v>
      </c>
      <c r="U81" s="21">
        <v>2</v>
      </c>
      <c r="V81" s="21" t="s">
        <v>148</v>
      </c>
      <c r="W81" s="21">
        <v>17</v>
      </c>
      <c r="X81" s="21">
        <v>2</v>
      </c>
      <c r="Y81" s="21" t="s">
        <v>148</v>
      </c>
      <c r="Z81" s="21">
        <v>-9</v>
      </c>
      <c r="AA81" s="21">
        <v>2</v>
      </c>
      <c r="AB81" t="s">
        <v>148</v>
      </c>
      <c r="AC81">
        <v>-3</v>
      </c>
      <c r="AD81" s="21">
        <v>2</v>
      </c>
      <c r="AE81" s="21" t="s">
        <v>52</v>
      </c>
      <c r="AF81" s="22">
        <v>10</v>
      </c>
      <c r="AG81" s="21">
        <v>2</v>
      </c>
      <c r="AH81" t="s">
        <v>148</v>
      </c>
      <c r="AI81">
        <v>-6</v>
      </c>
      <c r="AJ81" s="21">
        <v>2</v>
      </c>
      <c r="AK81" s="21" t="s">
        <v>148</v>
      </c>
      <c r="AL81" s="21">
        <v>4</v>
      </c>
      <c r="AM81" s="21">
        <v>2</v>
      </c>
      <c r="AN81" s="21" t="s">
        <v>148</v>
      </c>
      <c r="AO81" s="21">
        <v>9</v>
      </c>
      <c r="AP81" s="21">
        <v>2</v>
      </c>
      <c r="AQ81" t="s">
        <v>148</v>
      </c>
      <c r="AR81">
        <v>20</v>
      </c>
      <c r="AS81" s="21">
        <v>2</v>
      </c>
      <c r="AT81" s="21" t="s">
        <v>115</v>
      </c>
      <c r="AU81" s="21">
        <v>-14</v>
      </c>
      <c r="AV81" s="21">
        <v>2</v>
      </c>
      <c r="AW81" t="s">
        <v>148</v>
      </c>
      <c r="AX81">
        <v>11</v>
      </c>
      <c r="AY81" s="21">
        <v>2</v>
      </c>
      <c r="AZ81" s="21" t="s">
        <v>148</v>
      </c>
      <c r="BA81" s="21">
        <v>23</v>
      </c>
      <c r="BB81" s="21">
        <v>2</v>
      </c>
      <c r="BC81" t="s">
        <v>148</v>
      </c>
      <c r="BD81">
        <v>16</v>
      </c>
      <c r="BE81" s="21">
        <v>2</v>
      </c>
      <c r="BF81" t="s">
        <v>394</v>
      </c>
      <c r="BG81">
        <v>-11</v>
      </c>
      <c r="BH81" s="21">
        <v>2</v>
      </c>
      <c r="BI81" t="s">
        <v>148</v>
      </c>
      <c r="BJ81">
        <v>-1</v>
      </c>
      <c r="BK81" s="21">
        <v>2</v>
      </c>
    </row>
    <row r="82" spans="1:63" x14ac:dyDescent="0.25">
      <c r="A82" t="s">
        <v>136</v>
      </c>
      <c r="B82">
        <v>16</v>
      </c>
      <c r="C82">
        <v>3</v>
      </c>
      <c r="D82" t="s">
        <v>136</v>
      </c>
      <c r="E82" s="4">
        <v>6</v>
      </c>
      <c r="F82">
        <v>3</v>
      </c>
      <c r="G82" s="21" t="s">
        <v>136</v>
      </c>
      <c r="H82" s="21">
        <v>-3</v>
      </c>
      <c r="I82" s="21">
        <v>3</v>
      </c>
      <c r="J82" s="21" t="s">
        <v>136</v>
      </c>
      <c r="K82" s="21">
        <v>18</v>
      </c>
      <c r="L82" s="21">
        <v>3</v>
      </c>
      <c r="M82" s="21" t="s">
        <v>136</v>
      </c>
      <c r="N82" s="21">
        <v>3</v>
      </c>
      <c r="O82" s="21">
        <v>3</v>
      </c>
      <c r="P82" s="21" t="s">
        <v>136</v>
      </c>
      <c r="Q82" s="21">
        <v>16</v>
      </c>
      <c r="R82" s="21">
        <v>3</v>
      </c>
      <c r="S82" s="21" t="s">
        <v>136</v>
      </c>
      <c r="T82" s="21">
        <v>19</v>
      </c>
      <c r="U82" s="21">
        <v>3</v>
      </c>
      <c r="V82" s="21" t="s">
        <v>136</v>
      </c>
      <c r="W82" s="21">
        <v>17</v>
      </c>
      <c r="X82" s="21">
        <v>3</v>
      </c>
      <c r="Y82" s="21" t="s">
        <v>136</v>
      </c>
      <c r="Z82" s="21">
        <v>-9</v>
      </c>
      <c r="AA82" s="21">
        <v>3</v>
      </c>
      <c r="AB82" t="s">
        <v>136</v>
      </c>
      <c r="AC82">
        <v>-3</v>
      </c>
      <c r="AD82" s="21">
        <v>3</v>
      </c>
      <c r="AE82" s="21" t="s">
        <v>148</v>
      </c>
      <c r="AF82" s="22">
        <v>10</v>
      </c>
      <c r="AG82" s="21">
        <v>3</v>
      </c>
      <c r="AH82" t="s">
        <v>136</v>
      </c>
      <c r="AI82">
        <v>-6</v>
      </c>
      <c r="AJ82" s="21">
        <v>3</v>
      </c>
      <c r="AK82" s="21" t="s">
        <v>552</v>
      </c>
      <c r="AL82" s="21">
        <v>4</v>
      </c>
      <c r="AM82" s="21">
        <v>3</v>
      </c>
      <c r="AN82" s="21" t="s">
        <v>552</v>
      </c>
      <c r="AO82" s="21">
        <v>9</v>
      </c>
      <c r="AP82" s="21">
        <v>3</v>
      </c>
      <c r="AQ82" t="s">
        <v>552</v>
      </c>
      <c r="AR82">
        <v>20</v>
      </c>
      <c r="AS82" s="21">
        <v>3</v>
      </c>
      <c r="AT82" s="21" t="s">
        <v>100</v>
      </c>
      <c r="AU82" s="21">
        <v>-14</v>
      </c>
      <c r="AV82" s="21">
        <v>3</v>
      </c>
      <c r="AW82" t="s">
        <v>552</v>
      </c>
      <c r="AX82">
        <v>11</v>
      </c>
      <c r="AY82" s="21">
        <v>3</v>
      </c>
      <c r="AZ82" s="21" t="s">
        <v>552</v>
      </c>
      <c r="BA82" s="21">
        <v>23</v>
      </c>
      <c r="BB82" s="21">
        <v>3</v>
      </c>
      <c r="BC82" t="s">
        <v>552</v>
      </c>
      <c r="BD82">
        <v>16</v>
      </c>
      <c r="BE82" s="21">
        <v>3</v>
      </c>
      <c r="BF82" t="s">
        <v>284</v>
      </c>
      <c r="BG82">
        <v>-11</v>
      </c>
      <c r="BH82" s="21">
        <v>3</v>
      </c>
      <c r="BI82" t="s">
        <v>552</v>
      </c>
      <c r="BJ82">
        <v>-1</v>
      </c>
      <c r="BK82" s="21">
        <v>3</v>
      </c>
    </row>
    <row r="83" spans="1:63" x14ac:dyDescent="0.25">
      <c r="A83" t="s">
        <v>137</v>
      </c>
      <c r="B83">
        <v>16</v>
      </c>
      <c r="C83">
        <v>4</v>
      </c>
      <c r="D83" t="s">
        <v>137</v>
      </c>
      <c r="E83" s="4">
        <v>6</v>
      </c>
      <c r="F83">
        <v>4</v>
      </c>
      <c r="G83" s="21" t="s">
        <v>137</v>
      </c>
      <c r="H83" s="21">
        <v>-3</v>
      </c>
      <c r="I83" s="21">
        <v>4</v>
      </c>
      <c r="J83" s="21" t="s">
        <v>137</v>
      </c>
      <c r="K83" s="21">
        <v>18</v>
      </c>
      <c r="L83" s="21">
        <v>4</v>
      </c>
      <c r="M83" s="21" t="s">
        <v>137</v>
      </c>
      <c r="N83" s="21">
        <v>3</v>
      </c>
      <c r="O83" s="21">
        <v>4</v>
      </c>
      <c r="P83" s="21" t="s">
        <v>137</v>
      </c>
      <c r="Q83" s="21">
        <v>16</v>
      </c>
      <c r="R83" s="21">
        <v>4</v>
      </c>
      <c r="S83" s="21" t="s">
        <v>137</v>
      </c>
      <c r="T83" s="21">
        <v>19</v>
      </c>
      <c r="U83" s="21">
        <v>4</v>
      </c>
      <c r="V83" s="21" t="s">
        <v>137</v>
      </c>
      <c r="W83" s="21">
        <v>17</v>
      </c>
      <c r="X83" s="21">
        <v>4</v>
      </c>
      <c r="Y83" s="21" t="s">
        <v>137</v>
      </c>
      <c r="Z83" s="21">
        <v>-9</v>
      </c>
      <c r="AA83" s="21">
        <v>4</v>
      </c>
      <c r="AB83" t="s">
        <v>137</v>
      </c>
      <c r="AC83">
        <v>-3</v>
      </c>
      <c r="AD83" s="21">
        <v>4</v>
      </c>
      <c r="AE83" s="21" t="s">
        <v>136</v>
      </c>
      <c r="AF83" s="22">
        <v>10</v>
      </c>
      <c r="AG83" s="21">
        <v>4</v>
      </c>
      <c r="AH83" t="s">
        <v>137</v>
      </c>
      <c r="AI83">
        <v>-6</v>
      </c>
      <c r="AJ83" s="21">
        <v>4</v>
      </c>
      <c r="AK83" s="21" t="s">
        <v>137</v>
      </c>
      <c r="AL83" s="21">
        <v>4</v>
      </c>
      <c r="AM83" s="21">
        <v>4</v>
      </c>
      <c r="AN83" s="21" t="s">
        <v>137</v>
      </c>
      <c r="AO83" s="21">
        <v>9</v>
      </c>
      <c r="AP83" s="21">
        <v>4</v>
      </c>
      <c r="AQ83" t="s">
        <v>137</v>
      </c>
      <c r="AR83">
        <v>20</v>
      </c>
      <c r="AS83" s="21">
        <v>4</v>
      </c>
      <c r="AT83" s="21" t="s">
        <v>91</v>
      </c>
      <c r="AU83" s="21">
        <v>-14</v>
      </c>
      <c r="AV83" s="21">
        <v>4</v>
      </c>
      <c r="AW83" t="s">
        <v>137</v>
      </c>
      <c r="AX83">
        <v>11</v>
      </c>
      <c r="AY83" s="21">
        <v>4</v>
      </c>
      <c r="AZ83" s="21" t="s">
        <v>137</v>
      </c>
      <c r="BA83" s="21">
        <v>23</v>
      </c>
      <c r="BB83" s="21">
        <v>4</v>
      </c>
      <c r="BC83" t="s">
        <v>137</v>
      </c>
      <c r="BD83">
        <v>16</v>
      </c>
      <c r="BE83" s="21">
        <v>4</v>
      </c>
      <c r="BF83" t="s">
        <v>91</v>
      </c>
      <c r="BG83">
        <v>-11</v>
      </c>
      <c r="BH83" s="21">
        <v>4</v>
      </c>
      <c r="BI83" t="s">
        <v>137</v>
      </c>
      <c r="BJ83">
        <v>-1</v>
      </c>
      <c r="BK83" s="21">
        <v>4</v>
      </c>
    </row>
    <row r="84" spans="1:63" x14ac:dyDescent="0.25">
      <c r="A84" t="s">
        <v>548</v>
      </c>
      <c r="B84">
        <v>-4</v>
      </c>
      <c r="C84">
        <v>1</v>
      </c>
      <c r="D84" t="s">
        <v>548</v>
      </c>
      <c r="E84" s="4">
        <v>7</v>
      </c>
      <c r="F84">
        <v>1</v>
      </c>
      <c r="G84" s="21" t="s">
        <v>548</v>
      </c>
      <c r="H84" s="21">
        <v>3</v>
      </c>
      <c r="I84" s="21">
        <v>1</v>
      </c>
      <c r="J84" s="21" t="s">
        <v>154</v>
      </c>
      <c r="K84" s="21">
        <v>-15</v>
      </c>
      <c r="L84" s="21">
        <v>1</v>
      </c>
      <c r="M84" s="21" t="s">
        <v>548</v>
      </c>
      <c r="N84" s="21">
        <v>2</v>
      </c>
      <c r="O84" s="21">
        <v>1</v>
      </c>
      <c r="P84" s="21" t="s">
        <v>548</v>
      </c>
      <c r="Q84" s="21">
        <v>-14</v>
      </c>
      <c r="R84" s="21">
        <v>1</v>
      </c>
      <c r="S84" s="21" t="s">
        <v>548</v>
      </c>
      <c r="T84" s="21">
        <v>-10</v>
      </c>
      <c r="U84" s="21">
        <v>1</v>
      </c>
      <c r="V84" s="21" t="s">
        <v>548</v>
      </c>
      <c r="W84" s="21">
        <v>-3</v>
      </c>
      <c r="X84" s="21">
        <v>1</v>
      </c>
      <c r="Y84" s="21" t="s">
        <v>548</v>
      </c>
      <c r="Z84" s="21">
        <v>2</v>
      </c>
      <c r="AA84" s="21">
        <v>1</v>
      </c>
      <c r="AB84" t="s">
        <v>236</v>
      </c>
      <c r="AC84">
        <v>-15</v>
      </c>
      <c r="AD84" s="21">
        <v>1</v>
      </c>
      <c r="AE84" s="21" t="s">
        <v>236</v>
      </c>
      <c r="AF84" s="22">
        <v>10</v>
      </c>
      <c r="AG84" s="21">
        <v>1</v>
      </c>
      <c r="AH84" t="s">
        <v>142</v>
      </c>
      <c r="AI84">
        <v>-6</v>
      </c>
      <c r="AJ84" s="21">
        <v>1</v>
      </c>
      <c r="AK84" s="21" t="s">
        <v>142</v>
      </c>
      <c r="AL84" s="21">
        <v>-2</v>
      </c>
      <c r="AM84" s="21">
        <v>1</v>
      </c>
      <c r="AN84" s="21" t="s">
        <v>142</v>
      </c>
      <c r="AO84" s="21">
        <v>-22</v>
      </c>
      <c r="AP84" s="21">
        <v>1</v>
      </c>
      <c r="AQ84" t="s">
        <v>142</v>
      </c>
      <c r="AR84">
        <v>14</v>
      </c>
      <c r="AS84" s="21">
        <v>1</v>
      </c>
      <c r="AT84" s="21" t="s">
        <v>128</v>
      </c>
      <c r="AU84" s="21">
        <v>2</v>
      </c>
      <c r="AV84" s="21">
        <v>1</v>
      </c>
      <c r="AW84" t="s">
        <v>142</v>
      </c>
      <c r="AX84">
        <v>7</v>
      </c>
      <c r="AY84" s="21">
        <v>1</v>
      </c>
      <c r="AZ84" s="21" t="s">
        <v>142</v>
      </c>
      <c r="BA84" s="21">
        <v>-22</v>
      </c>
      <c r="BB84" s="21">
        <v>1</v>
      </c>
      <c r="BC84" t="s">
        <v>142</v>
      </c>
      <c r="BD84">
        <v>-1</v>
      </c>
      <c r="BE84" s="21">
        <v>1</v>
      </c>
      <c r="BF84" t="s">
        <v>128</v>
      </c>
      <c r="BG84">
        <v>-4</v>
      </c>
      <c r="BH84" s="21">
        <v>1</v>
      </c>
      <c r="BI84" t="s">
        <v>142</v>
      </c>
      <c r="BJ84">
        <v>-2</v>
      </c>
      <c r="BK84" s="21">
        <v>1</v>
      </c>
    </row>
    <row r="85" spans="1:63" x14ac:dyDescent="0.25">
      <c r="A85" t="s">
        <v>79</v>
      </c>
      <c r="B85">
        <v>-4</v>
      </c>
      <c r="C85">
        <v>2</v>
      </c>
      <c r="D85" t="s">
        <v>79</v>
      </c>
      <c r="E85" s="4">
        <v>7</v>
      </c>
      <c r="F85">
        <v>2</v>
      </c>
      <c r="G85" s="21" t="s">
        <v>79</v>
      </c>
      <c r="H85" s="21">
        <v>3</v>
      </c>
      <c r="I85" s="21">
        <v>2</v>
      </c>
      <c r="J85" s="21" t="s">
        <v>548</v>
      </c>
      <c r="K85" s="21">
        <v>-15</v>
      </c>
      <c r="L85" s="21">
        <v>2</v>
      </c>
      <c r="M85" s="21" t="s">
        <v>79</v>
      </c>
      <c r="N85" s="21">
        <v>2</v>
      </c>
      <c r="O85" s="21">
        <v>2</v>
      </c>
      <c r="P85" s="21" t="s">
        <v>79</v>
      </c>
      <c r="Q85" s="21">
        <v>-14</v>
      </c>
      <c r="R85" s="21">
        <v>2</v>
      </c>
      <c r="S85" s="21" t="s">
        <v>79</v>
      </c>
      <c r="T85" s="21">
        <v>-10</v>
      </c>
      <c r="U85" s="21">
        <v>2</v>
      </c>
      <c r="V85" s="21" t="s">
        <v>79</v>
      </c>
      <c r="W85" s="21">
        <v>-3</v>
      </c>
      <c r="X85" s="21">
        <v>2</v>
      </c>
      <c r="Y85" s="21" t="s">
        <v>79</v>
      </c>
      <c r="Z85" s="21">
        <v>2</v>
      </c>
      <c r="AA85" s="21">
        <v>2</v>
      </c>
      <c r="AB85" t="s">
        <v>79</v>
      </c>
      <c r="AC85">
        <v>-15</v>
      </c>
      <c r="AD85" s="21">
        <v>2</v>
      </c>
      <c r="AE85" s="21" t="s">
        <v>12</v>
      </c>
      <c r="AF85" s="22">
        <v>10</v>
      </c>
      <c r="AG85" s="21">
        <v>2</v>
      </c>
      <c r="AH85" t="s">
        <v>12</v>
      </c>
      <c r="AI85">
        <v>-6</v>
      </c>
      <c r="AJ85" s="21">
        <v>2</v>
      </c>
      <c r="AK85" s="21" t="s">
        <v>12</v>
      </c>
      <c r="AL85" s="21">
        <v>-2</v>
      </c>
      <c r="AM85" s="21">
        <v>2</v>
      </c>
      <c r="AN85" s="21" t="s">
        <v>12</v>
      </c>
      <c r="AO85" s="21">
        <v>-22</v>
      </c>
      <c r="AP85" s="21">
        <v>2</v>
      </c>
      <c r="AQ85" t="s">
        <v>12</v>
      </c>
      <c r="AR85">
        <v>14</v>
      </c>
      <c r="AS85" s="21">
        <v>2</v>
      </c>
      <c r="AT85" s="21" t="s">
        <v>494</v>
      </c>
      <c r="AU85" s="21">
        <v>2</v>
      </c>
      <c r="AV85" s="21">
        <v>2</v>
      </c>
      <c r="AW85" t="s">
        <v>12</v>
      </c>
      <c r="AX85">
        <v>7</v>
      </c>
      <c r="AY85" s="21">
        <v>2</v>
      </c>
      <c r="AZ85" s="21" t="s">
        <v>12</v>
      </c>
      <c r="BA85" s="21">
        <v>-22</v>
      </c>
      <c r="BB85" s="21">
        <v>2</v>
      </c>
      <c r="BC85" t="s">
        <v>12</v>
      </c>
      <c r="BD85">
        <v>-1</v>
      </c>
      <c r="BE85" s="21">
        <v>2</v>
      </c>
      <c r="BF85" t="s">
        <v>494</v>
      </c>
      <c r="BG85">
        <v>-4</v>
      </c>
      <c r="BH85" s="21">
        <v>2</v>
      </c>
      <c r="BI85" t="s">
        <v>12</v>
      </c>
      <c r="BJ85">
        <v>-2</v>
      </c>
      <c r="BK85" s="21">
        <v>2</v>
      </c>
    </row>
    <row r="86" spans="1:63" x14ac:dyDescent="0.25">
      <c r="A86" t="s">
        <v>397</v>
      </c>
      <c r="B86">
        <v>-4</v>
      </c>
      <c r="C86">
        <v>3</v>
      </c>
      <c r="D86" t="s">
        <v>397</v>
      </c>
      <c r="E86" s="4">
        <v>7</v>
      </c>
      <c r="F86">
        <v>3</v>
      </c>
      <c r="G86" s="21" t="s">
        <v>397</v>
      </c>
      <c r="H86" s="21">
        <v>3</v>
      </c>
      <c r="I86" s="21">
        <v>3</v>
      </c>
      <c r="J86" s="21" t="s">
        <v>79</v>
      </c>
      <c r="K86" s="21">
        <v>-15</v>
      </c>
      <c r="L86" s="21">
        <v>3</v>
      </c>
      <c r="M86" s="21" t="s">
        <v>397</v>
      </c>
      <c r="N86" s="21">
        <v>2</v>
      </c>
      <c r="O86" s="21">
        <v>3</v>
      </c>
      <c r="P86" s="21" t="s">
        <v>397</v>
      </c>
      <c r="Q86" s="21">
        <v>-14</v>
      </c>
      <c r="R86" s="21">
        <v>3</v>
      </c>
      <c r="S86" s="21" t="s">
        <v>397</v>
      </c>
      <c r="T86" s="21">
        <v>-10</v>
      </c>
      <c r="U86" s="21">
        <v>3</v>
      </c>
      <c r="V86" s="21" t="s">
        <v>397</v>
      </c>
      <c r="W86" s="21">
        <v>-3</v>
      </c>
      <c r="X86" s="21">
        <v>3</v>
      </c>
      <c r="Y86" s="21" t="s">
        <v>397</v>
      </c>
      <c r="Z86" s="21">
        <v>2</v>
      </c>
      <c r="AA86" s="21">
        <v>3</v>
      </c>
      <c r="AB86" t="s">
        <v>397</v>
      </c>
      <c r="AC86">
        <v>-15</v>
      </c>
      <c r="AD86" s="21">
        <v>3</v>
      </c>
      <c r="AE86" s="21" t="s">
        <v>391</v>
      </c>
      <c r="AF86" s="22">
        <v>10</v>
      </c>
      <c r="AG86" s="21">
        <v>3</v>
      </c>
      <c r="AH86" t="s">
        <v>391</v>
      </c>
      <c r="AI86">
        <v>-6</v>
      </c>
      <c r="AJ86" s="21">
        <v>3</v>
      </c>
      <c r="AK86" s="21" t="s">
        <v>391</v>
      </c>
      <c r="AL86" s="21">
        <v>-2</v>
      </c>
      <c r="AM86" s="21">
        <v>3</v>
      </c>
      <c r="AN86" s="21" t="s">
        <v>391</v>
      </c>
      <c r="AO86" s="21">
        <v>-22</v>
      </c>
      <c r="AP86" s="21">
        <v>3</v>
      </c>
      <c r="AQ86" t="s">
        <v>391</v>
      </c>
      <c r="AR86">
        <v>14</v>
      </c>
      <c r="AS86" s="21">
        <v>3</v>
      </c>
      <c r="AT86" s="21" t="s">
        <v>94</v>
      </c>
      <c r="AU86" s="21">
        <v>2</v>
      </c>
      <c r="AV86" s="21">
        <v>3</v>
      </c>
      <c r="AW86" t="s">
        <v>391</v>
      </c>
      <c r="AX86">
        <v>7</v>
      </c>
      <c r="AY86" s="21">
        <v>3</v>
      </c>
      <c r="AZ86" s="21" t="s">
        <v>391</v>
      </c>
      <c r="BA86" s="21">
        <v>-22</v>
      </c>
      <c r="BB86" s="21">
        <v>3</v>
      </c>
      <c r="BC86" t="s">
        <v>391</v>
      </c>
      <c r="BD86">
        <v>-1</v>
      </c>
      <c r="BE86" s="21">
        <v>3</v>
      </c>
      <c r="BF86" t="s">
        <v>94</v>
      </c>
      <c r="BG86">
        <v>-4</v>
      </c>
      <c r="BH86" s="21">
        <v>3</v>
      </c>
      <c r="BI86" t="s">
        <v>391</v>
      </c>
      <c r="BJ86">
        <v>-2</v>
      </c>
      <c r="BK86" s="21">
        <v>3</v>
      </c>
    </row>
    <row r="87" spans="1:63" x14ac:dyDescent="0.25">
      <c r="A87" t="s">
        <v>36</v>
      </c>
      <c r="B87">
        <v>-4</v>
      </c>
      <c r="C87">
        <v>4</v>
      </c>
      <c r="D87" t="s">
        <v>36</v>
      </c>
      <c r="E87" s="4">
        <v>7</v>
      </c>
      <c r="F87">
        <v>4</v>
      </c>
      <c r="G87" s="21" t="s">
        <v>36</v>
      </c>
      <c r="H87" s="21">
        <v>3</v>
      </c>
      <c r="I87" s="21">
        <v>4</v>
      </c>
      <c r="J87" s="21" t="s">
        <v>36</v>
      </c>
      <c r="K87" s="21">
        <v>-15</v>
      </c>
      <c r="L87" s="21">
        <v>4</v>
      </c>
      <c r="M87" s="21" t="s">
        <v>36</v>
      </c>
      <c r="N87" s="21">
        <v>2</v>
      </c>
      <c r="O87" s="21">
        <v>4</v>
      </c>
      <c r="P87" s="21" t="s">
        <v>36</v>
      </c>
      <c r="Q87" s="21">
        <v>-14</v>
      </c>
      <c r="R87" s="21">
        <v>4</v>
      </c>
      <c r="S87" s="21" t="s">
        <v>36</v>
      </c>
      <c r="T87" s="21">
        <v>-10</v>
      </c>
      <c r="U87" s="21">
        <v>4</v>
      </c>
      <c r="V87" s="21" t="s">
        <v>36</v>
      </c>
      <c r="W87" s="21">
        <v>-3</v>
      </c>
      <c r="X87" s="21">
        <v>4</v>
      </c>
      <c r="Y87" s="21" t="s">
        <v>36</v>
      </c>
      <c r="Z87" s="21">
        <v>2</v>
      </c>
      <c r="AA87" s="21">
        <v>4</v>
      </c>
      <c r="AB87" t="s">
        <v>36</v>
      </c>
      <c r="AC87">
        <v>-15</v>
      </c>
      <c r="AD87" s="21">
        <v>4</v>
      </c>
      <c r="AE87" s="21" t="s">
        <v>36</v>
      </c>
      <c r="AF87" s="22">
        <v>10</v>
      </c>
      <c r="AG87" s="21">
        <v>4</v>
      </c>
      <c r="AH87" t="s">
        <v>36</v>
      </c>
      <c r="AI87">
        <v>-6</v>
      </c>
      <c r="AJ87" s="21">
        <v>4</v>
      </c>
      <c r="AK87" s="21" t="s">
        <v>36</v>
      </c>
      <c r="AL87" s="21">
        <v>-2</v>
      </c>
      <c r="AM87" s="21">
        <v>4</v>
      </c>
      <c r="AN87" s="21" t="s">
        <v>36</v>
      </c>
      <c r="AO87" s="21">
        <v>-22</v>
      </c>
      <c r="AP87" s="21">
        <v>4</v>
      </c>
      <c r="AQ87" t="s">
        <v>36</v>
      </c>
      <c r="AR87">
        <v>14</v>
      </c>
      <c r="AS87" s="21">
        <v>4</v>
      </c>
      <c r="AT87" s="21" t="s">
        <v>79</v>
      </c>
      <c r="AU87" s="21">
        <v>2</v>
      </c>
      <c r="AV87" s="21">
        <v>4</v>
      </c>
      <c r="AW87" t="s">
        <v>36</v>
      </c>
      <c r="AX87">
        <v>7</v>
      </c>
      <c r="AY87" s="21">
        <v>4</v>
      </c>
      <c r="AZ87" s="21" t="s">
        <v>36</v>
      </c>
      <c r="BA87" s="21">
        <v>-22</v>
      </c>
      <c r="BB87" s="21">
        <v>4</v>
      </c>
      <c r="BC87" t="s">
        <v>36</v>
      </c>
      <c r="BD87">
        <v>-1</v>
      </c>
      <c r="BE87" s="21">
        <v>4</v>
      </c>
      <c r="BF87" t="s">
        <v>79</v>
      </c>
      <c r="BG87">
        <v>-4</v>
      </c>
      <c r="BH87" s="21">
        <v>4</v>
      </c>
      <c r="BI87" t="s">
        <v>36</v>
      </c>
      <c r="BJ87">
        <v>-2</v>
      </c>
      <c r="BK87" s="21">
        <v>4</v>
      </c>
    </row>
    <row r="88" spans="1:63" x14ac:dyDescent="0.25">
      <c r="A88" t="s">
        <v>12</v>
      </c>
      <c r="B88">
        <v>-12</v>
      </c>
      <c r="C88">
        <v>1</v>
      </c>
      <c r="D88" t="s">
        <v>145</v>
      </c>
      <c r="E88" s="4">
        <v>-11</v>
      </c>
      <c r="F88">
        <v>1</v>
      </c>
      <c r="G88" s="21" t="s">
        <v>145</v>
      </c>
      <c r="H88" s="21">
        <v>0</v>
      </c>
      <c r="I88" s="21">
        <v>1</v>
      </c>
      <c r="J88" s="21" t="s">
        <v>145</v>
      </c>
      <c r="K88" s="21">
        <v>-4</v>
      </c>
      <c r="L88" s="21">
        <v>1</v>
      </c>
      <c r="M88" s="21" t="s">
        <v>145</v>
      </c>
      <c r="N88" s="21">
        <v>6</v>
      </c>
      <c r="O88" s="21">
        <v>1</v>
      </c>
      <c r="P88" s="21" t="s">
        <v>145</v>
      </c>
      <c r="Q88" s="21">
        <v>3</v>
      </c>
      <c r="R88" s="21">
        <v>1</v>
      </c>
      <c r="S88" s="21" t="s">
        <v>145</v>
      </c>
      <c r="T88" s="21">
        <v>-6</v>
      </c>
      <c r="U88" s="21">
        <v>1</v>
      </c>
      <c r="V88" s="21" t="s">
        <v>145</v>
      </c>
      <c r="W88" s="21">
        <v>18</v>
      </c>
      <c r="X88" s="21">
        <v>1</v>
      </c>
      <c r="Y88" s="21" t="s">
        <v>145</v>
      </c>
      <c r="Z88" s="21">
        <v>-16</v>
      </c>
      <c r="AA88" s="21">
        <v>1</v>
      </c>
      <c r="AB88" t="s">
        <v>145</v>
      </c>
      <c r="AC88">
        <v>-4</v>
      </c>
      <c r="AD88" s="21">
        <v>1</v>
      </c>
      <c r="AE88" s="21" t="s">
        <v>145</v>
      </c>
      <c r="AF88" s="22">
        <v>-9</v>
      </c>
      <c r="AG88" s="21">
        <v>1</v>
      </c>
      <c r="AH88" t="s">
        <v>145</v>
      </c>
      <c r="AI88">
        <v>13</v>
      </c>
      <c r="AJ88" s="21">
        <v>1</v>
      </c>
      <c r="AK88" s="21" t="s">
        <v>145</v>
      </c>
      <c r="AL88" s="21">
        <v>4</v>
      </c>
      <c r="AM88" s="21">
        <v>1</v>
      </c>
      <c r="AN88" s="21" t="s">
        <v>145</v>
      </c>
      <c r="AO88" s="21">
        <v>2</v>
      </c>
      <c r="AP88" s="21">
        <v>1</v>
      </c>
      <c r="AQ88" t="s">
        <v>145</v>
      </c>
      <c r="AR88">
        <v>-9</v>
      </c>
      <c r="AS88" s="21">
        <v>1</v>
      </c>
      <c r="AT88" s="21" t="s">
        <v>31</v>
      </c>
      <c r="AU88" s="21">
        <v>-9</v>
      </c>
      <c r="AV88" s="21">
        <v>1</v>
      </c>
      <c r="AW88" t="s">
        <v>145</v>
      </c>
      <c r="AX88">
        <v>-2</v>
      </c>
      <c r="AY88" s="21">
        <v>1</v>
      </c>
      <c r="AZ88" s="21" t="s">
        <v>145</v>
      </c>
      <c r="BA88" s="21">
        <v>3</v>
      </c>
      <c r="BB88" s="21">
        <v>1</v>
      </c>
      <c r="BC88" t="s">
        <v>145</v>
      </c>
      <c r="BD88">
        <v>21</v>
      </c>
      <c r="BE88" s="21">
        <v>1</v>
      </c>
      <c r="BF88" t="s">
        <v>255</v>
      </c>
      <c r="BG88">
        <v>8</v>
      </c>
      <c r="BH88" s="21">
        <v>1</v>
      </c>
      <c r="BI88" t="s">
        <v>145</v>
      </c>
      <c r="BJ88">
        <v>-9</v>
      </c>
      <c r="BK88" s="21">
        <v>1</v>
      </c>
    </row>
    <row r="89" spans="1:63" x14ac:dyDescent="0.25">
      <c r="A89" t="s">
        <v>391</v>
      </c>
      <c r="B89">
        <v>-12</v>
      </c>
      <c r="C89">
        <v>2</v>
      </c>
      <c r="D89" t="s">
        <v>391</v>
      </c>
      <c r="E89" s="4">
        <v>-11</v>
      </c>
      <c r="F89">
        <v>2</v>
      </c>
      <c r="G89" s="21" t="s">
        <v>391</v>
      </c>
      <c r="H89" s="21">
        <v>0</v>
      </c>
      <c r="I89" s="21">
        <v>2</v>
      </c>
      <c r="J89" s="21" t="s">
        <v>391</v>
      </c>
      <c r="K89" s="21">
        <v>-4</v>
      </c>
      <c r="L89" s="21">
        <v>2</v>
      </c>
      <c r="M89" s="21" t="s">
        <v>391</v>
      </c>
      <c r="N89" s="21">
        <v>6</v>
      </c>
      <c r="O89" s="21">
        <v>2</v>
      </c>
      <c r="P89" s="21" t="s">
        <v>391</v>
      </c>
      <c r="Q89" s="21">
        <v>3</v>
      </c>
      <c r="R89" s="21">
        <v>2</v>
      </c>
      <c r="S89" s="21" t="s">
        <v>391</v>
      </c>
      <c r="T89" s="21">
        <v>-6</v>
      </c>
      <c r="U89" s="21">
        <v>2</v>
      </c>
      <c r="V89" s="21" t="s">
        <v>391</v>
      </c>
      <c r="W89" s="21">
        <v>18</v>
      </c>
      <c r="X89" s="21">
        <v>2</v>
      </c>
      <c r="Y89" s="21" t="s">
        <v>391</v>
      </c>
      <c r="Z89" s="21">
        <v>-16</v>
      </c>
      <c r="AA89" s="21">
        <v>2</v>
      </c>
      <c r="AB89" t="s">
        <v>391</v>
      </c>
      <c r="AC89">
        <v>-4</v>
      </c>
      <c r="AD89" s="21">
        <v>2</v>
      </c>
      <c r="AE89" s="21" t="s">
        <v>79</v>
      </c>
      <c r="AF89" s="22">
        <v>-9</v>
      </c>
      <c r="AG89" s="21">
        <v>2</v>
      </c>
      <c r="AH89" t="s">
        <v>552</v>
      </c>
      <c r="AI89">
        <v>13</v>
      </c>
      <c r="AJ89" s="21">
        <v>2</v>
      </c>
      <c r="AK89" s="21" t="s">
        <v>103</v>
      </c>
      <c r="AL89" s="21">
        <v>4</v>
      </c>
      <c r="AM89" s="21">
        <v>2</v>
      </c>
      <c r="AN89" s="21" t="s">
        <v>103</v>
      </c>
      <c r="AO89" s="21">
        <v>2</v>
      </c>
      <c r="AP89" s="21">
        <v>2</v>
      </c>
      <c r="AQ89" t="s">
        <v>103</v>
      </c>
      <c r="AR89">
        <v>-9</v>
      </c>
      <c r="AS89" s="21">
        <v>2</v>
      </c>
      <c r="AT89" s="21" t="s">
        <v>255</v>
      </c>
      <c r="AU89" s="21">
        <v>-9</v>
      </c>
      <c r="AV89" s="21">
        <v>2</v>
      </c>
      <c r="AW89" t="s">
        <v>103</v>
      </c>
      <c r="AX89">
        <v>-2</v>
      </c>
      <c r="AY89" s="21">
        <v>2</v>
      </c>
      <c r="AZ89" s="21" t="s">
        <v>103</v>
      </c>
      <c r="BA89" s="21">
        <v>3</v>
      </c>
      <c r="BB89" s="21">
        <v>2</v>
      </c>
      <c r="BC89" t="s">
        <v>103</v>
      </c>
      <c r="BD89">
        <v>21</v>
      </c>
      <c r="BE89" s="21">
        <v>2</v>
      </c>
      <c r="BF89" t="s">
        <v>31</v>
      </c>
      <c r="BG89">
        <v>8</v>
      </c>
      <c r="BH89" s="21">
        <v>2</v>
      </c>
      <c r="BI89" t="s">
        <v>103</v>
      </c>
      <c r="BJ89">
        <v>-9</v>
      </c>
      <c r="BK89" s="21">
        <v>2</v>
      </c>
    </row>
    <row r="90" spans="1:63" x14ac:dyDescent="0.25">
      <c r="A90" t="s">
        <v>145</v>
      </c>
      <c r="B90">
        <v>-12</v>
      </c>
      <c r="C90">
        <v>3</v>
      </c>
      <c r="D90" t="s">
        <v>552</v>
      </c>
      <c r="E90" s="4">
        <v>-11</v>
      </c>
      <c r="F90">
        <v>3</v>
      </c>
      <c r="G90" s="21" t="s">
        <v>552</v>
      </c>
      <c r="H90" s="21">
        <v>0</v>
      </c>
      <c r="I90" s="21">
        <v>3</v>
      </c>
      <c r="J90" s="21" t="s">
        <v>552</v>
      </c>
      <c r="K90" s="21">
        <v>-4</v>
      </c>
      <c r="L90" s="21">
        <v>3</v>
      </c>
      <c r="M90" s="21" t="s">
        <v>552</v>
      </c>
      <c r="N90" s="21">
        <v>6</v>
      </c>
      <c r="O90" s="21">
        <v>3</v>
      </c>
      <c r="P90" s="21" t="s">
        <v>552</v>
      </c>
      <c r="Q90" s="21">
        <v>3</v>
      </c>
      <c r="R90" s="21">
        <v>3</v>
      </c>
      <c r="S90" s="21" t="s">
        <v>552</v>
      </c>
      <c r="T90" s="21">
        <v>-6</v>
      </c>
      <c r="U90" s="21">
        <v>3</v>
      </c>
      <c r="V90" s="21" t="s">
        <v>552</v>
      </c>
      <c r="W90" s="21">
        <v>18</v>
      </c>
      <c r="X90" s="21">
        <v>3</v>
      </c>
      <c r="Y90" s="21" t="s">
        <v>552</v>
      </c>
      <c r="Z90" s="21">
        <v>-16</v>
      </c>
      <c r="AA90" s="21">
        <v>3</v>
      </c>
      <c r="AB90" t="s">
        <v>552</v>
      </c>
      <c r="AC90">
        <v>-4</v>
      </c>
      <c r="AD90" s="21">
        <v>3</v>
      </c>
      <c r="AE90" s="21" t="s">
        <v>552</v>
      </c>
      <c r="AF90" s="22">
        <v>-9</v>
      </c>
      <c r="AG90" s="21">
        <v>3</v>
      </c>
      <c r="AH90" t="s">
        <v>397</v>
      </c>
      <c r="AI90">
        <v>13</v>
      </c>
      <c r="AJ90" s="21">
        <v>3</v>
      </c>
      <c r="AK90" s="21" t="s">
        <v>397</v>
      </c>
      <c r="AL90" s="21">
        <v>4</v>
      </c>
      <c r="AM90" s="21">
        <v>3</v>
      </c>
      <c r="AN90" s="21" t="s">
        <v>397</v>
      </c>
      <c r="AO90" s="21">
        <v>2</v>
      </c>
      <c r="AP90" s="21">
        <v>3</v>
      </c>
      <c r="AQ90" t="s">
        <v>397</v>
      </c>
      <c r="AR90">
        <v>-9</v>
      </c>
      <c r="AS90" s="21">
        <v>3</v>
      </c>
      <c r="AT90" s="21" t="s">
        <v>54</v>
      </c>
      <c r="AU90" s="21">
        <v>-9</v>
      </c>
      <c r="AV90" s="21">
        <v>3</v>
      </c>
      <c r="AW90" t="s">
        <v>397</v>
      </c>
      <c r="AX90">
        <v>-2</v>
      </c>
      <c r="AY90" s="21">
        <v>3</v>
      </c>
      <c r="AZ90" s="21" t="s">
        <v>397</v>
      </c>
      <c r="BA90" s="21">
        <v>3</v>
      </c>
      <c r="BB90" s="21">
        <v>3</v>
      </c>
      <c r="BC90" t="s">
        <v>397</v>
      </c>
      <c r="BD90">
        <v>21</v>
      </c>
      <c r="BE90" s="21">
        <v>3</v>
      </c>
      <c r="BF90" t="s">
        <v>54</v>
      </c>
      <c r="BG90">
        <v>8</v>
      </c>
      <c r="BH90" s="21">
        <v>3</v>
      </c>
      <c r="BI90" t="s">
        <v>397</v>
      </c>
      <c r="BJ90">
        <v>-9</v>
      </c>
      <c r="BK90" s="21">
        <v>3</v>
      </c>
    </row>
    <row r="91" spans="1:63" x14ac:dyDescent="0.25">
      <c r="A91" t="s">
        <v>63</v>
      </c>
      <c r="B91">
        <v>-12</v>
      </c>
      <c r="C91">
        <v>4</v>
      </c>
      <c r="D91" t="s">
        <v>63</v>
      </c>
      <c r="E91" s="4">
        <v>-11</v>
      </c>
      <c r="F91">
        <v>4</v>
      </c>
      <c r="G91" s="21" t="s">
        <v>63</v>
      </c>
      <c r="H91" s="21">
        <v>0</v>
      </c>
      <c r="I91" s="21">
        <v>4</v>
      </c>
      <c r="J91" s="21" t="s">
        <v>63</v>
      </c>
      <c r="K91" s="21">
        <v>-4</v>
      </c>
      <c r="L91" s="21">
        <v>4</v>
      </c>
      <c r="M91" s="21" t="s">
        <v>63</v>
      </c>
      <c r="N91" s="21">
        <v>6</v>
      </c>
      <c r="O91" s="21">
        <v>4</v>
      </c>
      <c r="P91" s="21" t="s">
        <v>63</v>
      </c>
      <c r="Q91" s="21">
        <v>3</v>
      </c>
      <c r="R91" s="21">
        <v>4</v>
      </c>
      <c r="S91" s="21" t="s">
        <v>63</v>
      </c>
      <c r="T91" s="21">
        <v>-6</v>
      </c>
      <c r="U91" s="21">
        <v>4</v>
      </c>
      <c r="V91" s="21" t="s">
        <v>63</v>
      </c>
      <c r="W91" s="21">
        <v>18</v>
      </c>
      <c r="X91" s="21">
        <v>4</v>
      </c>
      <c r="Y91" s="21" t="s">
        <v>63</v>
      </c>
      <c r="Z91" s="21">
        <v>-16</v>
      </c>
      <c r="AA91" s="21">
        <v>4</v>
      </c>
      <c r="AB91" t="s">
        <v>63</v>
      </c>
      <c r="AC91">
        <v>-4</v>
      </c>
      <c r="AD91" s="21">
        <v>4</v>
      </c>
      <c r="AE91" s="21" t="s">
        <v>63</v>
      </c>
      <c r="AF91" s="22">
        <v>-9</v>
      </c>
      <c r="AG91" s="21">
        <v>4</v>
      </c>
      <c r="AH91" t="s">
        <v>63</v>
      </c>
      <c r="AI91">
        <v>13</v>
      </c>
      <c r="AJ91" s="21">
        <v>4</v>
      </c>
      <c r="AK91" s="21" t="s">
        <v>63</v>
      </c>
      <c r="AL91" s="21">
        <v>4</v>
      </c>
      <c r="AM91" s="21">
        <v>4</v>
      </c>
      <c r="AN91" s="21" t="s">
        <v>63</v>
      </c>
      <c r="AO91" s="21">
        <v>2</v>
      </c>
      <c r="AP91" s="21">
        <v>4</v>
      </c>
      <c r="AQ91" t="s">
        <v>63</v>
      </c>
      <c r="AR91">
        <v>-9</v>
      </c>
      <c r="AS91" s="21">
        <v>4</v>
      </c>
      <c r="AT91" s="21" t="s">
        <v>52</v>
      </c>
      <c r="AU91" s="21">
        <v>-9</v>
      </c>
      <c r="AV91" s="21">
        <v>4</v>
      </c>
      <c r="AW91" t="s">
        <v>63</v>
      </c>
      <c r="AX91">
        <v>-2</v>
      </c>
      <c r="AY91" s="21">
        <v>4</v>
      </c>
      <c r="AZ91" s="21" t="s">
        <v>63</v>
      </c>
      <c r="BA91" s="21">
        <v>3</v>
      </c>
      <c r="BB91" s="21">
        <v>4</v>
      </c>
      <c r="BC91" t="s">
        <v>63</v>
      </c>
      <c r="BD91">
        <v>21</v>
      </c>
      <c r="BE91" s="21">
        <v>4</v>
      </c>
      <c r="BF91" t="s">
        <v>52</v>
      </c>
      <c r="BG91">
        <v>8</v>
      </c>
      <c r="BH91" s="21">
        <v>4</v>
      </c>
      <c r="BI91" t="s">
        <v>63</v>
      </c>
      <c r="BJ91">
        <v>-9</v>
      </c>
      <c r="BK91" s="21">
        <v>4</v>
      </c>
    </row>
    <row r="92" spans="1:63" x14ac:dyDescent="0.25">
      <c r="A92" t="s">
        <v>142</v>
      </c>
      <c r="B92">
        <v>4</v>
      </c>
      <c r="C92">
        <v>1</v>
      </c>
      <c r="D92" t="s">
        <v>142</v>
      </c>
      <c r="E92" s="4">
        <v>-18</v>
      </c>
      <c r="F92">
        <v>1</v>
      </c>
      <c r="G92" s="21" t="s">
        <v>142</v>
      </c>
      <c r="H92" s="21">
        <v>1</v>
      </c>
      <c r="I92" s="21">
        <v>1</v>
      </c>
      <c r="J92" s="21" t="s">
        <v>142</v>
      </c>
      <c r="K92" s="21">
        <v>-2</v>
      </c>
      <c r="L92" s="21">
        <v>1</v>
      </c>
      <c r="M92" s="21" t="s">
        <v>142</v>
      </c>
      <c r="N92" s="21">
        <v>11</v>
      </c>
      <c r="O92" s="21">
        <v>1</v>
      </c>
      <c r="P92" s="21" t="s">
        <v>142</v>
      </c>
      <c r="Q92" s="21">
        <v>-2</v>
      </c>
      <c r="R92" s="21">
        <v>1</v>
      </c>
      <c r="S92" s="21" t="s">
        <v>142</v>
      </c>
      <c r="T92" s="21">
        <v>16</v>
      </c>
      <c r="U92" s="21">
        <v>1</v>
      </c>
      <c r="V92" s="21" t="s">
        <v>142</v>
      </c>
      <c r="W92" s="21">
        <v>-8</v>
      </c>
      <c r="X92" s="21">
        <v>1</v>
      </c>
      <c r="Y92" s="21" t="s">
        <v>142</v>
      </c>
      <c r="Z92" s="21">
        <v>9</v>
      </c>
      <c r="AA92" s="21">
        <v>1</v>
      </c>
      <c r="AB92" t="s">
        <v>142</v>
      </c>
      <c r="AC92">
        <v>2</v>
      </c>
      <c r="AD92" s="21">
        <v>1</v>
      </c>
      <c r="AE92" s="21" t="s">
        <v>142</v>
      </c>
      <c r="AF92" s="22">
        <v>12</v>
      </c>
      <c r="AG92" s="21">
        <v>1</v>
      </c>
      <c r="AH92" t="s">
        <v>236</v>
      </c>
      <c r="AI92">
        <v>-9</v>
      </c>
      <c r="AJ92" s="21">
        <v>1</v>
      </c>
      <c r="AK92" s="21" t="s">
        <v>236</v>
      </c>
      <c r="AL92" s="21">
        <v>4</v>
      </c>
      <c r="AM92" s="21">
        <v>1</v>
      </c>
      <c r="AN92" s="21" t="s">
        <v>236</v>
      </c>
      <c r="AO92" s="21">
        <v>21</v>
      </c>
      <c r="AP92" s="21">
        <v>1</v>
      </c>
      <c r="AQ92" t="s">
        <v>236</v>
      </c>
      <c r="AR92">
        <v>7</v>
      </c>
      <c r="AS92" s="21">
        <v>1</v>
      </c>
      <c r="AT92" s="21" t="s">
        <v>154</v>
      </c>
      <c r="AU92" s="21">
        <v>3</v>
      </c>
      <c r="AV92" s="21">
        <v>1</v>
      </c>
      <c r="AW92" t="s">
        <v>236</v>
      </c>
      <c r="AX92">
        <v>-5</v>
      </c>
      <c r="AY92" s="21">
        <v>1</v>
      </c>
      <c r="AZ92" s="21" t="s">
        <v>236</v>
      </c>
      <c r="BA92" s="21">
        <v>7</v>
      </c>
      <c r="BB92" s="21">
        <v>1</v>
      </c>
      <c r="BC92" t="s">
        <v>236</v>
      </c>
      <c r="BD92">
        <v>17</v>
      </c>
      <c r="BE92" s="21">
        <v>1</v>
      </c>
      <c r="BF92" t="s">
        <v>154</v>
      </c>
      <c r="BG92">
        <v>-12</v>
      </c>
      <c r="BH92" s="21">
        <v>1</v>
      </c>
      <c r="BI92" t="s">
        <v>236</v>
      </c>
      <c r="BJ92">
        <v>21</v>
      </c>
      <c r="BK92" s="21">
        <v>1</v>
      </c>
    </row>
    <row r="93" spans="1:63" x14ac:dyDescent="0.25">
      <c r="A93" t="s">
        <v>396</v>
      </c>
      <c r="B93">
        <v>4</v>
      </c>
      <c r="C93">
        <v>2</v>
      </c>
      <c r="D93" t="s">
        <v>396</v>
      </c>
      <c r="E93" s="4">
        <v>-18</v>
      </c>
      <c r="F93">
        <v>2</v>
      </c>
      <c r="G93" s="21" t="s">
        <v>396</v>
      </c>
      <c r="H93" s="21">
        <v>1</v>
      </c>
      <c r="I93" s="21">
        <v>2</v>
      </c>
      <c r="J93" s="21" t="s">
        <v>396</v>
      </c>
      <c r="K93" s="21">
        <v>-2</v>
      </c>
      <c r="L93" s="21">
        <v>2</v>
      </c>
      <c r="M93" s="21" t="s">
        <v>396</v>
      </c>
      <c r="N93" s="21">
        <v>11</v>
      </c>
      <c r="O93" s="21">
        <v>2</v>
      </c>
      <c r="P93" s="21" t="s">
        <v>396</v>
      </c>
      <c r="Q93" s="21">
        <v>-2</v>
      </c>
      <c r="R93" s="21">
        <v>2</v>
      </c>
      <c r="S93" s="21" t="s">
        <v>396</v>
      </c>
      <c r="T93" s="21">
        <v>16</v>
      </c>
      <c r="U93" s="21">
        <v>2</v>
      </c>
      <c r="V93" s="21" t="s">
        <v>396</v>
      </c>
      <c r="W93" s="21">
        <v>-8</v>
      </c>
      <c r="X93" s="21">
        <v>2</v>
      </c>
      <c r="Y93" s="21" t="s">
        <v>396</v>
      </c>
      <c r="Z93" s="21">
        <v>9</v>
      </c>
      <c r="AA93" s="21">
        <v>2</v>
      </c>
      <c r="AB93" t="s">
        <v>396</v>
      </c>
      <c r="AC93">
        <v>2</v>
      </c>
      <c r="AD93" s="21">
        <v>2</v>
      </c>
      <c r="AE93" s="21" t="s">
        <v>396</v>
      </c>
      <c r="AF93" s="22">
        <v>12</v>
      </c>
      <c r="AG93" s="21">
        <v>2</v>
      </c>
      <c r="AH93" t="s">
        <v>396</v>
      </c>
      <c r="AI93">
        <v>-9</v>
      </c>
      <c r="AJ93" s="21">
        <v>2</v>
      </c>
      <c r="AK93" s="21" t="s">
        <v>396</v>
      </c>
      <c r="AL93" s="21">
        <v>4</v>
      </c>
      <c r="AM93" s="21">
        <v>2</v>
      </c>
      <c r="AN93" s="21" t="s">
        <v>396</v>
      </c>
      <c r="AO93" s="21">
        <v>21</v>
      </c>
      <c r="AP93" s="21">
        <v>2</v>
      </c>
      <c r="AQ93" t="s">
        <v>396</v>
      </c>
      <c r="AR93">
        <v>7</v>
      </c>
      <c r="AS93" s="21">
        <v>2</v>
      </c>
      <c r="AT93" s="21" t="s">
        <v>71</v>
      </c>
      <c r="AU93" s="21">
        <v>3</v>
      </c>
      <c r="AV93" s="21">
        <v>2</v>
      </c>
      <c r="AW93" t="s">
        <v>396</v>
      </c>
      <c r="AX93">
        <v>-5</v>
      </c>
      <c r="AY93" s="21">
        <v>2</v>
      </c>
      <c r="AZ93" s="21" t="s">
        <v>396</v>
      </c>
      <c r="BA93" s="21">
        <v>7</v>
      </c>
      <c r="BB93" s="21">
        <v>2</v>
      </c>
      <c r="BC93" t="s">
        <v>396</v>
      </c>
      <c r="BD93">
        <v>17</v>
      </c>
      <c r="BE93" s="21">
        <v>2</v>
      </c>
      <c r="BF93" t="s">
        <v>413</v>
      </c>
      <c r="BG93">
        <v>-12</v>
      </c>
      <c r="BH93" s="21">
        <v>2</v>
      </c>
      <c r="BI93" t="s">
        <v>396</v>
      </c>
      <c r="BJ93">
        <v>21</v>
      </c>
      <c r="BK93" s="21">
        <v>2</v>
      </c>
    </row>
    <row r="94" spans="1:63" x14ac:dyDescent="0.25">
      <c r="A94" t="s">
        <v>103</v>
      </c>
      <c r="B94">
        <v>4</v>
      </c>
      <c r="C94">
        <v>3</v>
      </c>
      <c r="D94" t="s">
        <v>103</v>
      </c>
      <c r="E94" s="4">
        <v>-18</v>
      </c>
      <c r="F94">
        <v>3</v>
      </c>
      <c r="G94" s="21" t="s">
        <v>103</v>
      </c>
      <c r="H94" s="21">
        <v>1</v>
      </c>
      <c r="I94" s="21">
        <v>3</v>
      </c>
      <c r="J94" s="21" t="s">
        <v>103</v>
      </c>
      <c r="K94" s="21">
        <v>-2</v>
      </c>
      <c r="L94" s="21">
        <v>3</v>
      </c>
      <c r="M94" s="21" t="s">
        <v>103</v>
      </c>
      <c r="N94" s="21">
        <v>11</v>
      </c>
      <c r="O94" s="21">
        <v>3</v>
      </c>
      <c r="P94" s="21" t="s">
        <v>103</v>
      </c>
      <c r="Q94" s="21">
        <v>-2</v>
      </c>
      <c r="R94" s="21">
        <v>3</v>
      </c>
      <c r="S94" s="21" t="s">
        <v>103</v>
      </c>
      <c r="T94" s="21">
        <v>16</v>
      </c>
      <c r="U94" s="21">
        <v>3</v>
      </c>
      <c r="V94" s="21" t="s">
        <v>103</v>
      </c>
      <c r="W94" s="21">
        <v>-8</v>
      </c>
      <c r="X94" s="21">
        <v>3</v>
      </c>
      <c r="Y94" s="21" t="s">
        <v>103</v>
      </c>
      <c r="Z94" s="21">
        <v>9</v>
      </c>
      <c r="AA94" s="21">
        <v>3</v>
      </c>
      <c r="AB94" t="s">
        <v>103</v>
      </c>
      <c r="AC94">
        <v>2</v>
      </c>
      <c r="AD94" s="21">
        <v>3</v>
      </c>
      <c r="AE94" s="21" t="s">
        <v>103</v>
      </c>
      <c r="AF94" s="22">
        <v>12</v>
      </c>
      <c r="AG94" s="21">
        <v>3</v>
      </c>
      <c r="AH94" t="s">
        <v>103</v>
      </c>
      <c r="AI94">
        <v>-9</v>
      </c>
      <c r="AJ94" s="21">
        <v>3</v>
      </c>
      <c r="AK94" s="21" t="s">
        <v>136</v>
      </c>
      <c r="AL94" s="21">
        <v>4</v>
      </c>
      <c r="AM94" s="21">
        <v>3</v>
      </c>
      <c r="AN94" s="21" t="s">
        <v>136</v>
      </c>
      <c r="AO94" s="21">
        <v>21</v>
      </c>
      <c r="AP94" s="21">
        <v>3</v>
      </c>
      <c r="AQ94" t="s">
        <v>136</v>
      </c>
      <c r="AR94">
        <v>7</v>
      </c>
      <c r="AS94" s="21">
        <v>3</v>
      </c>
      <c r="AT94" s="21" t="s">
        <v>284</v>
      </c>
      <c r="AU94" s="21">
        <v>3</v>
      </c>
      <c r="AV94" s="21">
        <v>3</v>
      </c>
      <c r="AW94" t="s">
        <v>136</v>
      </c>
      <c r="AX94">
        <v>-5</v>
      </c>
      <c r="AY94" s="21">
        <v>3</v>
      </c>
      <c r="AZ94" s="21" t="s">
        <v>136</v>
      </c>
      <c r="BA94" s="21">
        <v>7</v>
      </c>
      <c r="BB94" s="21">
        <v>3</v>
      </c>
      <c r="BC94" t="s">
        <v>136</v>
      </c>
      <c r="BD94">
        <v>17</v>
      </c>
      <c r="BE94" s="21">
        <v>3</v>
      </c>
      <c r="BF94" t="s">
        <v>71</v>
      </c>
      <c r="BG94">
        <v>-12</v>
      </c>
      <c r="BH94" s="21">
        <v>3</v>
      </c>
      <c r="BI94" t="s">
        <v>136</v>
      </c>
      <c r="BJ94">
        <v>21</v>
      </c>
      <c r="BK94" s="21">
        <v>3</v>
      </c>
    </row>
    <row r="95" spans="1:63" x14ac:dyDescent="0.25">
      <c r="A95" t="s">
        <v>42</v>
      </c>
      <c r="B95">
        <v>4</v>
      </c>
      <c r="C95">
        <v>4</v>
      </c>
      <c r="D95" t="s">
        <v>42</v>
      </c>
      <c r="E95" s="4">
        <v>-18</v>
      </c>
      <c r="F95">
        <v>4</v>
      </c>
      <c r="G95" s="21" t="s">
        <v>42</v>
      </c>
      <c r="H95" s="21">
        <v>1</v>
      </c>
      <c r="I95" s="21">
        <v>4</v>
      </c>
      <c r="J95" s="21" t="s">
        <v>42</v>
      </c>
      <c r="K95" s="21">
        <v>-2</v>
      </c>
      <c r="L95" s="21">
        <v>4</v>
      </c>
      <c r="M95" s="21" t="s">
        <v>42</v>
      </c>
      <c r="N95" s="21">
        <v>11</v>
      </c>
      <c r="O95" s="21">
        <v>4</v>
      </c>
      <c r="P95" s="21" t="s">
        <v>42</v>
      </c>
      <c r="Q95" s="21">
        <v>-2</v>
      </c>
      <c r="R95" s="21">
        <v>4</v>
      </c>
      <c r="S95" s="21" t="s">
        <v>42</v>
      </c>
      <c r="T95" s="21">
        <v>16</v>
      </c>
      <c r="U95" s="21">
        <v>4</v>
      </c>
      <c r="V95" s="21" t="s">
        <v>42</v>
      </c>
      <c r="W95" s="21">
        <v>-8</v>
      </c>
      <c r="X95" s="21">
        <v>4</v>
      </c>
      <c r="Y95" s="21" t="s">
        <v>42</v>
      </c>
      <c r="Z95" s="21">
        <v>9</v>
      </c>
      <c r="AA95" s="21">
        <v>4</v>
      </c>
      <c r="AB95" t="s">
        <v>42</v>
      </c>
      <c r="AC95">
        <v>2</v>
      </c>
      <c r="AD95" s="21">
        <v>4</v>
      </c>
      <c r="AE95" s="21" t="s">
        <v>42</v>
      </c>
      <c r="AF95" s="22">
        <v>12</v>
      </c>
      <c r="AG95" s="21">
        <v>4</v>
      </c>
      <c r="AH95" t="s">
        <v>42</v>
      </c>
      <c r="AI95">
        <v>-9</v>
      </c>
      <c r="AJ95" s="21">
        <v>4</v>
      </c>
      <c r="AK95" s="21" t="s">
        <v>42</v>
      </c>
      <c r="AL95" s="21">
        <v>4</v>
      </c>
      <c r="AM95" s="21">
        <v>4</v>
      </c>
      <c r="AN95" s="21" t="s">
        <v>42</v>
      </c>
      <c r="AO95" s="21">
        <v>21</v>
      </c>
      <c r="AP95" s="21">
        <v>4</v>
      </c>
      <c r="AQ95" t="s">
        <v>42</v>
      </c>
      <c r="AR95">
        <v>7</v>
      </c>
      <c r="AS95" s="21">
        <v>4</v>
      </c>
      <c r="AT95" s="21" t="s">
        <v>73</v>
      </c>
      <c r="AU95" s="21">
        <v>3</v>
      </c>
      <c r="AV95" s="21">
        <v>4</v>
      </c>
      <c r="AW95" t="s">
        <v>42</v>
      </c>
      <c r="AX95">
        <v>-5</v>
      </c>
      <c r="AY95" s="21">
        <v>4</v>
      </c>
      <c r="AZ95" s="21" t="s">
        <v>42</v>
      </c>
      <c r="BA95" s="21">
        <v>7</v>
      </c>
      <c r="BB95" s="21">
        <v>4</v>
      </c>
      <c r="BC95" t="s">
        <v>42</v>
      </c>
      <c r="BD95">
        <v>17</v>
      </c>
      <c r="BE95" s="21">
        <v>4</v>
      </c>
      <c r="BF95" t="s">
        <v>73</v>
      </c>
      <c r="BG95">
        <v>-12</v>
      </c>
      <c r="BH95" s="21">
        <v>4</v>
      </c>
      <c r="BI95" t="s">
        <v>42</v>
      </c>
      <c r="BJ95">
        <v>21</v>
      </c>
      <c r="BK95" s="21">
        <v>4</v>
      </c>
    </row>
    <row r="96" spans="1:63" x14ac:dyDescent="0.25">
      <c r="A96" t="s">
        <v>128</v>
      </c>
      <c r="B96">
        <v>-7</v>
      </c>
      <c r="C96">
        <v>1</v>
      </c>
      <c r="D96" t="s">
        <v>394</v>
      </c>
      <c r="E96" s="4">
        <v>7</v>
      </c>
      <c r="F96">
        <v>1</v>
      </c>
      <c r="G96" s="21" t="s">
        <v>394</v>
      </c>
      <c r="H96" s="21">
        <v>-5</v>
      </c>
      <c r="I96" s="21">
        <v>1</v>
      </c>
      <c r="J96" s="21" t="s">
        <v>394</v>
      </c>
      <c r="K96" s="21">
        <v>21</v>
      </c>
      <c r="L96" s="21">
        <v>1</v>
      </c>
      <c r="M96" s="21" t="s">
        <v>394</v>
      </c>
      <c r="N96" s="21">
        <v>-5</v>
      </c>
      <c r="O96" s="21">
        <v>1</v>
      </c>
      <c r="P96" s="21" t="s">
        <v>394</v>
      </c>
      <c r="Q96" s="21">
        <v>-8</v>
      </c>
      <c r="R96" s="21">
        <v>1</v>
      </c>
      <c r="S96" s="21" t="s">
        <v>394</v>
      </c>
      <c r="T96" s="21">
        <v>-5</v>
      </c>
      <c r="U96" s="21">
        <v>1</v>
      </c>
      <c r="V96" s="21" t="s">
        <v>394</v>
      </c>
      <c r="W96" s="21">
        <v>-6</v>
      </c>
      <c r="X96" s="21">
        <v>1</v>
      </c>
      <c r="Y96" s="21" t="s">
        <v>394</v>
      </c>
      <c r="Z96" s="21">
        <v>6</v>
      </c>
      <c r="AA96" s="21">
        <v>1</v>
      </c>
      <c r="AB96" t="s">
        <v>394</v>
      </c>
      <c r="AC96">
        <v>-6</v>
      </c>
      <c r="AD96" s="21">
        <v>1</v>
      </c>
      <c r="AE96" s="21" t="s">
        <v>394</v>
      </c>
      <c r="AF96" s="22">
        <v>9</v>
      </c>
      <c r="AG96" s="21">
        <v>1</v>
      </c>
      <c r="AH96" t="s">
        <v>394</v>
      </c>
      <c r="AI96">
        <v>-10</v>
      </c>
      <c r="AJ96" s="21">
        <v>1</v>
      </c>
      <c r="AK96" s="21" t="s">
        <v>394</v>
      </c>
      <c r="AL96" s="21">
        <v>5</v>
      </c>
      <c r="AM96" s="21">
        <v>1</v>
      </c>
      <c r="AN96" s="21" t="s">
        <v>394</v>
      </c>
      <c r="AO96" s="21">
        <v>-6</v>
      </c>
      <c r="AP96" s="21">
        <v>1</v>
      </c>
      <c r="AQ96" t="s">
        <v>394</v>
      </c>
      <c r="AR96">
        <v>0</v>
      </c>
      <c r="AS96" s="21">
        <v>1</v>
      </c>
      <c r="AT96" s="21" t="s">
        <v>491</v>
      </c>
      <c r="AU96" s="21">
        <v>15</v>
      </c>
      <c r="AV96" s="21">
        <v>1</v>
      </c>
      <c r="AW96" t="s">
        <v>413</v>
      </c>
      <c r="AX96">
        <v>2</v>
      </c>
      <c r="AY96" s="21">
        <v>1</v>
      </c>
      <c r="AZ96" s="21" t="s">
        <v>115</v>
      </c>
      <c r="BA96" s="21">
        <v>7</v>
      </c>
      <c r="BB96" s="21">
        <v>1</v>
      </c>
      <c r="BC96" t="s">
        <v>115</v>
      </c>
      <c r="BD96">
        <v>-7</v>
      </c>
      <c r="BE96" s="21">
        <v>1</v>
      </c>
      <c r="BF96" s="21"/>
      <c r="BG96" s="21"/>
      <c r="BH96" s="21">
        <v>1</v>
      </c>
      <c r="BI96" s="21"/>
      <c r="BJ96" s="21"/>
      <c r="BK96" s="21">
        <v>1</v>
      </c>
    </row>
    <row r="97" spans="1:63" x14ac:dyDescent="0.25">
      <c r="A97" t="s">
        <v>115</v>
      </c>
      <c r="B97">
        <v>-7</v>
      </c>
      <c r="C97">
        <v>2</v>
      </c>
      <c r="D97" t="s">
        <v>115</v>
      </c>
      <c r="E97" s="4">
        <v>7</v>
      </c>
      <c r="F97">
        <v>2</v>
      </c>
      <c r="G97" s="21" t="s">
        <v>115</v>
      </c>
      <c r="H97" s="21">
        <v>-5</v>
      </c>
      <c r="I97" s="21">
        <v>2</v>
      </c>
      <c r="J97" s="21" t="s">
        <v>115</v>
      </c>
      <c r="K97" s="21">
        <v>21</v>
      </c>
      <c r="L97" s="21">
        <v>2</v>
      </c>
      <c r="M97" s="21" t="s">
        <v>115</v>
      </c>
      <c r="N97" s="21">
        <v>-5</v>
      </c>
      <c r="O97" s="21">
        <v>2</v>
      </c>
      <c r="P97" s="21" t="s">
        <v>115</v>
      </c>
      <c r="Q97" s="21">
        <v>-8</v>
      </c>
      <c r="R97" s="21">
        <v>2</v>
      </c>
      <c r="S97" s="21" t="s">
        <v>115</v>
      </c>
      <c r="T97" s="21">
        <v>-5</v>
      </c>
      <c r="U97" s="21">
        <v>2</v>
      </c>
      <c r="V97" s="21" t="s">
        <v>115</v>
      </c>
      <c r="W97" s="21">
        <v>-6</v>
      </c>
      <c r="X97" s="21">
        <v>2</v>
      </c>
      <c r="Y97" s="21" t="s">
        <v>115</v>
      </c>
      <c r="Z97" s="21">
        <v>16</v>
      </c>
      <c r="AA97" s="21">
        <v>2</v>
      </c>
      <c r="AB97" t="s">
        <v>115</v>
      </c>
      <c r="AC97">
        <v>-6</v>
      </c>
      <c r="AD97" s="21">
        <v>2</v>
      </c>
      <c r="AE97" s="21" t="s">
        <v>115</v>
      </c>
      <c r="AF97" s="22">
        <v>9</v>
      </c>
      <c r="AG97" s="21">
        <v>2</v>
      </c>
      <c r="AH97" t="s">
        <v>115</v>
      </c>
      <c r="AI97">
        <v>-10</v>
      </c>
      <c r="AJ97" s="21">
        <v>2</v>
      </c>
      <c r="AK97" s="21" t="s">
        <v>499</v>
      </c>
      <c r="AL97" s="21">
        <v>5</v>
      </c>
      <c r="AM97" s="21">
        <v>2</v>
      </c>
      <c r="AN97" s="21" t="s">
        <v>115</v>
      </c>
      <c r="AO97" s="21">
        <v>-6</v>
      </c>
      <c r="AP97" s="21">
        <v>2</v>
      </c>
      <c r="AQ97" t="s">
        <v>115</v>
      </c>
      <c r="AR97">
        <v>0</v>
      </c>
      <c r="AS97" s="21">
        <v>2</v>
      </c>
      <c r="AT97" s="21" t="s">
        <v>252</v>
      </c>
      <c r="AU97" s="21">
        <v>15</v>
      </c>
      <c r="AV97" s="21">
        <v>2</v>
      </c>
      <c r="AW97" t="s">
        <v>394</v>
      </c>
      <c r="AX97">
        <v>2</v>
      </c>
      <c r="AY97" s="21">
        <v>2</v>
      </c>
      <c r="AZ97" s="21" t="s">
        <v>394</v>
      </c>
      <c r="BA97" s="21">
        <v>7</v>
      </c>
      <c r="BB97" s="21">
        <v>2</v>
      </c>
      <c r="BC97" t="s">
        <v>394</v>
      </c>
      <c r="BD97">
        <v>-7</v>
      </c>
      <c r="BE97" s="21">
        <v>2</v>
      </c>
      <c r="BF97" s="21"/>
      <c r="BG97" s="21"/>
      <c r="BH97" s="21">
        <v>2</v>
      </c>
      <c r="BI97" s="21"/>
      <c r="BJ97" s="21"/>
      <c r="BK97" s="21">
        <v>2</v>
      </c>
    </row>
    <row r="98" spans="1:63" x14ac:dyDescent="0.25">
      <c r="A98" t="s">
        <v>94</v>
      </c>
      <c r="B98">
        <v>-7</v>
      </c>
      <c r="C98">
        <v>3</v>
      </c>
      <c r="D98" t="s">
        <v>91</v>
      </c>
      <c r="E98" s="4">
        <v>7</v>
      </c>
      <c r="F98">
        <v>3</v>
      </c>
      <c r="G98" s="21" t="s">
        <v>91</v>
      </c>
      <c r="H98" s="21">
        <v>-5</v>
      </c>
      <c r="I98" s="21">
        <v>3</v>
      </c>
      <c r="J98" s="21" t="s">
        <v>495</v>
      </c>
      <c r="K98" s="21">
        <v>21</v>
      </c>
      <c r="L98" s="21">
        <v>3</v>
      </c>
      <c r="M98" s="21" t="s">
        <v>495</v>
      </c>
      <c r="N98" s="21">
        <v>-5</v>
      </c>
      <c r="O98" s="21">
        <v>3</v>
      </c>
      <c r="P98" s="21" t="s">
        <v>91</v>
      </c>
      <c r="Q98" s="21">
        <v>-8</v>
      </c>
      <c r="R98" s="21">
        <v>3</v>
      </c>
      <c r="S98" s="21" t="s">
        <v>91</v>
      </c>
      <c r="T98" s="21">
        <v>-5</v>
      </c>
      <c r="U98" s="21">
        <v>3</v>
      </c>
      <c r="V98" s="21" t="s">
        <v>100</v>
      </c>
      <c r="W98" s="21">
        <v>-6</v>
      </c>
      <c r="X98" s="21">
        <v>3</v>
      </c>
      <c r="Y98" s="21" t="s">
        <v>100</v>
      </c>
      <c r="Z98" s="21">
        <v>16</v>
      </c>
      <c r="AA98" s="21">
        <v>3</v>
      </c>
      <c r="AB98" t="s">
        <v>100</v>
      </c>
      <c r="AC98">
        <v>-6</v>
      </c>
      <c r="AD98" s="21">
        <v>3</v>
      </c>
      <c r="AE98" s="21" t="s">
        <v>100</v>
      </c>
      <c r="AF98" s="22">
        <v>9</v>
      </c>
      <c r="AG98" s="21">
        <v>3</v>
      </c>
      <c r="AH98" t="s">
        <v>100</v>
      </c>
      <c r="AI98">
        <v>-10</v>
      </c>
      <c r="AJ98" s="21">
        <v>3</v>
      </c>
      <c r="AK98" s="21" t="s">
        <v>100</v>
      </c>
      <c r="AL98" s="21">
        <v>5</v>
      </c>
      <c r="AM98" s="21">
        <v>3</v>
      </c>
      <c r="AN98" s="21" t="s">
        <v>100</v>
      </c>
      <c r="AO98" s="21">
        <v>-6</v>
      </c>
      <c r="AP98" s="21">
        <v>3</v>
      </c>
      <c r="AQ98" t="s">
        <v>100</v>
      </c>
      <c r="AR98">
        <v>0</v>
      </c>
      <c r="AS98" s="21">
        <v>3</v>
      </c>
      <c r="AT98" s="21" t="s">
        <v>499</v>
      </c>
      <c r="AU98" s="21">
        <v>15</v>
      </c>
      <c r="AV98" s="21">
        <v>3</v>
      </c>
      <c r="AW98" t="s">
        <v>100</v>
      </c>
      <c r="AX98">
        <v>2</v>
      </c>
      <c r="AY98" s="21">
        <v>3</v>
      </c>
      <c r="AZ98" s="21" t="s">
        <v>100</v>
      </c>
      <c r="BA98" s="21">
        <v>7</v>
      </c>
      <c r="BB98" s="21">
        <v>3</v>
      </c>
      <c r="BC98" t="s">
        <v>100</v>
      </c>
      <c r="BD98">
        <v>-7</v>
      </c>
      <c r="BE98" s="21">
        <v>3</v>
      </c>
      <c r="BF98" s="21"/>
      <c r="BG98" s="21"/>
      <c r="BH98" s="21">
        <v>3</v>
      </c>
      <c r="BI98" s="21"/>
      <c r="BJ98" s="21"/>
      <c r="BK98" s="21">
        <v>3</v>
      </c>
    </row>
    <row r="99" spans="1:63" x14ac:dyDescent="0.25">
      <c r="A99" t="s">
        <v>91</v>
      </c>
      <c r="B99">
        <v>-7</v>
      </c>
      <c r="C99">
        <v>4</v>
      </c>
      <c r="D99" t="s">
        <v>12</v>
      </c>
      <c r="E99" s="4">
        <v>7</v>
      </c>
      <c r="F99">
        <v>4</v>
      </c>
      <c r="G99" s="21" t="s">
        <v>12</v>
      </c>
      <c r="H99" s="21">
        <v>-5</v>
      </c>
      <c r="I99" s="21">
        <v>4</v>
      </c>
      <c r="J99" s="21" t="s">
        <v>12</v>
      </c>
      <c r="K99" s="21">
        <v>21</v>
      </c>
      <c r="L99" s="21">
        <v>4</v>
      </c>
      <c r="M99" s="21" t="s">
        <v>12</v>
      </c>
      <c r="N99" s="21">
        <v>-5</v>
      </c>
      <c r="O99" s="21">
        <v>4</v>
      </c>
      <c r="P99" s="21" t="s">
        <v>12</v>
      </c>
      <c r="Q99" s="21">
        <v>-8</v>
      </c>
      <c r="R99" s="21">
        <v>4</v>
      </c>
      <c r="S99" s="21" t="s">
        <v>12</v>
      </c>
      <c r="T99" s="21">
        <v>-5</v>
      </c>
      <c r="U99" s="21">
        <v>4</v>
      </c>
      <c r="V99" s="21" t="s">
        <v>12</v>
      </c>
      <c r="W99" s="21">
        <v>-6</v>
      </c>
      <c r="X99" s="21">
        <v>4</v>
      </c>
      <c r="Y99" s="21" t="s">
        <v>12</v>
      </c>
      <c r="Z99" s="21">
        <v>16</v>
      </c>
      <c r="AA99" s="21">
        <v>4</v>
      </c>
      <c r="AB99" t="s">
        <v>12</v>
      </c>
      <c r="AC99">
        <v>-6</v>
      </c>
      <c r="AD99" s="21">
        <v>4</v>
      </c>
      <c r="AE99" s="21" t="s">
        <v>91</v>
      </c>
      <c r="AF99" s="22">
        <v>9</v>
      </c>
      <c r="AG99" s="21">
        <v>4</v>
      </c>
      <c r="AH99" t="s">
        <v>91</v>
      </c>
      <c r="AI99">
        <v>-10</v>
      </c>
      <c r="AJ99" s="21">
        <v>4</v>
      </c>
      <c r="AK99" s="21" t="s">
        <v>91</v>
      </c>
      <c r="AL99" s="21">
        <v>5</v>
      </c>
      <c r="AM99" s="21">
        <v>4</v>
      </c>
      <c r="AN99" s="21" t="s">
        <v>91</v>
      </c>
      <c r="AO99" s="21">
        <v>-6</v>
      </c>
      <c r="AP99" s="21">
        <v>4</v>
      </c>
      <c r="AQ99" t="s">
        <v>91</v>
      </c>
      <c r="AR99">
        <v>0</v>
      </c>
      <c r="AS99" s="21">
        <v>4</v>
      </c>
      <c r="AT99" s="21" t="s">
        <v>18</v>
      </c>
      <c r="AU99" s="21">
        <v>15</v>
      </c>
      <c r="AV99" s="21">
        <v>4</v>
      </c>
      <c r="AW99" t="s">
        <v>91</v>
      </c>
      <c r="AX99">
        <v>2</v>
      </c>
      <c r="AY99" s="21">
        <v>4</v>
      </c>
      <c r="AZ99" s="21" t="s">
        <v>91</v>
      </c>
      <c r="BA99" s="21">
        <v>7</v>
      </c>
      <c r="BB99" s="21">
        <v>4</v>
      </c>
      <c r="BC99" t="s">
        <v>91</v>
      </c>
      <c r="BD99">
        <v>-7</v>
      </c>
      <c r="BE99" s="21">
        <v>4</v>
      </c>
      <c r="BF99" s="21"/>
      <c r="BG99" s="21"/>
      <c r="BH99" s="21">
        <v>4</v>
      </c>
      <c r="BI99" s="21"/>
      <c r="BJ99" s="21"/>
      <c r="BK99" s="21">
        <v>4</v>
      </c>
    </row>
    <row r="100" spans="1:63" x14ac:dyDescent="0.25">
      <c r="A100" t="s">
        <v>31</v>
      </c>
      <c r="B100">
        <v>10</v>
      </c>
      <c r="C100">
        <v>1</v>
      </c>
      <c r="D100" t="s">
        <v>154</v>
      </c>
      <c r="E100" s="4">
        <v>7</v>
      </c>
      <c r="F100">
        <v>1</v>
      </c>
      <c r="G100" s="21" t="s">
        <v>154</v>
      </c>
      <c r="H100" s="21">
        <v>12</v>
      </c>
      <c r="I100" s="21">
        <v>1</v>
      </c>
      <c r="J100" s="21" t="s">
        <v>157</v>
      </c>
      <c r="K100" s="21">
        <v>-10</v>
      </c>
      <c r="L100" s="21">
        <v>1</v>
      </c>
      <c r="M100" s="21" t="s">
        <v>154</v>
      </c>
      <c r="N100" s="21">
        <v>-17</v>
      </c>
      <c r="O100" s="21">
        <v>1</v>
      </c>
      <c r="P100" s="21" t="s">
        <v>154</v>
      </c>
      <c r="Q100" s="21">
        <v>-6</v>
      </c>
      <c r="R100" s="21">
        <v>1</v>
      </c>
      <c r="S100" s="21" t="s">
        <v>154</v>
      </c>
      <c r="T100" s="21">
        <v>0</v>
      </c>
      <c r="U100" s="21">
        <v>1</v>
      </c>
      <c r="V100" s="21" t="s">
        <v>154</v>
      </c>
      <c r="W100" s="21">
        <v>7</v>
      </c>
      <c r="X100" s="21">
        <v>1</v>
      </c>
      <c r="Y100" s="21" t="s">
        <v>154</v>
      </c>
      <c r="Z100" s="21">
        <v>23</v>
      </c>
      <c r="AA100" s="21">
        <v>1</v>
      </c>
      <c r="AB100" t="s">
        <v>154</v>
      </c>
      <c r="AC100">
        <v>-12</v>
      </c>
      <c r="AD100" s="21">
        <v>1</v>
      </c>
      <c r="AE100" s="21" t="s">
        <v>128</v>
      </c>
      <c r="AF100" s="22">
        <v>14</v>
      </c>
      <c r="AG100" s="21">
        <v>1</v>
      </c>
      <c r="AH100" t="s">
        <v>128</v>
      </c>
      <c r="AI100">
        <v>4</v>
      </c>
      <c r="AJ100" s="21">
        <v>1</v>
      </c>
      <c r="AK100" s="21" t="s">
        <v>128</v>
      </c>
      <c r="AL100" s="21">
        <v>4</v>
      </c>
      <c r="AM100" s="21">
        <v>1</v>
      </c>
      <c r="AN100" s="21" t="s">
        <v>128</v>
      </c>
      <c r="AO100" s="21">
        <v>28</v>
      </c>
      <c r="AP100" s="21">
        <v>1</v>
      </c>
      <c r="AQ100" t="s">
        <v>128</v>
      </c>
      <c r="AR100">
        <v>4</v>
      </c>
      <c r="AS100" s="21">
        <v>1</v>
      </c>
      <c r="AT100" s="21" t="s">
        <v>501</v>
      </c>
      <c r="AU100" s="21">
        <v>-6</v>
      </c>
      <c r="AV100" s="21">
        <v>1</v>
      </c>
      <c r="AW100" t="s">
        <v>128</v>
      </c>
      <c r="AX100">
        <v>22</v>
      </c>
      <c r="AY100" s="21">
        <v>1</v>
      </c>
      <c r="AZ100" s="21" t="s">
        <v>128</v>
      </c>
      <c r="BA100" s="21">
        <v>-21</v>
      </c>
      <c r="BB100" s="21">
        <v>1</v>
      </c>
      <c r="BC100" t="s">
        <v>128</v>
      </c>
      <c r="BD100">
        <v>-2</v>
      </c>
      <c r="BE100" s="21">
        <v>1</v>
      </c>
      <c r="BF100" s="21"/>
      <c r="BG100" s="21"/>
      <c r="BH100" s="21">
        <v>1</v>
      </c>
      <c r="BI100" s="21"/>
      <c r="BJ100" s="21"/>
      <c r="BK100" s="21">
        <v>1</v>
      </c>
    </row>
    <row r="101" spans="1:63" x14ac:dyDescent="0.25">
      <c r="A101" t="s">
        <v>71</v>
      </c>
      <c r="B101">
        <v>10</v>
      </c>
      <c r="C101">
        <v>2</v>
      </c>
      <c r="D101" t="s">
        <v>71</v>
      </c>
      <c r="E101" s="4">
        <v>7</v>
      </c>
      <c r="F101">
        <v>2</v>
      </c>
      <c r="G101" s="21" t="s">
        <v>71</v>
      </c>
      <c r="H101" s="21">
        <v>12</v>
      </c>
      <c r="I101" s="21">
        <v>2</v>
      </c>
      <c r="J101" s="21" t="s">
        <v>71</v>
      </c>
      <c r="K101" s="21">
        <v>-10</v>
      </c>
      <c r="L101" s="21">
        <v>2</v>
      </c>
      <c r="M101" s="21" t="s">
        <v>71</v>
      </c>
      <c r="N101" s="21">
        <v>-17</v>
      </c>
      <c r="O101" s="21">
        <v>2</v>
      </c>
      <c r="P101" s="21" t="s">
        <v>413</v>
      </c>
      <c r="Q101" s="21">
        <v>-6</v>
      </c>
      <c r="R101" s="21">
        <v>2</v>
      </c>
      <c r="S101" s="21" t="s">
        <v>71</v>
      </c>
      <c r="T101" s="21">
        <v>0</v>
      </c>
      <c r="U101" s="21">
        <v>2</v>
      </c>
      <c r="V101" s="21" t="s">
        <v>71</v>
      </c>
      <c r="W101" s="21">
        <v>7</v>
      </c>
      <c r="X101" s="21">
        <v>2</v>
      </c>
      <c r="Y101" s="21" t="s">
        <v>71</v>
      </c>
      <c r="Z101" s="21">
        <v>23</v>
      </c>
      <c r="AA101" s="21">
        <v>2</v>
      </c>
      <c r="AB101" t="s">
        <v>71</v>
      </c>
      <c r="AC101">
        <v>-12</v>
      </c>
      <c r="AD101" s="21">
        <v>2</v>
      </c>
      <c r="AE101" s="21" t="s">
        <v>154</v>
      </c>
      <c r="AF101" s="22">
        <v>14</v>
      </c>
      <c r="AG101" s="21">
        <v>2</v>
      </c>
      <c r="AH101" t="s">
        <v>494</v>
      </c>
      <c r="AI101">
        <v>4</v>
      </c>
      <c r="AJ101" s="21">
        <v>2</v>
      </c>
      <c r="AK101" s="21" t="s">
        <v>494</v>
      </c>
      <c r="AL101" s="21">
        <v>4</v>
      </c>
      <c r="AM101" s="21">
        <v>2</v>
      </c>
      <c r="AN101" s="21" t="s">
        <v>494</v>
      </c>
      <c r="AO101" s="21">
        <v>28</v>
      </c>
      <c r="AP101" s="21">
        <v>2</v>
      </c>
      <c r="AQ101" t="s">
        <v>494</v>
      </c>
      <c r="AR101">
        <v>4</v>
      </c>
      <c r="AS101" s="21">
        <v>2</v>
      </c>
      <c r="AT101" s="21" t="s">
        <v>401</v>
      </c>
      <c r="AU101" s="21">
        <v>-6</v>
      </c>
      <c r="AV101" s="21">
        <v>2</v>
      </c>
      <c r="AW101" t="s">
        <v>494</v>
      </c>
      <c r="AX101">
        <v>22</v>
      </c>
      <c r="AY101" s="21">
        <v>2</v>
      </c>
      <c r="AZ101" s="21" t="s">
        <v>494</v>
      </c>
      <c r="BA101" s="21">
        <v>-21</v>
      </c>
      <c r="BB101" s="21">
        <v>2</v>
      </c>
      <c r="BC101" t="s">
        <v>494</v>
      </c>
      <c r="BD101">
        <v>-2</v>
      </c>
      <c r="BE101" s="21">
        <v>2</v>
      </c>
      <c r="BF101" s="21"/>
      <c r="BG101" s="21"/>
      <c r="BH101" s="21">
        <v>2</v>
      </c>
      <c r="BI101" s="21"/>
      <c r="BJ101" s="21"/>
      <c r="BK101" s="21">
        <v>2</v>
      </c>
    </row>
    <row r="102" spans="1:63" x14ac:dyDescent="0.25">
      <c r="A102" t="s">
        <v>547</v>
      </c>
      <c r="B102">
        <v>10</v>
      </c>
      <c r="C102">
        <v>3</v>
      </c>
      <c r="D102" t="s">
        <v>547</v>
      </c>
      <c r="E102" s="4">
        <v>7</v>
      </c>
      <c r="F102">
        <v>3</v>
      </c>
      <c r="G102" s="21" t="s">
        <v>547</v>
      </c>
      <c r="H102" s="21">
        <v>12</v>
      </c>
      <c r="I102" s="21">
        <v>3</v>
      </c>
      <c r="J102" s="21" t="s">
        <v>547</v>
      </c>
      <c r="K102" s="21">
        <v>-10</v>
      </c>
      <c r="L102" s="21">
        <v>3</v>
      </c>
      <c r="M102" s="21" t="s">
        <v>547</v>
      </c>
      <c r="N102" s="21">
        <v>-17</v>
      </c>
      <c r="O102" s="21">
        <v>3</v>
      </c>
      <c r="P102" s="21" t="s">
        <v>71</v>
      </c>
      <c r="Q102" s="21">
        <v>-6</v>
      </c>
      <c r="R102" s="21">
        <v>3</v>
      </c>
      <c r="S102" s="21" t="s">
        <v>547</v>
      </c>
      <c r="T102" s="21">
        <v>0</v>
      </c>
      <c r="U102" s="21">
        <v>3</v>
      </c>
      <c r="V102" s="21" t="s">
        <v>547</v>
      </c>
      <c r="W102" s="21">
        <v>7</v>
      </c>
      <c r="X102" s="21">
        <v>3</v>
      </c>
      <c r="Y102" s="21" t="s">
        <v>547</v>
      </c>
      <c r="Z102" s="21">
        <v>23</v>
      </c>
      <c r="AA102" s="21">
        <v>3</v>
      </c>
      <c r="AB102" t="s">
        <v>284</v>
      </c>
      <c r="AC102">
        <v>-12</v>
      </c>
      <c r="AD102" s="21">
        <v>3</v>
      </c>
      <c r="AE102" s="21" t="s">
        <v>71</v>
      </c>
      <c r="AF102" s="22">
        <v>14</v>
      </c>
      <c r="AG102" s="21">
        <v>3</v>
      </c>
      <c r="AH102" t="s">
        <v>284</v>
      </c>
      <c r="AI102">
        <v>4</v>
      </c>
      <c r="AJ102" s="21">
        <v>3</v>
      </c>
      <c r="AK102" s="21" t="s">
        <v>94</v>
      </c>
      <c r="AL102" s="21">
        <v>4</v>
      </c>
      <c r="AM102" s="21">
        <v>3</v>
      </c>
      <c r="AN102" s="21" t="s">
        <v>94</v>
      </c>
      <c r="AO102" s="21">
        <v>28</v>
      </c>
      <c r="AP102" s="21">
        <v>3</v>
      </c>
      <c r="AQ102" t="s">
        <v>94</v>
      </c>
      <c r="AR102">
        <v>4</v>
      </c>
      <c r="AS102" s="21">
        <v>3</v>
      </c>
      <c r="AT102" s="21" t="s">
        <v>97</v>
      </c>
      <c r="AU102" s="21">
        <v>-6</v>
      </c>
      <c r="AV102" s="21">
        <v>3</v>
      </c>
      <c r="AW102" t="s">
        <v>94</v>
      </c>
      <c r="AX102">
        <v>22</v>
      </c>
      <c r="AY102" s="21">
        <v>3</v>
      </c>
      <c r="AZ102" s="21" t="s">
        <v>94</v>
      </c>
      <c r="BA102" s="21">
        <v>-21</v>
      </c>
      <c r="BB102" s="21">
        <v>3</v>
      </c>
      <c r="BC102" t="s">
        <v>94</v>
      </c>
      <c r="BD102">
        <v>-2</v>
      </c>
      <c r="BE102" s="21">
        <v>3</v>
      </c>
      <c r="BF102" s="21"/>
      <c r="BG102" s="21"/>
      <c r="BH102" s="21">
        <v>3</v>
      </c>
      <c r="BI102" s="21"/>
      <c r="BJ102" s="21"/>
      <c r="BK102" s="21">
        <v>3</v>
      </c>
    </row>
    <row r="103" spans="1:63" x14ac:dyDescent="0.25">
      <c r="A103" t="s">
        <v>73</v>
      </c>
      <c r="B103">
        <v>10</v>
      </c>
      <c r="C103">
        <v>4</v>
      </c>
      <c r="D103" t="s">
        <v>73</v>
      </c>
      <c r="E103" s="4">
        <v>7</v>
      </c>
      <c r="F103">
        <v>4</v>
      </c>
      <c r="G103" s="21" t="s">
        <v>73</v>
      </c>
      <c r="H103" s="21">
        <v>12</v>
      </c>
      <c r="I103" s="21">
        <v>4</v>
      </c>
      <c r="J103" s="21" t="s">
        <v>73</v>
      </c>
      <c r="K103" s="21">
        <v>-10</v>
      </c>
      <c r="L103" s="21">
        <v>4</v>
      </c>
      <c r="M103" s="21" t="s">
        <v>73</v>
      </c>
      <c r="N103" s="21">
        <v>-17</v>
      </c>
      <c r="O103" s="21">
        <v>4</v>
      </c>
      <c r="P103" s="21" t="s">
        <v>73</v>
      </c>
      <c r="Q103" s="21">
        <v>-6</v>
      </c>
      <c r="R103" s="21">
        <v>4</v>
      </c>
      <c r="S103" s="21" t="s">
        <v>73</v>
      </c>
      <c r="T103" s="21">
        <v>0</v>
      </c>
      <c r="U103" s="21">
        <v>4</v>
      </c>
      <c r="V103" s="21" t="s">
        <v>73</v>
      </c>
      <c r="W103" s="21">
        <v>7</v>
      </c>
      <c r="X103" s="21">
        <v>4</v>
      </c>
      <c r="Y103" s="21" t="s">
        <v>73</v>
      </c>
      <c r="Z103" s="21">
        <v>23</v>
      </c>
      <c r="AA103" s="21">
        <v>4</v>
      </c>
      <c r="AB103" t="s">
        <v>73</v>
      </c>
      <c r="AC103">
        <v>-12</v>
      </c>
      <c r="AD103" s="21">
        <v>4</v>
      </c>
      <c r="AE103" s="21" t="s">
        <v>73</v>
      </c>
      <c r="AF103" s="22">
        <v>14</v>
      </c>
      <c r="AG103" s="21">
        <v>4</v>
      </c>
      <c r="AH103" t="s">
        <v>94</v>
      </c>
      <c r="AI103">
        <v>4</v>
      </c>
      <c r="AJ103" s="21">
        <v>4</v>
      </c>
      <c r="AK103" s="21" t="s">
        <v>79</v>
      </c>
      <c r="AL103" s="21">
        <v>4</v>
      </c>
      <c r="AM103" s="21">
        <v>4</v>
      </c>
      <c r="AN103" s="21" t="s">
        <v>79</v>
      </c>
      <c r="AO103" s="21">
        <v>28</v>
      </c>
      <c r="AP103" s="21">
        <v>4</v>
      </c>
      <c r="AQ103" t="s">
        <v>79</v>
      </c>
      <c r="AR103">
        <v>4</v>
      </c>
      <c r="AS103" s="21">
        <v>4</v>
      </c>
      <c r="AT103" s="21" t="s">
        <v>25</v>
      </c>
      <c r="AU103" s="21">
        <v>-6</v>
      </c>
      <c r="AV103" s="21">
        <v>4</v>
      </c>
      <c r="AW103" t="s">
        <v>79</v>
      </c>
      <c r="AX103">
        <v>22</v>
      </c>
      <c r="AY103" s="21">
        <v>4</v>
      </c>
      <c r="AZ103" s="21" t="s">
        <v>79</v>
      </c>
      <c r="BA103" s="21">
        <v>-21</v>
      </c>
      <c r="BB103" s="21">
        <v>4</v>
      </c>
      <c r="BC103" t="s">
        <v>79</v>
      </c>
      <c r="BD103">
        <v>-2</v>
      </c>
      <c r="BE103" s="21">
        <v>4</v>
      </c>
      <c r="BF103" s="21"/>
      <c r="BG103" s="21"/>
      <c r="BH103" s="21">
        <v>4</v>
      </c>
      <c r="BI103" s="21"/>
      <c r="BJ103" s="21"/>
      <c r="BK103" s="21">
        <v>4</v>
      </c>
    </row>
    <row r="104" spans="1:63" x14ac:dyDescent="0.25">
      <c r="A104" t="s">
        <v>494</v>
      </c>
      <c r="B104">
        <v>-22</v>
      </c>
      <c r="C104">
        <v>1</v>
      </c>
      <c r="D104" t="s">
        <v>31</v>
      </c>
      <c r="E104" s="4">
        <v>14</v>
      </c>
      <c r="F104">
        <v>1</v>
      </c>
      <c r="G104" s="21" t="s">
        <v>31</v>
      </c>
      <c r="H104" s="21">
        <v>12</v>
      </c>
      <c r="I104" s="21">
        <v>1</v>
      </c>
      <c r="J104" s="21" t="s">
        <v>31</v>
      </c>
      <c r="K104" s="21">
        <v>2</v>
      </c>
      <c r="L104" s="21">
        <v>1</v>
      </c>
      <c r="M104" s="21" t="s">
        <v>31</v>
      </c>
      <c r="N104" s="21">
        <v>7</v>
      </c>
      <c r="O104" s="21">
        <v>1</v>
      </c>
      <c r="P104" s="21" t="s">
        <v>31</v>
      </c>
      <c r="Q104" s="21">
        <v>-3</v>
      </c>
      <c r="R104" s="21">
        <v>1</v>
      </c>
      <c r="S104" s="21" t="s">
        <v>31</v>
      </c>
      <c r="T104" s="21">
        <v>-2</v>
      </c>
      <c r="U104" s="21">
        <v>1</v>
      </c>
      <c r="V104" s="21" t="s">
        <v>31</v>
      </c>
      <c r="W104" s="21">
        <v>-13</v>
      </c>
      <c r="X104" s="21">
        <v>1</v>
      </c>
      <c r="Y104" s="21" t="s">
        <v>31</v>
      </c>
      <c r="Z104" s="21">
        <v>10</v>
      </c>
      <c r="AA104" s="21">
        <v>1</v>
      </c>
      <c r="AB104" t="s">
        <v>31</v>
      </c>
      <c r="AC104">
        <v>1</v>
      </c>
      <c r="AD104" s="21">
        <v>1</v>
      </c>
      <c r="AE104" s="21" t="s">
        <v>31</v>
      </c>
      <c r="AF104" s="22">
        <v>5</v>
      </c>
      <c r="AG104" s="21">
        <v>1</v>
      </c>
      <c r="AH104" t="s">
        <v>31</v>
      </c>
      <c r="AI104">
        <v>-11</v>
      </c>
      <c r="AJ104" s="21">
        <v>1</v>
      </c>
      <c r="AK104" s="21" t="s">
        <v>31</v>
      </c>
      <c r="AL104" s="21">
        <v>-8</v>
      </c>
      <c r="AM104" s="21">
        <v>1</v>
      </c>
      <c r="AN104" s="21" t="s">
        <v>31</v>
      </c>
      <c r="AO104" s="21">
        <v>-7</v>
      </c>
      <c r="AP104" s="21">
        <v>1</v>
      </c>
      <c r="AQ104" t="s">
        <v>31</v>
      </c>
      <c r="AR104">
        <v>-2</v>
      </c>
      <c r="AS104" s="21">
        <v>1</v>
      </c>
      <c r="AT104" s="21" t="s">
        <v>402</v>
      </c>
      <c r="AU104" s="21">
        <v>2</v>
      </c>
      <c r="AV104" s="21">
        <v>1</v>
      </c>
      <c r="AW104" t="s">
        <v>255</v>
      </c>
      <c r="AX104">
        <v>14</v>
      </c>
      <c r="AY104" s="21">
        <v>1</v>
      </c>
      <c r="AZ104" s="21" t="s">
        <v>255</v>
      </c>
      <c r="BA104" s="21">
        <v>13</v>
      </c>
      <c r="BB104" s="21">
        <v>1</v>
      </c>
      <c r="BC104" t="s">
        <v>255</v>
      </c>
      <c r="BD104">
        <v>9</v>
      </c>
      <c r="BE104" s="21">
        <v>1</v>
      </c>
      <c r="BF104" s="21"/>
      <c r="BG104" s="21"/>
      <c r="BH104" s="21">
        <v>1</v>
      </c>
      <c r="BI104" s="21"/>
      <c r="BJ104" s="21"/>
      <c r="BK104" s="21">
        <v>1</v>
      </c>
    </row>
    <row r="105" spans="1:63" x14ac:dyDescent="0.25">
      <c r="A105" t="s">
        <v>126</v>
      </c>
      <c r="B105">
        <v>-22</v>
      </c>
      <c r="C105">
        <v>2</v>
      </c>
      <c r="D105" t="s">
        <v>126</v>
      </c>
      <c r="E105" s="4">
        <v>14</v>
      </c>
      <c r="F105">
        <v>2</v>
      </c>
      <c r="G105" s="21" t="s">
        <v>126</v>
      </c>
      <c r="H105" s="21">
        <v>12</v>
      </c>
      <c r="I105" s="21">
        <v>2</v>
      </c>
      <c r="J105" s="21" t="s">
        <v>126</v>
      </c>
      <c r="K105" s="21">
        <v>2</v>
      </c>
      <c r="L105" s="21">
        <v>2</v>
      </c>
      <c r="M105" s="21" t="s">
        <v>126</v>
      </c>
      <c r="N105" s="21">
        <v>7</v>
      </c>
      <c r="O105" s="21">
        <v>2</v>
      </c>
      <c r="P105" s="21" t="s">
        <v>126</v>
      </c>
      <c r="Q105" s="21">
        <v>-3</v>
      </c>
      <c r="R105" s="21">
        <v>2</v>
      </c>
      <c r="S105" s="21" t="s">
        <v>126</v>
      </c>
      <c r="T105" s="21">
        <v>-2</v>
      </c>
      <c r="U105" s="21">
        <v>2</v>
      </c>
      <c r="V105" s="21" t="s">
        <v>126</v>
      </c>
      <c r="W105" s="21">
        <v>-13</v>
      </c>
      <c r="X105" s="21">
        <v>2</v>
      </c>
      <c r="Y105" s="21" t="s">
        <v>126</v>
      </c>
      <c r="Z105" s="21">
        <v>10</v>
      </c>
      <c r="AA105" s="21">
        <v>2</v>
      </c>
      <c r="AB105" t="s">
        <v>126</v>
      </c>
      <c r="AC105">
        <v>1</v>
      </c>
      <c r="AD105" s="21">
        <v>2</v>
      </c>
      <c r="AE105" s="21" t="s">
        <v>126</v>
      </c>
      <c r="AF105" s="22">
        <v>5</v>
      </c>
      <c r="AG105" s="21">
        <v>2</v>
      </c>
      <c r="AH105" t="s">
        <v>126</v>
      </c>
      <c r="AI105">
        <v>-11</v>
      </c>
      <c r="AJ105" s="21">
        <v>2</v>
      </c>
      <c r="AK105" s="21" t="s">
        <v>413</v>
      </c>
      <c r="AL105" s="21">
        <v>-8</v>
      </c>
      <c r="AM105" s="21">
        <v>2</v>
      </c>
      <c r="AN105" s="21" t="s">
        <v>413</v>
      </c>
      <c r="AO105" s="21">
        <v>-7</v>
      </c>
      <c r="AP105" s="21">
        <v>2</v>
      </c>
      <c r="AQ105" t="s">
        <v>413</v>
      </c>
      <c r="AR105">
        <v>-2</v>
      </c>
      <c r="AS105" s="21">
        <v>2</v>
      </c>
      <c r="AT105" s="21" t="s">
        <v>497</v>
      </c>
      <c r="AU105" s="21">
        <v>2</v>
      </c>
      <c r="AV105" s="21">
        <v>2</v>
      </c>
      <c r="AW105" t="s">
        <v>31</v>
      </c>
      <c r="AX105">
        <v>14</v>
      </c>
      <c r="AY105" s="21">
        <v>2</v>
      </c>
      <c r="AZ105" s="21" t="s">
        <v>31</v>
      </c>
      <c r="BA105" s="21">
        <v>13</v>
      </c>
      <c r="BB105" s="21">
        <v>2</v>
      </c>
      <c r="BC105" t="s">
        <v>31</v>
      </c>
      <c r="BD105">
        <v>9</v>
      </c>
      <c r="BE105" s="21">
        <v>2</v>
      </c>
      <c r="BF105" s="21"/>
      <c r="BG105" s="21"/>
      <c r="BH105" s="21">
        <v>2</v>
      </c>
      <c r="BI105" s="21"/>
      <c r="BJ105" s="21"/>
      <c r="BK105" s="21">
        <v>2</v>
      </c>
    </row>
    <row r="106" spans="1:63" x14ac:dyDescent="0.25">
      <c r="A106" t="s">
        <v>54</v>
      </c>
      <c r="B106">
        <v>-22</v>
      </c>
      <c r="C106">
        <v>3</v>
      </c>
      <c r="D106" t="s">
        <v>54</v>
      </c>
      <c r="E106" s="4">
        <v>14</v>
      </c>
      <c r="F106">
        <v>3</v>
      </c>
      <c r="G106" s="21" t="s">
        <v>54</v>
      </c>
      <c r="H106" s="21">
        <v>12</v>
      </c>
      <c r="I106" s="21">
        <v>3</v>
      </c>
      <c r="J106" s="21" t="s">
        <v>54</v>
      </c>
      <c r="K106" s="21">
        <v>2</v>
      </c>
      <c r="L106" s="21">
        <v>3</v>
      </c>
      <c r="M106" s="21" t="s">
        <v>54</v>
      </c>
      <c r="N106" s="21">
        <v>7</v>
      </c>
      <c r="O106" s="21">
        <v>3</v>
      </c>
      <c r="P106" s="21" t="s">
        <v>54</v>
      </c>
      <c r="Q106" s="21">
        <v>-3</v>
      </c>
      <c r="R106" s="21">
        <v>3</v>
      </c>
      <c r="S106" s="21" t="s">
        <v>54</v>
      </c>
      <c r="T106" s="21">
        <v>-2</v>
      </c>
      <c r="U106" s="21">
        <v>3</v>
      </c>
      <c r="V106" s="21" t="s">
        <v>54</v>
      </c>
      <c r="W106" s="21">
        <v>-13</v>
      </c>
      <c r="X106" s="21">
        <v>3</v>
      </c>
      <c r="Y106" s="21" t="s">
        <v>54</v>
      </c>
      <c r="Z106" s="21">
        <v>10</v>
      </c>
      <c r="AA106" s="21">
        <v>3</v>
      </c>
      <c r="AB106" t="s">
        <v>54</v>
      </c>
      <c r="AC106">
        <v>1</v>
      </c>
      <c r="AD106" s="21">
        <v>3</v>
      </c>
      <c r="AE106" s="21" t="s">
        <v>284</v>
      </c>
      <c r="AF106" s="22">
        <v>5</v>
      </c>
      <c r="AG106" s="21">
        <v>3</v>
      </c>
      <c r="AH106" t="s">
        <v>54</v>
      </c>
      <c r="AI106">
        <v>-11</v>
      </c>
      <c r="AJ106" s="21">
        <v>3</v>
      </c>
      <c r="AK106" s="21" t="s">
        <v>54</v>
      </c>
      <c r="AL106" s="21">
        <v>-8</v>
      </c>
      <c r="AM106" s="21">
        <v>3</v>
      </c>
      <c r="AN106" s="21" t="s">
        <v>54</v>
      </c>
      <c r="AO106" s="21">
        <v>-7</v>
      </c>
      <c r="AP106" s="21">
        <v>3</v>
      </c>
      <c r="AQ106" t="s">
        <v>54</v>
      </c>
      <c r="AR106">
        <v>-2</v>
      </c>
      <c r="AS106" s="21">
        <v>3</v>
      </c>
      <c r="AT106" s="21" t="s">
        <v>413</v>
      </c>
      <c r="AU106" s="21">
        <v>2</v>
      </c>
      <c r="AV106" s="21">
        <v>3</v>
      </c>
      <c r="AW106" t="s">
        <v>54</v>
      </c>
      <c r="AX106">
        <v>14</v>
      </c>
      <c r="AY106" s="21">
        <v>3</v>
      </c>
      <c r="AZ106" s="21" t="s">
        <v>54</v>
      </c>
      <c r="BA106" s="21">
        <v>13</v>
      </c>
      <c r="BB106" s="21">
        <v>3</v>
      </c>
      <c r="BC106" t="s">
        <v>54</v>
      </c>
      <c r="BD106">
        <v>9</v>
      </c>
      <c r="BE106" s="21">
        <v>3</v>
      </c>
      <c r="BF106" s="21"/>
      <c r="BG106" s="21"/>
      <c r="BH106" s="21">
        <v>3</v>
      </c>
      <c r="BI106" s="21"/>
      <c r="BJ106" s="21"/>
      <c r="BK106" s="21">
        <v>3</v>
      </c>
    </row>
    <row r="107" spans="1:63" x14ac:dyDescent="0.25">
      <c r="A107" t="s">
        <v>52</v>
      </c>
      <c r="B107">
        <v>-22</v>
      </c>
      <c r="C107">
        <v>4</v>
      </c>
      <c r="D107" t="s">
        <v>52</v>
      </c>
      <c r="E107" s="4">
        <v>14</v>
      </c>
      <c r="F107">
        <v>4</v>
      </c>
      <c r="G107" s="21" t="s">
        <v>52</v>
      </c>
      <c r="H107" s="21">
        <v>12</v>
      </c>
      <c r="I107" s="21">
        <v>4</v>
      </c>
      <c r="J107" s="21" t="s">
        <v>52</v>
      </c>
      <c r="K107" s="21">
        <v>2</v>
      </c>
      <c r="L107" s="21">
        <v>4</v>
      </c>
      <c r="M107" s="21" t="s">
        <v>91</v>
      </c>
      <c r="N107" s="21">
        <v>7</v>
      </c>
      <c r="O107" s="21">
        <v>4</v>
      </c>
      <c r="P107" s="21" t="s">
        <v>52</v>
      </c>
      <c r="Q107" s="21">
        <v>-3</v>
      </c>
      <c r="R107" s="21">
        <v>4</v>
      </c>
      <c r="S107" s="21" t="s">
        <v>52</v>
      </c>
      <c r="T107" s="21">
        <v>-2</v>
      </c>
      <c r="U107" s="21">
        <v>4</v>
      </c>
      <c r="V107" s="21" t="s">
        <v>52</v>
      </c>
      <c r="W107" s="21">
        <v>-13</v>
      </c>
      <c r="X107" s="21">
        <v>4</v>
      </c>
      <c r="Y107" s="21" t="s">
        <v>52</v>
      </c>
      <c r="Z107" s="21">
        <v>10</v>
      </c>
      <c r="AA107" s="21">
        <v>4</v>
      </c>
      <c r="AB107" t="s">
        <v>52</v>
      </c>
      <c r="AC107">
        <v>1</v>
      </c>
      <c r="AD107" s="21">
        <v>4</v>
      </c>
      <c r="AE107" s="21" t="s">
        <v>54</v>
      </c>
      <c r="AF107" s="22">
        <v>5</v>
      </c>
      <c r="AG107" s="21">
        <v>4</v>
      </c>
      <c r="AH107" t="s">
        <v>52</v>
      </c>
      <c r="AI107">
        <v>-11</v>
      </c>
      <c r="AJ107" s="21">
        <v>4</v>
      </c>
      <c r="AK107" s="21" t="s">
        <v>52</v>
      </c>
      <c r="AL107" s="21">
        <v>-8</v>
      </c>
      <c r="AM107" s="21">
        <v>4</v>
      </c>
      <c r="AN107" s="21" t="s">
        <v>52</v>
      </c>
      <c r="AO107" s="21">
        <v>-7</v>
      </c>
      <c r="AP107" s="21">
        <v>4</v>
      </c>
      <c r="AQ107" t="s">
        <v>52</v>
      </c>
      <c r="AR107">
        <v>-2</v>
      </c>
      <c r="AS107" s="21">
        <v>4</v>
      </c>
      <c r="AT107" s="21" t="s">
        <v>60</v>
      </c>
      <c r="AU107" s="21">
        <v>2</v>
      </c>
      <c r="AV107" s="21">
        <v>4</v>
      </c>
      <c r="AW107" t="s">
        <v>52</v>
      </c>
      <c r="AX107">
        <v>14</v>
      </c>
      <c r="AY107" s="21">
        <v>4</v>
      </c>
      <c r="AZ107" s="21" t="s">
        <v>52</v>
      </c>
      <c r="BA107" s="21">
        <v>13</v>
      </c>
      <c r="BB107" s="21">
        <v>4</v>
      </c>
      <c r="BC107" t="s">
        <v>52</v>
      </c>
      <c r="BD107">
        <v>9</v>
      </c>
      <c r="BE107" s="21">
        <v>4</v>
      </c>
      <c r="BF107" s="21"/>
      <c r="BG107" s="21"/>
      <c r="BH107" s="21">
        <v>4</v>
      </c>
      <c r="BI107" s="21"/>
      <c r="BJ107" s="21"/>
      <c r="BK107" s="21">
        <v>4</v>
      </c>
    </row>
    <row r="108" spans="1:63" x14ac:dyDescent="0.25">
      <c r="A108" t="s">
        <v>394</v>
      </c>
      <c r="B108">
        <v>2</v>
      </c>
      <c r="C108">
        <v>1</v>
      </c>
      <c r="D108" t="s">
        <v>494</v>
      </c>
      <c r="E108" s="4">
        <v>-17</v>
      </c>
      <c r="F108">
        <v>1</v>
      </c>
      <c r="G108" s="21" t="s">
        <v>413</v>
      </c>
      <c r="H108" s="21">
        <v>2</v>
      </c>
      <c r="I108" s="21">
        <v>1</v>
      </c>
      <c r="J108" s="21" t="s">
        <v>413</v>
      </c>
      <c r="K108" s="21">
        <v>5</v>
      </c>
      <c r="L108" s="21">
        <v>1</v>
      </c>
      <c r="M108" s="21" t="s">
        <v>255</v>
      </c>
      <c r="N108" s="21">
        <v>3</v>
      </c>
      <c r="O108" s="21">
        <v>1</v>
      </c>
      <c r="P108" s="21" t="s">
        <v>255</v>
      </c>
      <c r="Q108" s="21">
        <v>-4</v>
      </c>
      <c r="R108" s="21">
        <v>1</v>
      </c>
      <c r="S108" s="21" t="s">
        <v>255</v>
      </c>
      <c r="T108" s="21">
        <v>-14</v>
      </c>
      <c r="U108" s="21">
        <v>1</v>
      </c>
      <c r="V108" s="21" t="s">
        <v>255</v>
      </c>
      <c r="W108" s="21">
        <v>1</v>
      </c>
      <c r="X108" s="21">
        <v>1</v>
      </c>
      <c r="Y108" s="21" t="s">
        <v>413</v>
      </c>
      <c r="Z108" s="21">
        <v>12</v>
      </c>
      <c r="AA108" s="21">
        <v>1</v>
      </c>
      <c r="AB108" t="s">
        <v>413</v>
      </c>
      <c r="AC108">
        <v>-2</v>
      </c>
      <c r="AD108" s="21">
        <v>1</v>
      </c>
      <c r="AE108" s="21" t="s">
        <v>255</v>
      </c>
      <c r="AF108" s="22">
        <v>7</v>
      </c>
      <c r="AG108" s="21">
        <v>1</v>
      </c>
      <c r="AH108" t="s">
        <v>154</v>
      </c>
      <c r="AI108">
        <v>1</v>
      </c>
      <c r="AJ108" s="21">
        <v>1</v>
      </c>
      <c r="AK108" s="21" t="s">
        <v>154</v>
      </c>
      <c r="AL108" s="21">
        <v>8</v>
      </c>
      <c r="AM108" s="21">
        <v>1</v>
      </c>
      <c r="AN108" s="21" t="s">
        <v>154</v>
      </c>
      <c r="AO108" s="21">
        <v>7</v>
      </c>
      <c r="AP108" s="21">
        <v>1</v>
      </c>
      <c r="AQ108" t="s">
        <v>154</v>
      </c>
      <c r="AR108">
        <v>15</v>
      </c>
      <c r="AS108" s="21">
        <v>1</v>
      </c>
      <c r="AT108" s="21" t="s">
        <v>47</v>
      </c>
      <c r="AU108" s="21">
        <v>17</v>
      </c>
      <c r="AV108" s="21">
        <v>1</v>
      </c>
      <c r="AW108" t="s">
        <v>154</v>
      </c>
      <c r="AX108">
        <v>18</v>
      </c>
      <c r="AY108" s="21">
        <v>1</v>
      </c>
      <c r="AZ108" s="21" t="s">
        <v>154</v>
      </c>
      <c r="BA108" s="21">
        <v>11</v>
      </c>
      <c r="BB108" s="21">
        <v>1</v>
      </c>
      <c r="BC108" t="s">
        <v>154</v>
      </c>
      <c r="BD108">
        <v>24</v>
      </c>
      <c r="BE108" s="21">
        <v>1</v>
      </c>
      <c r="BF108" s="21"/>
      <c r="BG108" s="21"/>
      <c r="BH108" s="21">
        <v>1</v>
      </c>
      <c r="BI108" s="21"/>
      <c r="BJ108" s="21"/>
      <c r="BK108" s="21">
        <v>1</v>
      </c>
    </row>
    <row r="109" spans="1:63" x14ac:dyDescent="0.25">
      <c r="A109" t="s">
        <v>15</v>
      </c>
      <c r="B109">
        <v>2</v>
      </c>
      <c r="C109">
        <v>2</v>
      </c>
      <c r="D109" t="s">
        <v>94</v>
      </c>
      <c r="E109" s="4">
        <v>-17</v>
      </c>
      <c r="F109">
        <v>2</v>
      </c>
      <c r="G109" s="21" t="s">
        <v>494</v>
      </c>
      <c r="H109" s="21">
        <v>2</v>
      </c>
      <c r="I109" s="21">
        <v>2</v>
      </c>
      <c r="J109" s="21" t="s">
        <v>494</v>
      </c>
      <c r="K109" s="21">
        <v>5</v>
      </c>
      <c r="L109" s="21">
        <v>2</v>
      </c>
      <c r="M109" s="21" t="s">
        <v>494</v>
      </c>
      <c r="N109" s="21">
        <v>3</v>
      </c>
      <c r="O109" s="21">
        <v>2</v>
      </c>
      <c r="P109" s="21" t="s">
        <v>494</v>
      </c>
      <c r="Q109" s="21">
        <v>-4</v>
      </c>
      <c r="R109" s="21">
        <v>2</v>
      </c>
      <c r="S109" s="21" t="s">
        <v>494</v>
      </c>
      <c r="T109" s="21">
        <v>-14</v>
      </c>
      <c r="U109" s="21">
        <v>2</v>
      </c>
      <c r="V109" s="21" t="s">
        <v>494</v>
      </c>
      <c r="W109" s="21">
        <v>1</v>
      </c>
      <c r="X109" s="21">
        <v>2</v>
      </c>
      <c r="Y109" s="21" t="s">
        <v>494</v>
      </c>
      <c r="Z109" s="21">
        <v>12</v>
      </c>
      <c r="AA109" s="21">
        <v>2</v>
      </c>
      <c r="AB109" t="s">
        <v>494</v>
      </c>
      <c r="AC109">
        <v>-2</v>
      </c>
      <c r="AD109" s="21">
        <v>2</v>
      </c>
      <c r="AE109" s="21" t="s">
        <v>413</v>
      </c>
      <c r="AF109" s="22">
        <v>7</v>
      </c>
      <c r="AG109" s="21">
        <v>2</v>
      </c>
      <c r="AH109" t="s">
        <v>413</v>
      </c>
      <c r="AI109">
        <v>1</v>
      </c>
      <c r="AJ109" s="21">
        <v>2</v>
      </c>
      <c r="AK109" s="21" t="s">
        <v>71</v>
      </c>
      <c r="AL109" s="21">
        <v>8</v>
      </c>
      <c r="AM109" s="21">
        <v>2</v>
      </c>
      <c r="AN109" s="21" t="s">
        <v>71</v>
      </c>
      <c r="AO109" s="21">
        <v>7</v>
      </c>
      <c r="AP109" s="21">
        <v>2</v>
      </c>
      <c r="AQ109" t="s">
        <v>71</v>
      </c>
      <c r="AR109">
        <v>15</v>
      </c>
      <c r="AS109" s="21">
        <v>2</v>
      </c>
      <c r="AT109" s="21" t="s">
        <v>234</v>
      </c>
      <c r="AU109" s="21">
        <v>17</v>
      </c>
      <c r="AV109" s="21">
        <v>2</v>
      </c>
      <c r="AW109" t="s">
        <v>71</v>
      </c>
      <c r="AX109">
        <v>18</v>
      </c>
      <c r="AY109" s="21">
        <v>2</v>
      </c>
      <c r="AZ109" s="21" t="s">
        <v>71</v>
      </c>
      <c r="BA109" s="21">
        <v>11</v>
      </c>
      <c r="BB109" s="21">
        <v>2</v>
      </c>
      <c r="BC109" t="s">
        <v>71</v>
      </c>
      <c r="BD109">
        <v>24</v>
      </c>
      <c r="BE109" s="21">
        <v>2</v>
      </c>
      <c r="BF109" s="21"/>
      <c r="BG109" s="21"/>
      <c r="BH109" s="21">
        <v>2</v>
      </c>
      <c r="BI109" s="21"/>
      <c r="BJ109" s="21"/>
      <c r="BK109" s="21">
        <v>2</v>
      </c>
    </row>
    <row r="110" spans="1:63" x14ac:dyDescent="0.25">
      <c r="A110" t="s">
        <v>18</v>
      </c>
      <c r="B110">
        <v>2</v>
      </c>
      <c r="C110">
        <v>3</v>
      </c>
      <c r="D110" t="s">
        <v>18</v>
      </c>
      <c r="E110" s="4">
        <v>-17</v>
      </c>
      <c r="F110">
        <v>3</v>
      </c>
      <c r="G110" s="21" t="s">
        <v>94</v>
      </c>
      <c r="H110" s="21">
        <v>2</v>
      </c>
      <c r="I110" s="21">
        <v>3</v>
      </c>
      <c r="J110" s="21" t="s">
        <v>94</v>
      </c>
      <c r="K110" s="21">
        <v>5</v>
      </c>
      <c r="L110" s="21">
        <v>3</v>
      </c>
      <c r="M110" s="21" t="s">
        <v>94</v>
      </c>
      <c r="N110" s="21">
        <v>3</v>
      </c>
      <c r="O110" s="21">
        <v>3</v>
      </c>
      <c r="P110" s="21" t="s">
        <v>94</v>
      </c>
      <c r="Q110" s="21">
        <v>-4</v>
      </c>
      <c r="R110" s="21">
        <v>3</v>
      </c>
      <c r="S110" s="21" t="s">
        <v>94</v>
      </c>
      <c r="T110" s="21">
        <v>-14</v>
      </c>
      <c r="U110" s="21">
        <v>3</v>
      </c>
      <c r="V110" s="21" t="s">
        <v>91</v>
      </c>
      <c r="W110" s="21">
        <v>1</v>
      </c>
      <c r="X110" s="21">
        <v>3</v>
      </c>
      <c r="Y110" s="21" t="s">
        <v>91</v>
      </c>
      <c r="Z110" s="21">
        <v>12</v>
      </c>
      <c r="AA110" s="21">
        <v>3</v>
      </c>
      <c r="AB110" t="s">
        <v>91</v>
      </c>
      <c r="AC110">
        <v>-2</v>
      </c>
      <c r="AD110" s="21">
        <v>3</v>
      </c>
      <c r="AE110" s="21" t="s">
        <v>494</v>
      </c>
      <c r="AF110" s="22">
        <v>7</v>
      </c>
      <c r="AG110" s="21">
        <v>3</v>
      </c>
      <c r="AH110" t="s">
        <v>71</v>
      </c>
      <c r="AI110">
        <v>1</v>
      </c>
      <c r="AJ110" s="21">
        <v>3</v>
      </c>
      <c r="AK110" s="21" t="s">
        <v>284</v>
      </c>
      <c r="AL110" s="21">
        <v>8</v>
      </c>
      <c r="AM110" s="21">
        <v>3</v>
      </c>
      <c r="AN110" s="21" t="s">
        <v>284</v>
      </c>
      <c r="AO110" s="21">
        <v>7</v>
      </c>
      <c r="AP110" s="21">
        <v>3</v>
      </c>
      <c r="AQ110" t="s">
        <v>284</v>
      </c>
      <c r="AR110">
        <v>15</v>
      </c>
      <c r="AS110" s="21">
        <v>3</v>
      </c>
      <c r="AT110" s="21" t="s">
        <v>126</v>
      </c>
      <c r="AU110" s="21">
        <v>17</v>
      </c>
      <c r="AV110" s="21">
        <v>3</v>
      </c>
      <c r="AW110" t="s">
        <v>284</v>
      </c>
      <c r="AX110">
        <v>18</v>
      </c>
      <c r="AY110" s="21">
        <v>3</v>
      </c>
      <c r="AZ110" s="21" t="s">
        <v>284</v>
      </c>
      <c r="BA110" s="21">
        <v>11</v>
      </c>
      <c r="BB110" s="21">
        <v>3</v>
      </c>
      <c r="BC110" t="s">
        <v>284</v>
      </c>
      <c r="BD110">
        <v>24</v>
      </c>
      <c r="BE110" s="21">
        <v>3</v>
      </c>
      <c r="BF110" s="21"/>
      <c r="BG110" s="21"/>
      <c r="BH110" s="21">
        <v>3</v>
      </c>
      <c r="BI110" s="21"/>
      <c r="BJ110" s="21"/>
      <c r="BK110" s="21">
        <v>3</v>
      </c>
    </row>
    <row r="111" spans="1:63" x14ac:dyDescent="0.25">
      <c r="A111" t="s">
        <v>100</v>
      </c>
      <c r="B111">
        <v>2</v>
      </c>
      <c r="C111">
        <v>4</v>
      </c>
      <c r="D111" t="s">
        <v>100</v>
      </c>
      <c r="E111" s="4">
        <v>-17</v>
      </c>
      <c r="F111">
        <v>4</v>
      </c>
      <c r="G111" s="21" t="s">
        <v>100</v>
      </c>
      <c r="H111" s="21">
        <v>2</v>
      </c>
      <c r="I111" s="21">
        <v>4</v>
      </c>
      <c r="J111" s="21" t="s">
        <v>100</v>
      </c>
      <c r="K111" s="21">
        <v>5</v>
      </c>
      <c r="L111" s="21">
        <v>4</v>
      </c>
      <c r="M111" s="21" t="s">
        <v>100</v>
      </c>
      <c r="N111" s="21">
        <v>3</v>
      </c>
      <c r="O111" s="21">
        <v>4</v>
      </c>
      <c r="P111" s="21" t="s">
        <v>100</v>
      </c>
      <c r="Q111" s="21">
        <v>-4</v>
      </c>
      <c r="R111" s="21">
        <v>4</v>
      </c>
      <c r="S111" s="21" t="s">
        <v>100</v>
      </c>
      <c r="T111" s="21">
        <v>-14</v>
      </c>
      <c r="U111" s="21">
        <v>4</v>
      </c>
      <c r="V111" s="21" t="s">
        <v>94</v>
      </c>
      <c r="W111" s="21">
        <v>1</v>
      </c>
      <c r="X111" s="21">
        <v>4</v>
      </c>
      <c r="Y111" s="21" t="s">
        <v>94</v>
      </c>
      <c r="Z111" s="21">
        <v>12</v>
      </c>
      <c r="AA111" s="21">
        <v>4</v>
      </c>
      <c r="AB111" t="s">
        <v>94</v>
      </c>
      <c r="AC111">
        <v>-2</v>
      </c>
      <c r="AD111" s="21">
        <v>4</v>
      </c>
      <c r="AE111" s="21" t="s">
        <v>94</v>
      </c>
      <c r="AF111" s="22">
        <v>7</v>
      </c>
      <c r="AG111" s="21">
        <v>4</v>
      </c>
      <c r="AH111" t="s">
        <v>79</v>
      </c>
      <c r="AI111">
        <v>1</v>
      </c>
      <c r="AJ111" s="21">
        <v>4</v>
      </c>
      <c r="AK111" s="21" t="s">
        <v>73</v>
      </c>
      <c r="AL111" s="21">
        <v>8</v>
      </c>
      <c r="AM111" s="21">
        <v>4</v>
      </c>
      <c r="AN111" s="21" t="s">
        <v>73</v>
      </c>
      <c r="AO111" s="21">
        <v>7</v>
      </c>
      <c r="AP111" s="21">
        <v>4</v>
      </c>
      <c r="AQ111" t="s">
        <v>73</v>
      </c>
      <c r="AR111">
        <v>15</v>
      </c>
      <c r="AS111" s="21">
        <v>4</v>
      </c>
      <c r="AT111" s="21" t="s">
        <v>15</v>
      </c>
      <c r="AU111" s="21">
        <v>17</v>
      </c>
      <c r="AV111" s="21">
        <v>4</v>
      </c>
      <c r="AW111" t="s">
        <v>73</v>
      </c>
      <c r="AX111">
        <v>18</v>
      </c>
      <c r="AY111" s="21">
        <v>4</v>
      </c>
      <c r="AZ111" s="21" t="s">
        <v>73</v>
      </c>
      <c r="BA111" s="21">
        <v>11</v>
      </c>
      <c r="BB111" s="21">
        <v>4</v>
      </c>
      <c r="BC111" t="s">
        <v>73</v>
      </c>
      <c r="BD111">
        <v>24</v>
      </c>
      <c r="BE111" s="21">
        <v>4</v>
      </c>
      <c r="BF111" s="21"/>
      <c r="BG111" s="21"/>
      <c r="BH111" s="21">
        <v>4</v>
      </c>
      <c r="BI111" s="21"/>
      <c r="BJ111" s="21"/>
      <c r="BK111" s="21">
        <v>4</v>
      </c>
    </row>
    <row r="112" spans="1:63" x14ac:dyDescent="0.25">
      <c r="A112" t="s">
        <v>398</v>
      </c>
      <c r="B112">
        <v>0</v>
      </c>
      <c r="C112">
        <v>1</v>
      </c>
      <c r="D112" t="s">
        <v>134</v>
      </c>
      <c r="E112" s="4">
        <v>-1</v>
      </c>
      <c r="F112">
        <v>1</v>
      </c>
      <c r="G112" s="21" t="s">
        <v>134</v>
      </c>
      <c r="H112" s="21">
        <v>2</v>
      </c>
      <c r="I112" s="21">
        <v>1</v>
      </c>
      <c r="J112" s="21" t="s">
        <v>496</v>
      </c>
      <c r="K112" s="21">
        <v>-5</v>
      </c>
      <c r="L112" s="21">
        <v>1</v>
      </c>
      <c r="M112" s="21" t="s">
        <v>392</v>
      </c>
      <c r="N112" s="21">
        <v>8</v>
      </c>
      <c r="O112" s="21">
        <v>1</v>
      </c>
      <c r="P112" s="21" t="s">
        <v>392</v>
      </c>
      <c r="Q112" s="21">
        <v>0</v>
      </c>
      <c r="R112" s="21">
        <v>1</v>
      </c>
      <c r="S112" s="21" t="s">
        <v>392</v>
      </c>
      <c r="T112" s="21">
        <v>3</v>
      </c>
      <c r="U112" s="21">
        <v>1</v>
      </c>
      <c r="V112" s="21" t="s">
        <v>501</v>
      </c>
      <c r="W112" s="21">
        <v>2</v>
      </c>
      <c r="X112" s="21">
        <v>1</v>
      </c>
      <c r="Y112" s="21" t="s">
        <v>392</v>
      </c>
      <c r="Z112" s="21">
        <v>-14</v>
      </c>
      <c r="AA112" s="21">
        <v>1</v>
      </c>
      <c r="AB112" t="s">
        <v>501</v>
      </c>
      <c r="AC112">
        <v>-6</v>
      </c>
      <c r="AD112" s="21">
        <v>1</v>
      </c>
      <c r="AE112" s="21" t="s">
        <v>501</v>
      </c>
      <c r="AF112" s="22">
        <v>6</v>
      </c>
      <c r="AG112" s="21">
        <v>1</v>
      </c>
      <c r="AH112" s="21"/>
      <c r="AI112" s="22"/>
      <c r="AJ112" s="21">
        <v>1</v>
      </c>
      <c r="AK112" s="21"/>
      <c r="AL112" s="21"/>
      <c r="AM112" s="21">
        <v>1</v>
      </c>
      <c r="AN112" s="21"/>
      <c r="AO112" s="21"/>
      <c r="AP112" s="21">
        <v>1</v>
      </c>
      <c r="AQ112" s="21" t="s">
        <v>491</v>
      </c>
      <c r="AR112" s="21">
        <v>2</v>
      </c>
      <c r="AS112" s="21">
        <v>1</v>
      </c>
      <c r="AT112" s="21" t="s">
        <v>134</v>
      </c>
      <c r="AU112" s="21">
        <v>7</v>
      </c>
      <c r="AV112" s="21">
        <v>1</v>
      </c>
      <c r="AW112" s="21" t="s">
        <v>491</v>
      </c>
      <c r="AX112" s="21">
        <v>15</v>
      </c>
      <c r="AY112" s="21">
        <v>1</v>
      </c>
      <c r="AZ112" s="21" t="s">
        <v>491</v>
      </c>
      <c r="BA112" s="21">
        <v>14</v>
      </c>
      <c r="BB112" s="21">
        <v>1</v>
      </c>
      <c r="BC112" s="21"/>
      <c r="BD112" s="21"/>
      <c r="BE112" s="21">
        <v>1</v>
      </c>
      <c r="BF112" s="21"/>
      <c r="BG112" s="21"/>
      <c r="BH112" s="21">
        <v>1</v>
      </c>
      <c r="BI112" s="21"/>
      <c r="BJ112" s="21"/>
      <c r="BK112" s="21">
        <v>1</v>
      </c>
    </row>
    <row r="113" spans="1:63" x14ac:dyDescent="0.25">
      <c r="A113" t="s">
        <v>392</v>
      </c>
      <c r="B113">
        <v>0</v>
      </c>
      <c r="C113">
        <v>2</v>
      </c>
      <c r="D113" t="s">
        <v>392</v>
      </c>
      <c r="E113" s="4">
        <v>-1</v>
      </c>
      <c r="F113">
        <v>2</v>
      </c>
      <c r="G113" s="21" t="s">
        <v>392</v>
      </c>
      <c r="H113" s="21">
        <v>2</v>
      </c>
      <c r="I113" s="21">
        <v>2</v>
      </c>
      <c r="J113" s="21" t="s">
        <v>491</v>
      </c>
      <c r="K113" s="21">
        <v>-5</v>
      </c>
      <c r="L113" s="21">
        <v>2</v>
      </c>
      <c r="M113" s="21" t="s">
        <v>47</v>
      </c>
      <c r="N113" s="21">
        <v>8</v>
      </c>
      <c r="O113" s="21">
        <v>2</v>
      </c>
      <c r="P113" s="21" t="s">
        <v>47</v>
      </c>
      <c r="Q113" s="21">
        <v>0</v>
      </c>
      <c r="R113" s="21">
        <v>2</v>
      </c>
      <c r="S113" s="21" t="s">
        <v>157</v>
      </c>
      <c r="T113" s="21">
        <v>3</v>
      </c>
      <c r="U113" s="21">
        <v>2</v>
      </c>
      <c r="V113" s="21" t="s">
        <v>157</v>
      </c>
      <c r="W113" s="21">
        <v>2</v>
      </c>
      <c r="X113" s="21">
        <v>2</v>
      </c>
      <c r="Y113" s="21" t="s">
        <v>501</v>
      </c>
      <c r="Z113" s="21">
        <v>-14</v>
      </c>
      <c r="AA113" s="21">
        <v>2</v>
      </c>
      <c r="AB113" t="s">
        <v>255</v>
      </c>
      <c r="AC113">
        <v>-6</v>
      </c>
      <c r="AD113" s="21">
        <v>2</v>
      </c>
      <c r="AE113" s="21" t="s">
        <v>157</v>
      </c>
      <c r="AF113" s="22">
        <v>6</v>
      </c>
      <c r="AG113" s="21">
        <v>2</v>
      </c>
      <c r="AH113" s="21"/>
      <c r="AI113" s="22"/>
      <c r="AJ113" s="21">
        <v>2</v>
      </c>
      <c r="AK113" s="21"/>
      <c r="AL113" s="21"/>
      <c r="AM113" s="21">
        <v>2</v>
      </c>
      <c r="AN113" s="21"/>
      <c r="AO113" s="21"/>
      <c r="AP113" s="21">
        <v>2</v>
      </c>
      <c r="AQ113" s="21" t="s">
        <v>252</v>
      </c>
      <c r="AR113" s="21">
        <v>2</v>
      </c>
      <c r="AS113" s="21">
        <v>2</v>
      </c>
      <c r="AT113" s="21" t="s">
        <v>124</v>
      </c>
      <c r="AU113" s="21">
        <v>7</v>
      </c>
      <c r="AV113" s="21">
        <v>2</v>
      </c>
      <c r="AW113" s="21" t="s">
        <v>252</v>
      </c>
      <c r="AX113" s="21">
        <v>15</v>
      </c>
      <c r="AY113" s="21">
        <v>2</v>
      </c>
      <c r="AZ113" s="21" t="s">
        <v>252</v>
      </c>
      <c r="BA113" s="21">
        <v>14</v>
      </c>
      <c r="BB113" s="21">
        <v>2</v>
      </c>
      <c r="BC113" s="21"/>
      <c r="BD113" s="21"/>
      <c r="BE113" s="21">
        <v>2</v>
      </c>
      <c r="BF113" s="21"/>
      <c r="BG113" s="21"/>
      <c r="BH113" s="21">
        <v>2</v>
      </c>
      <c r="BI113" s="21"/>
      <c r="BJ113" s="21"/>
      <c r="BK113" s="21">
        <v>2</v>
      </c>
    </row>
    <row r="114" spans="1:63" x14ac:dyDescent="0.25">
      <c r="A114" t="s">
        <v>47</v>
      </c>
      <c r="B114">
        <v>0</v>
      </c>
      <c r="C114">
        <v>3</v>
      </c>
      <c r="D114" t="s">
        <v>57</v>
      </c>
      <c r="E114" s="4">
        <v>-1</v>
      </c>
      <c r="F114">
        <v>3</v>
      </c>
      <c r="G114" s="21" t="s">
        <v>57</v>
      </c>
      <c r="H114" s="21">
        <v>2</v>
      </c>
      <c r="I114" s="21">
        <v>3</v>
      </c>
      <c r="J114" s="21" t="s">
        <v>252</v>
      </c>
      <c r="K114" s="21">
        <v>-5</v>
      </c>
      <c r="L114" s="21">
        <v>3</v>
      </c>
      <c r="M114" s="21" t="s">
        <v>97</v>
      </c>
      <c r="N114" s="21">
        <v>8</v>
      </c>
      <c r="O114" s="21">
        <v>3</v>
      </c>
      <c r="P114" s="21" t="s">
        <v>97</v>
      </c>
      <c r="Q114" s="21">
        <v>0</v>
      </c>
      <c r="R114" s="21">
        <v>3</v>
      </c>
      <c r="S114" s="21" t="s">
        <v>97</v>
      </c>
      <c r="T114" s="21">
        <v>3</v>
      </c>
      <c r="U114" s="21">
        <v>3</v>
      </c>
      <c r="V114" s="21" t="s">
        <v>97</v>
      </c>
      <c r="W114" s="21">
        <v>2</v>
      </c>
      <c r="X114" s="21">
        <v>3</v>
      </c>
      <c r="Y114" s="21" t="s">
        <v>157</v>
      </c>
      <c r="Z114" s="21">
        <v>-14</v>
      </c>
      <c r="AA114" s="21">
        <v>3</v>
      </c>
      <c r="AB114" t="s">
        <v>497</v>
      </c>
      <c r="AC114">
        <v>-6</v>
      </c>
      <c r="AD114" s="21">
        <v>3</v>
      </c>
      <c r="AE114" s="21" t="s">
        <v>497</v>
      </c>
      <c r="AF114" s="22">
        <v>6</v>
      </c>
      <c r="AG114" s="21">
        <v>3</v>
      </c>
      <c r="AH114" s="21"/>
      <c r="AI114" s="22"/>
      <c r="AJ114" s="21">
        <v>3</v>
      </c>
      <c r="AK114" s="21"/>
      <c r="AL114" s="21"/>
      <c r="AM114" s="21">
        <v>3</v>
      </c>
      <c r="AN114" s="21"/>
      <c r="AO114" s="21"/>
      <c r="AP114" s="21">
        <v>3</v>
      </c>
      <c r="AQ114" s="21" t="s">
        <v>499</v>
      </c>
      <c r="AR114" s="21">
        <v>2</v>
      </c>
      <c r="AS114" s="21">
        <v>3</v>
      </c>
      <c r="AT114" s="21" t="s">
        <v>392</v>
      </c>
      <c r="AU114" s="21">
        <v>7</v>
      </c>
      <c r="AV114" s="21">
        <v>3</v>
      </c>
      <c r="AW114" s="21" t="s">
        <v>499</v>
      </c>
      <c r="AX114" s="21">
        <v>15</v>
      </c>
      <c r="AY114" s="21">
        <v>3</v>
      </c>
      <c r="AZ114" s="21" t="s">
        <v>499</v>
      </c>
      <c r="BA114" s="21">
        <v>14</v>
      </c>
      <c r="BB114" s="21">
        <v>3</v>
      </c>
      <c r="BC114" s="21"/>
      <c r="BD114" s="21"/>
      <c r="BE114" s="21">
        <v>3</v>
      </c>
      <c r="BF114" s="21"/>
      <c r="BG114" s="21"/>
      <c r="BH114" s="21">
        <v>3</v>
      </c>
      <c r="BI114" s="21"/>
      <c r="BJ114" s="21"/>
      <c r="BK114" s="21">
        <v>3</v>
      </c>
    </row>
    <row r="115" spans="1:63" x14ac:dyDescent="0.25">
      <c r="A115" t="s">
        <v>97</v>
      </c>
      <c r="B115">
        <v>0</v>
      </c>
      <c r="C115">
        <v>4</v>
      </c>
      <c r="D115" t="s">
        <v>97</v>
      </c>
      <c r="E115" s="4">
        <v>-1</v>
      </c>
      <c r="F115">
        <v>4</v>
      </c>
      <c r="G115" s="21" t="s">
        <v>97</v>
      </c>
      <c r="H115" s="21">
        <v>2</v>
      </c>
      <c r="I115" s="21">
        <v>4</v>
      </c>
      <c r="J115" s="21" t="s">
        <v>57</v>
      </c>
      <c r="K115" s="21">
        <v>-5</v>
      </c>
      <c r="L115" s="21">
        <v>4</v>
      </c>
      <c r="M115" s="21" t="s">
        <v>57</v>
      </c>
      <c r="N115" s="21">
        <v>8</v>
      </c>
      <c r="O115" s="21">
        <v>4</v>
      </c>
      <c r="P115" s="21" t="s">
        <v>57</v>
      </c>
      <c r="Q115" s="21">
        <v>0</v>
      </c>
      <c r="R115" s="21">
        <v>4</v>
      </c>
      <c r="S115" s="21" t="s">
        <v>57</v>
      </c>
      <c r="T115" s="21">
        <v>3</v>
      </c>
      <c r="U115" s="21">
        <v>4</v>
      </c>
      <c r="V115" s="21" t="s">
        <v>57</v>
      </c>
      <c r="W115" s="21">
        <v>2</v>
      </c>
      <c r="X115" s="21">
        <v>4</v>
      </c>
      <c r="Y115" s="21" t="s">
        <v>57</v>
      </c>
      <c r="Z115" s="21">
        <v>-14</v>
      </c>
      <c r="AA115" s="21">
        <v>4</v>
      </c>
      <c r="AB115" t="s">
        <v>60</v>
      </c>
      <c r="AC115">
        <v>-6</v>
      </c>
      <c r="AD115" s="21">
        <v>4</v>
      </c>
      <c r="AE115" s="21" t="s">
        <v>60</v>
      </c>
      <c r="AF115" s="22">
        <v>6</v>
      </c>
      <c r="AG115" s="21">
        <v>4</v>
      </c>
      <c r="AH115" s="21"/>
      <c r="AI115" s="22"/>
      <c r="AJ115" s="21">
        <v>4</v>
      </c>
      <c r="AK115" s="21"/>
      <c r="AL115" s="21"/>
      <c r="AM115" s="21">
        <v>4</v>
      </c>
      <c r="AN115" s="21"/>
      <c r="AO115" s="21"/>
      <c r="AP115" s="21">
        <v>4</v>
      </c>
      <c r="AQ115" s="21" t="s">
        <v>18</v>
      </c>
      <c r="AR115" s="21">
        <v>2</v>
      </c>
      <c r="AS115" s="21">
        <v>4</v>
      </c>
      <c r="AT115" s="21" t="s">
        <v>345</v>
      </c>
      <c r="AU115" s="21">
        <v>7</v>
      </c>
      <c r="AV115" s="21">
        <v>4</v>
      </c>
      <c r="AW115" s="21" t="s">
        <v>18</v>
      </c>
      <c r="AX115" s="21">
        <v>15</v>
      </c>
      <c r="AY115" s="21">
        <v>4</v>
      </c>
      <c r="AZ115" s="21" t="s">
        <v>18</v>
      </c>
      <c r="BA115" s="21">
        <v>14</v>
      </c>
      <c r="BB115" s="21">
        <v>4</v>
      </c>
      <c r="BC115" s="21"/>
      <c r="BD115" s="21"/>
      <c r="BE115" s="21">
        <v>4</v>
      </c>
      <c r="BF115" s="21"/>
      <c r="BG115" s="21"/>
      <c r="BH115" s="21">
        <v>4</v>
      </c>
      <c r="BI115" s="21"/>
      <c r="BJ115" s="21"/>
      <c r="BK115" s="21">
        <v>4</v>
      </c>
    </row>
    <row r="116" spans="1:63" x14ac:dyDescent="0.25">
      <c r="A116" t="s">
        <v>49</v>
      </c>
      <c r="B116">
        <v>-12</v>
      </c>
      <c r="C116">
        <v>1</v>
      </c>
      <c r="D116" t="s">
        <v>49</v>
      </c>
      <c r="E116" s="4">
        <v>11</v>
      </c>
      <c r="F116">
        <v>1</v>
      </c>
      <c r="G116" s="21" t="s">
        <v>49</v>
      </c>
      <c r="H116" s="21">
        <v>14</v>
      </c>
      <c r="I116" s="21">
        <v>1</v>
      </c>
      <c r="J116" s="21" t="s">
        <v>501</v>
      </c>
      <c r="K116" s="21">
        <v>-8</v>
      </c>
      <c r="L116" s="21">
        <v>1</v>
      </c>
      <c r="M116" s="21" t="s">
        <v>345</v>
      </c>
      <c r="N116" s="21">
        <v>2</v>
      </c>
      <c r="O116" s="21">
        <v>1</v>
      </c>
      <c r="P116" s="21" t="s">
        <v>491</v>
      </c>
      <c r="Q116" s="21">
        <v>6</v>
      </c>
      <c r="R116" s="21">
        <v>1</v>
      </c>
      <c r="S116" s="21" t="s">
        <v>491</v>
      </c>
      <c r="T116" s="21">
        <v>24</v>
      </c>
      <c r="U116" s="21">
        <v>1</v>
      </c>
      <c r="V116" s="21" t="s">
        <v>491</v>
      </c>
      <c r="W116" s="21">
        <v>17</v>
      </c>
      <c r="X116" s="21">
        <v>1</v>
      </c>
      <c r="Y116" s="21" t="s">
        <v>491</v>
      </c>
      <c r="Z116" s="21">
        <v>8</v>
      </c>
      <c r="AA116" s="21">
        <v>1</v>
      </c>
      <c r="AB116" t="s">
        <v>491</v>
      </c>
      <c r="AC116">
        <v>-10</v>
      </c>
      <c r="AD116" s="21">
        <v>1</v>
      </c>
      <c r="AE116" s="21" t="s">
        <v>491</v>
      </c>
      <c r="AF116" s="22">
        <v>9</v>
      </c>
      <c r="AG116" s="21">
        <v>1</v>
      </c>
      <c r="AH116" s="21"/>
      <c r="AI116" s="22"/>
      <c r="AJ116" s="21">
        <v>1</v>
      </c>
      <c r="AK116" s="21"/>
      <c r="AL116" s="21"/>
      <c r="AM116" s="21">
        <v>1</v>
      </c>
      <c r="AN116" s="21"/>
      <c r="AO116" s="21"/>
      <c r="AP116" s="21">
        <v>1</v>
      </c>
      <c r="AQ116" s="21" t="s">
        <v>501</v>
      </c>
      <c r="AR116" s="21">
        <v>4</v>
      </c>
      <c r="AS116" s="21">
        <v>1</v>
      </c>
      <c r="AT116" t="s">
        <v>49</v>
      </c>
      <c r="AU116">
        <v>11</v>
      </c>
      <c r="AV116" s="21">
        <v>1</v>
      </c>
      <c r="AW116" s="21" t="s">
        <v>501</v>
      </c>
      <c r="AX116" s="21">
        <v>8</v>
      </c>
      <c r="AY116" s="21">
        <v>1</v>
      </c>
      <c r="AZ116" s="21" t="s">
        <v>501</v>
      </c>
      <c r="BA116" s="21">
        <v>-3</v>
      </c>
      <c r="BB116" s="21">
        <v>1</v>
      </c>
      <c r="BC116" s="21"/>
      <c r="BD116" s="21"/>
      <c r="BE116" s="21">
        <v>1</v>
      </c>
      <c r="BF116" s="21"/>
      <c r="BG116" s="21"/>
      <c r="BH116" s="21">
        <v>1</v>
      </c>
      <c r="BI116" s="21"/>
      <c r="BJ116" s="21"/>
      <c r="BK116" s="21">
        <v>1</v>
      </c>
    </row>
    <row r="117" spans="1:63" x14ac:dyDescent="0.25">
      <c r="A117" t="s">
        <v>8</v>
      </c>
      <c r="B117">
        <v>-12</v>
      </c>
      <c r="C117">
        <v>2</v>
      </c>
      <c r="D117" t="s">
        <v>413</v>
      </c>
      <c r="E117" s="4">
        <v>11</v>
      </c>
      <c r="F117">
        <v>2</v>
      </c>
      <c r="G117" s="21" t="s">
        <v>239</v>
      </c>
      <c r="H117" s="21">
        <v>14</v>
      </c>
      <c r="I117" s="21">
        <v>2</v>
      </c>
      <c r="J117" s="21" t="s">
        <v>392</v>
      </c>
      <c r="K117" s="21">
        <v>-8</v>
      </c>
      <c r="L117" s="21">
        <v>2</v>
      </c>
      <c r="M117" s="21" t="s">
        <v>234</v>
      </c>
      <c r="N117" s="21">
        <v>2</v>
      </c>
      <c r="O117" s="21">
        <v>2</v>
      </c>
      <c r="P117" s="21" t="s">
        <v>402</v>
      </c>
      <c r="Q117" s="21">
        <v>6</v>
      </c>
      <c r="R117" s="21">
        <v>2</v>
      </c>
      <c r="S117" s="21" t="s">
        <v>252</v>
      </c>
      <c r="T117" s="21">
        <v>24</v>
      </c>
      <c r="U117" s="21">
        <v>2</v>
      </c>
      <c r="V117" s="21" t="s">
        <v>252</v>
      </c>
      <c r="W117" s="21">
        <v>17</v>
      </c>
      <c r="X117" s="21">
        <v>2</v>
      </c>
      <c r="Y117" s="21" t="s">
        <v>252</v>
      </c>
      <c r="Z117" s="21">
        <v>8</v>
      </c>
      <c r="AA117" s="21">
        <v>2</v>
      </c>
      <c r="AB117" t="s">
        <v>252</v>
      </c>
      <c r="AC117">
        <v>-10</v>
      </c>
      <c r="AD117" s="21">
        <v>2</v>
      </c>
      <c r="AE117" s="21" t="s">
        <v>252</v>
      </c>
      <c r="AF117" s="22">
        <v>9</v>
      </c>
      <c r="AG117" s="21">
        <v>2</v>
      </c>
      <c r="AH117" s="21"/>
      <c r="AI117" s="22"/>
      <c r="AJ117" s="21">
        <v>2</v>
      </c>
      <c r="AK117" s="21"/>
      <c r="AL117" s="21"/>
      <c r="AM117" s="21">
        <v>2</v>
      </c>
      <c r="AN117" s="21"/>
      <c r="AO117" s="21"/>
      <c r="AP117" s="21">
        <v>2</v>
      </c>
      <c r="AQ117" s="21" t="s">
        <v>401</v>
      </c>
      <c r="AR117" s="21">
        <v>4</v>
      </c>
      <c r="AS117" s="21">
        <v>2</v>
      </c>
      <c r="AT117" t="s">
        <v>398</v>
      </c>
      <c r="AU117">
        <v>11</v>
      </c>
      <c r="AV117" s="21">
        <v>2</v>
      </c>
      <c r="AW117" s="21" t="s">
        <v>157</v>
      </c>
      <c r="AX117" s="21">
        <v>8</v>
      </c>
      <c r="AY117" s="21">
        <v>2</v>
      </c>
      <c r="AZ117" s="21" t="s">
        <v>401</v>
      </c>
      <c r="BA117" s="21">
        <v>-3</v>
      </c>
      <c r="BB117" s="21">
        <v>2</v>
      </c>
      <c r="BC117" s="21"/>
      <c r="BD117" s="21"/>
      <c r="BE117" s="21">
        <v>2</v>
      </c>
      <c r="BF117" s="21"/>
      <c r="BG117" s="21"/>
      <c r="BH117" s="21">
        <v>2</v>
      </c>
      <c r="BI117" s="21"/>
      <c r="BJ117" s="21"/>
      <c r="BK117" s="21">
        <v>2</v>
      </c>
    </row>
    <row r="118" spans="1:63" x14ac:dyDescent="0.25">
      <c r="A118" t="s">
        <v>85</v>
      </c>
      <c r="B118">
        <v>-12</v>
      </c>
      <c r="C118">
        <v>3</v>
      </c>
      <c r="D118" t="s">
        <v>157</v>
      </c>
      <c r="E118" s="4">
        <v>11</v>
      </c>
      <c r="F118">
        <v>3</v>
      </c>
      <c r="G118" s="21" t="s">
        <v>157</v>
      </c>
      <c r="H118" s="21">
        <v>14</v>
      </c>
      <c r="I118" s="21">
        <v>3</v>
      </c>
      <c r="J118" s="21" t="s">
        <v>47</v>
      </c>
      <c r="K118" s="21">
        <v>-8</v>
      </c>
      <c r="L118" s="21">
        <v>3</v>
      </c>
      <c r="M118" s="21" t="s">
        <v>25</v>
      </c>
      <c r="N118" s="21">
        <v>2</v>
      </c>
      <c r="O118" s="21">
        <v>3</v>
      </c>
      <c r="P118" s="21" t="s">
        <v>25</v>
      </c>
      <c r="Q118" s="21">
        <v>6</v>
      </c>
      <c r="R118" s="21">
        <v>3</v>
      </c>
      <c r="S118" s="21" t="s">
        <v>25</v>
      </c>
      <c r="T118" s="21">
        <v>24</v>
      </c>
      <c r="U118" s="21">
        <v>3</v>
      </c>
      <c r="V118" s="21" t="s">
        <v>499</v>
      </c>
      <c r="W118" s="21">
        <v>17</v>
      </c>
      <c r="X118" s="21">
        <v>3</v>
      </c>
      <c r="Y118" s="21" t="s">
        <v>499</v>
      </c>
      <c r="Z118" s="21">
        <v>8</v>
      </c>
      <c r="AA118" s="21">
        <v>3</v>
      </c>
      <c r="AB118" t="s">
        <v>499</v>
      </c>
      <c r="AC118">
        <v>-10</v>
      </c>
      <c r="AD118" s="21">
        <v>3</v>
      </c>
      <c r="AE118" s="21" t="s">
        <v>499</v>
      </c>
      <c r="AF118" s="22">
        <v>9</v>
      </c>
      <c r="AG118" s="21">
        <v>3</v>
      </c>
      <c r="AH118" s="21"/>
      <c r="AI118" s="22"/>
      <c r="AJ118" s="21">
        <v>3</v>
      </c>
      <c r="AK118" s="21"/>
      <c r="AL118" s="21"/>
      <c r="AM118" s="21">
        <v>3</v>
      </c>
      <c r="AN118" s="21"/>
      <c r="AO118" s="21"/>
      <c r="AP118" s="21">
        <v>3</v>
      </c>
      <c r="AQ118" s="21" t="s">
        <v>97</v>
      </c>
      <c r="AR118" s="21">
        <v>4</v>
      </c>
      <c r="AS118" s="21">
        <v>3</v>
      </c>
      <c r="AT118" t="s">
        <v>400</v>
      </c>
      <c r="AU118">
        <v>11</v>
      </c>
      <c r="AV118" s="21">
        <v>3</v>
      </c>
      <c r="AW118" s="21" t="s">
        <v>97</v>
      </c>
      <c r="AX118" s="21">
        <v>8</v>
      </c>
      <c r="AY118" s="21">
        <v>3</v>
      </c>
      <c r="AZ118" s="21" t="s">
        <v>97</v>
      </c>
      <c r="BA118" s="21">
        <v>-3</v>
      </c>
      <c r="BB118" s="21">
        <v>3</v>
      </c>
      <c r="BC118" s="21"/>
      <c r="BD118" s="21"/>
      <c r="BE118" s="21">
        <v>3</v>
      </c>
      <c r="BF118" s="21"/>
      <c r="BG118" s="21"/>
      <c r="BH118" s="21">
        <v>3</v>
      </c>
      <c r="BI118" s="21"/>
      <c r="BJ118" s="21"/>
      <c r="BK118" s="21">
        <v>3</v>
      </c>
    </row>
    <row r="119" spans="1:63" x14ac:dyDescent="0.25">
      <c r="A119" t="s">
        <v>252</v>
      </c>
      <c r="B119">
        <v>-12</v>
      </c>
      <c r="C119">
        <v>4</v>
      </c>
      <c r="D119" t="s">
        <v>401</v>
      </c>
      <c r="E119" s="4">
        <v>11</v>
      </c>
      <c r="F119">
        <v>4</v>
      </c>
      <c r="G119" s="21" t="s">
        <v>401</v>
      </c>
      <c r="H119" s="21">
        <v>14</v>
      </c>
      <c r="I119" s="21">
        <v>4</v>
      </c>
      <c r="J119" s="21" t="s">
        <v>97</v>
      </c>
      <c r="K119" s="21">
        <v>-8</v>
      </c>
      <c r="L119" s="21">
        <v>4</v>
      </c>
      <c r="M119" s="21" t="s">
        <v>18</v>
      </c>
      <c r="N119" s="21">
        <v>2</v>
      </c>
      <c r="O119" s="21">
        <v>4</v>
      </c>
      <c r="P119" s="21" t="s">
        <v>18</v>
      </c>
      <c r="Q119" s="21">
        <v>6</v>
      </c>
      <c r="R119" s="21">
        <v>4</v>
      </c>
      <c r="S119" s="21" t="s">
        <v>18</v>
      </c>
      <c r="T119" s="21">
        <v>24</v>
      </c>
      <c r="U119" s="21">
        <v>4</v>
      </c>
      <c r="V119" s="21" t="s">
        <v>18</v>
      </c>
      <c r="W119" s="21">
        <v>17</v>
      </c>
      <c r="X119" s="21">
        <v>4</v>
      </c>
      <c r="Y119" s="21" t="s">
        <v>18</v>
      </c>
      <c r="Z119" s="21">
        <v>8</v>
      </c>
      <c r="AA119" s="21">
        <v>4</v>
      </c>
      <c r="AB119" t="s">
        <v>18</v>
      </c>
      <c r="AC119">
        <v>-10</v>
      </c>
      <c r="AD119" s="21">
        <v>4</v>
      </c>
      <c r="AE119" s="21" t="s">
        <v>18</v>
      </c>
      <c r="AF119" s="22">
        <v>9</v>
      </c>
      <c r="AG119" s="21">
        <v>4</v>
      </c>
      <c r="AH119" s="21"/>
      <c r="AI119" s="22"/>
      <c r="AJ119" s="21">
        <v>4</v>
      </c>
      <c r="AK119" s="21"/>
      <c r="AL119" s="21"/>
      <c r="AM119" s="21">
        <v>4</v>
      </c>
      <c r="AN119" s="21"/>
      <c r="AO119" s="21"/>
      <c r="AP119" s="21">
        <v>4</v>
      </c>
      <c r="AQ119" s="21" t="s">
        <v>25</v>
      </c>
      <c r="AR119" s="21">
        <v>4</v>
      </c>
      <c r="AS119" s="21">
        <v>4</v>
      </c>
      <c r="AT119" t="s">
        <v>239</v>
      </c>
      <c r="AU119">
        <v>11</v>
      </c>
      <c r="AV119" s="21">
        <v>4</v>
      </c>
      <c r="AW119" s="21" t="s">
        <v>25</v>
      </c>
      <c r="AX119" s="21">
        <v>8</v>
      </c>
      <c r="AY119" s="21">
        <v>4</v>
      </c>
      <c r="AZ119" s="21" t="s">
        <v>25</v>
      </c>
      <c r="BA119" s="21">
        <v>-3</v>
      </c>
      <c r="BB119" s="21">
        <v>4</v>
      </c>
      <c r="BC119" s="21"/>
      <c r="BD119" s="21"/>
      <c r="BE119" s="21">
        <v>4</v>
      </c>
      <c r="BF119" s="21"/>
      <c r="BG119" s="21"/>
      <c r="BH119" s="21">
        <v>4</v>
      </c>
      <c r="BI119" s="21"/>
      <c r="BJ119" s="21"/>
      <c r="BK119" s="21">
        <v>4</v>
      </c>
    </row>
    <row r="120" spans="1:63" x14ac:dyDescent="0.25">
      <c r="A120" t="s">
        <v>134</v>
      </c>
      <c r="B120">
        <v>24</v>
      </c>
      <c r="C120">
        <v>1</v>
      </c>
      <c r="D120" t="s">
        <v>501</v>
      </c>
      <c r="E120" s="4">
        <v>2</v>
      </c>
      <c r="F120">
        <v>1</v>
      </c>
      <c r="G120" s="21" t="s">
        <v>501</v>
      </c>
      <c r="H120" s="21">
        <v>-5</v>
      </c>
      <c r="I120" s="21">
        <v>1</v>
      </c>
      <c r="J120" s="21" t="s">
        <v>49</v>
      </c>
      <c r="K120" s="21">
        <v>-11</v>
      </c>
      <c r="L120" s="21">
        <v>1</v>
      </c>
      <c r="M120" s="21" t="s">
        <v>501</v>
      </c>
      <c r="N120" s="21">
        <v>-1</v>
      </c>
      <c r="O120" s="21">
        <v>1</v>
      </c>
      <c r="P120" s="21" t="s">
        <v>501</v>
      </c>
      <c r="Q120" s="21">
        <v>5</v>
      </c>
      <c r="R120" s="21">
        <v>1</v>
      </c>
      <c r="S120" s="21" t="s">
        <v>501</v>
      </c>
      <c r="T120" s="21">
        <v>3</v>
      </c>
      <c r="U120" s="21">
        <v>1</v>
      </c>
      <c r="V120" s="21" t="s">
        <v>402</v>
      </c>
      <c r="W120" s="21">
        <v>1</v>
      </c>
      <c r="X120" s="21">
        <v>1</v>
      </c>
      <c r="Y120" s="21" t="s">
        <v>492</v>
      </c>
      <c r="Z120" s="21">
        <v>12</v>
      </c>
      <c r="AA120" s="21">
        <v>1</v>
      </c>
      <c r="AB120" t="s">
        <v>392</v>
      </c>
      <c r="AC120">
        <v>2</v>
      </c>
      <c r="AD120" s="21">
        <v>1</v>
      </c>
      <c r="AE120" s="21" t="s">
        <v>392</v>
      </c>
      <c r="AF120" s="22">
        <v>13</v>
      </c>
      <c r="AG120" s="21">
        <v>1</v>
      </c>
      <c r="AH120" s="21"/>
      <c r="AI120" s="22"/>
      <c r="AJ120" s="21">
        <v>1</v>
      </c>
      <c r="AK120" s="21"/>
      <c r="AL120" s="21"/>
      <c r="AM120" s="21">
        <v>1</v>
      </c>
      <c r="AN120" s="21"/>
      <c r="AO120" s="21"/>
      <c r="AP120" s="21">
        <v>1</v>
      </c>
      <c r="AQ120" s="21" t="s">
        <v>402</v>
      </c>
      <c r="AR120" s="21">
        <v>0</v>
      </c>
      <c r="AS120" s="21">
        <v>1</v>
      </c>
      <c r="AT120" t="s">
        <v>492</v>
      </c>
      <c r="AU120">
        <v>13</v>
      </c>
      <c r="AV120" s="21">
        <v>1</v>
      </c>
      <c r="AW120" s="21" t="s">
        <v>392</v>
      </c>
      <c r="AX120" s="21">
        <v>-21</v>
      </c>
      <c r="AY120" s="21">
        <v>1</v>
      </c>
      <c r="AZ120" s="21" t="s">
        <v>402</v>
      </c>
      <c r="BA120" s="21">
        <v>-12</v>
      </c>
      <c r="BB120" s="21">
        <v>1</v>
      </c>
      <c r="BC120" s="21"/>
      <c r="BD120" s="21"/>
      <c r="BE120" s="21">
        <v>1</v>
      </c>
      <c r="BF120" s="21"/>
      <c r="BG120" s="21"/>
      <c r="BH120" s="21">
        <v>1</v>
      </c>
      <c r="BI120" s="21"/>
      <c r="BJ120" s="21"/>
      <c r="BK120" s="21">
        <v>1</v>
      </c>
    </row>
    <row r="121" spans="1:63" x14ac:dyDescent="0.25">
      <c r="A121" t="s">
        <v>501</v>
      </c>
      <c r="B121">
        <v>24</v>
      </c>
      <c r="C121">
        <v>2</v>
      </c>
      <c r="D121" t="s">
        <v>128</v>
      </c>
      <c r="E121" s="4">
        <v>2</v>
      </c>
      <c r="F121">
        <v>2</v>
      </c>
      <c r="G121" s="21" t="s">
        <v>85</v>
      </c>
      <c r="H121" s="21">
        <v>-5</v>
      </c>
      <c r="I121" s="21">
        <v>2</v>
      </c>
      <c r="J121" s="21" t="s">
        <v>85</v>
      </c>
      <c r="K121" s="21">
        <v>-11</v>
      </c>
      <c r="L121" s="21">
        <v>2</v>
      </c>
      <c r="M121" s="21" t="s">
        <v>491</v>
      </c>
      <c r="N121" s="21">
        <v>-1</v>
      </c>
      <c r="O121" s="21">
        <v>2</v>
      </c>
      <c r="P121" s="21" t="s">
        <v>345</v>
      </c>
      <c r="Q121" s="21">
        <v>5</v>
      </c>
      <c r="R121" s="21">
        <v>2</v>
      </c>
      <c r="S121" s="21" t="s">
        <v>401</v>
      </c>
      <c r="T121" s="21">
        <v>3</v>
      </c>
      <c r="U121" s="21">
        <v>2</v>
      </c>
      <c r="V121" s="21" t="s">
        <v>234</v>
      </c>
      <c r="W121" s="21">
        <v>1</v>
      </c>
      <c r="X121" s="21">
        <v>2</v>
      </c>
      <c r="Y121" s="21" t="s">
        <v>401</v>
      </c>
      <c r="Z121" s="21">
        <v>12</v>
      </c>
      <c r="AA121" s="21">
        <v>2</v>
      </c>
      <c r="AB121" t="s">
        <v>401</v>
      </c>
      <c r="AC121">
        <v>2</v>
      </c>
      <c r="AD121" s="21">
        <v>2</v>
      </c>
      <c r="AE121" s="21" t="s">
        <v>401</v>
      </c>
      <c r="AF121" s="22">
        <v>13</v>
      </c>
      <c r="AG121" s="21">
        <v>2</v>
      </c>
      <c r="AH121" s="21"/>
      <c r="AI121" s="22"/>
      <c r="AJ121" s="21">
        <v>2</v>
      </c>
      <c r="AK121" s="21"/>
      <c r="AL121" s="21"/>
      <c r="AM121" s="21">
        <v>2</v>
      </c>
      <c r="AN121" s="21"/>
      <c r="AO121" s="21"/>
      <c r="AP121" s="21">
        <v>2</v>
      </c>
      <c r="AQ121" s="21" t="s">
        <v>497</v>
      </c>
      <c r="AR121" s="21">
        <v>0</v>
      </c>
      <c r="AS121" s="21">
        <v>2</v>
      </c>
      <c r="AT121" t="s">
        <v>393</v>
      </c>
      <c r="AU121">
        <v>13</v>
      </c>
      <c r="AV121" s="21">
        <v>2</v>
      </c>
      <c r="AW121" s="21" t="s">
        <v>402</v>
      </c>
      <c r="AX121" s="21">
        <v>-21</v>
      </c>
      <c r="AY121" s="21">
        <v>2</v>
      </c>
      <c r="AZ121" s="21" t="s">
        <v>497</v>
      </c>
      <c r="BA121" s="21">
        <v>-12</v>
      </c>
      <c r="BB121" s="21">
        <v>2</v>
      </c>
      <c r="BC121" s="21"/>
      <c r="BD121" s="21"/>
      <c r="BE121" s="21">
        <v>2</v>
      </c>
      <c r="BF121" s="21"/>
      <c r="BG121" s="21"/>
      <c r="BH121" s="21">
        <v>2</v>
      </c>
      <c r="BI121" s="21"/>
      <c r="BJ121" s="21"/>
      <c r="BK121" s="21">
        <v>2</v>
      </c>
    </row>
    <row r="122" spans="1:63" x14ac:dyDescent="0.25">
      <c r="A122" t="s">
        <v>402</v>
      </c>
      <c r="B122">
        <v>24</v>
      </c>
      <c r="C122">
        <v>3</v>
      </c>
      <c r="D122" t="s">
        <v>402</v>
      </c>
      <c r="E122" s="4">
        <v>2</v>
      </c>
      <c r="F122">
        <v>3</v>
      </c>
      <c r="G122" s="21" t="s">
        <v>252</v>
      </c>
      <c r="H122" s="21">
        <v>-5</v>
      </c>
      <c r="I122" s="21">
        <v>3</v>
      </c>
      <c r="J122" s="21" t="s">
        <v>255</v>
      </c>
      <c r="K122" s="21">
        <v>-11</v>
      </c>
      <c r="L122" s="21">
        <v>3</v>
      </c>
      <c r="M122" s="21" t="s">
        <v>401</v>
      </c>
      <c r="N122" s="21">
        <v>-1</v>
      </c>
      <c r="O122" s="21">
        <v>3</v>
      </c>
      <c r="P122" s="21" t="s">
        <v>157</v>
      </c>
      <c r="Q122" s="21">
        <v>5</v>
      </c>
      <c r="R122" s="21">
        <v>3</v>
      </c>
      <c r="S122" s="21" t="s">
        <v>413</v>
      </c>
      <c r="T122" s="21">
        <v>3</v>
      </c>
      <c r="U122" s="21">
        <v>3</v>
      </c>
      <c r="V122" s="21" t="s">
        <v>413</v>
      </c>
      <c r="W122" s="21">
        <v>1</v>
      </c>
      <c r="X122" s="21">
        <v>3</v>
      </c>
      <c r="Y122" s="21" t="s">
        <v>234</v>
      </c>
      <c r="Z122" s="21">
        <v>12</v>
      </c>
      <c r="AA122" s="21">
        <v>3</v>
      </c>
      <c r="AB122" t="s">
        <v>97</v>
      </c>
      <c r="AC122">
        <v>2</v>
      </c>
      <c r="AD122" s="21">
        <v>3</v>
      </c>
      <c r="AE122" s="21" t="s">
        <v>97</v>
      </c>
      <c r="AF122" s="22">
        <v>13</v>
      </c>
      <c r="AG122" s="21">
        <v>3</v>
      </c>
      <c r="AH122" s="21"/>
      <c r="AI122" s="22"/>
      <c r="AJ122" s="21">
        <v>3</v>
      </c>
      <c r="AK122" s="21"/>
      <c r="AL122" s="21"/>
      <c r="AM122" s="21">
        <v>3</v>
      </c>
      <c r="AN122" s="21"/>
      <c r="AO122" s="21"/>
      <c r="AP122" s="21">
        <v>3</v>
      </c>
      <c r="AQ122" s="21" t="s">
        <v>126</v>
      </c>
      <c r="AR122" s="21">
        <v>0</v>
      </c>
      <c r="AS122" s="21">
        <v>3</v>
      </c>
      <c r="AT122" t="s">
        <v>496</v>
      </c>
      <c r="AU122">
        <v>13</v>
      </c>
      <c r="AV122" s="21">
        <v>3</v>
      </c>
      <c r="AW122" s="21" t="s">
        <v>497</v>
      </c>
      <c r="AX122" s="21">
        <v>-21</v>
      </c>
      <c r="AY122" s="21">
        <v>3</v>
      </c>
      <c r="AZ122" s="21" t="s">
        <v>60</v>
      </c>
      <c r="BA122" s="21">
        <v>-12</v>
      </c>
      <c r="BB122" s="21">
        <v>3</v>
      </c>
      <c r="BC122" s="21"/>
      <c r="BD122" s="21"/>
      <c r="BE122" s="21">
        <v>3</v>
      </c>
      <c r="BF122" s="21"/>
      <c r="BG122" s="21"/>
      <c r="BH122" s="21">
        <v>3</v>
      </c>
      <c r="BI122" s="21"/>
      <c r="BJ122" s="21"/>
      <c r="BK122" s="21">
        <v>3</v>
      </c>
    </row>
    <row r="123" spans="1:63" x14ac:dyDescent="0.25">
      <c r="A123" t="s">
        <v>60</v>
      </c>
      <c r="B123">
        <v>24</v>
      </c>
      <c r="C123">
        <v>4</v>
      </c>
      <c r="D123" t="s">
        <v>60</v>
      </c>
      <c r="E123" s="4">
        <v>2</v>
      </c>
      <c r="F123">
        <v>4</v>
      </c>
      <c r="G123" s="21" t="s">
        <v>60</v>
      </c>
      <c r="H123" s="21">
        <v>-5</v>
      </c>
      <c r="I123" s="21">
        <v>4</v>
      </c>
      <c r="J123" s="21" t="s">
        <v>18</v>
      </c>
      <c r="K123" s="21">
        <v>-11</v>
      </c>
      <c r="L123" s="21">
        <v>4</v>
      </c>
      <c r="M123" s="21" t="s">
        <v>60</v>
      </c>
      <c r="N123" s="21">
        <v>-1</v>
      </c>
      <c r="O123" s="21">
        <v>4</v>
      </c>
      <c r="P123" s="21" t="s">
        <v>60</v>
      </c>
      <c r="Q123" s="21">
        <v>5</v>
      </c>
      <c r="R123" s="21">
        <v>4</v>
      </c>
      <c r="S123" s="21" t="s">
        <v>60</v>
      </c>
      <c r="T123" s="21">
        <v>3</v>
      </c>
      <c r="U123" s="21">
        <v>4</v>
      </c>
      <c r="V123" s="21" t="s">
        <v>60</v>
      </c>
      <c r="W123" s="21">
        <v>1</v>
      </c>
      <c r="X123" s="21">
        <v>4</v>
      </c>
      <c r="Y123" s="21" t="s">
        <v>25</v>
      </c>
      <c r="Z123" s="21">
        <v>12</v>
      </c>
      <c r="AA123" s="21">
        <v>4</v>
      </c>
      <c r="AB123" t="s">
        <v>25</v>
      </c>
      <c r="AC123">
        <v>2</v>
      </c>
      <c r="AD123" s="21">
        <v>4</v>
      </c>
      <c r="AE123" s="21" t="s">
        <v>25</v>
      </c>
      <c r="AF123" s="22">
        <v>13</v>
      </c>
      <c r="AG123" s="21">
        <v>4</v>
      </c>
      <c r="AH123" s="21"/>
      <c r="AI123" s="22"/>
      <c r="AJ123" s="21">
        <v>4</v>
      </c>
      <c r="AK123" s="21"/>
      <c r="AL123" s="21"/>
      <c r="AM123" s="21">
        <v>4</v>
      </c>
      <c r="AN123" s="21"/>
      <c r="AO123" s="21"/>
      <c r="AP123" s="21">
        <v>4</v>
      </c>
      <c r="AQ123" s="21" t="s">
        <v>60</v>
      </c>
      <c r="AR123" s="21">
        <v>0</v>
      </c>
      <c r="AS123" s="21">
        <v>4</v>
      </c>
      <c r="AT123" t="s">
        <v>157</v>
      </c>
      <c r="AU123">
        <v>13</v>
      </c>
      <c r="AV123" s="21">
        <v>4</v>
      </c>
      <c r="AW123" s="21" t="s">
        <v>60</v>
      </c>
      <c r="AX123" s="21">
        <v>-21</v>
      </c>
      <c r="AY123" s="21">
        <v>4</v>
      </c>
      <c r="AZ123" s="21" t="s">
        <v>234</v>
      </c>
      <c r="BA123" s="21">
        <v>-12</v>
      </c>
      <c r="BB123" s="21">
        <v>4</v>
      </c>
      <c r="BC123" s="21"/>
      <c r="BD123" s="21"/>
      <c r="BE123" s="21">
        <v>4</v>
      </c>
      <c r="BF123" s="21"/>
      <c r="BG123" s="21"/>
      <c r="BH123" s="21">
        <v>4</v>
      </c>
      <c r="BI123" s="21"/>
      <c r="BJ123" s="21"/>
      <c r="BK123" s="21">
        <v>4</v>
      </c>
    </row>
    <row r="124" spans="1:63" x14ac:dyDescent="0.25">
      <c r="A124" t="s">
        <v>124</v>
      </c>
      <c r="B124">
        <v>-28</v>
      </c>
      <c r="C124">
        <v>1</v>
      </c>
      <c r="D124" t="s">
        <v>400</v>
      </c>
      <c r="E124" s="4">
        <v>0</v>
      </c>
      <c r="F124">
        <v>1</v>
      </c>
      <c r="G124" s="21" t="s">
        <v>400</v>
      </c>
      <c r="H124" s="21">
        <v>6</v>
      </c>
      <c r="I124" s="21">
        <v>1</v>
      </c>
      <c r="J124" s="21" t="s">
        <v>124</v>
      </c>
      <c r="K124" s="21">
        <v>-13</v>
      </c>
      <c r="L124" s="21">
        <v>1</v>
      </c>
      <c r="M124" s="21" t="s">
        <v>134</v>
      </c>
      <c r="N124" s="21">
        <v>-2</v>
      </c>
      <c r="O124" s="21">
        <v>1</v>
      </c>
      <c r="P124" s="21" t="s">
        <v>252</v>
      </c>
      <c r="Q124" s="21">
        <v>21</v>
      </c>
      <c r="R124" s="21">
        <v>1</v>
      </c>
      <c r="S124" s="21" t="s">
        <v>345</v>
      </c>
      <c r="T124" s="21">
        <v>7</v>
      </c>
      <c r="U124" s="21">
        <v>1</v>
      </c>
      <c r="V124" s="21" t="s">
        <v>345</v>
      </c>
      <c r="W124" s="21">
        <v>5</v>
      </c>
      <c r="X124" s="21">
        <v>1</v>
      </c>
      <c r="Y124" s="21" t="s">
        <v>402</v>
      </c>
      <c r="Z124" s="21">
        <v>-7</v>
      </c>
      <c r="AA124" s="21">
        <v>1</v>
      </c>
      <c r="AB124" t="s">
        <v>157</v>
      </c>
      <c r="AC124">
        <v>15</v>
      </c>
      <c r="AD124" s="21">
        <v>1</v>
      </c>
      <c r="AE124" s="21" t="s">
        <v>492</v>
      </c>
      <c r="AF124" s="22">
        <v>-11</v>
      </c>
      <c r="AG124" s="21">
        <v>1</v>
      </c>
      <c r="AH124" s="21"/>
      <c r="AI124" s="22"/>
      <c r="AJ124" s="21">
        <v>1</v>
      </c>
      <c r="AK124" s="21"/>
      <c r="AL124" s="21"/>
      <c r="AM124" s="21">
        <v>1</v>
      </c>
      <c r="AN124" s="21"/>
      <c r="AO124" s="21"/>
      <c r="AP124" s="21">
        <v>1</v>
      </c>
      <c r="AQ124" s="21" t="s">
        <v>157</v>
      </c>
      <c r="AR124" s="21">
        <v>8</v>
      </c>
      <c r="AS124" s="21">
        <v>1</v>
      </c>
      <c r="AV124" s="21">
        <v>1</v>
      </c>
      <c r="AW124" s="21" t="s">
        <v>47</v>
      </c>
      <c r="AX124" s="21">
        <v>31</v>
      </c>
      <c r="AY124" s="21">
        <v>1</v>
      </c>
      <c r="AZ124" s="21" t="s">
        <v>47</v>
      </c>
      <c r="BA124" s="21">
        <v>-4</v>
      </c>
      <c r="BB124" s="21">
        <v>1</v>
      </c>
      <c r="BC124" s="21"/>
      <c r="BD124" s="21"/>
      <c r="BE124" s="21">
        <v>1</v>
      </c>
      <c r="BF124" s="21"/>
      <c r="BG124" s="21"/>
      <c r="BH124" s="21">
        <v>1</v>
      </c>
      <c r="BI124" s="21"/>
      <c r="BJ124" s="21"/>
      <c r="BK124" s="21">
        <v>1</v>
      </c>
    </row>
    <row r="125" spans="1:63" x14ac:dyDescent="0.25">
      <c r="A125" t="s">
        <v>69</v>
      </c>
      <c r="B125">
        <v>-28</v>
      </c>
      <c r="C125">
        <v>2</v>
      </c>
      <c r="D125" t="s">
        <v>47</v>
      </c>
      <c r="E125" s="4">
        <v>0</v>
      </c>
      <c r="F125">
        <v>2</v>
      </c>
      <c r="G125" s="21" t="s">
        <v>47</v>
      </c>
      <c r="H125" s="21">
        <v>6</v>
      </c>
      <c r="I125" s="21">
        <v>2</v>
      </c>
      <c r="J125" s="21" t="s">
        <v>239</v>
      </c>
      <c r="K125" s="21">
        <v>-13</v>
      </c>
      <c r="L125" s="21">
        <v>2</v>
      </c>
      <c r="M125" s="21" t="s">
        <v>252</v>
      </c>
      <c r="N125" s="21">
        <v>-2</v>
      </c>
      <c r="O125" s="21">
        <v>2</v>
      </c>
      <c r="P125" s="21" t="s">
        <v>401</v>
      </c>
      <c r="Q125" s="21">
        <v>21</v>
      </c>
      <c r="R125" s="21">
        <v>2</v>
      </c>
      <c r="S125" s="21" t="s">
        <v>47</v>
      </c>
      <c r="T125" s="21">
        <v>7</v>
      </c>
      <c r="U125" s="21">
        <v>2</v>
      </c>
      <c r="V125" s="21" t="s">
        <v>47</v>
      </c>
      <c r="W125" s="21">
        <v>5</v>
      </c>
      <c r="X125" s="21">
        <v>2</v>
      </c>
      <c r="Y125" s="21" t="s">
        <v>47</v>
      </c>
      <c r="Z125" s="21">
        <v>-7</v>
      </c>
      <c r="AA125" s="21">
        <v>2</v>
      </c>
      <c r="AB125" t="s">
        <v>47</v>
      </c>
      <c r="AC125">
        <v>15</v>
      </c>
      <c r="AD125" s="21">
        <v>2</v>
      </c>
      <c r="AE125" s="21" t="s">
        <v>402</v>
      </c>
      <c r="AF125" s="22">
        <v>-11</v>
      </c>
      <c r="AG125" s="21">
        <v>2</v>
      </c>
      <c r="AH125" s="21"/>
      <c r="AI125" s="22"/>
      <c r="AJ125" s="21">
        <v>2</v>
      </c>
      <c r="AK125" s="21"/>
      <c r="AL125" s="21"/>
      <c r="AM125" s="21">
        <v>2</v>
      </c>
      <c r="AN125" s="21"/>
      <c r="AO125" s="21"/>
      <c r="AP125" s="21">
        <v>2</v>
      </c>
      <c r="AQ125" s="21" t="s">
        <v>234</v>
      </c>
      <c r="AR125" s="21">
        <v>8</v>
      </c>
      <c r="AS125" s="21">
        <v>2</v>
      </c>
      <c r="AV125" s="21">
        <v>2</v>
      </c>
      <c r="AW125" s="21" t="s">
        <v>234</v>
      </c>
      <c r="AX125" s="21">
        <v>31</v>
      </c>
      <c r="AY125" s="21">
        <v>2</v>
      </c>
      <c r="AZ125" s="21" t="s">
        <v>157</v>
      </c>
      <c r="BA125" s="21">
        <v>-4</v>
      </c>
      <c r="BB125" s="21">
        <v>2</v>
      </c>
      <c r="BC125" s="21"/>
      <c r="BD125" s="21"/>
      <c r="BE125" s="21">
        <v>2</v>
      </c>
      <c r="BF125" s="21"/>
      <c r="BG125" s="21"/>
      <c r="BH125" s="21">
        <v>2</v>
      </c>
      <c r="BI125" s="21"/>
      <c r="BJ125" s="21"/>
      <c r="BK125" s="21">
        <v>2</v>
      </c>
    </row>
    <row r="126" spans="1:63" x14ac:dyDescent="0.25">
      <c r="A126" t="s">
        <v>239</v>
      </c>
      <c r="B126">
        <v>-28</v>
      </c>
      <c r="C126">
        <v>3</v>
      </c>
      <c r="D126" t="s">
        <v>252</v>
      </c>
      <c r="E126" s="4">
        <v>0</v>
      </c>
      <c r="F126">
        <v>3</v>
      </c>
      <c r="G126" s="21" t="s">
        <v>128</v>
      </c>
      <c r="H126" s="21">
        <v>6</v>
      </c>
      <c r="I126" s="21">
        <v>3</v>
      </c>
      <c r="J126" s="21" t="s">
        <v>128</v>
      </c>
      <c r="K126" s="21">
        <v>-13</v>
      </c>
      <c r="L126" s="21">
        <v>3</v>
      </c>
      <c r="M126" s="21" t="s">
        <v>128</v>
      </c>
      <c r="N126" s="21">
        <v>-2</v>
      </c>
      <c r="O126" s="21">
        <v>3</v>
      </c>
      <c r="P126" s="21" t="s">
        <v>128</v>
      </c>
      <c r="Q126" s="21">
        <v>21</v>
      </c>
      <c r="R126" s="21">
        <v>3</v>
      </c>
      <c r="S126" s="21" t="s">
        <v>128</v>
      </c>
      <c r="T126" s="21">
        <v>7</v>
      </c>
      <c r="U126" s="21">
        <v>3</v>
      </c>
      <c r="V126" s="21" t="s">
        <v>128</v>
      </c>
      <c r="W126" s="21">
        <v>5</v>
      </c>
      <c r="X126" s="21">
        <v>3</v>
      </c>
      <c r="Y126" s="21" t="s">
        <v>128</v>
      </c>
      <c r="Z126" s="21">
        <v>-7</v>
      </c>
      <c r="AA126" s="21">
        <v>3</v>
      </c>
      <c r="AB126" t="s">
        <v>128</v>
      </c>
      <c r="AC126">
        <v>15</v>
      </c>
      <c r="AD126" s="21">
        <v>3</v>
      </c>
      <c r="AE126" s="21" t="s">
        <v>47</v>
      </c>
      <c r="AF126" s="22">
        <v>-11</v>
      </c>
      <c r="AG126" s="21">
        <v>3</v>
      </c>
      <c r="AH126" s="21"/>
      <c r="AI126" s="22"/>
      <c r="AJ126" s="21">
        <v>3</v>
      </c>
      <c r="AK126" s="21"/>
      <c r="AL126" s="21"/>
      <c r="AM126" s="21">
        <v>3</v>
      </c>
      <c r="AN126" s="21"/>
      <c r="AO126" s="21"/>
      <c r="AP126" s="21">
        <v>3</v>
      </c>
      <c r="AQ126" s="21" t="s">
        <v>255</v>
      </c>
      <c r="AR126" s="21">
        <v>8</v>
      </c>
      <c r="AS126" s="21">
        <v>3</v>
      </c>
      <c r="AV126" s="21">
        <v>3</v>
      </c>
      <c r="AW126" s="21" t="s">
        <v>126</v>
      </c>
      <c r="AX126" s="21">
        <v>31</v>
      </c>
      <c r="AY126" s="21">
        <v>3</v>
      </c>
      <c r="AZ126" s="21" t="s">
        <v>126</v>
      </c>
      <c r="BA126" s="21">
        <v>-4</v>
      </c>
      <c r="BB126" s="21">
        <v>3</v>
      </c>
      <c r="BC126" s="21"/>
      <c r="BD126" s="21"/>
      <c r="BE126" s="21">
        <v>3</v>
      </c>
      <c r="BF126" s="21"/>
      <c r="BG126" s="21"/>
      <c r="BH126" s="21">
        <v>3</v>
      </c>
      <c r="BI126" s="21"/>
      <c r="BJ126" s="21"/>
      <c r="BK126" s="21">
        <v>3</v>
      </c>
    </row>
    <row r="127" spans="1:63" x14ac:dyDescent="0.25">
      <c r="A127" t="s">
        <v>401</v>
      </c>
      <c r="B127">
        <v>-28</v>
      </c>
      <c r="C127">
        <v>4</v>
      </c>
      <c r="D127" t="s">
        <v>15</v>
      </c>
      <c r="E127" s="4">
        <v>0</v>
      </c>
      <c r="F127">
        <v>4</v>
      </c>
      <c r="G127" s="21" t="s">
        <v>15</v>
      </c>
      <c r="H127" s="21">
        <v>6</v>
      </c>
      <c r="I127" s="21">
        <v>4</v>
      </c>
      <c r="J127" s="21" t="s">
        <v>15</v>
      </c>
      <c r="K127" s="21">
        <v>-13</v>
      </c>
      <c r="L127" s="21">
        <v>4</v>
      </c>
      <c r="M127" s="21" t="s">
        <v>15</v>
      </c>
      <c r="N127" s="21">
        <v>-2</v>
      </c>
      <c r="O127" s="21">
        <v>4</v>
      </c>
      <c r="P127" s="21" t="s">
        <v>15</v>
      </c>
      <c r="Q127" s="21">
        <v>21</v>
      </c>
      <c r="R127" s="21">
        <v>4</v>
      </c>
      <c r="S127" s="21" t="s">
        <v>15</v>
      </c>
      <c r="T127" s="21">
        <v>7</v>
      </c>
      <c r="U127" s="21">
        <v>4</v>
      </c>
      <c r="V127" s="21" t="s">
        <v>15</v>
      </c>
      <c r="W127" s="21">
        <v>5</v>
      </c>
      <c r="X127" s="21">
        <v>4</v>
      </c>
      <c r="Y127" s="21" t="s">
        <v>15</v>
      </c>
      <c r="Z127" s="21">
        <v>-7</v>
      </c>
      <c r="AA127" s="21">
        <v>4</v>
      </c>
      <c r="AB127" t="s">
        <v>15</v>
      </c>
      <c r="AC127">
        <v>15</v>
      </c>
      <c r="AD127" s="21">
        <v>4</v>
      </c>
      <c r="AE127" s="21" t="s">
        <v>15</v>
      </c>
      <c r="AF127" s="22">
        <v>-11</v>
      </c>
      <c r="AG127" s="21">
        <v>4</v>
      </c>
      <c r="AH127" s="21"/>
      <c r="AI127" s="22"/>
      <c r="AJ127" s="21">
        <v>4</v>
      </c>
      <c r="AK127" s="21"/>
      <c r="AL127" s="21"/>
      <c r="AM127" s="21">
        <v>4</v>
      </c>
      <c r="AN127" s="21"/>
      <c r="AO127" s="21"/>
      <c r="AP127" s="21">
        <v>4</v>
      </c>
      <c r="AQ127" s="21" t="s">
        <v>15</v>
      </c>
      <c r="AR127" s="21">
        <v>8</v>
      </c>
      <c r="AS127" s="21">
        <v>4</v>
      </c>
      <c r="AV127" s="21">
        <v>4</v>
      </c>
      <c r="AW127" s="21" t="s">
        <v>15</v>
      </c>
      <c r="AX127" s="21">
        <v>31</v>
      </c>
      <c r="AY127" s="21">
        <v>4</v>
      </c>
      <c r="AZ127" s="21" t="s">
        <v>15</v>
      </c>
      <c r="BA127" s="21">
        <v>-4</v>
      </c>
      <c r="BB127" s="21">
        <v>4</v>
      </c>
      <c r="BC127" s="21"/>
      <c r="BD127" s="21"/>
      <c r="BE127" s="21">
        <v>4</v>
      </c>
      <c r="BF127" s="21"/>
      <c r="BG127" s="21"/>
      <c r="BH127" s="21">
        <v>4</v>
      </c>
      <c r="BI127" s="21"/>
      <c r="BJ127" s="21"/>
      <c r="BK127" s="21">
        <v>4</v>
      </c>
    </row>
    <row r="128" spans="1:63" x14ac:dyDescent="0.25">
      <c r="C128">
        <v>1</v>
      </c>
      <c r="D128" t="s">
        <v>503</v>
      </c>
      <c r="E128" s="4">
        <v>-5</v>
      </c>
      <c r="F128">
        <v>1</v>
      </c>
      <c r="G128" s="21" t="s">
        <v>503</v>
      </c>
      <c r="H128" s="21">
        <v>8</v>
      </c>
      <c r="I128" s="21">
        <v>1</v>
      </c>
      <c r="J128" s="21"/>
      <c r="K128" s="21"/>
      <c r="L128" s="21">
        <v>1</v>
      </c>
      <c r="M128" s="21" t="s">
        <v>503</v>
      </c>
      <c r="N128" s="21">
        <v>-6</v>
      </c>
      <c r="O128" s="21">
        <v>1</v>
      </c>
      <c r="P128" s="21" t="s">
        <v>393</v>
      </c>
      <c r="Q128" s="21">
        <v>9</v>
      </c>
      <c r="R128" s="21">
        <v>1</v>
      </c>
      <c r="S128" s="21" t="s">
        <v>134</v>
      </c>
      <c r="T128" s="21">
        <v>5</v>
      </c>
      <c r="U128" s="21">
        <v>1</v>
      </c>
      <c r="V128" s="21" t="s">
        <v>493</v>
      </c>
      <c r="W128" s="21">
        <v>15</v>
      </c>
      <c r="X128" s="21">
        <v>1</v>
      </c>
      <c r="Y128" s="21" t="s">
        <v>134</v>
      </c>
      <c r="Z128" s="21">
        <v>8</v>
      </c>
      <c r="AA128" s="21">
        <v>1</v>
      </c>
      <c r="AB128" t="s">
        <v>134</v>
      </c>
      <c r="AC128">
        <v>13</v>
      </c>
      <c r="AD128" s="21">
        <v>1</v>
      </c>
      <c r="AE128" t="s">
        <v>134</v>
      </c>
      <c r="AF128" s="22">
        <v>17</v>
      </c>
      <c r="AG128" s="21">
        <v>1</v>
      </c>
      <c r="AH128" s="21"/>
      <c r="AI128" s="22"/>
      <c r="AJ128" s="21">
        <v>1</v>
      </c>
      <c r="AK128" s="21"/>
      <c r="AL128" s="21"/>
      <c r="AM128" s="21">
        <v>1</v>
      </c>
      <c r="AN128" s="21"/>
      <c r="AO128" s="21"/>
      <c r="AP128" s="21">
        <v>1</v>
      </c>
      <c r="AQ128" s="21" t="s">
        <v>134</v>
      </c>
      <c r="AR128" s="21">
        <v>-8</v>
      </c>
      <c r="AS128" s="21">
        <v>1</v>
      </c>
      <c r="AV128" s="21">
        <v>1</v>
      </c>
      <c r="AW128" s="21" t="s">
        <v>134</v>
      </c>
      <c r="AX128" s="21">
        <v>-2</v>
      </c>
      <c r="AY128" s="21">
        <v>1</v>
      </c>
      <c r="AZ128" s="21" t="s">
        <v>134</v>
      </c>
      <c r="BA128" s="21">
        <v>-1</v>
      </c>
      <c r="BB128" s="21">
        <v>1</v>
      </c>
      <c r="BC128" s="21"/>
      <c r="BD128" s="21"/>
      <c r="BE128" s="21">
        <v>1</v>
      </c>
      <c r="BF128" s="21"/>
      <c r="BG128" s="21"/>
      <c r="BH128" s="21">
        <v>1</v>
      </c>
      <c r="BI128" s="21"/>
      <c r="BJ128" s="21"/>
      <c r="BK128" s="21">
        <v>1</v>
      </c>
    </row>
    <row r="129" spans="3:63" x14ac:dyDescent="0.25">
      <c r="C129">
        <v>2</v>
      </c>
      <c r="D129" t="s">
        <v>124</v>
      </c>
      <c r="E129" s="4">
        <v>-5</v>
      </c>
      <c r="F129">
        <v>2</v>
      </c>
      <c r="G129" s="21" t="s">
        <v>124</v>
      </c>
      <c r="H129" s="21">
        <v>8</v>
      </c>
      <c r="I129" s="21">
        <v>2</v>
      </c>
      <c r="J129" s="21"/>
      <c r="K129" s="21"/>
      <c r="L129" s="21">
        <v>2</v>
      </c>
      <c r="M129" s="21" t="s">
        <v>124</v>
      </c>
      <c r="N129" s="21">
        <v>-6</v>
      </c>
      <c r="O129" s="21">
        <v>2</v>
      </c>
      <c r="P129" s="21" t="s">
        <v>124</v>
      </c>
      <c r="Q129" s="21">
        <v>9</v>
      </c>
      <c r="R129" s="21">
        <v>2</v>
      </c>
      <c r="S129" s="21" t="s">
        <v>124</v>
      </c>
      <c r="T129" s="21">
        <v>5</v>
      </c>
      <c r="U129" s="21">
        <v>2</v>
      </c>
      <c r="V129" s="21" t="s">
        <v>502</v>
      </c>
      <c r="W129" s="21">
        <v>15</v>
      </c>
      <c r="X129" s="21">
        <v>2</v>
      </c>
      <c r="Y129" s="21" t="s">
        <v>124</v>
      </c>
      <c r="Z129" s="21">
        <v>8</v>
      </c>
      <c r="AA129" s="21">
        <v>2</v>
      </c>
      <c r="AB129" t="s">
        <v>124</v>
      </c>
      <c r="AC129">
        <v>13</v>
      </c>
      <c r="AD129" s="21">
        <v>2</v>
      </c>
      <c r="AE129" t="s">
        <v>124</v>
      </c>
      <c r="AF129" s="22">
        <v>17</v>
      </c>
      <c r="AG129" s="21">
        <v>2</v>
      </c>
      <c r="AH129" s="21"/>
      <c r="AI129" s="22"/>
      <c r="AJ129" s="21">
        <v>2</v>
      </c>
      <c r="AK129" s="21"/>
      <c r="AL129" s="21"/>
      <c r="AM129" s="21">
        <v>2</v>
      </c>
      <c r="AN129" s="21"/>
      <c r="AO129" s="21"/>
      <c r="AP129" s="21">
        <v>2</v>
      </c>
      <c r="AQ129" s="21" t="s">
        <v>124</v>
      </c>
      <c r="AR129" s="21">
        <v>-8</v>
      </c>
      <c r="AS129" s="21">
        <v>2</v>
      </c>
      <c r="AV129" s="21">
        <v>2</v>
      </c>
      <c r="AW129" s="21" t="s">
        <v>124</v>
      </c>
      <c r="AX129" s="21">
        <v>-2</v>
      </c>
      <c r="AY129" s="21">
        <v>2</v>
      </c>
      <c r="AZ129" s="21" t="s">
        <v>124</v>
      </c>
      <c r="BA129" s="21">
        <v>-1</v>
      </c>
      <c r="BB129" s="21">
        <v>2</v>
      </c>
      <c r="BC129" s="21"/>
      <c r="BD129" s="21"/>
      <c r="BE129" s="21">
        <v>2</v>
      </c>
      <c r="BF129" s="21"/>
      <c r="BG129" s="21"/>
      <c r="BH129" s="21">
        <v>2</v>
      </c>
      <c r="BI129" s="21"/>
      <c r="BJ129" s="21"/>
      <c r="BK129" s="21">
        <v>2</v>
      </c>
    </row>
    <row r="130" spans="3:63" x14ac:dyDescent="0.25">
      <c r="C130">
        <v>3</v>
      </c>
      <c r="D130" t="s">
        <v>8</v>
      </c>
      <c r="E130" s="4">
        <v>-5</v>
      </c>
      <c r="F130">
        <v>3</v>
      </c>
      <c r="G130" s="21" t="s">
        <v>496</v>
      </c>
      <c r="H130" s="21">
        <v>8</v>
      </c>
      <c r="I130" s="21">
        <v>3</v>
      </c>
      <c r="J130" s="21"/>
      <c r="K130" s="21"/>
      <c r="L130" s="21">
        <v>3</v>
      </c>
      <c r="M130" s="21" t="s">
        <v>492</v>
      </c>
      <c r="N130" s="21">
        <v>-6</v>
      </c>
      <c r="O130" s="21">
        <v>3</v>
      </c>
      <c r="P130" s="21" t="s">
        <v>8</v>
      </c>
      <c r="Q130" s="21">
        <v>9</v>
      </c>
      <c r="R130" s="21">
        <v>3</v>
      </c>
      <c r="S130" s="21" t="s">
        <v>8</v>
      </c>
      <c r="T130" s="21">
        <v>5</v>
      </c>
      <c r="U130" s="21">
        <v>3</v>
      </c>
      <c r="V130" s="21" t="s">
        <v>496</v>
      </c>
      <c r="W130" s="21">
        <v>15</v>
      </c>
      <c r="X130" s="21">
        <v>3</v>
      </c>
      <c r="Y130" s="21" t="s">
        <v>502</v>
      </c>
      <c r="Z130" s="21">
        <v>8</v>
      </c>
      <c r="AA130" s="21">
        <v>3</v>
      </c>
      <c r="AB130" t="s">
        <v>549</v>
      </c>
      <c r="AC130">
        <v>13</v>
      </c>
      <c r="AD130" s="21">
        <v>3</v>
      </c>
      <c r="AE130" t="s">
        <v>345</v>
      </c>
      <c r="AF130" s="22">
        <v>17</v>
      </c>
      <c r="AG130" s="21">
        <v>3</v>
      </c>
      <c r="AH130" s="21"/>
      <c r="AI130" s="22"/>
      <c r="AJ130" s="21">
        <v>3</v>
      </c>
      <c r="AK130" s="21"/>
      <c r="AL130" s="21"/>
      <c r="AM130" s="21">
        <v>3</v>
      </c>
      <c r="AN130" s="21"/>
      <c r="AO130" s="21"/>
      <c r="AP130" s="21">
        <v>3</v>
      </c>
      <c r="AQ130" s="21" t="s">
        <v>345</v>
      </c>
      <c r="AR130" s="21">
        <v>-8</v>
      </c>
      <c r="AS130" s="21">
        <v>3</v>
      </c>
      <c r="AV130" s="21">
        <v>3</v>
      </c>
      <c r="AW130" s="21" t="s">
        <v>496</v>
      </c>
      <c r="AX130" s="21">
        <v>-2</v>
      </c>
      <c r="AY130" s="21">
        <v>3</v>
      </c>
      <c r="AZ130" s="21" t="s">
        <v>496</v>
      </c>
      <c r="BA130" s="21">
        <v>-1</v>
      </c>
      <c r="BB130" s="21">
        <v>3</v>
      </c>
      <c r="BC130" s="21"/>
      <c r="BD130" s="21"/>
      <c r="BE130" s="21">
        <v>3</v>
      </c>
      <c r="BF130" s="21"/>
      <c r="BG130" s="21"/>
      <c r="BH130" s="21">
        <v>3</v>
      </c>
      <c r="BI130" s="21"/>
      <c r="BJ130" s="21"/>
      <c r="BK130" s="21">
        <v>3</v>
      </c>
    </row>
    <row r="131" spans="3:63" x14ac:dyDescent="0.25">
      <c r="C131">
        <v>4</v>
      </c>
      <c r="D131" t="s">
        <v>239</v>
      </c>
      <c r="E131" s="4">
        <v>-5</v>
      </c>
      <c r="F131">
        <v>4</v>
      </c>
      <c r="G131" s="21" t="s">
        <v>495</v>
      </c>
      <c r="H131" s="21">
        <v>8</v>
      </c>
      <c r="I131" s="21">
        <v>4</v>
      </c>
      <c r="J131" s="21"/>
      <c r="K131" s="21"/>
      <c r="L131" s="21">
        <v>4</v>
      </c>
      <c r="M131" s="21" t="s">
        <v>85</v>
      </c>
      <c r="N131" s="21">
        <v>-6</v>
      </c>
      <c r="O131" s="21">
        <v>4</v>
      </c>
      <c r="P131" s="21" t="s">
        <v>85</v>
      </c>
      <c r="Q131" s="21">
        <v>9</v>
      </c>
      <c r="R131" s="21">
        <v>4</v>
      </c>
      <c r="S131" s="21" t="s">
        <v>85</v>
      </c>
      <c r="T131" s="21">
        <v>5</v>
      </c>
      <c r="U131" s="21">
        <v>4</v>
      </c>
      <c r="V131" s="21" t="s">
        <v>492</v>
      </c>
      <c r="W131" s="21">
        <v>15</v>
      </c>
      <c r="X131" s="21">
        <v>4</v>
      </c>
      <c r="Y131" s="21" t="s">
        <v>85</v>
      </c>
      <c r="Z131" s="21">
        <v>8</v>
      </c>
      <c r="AA131" s="21">
        <v>4</v>
      </c>
      <c r="AB131" t="s">
        <v>85</v>
      </c>
      <c r="AC131">
        <v>13</v>
      </c>
      <c r="AD131" s="21">
        <v>4</v>
      </c>
      <c r="AE131" t="s">
        <v>85</v>
      </c>
      <c r="AF131" s="22">
        <v>17</v>
      </c>
      <c r="AG131" s="21">
        <v>4</v>
      </c>
      <c r="AH131" s="21"/>
      <c r="AI131" s="22"/>
      <c r="AJ131" s="21">
        <v>4</v>
      </c>
      <c r="AK131" s="21"/>
      <c r="AL131" s="21"/>
      <c r="AM131" s="21">
        <v>4</v>
      </c>
      <c r="AN131" s="21"/>
      <c r="AO131" s="21"/>
      <c r="AP131" s="21">
        <v>4</v>
      </c>
      <c r="AQ131" s="21" t="s">
        <v>85</v>
      </c>
      <c r="AR131" s="21">
        <v>-8</v>
      </c>
      <c r="AS131" s="21">
        <v>4</v>
      </c>
      <c r="AV131" s="21">
        <v>4</v>
      </c>
      <c r="AW131" s="21" t="s">
        <v>85</v>
      </c>
      <c r="AX131" s="21">
        <v>-2</v>
      </c>
      <c r="AY131" s="21">
        <v>4</v>
      </c>
      <c r="AZ131" s="21" t="s">
        <v>85</v>
      </c>
      <c r="BA131" s="21">
        <v>-1</v>
      </c>
      <c r="BB131" s="21">
        <v>4</v>
      </c>
      <c r="BC131" s="21"/>
      <c r="BD131" s="21"/>
      <c r="BE131" s="21">
        <v>4</v>
      </c>
      <c r="BF131" s="21"/>
      <c r="BG131" s="21"/>
      <c r="BH131" s="21">
        <v>4</v>
      </c>
      <c r="BI131" s="21"/>
      <c r="BJ131" s="21"/>
      <c r="BK131" s="21">
        <v>4</v>
      </c>
    </row>
    <row r="132" spans="3:63" x14ac:dyDescent="0.25">
      <c r="C132">
        <v>1</v>
      </c>
      <c r="D132" s="4" t="s">
        <v>493</v>
      </c>
      <c r="E132" s="4">
        <v>3</v>
      </c>
      <c r="F132">
        <v>1</v>
      </c>
      <c r="G132" s="4" t="s">
        <v>500</v>
      </c>
      <c r="H132" s="4">
        <v>-7</v>
      </c>
      <c r="I132" s="21">
        <v>1</v>
      </c>
      <c r="J132" s="21"/>
      <c r="K132" s="21"/>
      <c r="L132" s="21">
        <v>1</v>
      </c>
      <c r="M132" s="4" t="s">
        <v>398</v>
      </c>
      <c r="N132" s="4">
        <v>-16</v>
      </c>
      <c r="O132" s="21">
        <v>1</v>
      </c>
      <c r="P132" s="4" t="s">
        <v>49</v>
      </c>
      <c r="Q132" s="4">
        <v>23</v>
      </c>
      <c r="R132" s="21">
        <v>1</v>
      </c>
      <c r="S132" s="4" t="s">
        <v>393</v>
      </c>
      <c r="T132" s="4">
        <v>5</v>
      </c>
      <c r="U132" s="21">
        <v>1</v>
      </c>
      <c r="V132" s="4" t="s">
        <v>393</v>
      </c>
      <c r="W132" s="4">
        <v>-8</v>
      </c>
      <c r="X132" s="21">
        <v>1</v>
      </c>
      <c r="Y132" t="s">
        <v>393</v>
      </c>
      <c r="Z132">
        <v>9</v>
      </c>
      <c r="AA132" s="21">
        <v>1</v>
      </c>
      <c r="AB132" t="s">
        <v>553</v>
      </c>
      <c r="AC132">
        <v>26</v>
      </c>
      <c r="AD132" s="21">
        <v>1</v>
      </c>
      <c r="AE132" t="s">
        <v>393</v>
      </c>
      <c r="AF132" s="22">
        <v>-2</v>
      </c>
      <c r="AG132" s="21">
        <v>1</v>
      </c>
      <c r="AH132" s="21"/>
      <c r="AI132" s="22"/>
      <c r="AJ132" s="21">
        <v>1</v>
      </c>
      <c r="AK132" s="21"/>
      <c r="AL132" s="21"/>
      <c r="AM132" s="21">
        <v>1</v>
      </c>
      <c r="AN132" s="21"/>
      <c r="AO132" s="21"/>
      <c r="AP132" s="21">
        <v>1</v>
      </c>
      <c r="AQ132" t="s">
        <v>398</v>
      </c>
      <c r="AR132">
        <v>-9</v>
      </c>
      <c r="AS132" s="21">
        <v>1</v>
      </c>
      <c r="AV132" s="21">
        <v>1</v>
      </c>
      <c r="AW132" t="s">
        <v>49</v>
      </c>
      <c r="AX132">
        <v>13</v>
      </c>
      <c r="AY132" s="21">
        <v>1</v>
      </c>
      <c r="AZ132" t="s">
        <v>49</v>
      </c>
      <c r="BA132">
        <v>-7</v>
      </c>
      <c r="BB132" s="21">
        <v>1</v>
      </c>
      <c r="BC132" s="21"/>
      <c r="BD132" s="21"/>
      <c r="BE132" s="21">
        <v>1</v>
      </c>
      <c r="BF132" s="21"/>
      <c r="BG132" s="21"/>
      <c r="BH132" s="21">
        <v>1</v>
      </c>
      <c r="BI132" s="21"/>
      <c r="BJ132" s="21"/>
      <c r="BK132" s="21">
        <v>1</v>
      </c>
    </row>
    <row r="133" spans="3:63" x14ac:dyDescent="0.25">
      <c r="C133">
        <v>2</v>
      </c>
      <c r="D133" s="4" t="s">
        <v>502</v>
      </c>
      <c r="E133" s="4">
        <v>3</v>
      </c>
      <c r="F133">
        <v>2</v>
      </c>
      <c r="G133" s="4" t="s">
        <v>508</v>
      </c>
      <c r="H133" s="4">
        <v>-7</v>
      </c>
      <c r="I133" s="21">
        <v>2</v>
      </c>
      <c r="J133" s="21"/>
      <c r="K133" s="21"/>
      <c r="L133" s="21">
        <v>2</v>
      </c>
      <c r="M133" s="4" t="s">
        <v>49</v>
      </c>
      <c r="N133" s="4">
        <v>-16</v>
      </c>
      <c r="O133" s="21">
        <v>2</v>
      </c>
      <c r="P133" s="4" t="s">
        <v>496</v>
      </c>
      <c r="Q133" s="4">
        <v>23</v>
      </c>
      <c r="R133" s="21">
        <v>2</v>
      </c>
      <c r="S133" s="4" t="s">
        <v>49</v>
      </c>
      <c r="T133" s="4">
        <v>5</v>
      </c>
      <c r="U133" s="21">
        <v>2</v>
      </c>
      <c r="V133" s="4" t="s">
        <v>509</v>
      </c>
      <c r="W133" s="4">
        <v>-8</v>
      </c>
      <c r="X133" s="21">
        <v>2</v>
      </c>
      <c r="Y133" t="s">
        <v>496</v>
      </c>
      <c r="Z133">
        <v>9</v>
      </c>
      <c r="AA133" s="21">
        <v>2</v>
      </c>
      <c r="AB133" t="s">
        <v>496</v>
      </c>
      <c r="AC133">
        <v>26</v>
      </c>
      <c r="AD133" s="21">
        <v>2</v>
      </c>
      <c r="AE133" t="s">
        <v>496</v>
      </c>
      <c r="AF133" s="22">
        <v>-2</v>
      </c>
      <c r="AG133" s="21">
        <v>2</v>
      </c>
      <c r="AH133" s="21"/>
      <c r="AI133" s="22"/>
      <c r="AJ133" s="21">
        <v>2</v>
      </c>
      <c r="AK133" s="21"/>
      <c r="AL133" s="21"/>
      <c r="AM133" s="21">
        <v>2</v>
      </c>
      <c r="AN133" s="21"/>
      <c r="AO133" s="21"/>
      <c r="AP133" s="21">
        <v>2</v>
      </c>
      <c r="AQ133" t="s">
        <v>8</v>
      </c>
      <c r="AR133">
        <v>-9</v>
      </c>
      <c r="AS133" s="21">
        <v>2</v>
      </c>
      <c r="AV133" s="21">
        <v>2</v>
      </c>
      <c r="AW133" t="s">
        <v>398</v>
      </c>
      <c r="AX133">
        <v>13</v>
      </c>
      <c r="AY133" s="21">
        <v>2</v>
      </c>
      <c r="AZ133" t="s">
        <v>398</v>
      </c>
      <c r="BA133">
        <v>-7</v>
      </c>
      <c r="BB133" s="21">
        <v>2</v>
      </c>
      <c r="BC133" s="21"/>
      <c r="BD133" s="21"/>
      <c r="BE133" s="21">
        <v>2</v>
      </c>
      <c r="BF133" s="21"/>
      <c r="BG133" s="21"/>
      <c r="BH133" s="21">
        <v>2</v>
      </c>
      <c r="BI133" s="21"/>
      <c r="BJ133" s="21"/>
      <c r="BK133" s="21">
        <v>2</v>
      </c>
    </row>
    <row r="134" spans="3:63" x14ac:dyDescent="0.25">
      <c r="C134">
        <v>3</v>
      </c>
      <c r="D134" s="4" t="s">
        <v>506</v>
      </c>
      <c r="E134" s="4">
        <v>3</v>
      </c>
      <c r="F134">
        <v>3</v>
      </c>
      <c r="G134" s="4" t="s">
        <v>8</v>
      </c>
      <c r="H134" s="4">
        <v>-7</v>
      </c>
      <c r="I134" s="21">
        <v>4</v>
      </c>
      <c r="J134" s="21"/>
      <c r="K134" s="21"/>
      <c r="L134" s="21">
        <v>3</v>
      </c>
      <c r="M134" s="4" t="s">
        <v>400</v>
      </c>
      <c r="N134" s="4">
        <v>-16</v>
      </c>
      <c r="O134" s="21">
        <v>3</v>
      </c>
      <c r="P134" s="4" t="s">
        <v>400</v>
      </c>
      <c r="Q134" s="4">
        <v>23</v>
      </c>
      <c r="R134" s="21">
        <v>3</v>
      </c>
      <c r="S134" s="4" t="s">
        <v>400</v>
      </c>
      <c r="T134" s="4">
        <v>5</v>
      </c>
      <c r="U134" s="21">
        <v>3</v>
      </c>
      <c r="V134" s="4" t="s">
        <v>400</v>
      </c>
      <c r="W134" s="4">
        <v>-8</v>
      </c>
      <c r="X134" s="21">
        <v>3</v>
      </c>
      <c r="Y134" t="s">
        <v>345</v>
      </c>
      <c r="Z134">
        <v>9</v>
      </c>
      <c r="AA134" s="21">
        <v>3</v>
      </c>
      <c r="AB134" t="s">
        <v>492</v>
      </c>
      <c r="AC134">
        <v>26</v>
      </c>
      <c r="AD134" s="21">
        <v>3</v>
      </c>
      <c r="AE134" t="s">
        <v>407</v>
      </c>
      <c r="AF134" s="22">
        <v>-2</v>
      </c>
      <c r="AG134" s="21">
        <v>3</v>
      </c>
      <c r="AH134" s="21"/>
      <c r="AI134" s="22"/>
      <c r="AJ134" s="21">
        <v>3</v>
      </c>
      <c r="AK134" s="21"/>
      <c r="AL134" s="21"/>
      <c r="AM134" s="21">
        <v>3</v>
      </c>
      <c r="AN134" s="21"/>
      <c r="AO134" s="21"/>
      <c r="AP134" s="21">
        <v>3</v>
      </c>
      <c r="AQ134" t="s">
        <v>400</v>
      </c>
      <c r="AR134">
        <v>-9</v>
      </c>
      <c r="AS134" s="21">
        <v>3</v>
      </c>
      <c r="AV134" s="21">
        <v>3</v>
      </c>
      <c r="AW134" t="s">
        <v>553</v>
      </c>
      <c r="AX134">
        <v>13</v>
      </c>
      <c r="AY134" s="21">
        <v>3</v>
      </c>
      <c r="AZ134" t="s">
        <v>502</v>
      </c>
      <c r="BA134">
        <v>-7</v>
      </c>
      <c r="BB134" s="21">
        <v>3</v>
      </c>
      <c r="BC134" s="21"/>
      <c r="BD134" s="21"/>
      <c r="BE134" s="21">
        <v>3</v>
      </c>
      <c r="BF134" s="21"/>
      <c r="BG134" s="21"/>
      <c r="BH134" s="21">
        <v>3</v>
      </c>
      <c r="BI134" s="21"/>
      <c r="BJ134" s="21"/>
      <c r="BK134" s="21">
        <v>3</v>
      </c>
    </row>
    <row r="135" spans="3:63" x14ac:dyDescent="0.25">
      <c r="C135">
        <v>4</v>
      </c>
      <c r="D135" s="4" t="s">
        <v>85</v>
      </c>
      <c r="E135" s="4">
        <v>3</v>
      </c>
      <c r="F135">
        <v>4</v>
      </c>
      <c r="G135" s="4" t="s">
        <v>493</v>
      </c>
      <c r="H135" s="4">
        <v>-15</v>
      </c>
      <c r="I135" s="21">
        <v>1</v>
      </c>
      <c r="J135" s="21"/>
      <c r="K135" s="21"/>
      <c r="L135" s="21">
        <v>4</v>
      </c>
      <c r="M135" s="4" t="s">
        <v>239</v>
      </c>
      <c r="N135" s="4">
        <v>-16</v>
      </c>
      <c r="O135" s="21">
        <v>4</v>
      </c>
      <c r="P135" s="4" t="s">
        <v>239</v>
      </c>
      <c r="Q135" s="4">
        <v>23</v>
      </c>
      <c r="R135" s="21">
        <v>4</v>
      </c>
      <c r="S135" s="4" t="s">
        <v>239</v>
      </c>
      <c r="T135" s="4">
        <v>5</v>
      </c>
      <c r="U135" s="21">
        <v>4</v>
      </c>
      <c r="V135" s="4" t="s">
        <v>8</v>
      </c>
      <c r="W135" s="4">
        <v>-8</v>
      </c>
      <c r="X135" s="21">
        <v>4</v>
      </c>
      <c r="Y135" t="s">
        <v>239</v>
      </c>
      <c r="Z135">
        <v>9</v>
      </c>
      <c r="AA135" s="21">
        <v>4</v>
      </c>
      <c r="AB135" t="s">
        <v>239</v>
      </c>
      <c r="AC135">
        <v>26</v>
      </c>
      <c r="AD135" s="21">
        <v>4</v>
      </c>
      <c r="AE135" t="s">
        <v>239</v>
      </c>
      <c r="AF135" s="22">
        <v>-2</v>
      </c>
      <c r="AG135" s="21">
        <v>4</v>
      </c>
      <c r="AH135" s="21"/>
      <c r="AI135" s="22"/>
      <c r="AJ135" s="21">
        <v>4</v>
      </c>
      <c r="AK135" s="21"/>
      <c r="AL135" s="21"/>
      <c r="AM135" s="21">
        <v>4</v>
      </c>
      <c r="AN135" s="21"/>
      <c r="AO135" s="21"/>
      <c r="AP135" s="21">
        <v>4</v>
      </c>
      <c r="AQ135" t="s">
        <v>239</v>
      </c>
      <c r="AR135">
        <v>-9</v>
      </c>
      <c r="AS135" s="21">
        <v>4</v>
      </c>
      <c r="AV135" s="21">
        <v>4</v>
      </c>
      <c r="AW135" t="s">
        <v>345</v>
      </c>
      <c r="AX135">
        <v>13</v>
      </c>
      <c r="AY135" s="21">
        <v>4</v>
      </c>
      <c r="AZ135" t="s">
        <v>8</v>
      </c>
      <c r="BA135">
        <v>-7</v>
      </c>
      <c r="BB135" s="21">
        <v>4</v>
      </c>
      <c r="BC135" s="21"/>
      <c r="BD135" s="21"/>
      <c r="BE135" s="21">
        <v>4</v>
      </c>
      <c r="BF135" s="21"/>
      <c r="BG135" s="21"/>
      <c r="BH135" s="21">
        <v>4</v>
      </c>
      <c r="BI135" s="21"/>
      <c r="BJ135" s="21"/>
      <c r="BK135" s="21">
        <v>4</v>
      </c>
    </row>
    <row r="136" spans="3:63" x14ac:dyDescent="0.25">
      <c r="D136" s="4" t="s">
        <v>393</v>
      </c>
      <c r="E136" s="4">
        <v>-4</v>
      </c>
      <c r="F136" s="22">
        <v>1</v>
      </c>
      <c r="G136" s="4" t="s">
        <v>393</v>
      </c>
      <c r="H136" s="4">
        <v>-15</v>
      </c>
      <c r="I136" s="21">
        <v>2</v>
      </c>
      <c r="L136" s="21">
        <v>1</v>
      </c>
      <c r="M136" s="4" t="s">
        <v>493</v>
      </c>
      <c r="N136" s="4">
        <v>-17</v>
      </c>
      <c r="O136" s="21">
        <v>1</v>
      </c>
      <c r="P136" s="4" t="s">
        <v>493</v>
      </c>
      <c r="Q136" s="4">
        <v>-6</v>
      </c>
      <c r="R136" s="21">
        <v>1</v>
      </c>
      <c r="S136" s="4" t="s">
        <v>503</v>
      </c>
      <c r="T136" s="4">
        <v>-4</v>
      </c>
      <c r="U136" s="21">
        <v>1</v>
      </c>
      <c r="V136" s="4" t="s">
        <v>503</v>
      </c>
      <c r="W136" s="4">
        <v>-19</v>
      </c>
      <c r="X136" s="21">
        <v>1</v>
      </c>
      <c r="Y136" t="s">
        <v>49</v>
      </c>
      <c r="Z136">
        <v>7</v>
      </c>
      <c r="AA136" s="21">
        <v>1</v>
      </c>
      <c r="AB136" t="s">
        <v>49</v>
      </c>
      <c r="AC136">
        <v>4.25</v>
      </c>
      <c r="AD136" s="21">
        <v>1</v>
      </c>
      <c r="AE136" t="s">
        <v>49</v>
      </c>
      <c r="AF136">
        <v>-26</v>
      </c>
      <c r="AG136" s="21">
        <v>1</v>
      </c>
      <c r="AJ136" s="21">
        <v>1</v>
      </c>
      <c r="AM136" s="21">
        <v>1</v>
      </c>
      <c r="AP136" s="21">
        <v>1</v>
      </c>
      <c r="AQ136" t="s">
        <v>393</v>
      </c>
      <c r="AR136">
        <v>-29</v>
      </c>
      <c r="AS136" s="21">
        <v>1</v>
      </c>
      <c r="AV136" s="21">
        <v>1</v>
      </c>
      <c r="AW136" t="s">
        <v>503</v>
      </c>
      <c r="AX136">
        <v>-5</v>
      </c>
      <c r="AY136" s="21">
        <v>1</v>
      </c>
      <c r="AZ136" t="s">
        <v>492</v>
      </c>
      <c r="BA136">
        <v>7</v>
      </c>
      <c r="BB136" s="21">
        <v>1</v>
      </c>
      <c r="BE136" s="21">
        <v>1</v>
      </c>
      <c r="BH136" s="21">
        <v>1</v>
      </c>
      <c r="BK136" s="21">
        <v>1</v>
      </c>
    </row>
    <row r="137" spans="3:63" x14ac:dyDescent="0.25">
      <c r="D137" s="4" t="s">
        <v>507</v>
      </c>
      <c r="E137" s="4">
        <v>-4</v>
      </c>
      <c r="F137" s="22">
        <v>2</v>
      </c>
      <c r="G137" s="4" t="s">
        <v>502</v>
      </c>
      <c r="H137" s="4">
        <v>5</v>
      </c>
      <c r="I137" s="21">
        <v>3</v>
      </c>
      <c r="L137" s="21">
        <v>2</v>
      </c>
      <c r="M137" s="4" t="s">
        <v>393</v>
      </c>
      <c r="N137" s="4">
        <v>-17</v>
      </c>
      <c r="O137" s="21">
        <v>2</v>
      </c>
      <c r="P137" s="4" t="s">
        <v>398</v>
      </c>
      <c r="Q137" s="4">
        <v>-6</v>
      </c>
      <c r="R137" s="21">
        <v>2</v>
      </c>
      <c r="S137" s="4" t="s">
        <v>496</v>
      </c>
      <c r="T137" s="4">
        <v>-4</v>
      </c>
      <c r="U137" s="21">
        <v>2</v>
      </c>
      <c r="V137" s="4" t="s">
        <v>124</v>
      </c>
      <c r="W137" s="4">
        <v>-19</v>
      </c>
      <c r="X137" s="21">
        <v>2</v>
      </c>
      <c r="Y137" t="s">
        <v>398</v>
      </c>
      <c r="Z137">
        <v>7</v>
      </c>
      <c r="AA137" s="21">
        <v>2</v>
      </c>
      <c r="AB137" t="s">
        <v>503</v>
      </c>
      <c r="AC137">
        <v>4.25</v>
      </c>
      <c r="AD137" s="21">
        <v>2</v>
      </c>
      <c r="AE137" t="s">
        <v>398</v>
      </c>
      <c r="AF137">
        <v>-26</v>
      </c>
      <c r="AG137" s="21">
        <v>2</v>
      </c>
      <c r="AJ137" s="21">
        <v>2</v>
      </c>
      <c r="AM137" s="21">
        <v>2</v>
      </c>
      <c r="AP137" s="21">
        <v>2</v>
      </c>
      <c r="AQ137" t="s">
        <v>45</v>
      </c>
      <c r="AR137">
        <v>-29</v>
      </c>
      <c r="AS137" s="21">
        <v>2</v>
      </c>
      <c r="AV137" s="21">
        <v>2</v>
      </c>
      <c r="AW137" t="s">
        <v>393</v>
      </c>
      <c r="AX137">
        <v>-5</v>
      </c>
      <c r="AY137" s="21">
        <v>2</v>
      </c>
      <c r="AZ137" t="s">
        <v>45</v>
      </c>
      <c r="BA137">
        <v>7</v>
      </c>
      <c r="BB137" s="21">
        <v>2</v>
      </c>
      <c r="BE137" s="21">
        <v>2</v>
      </c>
      <c r="BH137" s="21">
        <v>2</v>
      </c>
      <c r="BK137" s="21">
        <v>2</v>
      </c>
    </row>
    <row r="138" spans="3:63" x14ac:dyDescent="0.25">
      <c r="D138" s="4" t="s">
        <v>498</v>
      </c>
      <c r="E138" s="4">
        <v>-4</v>
      </c>
      <c r="F138" s="22">
        <v>3</v>
      </c>
      <c r="G138" s="4" t="s">
        <v>398</v>
      </c>
      <c r="H138" s="4">
        <v>-15</v>
      </c>
      <c r="I138" s="21">
        <v>4</v>
      </c>
      <c r="L138" s="21">
        <v>3</v>
      </c>
      <c r="M138" s="4" t="s">
        <v>45</v>
      </c>
      <c r="N138" s="4">
        <v>-17</v>
      </c>
      <c r="O138" s="21">
        <v>3</v>
      </c>
      <c r="P138" s="4" t="s">
        <v>492</v>
      </c>
      <c r="Q138" s="4">
        <v>-6</v>
      </c>
      <c r="R138" s="21">
        <v>3</v>
      </c>
      <c r="S138" s="4" t="s">
        <v>492</v>
      </c>
      <c r="T138" s="4">
        <v>-4</v>
      </c>
      <c r="U138" s="21">
        <v>3</v>
      </c>
      <c r="V138" s="4" t="s">
        <v>49</v>
      </c>
      <c r="W138" s="4">
        <v>-19</v>
      </c>
      <c r="X138" s="21">
        <v>3</v>
      </c>
      <c r="Y138" t="s">
        <v>45</v>
      </c>
      <c r="Z138">
        <v>7</v>
      </c>
      <c r="AA138" s="21">
        <v>3</v>
      </c>
      <c r="AB138" t="s">
        <v>45</v>
      </c>
      <c r="AC138">
        <v>4.25</v>
      </c>
      <c r="AD138" s="21">
        <v>3</v>
      </c>
      <c r="AE138" t="s">
        <v>45</v>
      </c>
      <c r="AF138">
        <v>-26</v>
      </c>
      <c r="AG138" s="21">
        <v>3</v>
      </c>
      <c r="AJ138" s="21">
        <v>3</v>
      </c>
      <c r="AM138" s="21">
        <v>3</v>
      </c>
      <c r="AP138" s="21">
        <v>3</v>
      </c>
      <c r="AQ138" t="s">
        <v>492</v>
      </c>
      <c r="AR138">
        <v>-29</v>
      </c>
      <c r="AS138" s="21">
        <v>3</v>
      </c>
      <c r="AV138" s="21">
        <v>3</v>
      </c>
      <c r="AW138" t="s">
        <v>492</v>
      </c>
      <c r="AX138">
        <v>-5</v>
      </c>
      <c r="AY138" s="21">
        <v>3</v>
      </c>
      <c r="AZ138" t="s">
        <v>400</v>
      </c>
      <c r="BA138">
        <v>7</v>
      </c>
      <c r="BB138" s="21">
        <v>3</v>
      </c>
      <c r="BE138" s="21">
        <v>3</v>
      </c>
      <c r="BH138" s="21">
        <v>3</v>
      </c>
      <c r="BK138" s="21">
        <v>3</v>
      </c>
    </row>
    <row r="139" spans="3:63" x14ac:dyDescent="0.25">
      <c r="D139" s="4" t="s">
        <v>45</v>
      </c>
      <c r="E139" s="4">
        <v>-4</v>
      </c>
      <c r="F139" s="22">
        <v>4</v>
      </c>
      <c r="L139" s="21">
        <v>4</v>
      </c>
      <c r="M139" s="4" t="s">
        <v>8</v>
      </c>
      <c r="N139" s="4">
        <v>-17</v>
      </c>
      <c r="O139" s="21">
        <v>4</v>
      </c>
      <c r="P139" s="4" t="s">
        <v>45</v>
      </c>
      <c r="Q139" s="4">
        <v>-6</v>
      </c>
      <c r="R139" s="21">
        <v>4</v>
      </c>
      <c r="S139" s="4" t="s">
        <v>45</v>
      </c>
      <c r="T139" s="4">
        <v>-4</v>
      </c>
      <c r="U139" s="21">
        <v>4</v>
      </c>
      <c r="V139" s="4" t="s">
        <v>134</v>
      </c>
      <c r="W139" s="4">
        <v>-19</v>
      </c>
      <c r="X139" s="21">
        <v>4</v>
      </c>
      <c r="Y139" t="s">
        <v>8</v>
      </c>
      <c r="Z139">
        <v>7</v>
      </c>
      <c r="AA139" s="21">
        <v>4</v>
      </c>
      <c r="AB139" t="s">
        <v>8</v>
      </c>
      <c r="AC139">
        <v>4.25</v>
      </c>
      <c r="AD139" s="21">
        <v>4</v>
      </c>
      <c r="AE139" t="s">
        <v>8</v>
      </c>
      <c r="AF139">
        <v>-26</v>
      </c>
      <c r="AG139" s="21">
        <v>4</v>
      </c>
      <c r="AJ139" s="21">
        <v>4</v>
      </c>
      <c r="AM139" s="21">
        <v>4</v>
      </c>
      <c r="AP139" s="21">
        <v>4</v>
      </c>
      <c r="AQ139" t="s">
        <v>47</v>
      </c>
      <c r="AR139">
        <v>-29</v>
      </c>
      <c r="AS139" s="21">
        <v>4</v>
      </c>
      <c r="AV139" s="21">
        <v>4</v>
      </c>
      <c r="AW139" t="s">
        <v>45</v>
      </c>
      <c r="AX139">
        <v>-5</v>
      </c>
      <c r="AY139" s="21">
        <v>4</v>
      </c>
      <c r="AZ139" t="s">
        <v>392</v>
      </c>
      <c r="BA139">
        <v>7</v>
      </c>
      <c r="BB139" s="21">
        <v>4</v>
      </c>
      <c r="BE139" s="21">
        <v>4</v>
      </c>
      <c r="BH139" s="21">
        <v>4</v>
      </c>
      <c r="BK139" s="21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K204"/>
  <sheetViews>
    <sheetView topLeftCell="AB1" workbookViewId="0">
      <selection activeCell="AK18" sqref="AK18"/>
    </sheetView>
  </sheetViews>
  <sheetFormatPr defaultRowHeight="15" x14ac:dyDescent="0.25"/>
  <cols>
    <col min="1" max="1" width="13.140625" customWidth="1"/>
    <col min="2" max="2" width="12.140625" customWidth="1"/>
    <col min="3" max="3" width="18.85546875" bestFit="1" customWidth="1"/>
    <col min="4" max="24" width="9" style="4" customWidth="1"/>
    <col min="25" max="35" width="9" customWidth="1"/>
    <col min="37" max="37" width="21.425781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t="s">
        <v>531</v>
      </c>
      <c r="B2" s="19" t="s">
        <v>532</v>
      </c>
      <c r="C2" s="13" t="str">
        <f>A2&amp;" "&amp;B2</f>
        <v>Leigh Adams</v>
      </c>
      <c r="D2" s="7">
        <v>-4</v>
      </c>
      <c r="E2" s="7">
        <v>4</v>
      </c>
      <c r="F2" s="7">
        <v>6</v>
      </c>
      <c r="G2" s="7">
        <v>3</v>
      </c>
      <c r="H2" s="7">
        <v>-1</v>
      </c>
      <c r="I2" s="7">
        <v>-1</v>
      </c>
      <c r="J2" s="7">
        <v>-25</v>
      </c>
      <c r="K2" s="7">
        <v>-16</v>
      </c>
      <c r="L2" s="7">
        <v>-11</v>
      </c>
      <c r="M2" s="7">
        <v>-13</v>
      </c>
      <c r="N2" s="7" t="s">
        <v>9</v>
      </c>
      <c r="O2" s="7">
        <v>-3</v>
      </c>
      <c r="P2" s="7">
        <v>-15</v>
      </c>
      <c r="Q2" s="7" t="s">
        <v>9</v>
      </c>
      <c r="R2" s="7" t="s">
        <v>9</v>
      </c>
      <c r="S2" s="7" t="s">
        <v>9</v>
      </c>
      <c r="T2" s="7">
        <v>-1</v>
      </c>
      <c r="U2" s="7">
        <v>7</v>
      </c>
      <c r="V2" s="7" t="s">
        <v>9</v>
      </c>
      <c r="W2" s="7" t="s">
        <v>9</v>
      </c>
      <c r="X2" s="7" t="s">
        <v>9</v>
      </c>
      <c r="Y2" s="20">
        <f>SUM(D2:X2)</f>
        <v>-70</v>
      </c>
      <c r="Z2" s="2">
        <f t="shared" ref="Z2:Z65" si="0">SUM(AA2:AC2)</f>
        <v>14</v>
      </c>
      <c r="AA2" s="2">
        <f>COUNTIF(D2:X2,"&gt;0")</f>
        <v>4</v>
      </c>
      <c r="AB2" s="2">
        <f>COUNTIF(D2:X2,0)</f>
        <v>0</v>
      </c>
      <c r="AC2" s="2">
        <f>COUNTIF(D2:X2,"&lt;0")</f>
        <v>10</v>
      </c>
      <c r="AE2">
        <f t="shared" ref="AE2:AE33" si="1">IF(ISERROR(VLOOKUP($C2,$A$101:$C$190,3,FALSE)=1),0,IF(VLOOKUP($C2,$A$101:$C$190,3,FALSE)=1,1,0))+IF(ISERROR(VLOOKUP($C2,$D$101:$F$190,3,FALSE)=1),0,IF(VLOOKUP($C2,$D$101:$F$190,3,FALSE)=1,1,0))+IF(ISERROR(VLOOKUP($C2,$G$101:$I$190,3,FALSE)=1),0,IF(VLOOKUP($C2,$G$101:$I$190,3,FALSE)=1,1,0))+IF(ISERROR(VLOOKUP($C2,$J$101:$L$190,3,FALSE)=1),0,IF(VLOOKUP($C2,$J$101:$L$190,3,FALSE)=1,1,0))+IF(ISERROR(VLOOKUP($C2,$M$101:$O$190,3,FALSE)=1),0,IF(VLOOKUP($C2,$M$101:$O$190,3,FALSE)=1,1,0))+IF(ISERROR(VLOOKUP($C2,$P$101:$R$190,3,FALSE)=1),0,IF(VLOOKUP($C2,$P$101:$R$190,3,FALSE)=1,1,0))+IF(ISERROR(VLOOKUP($C2,$S$101:$U$190,3,FALSE)=1),0,IF(VLOOKUP($C2,$S$101:$U$190,3,FALSE)=1,1,0))+IF(ISERROR(VLOOKUP($C2,$V$101:$X$190,3,FALSE)=1),0,IF(VLOOKUP($C2,$V$101:$X$190,3,FALSE)=1,1,0))+IF(ISERROR(VLOOKUP($C2,$Y$101:$AA$190,3,FALSE)=1),0,IF(VLOOKUP($C2,$Y$101:$AA$190,3,FALSE)=1,1,0))+IF(ISERROR(VLOOKUP($C2,$AB$101:$AD$186,3,FALSE)=1),0,IF(VLOOKUP($C2,$AB$101:$AD$186,3,FALSE)=1,1,0))+IF(ISERROR(VLOOKUP($C2,$AE$101:$AG$186,3,FALSE)=1),0,IF(VLOOKUP($C2,$AE$101:$AG$186,3,FALSE)=1,1,0))+IF(ISERROR(VLOOKUP($C2,$AH$101:$AJ$190,3,FALSE)=1),0,IF(VLOOKUP($C2,$AH$101:$AJ$190,3,FALSE)=1,1,0))+IF(ISERROR(VLOOKUP($C2,$AK$101:$AM$190,3,FALSE)=1),0,IF(VLOOKUP($C2,$AK$101:$AM$190,3,FALSE)=1,1,0))+IF(ISERROR(VLOOKUP($C2,$AN$101:$AP$190,3,FALSE)=1),0,IF(VLOOKUP($C2,$AN$101:$AP$190,3,FALSE)=1,1,0))+IF(ISERROR(VLOOKUP($C2,$AQ$101:$AS$190,3,FALSE)=1),0,IF(VLOOKUP($C2,$AQ$101:$AS$190,3,FALSE)=1,1,0))+IF(ISERROR(VLOOKUP($C2,$AT$101:$AV$190,3,FALSE)=1),0,IF(VLOOKUP($C2,$AT$101:$AV$190,3,FALSE)=1,1,0))+IF(ISERROR(VLOOKUP($C2,$AW$101:$AY$190,3,FALSE)=1),0,IF(VLOOKUP($C2,$AW$101:$AY$190,3,FALSE)=1,1,0))+IF(ISERROR(VLOOKUP($C2,$AZ$101:$BB$190,3,FALSE)=1),0,IF(VLOOKUP($C2,$AZ$101:$BB$190,3,FALSE)=1,1,0))+IF(ISERROR(VLOOKUP($C2,$BC$101:$BE$190,3,FALSE)=1),0,IF(VLOOKUP($C2,$BC$101:$BE$190,3,FALSE)=1,1,0))+IF(ISERROR(VLOOKUP($C2,$BF$101:$BH$190,3,FALSE)=1),0,IF(VLOOKUP($C2,$BF$101:$BH$190,3,FALSE)=1,1,0))+IF(ISERROR(VLOOKUP($C2,$BI$101:$BK$190,3,FALSE)=1),0,IF(VLOOKUP($C2,$BI$101:$BK$190,3,FALSE)=1,1,0))</f>
        <v>9</v>
      </c>
      <c r="AF2">
        <f t="shared" ref="AF2:AF33" si="2">IF(ISERROR(VLOOKUP($C2,$A$101:$C$190,3,FALSE)=2),0,IF(VLOOKUP($C2,$A$101:$C$190,3,FALSE)=2,1,0))+IF(ISERROR(VLOOKUP($C2,$D$101:$F$190,3,FALSE)=2),0,IF(VLOOKUP($C2,$D$101:$F$190,3,FALSE)=2,1,0))+IF(ISERROR(VLOOKUP($C2,$G$101:$I$190,3,FALSE)=2),0,IF(VLOOKUP($C2,$G$101:$I$190,3,FALSE)=2,1,0))+IF(ISERROR(VLOOKUP($C2,$J$101:$L$190,3,FALSE)=2),0,IF(VLOOKUP($C2,$J$101:$L$190,3,FALSE)=2,1,0))+IF(ISERROR(VLOOKUP($C2,$M$101:$O$190,3,FALSE)=2),0,IF(VLOOKUP($C2,$M$101:$O$190,3,FALSE)=2,1,0))+IF(ISERROR(VLOOKUP($C2,$P$101:$R$190,3,FALSE)=2),0,IF(VLOOKUP($C2,$P$101:$R$190,3,FALSE)=2,1,0))+IF(ISERROR(VLOOKUP($C2,$S$101:$U$190,3,FALSE)=2),0,IF(VLOOKUP($C2,$S$101:$U$190,3,FALSE)=2,1,0))+IF(ISERROR(VLOOKUP($C2,$V$101:$X$190,3,FALSE)=2),0,IF(VLOOKUP($C2,$V$101:$X$190,3,FALSE)=2,1,0))+IF(ISERROR(VLOOKUP($C2,$Y$101:$AA$190,3,FALSE)=2),0,IF(VLOOKUP($C2,$Y$101:$AA$190,3,FALSE)=2,1,0))+IF(ISERROR(VLOOKUP($C2,$AB$101:$AD$186,3,FALSE)=2),0,IF(VLOOKUP($C2,$AB$101:$AD$186,3,FALSE)=2,1,0))+IF(ISERROR(VLOOKUP($C2,$AE$101:$AG$186,3,FALSE)=2),0,IF(VLOOKUP($C2,$AE$101:$AG$186,3,FALSE)=2,1,0))+IF(ISERROR(VLOOKUP($C2,$AH$101:$AJ$190,3,FALSE)=2),0,IF(VLOOKUP($C2,$AH$101:$AJ$190,3,FALSE)=2,1,0))+IF(ISERROR(VLOOKUP($C2,$AK$101:$AM$190,3,FALSE)=2),0,IF(VLOOKUP($C2,$AK$101:$AM$190,3,FALSE)=2,1,0))+IF(ISERROR(VLOOKUP($C2,$AN$101:$AP$190,3,FALSE)=2),0,IF(VLOOKUP($C2,$AN$101:$AP$190,3,FALSE)=2,1,0))+IF(ISERROR(VLOOKUP($C2,$AQ$101:$AS$190,3,FALSE)=2),0,IF(VLOOKUP($C2,$AQ$101:$AS$190,3,FALSE)=2,1,0))+IF(ISERROR(VLOOKUP($C2,$AT$101:$AV$190,3,FALSE)=2),0,IF(VLOOKUP($C2,$AT$101:$AV$190,3,FALSE)=2,1,0))+IF(ISERROR(VLOOKUP($C2,$AW$101:$AY$190,3,FALSE)=2),0,IF(VLOOKUP($C2,$AW$101:$AY$190,3,FALSE)=2,1,0))+IF(ISERROR(VLOOKUP($C2,$AZ$101:$BB$190,3,FALSE)=2),0,IF(VLOOKUP($C2,$AZ$101:$BB$190,3,FALSE)=2,1,0))+IF(ISERROR(VLOOKUP($C2,$BC$101:$BE$190,3,FALSE)=2),0,IF(VLOOKUP($C2,$BC$101:$BE$190,3,FALSE)=2,1,0))+IF(ISERROR(VLOOKUP($C2,$BF$101:$BH$190,3,FALSE)=2),0,IF(VLOOKUP($C2,$BF$101:$BH$190,3,FALSE)=2,1,0))+IF(ISERROR(VLOOKUP($C2,$BI$101:$BK$190,3,FALSE)=2),0,IF(VLOOKUP($C2,$BI$101:$BK$190,3,FALSE)=2,1,0))</f>
        <v>5</v>
      </c>
      <c r="AG2">
        <f t="shared" ref="AG2:AG33" si="3">IF(ISERROR(VLOOKUP($C2,$A$101:$C$190,3,FALSE)=3),0,IF(VLOOKUP($C2,$A$101:$C$190,3,FALSE)=3,1,0))+IF(ISERROR(VLOOKUP($C2,$D$101:$F$190,3,FALSE)=3),0,IF(VLOOKUP($C2,$D$101:$F$190,3,FALSE)=3,1,0))+IF(ISERROR(VLOOKUP($C2,$G$101:$I$190,3,FALSE)=3),0,IF(VLOOKUP($C2,$G$101:$I$190,3,FALSE)=3,1,0))+IF(ISERROR(VLOOKUP($C2,$J$101:$L$190,3,FALSE)=3),0,IF(VLOOKUP($C2,$J$101:$L$190,3,FALSE)=3,1,0))+IF(ISERROR(VLOOKUP($C2,$M$101:$O$190,3,FALSE)=3),0,IF(VLOOKUP($C2,$M$101:$O$190,3,FALSE)=3,1,0))+IF(ISERROR(VLOOKUP($C2,$P$101:$R$190,3,FALSE)=3),0,IF(VLOOKUP($C2,$P$101:$R$190,3,FALSE)=3,1,0))+IF(ISERROR(VLOOKUP($C2,$S$101:$U$190,3,FALSE)=3),0,IF(VLOOKUP($C2,$S$101:$U$190,3,FALSE)=3,1,0))+IF(ISERROR(VLOOKUP($C2,$V$101:$X$190,3,FALSE)=3),0,IF(VLOOKUP($C2,$V$101:$X$190,3,FALSE)=3,1,0))+IF(ISERROR(VLOOKUP($C2,$Y$101:$AA$190,3,FALSE)=3),0,IF(VLOOKUP($C2,$Y$101:$AA$190,3,FALSE)=3,1,0))+IF(ISERROR(VLOOKUP($C2,$AB$101:$AD$186,3,FALSE)=3),0,IF(VLOOKUP($C2,$AB$101:$AD$186,3,FALSE)=3,1,0))+IF(ISERROR(VLOOKUP($C2,$AE$101:$AG$186,3,FALSE)=3),0,IF(VLOOKUP($C2,$AE$101:$AG$186,3,FALSE)=3,1,0))+IF(ISERROR(VLOOKUP($C2,$AH$101:$AJ$190,3,FALSE)=3),0,IF(VLOOKUP($C2,$AH$101:$AJ$190,3,FALSE)=3,1,0))+IF(ISERROR(VLOOKUP($C2,$AK$101:$AM$190,3,FALSE)=3),0,IF(VLOOKUP($C2,$AK$101:$AM$190,3,FALSE)=3,1,0))+IF(ISERROR(VLOOKUP($C2,$AN$101:$AP$190,3,FALSE)=3),0,IF(VLOOKUP($C2,$AN$101:$AP$190,3,FALSE)=3,1,0))+IF(ISERROR(VLOOKUP($C2,$AQ$101:$AS$190,3,FALSE)=3),0,IF(VLOOKUP($C2,$AQ$101:$AS$190,3,FALSE)=3,1,0))+IF(ISERROR(VLOOKUP($C2,$AT$101:$AV$190,3,FALSE)=3),0,IF(VLOOKUP($C2,$AT$101:$AV$190,3,FALSE)=3,1,0))+IF(ISERROR(VLOOKUP($C2,$AW$101:$AY$190,3,FALSE)=3),0,IF(VLOOKUP($C2,$AW$101:$AY$190,3,FALSE)=3,1,0))+IF(ISERROR(VLOOKUP($C2,$AZ$101:$BB$190,3,FALSE)=3),0,IF(VLOOKUP($C2,$AZ$101:$BB$190,3,FALSE)=3,1,0))+IF(ISERROR(VLOOKUP($C2,$BC$101:$BE$190,3,FALSE)=3),0,IF(VLOOKUP($C2,$BC$101:$BE$190,3,FALSE)=3,1,0))+IF(ISERROR(VLOOKUP($C2,$BF$101:$BH$190,3,FALSE)=3),0,IF(VLOOKUP($C2,$BF$101:$BH$190,3,FALSE)=3,1,0))+IF(ISERROR(VLOOKUP($C2,$BI$101:$BK$190,3,FALSE)=3),0,IF(VLOOKUP($C2,$BI$101:$BK$190,3,FALSE)=3,1,0))</f>
        <v>0</v>
      </c>
      <c r="AH2">
        <f t="shared" ref="AH2:AH33" si="4">IF(ISERROR(VLOOKUP($C2,$A$101:$C$190,3,FALSE)=4),0,IF(VLOOKUP($C2,$A$101:$C$190,3,FALSE)=4,1,0))+IF(ISERROR(VLOOKUP($C2,$D$101:$F$190,3,FALSE)=4),0,IF(VLOOKUP($C2,$D$101:$F$190,3,FALSE)=4,1,0))+IF(ISERROR(VLOOKUP($C2,$G$101:$I$190,3,FALSE)=4),0,IF(VLOOKUP($C2,$G$101:$I$190,3,FALSE)=4,1,0))+IF(ISERROR(VLOOKUP($C2,$J$101:$L$190,3,FALSE)=4),0,IF(VLOOKUP($C2,$J$101:$L$190,3,FALSE)=4,1,0))+IF(ISERROR(VLOOKUP($C2,$M$101:$O$190,3,FALSE)=4),0,IF(VLOOKUP($C2,$M$101:$O$190,3,FALSE)=4,1,0))+IF(ISERROR(VLOOKUP($C2,$P$101:$R$190,3,FALSE)=4),0,IF(VLOOKUP($C2,$P$101:$R$190,3,FALSE)=4,1,0))+IF(ISERROR(VLOOKUP($C2,$S$101:$U$190,3,FALSE)=4),0,IF(VLOOKUP($C2,$S$101:$U$190,3,FALSE)=4,1,0))+IF(ISERROR(VLOOKUP($C2,$V$101:$X$190,3,FALSE)=4),0,IF(VLOOKUP($C2,$V$101:$X$190,3,FALSE)=4,1,0))+IF(ISERROR(VLOOKUP($C2,$Y$101:$AA$190,3,FALSE)=4),0,IF(VLOOKUP($C2,$Y$101:$AA$190,3,FALSE)=4,1,0))+IF(ISERROR(VLOOKUP($C2,$AB$101:$AD$186,3,FALSE)=4),0,IF(VLOOKUP($C2,$AB$101:$AD$186,3,FALSE)=4,1,0))+IF(ISERROR(VLOOKUP($C2,$AE$101:$AG$186,3,FALSE)=4),0,IF(VLOOKUP($C2,$AE$101:$AG$186,3,FALSE)=4,1,0))+IF(ISERROR(VLOOKUP($C2,$AH$101:$AJ$190,3,FALSE)=4),0,IF(VLOOKUP($C2,$AH$101:$AJ$190,3,FALSE)=4,1,0))+IF(ISERROR(VLOOKUP($C2,$AK$101:$AM$190,3,FALSE)=4),0,IF(VLOOKUP($C2,$AK$101:$AM$190,3,FALSE)=4,1,0))+IF(ISERROR(VLOOKUP($C2,$AN$101:$AP$190,3,FALSE)=4),0,IF(VLOOKUP($C2,$AN$101:$AP$190,3,FALSE)=4,1,0))+IF(ISERROR(VLOOKUP($C2,$AQ$101:$AS$190,3,FALSE)=4),0,IF(VLOOKUP($C2,$AQ$101:$AS$190,3,FALSE)=4,1,0))+IF(ISERROR(VLOOKUP($C2,$AT$101:$AV$190,3,FALSE)=4),0,IF(VLOOKUP($C2,$AT$101:$AV$190,3,FALSE)=4,1,0))+IF(ISERROR(VLOOKUP($C2,$AW$101:$AY$190,3,FALSE)=4),0,IF(VLOOKUP($C2,$AW$101:$AY$190,3,FALSE)=4,1,0))+IF(ISERROR(VLOOKUP($C2,$AZ$101:$BB$190,3,FALSE)=4),0,IF(VLOOKUP($C2,$AZ$101:$BB$190,3,FALSE)=4,1,0))+IF(ISERROR(VLOOKUP($C2,$BC$101:$BE$190,3,FALSE)=4),0,IF(VLOOKUP($C2,$BC$101:$BE$190,3,FALSE)=4,1,0))+IF(ISERROR(VLOOKUP($C2,$BF$101:$BH$190,3,FALSE)=4),0,IF(VLOOKUP($C2,$BF$101:$BH$190,3,FALSE)=4,1,0))+IF(ISERROR(VLOOKUP($C2,$BI$101:$BK$190,3,FALSE)=4),0,IF(VLOOKUP($C2,$BI$101:$BK$190,3,FALSE)=4,1,0))</f>
        <v>0</v>
      </c>
      <c r="AI2">
        <f t="shared" ref="AI2:AI65" si="5">SUM(AE2:AH2)</f>
        <v>14</v>
      </c>
      <c r="AJ2" t="str">
        <f>IF(AI2=Z2,"","no")</f>
        <v/>
      </c>
      <c r="AK2" t="s">
        <v>491</v>
      </c>
      <c r="AL2" s="43">
        <f>COUNTIF($A$101:$AZ$116,$AK2)+COUNTIF($BC$101:$BC$116,$AK2)</f>
        <v>0</v>
      </c>
      <c r="AM2" s="43">
        <f>COUNTIF($A$117:$AZ$132,$AK2)+COUNTIF($BC$117:$BC$132,$AK2)+COUNTIF($BF$101:$BF$116,$AK2)</f>
        <v>0</v>
      </c>
      <c r="AN2" s="43">
        <f>COUNTIF($A$133:$AZ$148,$AK2)</f>
        <v>14</v>
      </c>
      <c r="AO2" s="43">
        <f>COUNTIF($A$149:$AZ$172,$AK2)</f>
        <v>0</v>
      </c>
    </row>
    <row r="3" spans="1:41" x14ac:dyDescent="0.25">
      <c r="A3" t="s">
        <v>104</v>
      </c>
      <c r="B3" t="s">
        <v>576</v>
      </c>
      <c r="C3" s="13" t="str">
        <f t="shared" ref="C3:C66" si="6">A3&amp;" "&amp;B3</f>
        <v>Ian Andre (TR)</v>
      </c>
      <c r="D3" s="7" t="s">
        <v>9</v>
      </c>
      <c r="E3" s="7" t="s">
        <v>9</v>
      </c>
      <c r="F3" s="7" t="s">
        <v>9</v>
      </c>
      <c r="G3" s="7" t="s">
        <v>9</v>
      </c>
      <c r="H3" s="7" t="s">
        <v>9</v>
      </c>
      <c r="I3" s="7" t="s">
        <v>9</v>
      </c>
      <c r="J3" s="7">
        <v>8.75</v>
      </c>
      <c r="K3" s="7" t="s">
        <v>9</v>
      </c>
      <c r="L3" s="7" t="s">
        <v>9</v>
      </c>
      <c r="M3" s="7" t="s">
        <v>9</v>
      </c>
      <c r="N3" s="7" t="s">
        <v>9</v>
      </c>
      <c r="O3" s="7" t="s">
        <v>9</v>
      </c>
      <c r="P3" s="7" t="s">
        <v>9</v>
      </c>
      <c r="Q3" s="7" t="s">
        <v>9</v>
      </c>
      <c r="R3" s="7" t="s">
        <v>9</v>
      </c>
      <c r="S3" s="7" t="s">
        <v>9</v>
      </c>
      <c r="T3" s="7" t="s">
        <v>9</v>
      </c>
      <c r="U3" s="7" t="s">
        <v>9</v>
      </c>
      <c r="V3" s="7" t="s">
        <v>9</v>
      </c>
      <c r="W3" s="7" t="s">
        <v>9</v>
      </c>
      <c r="X3" s="7" t="s">
        <v>9</v>
      </c>
      <c r="Y3" s="20">
        <f t="shared" ref="Y3:Y66" si="7">SUM(D3:X3)</f>
        <v>8.75</v>
      </c>
      <c r="Z3" s="2">
        <f t="shared" si="0"/>
        <v>1</v>
      </c>
      <c r="AA3" s="2">
        <f t="shared" ref="AA3:AA66" si="8">COUNTIF(D3:X3,"&gt;0")</f>
        <v>1</v>
      </c>
      <c r="AB3" s="2">
        <f t="shared" ref="AB3:AB66" si="9">COUNTIF(D3:X3,0)</f>
        <v>0</v>
      </c>
      <c r="AC3" s="2">
        <f t="shared" ref="AC3:AC66" si="10">COUNTIF(D3:X3,"&lt;0")</f>
        <v>0</v>
      </c>
      <c r="AE3">
        <f t="shared" si="1"/>
        <v>0</v>
      </c>
      <c r="AF3">
        <f t="shared" si="2"/>
        <v>0</v>
      </c>
      <c r="AG3">
        <f t="shared" si="3"/>
        <v>1</v>
      </c>
      <c r="AH3">
        <f t="shared" si="4"/>
        <v>0</v>
      </c>
      <c r="AI3">
        <f t="shared" si="5"/>
        <v>1</v>
      </c>
      <c r="AJ3" t="str">
        <f t="shared" ref="AJ3:AJ67" si="11">IF(AI3=Z3,"","no")</f>
        <v/>
      </c>
      <c r="AK3" t="s">
        <v>568</v>
      </c>
      <c r="AL3" s="43">
        <f t="shared" ref="AL3:AL66" si="12">COUNTIF($A$101:$AZ$116,$AK3)+COUNTIF($BC$101:$BC$116,$AK3)</f>
        <v>0</v>
      </c>
      <c r="AM3" s="43">
        <f t="shared" ref="AM3:AM66" si="13">COUNTIF($A$117:$AZ$132,$AK3)+COUNTIF($BC$117:$BC$132,$AK3)+COUNTIF($BF$101:$BF$116,$AK3)</f>
        <v>0</v>
      </c>
      <c r="AN3" s="43">
        <f t="shared" ref="AN3:AN66" si="14">COUNTIF($A$133:$AZ$148,$AK3)</f>
        <v>0</v>
      </c>
      <c r="AO3" s="43">
        <f t="shared" ref="AO3:AO66" si="15">COUNTIF($A$149:$AZ$172,$AK3)</f>
        <v>1</v>
      </c>
    </row>
    <row r="4" spans="1:41" x14ac:dyDescent="0.25">
      <c r="A4" t="s">
        <v>6</v>
      </c>
      <c r="B4" t="s">
        <v>7</v>
      </c>
      <c r="C4" s="13" t="str">
        <f t="shared" si="6"/>
        <v>Warwick Armour</v>
      </c>
      <c r="D4" s="7">
        <v>10</v>
      </c>
      <c r="E4" s="7">
        <v>8</v>
      </c>
      <c r="F4" s="7">
        <v>-3</v>
      </c>
      <c r="G4" s="7">
        <v>10</v>
      </c>
      <c r="H4" s="7">
        <v>-11</v>
      </c>
      <c r="I4" s="7">
        <v>-8</v>
      </c>
      <c r="J4" s="7">
        <v>-5</v>
      </c>
      <c r="K4" s="7">
        <v>15</v>
      </c>
      <c r="L4" s="7">
        <v>10</v>
      </c>
      <c r="M4" s="7">
        <v>14</v>
      </c>
      <c r="N4" s="7" t="s">
        <v>9</v>
      </c>
      <c r="O4" s="7" t="s">
        <v>9</v>
      </c>
      <c r="P4" s="7">
        <v>0</v>
      </c>
      <c r="Q4" s="7" t="s">
        <v>9</v>
      </c>
      <c r="R4" s="7" t="s">
        <v>9</v>
      </c>
      <c r="S4" s="7" t="s">
        <v>9</v>
      </c>
      <c r="T4" s="7">
        <v>-6</v>
      </c>
      <c r="U4" s="7">
        <v>12</v>
      </c>
      <c r="V4" s="7" t="s">
        <v>9</v>
      </c>
      <c r="W4" s="7" t="s">
        <v>9</v>
      </c>
      <c r="X4" s="7" t="s">
        <v>9</v>
      </c>
      <c r="Y4" s="20">
        <f t="shared" si="7"/>
        <v>46</v>
      </c>
      <c r="Z4" s="2">
        <f t="shared" si="0"/>
        <v>13</v>
      </c>
      <c r="AA4" s="2">
        <f t="shared" si="8"/>
        <v>7</v>
      </c>
      <c r="AB4" s="2">
        <f t="shared" si="9"/>
        <v>1</v>
      </c>
      <c r="AC4" s="2">
        <f t="shared" si="10"/>
        <v>5</v>
      </c>
      <c r="AE4">
        <f t="shared" si="1"/>
        <v>8</v>
      </c>
      <c r="AF4">
        <f t="shared" si="2"/>
        <v>2</v>
      </c>
      <c r="AG4">
        <f t="shared" si="3"/>
        <v>3</v>
      </c>
      <c r="AH4">
        <f t="shared" si="4"/>
        <v>0</v>
      </c>
      <c r="AI4">
        <f t="shared" si="5"/>
        <v>13</v>
      </c>
      <c r="AJ4" t="str">
        <f t="shared" si="11"/>
        <v/>
      </c>
      <c r="AK4" t="s">
        <v>8</v>
      </c>
      <c r="AL4" s="43">
        <f t="shared" si="12"/>
        <v>0</v>
      </c>
      <c r="AM4" s="43">
        <f t="shared" si="13"/>
        <v>0</v>
      </c>
      <c r="AN4" s="43">
        <f t="shared" si="14"/>
        <v>0</v>
      </c>
      <c r="AO4" s="43">
        <f t="shared" si="15"/>
        <v>13</v>
      </c>
    </row>
    <row r="5" spans="1:41" x14ac:dyDescent="0.25">
      <c r="A5" s="19" t="s">
        <v>164</v>
      </c>
      <c r="B5" s="19" t="s">
        <v>411</v>
      </c>
      <c r="C5" s="13" t="str">
        <f t="shared" si="6"/>
        <v>Greg Arnfield</v>
      </c>
      <c r="D5" s="7">
        <v>5</v>
      </c>
      <c r="E5" s="7">
        <v>-12</v>
      </c>
      <c r="F5" s="7">
        <v>9</v>
      </c>
      <c r="G5" s="7">
        <v>-20</v>
      </c>
      <c r="H5" s="7">
        <v>-4</v>
      </c>
      <c r="I5" s="7" t="s">
        <v>9</v>
      </c>
      <c r="J5" s="7">
        <v>2</v>
      </c>
      <c r="K5" s="7">
        <v>-17</v>
      </c>
      <c r="L5" s="7">
        <v>12</v>
      </c>
      <c r="M5" s="7">
        <v>6</v>
      </c>
      <c r="N5" s="7">
        <v>-18</v>
      </c>
      <c r="O5" s="7">
        <v>4</v>
      </c>
      <c r="P5" s="7">
        <v>-14</v>
      </c>
      <c r="Q5" s="7">
        <v>6</v>
      </c>
      <c r="R5" s="7">
        <v>-3</v>
      </c>
      <c r="S5" s="7">
        <v>5</v>
      </c>
      <c r="T5" s="7">
        <v>-7</v>
      </c>
      <c r="U5" s="7">
        <v>16</v>
      </c>
      <c r="V5" s="7">
        <v>3</v>
      </c>
      <c r="W5" s="7">
        <v>-21</v>
      </c>
      <c r="X5" s="7" t="s">
        <v>9</v>
      </c>
      <c r="Y5" s="20">
        <f t="shared" si="7"/>
        <v>-48</v>
      </c>
      <c r="Z5" s="2">
        <f t="shared" si="0"/>
        <v>19</v>
      </c>
      <c r="AA5" s="2">
        <f t="shared" si="8"/>
        <v>10</v>
      </c>
      <c r="AB5" s="2">
        <f t="shared" si="9"/>
        <v>0</v>
      </c>
      <c r="AC5" s="2">
        <f t="shared" si="10"/>
        <v>9</v>
      </c>
      <c r="AE5">
        <f t="shared" si="1"/>
        <v>0</v>
      </c>
      <c r="AF5">
        <f t="shared" si="2"/>
        <v>19</v>
      </c>
      <c r="AG5">
        <f t="shared" si="3"/>
        <v>0</v>
      </c>
      <c r="AH5">
        <f t="shared" si="4"/>
        <v>0</v>
      </c>
      <c r="AI5">
        <f t="shared" si="5"/>
        <v>19</v>
      </c>
      <c r="AJ5" t="str">
        <f t="shared" si="11"/>
        <v/>
      </c>
      <c r="AK5" t="s">
        <v>413</v>
      </c>
      <c r="AL5" s="43">
        <f t="shared" si="12"/>
        <v>0</v>
      </c>
      <c r="AM5" s="43">
        <f t="shared" si="13"/>
        <v>19</v>
      </c>
      <c r="AN5" s="43">
        <f t="shared" si="14"/>
        <v>0</v>
      </c>
      <c r="AO5" s="43">
        <f t="shared" si="15"/>
        <v>0</v>
      </c>
    </row>
    <row r="6" spans="1:41" x14ac:dyDescent="0.25">
      <c r="A6" s="19" t="s">
        <v>146</v>
      </c>
      <c r="B6" s="19" t="s">
        <v>206</v>
      </c>
      <c r="C6" s="13" t="str">
        <f t="shared" si="6"/>
        <v>Bruce Bate</v>
      </c>
      <c r="D6" s="7">
        <v>16</v>
      </c>
      <c r="E6" s="7">
        <v>5</v>
      </c>
      <c r="F6" s="7" t="s">
        <v>9</v>
      </c>
      <c r="G6" s="7">
        <v>10</v>
      </c>
      <c r="H6" s="7">
        <v>-8</v>
      </c>
      <c r="I6" s="7">
        <v>-5</v>
      </c>
      <c r="J6" s="7">
        <v>12</v>
      </c>
      <c r="K6" s="7" t="s">
        <v>9</v>
      </c>
      <c r="L6" s="7">
        <v>16</v>
      </c>
      <c r="M6" s="7">
        <v>1</v>
      </c>
      <c r="N6" s="7" t="s">
        <v>9</v>
      </c>
      <c r="O6" s="7">
        <v>27</v>
      </c>
      <c r="P6" s="7">
        <v>17</v>
      </c>
      <c r="Q6" s="7" t="s">
        <v>9</v>
      </c>
      <c r="R6" s="7" t="s">
        <v>9</v>
      </c>
      <c r="S6" s="7" t="s">
        <v>9</v>
      </c>
      <c r="T6" s="7">
        <v>25</v>
      </c>
      <c r="U6" s="7">
        <v>23</v>
      </c>
      <c r="V6" s="7" t="s">
        <v>9</v>
      </c>
      <c r="W6" s="7" t="s">
        <v>9</v>
      </c>
      <c r="X6" s="7" t="s">
        <v>9</v>
      </c>
      <c r="Y6" s="20">
        <f t="shared" si="7"/>
        <v>139</v>
      </c>
      <c r="Z6" s="2">
        <f t="shared" si="0"/>
        <v>12</v>
      </c>
      <c r="AA6" s="2">
        <f t="shared" si="8"/>
        <v>10</v>
      </c>
      <c r="AB6" s="2">
        <f t="shared" si="9"/>
        <v>0</v>
      </c>
      <c r="AC6" s="2">
        <f t="shared" si="10"/>
        <v>2</v>
      </c>
      <c r="AE6">
        <f t="shared" si="1"/>
        <v>1</v>
      </c>
      <c r="AF6">
        <f t="shared" si="2"/>
        <v>2</v>
      </c>
      <c r="AG6">
        <f t="shared" si="3"/>
        <v>7</v>
      </c>
      <c r="AH6">
        <f t="shared" si="4"/>
        <v>2</v>
      </c>
      <c r="AI6">
        <f t="shared" si="5"/>
        <v>12</v>
      </c>
      <c r="AJ6" t="str">
        <f t="shared" si="11"/>
        <v/>
      </c>
      <c r="AK6" t="s">
        <v>345</v>
      </c>
      <c r="AL6" s="43">
        <f t="shared" si="12"/>
        <v>0</v>
      </c>
      <c r="AM6" s="43">
        <f t="shared" si="13"/>
        <v>0</v>
      </c>
      <c r="AN6" s="43">
        <f t="shared" si="14"/>
        <v>0</v>
      </c>
      <c r="AO6" s="43">
        <f t="shared" si="15"/>
        <v>12</v>
      </c>
    </row>
    <row r="7" spans="1:41" x14ac:dyDescent="0.25">
      <c r="A7" t="s">
        <v>10</v>
      </c>
      <c r="B7" t="s">
        <v>11</v>
      </c>
      <c r="C7" s="13" t="str">
        <f t="shared" si="6"/>
        <v>Garry Benveniste</v>
      </c>
      <c r="D7" s="7">
        <v>5</v>
      </c>
      <c r="E7" s="7">
        <v>-12</v>
      </c>
      <c r="F7" s="7">
        <v>9</v>
      </c>
      <c r="G7" s="7">
        <v>-20</v>
      </c>
      <c r="H7" s="7">
        <v>-4</v>
      </c>
      <c r="I7" s="7">
        <v>1</v>
      </c>
      <c r="J7" s="7">
        <v>2</v>
      </c>
      <c r="K7" s="7">
        <v>-17</v>
      </c>
      <c r="L7" s="7">
        <v>12</v>
      </c>
      <c r="M7" s="7">
        <v>6</v>
      </c>
      <c r="N7" s="7">
        <v>-18</v>
      </c>
      <c r="O7" s="7">
        <v>4</v>
      </c>
      <c r="P7" s="7">
        <v>-14</v>
      </c>
      <c r="Q7" s="7">
        <v>-4</v>
      </c>
      <c r="R7" s="7">
        <v>10</v>
      </c>
      <c r="S7" s="7">
        <v>22</v>
      </c>
      <c r="T7" s="7">
        <v>-13</v>
      </c>
      <c r="U7" s="7">
        <v>13</v>
      </c>
      <c r="V7" s="7">
        <v>0</v>
      </c>
      <c r="W7" s="7">
        <v>-13</v>
      </c>
      <c r="X7" s="7" t="s">
        <v>9</v>
      </c>
      <c r="Y7" s="20">
        <f t="shared" si="7"/>
        <v>-31</v>
      </c>
      <c r="Z7" s="2">
        <f t="shared" si="0"/>
        <v>20</v>
      </c>
      <c r="AA7" s="2">
        <f t="shared" si="8"/>
        <v>10</v>
      </c>
      <c r="AB7" s="2">
        <f t="shared" si="9"/>
        <v>1</v>
      </c>
      <c r="AC7" s="2">
        <f t="shared" si="10"/>
        <v>9</v>
      </c>
      <c r="AE7">
        <f t="shared" si="1"/>
        <v>0</v>
      </c>
      <c r="AF7">
        <f t="shared" si="2"/>
        <v>0</v>
      </c>
      <c r="AG7">
        <f t="shared" si="3"/>
        <v>0</v>
      </c>
      <c r="AH7">
        <f t="shared" si="4"/>
        <v>20</v>
      </c>
      <c r="AI7">
        <f t="shared" si="5"/>
        <v>20</v>
      </c>
      <c r="AJ7" t="str">
        <f t="shared" si="11"/>
        <v/>
      </c>
      <c r="AK7" t="s">
        <v>12</v>
      </c>
      <c r="AL7" s="43">
        <f t="shared" si="12"/>
        <v>0</v>
      </c>
      <c r="AM7" s="43">
        <f t="shared" si="13"/>
        <v>20</v>
      </c>
      <c r="AN7" s="43">
        <f t="shared" si="14"/>
        <v>0</v>
      </c>
      <c r="AO7" s="43">
        <f t="shared" si="15"/>
        <v>0</v>
      </c>
    </row>
    <row r="8" spans="1:41" x14ac:dyDescent="0.25">
      <c r="A8" t="s">
        <v>92</v>
      </c>
      <c r="B8" t="s">
        <v>175</v>
      </c>
      <c r="C8" s="13" t="str">
        <f t="shared" si="6"/>
        <v>Mark Berlemon</v>
      </c>
      <c r="D8" s="7" t="s">
        <v>9</v>
      </c>
      <c r="E8" s="7" t="s">
        <v>9</v>
      </c>
      <c r="F8" s="7" t="s">
        <v>9</v>
      </c>
      <c r="G8" s="7">
        <v>7</v>
      </c>
      <c r="H8" s="7" t="s">
        <v>9</v>
      </c>
      <c r="I8" s="7">
        <v>-8</v>
      </c>
      <c r="J8" s="7">
        <v>8.75</v>
      </c>
      <c r="K8" s="7" t="s">
        <v>9</v>
      </c>
      <c r="L8" s="7">
        <v>10</v>
      </c>
      <c r="M8" s="7">
        <v>14</v>
      </c>
      <c r="N8" s="7" t="s">
        <v>9</v>
      </c>
      <c r="O8" s="7">
        <v>4</v>
      </c>
      <c r="P8" s="7">
        <v>8</v>
      </c>
      <c r="Q8" s="7" t="s">
        <v>9</v>
      </c>
      <c r="R8" s="7" t="s">
        <v>9</v>
      </c>
      <c r="S8" s="7" t="s">
        <v>9</v>
      </c>
      <c r="T8" s="7" t="s">
        <v>9</v>
      </c>
      <c r="U8" s="7">
        <v>12</v>
      </c>
      <c r="V8" s="7" t="s">
        <v>9</v>
      </c>
      <c r="W8" s="7" t="s">
        <v>9</v>
      </c>
      <c r="X8" s="7" t="s">
        <v>9</v>
      </c>
      <c r="Y8" s="20">
        <f t="shared" si="7"/>
        <v>55.75</v>
      </c>
      <c r="Z8" s="2">
        <f t="shared" si="0"/>
        <v>8</v>
      </c>
      <c r="AA8" s="2">
        <f t="shared" si="8"/>
        <v>7</v>
      </c>
      <c r="AB8" s="2">
        <f t="shared" si="9"/>
        <v>0</v>
      </c>
      <c r="AC8" s="2">
        <f t="shared" si="10"/>
        <v>1</v>
      </c>
      <c r="AE8">
        <f t="shared" si="1"/>
        <v>0</v>
      </c>
      <c r="AF8">
        <f t="shared" si="2"/>
        <v>0</v>
      </c>
      <c r="AG8">
        <f t="shared" si="3"/>
        <v>0</v>
      </c>
      <c r="AH8">
        <f t="shared" si="4"/>
        <v>8</v>
      </c>
      <c r="AI8">
        <f t="shared" si="5"/>
        <v>8</v>
      </c>
      <c r="AJ8" t="str">
        <f t="shared" si="11"/>
        <v/>
      </c>
      <c r="AK8" t="s">
        <v>242</v>
      </c>
      <c r="AL8" s="43">
        <f t="shared" si="12"/>
        <v>0</v>
      </c>
      <c r="AM8" s="43">
        <f t="shared" si="13"/>
        <v>0</v>
      </c>
      <c r="AN8" s="43">
        <f t="shared" si="14"/>
        <v>0</v>
      </c>
      <c r="AO8" s="43">
        <f t="shared" si="15"/>
        <v>8</v>
      </c>
    </row>
    <row r="9" spans="1:41" x14ac:dyDescent="0.25">
      <c r="A9" t="s">
        <v>13</v>
      </c>
      <c r="B9" t="s">
        <v>14</v>
      </c>
      <c r="C9" s="13" t="str">
        <f t="shared" si="6"/>
        <v>Don Blesing</v>
      </c>
      <c r="D9" s="7">
        <v>-4</v>
      </c>
      <c r="E9" s="7">
        <v>0</v>
      </c>
      <c r="F9" s="7">
        <v>3</v>
      </c>
      <c r="G9" s="7">
        <v>-5</v>
      </c>
      <c r="H9" s="7">
        <v>18</v>
      </c>
      <c r="I9" s="7">
        <v>30</v>
      </c>
      <c r="J9" s="7">
        <v>8</v>
      </c>
      <c r="K9" s="7" t="s">
        <v>9</v>
      </c>
      <c r="L9" s="7">
        <v>-7</v>
      </c>
      <c r="M9" s="7">
        <v>3</v>
      </c>
      <c r="N9" s="7" t="s">
        <v>9</v>
      </c>
      <c r="O9" s="7">
        <v>-1</v>
      </c>
      <c r="P9" s="7">
        <v>-7</v>
      </c>
      <c r="Q9" s="7" t="s">
        <v>9</v>
      </c>
      <c r="R9" s="7" t="s">
        <v>9</v>
      </c>
      <c r="S9" s="7" t="s">
        <v>9</v>
      </c>
      <c r="T9" s="7">
        <v>-12</v>
      </c>
      <c r="U9" s="7">
        <v>30</v>
      </c>
      <c r="V9" s="7" t="s">
        <v>9</v>
      </c>
      <c r="W9" s="7" t="s">
        <v>9</v>
      </c>
      <c r="X9" s="7" t="s">
        <v>9</v>
      </c>
      <c r="Y9" s="20">
        <f t="shared" si="7"/>
        <v>56</v>
      </c>
      <c r="Z9" s="2">
        <f t="shared" si="0"/>
        <v>13</v>
      </c>
      <c r="AA9" s="2">
        <f t="shared" si="8"/>
        <v>6</v>
      </c>
      <c r="AB9" s="2">
        <f t="shared" si="9"/>
        <v>1</v>
      </c>
      <c r="AC9" s="2">
        <f t="shared" si="10"/>
        <v>6</v>
      </c>
      <c r="AE9">
        <f t="shared" si="1"/>
        <v>0</v>
      </c>
      <c r="AF9">
        <f t="shared" si="2"/>
        <v>0</v>
      </c>
      <c r="AG9">
        <f t="shared" si="3"/>
        <v>8</v>
      </c>
      <c r="AH9">
        <f t="shared" si="4"/>
        <v>5</v>
      </c>
      <c r="AI9">
        <f t="shared" si="5"/>
        <v>13</v>
      </c>
      <c r="AJ9" t="str">
        <f t="shared" si="11"/>
        <v/>
      </c>
      <c r="AK9" t="s">
        <v>15</v>
      </c>
      <c r="AL9" s="43">
        <f t="shared" si="12"/>
        <v>0</v>
      </c>
      <c r="AM9" s="43">
        <f t="shared" si="13"/>
        <v>0</v>
      </c>
      <c r="AN9" s="43">
        <f t="shared" si="14"/>
        <v>13</v>
      </c>
      <c r="AO9" s="43">
        <f t="shared" si="15"/>
        <v>0</v>
      </c>
    </row>
    <row r="10" spans="1:41" x14ac:dyDescent="0.25">
      <c r="A10" t="s">
        <v>16</v>
      </c>
      <c r="B10" t="s">
        <v>17</v>
      </c>
      <c r="C10" s="13" t="str">
        <f t="shared" si="6"/>
        <v>Bob Boorman</v>
      </c>
      <c r="D10" s="7">
        <v>27</v>
      </c>
      <c r="E10" s="7">
        <v>2</v>
      </c>
      <c r="F10" s="7" t="s">
        <v>9</v>
      </c>
      <c r="G10" s="7">
        <v>-3</v>
      </c>
      <c r="H10" s="7">
        <v>-1</v>
      </c>
      <c r="I10" s="7">
        <v>10</v>
      </c>
      <c r="J10" s="7">
        <v>-8</v>
      </c>
      <c r="K10" s="7">
        <v>-20</v>
      </c>
      <c r="L10" s="7">
        <v>18</v>
      </c>
      <c r="M10" s="7">
        <v>6</v>
      </c>
      <c r="N10" s="7" t="s">
        <v>9</v>
      </c>
      <c r="O10" s="7">
        <v>15</v>
      </c>
      <c r="P10" s="7">
        <v>23</v>
      </c>
      <c r="Q10" s="7" t="s">
        <v>9</v>
      </c>
      <c r="R10" s="7" t="s">
        <v>9</v>
      </c>
      <c r="S10" s="7" t="s">
        <v>9</v>
      </c>
      <c r="T10" s="7">
        <v>-5</v>
      </c>
      <c r="U10" s="7">
        <v>13</v>
      </c>
      <c r="V10" s="7">
        <v>0</v>
      </c>
      <c r="W10" s="7">
        <v>-13</v>
      </c>
      <c r="X10" s="7" t="s">
        <v>9</v>
      </c>
      <c r="Y10" s="20">
        <f t="shared" si="7"/>
        <v>64</v>
      </c>
      <c r="Z10" s="2">
        <f t="shared" si="0"/>
        <v>15</v>
      </c>
      <c r="AA10" s="2">
        <f t="shared" si="8"/>
        <v>8</v>
      </c>
      <c r="AB10" s="2">
        <f t="shared" si="9"/>
        <v>1</v>
      </c>
      <c r="AC10" s="2">
        <f t="shared" si="10"/>
        <v>6</v>
      </c>
      <c r="AE10">
        <f t="shared" si="1"/>
        <v>0</v>
      </c>
      <c r="AF10">
        <f t="shared" si="2"/>
        <v>1</v>
      </c>
      <c r="AG10">
        <f t="shared" si="3"/>
        <v>1</v>
      </c>
      <c r="AH10">
        <f t="shared" si="4"/>
        <v>13</v>
      </c>
      <c r="AI10">
        <f t="shared" si="5"/>
        <v>15</v>
      </c>
      <c r="AJ10" t="str">
        <f t="shared" si="11"/>
        <v/>
      </c>
      <c r="AK10" t="s">
        <v>18</v>
      </c>
      <c r="AL10" s="43">
        <f t="shared" si="12"/>
        <v>0</v>
      </c>
      <c r="AM10" s="43">
        <f t="shared" si="13"/>
        <v>2</v>
      </c>
      <c r="AN10" s="43">
        <f t="shared" si="14"/>
        <v>11</v>
      </c>
      <c r="AO10" s="43">
        <f t="shared" si="15"/>
        <v>2</v>
      </c>
    </row>
    <row r="11" spans="1:41" x14ac:dyDescent="0.25">
      <c r="A11" t="s">
        <v>572</v>
      </c>
      <c r="B11" t="s">
        <v>19</v>
      </c>
      <c r="C11" s="13" t="str">
        <f t="shared" si="6"/>
        <v>Nick Buvinic</v>
      </c>
      <c r="D11" s="7">
        <v>27</v>
      </c>
      <c r="E11" s="7">
        <v>2</v>
      </c>
      <c r="F11" s="7" t="s">
        <v>9</v>
      </c>
      <c r="G11" s="7">
        <v>9</v>
      </c>
      <c r="H11" s="7">
        <v>-1</v>
      </c>
      <c r="I11" s="7">
        <v>6</v>
      </c>
      <c r="J11" s="7">
        <v>12</v>
      </c>
      <c r="K11" s="7" t="s">
        <v>9</v>
      </c>
      <c r="L11" s="7">
        <v>16</v>
      </c>
      <c r="M11" s="7" t="s">
        <v>9</v>
      </c>
      <c r="N11" s="7" t="s">
        <v>9</v>
      </c>
      <c r="O11" s="7">
        <v>18</v>
      </c>
      <c r="P11" s="7">
        <v>4</v>
      </c>
      <c r="Q11" s="7" t="s">
        <v>9</v>
      </c>
      <c r="R11" s="7" t="s">
        <v>9</v>
      </c>
      <c r="S11" s="7" t="s">
        <v>9</v>
      </c>
      <c r="T11" s="7" t="s">
        <v>9</v>
      </c>
      <c r="U11" s="7">
        <v>12</v>
      </c>
      <c r="V11" s="7" t="s">
        <v>9</v>
      </c>
      <c r="W11" s="7" t="s">
        <v>9</v>
      </c>
      <c r="X11" s="7" t="s">
        <v>9</v>
      </c>
      <c r="Y11" s="20">
        <f t="shared" si="7"/>
        <v>105</v>
      </c>
      <c r="Z11" s="2">
        <f t="shared" si="0"/>
        <v>10</v>
      </c>
      <c r="AA11" s="2">
        <f t="shared" si="8"/>
        <v>9</v>
      </c>
      <c r="AB11" s="2">
        <f t="shared" si="9"/>
        <v>0</v>
      </c>
      <c r="AC11" s="2">
        <f t="shared" si="10"/>
        <v>1</v>
      </c>
      <c r="AE11">
        <f t="shared" si="1"/>
        <v>5</v>
      </c>
      <c r="AF11">
        <f t="shared" si="2"/>
        <v>5</v>
      </c>
      <c r="AG11">
        <f t="shared" si="3"/>
        <v>0</v>
      </c>
      <c r="AH11">
        <f t="shared" si="4"/>
        <v>0</v>
      </c>
      <c r="AI11">
        <f t="shared" si="5"/>
        <v>10</v>
      </c>
      <c r="AJ11" t="str">
        <f t="shared" si="11"/>
        <v/>
      </c>
      <c r="AK11" t="s">
        <v>20</v>
      </c>
      <c r="AL11" s="43">
        <f t="shared" si="12"/>
        <v>0</v>
      </c>
      <c r="AM11" s="43">
        <f t="shared" si="13"/>
        <v>0</v>
      </c>
      <c r="AN11" s="43">
        <f t="shared" si="14"/>
        <v>0</v>
      </c>
      <c r="AO11" s="43">
        <f t="shared" si="15"/>
        <v>10</v>
      </c>
    </row>
    <row r="12" spans="1:41" x14ac:dyDescent="0.25">
      <c r="A12" s="19" t="s">
        <v>24</v>
      </c>
      <c r="B12" s="19" t="s">
        <v>22</v>
      </c>
      <c r="C12" s="13" t="str">
        <f t="shared" si="6"/>
        <v>Dave Callahan</v>
      </c>
      <c r="D12" s="7">
        <v>-4</v>
      </c>
      <c r="E12" s="7">
        <v>0</v>
      </c>
      <c r="F12" s="7">
        <v>3</v>
      </c>
      <c r="G12" s="7">
        <v>-5</v>
      </c>
      <c r="H12" s="7">
        <v>18</v>
      </c>
      <c r="I12" s="7">
        <v>30</v>
      </c>
      <c r="J12" s="7">
        <v>8</v>
      </c>
      <c r="K12" s="7">
        <v>-1</v>
      </c>
      <c r="L12" s="7" t="s">
        <v>9</v>
      </c>
      <c r="M12" s="7">
        <v>1</v>
      </c>
      <c r="N12" s="7" t="s">
        <v>9</v>
      </c>
      <c r="O12" s="7">
        <v>-7</v>
      </c>
      <c r="P12" s="7">
        <v>-7</v>
      </c>
      <c r="Q12" s="7" t="s">
        <v>9</v>
      </c>
      <c r="R12" s="7" t="s">
        <v>9</v>
      </c>
      <c r="S12" s="7" t="s">
        <v>9</v>
      </c>
      <c r="T12" s="7">
        <v>-5</v>
      </c>
      <c r="U12" s="7">
        <v>11</v>
      </c>
      <c r="V12" s="7" t="s">
        <v>9</v>
      </c>
      <c r="W12" s="7" t="s">
        <v>9</v>
      </c>
      <c r="X12" s="7" t="s">
        <v>9</v>
      </c>
      <c r="Y12" s="20">
        <f t="shared" si="7"/>
        <v>42</v>
      </c>
      <c r="Z12" s="2">
        <f t="shared" si="0"/>
        <v>13</v>
      </c>
      <c r="AA12" s="2">
        <f t="shared" si="8"/>
        <v>6</v>
      </c>
      <c r="AB12" s="2">
        <f t="shared" si="9"/>
        <v>1</v>
      </c>
      <c r="AC12" s="2">
        <f t="shared" si="10"/>
        <v>6</v>
      </c>
      <c r="AE12">
        <f t="shared" si="1"/>
        <v>0</v>
      </c>
      <c r="AF12">
        <f t="shared" si="2"/>
        <v>0</v>
      </c>
      <c r="AG12">
        <f t="shared" si="3"/>
        <v>0</v>
      </c>
      <c r="AH12">
        <f t="shared" si="4"/>
        <v>13</v>
      </c>
      <c r="AI12">
        <f t="shared" si="5"/>
        <v>13</v>
      </c>
      <c r="AJ12" t="str">
        <f t="shared" si="11"/>
        <v/>
      </c>
      <c r="AK12" t="s">
        <v>25</v>
      </c>
      <c r="AL12" s="43">
        <f t="shared" si="12"/>
        <v>0</v>
      </c>
      <c r="AM12" s="43">
        <f t="shared" si="13"/>
        <v>0</v>
      </c>
      <c r="AN12" s="43">
        <f t="shared" si="14"/>
        <v>13</v>
      </c>
      <c r="AO12" s="43">
        <f t="shared" si="15"/>
        <v>0</v>
      </c>
    </row>
    <row r="13" spans="1:41" x14ac:dyDescent="0.25">
      <c r="A13" t="s">
        <v>29</v>
      </c>
      <c r="B13" t="s">
        <v>30</v>
      </c>
      <c r="C13" s="13" t="str">
        <f t="shared" si="6"/>
        <v>Graham Cass</v>
      </c>
      <c r="D13" s="7">
        <v>-4</v>
      </c>
      <c r="E13" s="7">
        <v>4</v>
      </c>
      <c r="F13" s="7">
        <v>3</v>
      </c>
      <c r="G13" s="7">
        <v>5</v>
      </c>
      <c r="H13" s="7">
        <v>-2</v>
      </c>
      <c r="I13" s="7">
        <v>-10</v>
      </c>
      <c r="J13" s="7">
        <v>5</v>
      </c>
      <c r="K13" s="7">
        <v>2</v>
      </c>
      <c r="L13" s="7">
        <v>-3</v>
      </c>
      <c r="M13" s="7">
        <v>-13</v>
      </c>
      <c r="N13" s="7" t="s">
        <v>9</v>
      </c>
      <c r="O13" s="7">
        <v>-3</v>
      </c>
      <c r="P13" s="7">
        <v>-15</v>
      </c>
      <c r="Q13" s="7" t="s">
        <v>9</v>
      </c>
      <c r="R13" s="7" t="s">
        <v>9</v>
      </c>
      <c r="S13" s="7" t="s">
        <v>9</v>
      </c>
      <c r="T13" s="7">
        <v>-1</v>
      </c>
      <c r="U13" s="7">
        <v>7</v>
      </c>
      <c r="V13" s="7" t="s">
        <v>9</v>
      </c>
      <c r="W13" s="7" t="s">
        <v>9</v>
      </c>
      <c r="X13" s="7" t="s">
        <v>9</v>
      </c>
      <c r="Y13" s="20">
        <f t="shared" si="7"/>
        <v>-25</v>
      </c>
      <c r="Z13" s="2">
        <f t="shared" si="0"/>
        <v>14</v>
      </c>
      <c r="AA13" s="2">
        <f t="shared" si="8"/>
        <v>6</v>
      </c>
      <c r="AB13" s="2">
        <f t="shared" si="9"/>
        <v>0</v>
      </c>
      <c r="AC13" s="2">
        <f t="shared" si="10"/>
        <v>8</v>
      </c>
      <c r="AE13">
        <f t="shared" si="1"/>
        <v>0</v>
      </c>
      <c r="AF13">
        <f t="shared" si="2"/>
        <v>0</v>
      </c>
      <c r="AG13">
        <f t="shared" si="3"/>
        <v>1</v>
      </c>
      <c r="AH13">
        <f t="shared" si="4"/>
        <v>13</v>
      </c>
      <c r="AI13">
        <f t="shared" si="5"/>
        <v>14</v>
      </c>
      <c r="AJ13" t="str">
        <f t="shared" si="11"/>
        <v/>
      </c>
      <c r="AK13" t="s">
        <v>31</v>
      </c>
      <c r="AL13" s="43">
        <f t="shared" si="12"/>
        <v>0</v>
      </c>
      <c r="AM13" s="43">
        <f t="shared" si="13"/>
        <v>0</v>
      </c>
      <c r="AN13" s="43">
        <f t="shared" si="14"/>
        <v>14</v>
      </c>
      <c r="AO13" s="43">
        <f t="shared" si="15"/>
        <v>0</v>
      </c>
    </row>
    <row r="14" spans="1:41" x14ac:dyDescent="0.25">
      <c r="A14" t="s">
        <v>375</v>
      </c>
      <c r="B14" t="s">
        <v>275</v>
      </c>
      <c r="C14" s="13" t="str">
        <f t="shared" si="6"/>
        <v>Justin Colvill</v>
      </c>
      <c r="D14" s="7">
        <v>6</v>
      </c>
      <c r="E14" s="7">
        <v>-2</v>
      </c>
      <c r="F14" s="7">
        <v>15</v>
      </c>
      <c r="G14" s="7">
        <v>2</v>
      </c>
      <c r="H14" s="7">
        <v>22</v>
      </c>
      <c r="I14" s="7">
        <v>-2</v>
      </c>
      <c r="J14" s="7">
        <v>-6</v>
      </c>
      <c r="K14" s="7">
        <v>10</v>
      </c>
      <c r="L14" s="7">
        <v>2</v>
      </c>
      <c r="M14" s="7">
        <v>-3</v>
      </c>
      <c r="N14" s="7">
        <v>19</v>
      </c>
      <c r="O14" s="7">
        <v>-7</v>
      </c>
      <c r="P14" s="7">
        <v>-5</v>
      </c>
      <c r="Q14" s="7">
        <v>34</v>
      </c>
      <c r="R14" s="7">
        <v>-1</v>
      </c>
      <c r="S14" s="7">
        <v>-12</v>
      </c>
      <c r="T14" s="7">
        <v>21</v>
      </c>
      <c r="U14" s="7">
        <v>-9</v>
      </c>
      <c r="V14" s="7">
        <v>6</v>
      </c>
      <c r="W14" s="7" t="s">
        <v>9</v>
      </c>
      <c r="X14" s="7" t="s">
        <v>9</v>
      </c>
      <c r="Y14" s="20">
        <f t="shared" si="7"/>
        <v>90</v>
      </c>
      <c r="Z14" s="2">
        <f t="shared" si="0"/>
        <v>19</v>
      </c>
      <c r="AA14" s="2">
        <f t="shared" si="8"/>
        <v>10</v>
      </c>
      <c r="AB14" s="2">
        <f t="shared" si="9"/>
        <v>0</v>
      </c>
      <c r="AC14" s="2">
        <f t="shared" si="10"/>
        <v>9</v>
      </c>
      <c r="AE14">
        <f t="shared" si="1"/>
        <v>0</v>
      </c>
      <c r="AF14">
        <f t="shared" si="2"/>
        <v>9</v>
      </c>
      <c r="AG14">
        <f t="shared" si="3"/>
        <v>10</v>
      </c>
      <c r="AH14">
        <f t="shared" si="4"/>
        <v>0</v>
      </c>
      <c r="AI14">
        <f t="shared" si="5"/>
        <v>19</v>
      </c>
      <c r="AJ14" t="str">
        <f t="shared" si="11"/>
        <v/>
      </c>
      <c r="AK14" t="s">
        <v>391</v>
      </c>
      <c r="AL14" s="43">
        <f t="shared" si="12"/>
        <v>19</v>
      </c>
      <c r="AM14" s="43">
        <f t="shared" si="13"/>
        <v>0</v>
      </c>
      <c r="AN14" s="43">
        <f t="shared" si="14"/>
        <v>0</v>
      </c>
      <c r="AO14" s="43">
        <f t="shared" si="15"/>
        <v>0</v>
      </c>
    </row>
    <row r="15" spans="1:41" x14ac:dyDescent="0.25">
      <c r="A15" s="19" t="s">
        <v>35</v>
      </c>
      <c r="B15" s="19" t="s">
        <v>275</v>
      </c>
      <c r="C15" s="13" t="str">
        <f t="shared" si="6"/>
        <v>Scott Colvill</v>
      </c>
      <c r="D15" s="7" t="s">
        <v>9</v>
      </c>
      <c r="E15" s="7" t="s">
        <v>9</v>
      </c>
      <c r="F15" s="7">
        <v>12</v>
      </c>
      <c r="G15" s="7">
        <v>4</v>
      </c>
      <c r="H15" s="7">
        <v>-1</v>
      </c>
      <c r="I15" s="7">
        <v>-7</v>
      </c>
      <c r="J15" s="7">
        <v>-18</v>
      </c>
      <c r="K15" s="7">
        <v>-8</v>
      </c>
      <c r="L15" s="7">
        <v>-9</v>
      </c>
      <c r="M15" s="7">
        <v>7</v>
      </c>
      <c r="N15" s="7">
        <v>-3</v>
      </c>
      <c r="O15" s="7">
        <v>-7</v>
      </c>
      <c r="P15" s="7">
        <v>-2</v>
      </c>
      <c r="Q15" s="7" t="s">
        <v>9</v>
      </c>
      <c r="R15" s="7" t="s">
        <v>9</v>
      </c>
      <c r="S15" s="7">
        <v>22</v>
      </c>
      <c r="T15" s="7">
        <v>-13</v>
      </c>
      <c r="U15" s="7">
        <v>13</v>
      </c>
      <c r="V15" s="7" t="s">
        <v>9</v>
      </c>
      <c r="W15" s="7" t="s">
        <v>9</v>
      </c>
      <c r="X15" s="7" t="s">
        <v>9</v>
      </c>
      <c r="Y15" s="20">
        <f t="shared" si="7"/>
        <v>-10</v>
      </c>
      <c r="Z15" s="2">
        <f t="shared" si="0"/>
        <v>14</v>
      </c>
      <c r="AA15" s="2">
        <f t="shared" si="8"/>
        <v>5</v>
      </c>
      <c r="AB15" s="2">
        <f t="shared" si="9"/>
        <v>0</v>
      </c>
      <c r="AC15" s="2">
        <f t="shared" si="10"/>
        <v>9</v>
      </c>
      <c r="AE15">
        <f t="shared" si="1"/>
        <v>0</v>
      </c>
      <c r="AF15">
        <f t="shared" si="2"/>
        <v>0</v>
      </c>
      <c r="AG15">
        <f t="shared" si="3"/>
        <v>14</v>
      </c>
      <c r="AH15">
        <f t="shared" si="4"/>
        <v>0</v>
      </c>
      <c r="AI15">
        <f t="shared" si="5"/>
        <v>14</v>
      </c>
      <c r="AJ15" t="str">
        <f t="shared" si="11"/>
        <v/>
      </c>
      <c r="AK15" t="s">
        <v>36</v>
      </c>
      <c r="AL15" s="43">
        <f t="shared" si="12"/>
        <v>11</v>
      </c>
      <c r="AM15" s="43">
        <f t="shared" si="13"/>
        <v>3</v>
      </c>
      <c r="AN15" s="43">
        <f t="shared" si="14"/>
        <v>0</v>
      </c>
      <c r="AO15" s="43">
        <f t="shared" si="15"/>
        <v>0</v>
      </c>
    </row>
    <row r="16" spans="1:41" x14ac:dyDescent="0.25">
      <c r="A16" t="s">
        <v>37</v>
      </c>
      <c r="B16" t="s">
        <v>213</v>
      </c>
      <c r="C16" s="13" t="str">
        <f t="shared" si="6"/>
        <v>Shane Danaher</v>
      </c>
      <c r="D16" s="7">
        <v>-4</v>
      </c>
      <c r="E16" s="7">
        <v>0</v>
      </c>
      <c r="F16" s="7">
        <v>3</v>
      </c>
      <c r="G16" s="7">
        <v>-5</v>
      </c>
      <c r="H16" s="7">
        <v>18</v>
      </c>
      <c r="I16" s="7">
        <v>30</v>
      </c>
      <c r="J16" s="7">
        <v>8</v>
      </c>
      <c r="K16" s="7">
        <v>-1</v>
      </c>
      <c r="L16" s="7">
        <v>-7</v>
      </c>
      <c r="M16" s="7">
        <v>3</v>
      </c>
      <c r="N16" s="7" t="s">
        <v>9</v>
      </c>
      <c r="O16" s="7">
        <v>-7</v>
      </c>
      <c r="P16" s="7" t="s">
        <v>9</v>
      </c>
      <c r="Q16" s="7" t="s">
        <v>9</v>
      </c>
      <c r="R16" s="7" t="s">
        <v>9</v>
      </c>
      <c r="S16" s="7" t="s">
        <v>9</v>
      </c>
      <c r="T16" s="7" t="s">
        <v>9</v>
      </c>
      <c r="U16" s="7" t="s">
        <v>9</v>
      </c>
      <c r="V16" s="7" t="s">
        <v>9</v>
      </c>
      <c r="W16" s="7" t="s">
        <v>9</v>
      </c>
      <c r="X16" s="7" t="s">
        <v>9</v>
      </c>
      <c r="Y16" s="20">
        <f t="shared" si="7"/>
        <v>38</v>
      </c>
      <c r="Z16" s="2">
        <f t="shared" si="0"/>
        <v>11</v>
      </c>
      <c r="AA16" s="2">
        <f t="shared" si="8"/>
        <v>5</v>
      </c>
      <c r="AB16" s="2">
        <f t="shared" si="9"/>
        <v>1</v>
      </c>
      <c r="AC16" s="2">
        <f t="shared" si="10"/>
        <v>5</v>
      </c>
      <c r="AE16">
        <f t="shared" si="1"/>
        <v>11</v>
      </c>
      <c r="AF16">
        <f t="shared" si="2"/>
        <v>0</v>
      </c>
      <c r="AG16">
        <f t="shared" si="3"/>
        <v>0</v>
      </c>
      <c r="AH16">
        <f t="shared" si="4"/>
        <v>0</v>
      </c>
      <c r="AI16">
        <f t="shared" si="5"/>
        <v>11</v>
      </c>
      <c r="AJ16" t="str">
        <f t="shared" si="11"/>
        <v/>
      </c>
      <c r="AK16" t="s">
        <v>369</v>
      </c>
      <c r="AL16" s="43">
        <f t="shared" si="12"/>
        <v>0</v>
      </c>
      <c r="AM16" s="43">
        <f t="shared" si="13"/>
        <v>0</v>
      </c>
      <c r="AN16" s="43">
        <f t="shared" si="14"/>
        <v>11</v>
      </c>
      <c r="AO16" s="43">
        <f t="shared" si="15"/>
        <v>0</v>
      </c>
    </row>
    <row r="17" spans="1:41" x14ac:dyDescent="0.25">
      <c r="A17" t="s">
        <v>376</v>
      </c>
      <c r="B17" t="s">
        <v>377</v>
      </c>
      <c r="C17" s="13" t="str">
        <f t="shared" si="6"/>
        <v>Adam Davenport</v>
      </c>
      <c r="D17" s="7">
        <v>22</v>
      </c>
      <c r="E17" s="7" t="s">
        <v>9</v>
      </c>
      <c r="F17" s="7" t="s">
        <v>9</v>
      </c>
      <c r="G17" s="7">
        <v>22</v>
      </c>
      <c r="H17" s="7" t="s">
        <v>9</v>
      </c>
      <c r="I17" s="7">
        <v>9</v>
      </c>
      <c r="J17" s="7" t="s">
        <v>9</v>
      </c>
      <c r="K17" s="7" t="s">
        <v>9</v>
      </c>
      <c r="L17" s="7" t="s">
        <v>9</v>
      </c>
      <c r="M17" s="7" t="s">
        <v>9</v>
      </c>
      <c r="N17" s="7" t="s">
        <v>9</v>
      </c>
      <c r="O17" s="7">
        <v>-3</v>
      </c>
      <c r="P17" s="7" t="s">
        <v>9</v>
      </c>
      <c r="Q17" s="7" t="s">
        <v>9</v>
      </c>
      <c r="R17" s="7" t="s">
        <v>9</v>
      </c>
      <c r="S17" s="7" t="s">
        <v>9</v>
      </c>
      <c r="T17" s="7">
        <v>-6</v>
      </c>
      <c r="U17" s="7" t="s">
        <v>9</v>
      </c>
      <c r="V17" s="7" t="s">
        <v>9</v>
      </c>
      <c r="W17" s="7" t="s">
        <v>9</v>
      </c>
      <c r="X17" s="7" t="s">
        <v>9</v>
      </c>
      <c r="Y17" s="20">
        <f t="shared" si="7"/>
        <v>44</v>
      </c>
      <c r="Z17" s="2">
        <f t="shared" si="0"/>
        <v>5</v>
      </c>
      <c r="AA17" s="2">
        <f t="shared" si="8"/>
        <v>3</v>
      </c>
      <c r="AB17" s="2">
        <f t="shared" si="9"/>
        <v>0</v>
      </c>
      <c r="AC17" s="2">
        <f t="shared" si="10"/>
        <v>2</v>
      </c>
      <c r="AE17">
        <f t="shared" si="1"/>
        <v>0</v>
      </c>
      <c r="AF17">
        <f t="shared" si="2"/>
        <v>1</v>
      </c>
      <c r="AG17">
        <f t="shared" si="3"/>
        <v>4</v>
      </c>
      <c r="AH17">
        <f t="shared" si="4"/>
        <v>0</v>
      </c>
      <c r="AI17">
        <f t="shared" si="5"/>
        <v>5</v>
      </c>
      <c r="AJ17" t="str">
        <f t="shared" si="11"/>
        <v/>
      </c>
      <c r="AK17" t="s">
        <v>392</v>
      </c>
      <c r="AL17" s="43">
        <f t="shared" si="12"/>
        <v>0</v>
      </c>
      <c r="AM17" s="43">
        <f t="shared" si="13"/>
        <v>0</v>
      </c>
      <c r="AN17" s="43">
        <f t="shared" si="14"/>
        <v>0</v>
      </c>
      <c r="AO17" s="43">
        <f t="shared" si="15"/>
        <v>5</v>
      </c>
    </row>
    <row r="18" spans="1:41" x14ac:dyDescent="0.25">
      <c r="A18" t="s">
        <v>40</v>
      </c>
      <c r="B18" t="s">
        <v>41</v>
      </c>
      <c r="C18" s="13" t="str">
        <f t="shared" si="6"/>
        <v>Brett Davis</v>
      </c>
      <c r="D18" s="7">
        <v>-14</v>
      </c>
      <c r="E18" s="7">
        <v>6</v>
      </c>
      <c r="F18" s="7">
        <v>7</v>
      </c>
      <c r="G18" s="7">
        <v>4</v>
      </c>
      <c r="H18" s="7">
        <v>25</v>
      </c>
      <c r="I18" s="7">
        <v>-9</v>
      </c>
      <c r="J18" s="7">
        <v>-8</v>
      </c>
      <c r="K18" s="7">
        <v>7</v>
      </c>
      <c r="L18" s="7">
        <v>9</v>
      </c>
      <c r="M18" s="7">
        <v>-5</v>
      </c>
      <c r="N18" s="7">
        <v>19</v>
      </c>
      <c r="O18" s="7">
        <v>-7</v>
      </c>
      <c r="P18" s="7">
        <v>-5</v>
      </c>
      <c r="Q18" s="7">
        <v>34</v>
      </c>
      <c r="R18" s="7">
        <v>-1</v>
      </c>
      <c r="S18" s="7">
        <v>-12</v>
      </c>
      <c r="T18" s="7">
        <v>21</v>
      </c>
      <c r="U18" s="7">
        <v>-9</v>
      </c>
      <c r="V18" s="7">
        <v>6</v>
      </c>
      <c r="W18" s="7" t="s">
        <v>9</v>
      </c>
      <c r="X18" s="7" t="s">
        <v>9</v>
      </c>
      <c r="Y18" s="20">
        <f t="shared" si="7"/>
        <v>68</v>
      </c>
      <c r="Z18" s="2">
        <f t="shared" si="0"/>
        <v>19</v>
      </c>
      <c r="AA18" s="2">
        <f t="shared" si="8"/>
        <v>10</v>
      </c>
      <c r="AB18" s="2">
        <f t="shared" si="9"/>
        <v>0</v>
      </c>
      <c r="AC18" s="2">
        <f t="shared" si="10"/>
        <v>9</v>
      </c>
      <c r="AE18">
        <f t="shared" si="1"/>
        <v>0</v>
      </c>
      <c r="AF18">
        <f t="shared" si="2"/>
        <v>0</v>
      </c>
      <c r="AG18">
        <f t="shared" si="3"/>
        <v>0</v>
      </c>
      <c r="AH18">
        <f t="shared" si="4"/>
        <v>19</v>
      </c>
      <c r="AI18">
        <f t="shared" si="5"/>
        <v>19</v>
      </c>
      <c r="AJ18" t="str">
        <f t="shared" si="11"/>
        <v/>
      </c>
      <c r="AK18" t="s">
        <v>42</v>
      </c>
      <c r="AL18" s="43">
        <f t="shared" si="12"/>
        <v>19</v>
      </c>
      <c r="AM18" s="43">
        <f t="shared" si="13"/>
        <v>0</v>
      </c>
      <c r="AN18" s="43">
        <f t="shared" si="14"/>
        <v>0</v>
      </c>
      <c r="AO18" s="43">
        <f t="shared" si="15"/>
        <v>0</v>
      </c>
    </row>
    <row r="19" spans="1:41" x14ac:dyDescent="0.25">
      <c r="A19" t="s">
        <v>43</v>
      </c>
      <c r="B19" t="s">
        <v>44</v>
      </c>
      <c r="C19" s="13" t="str">
        <f t="shared" si="6"/>
        <v>Ross DeLaine</v>
      </c>
      <c r="D19" s="7">
        <v>-10</v>
      </c>
      <c r="E19" s="7">
        <v>-10</v>
      </c>
      <c r="F19" s="7">
        <v>15</v>
      </c>
      <c r="G19" s="7">
        <v>7</v>
      </c>
      <c r="H19" s="7">
        <v>-8</v>
      </c>
      <c r="I19" s="7">
        <v>-8</v>
      </c>
      <c r="J19" s="7">
        <v>-5</v>
      </c>
      <c r="K19" s="7">
        <v>19</v>
      </c>
      <c r="L19" s="7">
        <v>10</v>
      </c>
      <c r="M19" s="7">
        <v>-6</v>
      </c>
      <c r="N19" s="7" t="s">
        <v>9</v>
      </c>
      <c r="O19" s="7">
        <v>4</v>
      </c>
      <c r="P19" s="7">
        <v>8</v>
      </c>
      <c r="Q19" s="7" t="s">
        <v>9</v>
      </c>
      <c r="R19" s="7" t="s">
        <v>9</v>
      </c>
      <c r="S19" s="7" t="s">
        <v>9</v>
      </c>
      <c r="T19" s="7">
        <v>-21</v>
      </c>
      <c r="U19" s="7" t="s">
        <v>9</v>
      </c>
      <c r="V19" s="7" t="s">
        <v>9</v>
      </c>
      <c r="W19" s="7" t="s">
        <v>9</v>
      </c>
      <c r="X19" s="7" t="s">
        <v>9</v>
      </c>
      <c r="Y19" s="20">
        <f t="shared" si="7"/>
        <v>-5</v>
      </c>
      <c r="Z19" s="2">
        <f t="shared" si="0"/>
        <v>13</v>
      </c>
      <c r="AA19" s="2">
        <f t="shared" si="8"/>
        <v>6</v>
      </c>
      <c r="AB19" s="2">
        <f t="shared" si="9"/>
        <v>0</v>
      </c>
      <c r="AC19" s="2">
        <f t="shared" si="10"/>
        <v>7</v>
      </c>
      <c r="AE19">
        <f t="shared" si="1"/>
        <v>0</v>
      </c>
      <c r="AF19">
        <f t="shared" si="2"/>
        <v>2</v>
      </c>
      <c r="AG19">
        <f t="shared" si="3"/>
        <v>9</v>
      </c>
      <c r="AH19">
        <f t="shared" si="4"/>
        <v>2</v>
      </c>
      <c r="AI19">
        <f t="shared" si="5"/>
        <v>13</v>
      </c>
      <c r="AJ19" t="str">
        <f t="shared" si="11"/>
        <v/>
      </c>
      <c r="AK19" t="s">
        <v>45</v>
      </c>
      <c r="AL19" s="43">
        <f t="shared" si="12"/>
        <v>0</v>
      </c>
      <c r="AM19" s="43">
        <f t="shared" si="13"/>
        <v>0</v>
      </c>
      <c r="AN19" s="43">
        <f t="shared" si="14"/>
        <v>0</v>
      </c>
      <c r="AO19" s="43">
        <f t="shared" si="15"/>
        <v>13</v>
      </c>
    </row>
    <row r="20" spans="1:41" x14ac:dyDescent="0.25">
      <c r="A20" t="s">
        <v>171</v>
      </c>
      <c r="B20" t="s">
        <v>577</v>
      </c>
      <c r="C20" s="13" t="str">
        <f t="shared" si="6"/>
        <v>Bill Dunbar</v>
      </c>
      <c r="D20" s="7">
        <v>16</v>
      </c>
      <c r="E20" s="7">
        <v>5</v>
      </c>
      <c r="F20" s="7">
        <v>-3</v>
      </c>
      <c r="G20" s="7" t="s">
        <v>9</v>
      </c>
      <c r="H20" s="7">
        <v>-8</v>
      </c>
      <c r="I20" s="7">
        <v>-8</v>
      </c>
      <c r="J20" s="7">
        <v>-5</v>
      </c>
      <c r="K20" s="7">
        <v>15</v>
      </c>
      <c r="L20" s="7">
        <v>10</v>
      </c>
      <c r="M20" s="7">
        <v>14</v>
      </c>
      <c r="N20" s="7" t="s">
        <v>9</v>
      </c>
      <c r="O20" s="7">
        <v>-3</v>
      </c>
      <c r="P20" s="7">
        <v>1</v>
      </c>
      <c r="Q20" s="7" t="s">
        <v>9</v>
      </c>
      <c r="R20" s="7" t="s">
        <v>9</v>
      </c>
      <c r="S20" s="7" t="s">
        <v>9</v>
      </c>
      <c r="T20" s="7">
        <v>25</v>
      </c>
      <c r="U20" s="7">
        <v>9</v>
      </c>
      <c r="V20" s="7" t="s">
        <v>9</v>
      </c>
      <c r="W20" s="7" t="s">
        <v>9</v>
      </c>
      <c r="X20" s="7" t="s">
        <v>9</v>
      </c>
      <c r="Y20" s="20">
        <f t="shared" si="7"/>
        <v>68</v>
      </c>
      <c r="Z20" s="2">
        <f t="shared" si="0"/>
        <v>13</v>
      </c>
      <c r="AA20" s="2">
        <f t="shared" si="8"/>
        <v>8</v>
      </c>
      <c r="AB20" s="2">
        <f t="shared" si="9"/>
        <v>0</v>
      </c>
      <c r="AC20" s="2">
        <f t="shared" si="10"/>
        <v>5</v>
      </c>
      <c r="AE20">
        <f t="shared" si="1"/>
        <v>3</v>
      </c>
      <c r="AF20">
        <f t="shared" si="2"/>
        <v>10</v>
      </c>
      <c r="AG20">
        <f t="shared" si="3"/>
        <v>0</v>
      </c>
      <c r="AH20">
        <f t="shared" si="4"/>
        <v>0</v>
      </c>
      <c r="AI20">
        <f t="shared" si="5"/>
        <v>13</v>
      </c>
      <c r="AJ20" t="str">
        <f t="shared" si="11"/>
        <v/>
      </c>
      <c r="AK20" t="s">
        <v>562</v>
      </c>
      <c r="AL20" s="43">
        <f t="shared" si="12"/>
        <v>0</v>
      </c>
      <c r="AM20" s="43">
        <f t="shared" si="13"/>
        <v>0</v>
      </c>
      <c r="AN20" s="43">
        <f t="shared" si="14"/>
        <v>0</v>
      </c>
      <c r="AO20" s="43">
        <f t="shared" si="15"/>
        <v>13</v>
      </c>
    </row>
    <row r="21" spans="1:41" x14ac:dyDescent="0.25">
      <c r="A21" s="19" t="s">
        <v>46</v>
      </c>
      <c r="B21" s="19" t="s">
        <v>365</v>
      </c>
      <c r="C21" s="13" t="str">
        <f t="shared" si="6"/>
        <v>Jamie Eccleston</v>
      </c>
      <c r="D21" s="7">
        <v>10</v>
      </c>
      <c r="E21" s="7">
        <v>8</v>
      </c>
      <c r="F21" s="7">
        <v>15</v>
      </c>
      <c r="G21" s="7" t="s">
        <v>9</v>
      </c>
      <c r="H21" s="7">
        <v>-11</v>
      </c>
      <c r="I21" s="7" t="s">
        <v>9</v>
      </c>
      <c r="J21" s="7" t="s">
        <v>9</v>
      </c>
      <c r="K21" s="7">
        <v>13</v>
      </c>
      <c r="L21" s="7" t="s">
        <v>9</v>
      </c>
      <c r="M21" s="7" t="s">
        <v>9</v>
      </c>
      <c r="N21" s="7" t="s">
        <v>9</v>
      </c>
      <c r="O21" s="7" t="s">
        <v>9</v>
      </c>
      <c r="P21" s="7" t="s">
        <v>9</v>
      </c>
      <c r="Q21" s="7" t="s">
        <v>9</v>
      </c>
      <c r="R21" s="7" t="s">
        <v>9</v>
      </c>
      <c r="S21" s="7" t="s">
        <v>9</v>
      </c>
      <c r="T21" s="7" t="s">
        <v>9</v>
      </c>
      <c r="U21" s="7" t="s">
        <v>9</v>
      </c>
      <c r="V21" s="7" t="s">
        <v>9</v>
      </c>
      <c r="W21" s="7" t="s">
        <v>9</v>
      </c>
      <c r="X21" s="7" t="s">
        <v>9</v>
      </c>
      <c r="Y21" s="20">
        <f t="shared" si="7"/>
        <v>35</v>
      </c>
      <c r="Z21" s="2">
        <f t="shared" si="0"/>
        <v>5</v>
      </c>
      <c r="AA21" s="2">
        <f t="shared" si="8"/>
        <v>4</v>
      </c>
      <c r="AB21" s="2">
        <f t="shared" si="9"/>
        <v>0</v>
      </c>
      <c r="AC21" s="2">
        <f t="shared" si="10"/>
        <v>1</v>
      </c>
      <c r="AE21">
        <f t="shared" si="1"/>
        <v>0</v>
      </c>
      <c r="AF21">
        <f t="shared" si="2"/>
        <v>0</v>
      </c>
      <c r="AG21">
        <f t="shared" si="3"/>
        <v>0</v>
      </c>
      <c r="AH21">
        <f t="shared" si="4"/>
        <v>5</v>
      </c>
      <c r="AI21">
        <f t="shared" si="5"/>
        <v>5</v>
      </c>
      <c r="AJ21" t="str">
        <f t="shared" si="11"/>
        <v/>
      </c>
      <c r="AK21" t="s">
        <v>47</v>
      </c>
      <c r="AL21" s="43">
        <f t="shared" si="12"/>
        <v>0</v>
      </c>
      <c r="AM21" s="43">
        <f t="shared" si="13"/>
        <v>0</v>
      </c>
      <c r="AN21" s="43">
        <f t="shared" si="14"/>
        <v>0</v>
      </c>
      <c r="AO21" s="43">
        <f t="shared" si="15"/>
        <v>5</v>
      </c>
    </row>
    <row r="22" spans="1:41" x14ac:dyDescent="0.25">
      <c r="A22" s="19" t="s">
        <v>48</v>
      </c>
      <c r="B22" s="19" t="s">
        <v>365</v>
      </c>
      <c r="C22" s="13" t="str">
        <f t="shared" si="6"/>
        <v>Megan Eccleston</v>
      </c>
      <c r="D22" s="7">
        <v>-10</v>
      </c>
      <c r="E22" s="7">
        <v>-10</v>
      </c>
      <c r="F22" s="7">
        <v>-3</v>
      </c>
      <c r="G22" s="7" t="s">
        <v>9</v>
      </c>
      <c r="H22" s="7">
        <v>-13</v>
      </c>
      <c r="I22" s="7" t="s">
        <v>9</v>
      </c>
      <c r="J22" s="7" t="s">
        <v>9</v>
      </c>
      <c r="K22" s="7">
        <v>15</v>
      </c>
      <c r="L22" s="7" t="s">
        <v>9</v>
      </c>
      <c r="M22" s="7" t="s">
        <v>9</v>
      </c>
      <c r="N22" s="7" t="s">
        <v>9</v>
      </c>
      <c r="O22" s="7" t="s">
        <v>9</v>
      </c>
      <c r="P22" s="7" t="s">
        <v>9</v>
      </c>
      <c r="Q22" s="7" t="s">
        <v>9</v>
      </c>
      <c r="R22" s="7" t="s">
        <v>9</v>
      </c>
      <c r="S22" s="7" t="s">
        <v>9</v>
      </c>
      <c r="T22" s="7" t="s">
        <v>9</v>
      </c>
      <c r="U22" s="7" t="s">
        <v>9</v>
      </c>
      <c r="V22" s="7" t="s">
        <v>9</v>
      </c>
      <c r="W22" s="7" t="s">
        <v>9</v>
      </c>
      <c r="X22" s="7" t="s">
        <v>9</v>
      </c>
      <c r="Y22" s="20">
        <f t="shared" si="7"/>
        <v>-21</v>
      </c>
      <c r="Z22" s="2">
        <f t="shared" si="0"/>
        <v>5</v>
      </c>
      <c r="AA22" s="2">
        <f t="shared" si="8"/>
        <v>1</v>
      </c>
      <c r="AB22" s="2">
        <f t="shared" si="9"/>
        <v>0</v>
      </c>
      <c r="AC22" s="2">
        <f t="shared" si="10"/>
        <v>4</v>
      </c>
      <c r="AE22">
        <f t="shared" si="1"/>
        <v>0</v>
      </c>
      <c r="AF22">
        <f t="shared" si="2"/>
        <v>0</v>
      </c>
      <c r="AG22">
        <f t="shared" si="3"/>
        <v>5</v>
      </c>
      <c r="AH22">
        <f t="shared" si="4"/>
        <v>0</v>
      </c>
      <c r="AI22">
        <f t="shared" si="5"/>
        <v>5</v>
      </c>
      <c r="AJ22" t="str">
        <f t="shared" si="11"/>
        <v/>
      </c>
      <c r="AK22" t="s">
        <v>49</v>
      </c>
      <c r="AL22" s="43">
        <f t="shared" si="12"/>
        <v>0</v>
      </c>
      <c r="AM22" s="43">
        <f t="shared" si="13"/>
        <v>0</v>
      </c>
      <c r="AN22" s="43">
        <f t="shared" si="14"/>
        <v>0</v>
      </c>
      <c r="AO22" s="43">
        <f t="shared" si="15"/>
        <v>5</v>
      </c>
    </row>
    <row r="23" spans="1:41" x14ac:dyDescent="0.25">
      <c r="A23" t="s">
        <v>594</v>
      </c>
      <c r="B23" t="s">
        <v>591</v>
      </c>
      <c r="C23" s="13" t="str">
        <f t="shared" si="6"/>
        <v>Lisa Smith (TR)</v>
      </c>
      <c r="D23" s="7" t="s">
        <v>9</v>
      </c>
      <c r="E23" s="7" t="s">
        <v>9</v>
      </c>
      <c r="F23" s="7" t="s">
        <v>9</v>
      </c>
      <c r="G23" s="7" t="s">
        <v>9</v>
      </c>
      <c r="H23" s="7" t="s">
        <v>9</v>
      </c>
      <c r="I23" s="7" t="s">
        <v>9</v>
      </c>
      <c r="J23" s="7" t="s">
        <v>9</v>
      </c>
      <c r="K23" s="7" t="s">
        <v>9</v>
      </c>
      <c r="L23" s="7" t="s">
        <v>9</v>
      </c>
      <c r="M23" s="7" t="s">
        <v>9</v>
      </c>
      <c r="N23" s="7" t="s">
        <v>9</v>
      </c>
      <c r="O23" s="7" t="s">
        <v>9</v>
      </c>
      <c r="P23" s="7"/>
      <c r="Q23" s="7" t="s">
        <v>9</v>
      </c>
      <c r="R23" s="7" t="s">
        <v>9</v>
      </c>
      <c r="S23" s="7" t="s">
        <v>9</v>
      </c>
      <c r="T23" s="7" t="s">
        <v>9</v>
      </c>
      <c r="U23" s="7" t="s">
        <v>9</v>
      </c>
      <c r="V23" s="7" t="s">
        <v>9</v>
      </c>
      <c r="W23" s="7" t="s">
        <v>9</v>
      </c>
      <c r="X23" s="7" t="s">
        <v>9</v>
      </c>
      <c r="Y23" s="20">
        <f t="shared" si="7"/>
        <v>0</v>
      </c>
      <c r="Z23" s="2">
        <f t="shared" si="0"/>
        <v>0</v>
      </c>
      <c r="AA23" s="2">
        <f t="shared" si="8"/>
        <v>0</v>
      </c>
      <c r="AB23" s="2">
        <f t="shared" si="9"/>
        <v>0</v>
      </c>
      <c r="AC23" s="2">
        <f t="shared" si="10"/>
        <v>0</v>
      </c>
      <c r="AE23">
        <f t="shared" si="1"/>
        <v>0</v>
      </c>
      <c r="AF23">
        <f t="shared" si="2"/>
        <v>0</v>
      </c>
      <c r="AG23">
        <f t="shared" si="3"/>
        <v>0</v>
      </c>
      <c r="AH23">
        <f t="shared" si="4"/>
        <v>0</v>
      </c>
      <c r="AI23">
        <f t="shared" si="5"/>
        <v>0</v>
      </c>
      <c r="AJ23" t="str">
        <f t="shared" si="11"/>
        <v/>
      </c>
      <c r="AK23" t="s">
        <v>795</v>
      </c>
      <c r="AL23" s="43">
        <f t="shared" si="12"/>
        <v>0</v>
      </c>
      <c r="AM23" s="43">
        <f t="shared" si="13"/>
        <v>0</v>
      </c>
      <c r="AN23" s="43">
        <f t="shared" si="14"/>
        <v>0</v>
      </c>
      <c r="AO23" s="43">
        <f t="shared" si="15"/>
        <v>0</v>
      </c>
    </row>
    <row r="24" spans="1:41" x14ac:dyDescent="0.25">
      <c r="A24" s="19" t="s">
        <v>92</v>
      </c>
      <c r="B24" s="19" t="s">
        <v>379</v>
      </c>
      <c r="C24" s="13" t="str">
        <f t="shared" si="6"/>
        <v>Mark Elgar</v>
      </c>
      <c r="D24" s="7">
        <v>-4</v>
      </c>
      <c r="E24" s="7">
        <v>4</v>
      </c>
      <c r="F24" s="7">
        <v>3</v>
      </c>
      <c r="G24" s="7">
        <v>5</v>
      </c>
      <c r="H24" s="7">
        <v>-2</v>
      </c>
      <c r="I24" s="7">
        <v>-10</v>
      </c>
      <c r="J24" s="7">
        <v>5</v>
      </c>
      <c r="K24" s="7">
        <v>2</v>
      </c>
      <c r="L24" s="7">
        <v>-3</v>
      </c>
      <c r="M24" s="7">
        <v>6</v>
      </c>
      <c r="N24" s="7" t="s">
        <v>9</v>
      </c>
      <c r="O24" s="7">
        <v>-3</v>
      </c>
      <c r="P24" s="7">
        <v>-15</v>
      </c>
      <c r="Q24" s="7" t="s">
        <v>9</v>
      </c>
      <c r="R24" s="7" t="s">
        <v>9</v>
      </c>
      <c r="S24" s="7" t="s">
        <v>9</v>
      </c>
      <c r="T24" s="7">
        <v>-1</v>
      </c>
      <c r="U24" s="7">
        <v>7</v>
      </c>
      <c r="V24" s="7" t="s">
        <v>9</v>
      </c>
      <c r="W24" s="7" t="s">
        <v>9</v>
      </c>
      <c r="X24" s="7" t="s">
        <v>9</v>
      </c>
      <c r="Y24" s="20">
        <f t="shared" si="7"/>
        <v>-6</v>
      </c>
      <c r="Z24" s="2">
        <f t="shared" si="0"/>
        <v>14</v>
      </c>
      <c r="AA24" s="2">
        <f t="shared" si="8"/>
        <v>7</v>
      </c>
      <c r="AB24" s="2">
        <f t="shared" si="9"/>
        <v>0</v>
      </c>
      <c r="AC24" s="2">
        <f t="shared" si="10"/>
        <v>7</v>
      </c>
      <c r="AE24">
        <f t="shared" si="1"/>
        <v>0</v>
      </c>
      <c r="AF24">
        <f t="shared" si="2"/>
        <v>0</v>
      </c>
      <c r="AG24">
        <f t="shared" si="3"/>
        <v>13</v>
      </c>
      <c r="AH24">
        <f t="shared" si="4"/>
        <v>1</v>
      </c>
      <c r="AI24">
        <f t="shared" si="5"/>
        <v>14</v>
      </c>
      <c r="AJ24" t="str">
        <f t="shared" si="11"/>
        <v/>
      </c>
      <c r="AK24" t="s">
        <v>394</v>
      </c>
      <c r="AL24" s="43">
        <f t="shared" si="12"/>
        <v>0</v>
      </c>
      <c r="AM24" s="43">
        <f t="shared" si="13"/>
        <v>0</v>
      </c>
      <c r="AN24" s="43">
        <f t="shared" si="14"/>
        <v>14</v>
      </c>
      <c r="AO24" s="43">
        <f t="shared" si="15"/>
        <v>0</v>
      </c>
    </row>
    <row r="25" spans="1:41" x14ac:dyDescent="0.25">
      <c r="A25" s="19" t="s">
        <v>380</v>
      </c>
      <c r="B25" s="19" t="s">
        <v>379</v>
      </c>
      <c r="C25" s="13" t="str">
        <f t="shared" si="6"/>
        <v>Tristan Elgar</v>
      </c>
      <c r="D25" s="7">
        <v>22</v>
      </c>
      <c r="E25" s="7">
        <v>-17</v>
      </c>
      <c r="F25" s="7">
        <v>-5</v>
      </c>
      <c r="G25" s="7">
        <v>4</v>
      </c>
      <c r="H25" s="7">
        <v>30</v>
      </c>
      <c r="I25" s="7">
        <v>5</v>
      </c>
      <c r="J25" s="7">
        <v>6</v>
      </c>
      <c r="K25" s="7" t="s">
        <v>9</v>
      </c>
      <c r="L25" s="7">
        <v>-11</v>
      </c>
      <c r="M25" s="7">
        <v>30</v>
      </c>
      <c r="N25" s="7">
        <v>-4</v>
      </c>
      <c r="O25" s="7">
        <v>-2</v>
      </c>
      <c r="P25" s="7">
        <v>3</v>
      </c>
      <c r="Q25" s="7">
        <v>6</v>
      </c>
      <c r="R25" s="7">
        <v>-3</v>
      </c>
      <c r="S25" s="7">
        <v>-22</v>
      </c>
      <c r="T25" s="7">
        <v>5</v>
      </c>
      <c r="U25" s="7">
        <v>12</v>
      </c>
      <c r="V25" s="7">
        <v>-5</v>
      </c>
      <c r="W25" s="7" t="s">
        <v>9</v>
      </c>
      <c r="X25" s="7" t="s">
        <v>9</v>
      </c>
      <c r="Y25" s="20">
        <f t="shared" si="7"/>
        <v>54</v>
      </c>
      <c r="Z25" s="2">
        <f t="shared" si="0"/>
        <v>18</v>
      </c>
      <c r="AA25" s="2">
        <f t="shared" si="8"/>
        <v>10</v>
      </c>
      <c r="AB25" s="2">
        <f t="shared" si="9"/>
        <v>0</v>
      </c>
      <c r="AC25" s="2">
        <f t="shared" si="10"/>
        <v>8</v>
      </c>
      <c r="AE25">
        <f t="shared" si="1"/>
        <v>16</v>
      </c>
      <c r="AF25">
        <f t="shared" si="2"/>
        <v>0</v>
      </c>
      <c r="AG25">
        <f t="shared" si="3"/>
        <v>2</v>
      </c>
      <c r="AH25">
        <f t="shared" si="4"/>
        <v>0</v>
      </c>
      <c r="AI25">
        <f t="shared" si="5"/>
        <v>18</v>
      </c>
      <c r="AJ25" t="str">
        <f t="shared" si="11"/>
        <v/>
      </c>
      <c r="AK25" t="s">
        <v>395</v>
      </c>
      <c r="AL25" s="43">
        <f t="shared" si="12"/>
        <v>16</v>
      </c>
      <c r="AM25" s="43">
        <f t="shared" si="13"/>
        <v>2</v>
      </c>
      <c r="AN25" s="43">
        <f t="shared" si="14"/>
        <v>0</v>
      </c>
      <c r="AO25" s="43">
        <f t="shared" si="15"/>
        <v>0</v>
      </c>
    </row>
    <row r="26" spans="1:41" x14ac:dyDescent="0.25">
      <c r="A26" t="s">
        <v>50</v>
      </c>
      <c r="B26" t="s">
        <v>51</v>
      </c>
      <c r="C26" s="13" t="str">
        <f t="shared" si="6"/>
        <v>Andrew Feijen</v>
      </c>
      <c r="D26" s="7">
        <v>3</v>
      </c>
      <c r="E26" s="7">
        <v>-16</v>
      </c>
      <c r="F26" s="7">
        <v>9</v>
      </c>
      <c r="G26" s="7">
        <v>7</v>
      </c>
      <c r="H26" s="7">
        <v>0</v>
      </c>
      <c r="I26" s="7">
        <v>4</v>
      </c>
      <c r="J26" s="7">
        <v>13</v>
      </c>
      <c r="K26" s="7">
        <v>22</v>
      </c>
      <c r="L26" s="7">
        <v>9</v>
      </c>
      <c r="M26" s="7">
        <v>-3</v>
      </c>
      <c r="N26" s="7">
        <v>-2</v>
      </c>
      <c r="O26" s="7">
        <v>18</v>
      </c>
      <c r="P26" s="7">
        <v>10</v>
      </c>
      <c r="Q26" s="7">
        <v>-4</v>
      </c>
      <c r="R26" s="7">
        <v>3</v>
      </c>
      <c r="S26" s="7">
        <v>15</v>
      </c>
      <c r="T26" s="7">
        <v>14</v>
      </c>
      <c r="U26" s="7">
        <v>14</v>
      </c>
      <c r="V26" s="7">
        <v>16</v>
      </c>
      <c r="W26" s="7" t="s">
        <v>9</v>
      </c>
      <c r="X26" s="7" t="s">
        <v>9</v>
      </c>
      <c r="Y26" s="20">
        <f t="shared" si="7"/>
        <v>132</v>
      </c>
      <c r="Z26" s="2">
        <f t="shared" si="0"/>
        <v>19</v>
      </c>
      <c r="AA26" s="2">
        <f t="shared" si="8"/>
        <v>14</v>
      </c>
      <c r="AB26" s="2">
        <f t="shared" si="9"/>
        <v>1</v>
      </c>
      <c r="AC26" s="2">
        <f t="shared" si="10"/>
        <v>4</v>
      </c>
      <c r="AE26">
        <f t="shared" si="1"/>
        <v>0</v>
      </c>
      <c r="AF26">
        <f t="shared" si="2"/>
        <v>4</v>
      </c>
      <c r="AG26">
        <f t="shared" si="3"/>
        <v>6</v>
      </c>
      <c r="AH26">
        <f t="shared" si="4"/>
        <v>9</v>
      </c>
      <c r="AI26">
        <f t="shared" si="5"/>
        <v>19</v>
      </c>
      <c r="AJ26" t="str">
        <f t="shared" si="11"/>
        <v/>
      </c>
      <c r="AK26" t="s">
        <v>52</v>
      </c>
      <c r="AL26" s="43">
        <f t="shared" si="12"/>
        <v>10</v>
      </c>
      <c r="AM26" s="43">
        <f t="shared" si="13"/>
        <v>9</v>
      </c>
      <c r="AN26" s="43">
        <f t="shared" si="14"/>
        <v>0</v>
      </c>
      <c r="AO26" s="43">
        <f t="shared" si="15"/>
        <v>0</v>
      </c>
    </row>
    <row r="27" spans="1:41" x14ac:dyDescent="0.25">
      <c r="A27" t="s">
        <v>53</v>
      </c>
      <c r="B27" t="s">
        <v>51</v>
      </c>
      <c r="C27" s="13" t="str">
        <f t="shared" si="6"/>
        <v>Steve Feijen</v>
      </c>
      <c r="D27" s="7">
        <v>3</v>
      </c>
      <c r="E27" s="7">
        <v>-16</v>
      </c>
      <c r="F27" s="7">
        <v>9</v>
      </c>
      <c r="G27" s="7">
        <v>7</v>
      </c>
      <c r="H27" s="7">
        <v>0</v>
      </c>
      <c r="I27" s="7">
        <v>4</v>
      </c>
      <c r="J27" s="7">
        <v>13</v>
      </c>
      <c r="K27" s="7">
        <v>22</v>
      </c>
      <c r="L27" s="7">
        <v>9</v>
      </c>
      <c r="M27" s="7">
        <v>4</v>
      </c>
      <c r="N27" s="7">
        <v>-7</v>
      </c>
      <c r="O27" s="7">
        <v>6</v>
      </c>
      <c r="P27" s="7">
        <v>-11</v>
      </c>
      <c r="Q27" s="7">
        <v>-4</v>
      </c>
      <c r="R27" s="7">
        <v>3</v>
      </c>
      <c r="S27" s="7">
        <v>3</v>
      </c>
      <c r="T27" s="7">
        <v>12</v>
      </c>
      <c r="U27" s="7">
        <v>-4</v>
      </c>
      <c r="V27" s="7">
        <v>21</v>
      </c>
      <c r="W27" s="7">
        <v>-35</v>
      </c>
      <c r="X27" s="7" t="s">
        <v>9</v>
      </c>
      <c r="Y27" s="20">
        <f t="shared" si="7"/>
        <v>39</v>
      </c>
      <c r="Z27" s="2">
        <f t="shared" si="0"/>
        <v>20</v>
      </c>
      <c r="AA27" s="2">
        <f t="shared" si="8"/>
        <v>13</v>
      </c>
      <c r="AB27" s="2">
        <f t="shared" si="9"/>
        <v>1</v>
      </c>
      <c r="AC27" s="2">
        <f t="shared" si="10"/>
        <v>6</v>
      </c>
      <c r="AE27">
        <f t="shared" si="1"/>
        <v>0</v>
      </c>
      <c r="AF27">
        <f t="shared" si="2"/>
        <v>2</v>
      </c>
      <c r="AG27">
        <f t="shared" si="3"/>
        <v>9</v>
      </c>
      <c r="AH27">
        <f t="shared" si="4"/>
        <v>9</v>
      </c>
      <c r="AI27">
        <f t="shared" si="5"/>
        <v>20</v>
      </c>
      <c r="AJ27" t="str">
        <f t="shared" si="11"/>
        <v/>
      </c>
      <c r="AK27" t="s">
        <v>54</v>
      </c>
      <c r="AL27" s="43">
        <f t="shared" si="12"/>
        <v>2</v>
      </c>
      <c r="AM27" s="43">
        <f t="shared" si="13"/>
        <v>18</v>
      </c>
      <c r="AN27" s="43">
        <f t="shared" si="14"/>
        <v>0</v>
      </c>
      <c r="AO27" s="43">
        <f t="shared" si="15"/>
        <v>0</v>
      </c>
    </row>
    <row r="28" spans="1:41" x14ac:dyDescent="0.25">
      <c r="A28" t="s">
        <v>32</v>
      </c>
      <c r="B28" t="s">
        <v>381</v>
      </c>
      <c r="C28" s="13" t="str">
        <f t="shared" si="6"/>
        <v>Chris Firth</v>
      </c>
      <c r="D28" s="7">
        <v>-2</v>
      </c>
      <c r="E28" s="7">
        <v>-14</v>
      </c>
      <c r="F28" s="7">
        <v>12</v>
      </c>
      <c r="G28" s="7">
        <v>4</v>
      </c>
      <c r="H28" s="7">
        <v>-1</v>
      </c>
      <c r="I28" s="7">
        <v>-7</v>
      </c>
      <c r="J28" s="7">
        <v>-18</v>
      </c>
      <c r="K28" s="7">
        <v>-8</v>
      </c>
      <c r="L28" s="7">
        <v>-9</v>
      </c>
      <c r="M28" s="7">
        <v>7</v>
      </c>
      <c r="N28" s="7">
        <v>-3</v>
      </c>
      <c r="O28" s="7">
        <v>-7</v>
      </c>
      <c r="P28" s="7">
        <v>-2</v>
      </c>
      <c r="Q28" s="7">
        <v>5</v>
      </c>
      <c r="R28" s="7">
        <v>1</v>
      </c>
      <c r="S28" s="7">
        <v>-5</v>
      </c>
      <c r="T28" s="7">
        <v>13</v>
      </c>
      <c r="U28" s="7">
        <v>0</v>
      </c>
      <c r="V28" s="7">
        <v>-19</v>
      </c>
      <c r="W28" s="7" t="s">
        <v>9</v>
      </c>
      <c r="X28" s="7" t="s">
        <v>9</v>
      </c>
      <c r="Y28" s="20">
        <f t="shared" si="7"/>
        <v>-53</v>
      </c>
      <c r="Z28" s="2">
        <f t="shared" si="0"/>
        <v>19</v>
      </c>
      <c r="AA28" s="2">
        <f t="shared" si="8"/>
        <v>6</v>
      </c>
      <c r="AB28" s="2">
        <f t="shared" si="9"/>
        <v>1</v>
      </c>
      <c r="AC28" s="2">
        <f t="shared" si="10"/>
        <v>12</v>
      </c>
      <c r="AE28">
        <f t="shared" si="1"/>
        <v>5</v>
      </c>
      <c r="AF28">
        <f t="shared" si="2"/>
        <v>14</v>
      </c>
      <c r="AG28">
        <f t="shared" si="3"/>
        <v>0</v>
      </c>
      <c r="AH28">
        <f t="shared" si="4"/>
        <v>0</v>
      </c>
      <c r="AI28">
        <f t="shared" si="5"/>
        <v>19</v>
      </c>
      <c r="AJ28" t="str">
        <f t="shared" si="11"/>
        <v/>
      </c>
      <c r="AK28" t="s">
        <v>396</v>
      </c>
      <c r="AL28" s="43">
        <f t="shared" si="12"/>
        <v>19</v>
      </c>
      <c r="AM28" s="43">
        <f t="shared" si="13"/>
        <v>0</v>
      </c>
      <c r="AN28" s="43">
        <f t="shared" si="14"/>
        <v>0</v>
      </c>
      <c r="AO28" s="43">
        <f t="shared" si="15"/>
        <v>0</v>
      </c>
    </row>
    <row r="29" spans="1:41" x14ac:dyDescent="0.25">
      <c r="A29" t="s">
        <v>55</v>
      </c>
      <c r="B29" t="s">
        <v>56</v>
      </c>
      <c r="C29" s="13" t="str">
        <f t="shared" si="6"/>
        <v>Alan Forrest</v>
      </c>
      <c r="D29" s="7" t="s">
        <v>9</v>
      </c>
      <c r="E29" s="7" t="s">
        <v>9</v>
      </c>
      <c r="F29" s="7" t="s">
        <v>9</v>
      </c>
      <c r="G29" s="7">
        <v>10</v>
      </c>
      <c r="H29" s="7">
        <v>4</v>
      </c>
      <c r="I29" s="7">
        <v>6</v>
      </c>
      <c r="J29" s="7">
        <v>12</v>
      </c>
      <c r="K29" s="7" t="s">
        <v>9</v>
      </c>
      <c r="L29" s="7">
        <v>16</v>
      </c>
      <c r="M29" s="7">
        <v>-3</v>
      </c>
      <c r="N29" s="7" t="s">
        <v>9</v>
      </c>
      <c r="O29" s="7">
        <v>1</v>
      </c>
      <c r="P29" s="7">
        <v>4</v>
      </c>
      <c r="Q29" s="7" t="s">
        <v>9</v>
      </c>
      <c r="R29" s="7" t="s">
        <v>9</v>
      </c>
      <c r="S29" s="7" t="s">
        <v>9</v>
      </c>
      <c r="T29" s="7" t="s">
        <v>9</v>
      </c>
      <c r="U29" s="7">
        <v>9</v>
      </c>
      <c r="V29" s="7" t="s">
        <v>9</v>
      </c>
      <c r="W29" s="7" t="s">
        <v>9</v>
      </c>
      <c r="X29" s="7" t="s">
        <v>9</v>
      </c>
      <c r="Y29" s="20">
        <f t="shared" si="7"/>
        <v>59</v>
      </c>
      <c r="Z29" s="2">
        <f t="shared" si="0"/>
        <v>9</v>
      </c>
      <c r="AA29" s="2">
        <f t="shared" si="8"/>
        <v>8</v>
      </c>
      <c r="AB29" s="2">
        <f t="shared" si="9"/>
        <v>0</v>
      </c>
      <c r="AC29" s="2">
        <f t="shared" si="10"/>
        <v>1</v>
      </c>
      <c r="AE29">
        <f t="shared" si="1"/>
        <v>0</v>
      </c>
      <c r="AF29">
        <f t="shared" si="2"/>
        <v>0</v>
      </c>
      <c r="AG29">
        <f t="shared" si="3"/>
        <v>4</v>
      </c>
      <c r="AH29">
        <f t="shared" si="4"/>
        <v>5</v>
      </c>
      <c r="AI29">
        <f t="shared" si="5"/>
        <v>9</v>
      </c>
      <c r="AJ29" t="str">
        <f t="shared" si="11"/>
        <v/>
      </c>
      <c r="AK29" t="s">
        <v>57</v>
      </c>
      <c r="AL29" s="43">
        <f t="shared" si="12"/>
        <v>0</v>
      </c>
      <c r="AM29" s="43">
        <f t="shared" si="13"/>
        <v>0</v>
      </c>
      <c r="AN29" s="43">
        <f t="shared" si="14"/>
        <v>0</v>
      </c>
      <c r="AO29" s="43">
        <f t="shared" si="15"/>
        <v>9</v>
      </c>
    </row>
    <row r="30" spans="1:41" x14ac:dyDescent="0.25">
      <c r="A30" t="s">
        <v>58</v>
      </c>
      <c r="B30" t="s">
        <v>59</v>
      </c>
      <c r="C30" s="13" t="str">
        <f t="shared" si="6"/>
        <v>John Frangos</v>
      </c>
      <c r="D30" s="7">
        <v>-4</v>
      </c>
      <c r="E30" s="7">
        <v>4</v>
      </c>
      <c r="F30" s="7" t="s">
        <v>9</v>
      </c>
      <c r="G30" s="7">
        <v>-3</v>
      </c>
      <c r="H30" s="7">
        <v>-1</v>
      </c>
      <c r="I30" s="7">
        <v>10</v>
      </c>
      <c r="J30" s="7">
        <v>-8</v>
      </c>
      <c r="K30" s="7">
        <v>-20</v>
      </c>
      <c r="L30" s="7">
        <v>18</v>
      </c>
      <c r="M30" s="7">
        <v>6</v>
      </c>
      <c r="N30" s="7" t="s">
        <v>9</v>
      </c>
      <c r="O30" s="7">
        <v>15</v>
      </c>
      <c r="P30" s="7" t="s">
        <v>9</v>
      </c>
      <c r="Q30" s="7" t="s">
        <v>9</v>
      </c>
      <c r="R30" s="7" t="s">
        <v>9</v>
      </c>
      <c r="S30" s="7" t="s">
        <v>9</v>
      </c>
      <c r="T30" s="7">
        <v>-5</v>
      </c>
      <c r="U30" s="7">
        <v>11</v>
      </c>
      <c r="V30" s="7" t="s">
        <v>9</v>
      </c>
      <c r="W30" s="7" t="s">
        <v>9</v>
      </c>
      <c r="X30" s="7" t="s">
        <v>9</v>
      </c>
      <c r="Y30" s="20">
        <f t="shared" si="7"/>
        <v>23</v>
      </c>
      <c r="Z30" s="2">
        <f t="shared" si="0"/>
        <v>12</v>
      </c>
      <c r="AA30" s="2">
        <f t="shared" si="8"/>
        <v>6</v>
      </c>
      <c r="AB30" s="2">
        <f t="shared" si="9"/>
        <v>0</v>
      </c>
      <c r="AC30" s="2">
        <f t="shared" si="10"/>
        <v>6</v>
      </c>
      <c r="AE30">
        <f t="shared" si="1"/>
        <v>7</v>
      </c>
      <c r="AF30">
        <f t="shared" si="2"/>
        <v>5</v>
      </c>
      <c r="AG30">
        <f t="shared" si="3"/>
        <v>0</v>
      </c>
      <c r="AH30">
        <f t="shared" si="4"/>
        <v>0</v>
      </c>
      <c r="AI30">
        <f t="shared" si="5"/>
        <v>12</v>
      </c>
      <c r="AJ30" t="str">
        <f t="shared" si="11"/>
        <v/>
      </c>
      <c r="AK30" t="s">
        <v>60</v>
      </c>
      <c r="AL30" s="43">
        <f t="shared" si="12"/>
        <v>0</v>
      </c>
      <c r="AM30" s="43">
        <f t="shared" si="13"/>
        <v>0</v>
      </c>
      <c r="AN30" s="43">
        <f t="shared" si="14"/>
        <v>12</v>
      </c>
      <c r="AO30" s="43">
        <f t="shared" si="15"/>
        <v>0</v>
      </c>
    </row>
    <row r="31" spans="1:41" x14ac:dyDescent="0.25">
      <c r="A31" t="s">
        <v>13</v>
      </c>
      <c r="B31" t="s">
        <v>162</v>
      </c>
      <c r="C31" s="13" t="str">
        <f t="shared" si="6"/>
        <v>Don Germein</v>
      </c>
      <c r="D31" s="7">
        <v>-4</v>
      </c>
      <c r="E31" s="7">
        <v>-8</v>
      </c>
      <c r="F31" s="7">
        <v>-17</v>
      </c>
      <c r="G31" s="7">
        <v>38</v>
      </c>
      <c r="H31" s="7">
        <v>-1</v>
      </c>
      <c r="I31" s="7">
        <v>9</v>
      </c>
      <c r="J31" s="7">
        <v>18</v>
      </c>
      <c r="K31" s="7" t="s">
        <v>9</v>
      </c>
      <c r="L31" s="7">
        <v>15</v>
      </c>
      <c r="M31" s="7">
        <v>1</v>
      </c>
      <c r="N31" s="7" t="s">
        <v>9</v>
      </c>
      <c r="O31" s="7" t="s">
        <v>9</v>
      </c>
      <c r="P31" s="7">
        <v>17</v>
      </c>
      <c r="Q31" s="7" t="s">
        <v>9</v>
      </c>
      <c r="R31" s="7" t="s">
        <v>9</v>
      </c>
      <c r="S31" s="7" t="s">
        <v>9</v>
      </c>
      <c r="T31" s="7" t="s">
        <v>9</v>
      </c>
      <c r="U31" s="7">
        <v>12</v>
      </c>
      <c r="V31" s="7" t="s">
        <v>9</v>
      </c>
      <c r="W31" s="7" t="s">
        <v>9</v>
      </c>
      <c r="X31" s="7" t="s">
        <v>9</v>
      </c>
      <c r="Y31" s="20">
        <f t="shared" si="7"/>
        <v>80</v>
      </c>
      <c r="Z31" s="2">
        <f t="shared" si="0"/>
        <v>11</v>
      </c>
      <c r="AA31" s="2">
        <f t="shared" si="8"/>
        <v>7</v>
      </c>
      <c r="AB31" s="2">
        <f t="shared" si="9"/>
        <v>0</v>
      </c>
      <c r="AC31" s="2">
        <f t="shared" si="10"/>
        <v>4</v>
      </c>
      <c r="AE31">
        <f t="shared" si="1"/>
        <v>1</v>
      </c>
      <c r="AF31">
        <f t="shared" si="2"/>
        <v>4</v>
      </c>
      <c r="AG31">
        <f t="shared" si="3"/>
        <v>0</v>
      </c>
      <c r="AH31">
        <f t="shared" si="4"/>
        <v>6</v>
      </c>
      <c r="AI31">
        <f t="shared" si="5"/>
        <v>11</v>
      </c>
      <c r="AJ31" t="str">
        <f t="shared" si="11"/>
        <v/>
      </c>
      <c r="AK31" t="s">
        <v>234</v>
      </c>
      <c r="AL31" s="43">
        <f t="shared" si="12"/>
        <v>0</v>
      </c>
      <c r="AM31" s="43">
        <f t="shared" si="13"/>
        <v>0</v>
      </c>
      <c r="AN31" s="43">
        <f t="shared" si="14"/>
        <v>5</v>
      </c>
      <c r="AO31" s="43">
        <f t="shared" si="15"/>
        <v>6</v>
      </c>
    </row>
    <row r="32" spans="1:41" x14ac:dyDescent="0.25">
      <c r="A32" s="19" t="s">
        <v>534</v>
      </c>
      <c r="B32" s="19" t="s">
        <v>535</v>
      </c>
      <c r="C32" s="13" t="str">
        <f t="shared" si="6"/>
        <v>Carlos Gonzalez</v>
      </c>
      <c r="D32" s="7">
        <v>5</v>
      </c>
      <c r="E32" s="7">
        <v>-12</v>
      </c>
      <c r="F32" s="7">
        <v>9</v>
      </c>
      <c r="G32" s="7">
        <v>-5</v>
      </c>
      <c r="H32" s="7">
        <v>18</v>
      </c>
      <c r="I32" s="7">
        <v>1</v>
      </c>
      <c r="J32" s="7">
        <v>-25</v>
      </c>
      <c r="K32" s="7">
        <v>-1</v>
      </c>
      <c r="L32" s="7">
        <v>18</v>
      </c>
      <c r="M32" s="7">
        <v>6</v>
      </c>
      <c r="N32" s="7" t="s">
        <v>9</v>
      </c>
      <c r="O32" s="7">
        <v>15</v>
      </c>
      <c r="P32" s="7">
        <v>23</v>
      </c>
      <c r="Q32" s="7" t="s">
        <v>9</v>
      </c>
      <c r="R32" s="7" t="s">
        <v>9</v>
      </c>
      <c r="S32" s="7" t="s">
        <v>9</v>
      </c>
      <c r="T32" s="7">
        <v>-5</v>
      </c>
      <c r="U32" s="7">
        <v>13</v>
      </c>
      <c r="V32" s="7" t="s">
        <v>9</v>
      </c>
      <c r="W32" s="7" t="s">
        <v>9</v>
      </c>
      <c r="X32" s="7" t="s">
        <v>9</v>
      </c>
      <c r="Y32" s="20">
        <f t="shared" si="7"/>
        <v>60</v>
      </c>
      <c r="Z32" s="2">
        <f t="shared" si="0"/>
        <v>14</v>
      </c>
      <c r="AA32" s="2">
        <f t="shared" si="8"/>
        <v>9</v>
      </c>
      <c r="AB32" s="2">
        <f t="shared" si="9"/>
        <v>0</v>
      </c>
      <c r="AC32" s="2">
        <f t="shared" si="10"/>
        <v>5</v>
      </c>
      <c r="AE32">
        <f t="shared" si="1"/>
        <v>4</v>
      </c>
      <c r="AF32">
        <f t="shared" si="2"/>
        <v>4</v>
      </c>
      <c r="AG32">
        <f t="shared" si="3"/>
        <v>6</v>
      </c>
      <c r="AH32">
        <f t="shared" si="4"/>
        <v>0</v>
      </c>
      <c r="AI32">
        <f t="shared" si="5"/>
        <v>14</v>
      </c>
      <c r="AJ32" t="str">
        <f t="shared" si="11"/>
        <v/>
      </c>
      <c r="AK32" t="s">
        <v>494</v>
      </c>
      <c r="AL32" s="43">
        <f t="shared" si="12"/>
        <v>0</v>
      </c>
      <c r="AM32" s="43">
        <f t="shared" si="13"/>
        <v>5</v>
      </c>
      <c r="AN32" s="43">
        <f t="shared" si="14"/>
        <v>9</v>
      </c>
      <c r="AO32" s="43">
        <f t="shared" si="15"/>
        <v>0</v>
      </c>
    </row>
    <row r="33" spans="1:41" x14ac:dyDescent="0.25">
      <c r="A33" t="s">
        <v>61</v>
      </c>
      <c r="B33" t="s">
        <v>62</v>
      </c>
      <c r="C33" s="13" t="str">
        <f t="shared" si="6"/>
        <v>Adrian Green</v>
      </c>
      <c r="D33" s="7">
        <v>-2</v>
      </c>
      <c r="E33" s="7">
        <v>-14</v>
      </c>
      <c r="F33" s="7">
        <v>12</v>
      </c>
      <c r="G33" s="7">
        <v>4</v>
      </c>
      <c r="H33" s="7">
        <v>-1</v>
      </c>
      <c r="I33" s="7">
        <v>-7</v>
      </c>
      <c r="J33" s="7">
        <v>-18</v>
      </c>
      <c r="K33" s="7">
        <v>-4</v>
      </c>
      <c r="L33" s="7">
        <v>-11</v>
      </c>
      <c r="M33" s="7" t="s">
        <v>9</v>
      </c>
      <c r="N33" s="7">
        <v>-3</v>
      </c>
      <c r="O33" s="7">
        <v>-7</v>
      </c>
      <c r="P33" s="7">
        <v>-2</v>
      </c>
      <c r="Q33" s="7">
        <v>5</v>
      </c>
      <c r="R33" s="7">
        <v>1</v>
      </c>
      <c r="S33" s="7">
        <v>-5</v>
      </c>
      <c r="T33" s="7">
        <v>13</v>
      </c>
      <c r="U33" s="7">
        <v>0</v>
      </c>
      <c r="V33" s="7">
        <v>-19</v>
      </c>
      <c r="W33" s="7" t="s">
        <v>9</v>
      </c>
      <c r="X33" s="7" t="s">
        <v>9</v>
      </c>
      <c r="Y33" s="20">
        <f t="shared" si="7"/>
        <v>-58</v>
      </c>
      <c r="Z33" s="2">
        <f t="shared" si="0"/>
        <v>18</v>
      </c>
      <c r="AA33" s="2">
        <f t="shared" si="8"/>
        <v>5</v>
      </c>
      <c r="AB33" s="2">
        <f t="shared" si="9"/>
        <v>1</v>
      </c>
      <c r="AC33" s="2">
        <f t="shared" si="10"/>
        <v>12</v>
      </c>
      <c r="AE33">
        <f t="shared" si="1"/>
        <v>0</v>
      </c>
      <c r="AF33">
        <f t="shared" si="2"/>
        <v>0</v>
      </c>
      <c r="AG33">
        <f t="shared" si="3"/>
        <v>2</v>
      </c>
      <c r="AH33">
        <f t="shared" si="4"/>
        <v>16</v>
      </c>
      <c r="AI33">
        <f t="shared" si="5"/>
        <v>18</v>
      </c>
      <c r="AJ33" t="str">
        <f t="shared" si="11"/>
        <v/>
      </c>
      <c r="AK33" t="s">
        <v>63</v>
      </c>
      <c r="AL33" s="43">
        <f t="shared" si="12"/>
        <v>18</v>
      </c>
      <c r="AM33" s="43">
        <f t="shared" si="13"/>
        <v>0</v>
      </c>
      <c r="AN33" s="43">
        <f t="shared" si="14"/>
        <v>0</v>
      </c>
      <c r="AO33" s="43">
        <f t="shared" si="15"/>
        <v>0</v>
      </c>
    </row>
    <row r="34" spans="1:41" x14ac:dyDescent="0.25">
      <c r="A34" t="s">
        <v>184</v>
      </c>
      <c r="B34" t="s">
        <v>62</v>
      </c>
      <c r="C34" s="13" t="str">
        <f t="shared" si="6"/>
        <v>Craig Green</v>
      </c>
      <c r="D34" s="7" t="s">
        <v>9</v>
      </c>
      <c r="E34" s="7" t="s">
        <v>9</v>
      </c>
      <c r="F34" s="7" t="s">
        <v>9</v>
      </c>
      <c r="G34" s="7" t="s">
        <v>9</v>
      </c>
      <c r="H34" s="7" t="s">
        <v>9</v>
      </c>
      <c r="I34" s="7" t="s">
        <v>9</v>
      </c>
      <c r="J34" s="7" t="s">
        <v>9</v>
      </c>
      <c r="K34" s="7" t="s">
        <v>9</v>
      </c>
      <c r="L34" s="7" t="s">
        <v>9</v>
      </c>
      <c r="M34" s="7" t="s">
        <v>9</v>
      </c>
      <c r="N34" s="7">
        <v>-29</v>
      </c>
      <c r="O34" s="7">
        <v>-4</v>
      </c>
      <c r="P34" s="7">
        <v>-11</v>
      </c>
      <c r="Q34" s="7">
        <v>6</v>
      </c>
      <c r="R34" s="7">
        <v>-3</v>
      </c>
      <c r="S34" s="7">
        <v>5</v>
      </c>
      <c r="T34" s="7">
        <v>-7</v>
      </c>
      <c r="U34" s="7">
        <v>16</v>
      </c>
      <c r="V34" s="7">
        <v>3</v>
      </c>
      <c r="W34" s="7">
        <v>-21</v>
      </c>
      <c r="X34" s="7" t="s">
        <v>9</v>
      </c>
      <c r="Y34" s="20">
        <f t="shared" si="7"/>
        <v>-45</v>
      </c>
      <c r="Z34" s="2">
        <f t="shared" si="0"/>
        <v>10</v>
      </c>
      <c r="AA34" s="2">
        <f t="shared" si="8"/>
        <v>4</v>
      </c>
      <c r="AB34" s="2">
        <f t="shared" si="9"/>
        <v>0</v>
      </c>
      <c r="AC34" s="2">
        <f t="shared" si="10"/>
        <v>6</v>
      </c>
      <c r="AE34">
        <f t="shared" ref="AE34:AE65" si="16">IF(ISERROR(VLOOKUP($C34,$A$101:$C$190,3,FALSE)=1),0,IF(VLOOKUP($C34,$A$101:$C$190,3,FALSE)=1,1,0))+IF(ISERROR(VLOOKUP($C34,$D$101:$F$190,3,FALSE)=1),0,IF(VLOOKUP($C34,$D$101:$F$190,3,FALSE)=1,1,0))+IF(ISERROR(VLOOKUP($C34,$G$101:$I$190,3,FALSE)=1),0,IF(VLOOKUP($C34,$G$101:$I$190,3,FALSE)=1,1,0))+IF(ISERROR(VLOOKUP($C34,$J$101:$L$190,3,FALSE)=1),0,IF(VLOOKUP($C34,$J$101:$L$190,3,FALSE)=1,1,0))+IF(ISERROR(VLOOKUP($C34,$M$101:$O$190,3,FALSE)=1),0,IF(VLOOKUP($C34,$M$101:$O$190,3,FALSE)=1,1,0))+IF(ISERROR(VLOOKUP($C34,$P$101:$R$190,3,FALSE)=1),0,IF(VLOOKUP($C34,$P$101:$R$190,3,FALSE)=1,1,0))+IF(ISERROR(VLOOKUP($C34,$S$101:$U$190,3,FALSE)=1),0,IF(VLOOKUP($C34,$S$101:$U$190,3,FALSE)=1,1,0))+IF(ISERROR(VLOOKUP($C34,$V$101:$X$190,3,FALSE)=1),0,IF(VLOOKUP($C34,$V$101:$X$190,3,FALSE)=1,1,0))+IF(ISERROR(VLOOKUP($C34,$Y$101:$AA$190,3,FALSE)=1),0,IF(VLOOKUP($C34,$Y$101:$AA$190,3,FALSE)=1,1,0))+IF(ISERROR(VLOOKUP($C34,$AB$101:$AD$186,3,FALSE)=1),0,IF(VLOOKUP($C34,$AB$101:$AD$186,3,FALSE)=1,1,0))+IF(ISERROR(VLOOKUP($C34,$AE$101:$AG$186,3,FALSE)=1),0,IF(VLOOKUP($C34,$AE$101:$AG$186,3,FALSE)=1,1,0))+IF(ISERROR(VLOOKUP($C34,$AH$101:$AJ$190,3,FALSE)=1),0,IF(VLOOKUP($C34,$AH$101:$AJ$190,3,FALSE)=1,1,0))+IF(ISERROR(VLOOKUP($C34,$AK$101:$AM$190,3,FALSE)=1),0,IF(VLOOKUP($C34,$AK$101:$AM$190,3,FALSE)=1,1,0))+IF(ISERROR(VLOOKUP($C34,$AN$101:$AP$190,3,FALSE)=1),0,IF(VLOOKUP($C34,$AN$101:$AP$190,3,FALSE)=1,1,0))+IF(ISERROR(VLOOKUP($C34,$AQ$101:$AS$190,3,FALSE)=1),0,IF(VLOOKUP($C34,$AQ$101:$AS$190,3,FALSE)=1,1,0))+IF(ISERROR(VLOOKUP($C34,$AT$101:$AV$190,3,FALSE)=1),0,IF(VLOOKUP($C34,$AT$101:$AV$190,3,FALSE)=1,1,0))+IF(ISERROR(VLOOKUP($C34,$AW$101:$AY$190,3,FALSE)=1),0,IF(VLOOKUP($C34,$AW$101:$AY$190,3,FALSE)=1,1,0))+IF(ISERROR(VLOOKUP($C34,$AZ$101:$BB$190,3,FALSE)=1),0,IF(VLOOKUP($C34,$AZ$101:$BB$190,3,FALSE)=1,1,0))+IF(ISERROR(VLOOKUP($C34,$BC$101:$BE$190,3,FALSE)=1),0,IF(VLOOKUP($C34,$BC$101:$BE$190,3,FALSE)=1,1,0))+IF(ISERROR(VLOOKUP($C34,$BF$101:$BH$190,3,FALSE)=1),0,IF(VLOOKUP($C34,$BF$101:$BH$190,3,FALSE)=1,1,0))+IF(ISERROR(VLOOKUP($C34,$BI$101:$BK$190,3,FALSE)=1),0,IF(VLOOKUP($C34,$BI$101:$BK$190,3,FALSE)=1,1,0))</f>
        <v>0</v>
      </c>
      <c r="AF34">
        <f t="shared" ref="AF34:AF65" si="17">IF(ISERROR(VLOOKUP($C34,$A$101:$C$190,3,FALSE)=2),0,IF(VLOOKUP($C34,$A$101:$C$190,3,FALSE)=2,1,0))+IF(ISERROR(VLOOKUP($C34,$D$101:$F$190,3,FALSE)=2),0,IF(VLOOKUP($C34,$D$101:$F$190,3,FALSE)=2,1,0))+IF(ISERROR(VLOOKUP($C34,$G$101:$I$190,3,FALSE)=2),0,IF(VLOOKUP($C34,$G$101:$I$190,3,FALSE)=2,1,0))+IF(ISERROR(VLOOKUP($C34,$J$101:$L$190,3,FALSE)=2),0,IF(VLOOKUP($C34,$J$101:$L$190,3,FALSE)=2,1,0))+IF(ISERROR(VLOOKUP($C34,$M$101:$O$190,3,FALSE)=2),0,IF(VLOOKUP($C34,$M$101:$O$190,3,FALSE)=2,1,0))+IF(ISERROR(VLOOKUP($C34,$P$101:$R$190,3,FALSE)=2),0,IF(VLOOKUP($C34,$P$101:$R$190,3,FALSE)=2,1,0))+IF(ISERROR(VLOOKUP($C34,$S$101:$U$190,3,FALSE)=2),0,IF(VLOOKUP($C34,$S$101:$U$190,3,FALSE)=2,1,0))+IF(ISERROR(VLOOKUP($C34,$V$101:$X$190,3,FALSE)=2),0,IF(VLOOKUP($C34,$V$101:$X$190,3,FALSE)=2,1,0))+IF(ISERROR(VLOOKUP($C34,$Y$101:$AA$190,3,FALSE)=2),0,IF(VLOOKUP($C34,$Y$101:$AA$190,3,FALSE)=2,1,0))+IF(ISERROR(VLOOKUP($C34,$AB$101:$AD$186,3,FALSE)=2),0,IF(VLOOKUP($C34,$AB$101:$AD$186,3,FALSE)=2,1,0))+IF(ISERROR(VLOOKUP($C34,$AE$101:$AG$186,3,FALSE)=2),0,IF(VLOOKUP($C34,$AE$101:$AG$186,3,FALSE)=2,1,0))+IF(ISERROR(VLOOKUP($C34,$AH$101:$AJ$190,3,FALSE)=2),0,IF(VLOOKUP($C34,$AH$101:$AJ$190,3,FALSE)=2,1,0))+IF(ISERROR(VLOOKUP($C34,$AK$101:$AM$190,3,FALSE)=2),0,IF(VLOOKUP($C34,$AK$101:$AM$190,3,FALSE)=2,1,0))+IF(ISERROR(VLOOKUP($C34,$AN$101:$AP$190,3,FALSE)=2),0,IF(VLOOKUP($C34,$AN$101:$AP$190,3,FALSE)=2,1,0))+IF(ISERROR(VLOOKUP($C34,$AQ$101:$AS$190,3,FALSE)=2),0,IF(VLOOKUP($C34,$AQ$101:$AS$190,3,FALSE)=2,1,0))+IF(ISERROR(VLOOKUP($C34,$AT$101:$AV$190,3,FALSE)=2),0,IF(VLOOKUP($C34,$AT$101:$AV$190,3,FALSE)=2,1,0))+IF(ISERROR(VLOOKUP($C34,$AW$101:$AY$190,3,FALSE)=2),0,IF(VLOOKUP($C34,$AW$101:$AY$190,3,FALSE)=2,1,0))+IF(ISERROR(VLOOKUP($C34,$AZ$101:$BB$190,3,FALSE)=2),0,IF(VLOOKUP($C34,$AZ$101:$BB$190,3,FALSE)=2,1,0))+IF(ISERROR(VLOOKUP($C34,$BC$101:$BE$190,3,FALSE)=2),0,IF(VLOOKUP($C34,$BC$101:$BE$190,3,FALSE)=2,1,0))+IF(ISERROR(VLOOKUP($C34,$BF$101:$BH$190,3,FALSE)=2),0,IF(VLOOKUP($C34,$BF$101:$BH$190,3,FALSE)=2,1,0))+IF(ISERROR(VLOOKUP($C34,$BI$101:$BK$190,3,FALSE)=2),0,IF(VLOOKUP($C34,$BI$101:$BK$190,3,FALSE)=2,1,0))</f>
        <v>0</v>
      </c>
      <c r="AG34">
        <f t="shared" ref="AG34:AG65" si="18">IF(ISERROR(VLOOKUP($C34,$A$101:$C$190,3,FALSE)=3),0,IF(VLOOKUP($C34,$A$101:$C$190,3,FALSE)=3,1,0))+IF(ISERROR(VLOOKUP($C34,$D$101:$F$190,3,FALSE)=3),0,IF(VLOOKUP($C34,$D$101:$F$190,3,FALSE)=3,1,0))+IF(ISERROR(VLOOKUP($C34,$G$101:$I$190,3,FALSE)=3),0,IF(VLOOKUP($C34,$G$101:$I$190,3,FALSE)=3,1,0))+IF(ISERROR(VLOOKUP($C34,$J$101:$L$190,3,FALSE)=3),0,IF(VLOOKUP($C34,$J$101:$L$190,3,FALSE)=3,1,0))+IF(ISERROR(VLOOKUP($C34,$M$101:$O$190,3,FALSE)=3),0,IF(VLOOKUP($C34,$M$101:$O$190,3,FALSE)=3,1,0))+IF(ISERROR(VLOOKUP($C34,$P$101:$R$190,3,FALSE)=3),0,IF(VLOOKUP($C34,$P$101:$R$190,3,FALSE)=3,1,0))+IF(ISERROR(VLOOKUP($C34,$S$101:$U$190,3,FALSE)=3),0,IF(VLOOKUP($C34,$S$101:$U$190,3,FALSE)=3,1,0))+IF(ISERROR(VLOOKUP($C34,$V$101:$X$190,3,FALSE)=3),0,IF(VLOOKUP($C34,$V$101:$X$190,3,FALSE)=3,1,0))+IF(ISERROR(VLOOKUP($C34,$Y$101:$AA$190,3,FALSE)=3),0,IF(VLOOKUP($C34,$Y$101:$AA$190,3,FALSE)=3,1,0))+IF(ISERROR(VLOOKUP($C34,$AB$101:$AD$186,3,FALSE)=3),0,IF(VLOOKUP($C34,$AB$101:$AD$186,3,FALSE)=3,1,0))+IF(ISERROR(VLOOKUP($C34,$AE$101:$AG$186,3,FALSE)=3),0,IF(VLOOKUP($C34,$AE$101:$AG$186,3,FALSE)=3,1,0))+IF(ISERROR(VLOOKUP($C34,$AH$101:$AJ$190,3,FALSE)=3),0,IF(VLOOKUP($C34,$AH$101:$AJ$190,3,FALSE)=3,1,0))+IF(ISERROR(VLOOKUP($C34,$AK$101:$AM$190,3,FALSE)=3),0,IF(VLOOKUP($C34,$AK$101:$AM$190,3,FALSE)=3,1,0))+IF(ISERROR(VLOOKUP($C34,$AN$101:$AP$190,3,FALSE)=3),0,IF(VLOOKUP($C34,$AN$101:$AP$190,3,FALSE)=3,1,0))+IF(ISERROR(VLOOKUP($C34,$AQ$101:$AS$190,3,FALSE)=3),0,IF(VLOOKUP($C34,$AQ$101:$AS$190,3,FALSE)=3,1,0))+IF(ISERROR(VLOOKUP($C34,$AT$101:$AV$190,3,FALSE)=3),0,IF(VLOOKUP($C34,$AT$101:$AV$190,3,FALSE)=3,1,0))+IF(ISERROR(VLOOKUP($C34,$AW$101:$AY$190,3,FALSE)=3),0,IF(VLOOKUP($C34,$AW$101:$AY$190,3,FALSE)=3,1,0))+IF(ISERROR(VLOOKUP($C34,$AZ$101:$BB$190,3,FALSE)=3),0,IF(VLOOKUP($C34,$AZ$101:$BB$190,3,FALSE)=3,1,0))+IF(ISERROR(VLOOKUP($C34,$BC$101:$BE$190,3,FALSE)=3),0,IF(VLOOKUP($C34,$BC$101:$BE$190,3,FALSE)=3,1,0))+IF(ISERROR(VLOOKUP($C34,$BF$101:$BH$190,3,FALSE)=3),0,IF(VLOOKUP($C34,$BF$101:$BH$190,3,FALSE)=3,1,0))+IF(ISERROR(VLOOKUP($C34,$BI$101:$BK$190,3,FALSE)=3),0,IF(VLOOKUP($C34,$BI$101:$BK$190,3,FALSE)=3,1,0))</f>
        <v>8</v>
      </c>
      <c r="AH34">
        <f t="shared" ref="AH34:AH65" si="19">IF(ISERROR(VLOOKUP($C34,$A$101:$C$190,3,FALSE)=4),0,IF(VLOOKUP($C34,$A$101:$C$190,3,FALSE)=4,1,0))+IF(ISERROR(VLOOKUP($C34,$D$101:$F$190,3,FALSE)=4),0,IF(VLOOKUP($C34,$D$101:$F$190,3,FALSE)=4,1,0))+IF(ISERROR(VLOOKUP($C34,$G$101:$I$190,3,FALSE)=4),0,IF(VLOOKUP($C34,$G$101:$I$190,3,FALSE)=4,1,0))+IF(ISERROR(VLOOKUP($C34,$J$101:$L$190,3,FALSE)=4),0,IF(VLOOKUP($C34,$J$101:$L$190,3,FALSE)=4,1,0))+IF(ISERROR(VLOOKUP($C34,$M$101:$O$190,3,FALSE)=4),0,IF(VLOOKUP($C34,$M$101:$O$190,3,FALSE)=4,1,0))+IF(ISERROR(VLOOKUP($C34,$P$101:$R$190,3,FALSE)=4),0,IF(VLOOKUP($C34,$P$101:$R$190,3,FALSE)=4,1,0))+IF(ISERROR(VLOOKUP($C34,$S$101:$U$190,3,FALSE)=4),0,IF(VLOOKUP($C34,$S$101:$U$190,3,FALSE)=4,1,0))+IF(ISERROR(VLOOKUP($C34,$V$101:$X$190,3,FALSE)=4),0,IF(VLOOKUP($C34,$V$101:$X$190,3,FALSE)=4,1,0))+IF(ISERROR(VLOOKUP($C34,$Y$101:$AA$190,3,FALSE)=4),0,IF(VLOOKUP($C34,$Y$101:$AA$190,3,FALSE)=4,1,0))+IF(ISERROR(VLOOKUP($C34,$AB$101:$AD$186,3,FALSE)=4),0,IF(VLOOKUP($C34,$AB$101:$AD$186,3,FALSE)=4,1,0))+IF(ISERROR(VLOOKUP($C34,$AE$101:$AG$186,3,FALSE)=4),0,IF(VLOOKUP($C34,$AE$101:$AG$186,3,FALSE)=4,1,0))+IF(ISERROR(VLOOKUP($C34,$AH$101:$AJ$190,3,FALSE)=4),0,IF(VLOOKUP($C34,$AH$101:$AJ$190,3,FALSE)=4,1,0))+IF(ISERROR(VLOOKUP($C34,$AK$101:$AM$190,3,FALSE)=4),0,IF(VLOOKUP($C34,$AK$101:$AM$190,3,FALSE)=4,1,0))+IF(ISERROR(VLOOKUP($C34,$AN$101:$AP$190,3,FALSE)=4),0,IF(VLOOKUP($C34,$AN$101:$AP$190,3,FALSE)=4,1,0))+IF(ISERROR(VLOOKUP($C34,$AQ$101:$AS$190,3,FALSE)=4),0,IF(VLOOKUP($C34,$AQ$101:$AS$190,3,FALSE)=4,1,0))+IF(ISERROR(VLOOKUP($C34,$AT$101:$AV$190,3,FALSE)=4),0,IF(VLOOKUP($C34,$AT$101:$AV$190,3,FALSE)=4,1,0))+IF(ISERROR(VLOOKUP($C34,$AW$101:$AY$190,3,FALSE)=4),0,IF(VLOOKUP($C34,$AW$101:$AY$190,3,FALSE)=4,1,0))+IF(ISERROR(VLOOKUP($C34,$AZ$101:$BB$190,3,FALSE)=4),0,IF(VLOOKUP($C34,$AZ$101:$BB$190,3,FALSE)=4,1,0))+IF(ISERROR(VLOOKUP($C34,$BC$101:$BE$190,3,FALSE)=4),0,IF(VLOOKUP($C34,$BC$101:$BE$190,3,FALSE)=4,1,0))+IF(ISERROR(VLOOKUP($C34,$BF$101:$BH$190,3,FALSE)=4),0,IF(VLOOKUP($C34,$BF$101:$BH$190,3,FALSE)=4,1,0))+IF(ISERROR(VLOOKUP($C34,$BI$101:$BK$190,3,FALSE)=4),0,IF(VLOOKUP($C34,$BI$101:$BK$190,3,FALSE)=4,1,0))</f>
        <v>2</v>
      </c>
      <c r="AI34">
        <f t="shared" si="5"/>
        <v>10</v>
      </c>
      <c r="AJ34" t="str">
        <f t="shared" si="11"/>
        <v/>
      </c>
      <c r="AK34" t="s">
        <v>260</v>
      </c>
      <c r="AL34" s="43">
        <f t="shared" si="12"/>
        <v>0</v>
      </c>
      <c r="AM34" s="43">
        <f t="shared" si="13"/>
        <v>10</v>
      </c>
      <c r="AN34" s="43">
        <f t="shared" si="14"/>
        <v>0</v>
      </c>
      <c r="AO34" s="43">
        <f t="shared" si="15"/>
        <v>0</v>
      </c>
    </row>
    <row r="35" spans="1:41" x14ac:dyDescent="0.25">
      <c r="A35" t="s">
        <v>53</v>
      </c>
      <c r="B35" t="s">
        <v>70</v>
      </c>
      <c r="C35" s="13" t="str">
        <f t="shared" si="6"/>
        <v>Steve Hicks</v>
      </c>
      <c r="D35" s="7">
        <v>10</v>
      </c>
      <c r="E35" s="7">
        <v>3</v>
      </c>
      <c r="F35" s="7">
        <v>-6</v>
      </c>
      <c r="G35" s="7">
        <v>4</v>
      </c>
      <c r="H35" s="7">
        <v>-3</v>
      </c>
      <c r="I35" s="7">
        <v>-6</v>
      </c>
      <c r="J35" s="7">
        <v>4</v>
      </c>
      <c r="K35" s="7">
        <v>15</v>
      </c>
      <c r="L35" s="7">
        <v>-7</v>
      </c>
      <c r="M35" s="7">
        <v>14</v>
      </c>
      <c r="N35" s="7">
        <v>-29</v>
      </c>
      <c r="O35" s="7">
        <v>-4</v>
      </c>
      <c r="P35" s="7">
        <v>2</v>
      </c>
      <c r="Q35" s="7">
        <v>11</v>
      </c>
      <c r="R35" s="7">
        <v>17</v>
      </c>
      <c r="S35" s="7">
        <v>3</v>
      </c>
      <c r="T35" s="7">
        <v>12</v>
      </c>
      <c r="U35" s="7">
        <v>-4</v>
      </c>
      <c r="V35" s="7">
        <v>21</v>
      </c>
      <c r="W35" s="7">
        <v>-35</v>
      </c>
      <c r="X35" s="7" t="s">
        <v>9</v>
      </c>
      <c r="Y35" s="20">
        <f t="shared" si="7"/>
        <v>22</v>
      </c>
      <c r="Z35" s="2">
        <f t="shared" si="0"/>
        <v>20</v>
      </c>
      <c r="AA35" s="2">
        <f t="shared" si="8"/>
        <v>12</v>
      </c>
      <c r="AB35" s="2">
        <f t="shared" si="9"/>
        <v>0</v>
      </c>
      <c r="AC35" s="2">
        <f t="shared" si="10"/>
        <v>8</v>
      </c>
      <c r="AE35">
        <f t="shared" si="16"/>
        <v>0</v>
      </c>
      <c r="AF35">
        <f t="shared" si="17"/>
        <v>20</v>
      </c>
      <c r="AG35">
        <f t="shared" si="18"/>
        <v>0</v>
      </c>
      <c r="AH35">
        <f t="shared" si="19"/>
        <v>0</v>
      </c>
      <c r="AI35">
        <f t="shared" si="5"/>
        <v>20</v>
      </c>
      <c r="AJ35" t="str">
        <f t="shared" si="11"/>
        <v/>
      </c>
      <c r="AK35" t="s">
        <v>71</v>
      </c>
      <c r="AL35" s="43">
        <f t="shared" si="12"/>
        <v>0</v>
      </c>
      <c r="AM35" s="43">
        <f t="shared" si="13"/>
        <v>20</v>
      </c>
      <c r="AN35" s="43">
        <f t="shared" si="14"/>
        <v>0</v>
      </c>
      <c r="AO35" s="43">
        <f t="shared" si="15"/>
        <v>0</v>
      </c>
    </row>
    <row r="36" spans="1:41" x14ac:dyDescent="0.25">
      <c r="A36" t="s">
        <v>72</v>
      </c>
      <c r="B36" t="s">
        <v>70</v>
      </c>
      <c r="C36" s="13" t="str">
        <f t="shared" si="6"/>
        <v>Tim Hicks</v>
      </c>
      <c r="D36" s="7">
        <v>10</v>
      </c>
      <c r="E36" s="7">
        <v>3</v>
      </c>
      <c r="F36" s="7">
        <v>-6</v>
      </c>
      <c r="G36" s="7">
        <v>4</v>
      </c>
      <c r="H36" s="7">
        <v>-3</v>
      </c>
      <c r="I36" s="7">
        <v>-6</v>
      </c>
      <c r="J36" s="7">
        <v>4</v>
      </c>
      <c r="K36" s="7">
        <v>15</v>
      </c>
      <c r="L36" s="7">
        <v>-7</v>
      </c>
      <c r="M36" s="7">
        <v>14</v>
      </c>
      <c r="N36" s="7" t="s">
        <v>9</v>
      </c>
      <c r="O36" s="7" t="s">
        <v>9</v>
      </c>
      <c r="P36" s="7">
        <v>2</v>
      </c>
      <c r="Q36" s="7">
        <v>11</v>
      </c>
      <c r="R36" s="7">
        <v>17</v>
      </c>
      <c r="S36" s="7">
        <v>15</v>
      </c>
      <c r="T36" s="7">
        <v>14</v>
      </c>
      <c r="U36" s="7">
        <v>14</v>
      </c>
      <c r="V36" s="7">
        <v>16</v>
      </c>
      <c r="W36" s="7" t="s">
        <v>9</v>
      </c>
      <c r="X36" s="7" t="s">
        <v>9</v>
      </c>
      <c r="Y36" s="20">
        <f t="shared" si="7"/>
        <v>117</v>
      </c>
      <c r="Z36" s="2">
        <f t="shared" si="0"/>
        <v>17</v>
      </c>
      <c r="AA36" s="2">
        <f t="shared" si="8"/>
        <v>13</v>
      </c>
      <c r="AB36" s="2">
        <f t="shared" si="9"/>
        <v>0</v>
      </c>
      <c r="AC36" s="2">
        <f t="shared" si="10"/>
        <v>4</v>
      </c>
      <c r="AE36">
        <f t="shared" si="16"/>
        <v>0</v>
      </c>
      <c r="AF36">
        <f t="shared" si="17"/>
        <v>4</v>
      </c>
      <c r="AG36">
        <f t="shared" si="18"/>
        <v>0</v>
      </c>
      <c r="AH36">
        <f t="shared" si="19"/>
        <v>13</v>
      </c>
      <c r="AI36">
        <f t="shared" si="5"/>
        <v>17</v>
      </c>
      <c r="AJ36" t="str">
        <f t="shared" si="11"/>
        <v/>
      </c>
      <c r="AK36" t="s">
        <v>73</v>
      </c>
      <c r="AL36" s="43">
        <f t="shared" si="12"/>
        <v>4</v>
      </c>
      <c r="AM36" s="43">
        <f t="shared" si="13"/>
        <v>13</v>
      </c>
      <c r="AN36" s="43">
        <f t="shared" si="14"/>
        <v>0</v>
      </c>
      <c r="AO36" s="43">
        <f t="shared" si="15"/>
        <v>0</v>
      </c>
    </row>
    <row r="37" spans="1:41" x14ac:dyDescent="0.25">
      <c r="A37" t="s">
        <v>155</v>
      </c>
      <c r="B37" t="s">
        <v>156</v>
      </c>
      <c r="C37" s="13" t="str">
        <f t="shared" si="6"/>
        <v>Henry Higgins</v>
      </c>
      <c r="D37" s="7" t="s">
        <v>9</v>
      </c>
      <c r="E37" s="7" t="s">
        <v>9</v>
      </c>
      <c r="F37" s="7" t="s">
        <v>9</v>
      </c>
      <c r="G37" s="7">
        <v>9</v>
      </c>
      <c r="H37" s="7">
        <v>5</v>
      </c>
      <c r="I37" s="7">
        <v>9</v>
      </c>
      <c r="J37" s="7">
        <v>18</v>
      </c>
      <c r="K37" s="7" t="s">
        <v>9</v>
      </c>
      <c r="L37" s="7" t="s">
        <v>9</v>
      </c>
      <c r="M37" s="7">
        <v>-3</v>
      </c>
      <c r="N37" s="7" t="s">
        <v>9</v>
      </c>
      <c r="O37" s="7">
        <v>-1</v>
      </c>
      <c r="P37" s="7">
        <v>-7</v>
      </c>
      <c r="Q37" s="7" t="s">
        <v>9</v>
      </c>
      <c r="R37" s="7" t="s">
        <v>9</v>
      </c>
      <c r="S37" s="7" t="s">
        <v>9</v>
      </c>
      <c r="T37" s="7">
        <v>25</v>
      </c>
      <c r="U37" s="7">
        <v>13</v>
      </c>
      <c r="V37" s="7" t="s">
        <v>9</v>
      </c>
      <c r="W37" s="7" t="s">
        <v>9</v>
      </c>
      <c r="X37" s="7" t="s">
        <v>9</v>
      </c>
      <c r="Y37" s="20">
        <f t="shared" si="7"/>
        <v>68</v>
      </c>
      <c r="Z37" s="2">
        <f t="shared" si="0"/>
        <v>9</v>
      </c>
      <c r="AA37" s="2">
        <f t="shared" si="8"/>
        <v>6</v>
      </c>
      <c r="AB37" s="2">
        <f t="shared" si="9"/>
        <v>0</v>
      </c>
      <c r="AC37" s="2">
        <f t="shared" si="10"/>
        <v>3</v>
      </c>
      <c r="AE37">
        <f t="shared" si="16"/>
        <v>3</v>
      </c>
      <c r="AF37">
        <f t="shared" si="17"/>
        <v>0</v>
      </c>
      <c r="AG37">
        <f t="shared" si="18"/>
        <v>4</v>
      </c>
      <c r="AH37">
        <f t="shared" si="19"/>
        <v>2</v>
      </c>
      <c r="AI37">
        <f t="shared" si="5"/>
        <v>9</v>
      </c>
      <c r="AJ37" t="str">
        <f t="shared" si="11"/>
        <v/>
      </c>
      <c r="AK37" t="s">
        <v>157</v>
      </c>
      <c r="AL37" s="43">
        <f t="shared" si="12"/>
        <v>0</v>
      </c>
      <c r="AM37" s="43">
        <f t="shared" si="13"/>
        <v>0</v>
      </c>
      <c r="AN37" s="43">
        <f t="shared" si="14"/>
        <v>3</v>
      </c>
      <c r="AO37" s="43">
        <f t="shared" si="15"/>
        <v>6</v>
      </c>
    </row>
    <row r="38" spans="1:41" x14ac:dyDescent="0.25">
      <c r="A38" t="s">
        <v>178</v>
      </c>
      <c r="B38" t="s">
        <v>75</v>
      </c>
      <c r="C38" s="13" t="str">
        <f t="shared" si="6"/>
        <v>Cooper Hocking</v>
      </c>
      <c r="D38" s="7" t="s">
        <v>9</v>
      </c>
      <c r="E38" s="7">
        <v>2</v>
      </c>
      <c r="F38" s="7" t="s">
        <v>9</v>
      </c>
      <c r="G38" s="7" t="s">
        <v>9</v>
      </c>
      <c r="H38" s="7" t="s">
        <v>9</v>
      </c>
      <c r="I38" s="7" t="s">
        <v>9</v>
      </c>
      <c r="J38" s="7">
        <v>-6</v>
      </c>
      <c r="K38" s="7" t="s">
        <v>9</v>
      </c>
      <c r="L38" s="7" t="s">
        <v>9</v>
      </c>
      <c r="M38" s="7" t="s">
        <v>9</v>
      </c>
      <c r="N38" s="7" t="s">
        <v>9</v>
      </c>
      <c r="O38" s="7" t="s">
        <v>9</v>
      </c>
      <c r="P38" s="7" t="s">
        <v>9</v>
      </c>
      <c r="Q38" s="7" t="s">
        <v>9</v>
      </c>
      <c r="R38" s="7" t="s">
        <v>9</v>
      </c>
      <c r="S38" s="7" t="s">
        <v>9</v>
      </c>
      <c r="T38" s="7" t="s">
        <v>9</v>
      </c>
      <c r="U38" s="7" t="s">
        <v>9</v>
      </c>
      <c r="V38" s="7" t="s">
        <v>9</v>
      </c>
      <c r="W38" s="7" t="s">
        <v>9</v>
      </c>
      <c r="X38" s="7" t="s">
        <v>9</v>
      </c>
      <c r="Y38" s="20">
        <f t="shared" si="7"/>
        <v>-4</v>
      </c>
      <c r="Z38" s="2">
        <f t="shared" si="0"/>
        <v>2</v>
      </c>
      <c r="AA38" s="2">
        <f t="shared" si="8"/>
        <v>1</v>
      </c>
      <c r="AB38" s="2">
        <f t="shared" si="9"/>
        <v>0</v>
      </c>
      <c r="AC38" s="2">
        <f t="shared" si="10"/>
        <v>1</v>
      </c>
      <c r="AE38">
        <f t="shared" si="16"/>
        <v>1</v>
      </c>
      <c r="AF38">
        <f t="shared" si="17"/>
        <v>1</v>
      </c>
      <c r="AG38">
        <f t="shared" si="18"/>
        <v>0</v>
      </c>
      <c r="AH38">
        <f t="shared" si="19"/>
        <v>0</v>
      </c>
      <c r="AI38">
        <f t="shared" si="5"/>
        <v>2</v>
      </c>
      <c r="AJ38" t="str">
        <f t="shared" si="11"/>
        <v/>
      </c>
      <c r="AK38" t="s">
        <v>503</v>
      </c>
      <c r="AL38" s="43">
        <f t="shared" si="12"/>
        <v>0</v>
      </c>
      <c r="AM38" s="43">
        <f t="shared" si="13"/>
        <v>0</v>
      </c>
      <c r="AN38" s="43">
        <f t="shared" si="14"/>
        <v>0</v>
      </c>
      <c r="AO38" s="43">
        <f t="shared" si="15"/>
        <v>2</v>
      </c>
    </row>
    <row r="39" spans="1:41" x14ac:dyDescent="0.25">
      <c r="A39" t="s">
        <v>35</v>
      </c>
      <c r="B39" t="s">
        <v>75</v>
      </c>
      <c r="C39" s="13" t="str">
        <f t="shared" si="6"/>
        <v>Scott Hocking</v>
      </c>
      <c r="D39" s="7">
        <v>10</v>
      </c>
      <c r="E39" s="7">
        <v>3</v>
      </c>
      <c r="F39" s="7">
        <v>-6</v>
      </c>
      <c r="G39" s="7">
        <v>4</v>
      </c>
      <c r="H39" s="7">
        <v>-3</v>
      </c>
      <c r="I39" s="7">
        <v>-6</v>
      </c>
      <c r="J39" s="7">
        <v>4</v>
      </c>
      <c r="K39" s="7">
        <v>15</v>
      </c>
      <c r="L39" s="7">
        <v>-7</v>
      </c>
      <c r="M39" s="7">
        <v>14</v>
      </c>
      <c r="N39" s="7">
        <v>-29</v>
      </c>
      <c r="O39" s="7">
        <v>-4</v>
      </c>
      <c r="P39" s="7">
        <v>2</v>
      </c>
      <c r="Q39" s="7">
        <v>11</v>
      </c>
      <c r="R39" s="7">
        <v>17</v>
      </c>
      <c r="S39" s="7">
        <v>3</v>
      </c>
      <c r="T39" s="7">
        <v>12</v>
      </c>
      <c r="U39" s="7">
        <v>-4</v>
      </c>
      <c r="V39" s="7">
        <v>21</v>
      </c>
      <c r="W39" s="7">
        <v>-35</v>
      </c>
      <c r="X39" s="7" t="s">
        <v>9</v>
      </c>
      <c r="Y39" s="20">
        <f t="shared" si="7"/>
        <v>22</v>
      </c>
      <c r="Z39" s="2">
        <f t="shared" si="0"/>
        <v>20</v>
      </c>
      <c r="AA39" s="2">
        <f t="shared" si="8"/>
        <v>12</v>
      </c>
      <c r="AB39" s="2">
        <f t="shared" si="9"/>
        <v>0</v>
      </c>
      <c r="AC39" s="2">
        <f t="shared" si="10"/>
        <v>8</v>
      </c>
      <c r="AE39">
        <f t="shared" si="16"/>
        <v>20</v>
      </c>
      <c r="AF39">
        <f t="shared" si="17"/>
        <v>0</v>
      </c>
      <c r="AG39">
        <f t="shared" si="18"/>
        <v>0</v>
      </c>
      <c r="AH39">
        <f t="shared" si="19"/>
        <v>0</v>
      </c>
      <c r="AI39">
        <f t="shared" si="5"/>
        <v>20</v>
      </c>
      <c r="AJ39" t="str">
        <f t="shared" si="11"/>
        <v/>
      </c>
      <c r="AK39" t="s">
        <v>154</v>
      </c>
      <c r="AL39" s="43">
        <f t="shared" si="12"/>
        <v>0</v>
      </c>
      <c r="AM39" s="43">
        <f t="shared" si="13"/>
        <v>20</v>
      </c>
      <c r="AN39" s="43">
        <f t="shared" si="14"/>
        <v>0</v>
      </c>
      <c r="AO39" s="43">
        <f t="shared" si="15"/>
        <v>0</v>
      </c>
    </row>
    <row r="40" spans="1:41" x14ac:dyDescent="0.25">
      <c r="A40" t="s">
        <v>77</v>
      </c>
      <c r="B40" t="s">
        <v>78</v>
      </c>
      <c r="C40" s="13" t="str">
        <f t="shared" si="6"/>
        <v>Richard Hooper</v>
      </c>
      <c r="D40" s="7">
        <v>4</v>
      </c>
      <c r="E40" s="7">
        <v>0</v>
      </c>
      <c r="F40" s="7">
        <v>-1</v>
      </c>
      <c r="G40" s="7">
        <v>6</v>
      </c>
      <c r="H40" s="7">
        <v>-1</v>
      </c>
      <c r="I40" s="7">
        <v>7</v>
      </c>
      <c r="J40" s="7">
        <v>9</v>
      </c>
      <c r="K40" s="7">
        <v>11</v>
      </c>
      <c r="L40" s="7">
        <v>-6</v>
      </c>
      <c r="M40" s="7">
        <v>-3</v>
      </c>
      <c r="N40" s="7">
        <v>-1</v>
      </c>
      <c r="O40" s="7">
        <v>-9</v>
      </c>
      <c r="P40" s="7">
        <v>18</v>
      </c>
      <c r="Q40" s="7">
        <v>9</v>
      </c>
      <c r="R40" s="7">
        <v>24</v>
      </c>
      <c r="S40" s="7">
        <v>3</v>
      </c>
      <c r="T40" s="7">
        <v>5</v>
      </c>
      <c r="U40" s="7">
        <v>8</v>
      </c>
      <c r="V40" s="7">
        <v>10</v>
      </c>
      <c r="W40" s="7">
        <v>-7</v>
      </c>
      <c r="X40" s="7" t="s">
        <v>9</v>
      </c>
      <c r="Y40" s="20">
        <f t="shared" si="7"/>
        <v>86</v>
      </c>
      <c r="Z40" s="2">
        <f t="shared" si="0"/>
        <v>20</v>
      </c>
      <c r="AA40" s="2">
        <f t="shared" si="8"/>
        <v>12</v>
      </c>
      <c r="AB40" s="2">
        <f t="shared" si="9"/>
        <v>1</v>
      </c>
      <c r="AC40" s="2">
        <f t="shared" si="10"/>
        <v>7</v>
      </c>
      <c r="AE40">
        <f t="shared" si="16"/>
        <v>0</v>
      </c>
      <c r="AF40">
        <f t="shared" si="17"/>
        <v>0</v>
      </c>
      <c r="AG40">
        <f t="shared" si="18"/>
        <v>0</v>
      </c>
      <c r="AH40">
        <f t="shared" si="19"/>
        <v>20</v>
      </c>
      <c r="AI40">
        <f t="shared" si="5"/>
        <v>20</v>
      </c>
      <c r="AJ40" t="str">
        <f t="shared" si="11"/>
        <v/>
      </c>
      <c r="AK40" t="s">
        <v>79</v>
      </c>
      <c r="AL40" s="43">
        <f t="shared" si="12"/>
        <v>0</v>
      </c>
      <c r="AM40" s="43">
        <f t="shared" si="13"/>
        <v>20</v>
      </c>
      <c r="AN40" s="43">
        <f t="shared" si="14"/>
        <v>0</v>
      </c>
      <c r="AO40" s="43">
        <f t="shared" si="15"/>
        <v>0</v>
      </c>
    </row>
    <row r="41" spans="1:41" x14ac:dyDescent="0.25">
      <c r="A41" t="s">
        <v>55</v>
      </c>
      <c r="B41" t="s">
        <v>382</v>
      </c>
      <c r="C41" s="13" t="str">
        <f t="shared" si="6"/>
        <v>Alan Hurst</v>
      </c>
      <c r="D41" s="7">
        <v>-2</v>
      </c>
      <c r="E41" s="7">
        <v>-14</v>
      </c>
      <c r="F41" s="7">
        <v>7</v>
      </c>
      <c r="G41" s="7">
        <v>4</v>
      </c>
      <c r="H41" s="7">
        <v>25</v>
      </c>
      <c r="I41" s="7">
        <v>-9</v>
      </c>
      <c r="J41" s="7">
        <v>-8</v>
      </c>
      <c r="K41" s="7">
        <v>7</v>
      </c>
      <c r="L41" s="7">
        <v>9</v>
      </c>
      <c r="M41" s="7">
        <v>-5</v>
      </c>
      <c r="N41" s="7">
        <v>-2</v>
      </c>
      <c r="O41" s="7">
        <v>18</v>
      </c>
      <c r="P41" s="7">
        <v>10</v>
      </c>
      <c r="Q41" s="7">
        <v>-4</v>
      </c>
      <c r="R41" s="7">
        <v>3</v>
      </c>
      <c r="S41" s="7">
        <v>15</v>
      </c>
      <c r="T41" s="7">
        <v>14</v>
      </c>
      <c r="U41" s="7">
        <v>14</v>
      </c>
      <c r="V41" s="7">
        <v>16</v>
      </c>
      <c r="W41" s="7" t="s">
        <v>9</v>
      </c>
      <c r="X41" s="7" t="s">
        <v>9</v>
      </c>
      <c r="Y41" s="20">
        <f t="shared" si="7"/>
        <v>98</v>
      </c>
      <c r="Z41" s="2">
        <f t="shared" si="0"/>
        <v>19</v>
      </c>
      <c r="AA41" s="2">
        <f t="shared" si="8"/>
        <v>12</v>
      </c>
      <c r="AB41" s="2">
        <f t="shared" si="9"/>
        <v>0</v>
      </c>
      <c r="AC41" s="2">
        <f t="shared" si="10"/>
        <v>7</v>
      </c>
      <c r="AE41">
        <f t="shared" si="16"/>
        <v>9</v>
      </c>
      <c r="AF41">
        <f t="shared" si="17"/>
        <v>8</v>
      </c>
      <c r="AG41">
        <f t="shared" si="18"/>
        <v>2</v>
      </c>
      <c r="AH41">
        <f t="shared" si="19"/>
        <v>0</v>
      </c>
      <c r="AI41">
        <f t="shared" si="5"/>
        <v>19</v>
      </c>
      <c r="AJ41" t="str">
        <f t="shared" si="11"/>
        <v/>
      </c>
      <c r="AK41" t="s">
        <v>397</v>
      </c>
      <c r="AL41" s="43">
        <f t="shared" si="12"/>
        <v>19</v>
      </c>
      <c r="AM41" s="43">
        <f t="shared" si="13"/>
        <v>0</v>
      </c>
      <c r="AN41" s="43">
        <f t="shared" si="14"/>
        <v>0</v>
      </c>
      <c r="AO41" s="43">
        <f t="shared" si="15"/>
        <v>0</v>
      </c>
    </row>
    <row r="42" spans="1:41" x14ac:dyDescent="0.25">
      <c r="A42" t="s">
        <v>383</v>
      </c>
      <c r="B42" t="s">
        <v>337</v>
      </c>
      <c r="C42" s="13" t="str">
        <f t="shared" si="6"/>
        <v>Simon Kelly</v>
      </c>
      <c r="D42" s="7">
        <v>-10</v>
      </c>
      <c r="E42" s="7">
        <v>17</v>
      </c>
      <c r="F42" s="7" t="s">
        <v>9</v>
      </c>
      <c r="G42" s="7">
        <v>7</v>
      </c>
      <c r="H42" s="7" t="s">
        <v>9</v>
      </c>
      <c r="I42" s="7">
        <v>2</v>
      </c>
      <c r="J42" s="7">
        <v>-6</v>
      </c>
      <c r="K42" s="7">
        <v>19</v>
      </c>
      <c r="L42" s="7">
        <v>2</v>
      </c>
      <c r="M42" s="7" t="s">
        <v>9</v>
      </c>
      <c r="N42" s="7" t="s">
        <v>9</v>
      </c>
      <c r="O42" s="7">
        <v>4</v>
      </c>
      <c r="P42" s="7" t="s">
        <v>9</v>
      </c>
      <c r="Q42" s="7" t="s">
        <v>9</v>
      </c>
      <c r="R42" s="7" t="s">
        <v>9</v>
      </c>
      <c r="S42" s="7" t="s">
        <v>9</v>
      </c>
      <c r="T42" s="7">
        <v>25</v>
      </c>
      <c r="U42" s="7">
        <v>2</v>
      </c>
      <c r="V42" s="7" t="s">
        <v>9</v>
      </c>
      <c r="W42" s="7" t="s">
        <v>9</v>
      </c>
      <c r="X42" s="7" t="s">
        <v>9</v>
      </c>
      <c r="Y42" s="20">
        <f t="shared" si="7"/>
        <v>62</v>
      </c>
      <c r="Z42" s="2">
        <f t="shared" si="0"/>
        <v>10</v>
      </c>
      <c r="AA42" s="2">
        <f t="shared" si="8"/>
        <v>8</v>
      </c>
      <c r="AB42" s="2">
        <f t="shared" si="9"/>
        <v>0</v>
      </c>
      <c r="AC42" s="2">
        <f t="shared" si="10"/>
        <v>2</v>
      </c>
      <c r="AE42">
        <f t="shared" si="16"/>
        <v>5</v>
      </c>
      <c r="AF42">
        <f t="shared" si="17"/>
        <v>2</v>
      </c>
      <c r="AG42">
        <f t="shared" si="18"/>
        <v>3</v>
      </c>
      <c r="AH42">
        <f t="shared" si="19"/>
        <v>0</v>
      </c>
      <c r="AI42">
        <f t="shared" si="5"/>
        <v>10</v>
      </c>
      <c r="AJ42" t="str">
        <f t="shared" si="11"/>
        <v/>
      </c>
      <c r="AK42" t="s">
        <v>398</v>
      </c>
      <c r="AL42" s="43">
        <f t="shared" si="12"/>
        <v>0</v>
      </c>
      <c r="AM42" s="43">
        <f t="shared" si="13"/>
        <v>0</v>
      </c>
      <c r="AN42" s="43">
        <f t="shared" si="14"/>
        <v>0</v>
      </c>
      <c r="AO42" s="43">
        <f t="shared" si="15"/>
        <v>10</v>
      </c>
    </row>
    <row r="43" spans="1:41" x14ac:dyDescent="0.25">
      <c r="A43" t="s">
        <v>83</v>
      </c>
      <c r="B43" t="s">
        <v>84</v>
      </c>
      <c r="C43" s="13" t="str">
        <f t="shared" si="6"/>
        <v>Toby Keukenmeester</v>
      </c>
      <c r="D43" s="7">
        <v>27</v>
      </c>
      <c r="E43" s="7">
        <v>2</v>
      </c>
      <c r="F43" s="7">
        <v>6</v>
      </c>
      <c r="G43" s="7">
        <v>22</v>
      </c>
      <c r="H43" s="7">
        <v>5</v>
      </c>
      <c r="I43" s="7">
        <v>2</v>
      </c>
      <c r="J43" s="7">
        <v>-6</v>
      </c>
      <c r="K43" s="7">
        <v>19</v>
      </c>
      <c r="L43" s="7">
        <v>2</v>
      </c>
      <c r="M43" s="7">
        <v>1</v>
      </c>
      <c r="N43" s="7" t="s">
        <v>9</v>
      </c>
      <c r="O43" s="7">
        <v>-3</v>
      </c>
      <c r="P43" s="7">
        <v>0</v>
      </c>
      <c r="Q43" s="7" t="s">
        <v>9</v>
      </c>
      <c r="R43" s="7" t="s">
        <v>9</v>
      </c>
      <c r="S43" s="7" t="s">
        <v>9</v>
      </c>
      <c r="T43" s="7" t="s">
        <v>9</v>
      </c>
      <c r="U43" s="7">
        <v>2</v>
      </c>
      <c r="V43" s="7" t="s">
        <v>9</v>
      </c>
      <c r="W43" s="7" t="s">
        <v>9</v>
      </c>
      <c r="X43" s="7" t="s">
        <v>9</v>
      </c>
      <c r="Y43" s="20">
        <f t="shared" si="7"/>
        <v>79</v>
      </c>
      <c r="Z43" s="2">
        <f t="shared" si="0"/>
        <v>13</v>
      </c>
      <c r="AA43" s="2">
        <f t="shared" si="8"/>
        <v>10</v>
      </c>
      <c r="AB43" s="2">
        <f t="shared" si="9"/>
        <v>1</v>
      </c>
      <c r="AC43" s="2">
        <f t="shared" si="10"/>
        <v>2</v>
      </c>
      <c r="AE43">
        <f t="shared" si="16"/>
        <v>0</v>
      </c>
      <c r="AF43">
        <f t="shared" si="17"/>
        <v>0</v>
      </c>
      <c r="AG43">
        <f t="shared" si="18"/>
        <v>3</v>
      </c>
      <c r="AH43">
        <f t="shared" si="19"/>
        <v>10</v>
      </c>
      <c r="AI43">
        <f t="shared" si="5"/>
        <v>13</v>
      </c>
      <c r="AJ43" t="str">
        <f t="shared" si="11"/>
        <v/>
      </c>
      <c r="AK43" t="s">
        <v>85</v>
      </c>
      <c r="AL43" s="43">
        <f t="shared" si="12"/>
        <v>0</v>
      </c>
      <c r="AM43" s="43">
        <f t="shared" si="13"/>
        <v>0</v>
      </c>
      <c r="AN43" s="43">
        <f t="shared" si="14"/>
        <v>0</v>
      </c>
      <c r="AO43" s="43">
        <f t="shared" si="15"/>
        <v>13</v>
      </c>
    </row>
    <row r="44" spans="1:41" x14ac:dyDescent="0.25">
      <c r="A44" t="s">
        <v>578</v>
      </c>
      <c r="B44" t="s">
        <v>537</v>
      </c>
      <c r="C44" s="13" t="str">
        <f t="shared" si="6"/>
        <v>Rachel Krebbekx</v>
      </c>
      <c r="D44" s="7">
        <v>-4</v>
      </c>
      <c r="E44" s="7">
        <v>17</v>
      </c>
      <c r="F44" s="7" t="s">
        <v>9</v>
      </c>
      <c r="G44" s="7">
        <v>10</v>
      </c>
      <c r="H44" s="7" t="s">
        <v>9</v>
      </c>
      <c r="I44" s="7">
        <v>6</v>
      </c>
      <c r="J44" s="7">
        <v>18</v>
      </c>
      <c r="K44" s="7" t="s">
        <v>9</v>
      </c>
      <c r="L44" s="7">
        <v>16</v>
      </c>
      <c r="M44" s="7">
        <v>5</v>
      </c>
      <c r="N44" s="7" t="s">
        <v>9</v>
      </c>
      <c r="O44" s="7" t="s">
        <v>9</v>
      </c>
      <c r="P44" s="7">
        <v>4</v>
      </c>
      <c r="Q44" s="7" t="s">
        <v>9</v>
      </c>
      <c r="R44" s="7" t="s">
        <v>9</v>
      </c>
      <c r="S44" s="7" t="s">
        <v>9</v>
      </c>
      <c r="T44" s="7" t="s">
        <v>9</v>
      </c>
      <c r="U44" s="7">
        <v>3</v>
      </c>
      <c r="V44" s="7" t="s">
        <v>9</v>
      </c>
      <c r="W44" s="7" t="s">
        <v>9</v>
      </c>
      <c r="X44" s="7" t="s">
        <v>9</v>
      </c>
      <c r="Y44" s="20">
        <f t="shared" si="7"/>
        <v>75</v>
      </c>
      <c r="Z44" s="2">
        <f t="shared" si="0"/>
        <v>9</v>
      </c>
      <c r="AA44" s="2">
        <f t="shared" si="8"/>
        <v>8</v>
      </c>
      <c r="AB44" s="2">
        <f t="shared" si="9"/>
        <v>0</v>
      </c>
      <c r="AC44" s="2">
        <f t="shared" si="10"/>
        <v>1</v>
      </c>
      <c r="AE44">
        <f t="shared" si="16"/>
        <v>1</v>
      </c>
      <c r="AF44">
        <f t="shared" si="17"/>
        <v>5</v>
      </c>
      <c r="AG44">
        <f t="shared" si="18"/>
        <v>3</v>
      </c>
      <c r="AH44">
        <f t="shared" si="19"/>
        <v>0</v>
      </c>
      <c r="AI44">
        <f t="shared" si="5"/>
        <v>9</v>
      </c>
      <c r="AJ44" t="str">
        <f t="shared" si="11"/>
        <v/>
      </c>
      <c r="AK44" t="s">
        <v>606</v>
      </c>
      <c r="AL44" s="43">
        <f t="shared" si="12"/>
        <v>0</v>
      </c>
      <c r="AM44" s="43">
        <f t="shared" si="13"/>
        <v>0</v>
      </c>
      <c r="AN44" s="43">
        <f t="shared" si="14"/>
        <v>1</v>
      </c>
      <c r="AO44" s="43">
        <f t="shared" si="15"/>
        <v>8</v>
      </c>
    </row>
    <row r="45" spans="1:41" x14ac:dyDescent="0.25">
      <c r="A45" t="s">
        <v>32</v>
      </c>
      <c r="B45" t="s">
        <v>579</v>
      </c>
      <c r="C45" s="13" t="str">
        <f t="shared" si="6"/>
        <v>Chris Knapp (sub)</v>
      </c>
      <c r="D45" s="7" t="s">
        <v>9</v>
      </c>
      <c r="E45" s="7" t="s">
        <v>9</v>
      </c>
      <c r="F45" s="7" t="s">
        <v>9</v>
      </c>
      <c r="G45" s="7" t="s">
        <v>9</v>
      </c>
      <c r="H45" s="7" t="s">
        <v>9</v>
      </c>
      <c r="I45" s="7" t="s">
        <v>9</v>
      </c>
      <c r="J45" s="7" t="s">
        <v>9</v>
      </c>
      <c r="K45" s="7" t="s">
        <v>9</v>
      </c>
      <c r="L45" s="7">
        <v>2</v>
      </c>
      <c r="M45" s="7" t="s">
        <v>9</v>
      </c>
      <c r="N45" s="7" t="s">
        <v>9</v>
      </c>
      <c r="O45" s="7" t="s">
        <v>9</v>
      </c>
      <c r="P45" s="7" t="s">
        <v>9</v>
      </c>
      <c r="Q45" s="7" t="s">
        <v>9</v>
      </c>
      <c r="R45" s="7" t="s">
        <v>9</v>
      </c>
      <c r="S45" s="7" t="s">
        <v>9</v>
      </c>
      <c r="T45" s="7" t="s">
        <v>9</v>
      </c>
      <c r="U45" s="7" t="s">
        <v>9</v>
      </c>
      <c r="V45" s="7" t="s">
        <v>9</v>
      </c>
      <c r="W45" s="7" t="s">
        <v>9</v>
      </c>
      <c r="X45" s="7" t="s">
        <v>9</v>
      </c>
      <c r="Y45" s="20">
        <f t="shared" si="7"/>
        <v>2</v>
      </c>
      <c r="Z45" s="2">
        <f t="shared" si="0"/>
        <v>1</v>
      </c>
      <c r="AA45" s="2">
        <f t="shared" si="8"/>
        <v>1</v>
      </c>
      <c r="AB45" s="2">
        <f t="shared" si="9"/>
        <v>0</v>
      </c>
      <c r="AC45" s="2">
        <f t="shared" si="10"/>
        <v>0</v>
      </c>
      <c r="AE45">
        <f t="shared" si="16"/>
        <v>0</v>
      </c>
      <c r="AF45">
        <f t="shared" si="17"/>
        <v>1</v>
      </c>
      <c r="AG45">
        <f t="shared" si="18"/>
        <v>0</v>
      </c>
      <c r="AH45">
        <f t="shared" si="19"/>
        <v>0</v>
      </c>
      <c r="AI45">
        <f t="shared" si="5"/>
        <v>1</v>
      </c>
      <c r="AJ45" t="str">
        <f t="shared" si="11"/>
        <v/>
      </c>
      <c r="AK45" t="s">
        <v>570</v>
      </c>
      <c r="AL45" s="43">
        <f t="shared" si="12"/>
        <v>0</v>
      </c>
      <c r="AM45" s="43">
        <f t="shared" si="13"/>
        <v>0</v>
      </c>
      <c r="AN45" s="43">
        <f t="shared" si="14"/>
        <v>0</v>
      </c>
      <c r="AO45" s="43">
        <f t="shared" si="15"/>
        <v>1</v>
      </c>
    </row>
    <row r="46" spans="1:41" x14ac:dyDescent="0.25">
      <c r="A46" t="s">
        <v>129</v>
      </c>
      <c r="B46" t="s">
        <v>537</v>
      </c>
      <c r="C46" s="13" t="str">
        <f t="shared" si="6"/>
        <v>Jeff Krebbekx</v>
      </c>
      <c r="D46" s="7">
        <v>-4</v>
      </c>
      <c r="E46" s="7">
        <v>-8</v>
      </c>
      <c r="F46" s="7">
        <v>-17</v>
      </c>
      <c r="G46" s="7">
        <v>9</v>
      </c>
      <c r="H46" s="7" t="s">
        <v>9</v>
      </c>
      <c r="I46" s="7">
        <v>30</v>
      </c>
      <c r="J46" s="7">
        <v>8</v>
      </c>
      <c r="K46" s="7">
        <v>-1</v>
      </c>
      <c r="L46" s="7">
        <v>-7</v>
      </c>
      <c r="M46" s="7">
        <v>1</v>
      </c>
      <c r="N46" s="7" t="s">
        <v>9</v>
      </c>
      <c r="O46" s="7">
        <v>-7</v>
      </c>
      <c r="P46" s="7">
        <v>-7</v>
      </c>
      <c r="Q46" s="7" t="s">
        <v>9</v>
      </c>
      <c r="R46" s="7" t="s">
        <v>9</v>
      </c>
      <c r="S46" s="7" t="s">
        <v>9</v>
      </c>
      <c r="T46" s="7">
        <v>-5</v>
      </c>
      <c r="U46" s="7">
        <v>11</v>
      </c>
      <c r="V46" s="7" t="s">
        <v>9</v>
      </c>
      <c r="W46" s="7" t="s">
        <v>9</v>
      </c>
      <c r="X46" s="7" t="s">
        <v>9</v>
      </c>
      <c r="Y46" s="20">
        <f t="shared" si="7"/>
        <v>3</v>
      </c>
      <c r="Z46" s="2">
        <f t="shared" si="0"/>
        <v>13</v>
      </c>
      <c r="AA46" s="2">
        <f t="shared" si="8"/>
        <v>5</v>
      </c>
      <c r="AB46" s="2">
        <f t="shared" si="9"/>
        <v>0</v>
      </c>
      <c r="AC46" s="2">
        <f t="shared" si="10"/>
        <v>8</v>
      </c>
      <c r="AE46">
        <f t="shared" si="16"/>
        <v>2</v>
      </c>
      <c r="AF46">
        <f t="shared" si="17"/>
        <v>2</v>
      </c>
      <c r="AG46">
        <f t="shared" si="18"/>
        <v>8</v>
      </c>
      <c r="AH46">
        <f t="shared" si="19"/>
        <v>1</v>
      </c>
      <c r="AI46">
        <f t="shared" si="5"/>
        <v>13</v>
      </c>
      <c r="AJ46" t="str">
        <f t="shared" si="11"/>
        <v/>
      </c>
      <c r="AK46" t="s">
        <v>497</v>
      </c>
      <c r="AL46" s="43">
        <f t="shared" si="12"/>
        <v>0</v>
      </c>
      <c r="AM46" s="43">
        <f t="shared" si="13"/>
        <v>0</v>
      </c>
      <c r="AN46" s="43">
        <f t="shared" si="14"/>
        <v>12</v>
      </c>
      <c r="AO46" s="43">
        <f t="shared" si="15"/>
        <v>1</v>
      </c>
    </row>
    <row r="47" spans="1:41" x14ac:dyDescent="0.25">
      <c r="A47" t="s">
        <v>89</v>
      </c>
      <c r="B47" t="s">
        <v>90</v>
      </c>
      <c r="C47" s="13" t="str">
        <f t="shared" si="6"/>
        <v>Ron Kuczmarski</v>
      </c>
      <c r="D47" s="7">
        <v>5</v>
      </c>
      <c r="E47" s="7">
        <v>-12</v>
      </c>
      <c r="F47" s="7">
        <v>9</v>
      </c>
      <c r="G47" s="7">
        <v>-20</v>
      </c>
      <c r="H47" s="7">
        <v>-4</v>
      </c>
      <c r="I47" s="7">
        <v>1</v>
      </c>
      <c r="J47" s="7">
        <v>2</v>
      </c>
      <c r="K47" s="7">
        <v>-17</v>
      </c>
      <c r="L47" s="7">
        <v>12</v>
      </c>
      <c r="M47" s="7">
        <v>6</v>
      </c>
      <c r="N47" s="7">
        <v>-18</v>
      </c>
      <c r="O47" s="7">
        <v>4</v>
      </c>
      <c r="P47" s="7">
        <v>-14</v>
      </c>
      <c r="Q47" s="7">
        <v>9</v>
      </c>
      <c r="R47" s="7">
        <v>24</v>
      </c>
      <c r="S47" s="7">
        <v>3</v>
      </c>
      <c r="T47" s="7">
        <v>5</v>
      </c>
      <c r="U47" s="7">
        <v>8</v>
      </c>
      <c r="V47" s="7">
        <v>10</v>
      </c>
      <c r="W47" s="7">
        <v>-7</v>
      </c>
      <c r="X47" s="7" t="s">
        <v>9</v>
      </c>
      <c r="Y47" s="20">
        <f t="shared" si="7"/>
        <v>6</v>
      </c>
      <c r="Z47" s="2">
        <f t="shared" si="0"/>
        <v>20</v>
      </c>
      <c r="AA47" s="2">
        <f t="shared" si="8"/>
        <v>13</v>
      </c>
      <c r="AB47" s="2">
        <f t="shared" si="9"/>
        <v>0</v>
      </c>
      <c r="AC47" s="2">
        <f t="shared" si="10"/>
        <v>7</v>
      </c>
      <c r="AE47">
        <f t="shared" si="16"/>
        <v>0</v>
      </c>
      <c r="AF47">
        <f t="shared" si="17"/>
        <v>0</v>
      </c>
      <c r="AG47">
        <f t="shared" si="18"/>
        <v>20</v>
      </c>
      <c r="AH47">
        <f t="shared" si="19"/>
        <v>0</v>
      </c>
      <c r="AI47">
        <f t="shared" si="5"/>
        <v>20</v>
      </c>
      <c r="AJ47" t="str">
        <f t="shared" si="11"/>
        <v/>
      </c>
      <c r="AK47" t="s">
        <v>91</v>
      </c>
      <c r="AL47" s="43">
        <f t="shared" si="12"/>
        <v>0</v>
      </c>
      <c r="AM47" s="43">
        <f t="shared" si="13"/>
        <v>20</v>
      </c>
      <c r="AN47" s="43">
        <f t="shared" si="14"/>
        <v>0</v>
      </c>
      <c r="AO47" s="43">
        <f t="shared" si="15"/>
        <v>0</v>
      </c>
    </row>
    <row r="48" spans="1:41" x14ac:dyDescent="0.25">
      <c r="A48" t="s">
        <v>580</v>
      </c>
      <c r="B48" t="s">
        <v>581</v>
      </c>
      <c r="C48" s="13" t="str">
        <f t="shared" si="6"/>
        <v>Stuart Lea</v>
      </c>
      <c r="D48" s="7">
        <v>3</v>
      </c>
      <c r="E48" s="7">
        <v>-16</v>
      </c>
      <c r="F48" s="7">
        <v>9</v>
      </c>
      <c r="G48" s="7">
        <v>7</v>
      </c>
      <c r="H48" s="7">
        <v>0</v>
      </c>
      <c r="I48" s="7">
        <v>4</v>
      </c>
      <c r="J48" s="7">
        <v>13</v>
      </c>
      <c r="K48" s="7">
        <v>22</v>
      </c>
      <c r="L48" s="7">
        <v>9</v>
      </c>
      <c r="M48" s="7">
        <v>4</v>
      </c>
      <c r="N48" s="7">
        <v>-7</v>
      </c>
      <c r="O48" s="7">
        <v>6</v>
      </c>
      <c r="P48" s="7">
        <v>-11</v>
      </c>
      <c r="Q48" s="7">
        <v>9</v>
      </c>
      <c r="R48" s="7">
        <v>24</v>
      </c>
      <c r="S48" s="7">
        <v>3</v>
      </c>
      <c r="T48" s="7">
        <v>5</v>
      </c>
      <c r="U48" s="7">
        <v>8</v>
      </c>
      <c r="V48" s="7">
        <v>10</v>
      </c>
      <c r="W48" s="7">
        <v>-7</v>
      </c>
      <c r="X48" s="7" t="s">
        <v>9</v>
      </c>
      <c r="Y48" s="20">
        <f t="shared" si="7"/>
        <v>95</v>
      </c>
      <c r="Z48" s="2">
        <f t="shared" si="0"/>
        <v>20</v>
      </c>
      <c r="AA48" s="2">
        <f t="shared" si="8"/>
        <v>15</v>
      </c>
      <c r="AB48" s="2">
        <f t="shared" si="9"/>
        <v>1</v>
      </c>
      <c r="AC48" s="2">
        <f t="shared" si="10"/>
        <v>4</v>
      </c>
      <c r="AE48">
        <f t="shared" si="16"/>
        <v>20</v>
      </c>
      <c r="AF48">
        <f t="shared" si="17"/>
        <v>0</v>
      </c>
      <c r="AG48">
        <f t="shared" si="18"/>
        <v>0</v>
      </c>
      <c r="AH48">
        <f t="shared" si="19"/>
        <v>0</v>
      </c>
      <c r="AI48">
        <f t="shared" si="5"/>
        <v>20</v>
      </c>
      <c r="AJ48" t="str">
        <f t="shared" si="11"/>
        <v/>
      </c>
      <c r="AK48" t="s">
        <v>559</v>
      </c>
      <c r="AL48" s="43">
        <f t="shared" si="12"/>
        <v>0</v>
      </c>
      <c r="AM48" s="43">
        <f t="shared" si="13"/>
        <v>20</v>
      </c>
      <c r="AN48" s="43">
        <f t="shared" si="14"/>
        <v>0</v>
      </c>
      <c r="AO48" s="43">
        <f t="shared" si="15"/>
        <v>0</v>
      </c>
    </row>
    <row r="49" spans="1:41" x14ac:dyDescent="0.25">
      <c r="A49" s="19" t="s">
        <v>53</v>
      </c>
      <c r="B49" s="19" t="s">
        <v>539</v>
      </c>
      <c r="C49" s="13" t="str">
        <f t="shared" si="6"/>
        <v>Steve Lockwood</v>
      </c>
      <c r="D49" s="7" t="s">
        <v>9</v>
      </c>
      <c r="E49" s="7" t="s">
        <v>9</v>
      </c>
      <c r="F49" s="7" t="s">
        <v>9</v>
      </c>
      <c r="G49" s="7" t="s">
        <v>9</v>
      </c>
      <c r="H49" s="7" t="s">
        <v>9</v>
      </c>
      <c r="I49" s="7" t="s">
        <v>9</v>
      </c>
      <c r="J49" s="7" t="s">
        <v>9</v>
      </c>
      <c r="K49" s="7" t="s">
        <v>9</v>
      </c>
      <c r="L49" s="7">
        <v>-3</v>
      </c>
      <c r="M49" s="7">
        <v>-6</v>
      </c>
      <c r="N49" s="7" t="s">
        <v>9</v>
      </c>
      <c r="O49" s="7">
        <v>4</v>
      </c>
      <c r="P49" s="7">
        <v>8</v>
      </c>
      <c r="Q49" s="7" t="s">
        <v>9</v>
      </c>
      <c r="R49" s="7" t="s">
        <v>9</v>
      </c>
      <c r="S49" s="7" t="s">
        <v>9</v>
      </c>
      <c r="T49" s="7" t="s">
        <v>9</v>
      </c>
      <c r="U49" s="7">
        <v>3</v>
      </c>
      <c r="V49" s="7" t="s">
        <v>9</v>
      </c>
      <c r="W49" s="7" t="s">
        <v>9</v>
      </c>
      <c r="X49" s="7" t="s">
        <v>9</v>
      </c>
      <c r="Y49" s="20">
        <f t="shared" si="7"/>
        <v>6</v>
      </c>
      <c r="Z49" s="2">
        <f t="shared" si="0"/>
        <v>5</v>
      </c>
      <c r="AA49" s="2">
        <f t="shared" si="8"/>
        <v>3</v>
      </c>
      <c r="AB49" s="2">
        <f t="shared" si="9"/>
        <v>0</v>
      </c>
      <c r="AC49" s="2">
        <f t="shared" si="10"/>
        <v>2</v>
      </c>
      <c r="AE49">
        <f t="shared" si="16"/>
        <v>4</v>
      </c>
      <c r="AF49">
        <f t="shared" si="17"/>
        <v>1</v>
      </c>
      <c r="AG49">
        <f t="shared" si="18"/>
        <v>0</v>
      </c>
      <c r="AH49">
        <f t="shared" si="19"/>
        <v>0</v>
      </c>
      <c r="AI49">
        <f t="shared" si="5"/>
        <v>5</v>
      </c>
      <c r="AJ49" t="str">
        <f t="shared" si="11"/>
        <v/>
      </c>
      <c r="AK49" t="s">
        <v>498</v>
      </c>
      <c r="AL49" s="43">
        <f t="shared" si="12"/>
        <v>0</v>
      </c>
      <c r="AM49" s="43">
        <f t="shared" si="13"/>
        <v>0</v>
      </c>
      <c r="AN49" s="43">
        <f t="shared" si="14"/>
        <v>0</v>
      </c>
      <c r="AO49" s="43">
        <f t="shared" si="15"/>
        <v>5</v>
      </c>
    </row>
    <row r="50" spans="1:41" x14ac:dyDescent="0.25">
      <c r="A50" s="19" t="s">
        <v>92</v>
      </c>
      <c r="B50" s="19" t="s">
        <v>93</v>
      </c>
      <c r="C50" s="13" t="str">
        <f t="shared" si="6"/>
        <v>Mark Masotti</v>
      </c>
      <c r="D50" s="7">
        <v>4</v>
      </c>
      <c r="E50" s="7">
        <v>0</v>
      </c>
      <c r="F50" s="7">
        <v>-1</v>
      </c>
      <c r="G50" s="7">
        <v>7</v>
      </c>
      <c r="H50" s="7">
        <v>0</v>
      </c>
      <c r="I50" s="7">
        <v>4</v>
      </c>
      <c r="J50" s="7">
        <v>13</v>
      </c>
      <c r="K50" s="7">
        <v>22</v>
      </c>
      <c r="L50" s="7">
        <v>9</v>
      </c>
      <c r="M50" s="7">
        <v>4</v>
      </c>
      <c r="N50" s="7">
        <v>-7</v>
      </c>
      <c r="O50" s="7">
        <v>6</v>
      </c>
      <c r="P50" s="7">
        <v>-11</v>
      </c>
      <c r="Q50" s="7" t="s">
        <v>9</v>
      </c>
      <c r="R50" s="7">
        <v>10</v>
      </c>
      <c r="S50" s="7">
        <v>22</v>
      </c>
      <c r="T50" s="7">
        <v>-13</v>
      </c>
      <c r="U50" s="7" t="s">
        <v>9</v>
      </c>
      <c r="V50" s="7" t="s">
        <v>9</v>
      </c>
      <c r="W50" s="7" t="s">
        <v>9</v>
      </c>
      <c r="X50" s="7" t="s">
        <v>9</v>
      </c>
      <c r="Y50" s="20">
        <f t="shared" si="7"/>
        <v>69</v>
      </c>
      <c r="Z50" s="2">
        <f t="shared" si="0"/>
        <v>16</v>
      </c>
      <c r="AA50" s="2">
        <f t="shared" si="8"/>
        <v>10</v>
      </c>
      <c r="AB50" s="2">
        <f t="shared" si="9"/>
        <v>2</v>
      </c>
      <c r="AC50" s="2">
        <f t="shared" si="10"/>
        <v>4</v>
      </c>
      <c r="AE50">
        <f t="shared" si="16"/>
        <v>2</v>
      </c>
      <c r="AF50">
        <f t="shared" si="17"/>
        <v>8</v>
      </c>
      <c r="AG50">
        <f t="shared" si="18"/>
        <v>6</v>
      </c>
      <c r="AH50">
        <f t="shared" si="19"/>
        <v>0</v>
      </c>
      <c r="AI50">
        <f t="shared" si="5"/>
        <v>16</v>
      </c>
      <c r="AJ50" t="str">
        <f t="shared" si="11"/>
        <v/>
      </c>
      <c r="AK50" t="s">
        <v>94</v>
      </c>
      <c r="AL50" s="43">
        <f t="shared" si="12"/>
        <v>0</v>
      </c>
      <c r="AM50" s="43">
        <f t="shared" si="13"/>
        <v>16</v>
      </c>
      <c r="AN50" s="43">
        <f t="shared" si="14"/>
        <v>0</v>
      </c>
      <c r="AO50" s="43">
        <f t="shared" si="15"/>
        <v>0</v>
      </c>
    </row>
    <row r="51" spans="1:41" x14ac:dyDescent="0.25">
      <c r="A51" t="s">
        <v>95</v>
      </c>
      <c r="B51" t="s">
        <v>96</v>
      </c>
      <c r="C51" s="13" t="str">
        <f t="shared" si="6"/>
        <v>Mike McDonagh</v>
      </c>
      <c r="D51" s="7">
        <v>-4</v>
      </c>
      <c r="E51" s="7">
        <v>4</v>
      </c>
      <c r="F51" s="7">
        <v>3</v>
      </c>
      <c r="G51" s="7">
        <v>5</v>
      </c>
      <c r="H51" s="7">
        <v>-2</v>
      </c>
      <c r="I51" s="7">
        <v>-10</v>
      </c>
      <c r="J51" s="7">
        <v>5</v>
      </c>
      <c r="K51" s="7">
        <v>2</v>
      </c>
      <c r="L51" s="7">
        <v>-3</v>
      </c>
      <c r="M51" s="7">
        <v>-13</v>
      </c>
      <c r="N51" s="7" t="s">
        <v>9</v>
      </c>
      <c r="O51" s="7">
        <v>-7</v>
      </c>
      <c r="P51" s="7" t="s">
        <v>9</v>
      </c>
      <c r="Q51" s="7" t="s">
        <v>9</v>
      </c>
      <c r="R51" s="7" t="s">
        <v>9</v>
      </c>
      <c r="S51" s="7" t="s">
        <v>9</v>
      </c>
      <c r="T51" s="7">
        <v>-5</v>
      </c>
      <c r="U51" s="7">
        <v>11</v>
      </c>
      <c r="V51" s="7" t="s">
        <v>9</v>
      </c>
      <c r="W51" s="7" t="s">
        <v>9</v>
      </c>
      <c r="X51" s="7" t="s">
        <v>9</v>
      </c>
      <c r="Y51" s="20">
        <f t="shared" si="7"/>
        <v>-14</v>
      </c>
      <c r="Z51" s="2">
        <f t="shared" si="0"/>
        <v>13</v>
      </c>
      <c r="AA51" s="2">
        <f t="shared" si="8"/>
        <v>6</v>
      </c>
      <c r="AB51" s="2">
        <f t="shared" si="9"/>
        <v>0</v>
      </c>
      <c r="AC51" s="2">
        <f t="shared" si="10"/>
        <v>7</v>
      </c>
      <c r="AE51">
        <f t="shared" si="16"/>
        <v>0</v>
      </c>
      <c r="AF51">
        <f t="shared" si="17"/>
        <v>11</v>
      </c>
      <c r="AG51">
        <f t="shared" si="18"/>
        <v>2</v>
      </c>
      <c r="AH51">
        <f t="shared" si="19"/>
        <v>0</v>
      </c>
      <c r="AI51">
        <f t="shared" si="5"/>
        <v>13</v>
      </c>
      <c r="AJ51" t="str">
        <f t="shared" si="11"/>
        <v/>
      </c>
      <c r="AK51" t="s">
        <v>97</v>
      </c>
      <c r="AL51" s="43">
        <f t="shared" si="12"/>
        <v>0</v>
      </c>
      <c r="AM51" s="43">
        <f t="shared" si="13"/>
        <v>0</v>
      </c>
      <c r="AN51" s="43">
        <f t="shared" si="14"/>
        <v>13</v>
      </c>
      <c r="AO51" s="43">
        <f t="shared" si="15"/>
        <v>0</v>
      </c>
    </row>
    <row r="52" spans="1:41" x14ac:dyDescent="0.25">
      <c r="A52" t="s">
        <v>98</v>
      </c>
      <c r="B52" t="s">
        <v>99</v>
      </c>
      <c r="C52" s="13" t="str">
        <f t="shared" si="6"/>
        <v>Phil McDonald</v>
      </c>
      <c r="D52" s="7">
        <v>-4</v>
      </c>
      <c r="E52" s="7">
        <v>4</v>
      </c>
      <c r="F52" s="7">
        <v>6</v>
      </c>
      <c r="G52" s="7">
        <v>3</v>
      </c>
      <c r="H52" s="7" t="s">
        <v>9</v>
      </c>
      <c r="I52" s="7">
        <v>-1</v>
      </c>
      <c r="J52" s="7">
        <v>-25</v>
      </c>
      <c r="K52" s="7">
        <v>-16</v>
      </c>
      <c r="L52" s="7">
        <v>-11</v>
      </c>
      <c r="M52" s="7">
        <v>3</v>
      </c>
      <c r="N52" s="7" t="s">
        <v>9</v>
      </c>
      <c r="O52" s="7">
        <v>-1</v>
      </c>
      <c r="P52" s="7">
        <v>-7</v>
      </c>
      <c r="Q52" s="7" t="s">
        <v>9</v>
      </c>
      <c r="R52" s="7" t="s">
        <v>9</v>
      </c>
      <c r="S52" s="7" t="s">
        <v>9</v>
      </c>
      <c r="T52" s="7">
        <v>-12</v>
      </c>
      <c r="U52" s="7">
        <v>30</v>
      </c>
      <c r="V52" s="7" t="s">
        <v>9</v>
      </c>
      <c r="W52" s="7" t="s">
        <v>9</v>
      </c>
      <c r="X52" s="7" t="s">
        <v>9</v>
      </c>
      <c r="Y52" s="20">
        <f t="shared" si="7"/>
        <v>-31</v>
      </c>
      <c r="Z52" s="2">
        <f t="shared" si="0"/>
        <v>13</v>
      </c>
      <c r="AA52" s="2">
        <f t="shared" si="8"/>
        <v>5</v>
      </c>
      <c r="AB52" s="2">
        <f t="shared" si="9"/>
        <v>0</v>
      </c>
      <c r="AC52" s="2">
        <f t="shared" si="10"/>
        <v>8</v>
      </c>
      <c r="AE52">
        <f t="shared" si="16"/>
        <v>0</v>
      </c>
      <c r="AF52">
        <f t="shared" si="17"/>
        <v>0</v>
      </c>
      <c r="AG52">
        <f t="shared" si="18"/>
        <v>3</v>
      </c>
      <c r="AH52">
        <f t="shared" si="19"/>
        <v>10</v>
      </c>
      <c r="AI52">
        <f t="shared" si="5"/>
        <v>13</v>
      </c>
      <c r="AJ52" t="str">
        <f t="shared" si="11"/>
        <v/>
      </c>
      <c r="AK52" t="s">
        <v>100</v>
      </c>
      <c r="AL52" s="43">
        <f t="shared" si="12"/>
        <v>0</v>
      </c>
      <c r="AM52" s="43">
        <f t="shared" si="13"/>
        <v>0</v>
      </c>
      <c r="AN52" s="43">
        <f t="shared" si="14"/>
        <v>13</v>
      </c>
      <c r="AO52" s="43">
        <f t="shared" si="15"/>
        <v>0</v>
      </c>
    </row>
    <row r="53" spans="1:41" x14ac:dyDescent="0.25">
      <c r="A53" t="s">
        <v>101</v>
      </c>
      <c r="B53" t="s">
        <v>99</v>
      </c>
      <c r="C53" s="13" t="str">
        <f t="shared" si="6"/>
        <v>Steven McDonald</v>
      </c>
      <c r="D53" s="7">
        <v>-14</v>
      </c>
      <c r="E53" s="7">
        <v>6</v>
      </c>
      <c r="F53" s="7">
        <v>7</v>
      </c>
      <c r="G53" s="7">
        <v>4</v>
      </c>
      <c r="H53" s="7">
        <v>25</v>
      </c>
      <c r="I53" s="7">
        <v>-9</v>
      </c>
      <c r="J53" s="7">
        <v>-8</v>
      </c>
      <c r="K53" s="7">
        <v>7</v>
      </c>
      <c r="L53" s="7">
        <v>9</v>
      </c>
      <c r="M53" s="7">
        <v>-5</v>
      </c>
      <c r="N53" s="7">
        <v>19</v>
      </c>
      <c r="O53" s="7">
        <v>-7</v>
      </c>
      <c r="P53" s="7">
        <v>-5</v>
      </c>
      <c r="Q53" s="7">
        <v>34</v>
      </c>
      <c r="R53" s="7">
        <v>-1</v>
      </c>
      <c r="S53" s="7">
        <v>-12</v>
      </c>
      <c r="T53" s="7">
        <v>21</v>
      </c>
      <c r="U53" s="7">
        <v>-9</v>
      </c>
      <c r="V53" s="7">
        <v>6</v>
      </c>
      <c r="W53" s="7" t="s">
        <v>9</v>
      </c>
      <c r="X53" s="7" t="s">
        <v>9</v>
      </c>
      <c r="Y53" s="20">
        <f t="shared" si="7"/>
        <v>68</v>
      </c>
      <c r="Z53" s="2">
        <f t="shared" si="0"/>
        <v>19</v>
      </c>
      <c r="AA53" s="2">
        <f t="shared" si="8"/>
        <v>10</v>
      </c>
      <c r="AB53" s="2">
        <f t="shared" si="9"/>
        <v>0</v>
      </c>
      <c r="AC53" s="2">
        <f t="shared" si="10"/>
        <v>9</v>
      </c>
      <c r="AE53">
        <f t="shared" si="16"/>
        <v>19</v>
      </c>
      <c r="AF53">
        <f t="shared" si="17"/>
        <v>0</v>
      </c>
      <c r="AG53">
        <f t="shared" si="18"/>
        <v>0</v>
      </c>
      <c r="AH53">
        <f t="shared" si="19"/>
        <v>0</v>
      </c>
      <c r="AI53">
        <f t="shared" si="5"/>
        <v>19</v>
      </c>
      <c r="AJ53" t="str">
        <f t="shared" si="11"/>
        <v/>
      </c>
      <c r="AK53" t="s">
        <v>236</v>
      </c>
      <c r="AL53" s="43">
        <f t="shared" si="12"/>
        <v>19</v>
      </c>
      <c r="AM53" s="43">
        <f t="shared" si="13"/>
        <v>0</v>
      </c>
      <c r="AN53" s="43">
        <f t="shared" si="14"/>
        <v>0</v>
      </c>
      <c r="AO53" s="43">
        <f t="shared" si="15"/>
        <v>0</v>
      </c>
    </row>
    <row r="54" spans="1:41" x14ac:dyDescent="0.25">
      <c r="A54" t="s">
        <v>219</v>
      </c>
      <c r="B54" t="s">
        <v>540</v>
      </c>
      <c r="C54" s="13" t="str">
        <f t="shared" si="6"/>
        <v>Ben McDonnell</v>
      </c>
      <c r="D54" s="7">
        <v>4</v>
      </c>
      <c r="E54" s="7">
        <v>0</v>
      </c>
      <c r="F54" s="7">
        <v>-1</v>
      </c>
      <c r="G54" s="7">
        <v>6</v>
      </c>
      <c r="H54" s="7">
        <v>-1</v>
      </c>
      <c r="I54" s="7">
        <v>7</v>
      </c>
      <c r="J54" s="7">
        <v>9</v>
      </c>
      <c r="K54" s="7">
        <v>11</v>
      </c>
      <c r="L54" s="7">
        <v>-6</v>
      </c>
      <c r="M54" s="7">
        <v>-3</v>
      </c>
      <c r="N54" s="7">
        <v>-1</v>
      </c>
      <c r="O54" s="7">
        <v>-9</v>
      </c>
      <c r="P54" s="7">
        <v>18</v>
      </c>
      <c r="Q54" s="7">
        <v>9</v>
      </c>
      <c r="R54" s="7">
        <v>24</v>
      </c>
      <c r="S54" s="7">
        <v>3</v>
      </c>
      <c r="T54" s="7">
        <v>5</v>
      </c>
      <c r="U54" s="7">
        <v>8</v>
      </c>
      <c r="V54" s="7">
        <v>10</v>
      </c>
      <c r="W54" s="7">
        <v>-7</v>
      </c>
      <c r="X54" s="7" t="s">
        <v>9</v>
      </c>
      <c r="Y54" s="20">
        <f t="shared" si="7"/>
        <v>86</v>
      </c>
      <c r="Z54" s="2">
        <f t="shared" si="0"/>
        <v>20</v>
      </c>
      <c r="AA54" s="2">
        <f t="shared" si="8"/>
        <v>12</v>
      </c>
      <c r="AB54" s="2">
        <f t="shared" si="9"/>
        <v>1</v>
      </c>
      <c r="AC54" s="2">
        <f t="shared" si="10"/>
        <v>7</v>
      </c>
      <c r="AE54">
        <f t="shared" si="16"/>
        <v>0</v>
      </c>
      <c r="AF54">
        <f t="shared" si="17"/>
        <v>17</v>
      </c>
      <c r="AG54">
        <f t="shared" si="18"/>
        <v>3</v>
      </c>
      <c r="AH54">
        <f t="shared" si="19"/>
        <v>0</v>
      </c>
      <c r="AI54">
        <f t="shared" si="5"/>
        <v>20</v>
      </c>
      <c r="AJ54" t="str">
        <f t="shared" si="11"/>
        <v/>
      </c>
      <c r="AK54" t="s">
        <v>499</v>
      </c>
      <c r="AL54" s="43">
        <f t="shared" si="12"/>
        <v>0</v>
      </c>
      <c r="AM54" s="43">
        <f t="shared" si="13"/>
        <v>20</v>
      </c>
      <c r="AN54" s="43">
        <f t="shared" si="14"/>
        <v>0</v>
      </c>
      <c r="AO54" s="43">
        <f t="shared" si="15"/>
        <v>0</v>
      </c>
    </row>
    <row r="55" spans="1:41" x14ac:dyDescent="0.25">
      <c r="A55" t="s">
        <v>360</v>
      </c>
      <c r="B55" t="s">
        <v>163</v>
      </c>
      <c r="C55" s="13" t="str">
        <f t="shared" si="6"/>
        <v>Patrick McGirr</v>
      </c>
      <c r="D55" s="7">
        <v>10</v>
      </c>
      <c r="E55" s="7">
        <v>3</v>
      </c>
      <c r="F55" s="7">
        <v>-6</v>
      </c>
      <c r="G55" s="7">
        <v>4</v>
      </c>
      <c r="H55" s="7">
        <v>-3</v>
      </c>
      <c r="I55" s="7">
        <v>-6</v>
      </c>
      <c r="J55" s="7">
        <v>4</v>
      </c>
      <c r="K55" s="7">
        <v>15</v>
      </c>
      <c r="L55" s="7">
        <v>-7</v>
      </c>
      <c r="M55" s="7">
        <v>14</v>
      </c>
      <c r="N55" s="7">
        <v>-29</v>
      </c>
      <c r="O55" s="7">
        <v>-4</v>
      </c>
      <c r="P55" s="7">
        <v>2</v>
      </c>
      <c r="Q55" s="7">
        <v>11</v>
      </c>
      <c r="R55" s="7">
        <v>17</v>
      </c>
      <c r="S55" s="7">
        <v>3</v>
      </c>
      <c r="T55" s="7">
        <v>12</v>
      </c>
      <c r="U55" s="7">
        <v>-4</v>
      </c>
      <c r="V55" s="7">
        <v>21</v>
      </c>
      <c r="W55" s="7">
        <v>-35</v>
      </c>
      <c r="X55" s="7" t="s">
        <v>9</v>
      </c>
      <c r="Y55" s="20">
        <f t="shared" si="7"/>
        <v>22</v>
      </c>
      <c r="Z55" s="2">
        <f t="shared" si="0"/>
        <v>20</v>
      </c>
      <c r="AA55" s="2">
        <f t="shared" si="8"/>
        <v>12</v>
      </c>
      <c r="AB55" s="2">
        <f t="shared" si="9"/>
        <v>0</v>
      </c>
      <c r="AC55" s="2">
        <f t="shared" si="10"/>
        <v>8</v>
      </c>
      <c r="AE55">
        <f t="shared" si="16"/>
        <v>0</v>
      </c>
      <c r="AF55">
        <f t="shared" si="17"/>
        <v>0</v>
      </c>
      <c r="AG55">
        <f t="shared" si="18"/>
        <v>18</v>
      </c>
      <c r="AH55">
        <f t="shared" si="19"/>
        <v>2</v>
      </c>
      <c r="AI55">
        <f t="shared" si="5"/>
        <v>20</v>
      </c>
      <c r="AJ55" t="str">
        <f t="shared" si="11"/>
        <v/>
      </c>
      <c r="AK55" t="s">
        <v>284</v>
      </c>
      <c r="AL55" s="43">
        <f t="shared" si="12"/>
        <v>0</v>
      </c>
      <c r="AM55" s="43">
        <f t="shared" si="13"/>
        <v>20</v>
      </c>
      <c r="AN55" s="43">
        <f t="shared" si="14"/>
        <v>0</v>
      </c>
      <c r="AO55" s="43">
        <f t="shared" si="15"/>
        <v>0</v>
      </c>
    </row>
    <row r="56" spans="1:41" x14ac:dyDescent="0.25">
      <c r="A56" t="s">
        <v>50</v>
      </c>
      <c r="B56" t="s">
        <v>102</v>
      </c>
      <c r="C56" s="13" t="str">
        <f t="shared" si="6"/>
        <v>Andrew McGorman</v>
      </c>
      <c r="D56" s="7">
        <v>6</v>
      </c>
      <c r="E56" s="7">
        <v>-2</v>
      </c>
      <c r="F56" s="7">
        <v>15</v>
      </c>
      <c r="G56" s="7">
        <v>2</v>
      </c>
      <c r="H56" s="7">
        <v>22</v>
      </c>
      <c r="I56" s="7">
        <v>-2</v>
      </c>
      <c r="J56" s="7">
        <v>-6</v>
      </c>
      <c r="K56" s="7">
        <v>10</v>
      </c>
      <c r="L56" s="7">
        <v>2</v>
      </c>
      <c r="M56" s="7">
        <v>30</v>
      </c>
      <c r="N56" s="7">
        <v>-4</v>
      </c>
      <c r="O56" s="7">
        <v>-2</v>
      </c>
      <c r="P56" s="7">
        <v>3</v>
      </c>
      <c r="Q56" s="7">
        <v>17</v>
      </c>
      <c r="R56" s="7">
        <v>-11</v>
      </c>
      <c r="S56" s="7">
        <v>-22</v>
      </c>
      <c r="T56" s="7">
        <v>5</v>
      </c>
      <c r="U56" s="7">
        <v>12</v>
      </c>
      <c r="V56" s="7">
        <v>-5</v>
      </c>
      <c r="W56" s="7" t="s">
        <v>9</v>
      </c>
      <c r="X56" s="7" t="s">
        <v>9</v>
      </c>
      <c r="Y56" s="20">
        <f t="shared" si="7"/>
        <v>70</v>
      </c>
      <c r="Z56" s="2">
        <f t="shared" si="0"/>
        <v>19</v>
      </c>
      <c r="AA56" s="2">
        <f t="shared" si="8"/>
        <v>11</v>
      </c>
      <c r="AB56" s="2">
        <f t="shared" si="9"/>
        <v>0</v>
      </c>
      <c r="AC56" s="2">
        <f t="shared" si="10"/>
        <v>8</v>
      </c>
      <c r="AE56">
        <f t="shared" si="16"/>
        <v>0</v>
      </c>
      <c r="AF56">
        <f t="shared" si="17"/>
        <v>9</v>
      </c>
      <c r="AG56">
        <f t="shared" si="18"/>
        <v>10</v>
      </c>
      <c r="AH56">
        <f t="shared" si="19"/>
        <v>0</v>
      </c>
      <c r="AI56">
        <f t="shared" si="5"/>
        <v>19</v>
      </c>
      <c r="AJ56" t="str">
        <f t="shared" si="11"/>
        <v/>
      </c>
      <c r="AK56" t="s">
        <v>103</v>
      </c>
      <c r="AL56" s="43">
        <f t="shared" si="12"/>
        <v>19</v>
      </c>
      <c r="AM56" s="43">
        <f t="shared" si="13"/>
        <v>0</v>
      </c>
      <c r="AN56" s="43">
        <f t="shared" si="14"/>
        <v>0</v>
      </c>
      <c r="AO56" s="43">
        <f t="shared" si="15"/>
        <v>0</v>
      </c>
    </row>
    <row r="57" spans="1:41" x14ac:dyDescent="0.25">
      <c r="A57" s="19" t="s">
        <v>573</v>
      </c>
      <c r="B57" s="19" t="s">
        <v>574</v>
      </c>
      <c r="C57" s="13" t="str">
        <f t="shared" si="6"/>
        <v>Mulvea McGovern (TR)</v>
      </c>
      <c r="D57" s="7" t="s">
        <v>9</v>
      </c>
      <c r="E57" s="7" t="s">
        <v>9</v>
      </c>
      <c r="F57" s="7" t="s">
        <v>9</v>
      </c>
      <c r="G57" s="7" t="s">
        <v>9</v>
      </c>
      <c r="H57" s="7" t="s">
        <v>9</v>
      </c>
      <c r="I57" s="7">
        <v>2</v>
      </c>
      <c r="J57" s="7" t="s">
        <v>9</v>
      </c>
      <c r="K57" s="7" t="s">
        <v>9</v>
      </c>
      <c r="L57" s="7" t="s">
        <v>9</v>
      </c>
      <c r="M57" s="7" t="s">
        <v>9</v>
      </c>
      <c r="N57" s="7" t="s">
        <v>9</v>
      </c>
      <c r="O57" s="7" t="s">
        <v>9</v>
      </c>
      <c r="P57" s="7" t="s">
        <v>9</v>
      </c>
      <c r="Q57" s="7" t="s">
        <v>9</v>
      </c>
      <c r="R57" s="7" t="s">
        <v>9</v>
      </c>
      <c r="S57" s="7" t="s">
        <v>9</v>
      </c>
      <c r="T57" s="7" t="s">
        <v>9</v>
      </c>
      <c r="U57" s="7" t="s">
        <v>9</v>
      </c>
      <c r="V57" s="7" t="s">
        <v>9</v>
      </c>
      <c r="W57" s="7" t="s">
        <v>9</v>
      </c>
      <c r="X57" s="7" t="s">
        <v>9</v>
      </c>
      <c r="Y57" s="20">
        <f t="shared" si="7"/>
        <v>2</v>
      </c>
      <c r="Z57" s="2">
        <f t="shared" si="0"/>
        <v>1</v>
      </c>
      <c r="AA57" s="2">
        <f t="shared" si="8"/>
        <v>1</v>
      </c>
      <c r="AB57" s="2">
        <f t="shared" si="9"/>
        <v>0</v>
      </c>
      <c r="AC57" s="2">
        <f t="shared" si="10"/>
        <v>0</v>
      </c>
      <c r="AE57">
        <f t="shared" si="16"/>
        <v>0</v>
      </c>
      <c r="AF57">
        <f t="shared" si="17"/>
        <v>1</v>
      </c>
      <c r="AG57">
        <f t="shared" si="18"/>
        <v>0</v>
      </c>
      <c r="AH57">
        <f t="shared" si="19"/>
        <v>0</v>
      </c>
      <c r="AI57">
        <f t="shared" si="5"/>
        <v>1</v>
      </c>
      <c r="AJ57" t="str">
        <f t="shared" si="11"/>
        <v/>
      </c>
      <c r="AK57" t="s">
        <v>567</v>
      </c>
      <c r="AL57" s="43">
        <f t="shared" si="12"/>
        <v>0</v>
      </c>
      <c r="AM57" s="43">
        <f t="shared" si="13"/>
        <v>0</v>
      </c>
      <c r="AN57" s="43">
        <f t="shared" si="14"/>
        <v>0</v>
      </c>
      <c r="AO57" s="43">
        <f t="shared" si="15"/>
        <v>1</v>
      </c>
    </row>
    <row r="58" spans="1:41" x14ac:dyDescent="0.25">
      <c r="A58" s="19" t="s">
        <v>104</v>
      </c>
      <c r="B58" s="19" t="s">
        <v>105</v>
      </c>
      <c r="C58" s="13" t="str">
        <f t="shared" si="6"/>
        <v>Ian McLaughlin</v>
      </c>
      <c r="D58" s="7">
        <v>8</v>
      </c>
      <c r="E58" s="7">
        <v>17</v>
      </c>
      <c r="F58" s="7" t="s">
        <v>9</v>
      </c>
      <c r="G58" s="7">
        <v>10</v>
      </c>
      <c r="H58" s="7">
        <v>-1</v>
      </c>
      <c r="I58" s="7">
        <v>6</v>
      </c>
      <c r="J58" s="7">
        <v>18</v>
      </c>
      <c r="K58" s="7" t="s">
        <v>9</v>
      </c>
      <c r="L58" s="7">
        <v>15</v>
      </c>
      <c r="M58" s="7">
        <v>5</v>
      </c>
      <c r="N58" s="7" t="s">
        <v>9</v>
      </c>
      <c r="O58" s="7" t="s">
        <v>9</v>
      </c>
      <c r="P58" s="7">
        <v>4</v>
      </c>
      <c r="Q58" s="7" t="s">
        <v>9</v>
      </c>
      <c r="R58" s="7" t="s">
        <v>9</v>
      </c>
      <c r="S58" s="7" t="s">
        <v>9</v>
      </c>
      <c r="T58" s="7" t="s">
        <v>9</v>
      </c>
      <c r="U58" s="7" t="s">
        <v>9</v>
      </c>
      <c r="V58" s="7" t="s">
        <v>9</v>
      </c>
      <c r="W58" s="7" t="s">
        <v>9</v>
      </c>
      <c r="X58" s="7" t="s">
        <v>9</v>
      </c>
      <c r="Y58" s="20">
        <f t="shared" si="7"/>
        <v>82</v>
      </c>
      <c r="Z58" s="2">
        <f t="shared" si="0"/>
        <v>9</v>
      </c>
      <c r="AA58" s="2">
        <f t="shared" si="8"/>
        <v>8</v>
      </c>
      <c r="AB58" s="2">
        <f t="shared" si="9"/>
        <v>0</v>
      </c>
      <c r="AC58" s="2">
        <f t="shared" si="10"/>
        <v>1</v>
      </c>
      <c r="AE58">
        <f t="shared" si="16"/>
        <v>0</v>
      </c>
      <c r="AF58">
        <f t="shared" si="17"/>
        <v>0</v>
      </c>
      <c r="AG58">
        <f t="shared" si="18"/>
        <v>8</v>
      </c>
      <c r="AH58">
        <f t="shared" si="19"/>
        <v>1</v>
      </c>
      <c r="AI58">
        <f t="shared" si="5"/>
        <v>9</v>
      </c>
      <c r="AJ58" t="str">
        <f t="shared" si="11"/>
        <v/>
      </c>
      <c r="AK58" t="s">
        <v>106</v>
      </c>
      <c r="AL58" s="43">
        <f t="shared" si="12"/>
        <v>0</v>
      </c>
      <c r="AM58" s="43">
        <f t="shared" si="13"/>
        <v>0</v>
      </c>
      <c r="AN58" s="43">
        <f t="shared" si="14"/>
        <v>0</v>
      </c>
      <c r="AO58" s="43">
        <f t="shared" si="15"/>
        <v>9</v>
      </c>
    </row>
    <row r="59" spans="1:41" x14ac:dyDescent="0.25">
      <c r="A59" t="s">
        <v>476</v>
      </c>
      <c r="B59" t="s">
        <v>582</v>
      </c>
      <c r="C59" s="13" t="str">
        <f t="shared" si="6"/>
        <v>Daryl McMahon</v>
      </c>
      <c r="D59" s="7" t="s">
        <v>9</v>
      </c>
      <c r="E59" s="7">
        <v>8</v>
      </c>
      <c r="F59" s="7">
        <v>6</v>
      </c>
      <c r="G59" s="7">
        <v>10</v>
      </c>
      <c r="H59" s="7">
        <v>4</v>
      </c>
      <c r="I59" s="7" t="s">
        <v>9</v>
      </c>
      <c r="J59" s="7" t="s">
        <v>9</v>
      </c>
      <c r="K59" s="7">
        <v>13</v>
      </c>
      <c r="L59" s="7">
        <v>15</v>
      </c>
      <c r="M59" s="7">
        <v>-3</v>
      </c>
      <c r="N59" s="7" t="s">
        <v>9</v>
      </c>
      <c r="O59" s="7">
        <v>1</v>
      </c>
      <c r="P59" s="7" t="s">
        <v>9</v>
      </c>
      <c r="Q59" s="7" t="s">
        <v>9</v>
      </c>
      <c r="R59" s="7" t="s">
        <v>9</v>
      </c>
      <c r="S59" s="7" t="s">
        <v>9</v>
      </c>
      <c r="T59" s="7" t="s">
        <v>9</v>
      </c>
      <c r="U59" s="7">
        <v>2</v>
      </c>
      <c r="V59" s="7" t="s">
        <v>9</v>
      </c>
      <c r="W59" s="7" t="s">
        <v>9</v>
      </c>
      <c r="X59" s="7" t="s">
        <v>9</v>
      </c>
      <c r="Y59" s="20">
        <f t="shared" si="7"/>
        <v>56</v>
      </c>
      <c r="Z59" s="2">
        <f t="shared" si="0"/>
        <v>9</v>
      </c>
      <c r="AA59" s="2">
        <f t="shared" si="8"/>
        <v>8</v>
      </c>
      <c r="AB59" s="2">
        <f t="shared" si="9"/>
        <v>0</v>
      </c>
      <c r="AC59" s="2">
        <f t="shared" si="10"/>
        <v>1</v>
      </c>
      <c r="AE59">
        <f t="shared" si="16"/>
        <v>5</v>
      </c>
      <c r="AF59">
        <f t="shared" si="17"/>
        <v>1</v>
      </c>
      <c r="AG59">
        <f t="shared" si="18"/>
        <v>3</v>
      </c>
      <c r="AH59">
        <f t="shared" si="19"/>
        <v>0</v>
      </c>
      <c r="AI59">
        <f t="shared" si="5"/>
        <v>9</v>
      </c>
      <c r="AJ59" t="str">
        <f t="shared" si="11"/>
        <v/>
      </c>
      <c r="AK59" t="s">
        <v>566</v>
      </c>
      <c r="AL59" s="43">
        <f t="shared" si="12"/>
        <v>0</v>
      </c>
      <c r="AM59" s="43">
        <f t="shared" si="13"/>
        <v>0</v>
      </c>
      <c r="AN59" s="43">
        <f t="shared" si="14"/>
        <v>0</v>
      </c>
      <c r="AO59" s="43">
        <f t="shared" si="15"/>
        <v>9</v>
      </c>
    </row>
    <row r="60" spans="1:41" x14ac:dyDescent="0.25">
      <c r="A60" t="s">
        <v>583</v>
      </c>
      <c r="B60" t="s">
        <v>584</v>
      </c>
      <c r="C60" s="13" t="str">
        <f t="shared" si="6"/>
        <v>Rodney Merritt</v>
      </c>
      <c r="D60" s="7">
        <v>-4</v>
      </c>
      <c r="E60" s="7">
        <v>4</v>
      </c>
      <c r="F60" s="7">
        <v>6</v>
      </c>
      <c r="G60" s="7">
        <v>-3</v>
      </c>
      <c r="H60" s="7">
        <v>-1</v>
      </c>
      <c r="I60" s="7">
        <v>10</v>
      </c>
      <c r="J60" s="7">
        <v>-8</v>
      </c>
      <c r="K60" s="7">
        <v>-20</v>
      </c>
      <c r="L60" s="7">
        <v>-3</v>
      </c>
      <c r="M60" s="7" t="s">
        <v>9</v>
      </c>
      <c r="N60" s="7" t="s">
        <v>9</v>
      </c>
      <c r="O60" s="7" t="s">
        <v>9</v>
      </c>
      <c r="P60" s="7" t="s">
        <v>9</v>
      </c>
      <c r="Q60" s="7" t="s">
        <v>9</v>
      </c>
      <c r="R60" s="7" t="s">
        <v>9</v>
      </c>
      <c r="S60" s="7" t="s">
        <v>9</v>
      </c>
      <c r="T60" s="7" t="s">
        <v>9</v>
      </c>
      <c r="U60" s="7" t="s">
        <v>9</v>
      </c>
      <c r="V60" s="7" t="s">
        <v>9</v>
      </c>
      <c r="W60" s="7" t="s">
        <v>9</v>
      </c>
      <c r="X60" s="7" t="s">
        <v>9</v>
      </c>
      <c r="Y60" s="20">
        <f t="shared" si="7"/>
        <v>-19</v>
      </c>
      <c r="Z60" s="2">
        <f t="shared" si="0"/>
        <v>9</v>
      </c>
      <c r="AA60" s="2">
        <f t="shared" si="8"/>
        <v>3</v>
      </c>
      <c r="AB60" s="2">
        <f t="shared" si="9"/>
        <v>0</v>
      </c>
      <c r="AC60" s="2">
        <f t="shared" si="10"/>
        <v>6</v>
      </c>
      <c r="AE60">
        <f t="shared" si="16"/>
        <v>1</v>
      </c>
      <c r="AF60">
        <f t="shared" si="17"/>
        <v>8</v>
      </c>
      <c r="AG60">
        <f t="shared" si="18"/>
        <v>0</v>
      </c>
      <c r="AH60">
        <f t="shared" si="19"/>
        <v>0</v>
      </c>
      <c r="AI60">
        <f t="shared" si="5"/>
        <v>9</v>
      </c>
      <c r="AJ60" t="str">
        <f t="shared" si="11"/>
        <v/>
      </c>
      <c r="AK60" t="s">
        <v>560</v>
      </c>
      <c r="AL60" s="43">
        <f t="shared" si="12"/>
        <v>0</v>
      </c>
      <c r="AM60" s="43">
        <f t="shared" si="13"/>
        <v>0</v>
      </c>
      <c r="AN60" s="43">
        <f t="shared" si="14"/>
        <v>9</v>
      </c>
      <c r="AO60" s="43">
        <f t="shared" si="15"/>
        <v>0</v>
      </c>
    </row>
    <row r="61" spans="1:41" x14ac:dyDescent="0.25">
      <c r="A61" s="19" t="s">
        <v>113</v>
      </c>
      <c r="B61" s="19" t="s">
        <v>114</v>
      </c>
      <c r="C61" s="13" t="str">
        <f t="shared" si="6"/>
        <v>Mick Moffatt</v>
      </c>
      <c r="D61" s="7">
        <v>3</v>
      </c>
      <c r="E61" s="7">
        <v>-16</v>
      </c>
      <c r="F61" s="7">
        <v>9</v>
      </c>
      <c r="G61" s="7">
        <v>3</v>
      </c>
      <c r="H61" s="7">
        <v>-1</v>
      </c>
      <c r="I61" s="7">
        <v>-1</v>
      </c>
      <c r="J61" s="7">
        <v>-25</v>
      </c>
      <c r="K61" s="7">
        <v>-16</v>
      </c>
      <c r="L61" s="7">
        <v>-11</v>
      </c>
      <c r="M61" s="7">
        <v>3</v>
      </c>
      <c r="N61" s="7" t="s">
        <v>9</v>
      </c>
      <c r="O61" s="7">
        <v>-1</v>
      </c>
      <c r="P61" s="7">
        <v>-14</v>
      </c>
      <c r="Q61" s="7">
        <v>-4</v>
      </c>
      <c r="R61" s="7">
        <v>10</v>
      </c>
      <c r="S61" s="7" t="s">
        <v>9</v>
      </c>
      <c r="T61" s="7">
        <v>-7</v>
      </c>
      <c r="U61" s="7">
        <v>13</v>
      </c>
      <c r="V61" s="7">
        <v>0</v>
      </c>
      <c r="W61" s="7">
        <v>-13</v>
      </c>
      <c r="X61" s="7" t="s">
        <v>9</v>
      </c>
      <c r="Y61" s="20">
        <f t="shared" si="7"/>
        <v>-68</v>
      </c>
      <c r="Z61" s="2">
        <f t="shared" si="0"/>
        <v>18</v>
      </c>
      <c r="AA61" s="2">
        <f t="shared" si="8"/>
        <v>6</v>
      </c>
      <c r="AB61" s="2">
        <f t="shared" si="9"/>
        <v>1</v>
      </c>
      <c r="AC61" s="2">
        <f t="shared" si="10"/>
        <v>11</v>
      </c>
      <c r="AE61">
        <f t="shared" si="16"/>
        <v>6</v>
      </c>
      <c r="AF61">
        <f t="shared" si="17"/>
        <v>11</v>
      </c>
      <c r="AG61">
        <f t="shared" si="18"/>
        <v>1</v>
      </c>
      <c r="AH61">
        <f t="shared" si="19"/>
        <v>0</v>
      </c>
      <c r="AI61">
        <f t="shared" si="5"/>
        <v>18</v>
      </c>
      <c r="AJ61" t="str">
        <f t="shared" si="11"/>
        <v/>
      </c>
      <c r="AK61" t="s">
        <v>115</v>
      </c>
      <c r="AL61" s="43">
        <f t="shared" si="12"/>
        <v>0</v>
      </c>
      <c r="AM61" s="43">
        <f t="shared" si="13"/>
        <v>10</v>
      </c>
      <c r="AN61" s="43">
        <f t="shared" si="14"/>
        <v>8</v>
      </c>
      <c r="AO61" s="43">
        <f t="shared" si="15"/>
        <v>0</v>
      </c>
    </row>
    <row r="62" spans="1:41" x14ac:dyDescent="0.25">
      <c r="A62" t="s">
        <v>585</v>
      </c>
      <c r="B62" t="s">
        <v>586</v>
      </c>
      <c r="C62" s="13" t="str">
        <f t="shared" si="6"/>
        <v>Matthew Northcott</v>
      </c>
      <c r="D62" s="7">
        <v>22</v>
      </c>
      <c r="E62" s="7">
        <v>-17</v>
      </c>
      <c r="F62" s="7">
        <v>-5</v>
      </c>
      <c r="G62" s="7">
        <v>4</v>
      </c>
      <c r="H62" s="7">
        <v>30</v>
      </c>
      <c r="I62" s="7">
        <v>5</v>
      </c>
      <c r="J62" s="7">
        <v>6</v>
      </c>
      <c r="K62" s="7">
        <v>-4</v>
      </c>
      <c r="L62" s="7">
        <v>-11</v>
      </c>
      <c r="M62" s="7">
        <v>30</v>
      </c>
      <c r="N62" s="7">
        <v>-4</v>
      </c>
      <c r="O62" s="7">
        <v>-2</v>
      </c>
      <c r="P62" s="7">
        <v>3</v>
      </c>
      <c r="Q62" s="7">
        <v>17</v>
      </c>
      <c r="R62" s="7">
        <v>-11</v>
      </c>
      <c r="S62" s="7">
        <v>-22</v>
      </c>
      <c r="T62" s="7">
        <v>5</v>
      </c>
      <c r="U62" s="7">
        <v>12</v>
      </c>
      <c r="V62" s="7">
        <v>-5</v>
      </c>
      <c r="W62" s="7" t="s">
        <v>9</v>
      </c>
      <c r="X62" s="7" t="s">
        <v>9</v>
      </c>
      <c r="Y62" s="20">
        <f t="shared" si="7"/>
        <v>53</v>
      </c>
      <c r="Z62" s="2">
        <f t="shared" si="0"/>
        <v>19</v>
      </c>
      <c r="AA62" s="2">
        <f t="shared" si="8"/>
        <v>10</v>
      </c>
      <c r="AB62" s="2">
        <f t="shared" si="9"/>
        <v>0</v>
      </c>
      <c r="AC62" s="2">
        <f t="shared" si="10"/>
        <v>9</v>
      </c>
      <c r="AE62">
        <f t="shared" si="16"/>
        <v>0</v>
      </c>
      <c r="AF62">
        <f t="shared" si="17"/>
        <v>0</v>
      </c>
      <c r="AG62">
        <f t="shared" si="18"/>
        <v>0</v>
      </c>
      <c r="AH62">
        <f t="shared" si="19"/>
        <v>19</v>
      </c>
      <c r="AI62">
        <f t="shared" si="5"/>
        <v>19</v>
      </c>
      <c r="AJ62" t="str">
        <f t="shared" si="11"/>
        <v/>
      </c>
      <c r="AK62" t="s">
        <v>557</v>
      </c>
      <c r="AL62" s="43">
        <f t="shared" si="12"/>
        <v>19</v>
      </c>
      <c r="AM62" s="43">
        <f t="shared" si="13"/>
        <v>0</v>
      </c>
      <c r="AN62" s="43">
        <f t="shared" si="14"/>
        <v>0</v>
      </c>
      <c r="AO62" s="43">
        <f t="shared" si="15"/>
        <v>0</v>
      </c>
    </row>
    <row r="63" spans="1:41" x14ac:dyDescent="0.25">
      <c r="A63" s="19" t="s">
        <v>543</v>
      </c>
      <c r="B63" s="19" t="s">
        <v>544</v>
      </c>
      <c r="C63" s="13" t="str">
        <f t="shared" si="6"/>
        <v>Dante Nou</v>
      </c>
      <c r="D63" s="7">
        <v>-4</v>
      </c>
      <c r="E63" s="7">
        <v>4</v>
      </c>
      <c r="F63" s="7">
        <v>3</v>
      </c>
      <c r="G63" s="7">
        <v>5</v>
      </c>
      <c r="H63" s="7">
        <v>-2</v>
      </c>
      <c r="I63" s="7">
        <v>-10</v>
      </c>
      <c r="J63" s="7">
        <v>5</v>
      </c>
      <c r="K63" s="7">
        <v>-17</v>
      </c>
      <c r="L63" s="7">
        <v>18</v>
      </c>
      <c r="M63" s="7">
        <v>6</v>
      </c>
      <c r="N63" s="7" t="s">
        <v>9</v>
      </c>
      <c r="O63" s="7">
        <v>15</v>
      </c>
      <c r="P63" s="7">
        <v>-7</v>
      </c>
      <c r="Q63" s="7" t="s">
        <v>9</v>
      </c>
      <c r="R63" s="7" t="s">
        <v>9</v>
      </c>
      <c r="S63" s="7" t="s">
        <v>9</v>
      </c>
      <c r="T63" s="7">
        <v>-12</v>
      </c>
      <c r="U63" s="7">
        <v>30</v>
      </c>
      <c r="V63" s="7" t="s">
        <v>9</v>
      </c>
      <c r="W63" s="7" t="s">
        <v>9</v>
      </c>
      <c r="X63" s="7" t="s">
        <v>9</v>
      </c>
      <c r="Y63" s="20">
        <f t="shared" si="7"/>
        <v>34</v>
      </c>
      <c r="Z63" s="2">
        <f t="shared" si="0"/>
        <v>14</v>
      </c>
      <c r="AA63" s="2">
        <f t="shared" si="8"/>
        <v>8</v>
      </c>
      <c r="AB63" s="2">
        <f t="shared" si="9"/>
        <v>0</v>
      </c>
      <c r="AC63" s="2">
        <f t="shared" si="10"/>
        <v>6</v>
      </c>
      <c r="AE63">
        <f t="shared" si="16"/>
        <v>14</v>
      </c>
      <c r="AF63">
        <f t="shared" si="17"/>
        <v>0</v>
      </c>
      <c r="AG63">
        <f t="shared" si="18"/>
        <v>0</v>
      </c>
      <c r="AH63">
        <f t="shared" si="19"/>
        <v>0</v>
      </c>
      <c r="AI63">
        <f t="shared" si="5"/>
        <v>14</v>
      </c>
      <c r="AJ63" t="str">
        <f t="shared" si="11"/>
        <v/>
      </c>
      <c r="AK63" t="s">
        <v>501</v>
      </c>
      <c r="AL63" s="43">
        <f t="shared" si="12"/>
        <v>0</v>
      </c>
      <c r="AM63" s="43">
        <f t="shared" si="13"/>
        <v>1</v>
      </c>
      <c r="AN63" s="43">
        <f t="shared" si="14"/>
        <v>13</v>
      </c>
      <c r="AO63" s="43">
        <f t="shared" si="15"/>
        <v>0</v>
      </c>
    </row>
    <row r="64" spans="1:41" x14ac:dyDescent="0.25">
      <c r="A64" s="19" t="s">
        <v>545</v>
      </c>
      <c r="B64" s="19" t="s">
        <v>544</v>
      </c>
      <c r="C64" s="13" t="str">
        <f t="shared" si="6"/>
        <v>Emil Nou</v>
      </c>
      <c r="D64" s="7">
        <v>22</v>
      </c>
      <c r="E64" s="7">
        <v>6</v>
      </c>
      <c r="F64" s="7" t="s">
        <v>9</v>
      </c>
      <c r="G64" s="7">
        <v>38</v>
      </c>
      <c r="H64" s="7">
        <v>5</v>
      </c>
      <c r="I64" s="7">
        <v>9</v>
      </c>
      <c r="J64" s="7">
        <v>18</v>
      </c>
      <c r="K64" s="7" t="s">
        <v>9</v>
      </c>
      <c r="L64" s="7">
        <v>18</v>
      </c>
      <c r="M64" s="7">
        <v>14</v>
      </c>
      <c r="N64" s="7" t="s">
        <v>9</v>
      </c>
      <c r="O64" s="7">
        <v>1</v>
      </c>
      <c r="P64" s="7">
        <v>17</v>
      </c>
      <c r="Q64" s="7" t="s">
        <v>9</v>
      </c>
      <c r="R64" s="7" t="s">
        <v>9</v>
      </c>
      <c r="S64" s="7" t="s">
        <v>9</v>
      </c>
      <c r="T64" s="7" t="s">
        <v>9</v>
      </c>
      <c r="U64" s="7">
        <v>23</v>
      </c>
      <c r="V64" s="7" t="s">
        <v>9</v>
      </c>
      <c r="W64" s="7" t="s">
        <v>9</v>
      </c>
      <c r="X64" s="7" t="s">
        <v>9</v>
      </c>
      <c r="Y64" s="20">
        <f t="shared" si="7"/>
        <v>171</v>
      </c>
      <c r="Z64" s="2">
        <f t="shared" si="0"/>
        <v>11</v>
      </c>
      <c r="AA64" s="2">
        <f t="shared" si="8"/>
        <v>11</v>
      </c>
      <c r="AB64" s="2">
        <f t="shared" si="9"/>
        <v>0</v>
      </c>
      <c r="AC64" s="2">
        <f t="shared" si="10"/>
        <v>0</v>
      </c>
      <c r="AE64">
        <f t="shared" si="16"/>
        <v>4</v>
      </c>
      <c r="AF64">
        <f t="shared" si="17"/>
        <v>5</v>
      </c>
      <c r="AG64">
        <f t="shared" si="18"/>
        <v>2</v>
      </c>
      <c r="AH64">
        <f t="shared" si="19"/>
        <v>0</v>
      </c>
      <c r="AI64">
        <f t="shared" si="5"/>
        <v>11</v>
      </c>
      <c r="AJ64" t="str">
        <f t="shared" si="11"/>
        <v/>
      </c>
      <c r="AK64" t="s">
        <v>502</v>
      </c>
      <c r="AL64" s="43">
        <f t="shared" si="12"/>
        <v>0</v>
      </c>
      <c r="AM64" s="43">
        <f t="shared" si="13"/>
        <v>0</v>
      </c>
      <c r="AN64" s="43">
        <f t="shared" si="14"/>
        <v>0</v>
      </c>
      <c r="AO64" s="43">
        <f t="shared" si="15"/>
        <v>11</v>
      </c>
    </row>
    <row r="65" spans="1:41" x14ac:dyDescent="0.25">
      <c r="A65" t="s">
        <v>587</v>
      </c>
      <c r="B65" t="s">
        <v>588</v>
      </c>
      <c r="C65" s="13" t="str">
        <f t="shared" si="6"/>
        <v>Kerri Parsons</v>
      </c>
      <c r="D65" s="7">
        <v>-10</v>
      </c>
      <c r="E65" s="7">
        <v>-10</v>
      </c>
      <c r="F65" s="7" t="s">
        <v>9</v>
      </c>
      <c r="G65" s="7" t="s">
        <v>9</v>
      </c>
      <c r="H65" s="7">
        <v>-11</v>
      </c>
      <c r="I65" s="7" t="s">
        <v>9</v>
      </c>
      <c r="J65" s="7" t="s">
        <v>9</v>
      </c>
      <c r="K65" s="7" t="s">
        <v>9</v>
      </c>
      <c r="L65" s="7" t="s">
        <v>9</v>
      </c>
      <c r="M65" s="7">
        <v>1</v>
      </c>
      <c r="N65" s="7" t="s">
        <v>9</v>
      </c>
      <c r="O65" s="7" t="s">
        <v>9</v>
      </c>
      <c r="P65" s="7">
        <v>8</v>
      </c>
      <c r="Q65" s="7" t="s">
        <v>9</v>
      </c>
      <c r="R65" s="7" t="s">
        <v>9</v>
      </c>
      <c r="S65" s="7" t="s">
        <v>9</v>
      </c>
      <c r="T65" s="7" t="s">
        <v>9</v>
      </c>
      <c r="U65" s="7" t="s">
        <v>9</v>
      </c>
      <c r="V65" s="7" t="s">
        <v>9</v>
      </c>
      <c r="W65" s="7" t="s">
        <v>9</v>
      </c>
      <c r="X65" s="7" t="s">
        <v>9</v>
      </c>
      <c r="Y65" s="20">
        <f t="shared" si="7"/>
        <v>-22</v>
      </c>
      <c r="Z65" s="2">
        <f t="shared" si="0"/>
        <v>5</v>
      </c>
      <c r="AA65" s="2">
        <f t="shared" si="8"/>
        <v>2</v>
      </c>
      <c r="AB65" s="2">
        <f t="shared" si="9"/>
        <v>0</v>
      </c>
      <c r="AC65" s="2">
        <f t="shared" si="10"/>
        <v>3</v>
      </c>
      <c r="AE65">
        <f t="shared" si="16"/>
        <v>4</v>
      </c>
      <c r="AF65">
        <f t="shared" si="17"/>
        <v>1</v>
      </c>
      <c r="AG65">
        <f t="shared" si="18"/>
        <v>0</v>
      </c>
      <c r="AH65">
        <f t="shared" si="19"/>
        <v>0</v>
      </c>
      <c r="AI65">
        <f t="shared" si="5"/>
        <v>5</v>
      </c>
      <c r="AJ65" t="str">
        <f t="shared" si="11"/>
        <v/>
      </c>
      <c r="AK65" t="s">
        <v>565</v>
      </c>
      <c r="AL65" s="43">
        <f t="shared" si="12"/>
        <v>0</v>
      </c>
      <c r="AM65" s="43">
        <f t="shared" si="13"/>
        <v>0</v>
      </c>
      <c r="AN65" s="43">
        <f t="shared" si="14"/>
        <v>0</v>
      </c>
      <c r="AO65" s="43">
        <f t="shared" si="15"/>
        <v>5</v>
      </c>
    </row>
    <row r="66" spans="1:41" x14ac:dyDescent="0.25">
      <c r="A66" t="s">
        <v>207</v>
      </c>
      <c r="B66" t="s">
        <v>588</v>
      </c>
      <c r="C66" s="13" t="str">
        <f t="shared" si="6"/>
        <v>Malcolm Parsons</v>
      </c>
      <c r="D66" s="7">
        <v>10</v>
      </c>
      <c r="E66" s="7">
        <v>8</v>
      </c>
      <c r="F66" s="7">
        <v>15</v>
      </c>
      <c r="G66" s="7">
        <v>7</v>
      </c>
      <c r="H66" s="7">
        <v>5</v>
      </c>
      <c r="I66" s="7" t="s">
        <v>9</v>
      </c>
      <c r="J66" s="7" t="s">
        <v>9</v>
      </c>
      <c r="K66" s="7">
        <v>13</v>
      </c>
      <c r="L66" s="7">
        <v>2</v>
      </c>
      <c r="M66" s="7">
        <v>-3</v>
      </c>
      <c r="N66" s="7" t="s">
        <v>9</v>
      </c>
      <c r="O66" s="7">
        <v>18</v>
      </c>
      <c r="P66" s="7">
        <v>4</v>
      </c>
      <c r="Q66" s="7" t="s">
        <v>9</v>
      </c>
      <c r="R66" s="7" t="s">
        <v>9</v>
      </c>
      <c r="S66" s="7" t="s">
        <v>9</v>
      </c>
      <c r="T66" s="7">
        <v>-21</v>
      </c>
      <c r="U66" s="7">
        <v>2</v>
      </c>
      <c r="V66" s="7" t="s">
        <v>9</v>
      </c>
      <c r="W66" s="7" t="s">
        <v>9</v>
      </c>
      <c r="X66" s="7" t="s">
        <v>9</v>
      </c>
      <c r="Y66" s="20">
        <f t="shared" si="7"/>
        <v>60</v>
      </c>
      <c r="Z66" s="2">
        <f t="shared" ref="Z66:Z67" si="20">SUM(AA66:AC66)</f>
        <v>12</v>
      </c>
      <c r="AA66" s="2">
        <f t="shared" si="8"/>
        <v>10</v>
      </c>
      <c r="AB66" s="2">
        <f t="shared" si="9"/>
        <v>0</v>
      </c>
      <c r="AC66" s="2">
        <f t="shared" si="10"/>
        <v>2</v>
      </c>
      <c r="AE66">
        <f t="shared" ref="AE66:AE94" si="21">IF(ISERROR(VLOOKUP($C66,$A$101:$C$190,3,FALSE)=1),0,IF(VLOOKUP($C66,$A$101:$C$190,3,FALSE)=1,1,0))+IF(ISERROR(VLOOKUP($C66,$D$101:$F$190,3,FALSE)=1),0,IF(VLOOKUP($C66,$D$101:$F$190,3,FALSE)=1,1,0))+IF(ISERROR(VLOOKUP($C66,$G$101:$I$190,3,FALSE)=1),0,IF(VLOOKUP($C66,$G$101:$I$190,3,FALSE)=1,1,0))+IF(ISERROR(VLOOKUP($C66,$J$101:$L$190,3,FALSE)=1),0,IF(VLOOKUP($C66,$J$101:$L$190,3,FALSE)=1,1,0))+IF(ISERROR(VLOOKUP($C66,$M$101:$O$190,3,FALSE)=1),0,IF(VLOOKUP($C66,$M$101:$O$190,3,FALSE)=1,1,0))+IF(ISERROR(VLOOKUP($C66,$P$101:$R$190,3,FALSE)=1),0,IF(VLOOKUP($C66,$P$101:$R$190,3,FALSE)=1,1,0))+IF(ISERROR(VLOOKUP($C66,$S$101:$U$190,3,FALSE)=1),0,IF(VLOOKUP($C66,$S$101:$U$190,3,FALSE)=1,1,0))+IF(ISERROR(VLOOKUP($C66,$V$101:$X$190,3,FALSE)=1),0,IF(VLOOKUP($C66,$V$101:$X$190,3,FALSE)=1,1,0))+IF(ISERROR(VLOOKUP($C66,$Y$101:$AA$190,3,FALSE)=1),0,IF(VLOOKUP($C66,$Y$101:$AA$190,3,FALSE)=1,1,0))+IF(ISERROR(VLOOKUP($C66,$AB$101:$AD$186,3,FALSE)=1),0,IF(VLOOKUP($C66,$AB$101:$AD$186,3,FALSE)=1,1,0))+IF(ISERROR(VLOOKUP($C66,$AE$101:$AG$186,3,FALSE)=1),0,IF(VLOOKUP($C66,$AE$101:$AG$186,3,FALSE)=1,1,0))+IF(ISERROR(VLOOKUP($C66,$AH$101:$AJ$190,3,FALSE)=1),0,IF(VLOOKUP($C66,$AH$101:$AJ$190,3,FALSE)=1,1,0))+IF(ISERROR(VLOOKUP($C66,$AK$101:$AM$190,3,FALSE)=1),0,IF(VLOOKUP($C66,$AK$101:$AM$190,3,FALSE)=1,1,0))+IF(ISERROR(VLOOKUP($C66,$AN$101:$AP$190,3,FALSE)=1),0,IF(VLOOKUP($C66,$AN$101:$AP$190,3,FALSE)=1,1,0))+IF(ISERROR(VLOOKUP($C66,$AQ$101:$AS$190,3,FALSE)=1),0,IF(VLOOKUP($C66,$AQ$101:$AS$190,3,FALSE)=1,1,0))+IF(ISERROR(VLOOKUP($C66,$AT$101:$AV$190,3,FALSE)=1),0,IF(VLOOKUP($C66,$AT$101:$AV$190,3,FALSE)=1,1,0))+IF(ISERROR(VLOOKUP($C66,$AW$101:$AY$190,3,FALSE)=1),0,IF(VLOOKUP($C66,$AW$101:$AY$190,3,FALSE)=1,1,0))+IF(ISERROR(VLOOKUP($C66,$AZ$101:$BB$190,3,FALSE)=1),0,IF(VLOOKUP($C66,$AZ$101:$BB$190,3,FALSE)=1,1,0))+IF(ISERROR(VLOOKUP($C66,$BC$101:$BE$190,3,FALSE)=1),0,IF(VLOOKUP($C66,$BC$101:$BE$190,3,FALSE)=1,1,0))+IF(ISERROR(VLOOKUP($C66,$BF$101:$BH$190,3,FALSE)=1),0,IF(VLOOKUP($C66,$BF$101:$BH$190,3,FALSE)=1,1,0))+IF(ISERROR(VLOOKUP($C66,$BI$101:$BK$190,3,FALSE)=1),0,IF(VLOOKUP($C66,$BI$101:$BK$190,3,FALSE)=1,1,0))</f>
        <v>2</v>
      </c>
      <c r="AF66">
        <f t="shared" ref="AF66:AF94" si="22">IF(ISERROR(VLOOKUP($C66,$A$101:$C$190,3,FALSE)=2),0,IF(VLOOKUP($C66,$A$101:$C$190,3,FALSE)=2,1,0))+IF(ISERROR(VLOOKUP($C66,$D$101:$F$190,3,FALSE)=2),0,IF(VLOOKUP($C66,$D$101:$F$190,3,FALSE)=2,1,0))+IF(ISERROR(VLOOKUP($C66,$G$101:$I$190,3,FALSE)=2),0,IF(VLOOKUP($C66,$G$101:$I$190,3,FALSE)=2,1,0))+IF(ISERROR(VLOOKUP($C66,$J$101:$L$190,3,FALSE)=2),0,IF(VLOOKUP($C66,$J$101:$L$190,3,FALSE)=2,1,0))+IF(ISERROR(VLOOKUP($C66,$M$101:$O$190,3,FALSE)=2),0,IF(VLOOKUP($C66,$M$101:$O$190,3,FALSE)=2,1,0))+IF(ISERROR(VLOOKUP($C66,$P$101:$R$190,3,FALSE)=2),0,IF(VLOOKUP($C66,$P$101:$R$190,3,FALSE)=2,1,0))+IF(ISERROR(VLOOKUP($C66,$S$101:$U$190,3,FALSE)=2),0,IF(VLOOKUP($C66,$S$101:$U$190,3,FALSE)=2,1,0))+IF(ISERROR(VLOOKUP($C66,$V$101:$X$190,3,FALSE)=2),0,IF(VLOOKUP($C66,$V$101:$X$190,3,FALSE)=2,1,0))+IF(ISERROR(VLOOKUP($C66,$Y$101:$AA$190,3,FALSE)=2),0,IF(VLOOKUP($C66,$Y$101:$AA$190,3,FALSE)=2,1,0))+IF(ISERROR(VLOOKUP($C66,$AB$101:$AD$186,3,FALSE)=2),0,IF(VLOOKUP($C66,$AB$101:$AD$186,3,FALSE)=2,1,0))+IF(ISERROR(VLOOKUP($C66,$AE$101:$AG$186,3,FALSE)=2),0,IF(VLOOKUP($C66,$AE$101:$AG$186,3,FALSE)=2,1,0))+IF(ISERROR(VLOOKUP($C66,$AH$101:$AJ$190,3,FALSE)=2),0,IF(VLOOKUP($C66,$AH$101:$AJ$190,3,FALSE)=2,1,0))+IF(ISERROR(VLOOKUP($C66,$AK$101:$AM$190,3,FALSE)=2),0,IF(VLOOKUP($C66,$AK$101:$AM$190,3,FALSE)=2,1,0))+IF(ISERROR(VLOOKUP($C66,$AN$101:$AP$190,3,FALSE)=2),0,IF(VLOOKUP($C66,$AN$101:$AP$190,3,FALSE)=2,1,0))+IF(ISERROR(VLOOKUP($C66,$AQ$101:$AS$190,3,FALSE)=2),0,IF(VLOOKUP($C66,$AQ$101:$AS$190,3,FALSE)=2,1,0))+IF(ISERROR(VLOOKUP($C66,$AT$101:$AV$190,3,FALSE)=2),0,IF(VLOOKUP($C66,$AT$101:$AV$190,3,FALSE)=2,1,0))+IF(ISERROR(VLOOKUP($C66,$AW$101:$AY$190,3,FALSE)=2),0,IF(VLOOKUP($C66,$AW$101:$AY$190,3,FALSE)=2,1,0))+IF(ISERROR(VLOOKUP($C66,$AZ$101:$BB$190,3,FALSE)=2),0,IF(VLOOKUP($C66,$AZ$101:$BB$190,3,FALSE)=2,1,0))+IF(ISERROR(VLOOKUP($C66,$BC$101:$BE$190,3,FALSE)=2),0,IF(VLOOKUP($C66,$BC$101:$BE$190,3,FALSE)=2,1,0))+IF(ISERROR(VLOOKUP($C66,$BF$101:$BH$190,3,FALSE)=2),0,IF(VLOOKUP($C66,$BF$101:$BH$190,3,FALSE)=2,1,0))+IF(ISERROR(VLOOKUP($C66,$BI$101:$BK$190,3,FALSE)=2),0,IF(VLOOKUP($C66,$BI$101:$BK$190,3,FALSE)=2,1,0))</f>
        <v>9</v>
      </c>
      <c r="AG66">
        <f t="shared" ref="AG66:AG94" si="23">IF(ISERROR(VLOOKUP($C66,$A$101:$C$190,3,FALSE)=3),0,IF(VLOOKUP($C66,$A$101:$C$190,3,FALSE)=3,1,0))+IF(ISERROR(VLOOKUP($C66,$D$101:$F$190,3,FALSE)=3),0,IF(VLOOKUP($C66,$D$101:$F$190,3,FALSE)=3,1,0))+IF(ISERROR(VLOOKUP($C66,$G$101:$I$190,3,FALSE)=3),0,IF(VLOOKUP($C66,$G$101:$I$190,3,FALSE)=3,1,0))+IF(ISERROR(VLOOKUP($C66,$J$101:$L$190,3,FALSE)=3),0,IF(VLOOKUP($C66,$J$101:$L$190,3,FALSE)=3,1,0))+IF(ISERROR(VLOOKUP($C66,$M$101:$O$190,3,FALSE)=3),0,IF(VLOOKUP($C66,$M$101:$O$190,3,FALSE)=3,1,0))+IF(ISERROR(VLOOKUP($C66,$P$101:$R$190,3,FALSE)=3),0,IF(VLOOKUP($C66,$P$101:$R$190,3,FALSE)=3,1,0))+IF(ISERROR(VLOOKUP($C66,$S$101:$U$190,3,FALSE)=3),0,IF(VLOOKUP($C66,$S$101:$U$190,3,FALSE)=3,1,0))+IF(ISERROR(VLOOKUP($C66,$V$101:$X$190,3,FALSE)=3),0,IF(VLOOKUP($C66,$V$101:$X$190,3,FALSE)=3,1,0))+IF(ISERROR(VLOOKUP($C66,$Y$101:$AA$190,3,FALSE)=3),0,IF(VLOOKUP($C66,$Y$101:$AA$190,3,FALSE)=3,1,0))+IF(ISERROR(VLOOKUP($C66,$AB$101:$AD$186,3,FALSE)=3),0,IF(VLOOKUP($C66,$AB$101:$AD$186,3,FALSE)=3,1,0))+IF(ISERROR(VLOOKUP($C66,$AE$101:$AG$186,3,FALSE)=3),0,IF(VLOOKUP($C66,$AE$101:$AG$186,3,FALSE)=3,1,0))+IF(ISERROR(VLOOKUP($C66,$AH$101:$AJ$190,3,FALSE)=3),0,IF(VLOOKUP($C66,$AH$101:$AJ$190,3,FALSE)=3,1,0))+IF(ISERROR(VLOOKUP($C66,$AK$101:$AM$190,3,FALSE)=3),0,IF(VLOOKUP($C66,$AK$101:$AM$190,3,FALSE)=3,1,0))+IF(ISERROR(VLOOKUP($C66,$AN$101:$AP$190,3,FALSE)=3),0,IF(VLOOKUP($C66,$AN$101:$AP$190,3,FALSE)=3,1,0))+IF(ISERROR(VLOOKUP($C66,$AQ$101:$AS$190,3,FALSE)=3),0,IF(VLOOKUP($C66,$AQ$101:$AS$190,3,FALSE)=3,1,0))+IF(ISERROR(VLOOKUP($C66,$AT$101:$AV$190,3,FALSE)=3),0,IF(VLOOKUP($C66,$AT$101:$AV$190,3,FALSE)=3,1,0))+IF(ISERROR(VLOOKUP($C66,$AW$101:$AY$190,3,FALSE)=3),0,IF(VLOOKUP($C66,$AW$101:$AY$190,3,FALSE)=3,1,0))+IF(ISERROR(VLOOKUP($C66,$AZ$101:$BB$190,3,FALSE)=3),0,IF(VLOOKUP($C66,$AZ$101:$BB$190,3,FALSE)=3,1,0))+IF(ISERROR(VLOOKUP($C66,$BC$101:$BE$190,3,FALSE)=3),0,IF(VLOOKUP($C66,$BC$101:$BE$190,3,FALSE)=3,1,0))+IF(ISERROR(VLOOKUP($C66,$BF$101:$BH$190,3,FALSE)=3),0,IF(VLOOKUP($C66,$BF$101:$BH$190,3,FALSE)=3,1,0))+IF(ISERROR(VLOOKUP($C66,$BI$101:$BK$190,3,FALSE)=3),0,IF(VLOOKUP($C66,$BI$101:$BK$190,3,FALSE)=3,1,0))</f>
        <v>1</v>
      </c>
      <c r="AH66">
        <f t="shared" ref="AH66:AH94" si="24">IF(ISERROR(VLOOKUP($C66,$A$101:$C$190,3,FALSE)=4),0,IF(VLOOKUP($C66,$A$101:$C$190,3,FALSE)=4,1,0))+IF(ISERROR(VLOOKUP($C66,$D$101:$F$190,3,FALSE)=4),0,IF(VLOOKUP($C66,$D$101:$F$190,3,FALSE)=4,1,0))+IF(ISERROR(VLOOKUP($C66,$G$101:$I$190,3,FALSE)=4),0,IF(VLOOKUP($C66,$G$101:$I$190,3,FALSE)=4,1,0))+IF(ISERROR(VLOOKUP($C66,$J$101:$L$190,3,FALSE)=4),0,IF(VLOOKUP($C66,$J$101:$L$190,3,FALSE)=4,1,0))+IF(ISERROR(VLOOKUP($C66,$M$101:$O$190,3,FALSE)=4),0,IF(VLOOKUP($C66,$M$101:$O$190,3,FALSE)=4,1,0))+IF(ISERROR(VLOOKUP($C66,$P$101:$R$190,3,FALSE)=4),0,IF(VLOOKUP($C66,$P$101:$R$190,3,FALSE)=4,1,0))+IF(ISERROR(VLOOKUP($C66,$S$101:$U$190,3,FALSE)=4),0,IF(VLOOKUP($C66,$S$101:$U$190,3,FALSE)=4,1,0))+IF(ISERROR(VLOOKUP($C66,$V$101:$X$190,3,FALSE)=4),0,IF(VLOOKUP($C66,$V$101:$X$190,3,FALSE)=4,1,0))+IF(ISERROR(VLOOKUP($C66,$Y$101:$AA$190,3,FALSE)=4),0,IF(VLOOKUP($C66,$Y$101:$AA$190,3,FALSE)=4,1,0))+IF(ISERROR(VLOOKUP($C66,$AB$101:$AD$186,3,FALSE)=4),0,IF(VLOOKUP($C66,$AB$101:$AD$186,3,FALSE)=4,1,0))+IF(ISERROR(VLOOKUP($C66,$AE$101:$AG$186,3,FALSE)=4),0,IF(VLOOKUP($C66,$AE$101:$AG$186,3,FALSE)=4,1,0))+IF(ISERROR(VLOOKUP($C66,$AH$101:$AJ$190,3,FALSE)=4),0,IF(VLOOKUP($C66,$AH$101:$AJ$190,3,FALSE)=4,1,0))+IF(ISERROR(VLOOKUP($C66,$AK$101:$AM$190,3,FALSE)=4),0,IF(VLOOKUP($C66,$AK$101:$AM$190,3,FALSE)=4,1,0))+IF(ISERROR(VLOOKUP($C66,$AN$101:$AP$190,3,FALSE)=4),0,IF(VLOOKUP($C66,$AN$101:$AP$190,3,FALSE)=4,1,0))+IF(ISERROR(VLOOKUP($C66,$AQ$101:$AS$190,3,FALSE)=4),0,IF(VLOOKUP($C66,$AQ$101:$AS$190,3,FALSE)=4,1,0))+IF(ISERROR(VLOOKUP($C66,$AT$101:$AV$190,3,FALSE)=4),0,IF(VLOOKUP($C66,$AT$101:$AV$190,3,FALSE)=4,1,0))+IF(ISERROR(VLOOKUP($C66,$AW$101:$AY$190,3,FALSE)=4),0,IF(VLOOKUP($C66,$AW$101:$AY$190,3,FALSE)=4,1,0))+IF(ISERROR(VLOOKUP($C66,$AZ$101:$BB$190,3,FALSE)=4),0,IF(VLOOKUP($C66,$AZ$101:$BB$190,3,FALSE)=4,1,0))+IF(ISERROR(VLOOKUP($C66,$BC$101:$BE$190,3,FALSE)=4),0,IF(VLOOKUP($C66,$BC$101:$BE$190,3,FALSE)=4,1,0))+IF(ISERROR(VLOOKUP($C66,$BF$101:$BH$190,3,FALSE)=4),0,IF(VLOOKUP($C66,$BF$101:$BH$190,3,FALSE)=4,1,0))+IF(ISERROR(VLOOKUP($C66,$BI$101:$BK$190,3,FALSE)=4),0,IF(VLOOKUP($C66,$BI$101:$BK$190,3,FALSE)=4,1,0))</f>
        <v>0</v>
      </c>
      <c r="AI66">
        <f t="shared" ref="AI66" si="25">SUM(AE66:AH66)</f>
        <v>12</v>
      </c>
      <c r="AJ66" t="str">
        <f t="shared" si="11"/>
        <v/>
      </c>
      <c r="AK66" t="s">
        <v>564</v>
      </c>
      <c r="AL66" s="43">
        <f t="shared" si="12"/>
        <v>0</v>
      </c>
      <c r="AM66" s="43">
        <f t="shared" si="13"/>
        <v>0</v>
      </c>
      <c r="AN66" s="43">
        <f t="shared" si="14"/>
        <v>0</v>
      </c>
      <c r="AO66" s="43">
        <f t="shared" si="15"/>
        <v>12</v>
      </c>
    </row>
    <row r="67" spans="1:41" x14ac:dyDescent="0.25">
      <c r="A67" t="s">
        <v>386</v>
      </c>
      <c r="B67" t="s">
        <v>387</v>
      </c>
      <c r="C67" s="13" t="str">
        <f t="shared" ref="C67:C94" si="26">A67&amp;" "&amp;B67</f>
        <v>Rianne Reiger</v>
      </c>
      <c r="D67" s="7">
        <v>27</v>
      </c>
      <c r="E67" s="7" t="s">
        <v>9</v>
      </c>
      <c r="F67" s="7" t="s">
        <v>9</v>
      </c>
      <c r="G67" s="7">
        <v>9</v>
      </c>
      <c r="H67" s="7">
        <v>-1</v>
      </c>
      <c r="I67" s="7">
        <v>6</v>
      </c>
      <c r="J67" s="7">
        <v>18</v>
      </c>
      <c r="K67" s="7" t="s">
        <v>9</v>
      </c>
      <c r="L67" s="7" t="s">
        <v>9</v>
      </c>
      <c r="M67" s="7">
        <v>5</v>
      </c>
      <c r="N67" s="7" t="s">
        <v>9</v>
      </c>
      <c r="O67" s="7" t="s">
        <v>9</v>
      </c>
      <c r="P67" s="7">
        <v>4</v>
      </c>
      <c r="Q67" s="7" t="s">
        <v>9</v>
      </c>
      <c r="R67" s="7" t="s">
        <v>9</v>
      </c>
      <c r="S67" s="7" t="s">
        <v>9</v>
      </c>
      <c r="T67" s="7" t="s">
        <v>9</v>
      </c>
      <c r="U67" s="7">
        <v>3</v>
      </c>
      <c r="V67" s="7" t="s">
        <v>9</v>
      </c>
      <c r="W67" s="7" t="s">
        <v>9</v>
      </c>
      <c r="X67" s="7" t="s">
        <v>9</v>
      </c>
      <c r="Y67" s="20">
        <f t="shared" ref="Y67" si="27">SUM(D67:X67)</f>
        <v>71</v>
      </c>
      <c r="Z67" s="2">
        <f t="shared" si="20"/>
        <v>8</v>
      </c>
      <c r="AA67" s="2">
        <f t="shared" ref="AA67" si="28">COUNTIF(D67:X67,"&gt;0")</f>
        <v>7</v>
      </c>
      <c r="AB67" s="2">
        <f t="shared" ref="AB67" si="29">COUNTIF(D67:X67,0)</f>
        <v>0</v>
      </c>
      <c r="AC67" s="2">
        <f t="shared" ref="AC67" si="30">COUNTIF(D67:X67,"&lt;0")</f>
        <v>1</v>
      </c>
      <c r="AE67">
        <f t="shared" si="21"/>
        <v>6</v>
      </c>
      <c r="AF67">
        <f t="shared" si="22"/>
        <v>2</v>
      </c>
      <c r="AG67">
        <f t="shared" si="23"/>
        <v>0</v>
      </c>
      <c r="AH67">
        <f t="shared" si="24"/>
        <v>0</v>
      </c>
      <c r="AI67">
        <f t="shared" ref="AI67" si="31">SUM(AE67:AH67)</f>
        <v>8</v>
      </c>
      <c r="AJ67" t="str">
        <f t="shared" si="11"/>
        <v/>
      </c>
      <c r="AK67" t="s">
        <v>400</v>
      </c>
      <c r="AL67" s="43">
        <f t="shared" ref="AL67:AL94" si="32">COUNTIF($A$101:$AZ$116,$AK67)+COUNTIF($BC$101:$BC$116,$AK67)</f>
        <v>0</v>
      </c>
      <c r="AM67" s="43">
        <f t="shared" ref="AM67:AM94" si="33">COUNTIF($A$117:$AZ$132,$AK67)+COUNTIF($BC$117:$BC$132,$AK67)+COUNTIF($BF$101:$BF$116,$AK67)</f>
        <v>0</v>
      </c>
      <c r="AN67" s="43">
        <f t="shared" ref="AN67:AN94" si="34">COUNTIF($A$133:$AZ$148,$AK67)</f>
        <v>0</v>
      </c>
      <c r="AO67" s="43">
        <f t="shared" ref="AO67:AO94" si="35">COUNTIF($A$149:$AZ$172,$AK67)</f>
        <v>8</v>
      </c>
    </row>
    <row r="68" spans="1:41" x14ac:dyDescent="0.25">
      <c r="A68" t="s">
        <v>122</v>
      </c>
      <c r="B68" t="s">
        <v>123</v>
      </c>
      <c r="C68" s="13" t="str">
        <f t="shared" si="26"/>
        <v>Peter Rose</v>
      </c>
      <c r="D68" s="7">
        <v>16</v>
      </c>
      <c r="E68" s="7">
        <v>5</v>
      </c>
      <c r="F68" s="7">
        <v>6</v>
      </c>
      <c r="G68" s="7">
        <v>22</v>
      </c>
      <c r="H68" s="7">
        <v>-13</v>
      </c>
      <c r="I68" s="7">
        <v>-5</v>
      </c>
      <c r="J68" s="7">
        <v>8.75</v>
      </c>
      <c r="K68" s="7">
        <v>13</v>
      </c>
      <c r="L68" s="7">
        <v>-3</v>
      </c>
      <c r="M68" s="7">
        <v>1</v>
      </c>
      <c r="N68" s="7" t="s">
        <v>9</v>
      </c>
      <c r="O68" s="7">
        <v>-3</v>
      </c>
      <c r="P68" s="7">
        <v>0</v>
      </c>
      <c r="Q68" s="7" t="s">
        <v>9</v>
      </c>
      <c r="R68" s="7" t="s">
        <v>9</v>
      </c>
      <c r="S68" s="7" t="s">
        <v>9</v>
      </c>
      <c r="T68" s="7">
        <v>-6</v>
      </c>
      <c r="U68" s="7">
        <v>12</v>
      </c>
      <c r="V68" s="7" t="s">
        <v>9</v>
      </c>
      <c r="W68" s="7" t="s">
        <v>9</v>
      </c>
      <c r="X68" s="7" t="s">
        <v>9</v>
      </c>
      <c r="Y68" s="20">
        <f t="shared" ref="Y68:Y92" si="36">SUM(D68:X68)</f>
        <v>53.75</v>
      </c>
      <c r="Z68" s="2">
        <f t="shared" ref="Z68:Z92" si="37">SUM(AA68:AC68)</f>
        <v>14</v>
      </c>
      <c r="AA68" s="2">
        <f t="shared" ref="AA68:AA92" si="38">COUNTIF(D68:X68,"&gt;0")</f>
        <v>8</v>
      </c>
      <c r="AB68" s="2">
        <f t="shared" ref="AB68:AB92" si="39">COUNTIF(D68:X68,0)</f>
        <v>1</v>
      </c>
      <c r="AC68" s="2">
        <f t="shared" ref="AC68:AC92" si="40">COUNTIF(D68:X68,"&lt;0")</f>
        <v>5</v>
      </c>
      <c r="AE68">
        <f t="shared" si="21"/>
        <v>0</v>
      </c>
      <c r="AF68">
        <f t="shared" si="22"/>
        <v>13</v>
      </c>
      <c r="AG68">
        <f t="shared" si="23"/>
        <v>1</v>
      </c>
      <c r="AH68">
        <f t="shared" si="24"/>
        <v>0</v>
      </c>
      <c r="AI68">
        <f t="shared" ref="AI68:AI92" si="41">SUM(AE68:AH68)</f>
        <v>14</v>
      </c>
      <c r="AJ68" t="str">
        <f t="shared" ref="AJ68:AJ94" si="42">IF(AI68=Z68,"","no")</f>
        <v/>
      </c>
      <c r="AK68" t="s">
        <v>124</v>
      </c>
      <c r="AL68" s="43">
        <f t="shared" si="32"/>
        <v>0</v>
      </c>
      <c r="AM68" s="43">
        <f t="shared" si="33"/>
        <v>0</v>
      </c>
      <c r="AN68" s="43">
        <f t="shared" si="34"/>
        <v>0</v>
      </c>
      <c r="AO68" s="43">
        <f t="shared" si="35"/>
        <v>14</v>
      </c>
    </row>
    <row r="69" spans="1:41" x14ac:dyDescent="0.25">
      <c r="A69" s="19" t="s">
        <v>50</v>
      </c>
      <c r="B69" t="s">
        <v>589</v>
      </c>
      <c r="C69" s="13" t="str">
        <f t="shared" si="26"/>
        <v>Andrew Ryan (Sub)</v>
      </c>
      <c r="D69" s="7" t="s">
        <v>9</v>
      </c>
      <c r="E69" s="7" t="s">
        <v>9</v>
      </c>
      <c r="F69" s="7" t="s">
        <v>9</v>
      </c>
      <c r="G69" s="7" t="s">
        <v>9</v>
      </c>
      <c r="H69" s="7" t="s">
        <v>9</v>
      </c>
      <c r="I69" s="7" t="s">
        <v>9</v>
      </c>
      <c r="J69" s="7">
        <v>-6</v>
      </c>
      <c r="K69" s="7" t="s">
        <v>9</v>
      </c>
      <c r="L69" s="7" t="s">
        <v>9</v>
      </c>
      <c r="M69" s="7" t="s">
        <v>9</v>
      </c>
      <c r="N69" s="7" t="s">
        <v>9</v>
      </c>
      <c r="O69" s="7" t="s">
        <v>9</v>
      </c>
      <c r="P69" s="7" t="s">
        <v>9</v>
      </c>
      <c r="Q69" s="7" t="s">
        <v>9</v>
      </c>
      <c r="R69" s="7" t="s">
        <v>9</v>
      </c>
      <c r="S69" s="7" t="s">
        <v>9</v>
      </c>
      <c r="T69" s="7" t="s">
        <v>9</v>
      </c>
      <c r="U69" s="7" t="s">
        <v>9</v>
      </c>
      <c r="V69" s="7" t="s">
        <v>9</v>
      </c>
      <c r="W69" s="7" t="s">
        <v>9</v>
      </c>
      <c r="X69" s="7" t="s">
        <v>9</v>
      </c>
      <c r="Y69" s="20">
        <f t="shared" si="36"/>
        <v>-6</v>
      </c>
      <c r="Z69" s="2">
        <f t="shared" si="37"/>
        <v>1</v>
      </c>
      <c r="AA69" s="2">
        <f t="shared" si="38"/>
        <v>0</v>
      </c>
      <c r="AB69" s="2">
        <f t="shared" si="39"/>
        <v>0</v>
      </c>
      <c r="AC69" s="2">
        <f t="shared" si="40"/>
        <v>1</v>
      </c>
      <c r="AE69">
        <f t="shared" si="21"/>
        <v>1</v>
      </c>
      <c r="AF69">
        <f t="shared" si="22"/>
        <v>0</v>
      </c>
      <c r="AG69">
        <f t="shared" si="23"/>
        <v>0</v>
      </c>
      <c r="AH69">
        <f t="shared" si="24"/>
        <v>0</v>
      </c>
      <c r="AI69">
        <f t="shared" si="41"/>
        <v>1</v>
      </c>
      <c r="AJ69" t="str">
        <f t="shared" si="42"/>
        <v/>
      </c>
      <c r="AK69" t="s">
        <v>569</v>
      </c>
      <c r="AL69" s="43">
        <f t="shared" si="32"/>
        <v>0</v>
      </c>
      <c r="AM69" s="43">
        <f t="shared" si="33"/>
        <v>0</v>
      </c>
      <c r="AN69" s="43">
        <f t="shared" si="34"/>
        <v>0</v>
      </c>
      <c r="AO69" s="43">
        <f t="shared" si="35"/>
        <v>1</v>
      </c>
    </row>
    <row r="70" spans="1:41" x14ac:dyDescent="0.25">
      <c r="A70" t="s">
        <v>171</v>
      </c>
      <c r="B70" t="s">
        <v>35</v>
      </c>
      <c r="C70" s="13" t="str">
        <f t="shared" si="26"/>
        <v>Bill Scott</v>
      </c>
      <c r="D70" s="7">
        <v>22</v>
      </c>
      <c r="E70" s="7">
        <v>6</v>
      </c>
      <c r="F70" s="7" t="s">
        <v>9</v>
      </c>
      <c r="G70" s="7" t="s">
        <v>9</v>
      </c>
      <c r="H70" s="7">
        <v>4</v>
      </c>
      <c r="I70" s="7">
        <v>6</v>
      </c>
      <c r="J70" s="7">
        <v>12</v>
      </c>
      <c r="K70" s="7" t="s">
        <v>9</v>
      </c>
      <c r="L70" s="7">
        <v>18</v>
      </c>
      <c r="M70" s="7">
        <v>-8</v>
      </c>
      <c r="N70" s="7" t="s">
        <v>9</v>
      </c>
      <c r="O70" s="7">
        <v>27</v>
      </c>
      <c r="P70" s="7">
        <v>23</v>
      </c>
      <c r="Q70" s="7" t="s">
        <v>9</v>
      </c>
      <c r="R70" s="7" t="s">
        <v>9</v>
      </c>
      <c r="S70" s="7" t="s">
        <v>9</v>
      </c>
      <c r="T70" s="7" t="s">
        <v>9</v>
      </c>
      <c r="U70" s="7">
        <v>23</v>
      </c>
      <c r="V70" s="7" t="s">
        <v>9</v>
      </c>
      <c r="W70" s="7" t="s">
        <v>9</v>
      </c>
      <c r="X70" s="7" t="s">
        <v>9</v>
      </c>
      <c r="Y70" s="20">
        <f t="shared" si="36"/>
        <v>133</v>
      </c>
      <c r="Z70" s="2">
        <f t="shared" si="37"/>
        <v>10</v>
      </c>
      <c r="AA70" s="2">
        <f t="shared" si="38"/>
        <v>9</v>
      </c>
      <c r="AB70" s="2">
        <f t="shared" si="39"/>
        <v>0</v>
      </c>
      <c r="AC70" s="2">
        <f t="shared" si="40"/>
        <v>1</v>
      </c>
      <c r="AE70">
        <f t="shared" si="21"/>
        <v>0</v>
      </c>
      <c r="AF70">
        <f t="shared" si="22"/>
        <v>1</v>
      </c>
      <c r="AG70">
        <f t="shared" si="23"/>
        <v>0</v>
      </c>
      <c r="AH70">
        <f t="shared" si="24"/>
        <v>9</v>
      </c>
      <c r="AI70">
        <f t="shared" si="41"/>
        <v>10</v>
      </c>
      <c r="AJ70" t="str">
        <f t="shared" si="42"/>
        <v/>
      </c>
      <c r="AK70" t="s">
        <v>252</v>
      </c>
      <c r="AL70" s="43">
        <f t="shared" si="32"/>
        <v>0</v>
      </c>
      <c r="AM70" s="43">
        <f t="shared" si="33"/>
        <v>0</v>
      </c>
      <c r="AN70" s="43">
        <f t="shared" si="34"/>
        <v>1</v>
      </c>
      <c r="AO70" s="43">
        <f t="shared" si="35"/>
        <v>9</v>
      </c>
    </row>
    <row r="71" spans="1:41" x14ac:dyDescent="0.25">
      <c r="A71" t="s">
        <v>546</v>
      </c>
      <c r="B71" t="s">
        <v>550</v>
      </c>
      <c r="C71" s="13" t="str">
        <f t="shared" si="26"/>
        <v>Darren Siegertsz</v>
      </c>
      <c r="D71" s="7">
        <v>22</v>
      </c>
      <c r="E71" s="7">
        <v>-17</v>
      </c>
      <c r="F71" s="7">
        <v>-5</v>
      </c>
      <c r="G71" s="7">
        <v>4</v>
      </c>
      <c r="H71" s="7">
        <v>30</v>
      </c>
      <c r="I71" s="7">
        <v>5</v>
      </c>
      <c r="J71" s="7">
        <v>6</v>
      </c>
      <c r="K71" s="7">
        <v>-8</v>
      </c>
      <c r="L71" s="7">
        <v>-9</v>
      </c>
      <c r="M71" s="7">
        <v>7</v>
      </c>
      <c r="N71" s="7">
        <v>-2</v>
      </c>
      <c r="O71" s="7">
        <v>18</v>
      </c>
      <c r="P71" s="7">
        <v>10</v>
      </c>
      <c r="Q71" s="7">
        <v>5</v>
      </c>
      <c r="R71" s="7">
        <v>1</v>
      </c>
      <c r="S71" s="7">
        <v>-5</v>
      </c>
      <c r="T71" s="7">
        <v>13</v>
      </c>
      <c r="U71" s="7">
        <v>0</v>
      </c>
      <c r="V71" s="7">
        <v>-19</v>
      </c>
      <c r="W71" s="7" t="s">
        <v>9</v>
      </c>
      <c r="X71" s="7" t="s">
        <v>9</v>
      </c>
      <c r="Y71" s="20">
        <f t="shared" si="36"/>
        <v>56</v>
      </c>
      <c r="Z71" s="2">
        <f t="shared" si="37"/>
        <v>19</v>
      </c>
      <c r="AA71" s="2">
        <f t="shared" si="38"/>
        <v>11</v>
      </c>
      <c r="AB71" s="2">
        <f t="shared" si="39"/>
        <v>1</v>
      </c>
      <c r="AC71" s="2">
        <f t="shared" si="40"/>
        <v>7</v>
      </c>
      <c r="AE71">
        <f t="shared" si="21"/>
        <v>0</v>
      </c>
      <c r="AF71">
        <f t="shared" si="22"/>
        <v>0</v>
      </c>
      <c r="AG71">
        <f t="shared" si="23"/>
        <v>16</v>
      </c>
      <c r="AH71">
        <f t="shared" si="24"/>
        <v>3</v>
      </c>
      <c r="AI71">
        <f t="shared" si="41"/>
        <v>19</v>
      </c>
      <c r="AJ71" t="str">
        <f t="shared" si="42"/>
        <v/>
      </c>
      <c r="AK71" t="s">
        <v>552</v>
      </c>
      <c r="AL71" s="43">
        <f t="shared" si="32"/>
        <v>19</v>
      </c>
      <c r="AM71" s="43">
        <f t="shared" si="33"/>
        <v>0</v>
      </c>
      <c r="AN71" s="43">
        <f t="shared" si="34"/>
        <v>0</v>
      </c>
      <c r="AO71" s="43">
        <f t="shared" si="35"/>
        <v>0</v>
      </c>
    </row>
    <row r="72" spans="1:41" x14ac:dyDescent="0.25">
      <c r="A72" t="s">
        <v>219</v>
      </c>
      <c r="B72" s="19" t="s">
        <v>125</v>
      </c>
      <c r="C72" s="13" t="str">
        <f t="shared" si="26"/>
        <v>Ben Smith</v>
      </c>
      <c r="D72" s="7">
        <v>-14</v>
      </c>
      <c r="E72" s="7">
        <v>6</v>
      </c>
      <c r="F72" s="7" t="s">
        <v>9</v>
      </c>
      <c r="G72" s="7">
        <v>6</v>
      </c>
      <c r="H72" s="7">
        <v>-1</v>
      </c>
      <c r="I72" s="7">
        <v>7</v>
      </c>
      <c r="J72" s="7">
        <v>9</v>
      </c>
      <c r="K72" s="7">
        <v>-8</v>
      </c>
      <c r="L72" s="7">
        <v>-9</v>
      </c>
      <c r="M72" s="7">
        <v>7</v>
      </c>
      <c r="N72" s="7">
        <v>-3</v>
      </c>
      <c r="O72" s="7">
        <v>-7</v>
      </c>
      <c r="P72" s="7">
        <v>-2</v>
      </c>
      <c r="Q72" s="7">
        <v>17</v>
      </c>
      <c r="R72" s="7">
        <v>-11</v>
      </c>
      <c r="S72" s="7">
        <v>5</v>
      </c>
      <c r="T72" s="7">
        <v>-7</v>
      </c>
      <c r="U72" s="7">
        <v>16</v>
      </c>
      <c r="V72" s="7">
        <v>3</v>
      </c>
      <c r="W72" s="7">
        <v>-21</v>
      </c>
      <c r="X72" s="7" t="s">
        <v>9</v>
      </c>
      <c r="Y72" s="20">
        <f t="shared" si="36"/>
        <v>-7</v>
      </c>
      <c r="Z72" s="2">
        <f t="shared" si="37"/>
        <v>19</v>
      </c>
      <c r="AA72" s="2">
        <f t="shared" si="38"/>
        <v>9</v>
      </c>
      <c r="AB72" s="2">
        <f t="shared" si="39"/>
        <v>0</v>
      </c>
      <c r="AC72" s="2">
        <f t="shared" si="40"/>
        <v>10</v>
      </c>
      <c r="AE72">
        <f t="shared" si="21"/>
        <v>3</v>
      </c>
      <c r="AF72">
        <f t="shared" si="22"/>
        <v>7</v>
      </c>
      <c r="AG72">
        <f t="shared" si="23"/>
        <v>4</v>
      </c>
      <c r="AH72">
        <f t="shared" si="24"/>
        <v>5</v>
      </c>
      <c r="AI72">
        <f t="shared" si="41"/>
        <v>19</v>
      </c>
      <c r="AJ72" t="str">
        <f t="shared" si="42"/>
        <v/>
      </c>
      <c r="AK72" t="s">
        <v>558</v>
      </c>
      <c r="AL72" s="43">
        <f t="shared" si="32"/>
        <v>10</v>
      </c>
      <c r="AM72" s="43">
        <f t="shared" si="33"/>
        <v>9</v>
      </c>
      <c r="AN72" s="43">
        <f t="shared" si="34"/>
        <v>0</v>
      </c>
      <c r="AO72" s="43">
        <f t="shared" si="35"/>
        <v>0</v>
      </c>
    </row>
    <row r="73" spans="1:41" x14ac:dyDescent="0.25">
      <c r="A73" t="s">
        <v>74</v>
      </c>
      <c r="B73" t="s">
        <v>125</v>
      </c>
      <c r="C73" s="13" t="str">
        <f t="shared" si="26"/>
        <v>Ken Smith</v>
      </c>
      <c r="D73" s="7" t="s">
        <v>9</v>
      </c>
      <c r="E73" s="7">
        <v>-8</v>
      </c>
      <c r="F73" s="7">
        <v>-17</v>
      </c>
      <c r="G73" s="7">
        <v>-3</v>
      </c>
      <c r="H73" s="7">
        <v>-1</v>
      </c>
      <c r="I73" s="7">
        <v>10</v>
      </c>
      <c r="J73" s="7">
        <v>-8</v>
      </c>
      <c r="K73" s="7">
        <v>-20</v>
      </c>
      <c r="L73" s="7">
        <v>-7</v>
      </c>
      <c r="M73" s="7">
        <v>1</v>
      </c>
      <c r="N73" s="7" t="s">
        <v>9</v>
      </c>
      <c r="O73" s="7">
        <v>18</v>
      </c>
      <c r="P73" s="7">
        <v>-7</v>
      </c>
      <c r="Q73" s="7" t="s">
        <v>9</v>
      </c>
      <c r="R73" s="7" t="s">
        <v>9</v>
      </c>
      <c r="S73" s="7" t="s">
        <v>9</v>
      </c>
      <c r="T73" s="7">
        <v>-12</v>
      </c>
      <c r="U73" s="7">
        <v>30</v>
      </c>
      <c r="V73" s="7" t="s">
        <v>9</v>
      </c>
      <c r="W73" s="7" t="s">
        <v>9</v>
      </c>
      <c r="X73" s="7" t="s">
        <v>9</v>
      </c>
      <c r="Y73" s="20">
        <f t="shared" si="36"/>
        <v>-24</v>
      </c>
      <c r="Z73" s="2">
        <f t="shared" si="37"/>
        <v>13</v>
      </c>
      <c r="AA73" s="2">
        <f t="shared" si="38"/>
        <v>4</v>
      </c>
      <c r="AB73" s="2">
        <f t="shared" si="39"/>
        <v>0</v>
      </c>
      <c r="AC73" s="2">
        <f t="shared" si="40"/>
        <v>9</v>
      </c>
      <c r="AE73">
        <f t="shared" si="21"/>
        <v>0</v>
      </c>
      <c r="AF73">
        <f t="shared" si="22"/>
        <v>5</v>
      </c>
      <c r="AG73">
        <f t="shared" si="23"/>
        <v>5</v>
      </c>
      <c r="AH73">
        <f t="shared" si="24"/>
        <v>3</v>
      </c>
      <c r="AI73">
        <f t="shared" si="41"/>
        <v>13</v>
      </c>
      <c r="AJ73" t="str">
        <f t="shared" si="42"/>
        <v/>
      </c>
      <c r="AK73" t="s">
        <v>126</v>
      </c>
      <c r="AL73" s="43">
        <f t="shared" si="32"/>
        <v>0</v>
      </c>
      <c r="AM73" s="43">
        <f t="shared" si="33"/>
        <v>0</v>
      </c>
      <c r="AN73" s="43">
        <f t="shared" si="34"/>
        <v>12</v>
      </c>
      <c r="AO73" s="43">
        <f t="shared" si="35"/>
        <v>1</v>
      </c>
    </row>
    <row r="74" spans="1:41" x14ac:dyDescent="0.25">
      <c r="A74" t="s">
        <v>590</v>
      </c>
      <c r="B74" t="s">
        <v>125</v>
      </c>
      <c r="C74" s="13" t="str">
        <f t="shared" si="26"/>
        <v>Martin Smith</v>
      </c>
      <c r="D74" s="7" t="s">
        <v>9</v>
      </c>
      <c r="E74" s="7" t="s">
        <v>9</v>
      </c>
      <c r="F74" s="7" t="s">
        <v>9</v>
      </c>
      <c r="G74" s="7" t="s">
        <v>9</v>
      </c>
      <c r="H74" s="7" t="s">
        <v>9</v>
      </c>
      <c r="I74" s="7" t="s">
        <v>9</v>
      </c>
      <c r="J74" s="7" t="s">
        <v>9</v>
      </c>
      <c r="K74" s="7" t="s">
        <v>9</v>
      </c>
      <c r="L74" s="7" t="s">
        <v>9</v>
      </c>
      <c r="M74" s="7">
        <v>-8</v>
      </c>
      <c r="N74" s="7" t="s">
        <v>9</v>
      </c>
      <c r="O74" s="7">
        <v>18</v>
      </c>
      <c r="P74" s="7">
        <v>-15</v>
      </c>
      <c r="Q74" s="7" t="s">
        <v>9</v>
      </c>
      <c r="R74" s="7" t="s">
        <v>9</v>
      </c>
      <c r="S74" s="7" t="s">
        <v>9</v>
      </c>
      <c r="T74" s="7">
        <v>-21</v>
      </c>
      <c r="U74" s="7">
        <v>12</v>
      </c>
      <c r="V74" s="7" t="s">
        <v>9</v>
      </c>
      <c r="W74" s="7" t="s">
        <v>9</v>
      </c>
      <c r="X74" s="7" t="s">
        <v>9</v>
      </c>
      <c r="Y74" s="20">
        <f t="shared" si="36"/>
        <v>-14</v>
      </c>
      <c r="Z74" s="2">
        <f t="shared" si="37"/>
        <v>5</v>
      </c>
      <c r="AA74" s="2">
        <f t="shared" si="38"/>
        <v>2</v>
      </c>
      <c r="AB74" s="2">
        <f t="shared" si="39"/>
        <v>0</v>
      </c>
      <c r="AC74" s="2">
        <f t="shared" si="40"/>
        <v>3</v>
      </c>
      <c r="AE74">
        <f t="shared" si="21"/>
        <v>1</v>
      </c>
      <c r="AF74">
        <f t="shared" si="22"/>
        <v>0</v>
      </c>
      <c r="AG74">
        <f t="shared" si="23"/>
        <v>3</v>
      </c>
      <c r="AH74">
        <f t="shared" si="24"/>
        <v>1</v>
      </c>
      <c r="AI74">
        <f t="shared" si="41"/>
        <v>5</v>
      </c>
      <c r="AJ74" t="str">
        <f t="shared" si="42"/>
        <v/>
      </c>
      <c r="AK74" t="s">
        <v>571</v>
      </c>
      <c r="AL74" s="43">
        <f t="shared" si="32"/>
        <v>0</v>
      </c>
      <c r="AM74" s="43">
        <f t="shared" si="33"/>
        <v>0</v>
      </c>
      <c r="AN74" s="43">
        <f t="shared" si="34"/>
        <v>1</v>
      </c>
      <c r="AO74" s="43">
        <f t="shared" si="35"/>
        <v>4</v>
      </c>
    </row>
    <row r="75" spans="1:41" x14ac:dyDescent="0.25">
      <c r="A75" t="s">
        <v>98</v>
      </c>
      <c r="B75" t="s">
        <v>127</v>
      </c>
      <c r="C75" s="13" t="str">
        <f t="shared" si="26"/>
        <v>Phil Smyth</v>
      </c>
      <c r="D75" s="7">
        <v>4</v>
      </c>
      <c r="E75" s="7">
        <v>0</v>
      </c>
      <c r="F75" s="7">
        <v>-1</v>
      </c>
      <c r="G75" s="7">
        <v>6</v>
      </c>
      <c r="H75" s="7">
        <v>-1</v>
      </c>
      <c r="I75" s="7">
        <v>7</v>
      </c>
      <c r="J75" s="7">
        <v>9</v>
      </c>
      <c r="K75" s="7">
        <v>11</v>
      </c>
      <c r="L75" s="7">
        <v>-6</v>
      </c>
      <c r="M75" s="7">
        <v>-3</v>
      </c>
      <c r="N75" s="7">
        <v>-18</v>
      </c>
      <c r="O75" s="7">
        <v>4</v>
      </c>
      <c r="P75" s="7">
        <v>23</v>
      </c>
      <c r="Q75" s="7">
        <v>6</v>
      </c>
      <c r="R75" s="7">
        <v>-3</v>
      </c>
      <c r="S75" s="7">
        <v>5</v>
      </c>
      <c r="T75" s="7">
        <v>-5</v>
      </c>
      <c r="U75" s="7">
        <v>16</v>
      </c>
      <c r="V75" s="7">
        <v>3</v>
      </c>
      <c r="W75" s="7">
        <v>-21</v>
      </c>
      <c r="X75" s="7" t="s">
        <v>9</v>
      </c>
      <c r="Y75" s="20">
        <f t="shared" si="36"/>
        <v>36</v>
      </c>
      <c r="Z75" s="2">
        <f t="shared" si="37"/>
        <v>20</v>
      </c>
      <c r="AA75" s="2">
        <f t="shared" si="38"/>
        <v>11</v>
      </c>
      <c r="AB75" s="2">
        <f t="shared" si="39"/>
        <v>1</v>
      </c>
      <c r="AC75" s="2">
        <f t="shared" si="40"/>
        <v>8</v>
      </c>
      <c r="AE75">
        <f t="shared" si="21"/>
        <v>20</v>
      </c>
      <c r="AF75">
        <f t="shared" si="22"/>
        <v>0</v>
      </c>
      <c r="AG75">
        <f t="shared" si="23"/>
        <v>0</v>
      </c>
      <c r="AH75">
        <f t="shared" si="24"/>
        <v>0</v>
      </c>
      <c r="AI75">
        <f t="shared" si="41"/>
        <v>20</v>
      </c>
      <c r="AJ75" t="str">
        <f t="shared" si="42"/>
        <v/>
      </c>
      <c r="AK75" t="s">
        <v>128</v>
      </c>
      <c r="AL75" s="43">
        <f t="shared" si="32"/>
        <v>0</v>
      </c>
      <c r="AM75" s="43">
        <f t="shared" si="33"/>
        <v>18</v>
      </c>
      <c r="AN75" s="43">
        <f t="shared" si="34"/>
        <v>2</v>
      </c>
      <c r="AO75" s="43">
        <f t="shared" si="35"/>
        <v>0</v>
      </c>
    </row>
    <row r="76" spans="1:41" x14ac:dyDescent="0.25">
      <c r="A76" t="s">
        <v>13</v>
      </c>
      <c r="B76" t="s">
        <v>551</v>
      </c>
      <c r="C76" s="13" t="str">
        <f t="shared" si="26"/>
        <v>Don Stevens</v>
      </c>
      <c r="D76" s="7">
        <v>8</v>
      </c>
      <c r="E76" s="7">
        <v>6</v>
      </c>
      <c r="F76" s="7" t="s">
        <v>9</v>
      </c>
      <c r="G76" s="7">
        <v>38</v>
      </c>
      <c r="H76" s="7">
        <v>4</v>
      </c>
      <c r="I76" s="7">
        <v>6</v>
      </c>
      <c r="J76" s="7" t="s">
        <v>9</v>
      </c>
      <c r="K76" s="7" t="s">
        <v>9</v>
      </c>
      <c r="L76" s="7">
        <v>18</v>
      </c>
      <c r="M76" s="7">
        <v>-8</v>
      </c>
      <c r="N76" s="7" t="s">
        <v>9</v>
      </c>
      <c r="O76" s="7">
        <v>27</v>
      </c>
      <c r="P76" s="7">
        <v>4</v>
      </c>
      <c r="Q76" s="7" t="s">
        <v>9</v>
      </c>
      <c r="R76" s="7" t="s">
        <v>9</v>
      </c>
      <c r="S76" s="7" t="s">
        <v>9</v>
      </c>
      <c r="T76" s="7" t="s">
        <v>9</v>
      </c>
      <c r="U76" s="7">
        <v>23</v>
      </c>
      <c r="V76" s="7" t="s">
        <v>9</v>
      </c>
      <c r="W76" s="7" t="s">
        <v>9</v>
      </c>
      <c r="X76" s="7" t="s">
        <v>9</v>
      </c>
      <c r="Y76" s="20">
        <f t="shared" si="36"/>
        <v>126</v>
      </c>
      <c r="Z76" s="2">
        <f t="shared" si="37"/>
        <v>10</v>
      </c>
      <c r="AA76" s="2">
        <f t="shared" si="38"/>
        <v>9</v>
      </c>
      <c r="AB76" s="2">
        <f t="shared" si="39"/>
        <v>0</v>
      </c>
      <c r="AC76" s="2">
        <f t="shared" si="40"/>
        <v>1</v>
      </c>
      <c r="AE76">
        <f t="shared" si="21"/>
        <v>0</v>
      </c>
      <c r="AF76">
        <f t="shared" si="22"/>
        <v>8</v>
      </c>
      <c r="AG76">
        <f t="shared" si="23"/>
        <v>2</v>
      </c>
      <c r="AH76">
        <f t="shared" si="24"/>
        <v>0</v>
      </c>
      <c r="AI76">
        <f t="shared" si="41"/>
        <v>10</v>
      </c>
      <c r="AJ76" t="str">
        <f t="shared" si="42"/>
        <v/>
      </c>
      <c r="AK76" t="s">
        <v>553</v>
      </c>
      <c r="AL76" s="43">
        <f t="shared" si="32"/>
        <v>0</v>
      </c>
      <c r="AM76" s="43">
        <f t="shared" si="33"/>
        <v>0</v>
      </c>
      <c r="AN76" s="43">
        <f t="shared" si="34"/>
        <v>0</v>
      </c>
      <c r="AO76" s="43">
        <f t="shared" si="35"/>
        <v>10</v>
      </c>
    </row>
    <row r="77" spans="1:41" x14ac:dyDescent="0.25">
      <c r="A77" t="s">
        <v>322</v>
      </c>
      <c r="B77" t="s">
        <v>575</v>
      </c>
      <c r="C77" s="13" t="str">
        <f t="shared" si="26"/>
        <v>Lee Sydenham</v>
      </c>
      <c r="D77" s="7">
        <v>8</v>
      </c>
      <c r="E77" s="7">
        <v>5</v>
      </c>
      <c r="F77" s="7">
        <v>15</v>
      </c>
      <c r="G77" s="7">
        <v>22</v>
      </c>
      <c r="H77" s="7">
        <v>-13</v>
      </c>
      <c r="I77" s="7">
        <v>-5</v>
      </c>
      <c r="J77" s="7">
        <v>8.75</v>
      </c>
      <c r="K77" s="7">
        <v>19</v>
      </c>
      <c r="L77" s="7">
        <v>-3</v>
      </c>
      <c r="M77" s="7">
        <v>-6</v>
      </c>
      <c r="N77" s="7" t="s">
        <v>9</v>
      </c>
      <c r="O77" s="7">
        <v>-3</v>
      </c>
      <c r="P77" s="7">
        <v>1</v>
      </c>
      <c r="Q77" s="7" t="s">
        <v>9</v>
      </c>
      <c r="R77" s="7" t="s">
        <v>9</v>
      </c>
      <c r="S77" s="7" t="s">
        <v>9</v>
      </c>
      <c r="T77" s="7">
        <v>-21</v>
      </c>
      <c r="U77" s="7">
        <v>9</v>
      </c>
      <c r="V77" s="7" t="s">
        <v>9</v>
      </c>
      <c r="W77" s="7" t="s">
        <v>9</v>
      </c>
      <c r="X77" s="7" t="s">
        <v>9</v>
      </c>
      <c r="Y77" s="20">
        <f t="shared" si="36"/>
        <v>36.75</v>
      </c>
      <c r="Z77" s="2">
        <f t="shared" si="37"/>
        <v>14</v>
      </c>
      <c r="AA77" s="2">
        <f t="shared" si="38"/>
        <v>8</v>
      </c>
      <c r="AB77" s="2">
        <f t="shared" si="39"/>
        <v>0</v>
      </c>
      <c r="AC77" s="2">
        <f t="shared" si="40"/>
        <v>6</v>
      </c>
      <c r="AE77">
        <f t="shared" si="21"/>
        <v>11</v>
      </c>
      <c r="AF77">
        <f t="shared" si="22"/>
        <v>0</v>
      </c>
      <c r="AG77">
        <f t="shared" si="23"/>
        <v>3</v>
      </c>
      <c r="AH77">
        <f t="shared" si="24"/>
        <v>0</v>
      </c>
      <c r="AI77">
        <f t="shared" si="41"/>
        <v>14</v>
      </c>
      <c r="AJ77" t="str">
        <f t="shared" si="42"/>
        <v/>
      </c>
      <c r="AK77" t="s">
        <v>561</v>
      </c>
      <c r="AL77" s="43">
        <f t="shared" si="32"/>
        <v>0</v>
      </c>
      <c r="AM77" s="43">
        <f t="shared" si="33"/>
        <v>0</v>
      </c>
      <c r="AN77" s="43">
        <f t="shared" si="34"/>
        <v>0</v>
      </c>
      <c r="AO77" s="43">
        <f t="shared" si="35"/>
        <v>14</v>
      </c>
    </row>
    <row r="78" spans="1:41" x14ac:dyDescent="0.25">
      <c r="A78" s="19" t="s">
        <v>24</v>
      </c>
      <c r="B78" s="19" t="s">
        <v>132</v>
      </c>
      <c r="C78" s="13" t="str">
        <f t="shared" si="26"/>
        <v>Dave Taylor</v>
      </c>
      <c r="D78" s="7">
        <v>16</v>
      </c>
      <c r="E78" s="7" t="s">
        <v>9</v>
      </c>
      <c r="F78" s="7">
        <v>-3</v>
      </c>
      <c r="G78" s="7">
        <v>38</v>
      </c>
      <c r="H78" s="7">
        <v>-13</v>
      </c>
      <c r="I78" s="7">
        <v>-5</v>
      </c>
      <c r="J78" s="7">
        <v>-5</v>
      </c>
      <c r="K78" s="7">
        <v>15</v>
      </c>
      <c r="L78" s="7">
        <v>-3</v>
      </c>
      <c r="M78" s="7">
        <v>-6</v>
      </c>
      <c r="N78" s="7" t="s">
        <v>9</v>
      </c>
      <c r="O78" s="7" t="s">
        <v>9</v>
      </c>
      <c r="P78" s="7">
        <v>1</v>
      </c>
      <c r="Q78" s="7" t="s">
        <v>9</v>
      </c>
      <c r="R78" s="7" t="s">
        <v>9</v>
      </c>
      <c r="S78" s="7" t="s">
        <v>9</v>
      </c>
      <c r="T78" s="7" t="s">
        <v>9</v>
      </c>
      <c r="U78" s="7">
        <v>9</v>
      </c>
      <c r="V78" s="7" t="s">
        <v>9</v>
      </c>
      <c r="W78" s="7" t="s">
        <v>9</v>
      </c>
      <c r="X78" s="7" t="s">
        <v>9</v>
      </c>
      <c r="Y78" s="20">
        <f t="shared" si="36"/>
        <v>44</v>
      </c>
      <c r="Z78" s="2">
        <f t="shared" si="37"/>
        <v>11</v>
      </c>
      <c r="AA78" s="2">
        <f t="shared" si="38"/>
        <v>5</v>
      </c>
      <c r="AB78" s="2">
        <f t="shared" si="39"/>
        <v>0</v>
      </c>
      <c r="AC78" s="2">
        <f t="shared" si="40"/>
        <v>6</v>
      </c>
      <c r="AE78">
        <f t="shared" si="21"/>
        <v>0</v>
      </c>
      <c r="AF78">
        <f t="shared" si="22"/>
        <v>0</v>
      </c>
      <c r="AG78">
        <f t="shared" si="23"/>
        <v>2</v>
      </c>
      <c r="AH78">
        <f t="shared" si="24"/>
        <v>9</v>
      </c>
      <c r="AI78">
        <f t="shared" si="41"/>
        <v>11</v>
      </c>
      <c r="AJ78" t="str">
        <f t="shared" si="42"/>
        <v/>
      </c>
      <c r="AK78" t="s">
        <v>239</v>
      </c>
      <c r="AL78" s="43">
        <f t="shared" si="32"/>
        <v>0</v>
      </c>
      <c r="AM78" s="43">
        <f t="shared" si="33"/>
        <v>0</v>
      </c>
      <c r="AN78" s="43">
        <f t="shared" si="34"/>
        <v>0</v>
      </c>
      <c r="AO78" s="43">
        <f t="shared" si="35"/>
        <v>11</v>
      </c>
    </row>
    <row r="79" spans="1:41" x14ac:dyDescent="0.25">
      <c r="A79" t="s">
        <v>133</v>
      </c>
      <c r="B79" t="s">
        <v>132</v>
      </c>
      <c r="C79" s="13" t="str">
        <f t="shared" si="26"/>
        <v>Dennis Taylor</v>
      </c>
      <c r="D79" s="7">
        <v>22</v>
      </c>
      <c r="E79" s="7">
        <v>6</v>
      </c>
      <c r="F79" s="7">
        <v>6</v>
      </c>
      <c r="G79" s="7">
        <v>10</v>
      </c>
      <c r="H79" s="7">
        <v>-8</v>
      </c>
      <c r="I79" s="7">
        <v>2</v>
      </c>
      <c r="J79" s="7">
        <v>18</v>
      </c>
      <c r="K79" s="7" t="s">
        <v>9</v>
      </c>
      <c r="L79" s="7">
        <v>18</v>
      </c>
      <c r="M79" s="7">
        <v>-8</v>
      </c>
      <c r="N79" s="7" t="s">
        <v>9</v>
      </c>
      <c r="O79" s="7">
        <v>27</v>
      </c>
      <c r="P79" s="7">
        <v>17</v>
      </c>
      <c r="Q79" s="7" t="s">
        <v>9</v>
      </c>
      <c r="R79" s="7" t="s">
        <v>9</v>
      </c>
      <c r="S79" s="7" t="s">
        <v>9</v>
      </c>
      <c r="T79" s="7" t="s">
        <v>9</v>
      </c>
      <c r="U79" s="7">
        <v>12</v>
      </c>
      <c r="V79" s="7" t="s">
        <v>9</v>
      </c>
      <c r="W79" s="7" t="s">
        <v>9</v>
      </c>
      <c r="X79" s="7" t="s">
        <v>9</v>
      </c>
      <c r="Y79" s="20">
        <f t="shared" si="36"/>
        <v>122</v>
      </c>
      <c r="Z79" s="2">
        <f t="shared" si="37"/>
        <v>12</v>
      </c>
      <c r="AA79" s="2">
        <f t="shared" si="38"/>
        <v>10</v>
      </c>
      <c r="AB79" s="2">
        <f t="shared" si="39"/>
        <v>0</v>
      </c>
      <c r="AC79" s="2">
        <f t="shared" si="40"/>
        <v>2</v>
      </c>
      <c r="AE79">
        <f t="shared" si="21"/>
        <v>11</v>
      </c>
      <c r="AF79">
        <f t="shared" si="22"/>
        <v>0</v>
      </c>
      <c r="AG79">
        <f t="shared" si="23"/>
        <v>1</v>
      </c>
      <c r="AH79">
        <f t="shared" si="24"/>
        <v>0</v>
      </c>
      <c r="AI79">
        <f t="shared" si="41"/>
        <v>12</v>
      </c>
      <c r="AJ79" t="str">
        <f t="shared" si="42"/>
        <v/>
      </c>
      <c r="AK79" t="s">
        <v>134</v>
      </c>
      <c r="AL79" s="43">
        <f t="shared" si="32"/>
        <v>0</v>
      </c>
      <c r="AM79" s="43">
        <f t="shared" si="33"/>
        <v>0</v>
      </c>
      <c r="AN79" s="43">
        <f t="shared" si="34"/>
        <v>0</v>
      </c>
      <c r="AO79" s="43">
        <f t="shared" si="35"/>
        <v>12</v>
      </c>
    </row>
    <row r="80" spans="1:41" x14ac:dyDescent="0.25">
      <c r="A80" t="s">
        <v>24</v>
      </c>
      <c r="B80" t="s">
        <v>135</v>
      </c>
      <c r="C80" s="13" t="str">
        <f t="shared" si="26"/>
        <v>Dave Thulborn</v>
      </c>
      <c r="D80" s="7">
        <v>-14</v>
      </c>
      <c r="E80" s="7">
        <v>6</v>
      </c>
      <c r="F80" s="7">
        <v>7</v>
      </c>
      <c r="G80" s="7">
        <v>4</v>
      </c>
      <c r="H80" s="7">
        <v>25</v>
      </c>
      <c r="I80" s="7">
        <v>-9</v>
      </c>
      <c r="J80" s="7">
        <v>-8</v>
      </c>
      <c r="K80" s="7">
        <v>7</v>
      </c>
      <c r="L80" s="7">
        <v>9</v>
      </c>
      <c r="M80" s="7">
        <v>-5</v>
      </c>
      <c r="N80" s="7">
        <v>19</v>
      </c>
      <c r="O80" s="7">
        <v>-7</v>
      </c>
      <c r="P80" s="7">
        <v>-5</v>
      </c>
      <c r="Q80" s="7">
        <v>34</v>
      </c>
      <c r="R80" s="7">
        <v>-1</v>
      </c>
      <c r="S80" s="7">
        <v>-12</v>
      </c>
      <c r="T80" s="7">
        <v>21</v>
      </c>
      <c r="U80" s="7">
        <v>-9</v>
      </c>
      <c r="V80" s="7">
        <v>6</v>
      </c>
      <c r="W80" s="7" t="s">
        <v>9</v>
      </c>
      <c r="X80" s="7" t="s">
        <v>9</v>
      </c>
      <c r="Y80" s="20">
        <f t="shared" si="36"/>
        <v>68</v>
      </c>
      <c r="Z80" s="2">
        <f t="shared" si="37"/>
        <v>19</v>
      </c>
      <c r="AA80" s="2">
        <f t="shared" si="38"/>
        <v>10</v>
      </c>
      <c r="AB80" s="2">
        <f t="shared" si="39"/>
        <v>0</v>
      </c>
      <c r="AC80" s="2">
        <f t="shared" si="40"/>
        <v>9</v>
      </c>
      <c r="AE80">
        <f t="shared" si="21"/>
        <v>0</v>
      </c>
      <c r="AF80">
        <f t="shared" si="22"/>
        <v>0</v>
      </c>
      <c r="AG80">
        <f t="shared" si="23"/>
        <v>19</v>
      </c>
      <c r="AH80">
        <f t="shared" si="24"/>
        <v>0</v>
      </c>
      <c r="AI80">
        <f t="shared" si="41"/>
        <v>19</v>
      </c>
      <c r="AJ80" t="str">
        <f t="shared" si="42"/>
        <v/>
      </c>
      <c r="AK80" t="s">
        <v>136</v>
      </c>
      <c r="AL80" s="43">
        <f t="shared" si="32"/>
        <v>19</v>
      </c>
      <c r="AM80" s="43">
        <f t="shared" si="33"/>
        <v>0</v>
      </c>
      <c r="AN80" s="43">
        <f t="shared" si="34"/>
        <v>0</v>
      </c>
      <c r="AO80" s="43">
        <f t="shared" si="35"/>
        <v>0</v>
      </c>
    </row>
    <row r="81" spans="1:41" x14ac:dyDescent="0.25">
      <c r="A81" t="s">
        <v>35</v>
      </c>
      <c r="B81" t="s">
        <v>135</v>
      </c>
      <c r="C81" s="13" t="str">
        <f t="shared" si="26"/>
        <v>Scott Thulborn</v>
      </c>
      <c r="D81" s="7">
        <v>6</v>
      </c>
      <c r="E81" s="7">
        <v>-2</v>
      </c>
      <c r="F81" s="7">
        <v>15</v>
      </c>
      <c r="G81" s="7">
        <v>2</v>
      </c>
      <c r="H81" s="7">
        <v>22</v>
      </c>
      <c r="I81" s="7">
        <v>-2</v>
      </c>
      <c r="J81" s="7">
        <v>-6</v>
      </c>
      <c r="K81" s="7">
        <v>10</v>
      </c>
      <c r="L81" s="7">
        <v>2</v>
      </c>
      <c r="M81" s="7">
        <v>-3</v>
      </c>
      <c r="N81" s="7">
        <v>-2</v>
      </c>
      <c r="O81" s="7">
        <v>18</v>
      </c>
      <c r="P81" s="7">
        <v>10</v>
      </c>
      <c r="Q81" s="7">
        <v>-4</v>
      </c>
      <c r="R81" s="7">
        <v>3</v>
      </c>
      <c r="S81" s="7">
        <v>15</v>
      </c>
      <c r="T81" s="7">
        <v>14</v>
      </c>
      <c r="U81" s="7">
        <v>14</v>
      </c>
      <c r="V81" s="7">
        <v>16</v>
      </c>
      <c r="W81" s="7" t="s">
        <v>9</v>
      </c>
      <c r="X81" s="7" t="s">
        <v>9</v>
      </c>
      <c r="Y81" s="20">
        <f t="shared" si="36"/>
        <v>128</v>
      </c>
      <c r="Z81" s="2">
        <f t="shared" si="37"/>
        <v>19</v>
      </c>
      <c r="AA81" s="2">
        <f t="shared" si="38"/>
        <v>13</v>
      </c>
      <c r="AB81" s="2">
        <f t="shared" si="39"/>
        <v>0</v>
      </c>
      <c r="AC81" s="2">
        <f t="shared" si="40"/>
        <v>6</v>
      </c>
      <c r="AE81">
        <f t="shared" si="21"/>
        <v>0</v>
      </c>
      <c r="AF81">
        <f t="shared" si="22"/>
        <v>0</v>
      </c>
      <c r="AG81">
        <f t="shared" si="23"/>
        <v>0</v>
      </c>
      <c r="AH81">
        <f t="shared" si="24"/>
        <v>19</v>
      </c>
      <c r="AI81">
        <f t="shared" si="41"/>
        <v>19</v>
      </c>
      <c r="AJ81" t="str">
        <f t="shared" si="42"/>
        <v/>
      </c>
      <c r="AK81" t="s">
        <v>137</v>
      </c>
      <c r="AL81" s="43">
        <f t="shared" si="32"/>
        <v>19</v>
      </c>
      <c r="AM81" s="43">
        <f t="shared" si="33"/>
        <v>0</v>
      </c>
      <c r="AN81" s="43">
        <f t="shared" si="34"/>
        <v>0</v>
      </c>
      <c r="AO81" s="43">
        <f t="shared" si="35"/>
        <v>0</v>
      </c>
    </row>
    <row r="82" spans="1:41" x14ac:dyDescent="0.25">
      <c r="A82" t="s">
        <v>208</v>
      </c>
      <c r="B82" t="s">
        <v>388</v>
      </c>
      <c r="C82" s="13" t="str">
        <f t="shared" si="26"/>
        <v>David Uppington</v>
      </c>
      <c r="D82" s="7" t="s">
        <v>9</v>
      </c>
      <c r="E82" s="7">
        <v>0</v>
      </c>
      <c r="F82" s="7">
        <v>3</v>
      </c>
      <c r="G82" s="7" t="s">
        <v>9</v>
      </c>
      <c r="H82" s="7" t="s">
        <v>9</v>
      </c>
      <c r="I82" s="7" t="s">
        <v>9</v>
      </c>
      <c r="J82" s="7" t="s">
        <v>9</v>
      </c>
      <c r="K82" s="7" t="s">
        <v>9</v>
      </c>
      <c r="L82" s="7" t="s">
        <v>9</v>
      </c>
      <c r="M82" s="7" t="s">
        <v>9</v>
      </c>
      <c r="N82" s="7" t="s">
        <v>9</v>
      </c>
      <c r="O82" s="7" t="s">
        <v>9</v>
      </c>
      <c r="P82" s="7" t="s">
        <v>9</v>
      </c>
      <c r="Q82" s="7" t="s">
        <v>9</v>
      </c>
      <c r="R82" s="7" t="s">
        <v>9</v>
      </c>
      <c r="S82" s="7" t="s">
        <v>9</v>
      </c>
      <c r="T82" s="7" t="s">
        <v>9</v>
      </c>
      <c r="U82" s="7" t="s">
        <v>9</v>
      </c>
      <c r="V82" s="7" t="s">
        <v>9</v>
      </c>
      <c r="W82" s="7" t="s">
        <v>9</v>
      </c>
      <c r="X82" s="7" t="s">
        <v>9</v>
      </c>
      <c r="Y82" s="20">
        <f t="shared" si="36"/>
        <v>3</v>
      </c>
      <c r="Z82" s="2">
        <f t="shared" si="37"/>
        <v>2</v>
      </c>
      <c r="AA82" s="2">
        <f t="shared" si="38"/>
        <v>1</v>
      </c>
      <c r="AB82" s="2">
        <f t="shared" si="39"/>
        <v>1</v>
      </c>
      <c r="AC82" s="2">
        <f t="shared" si="40"/>
        <v>0</v>
      </c>
      <c r="AE82">
        <f t="shared" si="21"/>
        <v>0</v>
      </c>
      <c r="AF82">
        <f t="shared" si="22"/>
        <v>2</v>
      </c>
      <c r="AG82">
        <f t="shared" si="23"/>
        <v>0</v>
      </c>
      <c r="AH82">
        <f t="shared" si="24"/>
        <v>0</v>
      </c>
      <c r="AI82">
        <f t="shared" si="41"/>
        <v>2</v>
      </c>
      <c r="AJ82" t="str">
        <f t="shared" si="42"/>
        <v/>
      </c>
      <c r="AK82" t="s">
        <v>401</v>
      </c>
      <c r="AL82" s="43">
        <f t="shared" si="32"/>
        <v>0</v>
      </c>
      <c r="AM82" s="43">
        <f t="shared" si="33"/>
        <v>0</v>
      </c>
      <c r="AN82" s="43">
        <f t="shared" si="34"/>
        <v>2</v>
      </c>
      <c r="AO82" s="43">
        <f t="shared" si="35"/>
        <v>0</v>
      </c>
    </row>
    <row r="83" spans="1:41" x14ac:dyDescent="0.25">
      <c r="A83" t="s">
        <v>140</v>
      </c>
      <c r="B83" t="s">
        <v>141</v>
      </c>
      <c r="C83" s="13" t="str">
        <f t="shared" si="26"/>
        <v>Vince Violi</v>
      </c>
      <c r="D83" s="7">
        <v>6</v>
      </c>
      <c r="E83" s="7">
        <v>-2</v>
      </c>
      <c r="F83" s="7">
        <v>15</v>
      </c>
      <c r="G83" s="7">
        <v>2</v>
      </c>
      <c r="H83" s="7">
        <v>22</v>
      </c>
      <c r="I83" s="7">
        <v>-2</v>
      </c>
      <c r="J83" s="7">
        <v>-6</v>
      </c>
      <c r="K83" s="7">
        <v>-4</v>
      </c>
      <c r="L83" s="7">
        <v>12</v>
      </c>
      <c r="M83" s="7">
        <v>4</v>
      </c>
      <c r="N83" s="7">
        <v>-7</v>
      </c>
      <c r="O83" s="7">
        <v>6</v>
      </c>
      <c r="P83" s="7">
        <v>18</v>
      </c>
      <c r="Q83" s="7">
        <v>5</v>
      </c>
      <c r="R83" s="7">
        <v>1</v>
      </c>
      <c r="S83" s="7">
        <v>-5</v>
      </c>
      <c r="T83" s="7">
        <v>13</v>
      </c>
      <c r="U83" s="7">
        <v>0</v>
      </c>
      <c r="V83" s="7">
        <v>-19</v>
      </c>
      <c r="W83" s="7" t="s">
        <v>9</v>
      </c>
      <c r="X83" s="7" t="s">
        <v>9</v>
      </c>
      <c r="Y83" s="20">
        <f t="shared" si="36"/>
        <v>59</v>
      </c>
      <c r="Z83" s="2">
        <f t="shared" si="37"/>
        <v>19</v>
      </c>
      <c r="AA83" s="2">
        <f t="shared" si="38"/>
        <v>11</v>
      </c>
      <c r="AB83" s="2">
        <f t="shared" si="39"/>
        <v>1</v>
      </c>
      <c r="AC83" s="2">
        <f t="shared" si="40"/>
        <v>7</v>
      </c>
      <c r="AE83">
        <f t="shared" si="21"/>
        <v>15</v>
      </c>
      <c r="AF83">
        <f t="shared" si="22"/>
        <v>3</v>
      </c>
      <c r="AG83">
        <f t="shared" si="23"/>
        <v>1</v>
      </c>
      <c r="AH83">
        <f t="shared" si="24"/>
        <v>0</v>
      </c>
      <c r="AI83">
        <f t="shared" si="41"/>
        <v>19</v>
      </c>
      <c r="AJ83" t="str">
        <f t="shared" si="42"/>
        <v/>
      </c>
      <c r="AK83" t="s">
        <v>142</v>
      </c>
      <c r="AL83" s="43">
        <f t="shared" si="32"/>
        <v>14</v>
      </c>
      <c r="AM83" s="43">
        <f t="shared" si="33"/>
        <v>5</v>
      </c>
      <c r="AN83" s="43">
        <f t="shared" si="34"/>
        <v>0</v>
      </c>
      <c r="AO83" s="43">
        <f t="shared" si="35"/>
        <v>0</v>
      </c>
    </row>
    <row r="84" spans="1:41" x14ac:dyDescent="0.25">
      <c r="A84" t="s">
        <v>159</v>
      </c>
      <c r="B84" t="s">
        <v>188</v>
      </c>
      <c r="C84" s="13" t="str">
        <f t="shared" si="26"/>
        <v>Sam Wakefield</v>
      </c>
      <c r="D84" s="7">
        <v>-4</v>
      </c>
      <c r="E84" s="7" t="s">
        <v>9</v>
      </c>
      <c r="F84" s="7">
        <v>6</v>
      </c>
      <c r="G84" s="7">
        <v>3</v>
      </c>
      <c r="H84" s="7">
        <v>-1</v>
      </c>
      <c r="I84" s="7">
        <v>-1</v>
      </c>
      <c r="J84" s="7" t="s">
        <v>9</v>
      </c>
      <c r="K84" s="7">
        <v>-16</v>
      </c>
      <c r="L84" s="7">
        <v>-11</v>
      </c>
      <c r="M84" s="7">
        <v>-13</v>
      </c>
      <c r="N84" s="7" t="s">
        <v>9</v>
      </c>
      <c r="O84" s="7">
        <v>-3</v>
      </c>
      <c r="P84" s="7" t="s">
        <v>9</v>
      </c>
      <c r="Q84" s="7" t="s">
        <v>9</v>
      </c>
      <c r="R84" s="7" t="s">
        <v>9</v>
      </c>
      <c r="S84" s="7" t="s">
        <v>9</v>
      </c>
      <c r="T84" s="7">
        <v>-1</v>
      </c>
      <c r="U84" s="7">
        <v>7</v>
      </c>
      <c r="V84" s="7" t="s">
        <v>9</v>
      </c>
      <c r="W84" s="7" t="s">
        <v>9</v>
      </c>
      <c r="X84" s="7" t="s">
        <v>9</v>
      </c>
      <c r="Y84" s="20">
        <f t="shared" si="36"/>
        <v>-34</v>
      </c>
      <c r="Z84" s="2">
        <f t="shared" si="37"/>
        <v>11</v>
      </c>
      <c r="AA84" s="2">
        <f t="shared" si="38"/>
        <v>3</v>
      </c>
      <c r="AB84" s="2">
        <f t="shared" si="39"/>
        <v>0</v>
      </c>
      <c r="AC84" s="2">
        <f t="shared" si="40"/>
        <v>8</v>
      </c>
      <c r="AE84">
        <f t="shared" si="21"/>
        <v>4</v>
      </c>
      <c r="AF84">
        <f t="shared" si="22"/>
        <v>0</v>
      </c>
      <c r="AG84">
        <f t="shared" si="23"/>
        <v>6</v>
      </c>
      <c r="AH84">
        <f t="shared" si="24"/>
        <v>1</v>
      </c>
      <c r="AI84">
        <f t="shared" si="41"/>
        <v>11</v>
      </c>
      <c r="AJ84" t="str">
        <f t="shared" si="42"/>
        <v/>
      </c>
      <c r="AK84" t="s">
        <v>253</v>
      </c>
      <c r="AL84" s="43">
        <f t="shared" si="32"/>
        <v>0</v>
      </c>
      <c r="AM84" s="43">
        <f t="shared" si="33"/>
        <v>0</v>
      </c>
      <c r="AN84" s="43">
        <f t="shared" si="34"/>
        <v>11</v>
      </c>
      <c r="AO84" s="43">
        <f t="shared" si="35"/>
        <v>0</v>
      </c>
    </row>
    <row r="85" spans="1:41" x14ac:dyDescent="0.25">
      <c r="A85" t="s">
        <v>53</v>
      </c>
      <c r="B85" t="s">
        <v>144</v>
      </c>
      <c r="C85" s="13" t="str">
        <f t="shared" si="26"/>
        <v>Steve Walkley</v>
      </c>
      <c r="D85" s="7">
        <v>-2</v>
      </c>
      <c r="E85" s="7">
        <v>-14</v>
      </c>
      <c r="F85" s="7">
        <v>12</v>
      </c>
      <c r="G85" s="7">
        <v>4</v>
      </c>
      <c r="H85" s="7">
        <v>-1</v>
      </c>
      <c r="I85" s="7">
        <v>-7</v>
      </c>
      <c r="J85" s="7">
        <v>-18</v>
      </c>
      <c r="K85" s="7">
        <v>10</v>
      </c>
      <c r="L85" s="7">
        <v>2</v>
      </c>
      <c r="M85" s="7">
        <v>-3</v>
      </c>
      <c r="N85" s="7">
        <v>-1</v>
      </c>
      <c r="O85" s="7">
        <v>-9</v>
      </c>
      <c r="P85" s="7">
        <v>18</v>
      </c>
      <c r="Q85" s="7">
        <v>-4</v>
      </c>
      <c r="R85" s="7">
        <v>10</v>
      </c>
      <c r="S85" s="7">
        <v>22</v>
      </c>
      <c r="T85" s="7">
        <v>-13</v>
      </c>
      <c r="U85" s="7">
        <v>13</v>
      </c>
      <c r="V85" s="7">
        <v>0</v>
      </c>
      <c r="W85" s="7">
        <v>-13</v>
      </c>
      <c r="X85" s="7" t="s">
        <v>9</v>
      </c>
      <c r="Y85" s="20">
        <f t="shared" si="36"/>
        <v>6</v>
      </c>
      <c r="Z85" s="2">
        <f t="shared" si="37"/>
        <v>20</v>
      </c>
      <c r="AA85" s="2">
        <f t="shared" si="38"/>
        <v>8</v>
      </c>
      <c r="AB85" s="2">
        <f t="shared" si="39"/>
        <v>1</v>
      </c>
      <c r="AC85" s="2">
        <f t="shared" si="40"/>
        <v>11</v>
      </c>
      <c r="AE85">
        <f t="shared" si="21"/>
        <v>11</v>
      </c>
      <c r="AF85">
        <f t="shared" si="22"/>
        <v>4</v>
      </c>
      <c r="AG85">
        <f t="shared" si="23"/>
        <v>5</v>
      </c>
      <c r="AH85">
        <f t="shared" si="24"/>
        <v>0</v>
      </c>
      <c r="AI85">
        <f t="shared" si="41"/>
        <v>20</v>
      </c>
      <c r="AJ85" t="str">
        <f t="shared" si="42"/>
        <v/>
      </c>
      <c r="AK85" t="s">
        <v>145</v>
      </c>
      <c r="AL85" s="43">
        <f t="shared" si="32"/>
        <v>10</v>
      </c>
      <c r="AM85" s="43">
        <f t="shared" si="33"/>
        <v>10</v>
      </c>
      <c r="AN85" s="43">
        <f t="shared" si="34"/>
        <v>0</v>
      </c>
      <c r="AO85" s="43">
        <f t="shared" si="35"/>
        <v>0</v>
      </c>
    </row>
    <row r="86" spans="1:41" x14ac:dyDescent="0.25">
      <c r="A86" t="s">
        <v>146</v>
      </c>
      <c r="B86" t="s">
        <v>147</v>
      </c>
      <c r="C86" s="13" t="str">
        <f t="shared" si="26"/>
        <v>Bruce Wallace</v>
      </c>
      <c r="D86" s="7">
        <v>22</v>
      </c>
      <c r="E86" s="7">
        <v>-17</v>
      </c>
      <c r="F86" s="7">
        <v>-5</v>
      </c>
      <c r="G86" s="7">
        <v>4</v>
      </c>
      <c r="H86" s="7">
        <v>30</v>
      </c>
      <c r="I86" s="7">
        <v>5</v>
      </c>
      <c r="J86" s="7">
        <v>6</v>
      </c>
      <c r="K86" s="7">
        <v>-4</v>
      </c>
      <c r="L86" s="7">
        <v>-11</v>
      </c>
      <c r="M86" s="7">
        <v>30</v>
      </c>
      <c r="N86" s="7">
        <v>-4</v>
      </c>
      <c r="O86" s="7">
        <v>-2</v>
      </c>
      <c r="P86" s="7">
        <v>3</v>
      </c>
      <c r="Q86" s="7">
        <v>17</v>
      </c>
      <c r="R86" s="7">
        <v>-11</v>
      </c>
      <c r="S86" s="7">
        <v>-22</v>
      </c>
      <c r="T86" s="7">
        <v>5</v>
      </c>
      <c r="U86" s="7">
        <v>12</v>
      </c>
      <c r="V86" s="7">
        <v>-5</v>
      </c>
      <c r="W86" s="7" t="s">
        <v>9</v>
      </c>
      <c r="X86" s="7" t="s">
        <v>9</v>
      </c>
      <c r="Y86" s="20">
        <f t="shared" si="36"/>
        <v>53</v>
      </c>
      <c r="Z86" s="2">
        <f t="shared" si="37"/>
        <v>19</v>
      </c>
      <c r="AA86" s="2">
        <f t="shared" si="38"/>
        <v>10</v>
      </c>
      <c r="AB86" s="2">
        <f t="shared" si="39"/>
        <v>0</v>
      </c>
      <c r="AC86" s="2">
        <f t="shared" si="40"/>
        <v>9</v>
      </c>
      <c r="AE86">
        <f t="shared" si="21"/>
        <v>0</v>
      </c>
      <c r="AF86">
        <f t="shared" si="22"/>
        <v>19</v>
      </c>
      <c r="AG86">
        <f t="shared" si="23"/>
        <v>0</v>
      </c>
      <c r="AH86">
        <f t="shared" si="24"/>
        <v>0</v>
      </c>
      <c r="AI86">
        <f t="shared" si="41"/>
        <v>19</v>
      </c>
      <c r="AJ86" t="str">
        <f t="shared" si="42"/>
        <v/>
      </c>
      <c r="AK86" t="s">
        <v>148</v>
      </c>
      <c r="AL86" s="43">
        <f t="shared" si="32"/>
        <v>19</v>
      </c>
      <c r="AM86" s="43">
        <f t="shared" si="33"/>
        <v>0</v>
      </c>
      <c r="AN86" s="43">
        <f t="shared" si="34"/>
        <v>0</v>
      </c>
      <c r="AO86" s="43">
        <f t="shared" si="35"/>
        <v>0</v>
      </c>
    </row>
    <row r="87" spans="1:41" x14ac:dyDescent="0.25">
      <c r="A87" t="s">
        <v>389</v>
      </c>
      <c r="B87" t="s">
        <v>390</v>
      </c>
      <c r="C87" s="13" t="str">
        <f t="shared" si="26"/>
        <v>Val West</v>
      </c>
      <c r="D87" s="7">
        <v>8</v>
      </c>
      <c r="E87" s="7">
        <v>17</v>
      </c>
      <c r="F87" s="7" t="s">
        <v>9</v>
      </c>
      <c r="G87" s="7">
        <v>10</v>
      </c>
      <c r="H87" s="7">
        <v>-1</v>
      </c>
      <c r="I87" s="7">
        <v>6</v>
      </c>
      <c r="J87" s="7">
        <v>18</v>
      </c>
      <c r="K87" s="7">
        <v>2</v>
      </c>
      <c r="L87" s="7" t="s">
        <v>9</v>
      </c>
      <c r="M87" s="7">
        <v>5</v>
      </c>
      <c r="N87" s="7" t="s">
        <v>9</v>
      </c>
      <c r="O87" s="7">
        <v>1</v>
      </c>
      <c r="P87" s="7" t="s">
        <v>9</v>
      </c>
      <c r="Q87" s="7" t="s">
        <v>9</v>
      </c>
      <c r="R87" s="7" t="s">
        <v>9</v>
      </c>
      <c r="S87" s="7" t="s">
        <v>9</v>
      </c>
      <c r="T87" s="7" t="s">
        <v>9</v>
      </c>
      <c r="U87" s="7">
        <v>3</v>
      </c>
      <c r="V87" s="7" t="s">
        <v>9</v>
      </c>
      <c r="W87" s="7" t="s">
        <v>9</v>
      </c>
      <c r="X87" s="7" t="s">
        <v>9</v>
      </c>
      <c r="Y87" s="20">
        <f t="shared" si="36"/>
        <v>69</v>
      </c>
      <c r="Z87" s="2">
        <f t="shared" si="37"/>
        <v>10</v>
      </c>
      <c r="AA87" s="2">
        <f t="shared" si="38"/>
        <v>9</v>
      </c>
      <c r="AB87" s="2">
        <f t="shared" si="39"/>
        <v>0</v>
      </c>
      <c r="AC87" s="2">
        <f t="shared" si="40"/>
        <v>1</v>
      </c>
      <c r="AE87">
        <f t="shared" si="21"/>
        <v>1</v>
      </c>
      <c r="AF87">
        <f t="shared" si="22"/>
        <v>0</v>
      </c>
      <c r="AG87">
        <f t="shared" si="23"/>
        <v>0</v>
      </c>
      <c r="AH87">
        <f t="shared" si="24"/>
        <v>9</v>
      </c>
      <c r="AI87">
        <f t="shared" si="41"/>
        <v>10</v>
      </c>
      <c r="AJ87" t="str">
        <f t="shared" si="42"/>
        <v/>
      </c>
      <c r="AK87" t="s">
        <v>402</v>
      </c>
      <c r="AL87" s="43">
        <f t="shared" si="32"/>
        <v>0</v>
      </c>
      <c r="AM87" s="43">
        <f t="shared" si="33"/>
        <v>0</v>
      </c>
      <c r="AN87" s="43">
        <f t="shared" si="34"/>
        <v>1</v>
      </c>
      <c r="AO87" s="43">
        <f t="shared" si="35"/>
        <v>9</v>
      </c>
    </row>
    <row r="88" spans="1:41" x14ac:dyDescent="0.25">
      <c r="A88" t="s">
        <v>169</v>
      </c>
      <c r="B88" t="s">
        <v>189</v>
      </c>
      <c r="C88" s="13" t="str">
        <f t="shared" si="26"/>
        <v>Paul Young</v>
      </c>
      <c r="D88" s="7">
        <v>-4</v>
      </c>
      <c r="E88" s="7">
        <v>-8</v>
      </c>
      <c r="F88" s="7">
        <v>-17</v>
      </c>
      <c r="G88" s="7">
        <v>-20</v>
      </c>
      <c r="H88" s="7">
        <v>-4</v>
      </c>
      <c r="I88" s="7">
        <v>1</v>
      </c>
      <c r="J88" s="7">
        <v>2</v>
      </c>
      <c r="K88" s="7">
        <v>11</v>
      </c>
      <c r="L88" s="7">
        <v>-6</v>
      </c>
      <c r="M88" s="7">
        <v>-3</v>
      </c>
      <c r="N88" s="7">
        <v>-1</v>
      </c>
      <c r="O88" s="7">
        <v>-9</v>
      </c>
      <c r="P88" s="7">
        <v>-7</v>
      </c>
      <c r="Q88" s="7">
        <v>-4</v>
      </c>
      <c r="R88" s="7" t="s">
        <v>9</v>
      </c>
      <c r="S88" s="7" t="s">
        <v>9</v>
      </c>
      <c r="T88" s="7">
        <v>-5</v>
      </c>
      <c r="U88" s="7">
        <v>13</v>
      </c>
      <c r="V88" s="7" t="s">
        <v>9</v>
      </c>
      <c r="W88" s="7" t="s">
        <v>9</v>
      </c>
      <c r="X88" s="7" t="s">
        <v>9</v>
      </c>
      <c r="Y88" s="20">
        <f t="shared" si="36"/>
        <v>-61</v>
      </c>
      <c r="Z88" s="2">
        <f t="shared" si="37"/>
        <v>16</v>
      </c>
      <c r="AA88" s="2">
        <f t="shared" si="38"/>
        <v>4</v>
      </c>
      <c r="AB88" s="2">
        <f t="shared" si="39"/>
        <v>0</v>
      </c>
      <c r="AC88" s="2">
        <f t="shared" si="40"/>
        <v>12</v>
      </c>
      <c r="AE88">
        <f t="shared" si="21"/>
        <v>7</v>
      </c>
      <c r="AF88">
        <f t="shared" si="22"/>
        <v>6</v>
      </c>
      <c r="AG88">
        <f t="shared" si="23"/>
        <v>3</v>
      </c>
      <c r="AH88">
        <f t="shared" si="24"/>
        <v>0</v>
      </c>
      <c r="AI88">
        <f t="shared" si="41"/>
        <v>16</v>
      </c>
      <c r="AJ88" t="str">
        <f t="shared" si="42"/>
        <v/>
      </c>
      <c r="AK88" t="s">
        <v>255</v>
      </c>
      <c r="AL88" s="43">
        <f t="shared" si="32"/>
        <v>0</v>
      </c>
      <c r="AM88" s="43">
        <f t="shared" si="33"/>
        <v>10</v>
      </c>
      <c r="AN88" s="43">
        <f t="shared" si="34"/>
        <v>6</v>
      </c>
      <c r="AO88" s="43">
        <f t="shared" si="35"/>
        <v>0</v>
      </c>
    </row>
    <row r="89" spans="1:41" x14ac:dyDescent="0.25">
      <c r="A89" t="s">
        <v>208</v>
      </c>
      <c r="B89" t="s">
        <v>189</v>
      </c>
      <c r="C89" s="13" t="str">
        <f t="shared" si="26"/>
        <v>David Young</v>
      </c>
      <c r="D89" s="7">
        <v>10</v>
      </c>
      <c r="E89" s="7">
        <v>-10</v>
      </c>
      <c r="F89" s="7" t="s">
        <v>9</v>
      </c>
      <c r="G89" s="7" t="s">
        <v>9</v>
      </c>
      <c r="H89" s="7">
        <v>-11</v>
      </c>
      <c r="I89" s="7" t="s">
        <v>9</v>
      </c>
      <c r="J89" s="7" t="s">
        <v>9</v>
      </c>
      <c r="K89" s="7" t="s">
        <v>9</v>
      </c>
      <c r="L89" s="7">
        <v>15</v>
      </c>
      <c r="M89" s="7" t="s">
        <v>9</v>
      </c>
      <c r="N89" s="7" t="s">
        <v>9</v>
      </c>
      <c r="O89" s="7" t="s">
        <v>9</v>
      </c>
      <c r="P89" s="7">
        <v>4</v>
      </c>
      <c r="Q89" s="7" t="s">
        <v>9</v>
      </c>
      <c r="R89" s="7" t="s">
        <v>9</v>
      </c>
      <c r="S89" s="7" t="s">
        <v>9</v>
      </c>
      <c r="T89" s="7" t="s">
        <v>9</v>
      </c>
      <c r="U89" s="7" t="s">
        <v>9</v>
      </c>
      <c r="V89" s="7" t="s">
        <v>9</v>
      </c>
      <c r="W89" s="7" t="s">
        <v>9</v>
      </c>
      <c r="X89" s="7" t="s">
        <v>9</v>
      </c>
      <c r="Y89" s="20">
        <f t="shared" si="36"/>
        <v>8</v>
      </c>
      <c r="Z89" s="2">
        <f t="shared" si="37"/>
        <v>5</v>
      </c>
      <c r="AA89" s="2">
        <f t="shared" si="38"/>
        <v>3</v>
      </c>
      <c r="AB89" s="2">
        <f t="shared" si="39"/>
        <v>0</v>
      </c>
      <c r="AC89" s="2">
        <f t="shared" si="40"/>
        <v>2</v>
      </c>
      <c r="AE89">
        <f t="shared" si="21"/>
        <v>2</v>
      </c>
      <c r="AF89">
        <f t="shared" si="22"/>
        <v>2</v>
      </c>
      <c r="AG89">
        <f t="shared" si="23"/>
        <v>1</v>
      </c>
      <c r="AH89">
        <f t="shared" si="24"/>
        <v>0</v>
      </c>
      <c r="AI89">
        <f t="shared" si="41"/>
        <v>5</v>
      </c>
      <c r="AJ89" t="str">
        <f t="shared" si="42"/>
        <v/>
      </c>
      <c r="AK89" t="s">
        <v>563</v>
      </c>
      <c r="AL89" s="43">
        <f t="shared" si="32"/>
        <v>0</v>
      </c>
      <c r="AM89" s="43">
        <f t="shared" si="33"/>
        <v>0</v>
      </c>
      <c r="AN89" s="43">
        <f t="shared" si="34"/>
        <v>0</v>
      </c>
      <c r="AO89" s="43">
        <f t="shared" si="35"/>
        <v>5</v>
      </c>
    </row>
    <row r="90" spans="1:41" x14ac:dyDescent="0.25">
      <c r="A90" t="s">
        <v>151</v>
      </c>
      <c r="B90" t="s">
        <v>152</v>
      </c>
      <c r="C90" s="13" t="str">
        <f t="shared" si="26"/>
        <v>Josh Wiles</v>
      </c>
      <c r="D90" s="7" t="s">
        <v>9</v>
      </c>
      <c r="E90" s="7" t="s">
        <v>9</v>
      </c>
      <c r="F90" s="7" t="s">
        <v>9</v>
      </c>
      <c r="G90" s="7" t="s">
        <v>9</v>
      </c>
      <c r="H90" s="7" t="s">
        <v>9</v>
      </c>
      <c r="I90" s="7" t="s">
        <v>9</v>
      </c>
      <c r="J90" s="7" t="s">
        <v>9</v>
      </c>
      <c r="K90" s="7" t="s">
        <v>9</v>
      </c>
      <c r="L90" s="7" t="s">
        <v>9</v>
      </c>
      <c r="M90" s="7" t="s">
        <v>9</v>
      </c>
      <c r="N90" s="7" t="s">
        <v>9</v>
      </c>
      <c r="O90" s="7">
        <v>-3</v>
      </c>
      <c r="P90" s="7" t="s">
        <v>9</v>
      </c>
      <c r="Q90" s="7" t="s">
        <v>9</v>
      </c>
      <c r="R90" s="7" t="s">
        <v>9</v>
      </c>
      <c r="S90" s="7" t="s">
        <v>9</v>
      </c>
      <c r="T90" s="7" t="s">
        <v>9</v>
      </c>
      <c r="U90" s="7" t="s">
        <v>9</v>
      </c>
      <c r="V90" s="7" t="s">
        <v>9</v>
      </c>
      <c r="W90" s="7" t="s">
        <v>9</v>
      </c>
      <c r="X90" s="7" t="s">
        <v>9</v>
      </c>
      <c r="Y90" s="20">
        <f t="shared" si="36"/>
        <v>-3</v>
      </c>
      <c r="Z90" s="2">
        <f t="shared" si="37"/>
        <v>1</v>
      </c>
      <c r="AA90" s="2">
        <f t="shared" si="38"/>
        <v>0</v>
      </c>
      <c r="AB90" s="2">
        <f t="shared" si="39"/>
        <v>0</v>
      </c>
      <c r="AC90" s="2">
        <f t="shared" si="40"/>
        <v>1</v>
      </c>
      <c r="AE90">
        <f t="shared" si="21"/>
        <v>0</v>
      </c>
      <c r="AF90">
        <f t="shared" si="22"/>
        <v>0</v>
      </c>
      <c r="AG90">
        <f t="shared" si="23"/>
        <v>0</v>
      </c>
      <c r="AH90">
        <f t="shared" si="24"/>
        <v>1</v>
      </c>
      <c r="AI90">
        <f t="shared" si="41"/>
        <v>1</v>
      </c>
      <c r="AJ90" t="str">
        <f t="shared" si="42"/>
        <v/>
      </c>
      <c r="AK90" t="s">
        <v>153</v>
      </c>
      <c r="AL90" s="43">
        <f t="shared" si="32"/>
        <v>0</v>
      </c>
      <c r="AM90" s="43">
        <f t="shared" si="33"/>
        <v>0</v>
      </c>
      <c r="AN90" s="43">
        <f t="shared" si="34"/>
        <v>0</v>
      </c>
      <c r="AO90" s="43">
        <f t="shared" si="35"/>
        <v>1</v>
      </c>
    </row>
    <row r="91" spans="1:41" x14ac:dyDescent="0.25">
      <c r="A91" t="s">
        <v>169</v>
      </c>
      <c r="B91" t="s">
        <v>125</v>
      </c>
      <c r="C91" s="13" t="str">
        <f t="shared" si="26"/>
        <v>Paul Smith</v>
      </c>
      <c r="D91" s="7" t="s">
        <v>9</v>
      </c>
      <c r="E91" s="7" t="s">
        <v>9</v>
      </c>
      <c r="F91" s="7" t="s">
        <v>9</v>
      </c>
      <c r="G91" s="7" t="s">
        <v>9</v>
      </c>
      <c r="H91" s="7" t="s">
        <v>9</v>
      </c>
      <c r="I91" s="7" t="s">
        <v>9</v>
      </c>
      <c r="J91" s="7" t="s">
        <v>9</v>
      </c>
      <c r="K91" s="7" t="s">
        <v>9</v>
      </c>
      <c r="L91" s="7" t="s">
        <v>9</v>
      </c>
      <c r="M91" s="7" t="s">
        <v>9</v>
      </c>
      <c r="N91" s="7" t="s">
        <v>9</v>
      </c>
      <c r="O91" s="7">
        <v>-3</v>
      </c>
      <c r="P91" s="7">
        <v>0</v>
      </c>
      <c r="Q91" s="7" t="s">
        <v>9</v>
      </c>
      <c r="R91" s="7" t="s">
        <v>9</v>
      </c>
      <c r="S91" s="7" t="s">
        <v>9</v>
      </c>
      <c r="T91" s="7" t="s">
        <v>9</v>
      </c>
      <c r="U91" s="7" t="s">
        <v>9</v>
      </c>
      <c r="V91" s="7" t="s">
        <v>9</v>
      </c>
      <c r="W91" s="7" t="s">
        <v>9</v>
      </c>
      <c r="X91" s="7" t="s">
        <v>9</v>
      </c>
      <c r="Y91" s="20">
        <f t="shared" si="36"/>
        <v>-3</v>
      </c>
      <c r="Z91" s="2">
        <f t="shared" si="37"/>
        <v>2</v>
      </c>
      <c r="AA91" s="2">
        <f t="shared" si="38"/>
        <v>0</v>
      </c>
      <c r="AB91" s="2">
        <f t="shared" si="39"/>
        <v>1</v>
      </c>
      <c r="AC91" s="2">
        <f t="shared" si="40"/>
        <v>1</v>
      </c>
      <c r="AE91">
        <f t="shared" si="21"/>
        <v>1</v>
      </c>
      <c r="AF91">
        <f t="shared" si="22"/>
        <v>1</v>
      </c>
      <c r="AG91">
        <f t="shared" si="23"/>
        <v>0</v>
      </c>
      <c r="AH91">
        <f t="shared" si="24"/>
        <v>0</v>
      </c>
      <c r="AI91">
        <f t="shared" si="41"/>
        <v>2</v>
      </c>
      <c r="AJ91" t="str">
        <f t="shared" si="42"/>
        <v/>
      </c>
      <c r="AK91" t="s">
        <v>593</v>
      </c>
      <c r="AL91" s="43">
        <f t="shared" si="32"/>
        <v>0</v>
      </c>
      <c r="AM91" s="43">
        <f t="shared" si="33"/>
        <v>0</v>
      </c>
      <c r="AN91" s="43">
        <f t="shared" si="34"/>
        <v>0</v>
      </c>
      <c r="AO91" s="43">
        <f t="shared" si="35"/>
        <v>2</v>
      </c>
    </row>
    <row r="92" spans="1:41" x14ac:dyDescent="0.25">
      <c r="A92" t="s">
        <v>104</v>
      </c>
      <c r="B92" t="s">
        <v>598</v>
      </c>
      <c r="C92" s="13" t="str">
        <f t="shared" si="26"/>
        <v>Ian Hall</v>
      </c>
      <c r="D92" s="7" t="s">
        <v>9</v>
      </c>
      <c r="E92" s="7" t="s">
        <v>9</v>
      </c>
      <c r="F92" s="7" t="s">
        <v>9</v>
      </c>
      <c r="G92" s="7" t="s">
        <v>9</v>
      </c>
      <c r="H92" s="7" t="s">
        <v>9</v>
      </c>
      <c r="I92" s="7" t="s">
        <v>9</v>
      </c>
      <c r="J92" s="7" t="s">
        <v>9</v>
      </c>
      <c r="K92" s="7" t="s">
        <v>9</v>
      </c>
      <c r="L92" s="7" t="s">
        <v>9</v>
      </c>
      <c r="M92" s="7" t="s">
        <v>9</v>
      </c>
      <c r="N92" s="7" t="s">
        <v>9</v>
      </c>
      <c r="O92" s="7" t="s">
        <v>9</v>
      </c>
      <c r="P92" s="7" t="s">
        <v>9</v>
      </c>
      <c r="Q92" s="7" t="s">
        <v>9</v>
      </c>
      <c r="R92" s="7" t="s">
        <v>9</v>
      </c>
      <c r="S92" s="7" t="s">
        <v>9</v>
      </c>
      <c r="T92" s="7">
        <v>-6</v>
      </c>
      <c r="U92" s="7">
        <v>12</v>
      </c>
      <c r="V92" s="7" t="s">
        <v>9</v>
      </c>
      <c r="W92" s="7" t="s">
        <v>9</v>
      </c>
      <c r="X92" s="7" t="s">
        <v>9</v>
      </c>
      <c r="Y92" s="20">
        <f t="shared" si="36"/>
        <v>6</v>
      </c>
      <c r="Z92" s="2">
        <f t="shared" si="37"/>
        <v>2</v>
      </c>
      <c r="AA92" s="2">
        <f t="shared" si="38"/>
        <v>1</v>
      </c>
      <c r="AB92" s="2">
        <f t="shared" si="39"/>
        <v>0</v>
      </c>
      <c r="AC92" s="2">
        <f t="shared" si="40"/>
        <v>1</v>
      </c>
      <c r="AE92">
        <f t="shared" si="21"/>
        <v>0</v>
      </c>
      <c r="AF92">
        <f t="shared" si="22"/>
        <v>0</v>
      </c>
      <c r="AG92">
        <f t="shared" si="23"/>
        <v>1</v>
      </c>
      <c r="AH92">
        <f t="shared" si="24"/>
        <v>1</v>
      </c>
      <c r="AI92">
        <f t="shared" si="41"/>
        <v>2</v>
      </c>
      <c r="AJ92" t="str">
        <f t="shared" si="42"/>
        <v/>
      </c>
      <c r="AK92" t="s">
        <v>597</v>
      </c>
      <c r="AL92" s="43">
        <f t="shared" si="32"/>
        <v>0</v>
      </c>
      <c r="AM92" s="43">
        <f t="shared" si="33"/>
        <v>0</v>
      </c>
      <c r="AN92" s="43">
        <f t="shared" si="34"/>
        <v>0</v>
      </c>
      <c r="AO92" s="43">
        <f t="shared" si="35"/>
        <v>2</v>
      </c>
    </row>
    <row r="93" spans="1:41" x14ac:dyDescent="0.25">
      <c r="A93" t="s">
        <v>594</v>
      </c>
      <c r="B93" t="s">
        <v>125</v>
      </c>
      <c r="C93" s="13" t="str">
        <f t="shared" si="26"/>
        <v>Lisa Smith</v>
      </c>
      <c r="D93" s="7" t="s">
        <v>9</v>
      </c>
      <c r="E93" s="7" t="s">
        <v>9</v>
      </c>
      <c r="F93" s="7" t="s">
        <v>9</v>
      </c>
      <c r="G93" s="7" t="s">
        <v>9</v>
      </c>
      <c r="H93" s="7" t="s">
        <v>9</v>
      </c>
      <c r="I93" s="7" t="s">
        <v>9</v>
      </c>
      <c r="J93" s="7" t="s">
        <v>9</v>
      </c>
      <c r="K93" s="7" t="s">
        <v>9</v>
      </c>
      <c r="L93" s="7" t="s">
        <v>9</v>
      </c>
      <c r="M93" s="7" t="s">
        <v>9</v>
      </c>
      <c r="N93" s="7" t="s">
        <v>9</v>
      </c>
      <c r="O93" s="7" t="s">
        <v>9</v>
      </c>
      <c r="P93" s="7">
        <v>1</v>
      </c>
      <c r="Q93" s="7" t="s">
        <v>9</v>
      </c>
      <c r="R93" s="7" t="s">
        <v>9</v>
      </c>
      <c r="S93" s="7" t="s">
        <v>9</v>
      </c>
      <c r="T93" s="7" t="s">
        <v>9</v>
      </c>
      <c r="U93" s="7" t="s">
        <v>9</v>
      </c>
      <c r="V93" s="7" t="s">
        <v>9</v>
      </c>
      <c r="W93" s="7" t="s">
        <v>9</v>
      </c>
      <c r="X93" s="7" t="s">
        <v>9</v>
      </c>
      <c r="Y93" s="20">
        <f t="shared" ref="Y93" si="43">SUM(D93:X93)</f>
        <v>1</v>
      </c>
      <c r="Z93" s="2">
        <f t="shared" ref="Z93" si="44">SUM(AA93:AC93)</f>
        <v>1</v>
      </c>
      <c r="AA93" s="2">
        <f t="shared" ref="AA93" si="45">COUNTIF(D93:X93,"&gt;0")</f>
        <v>1</v>
      </c>
      <c r="AB93" s="2">
        <f t="shared" ref="AB93" si="46">COUNTIF(D93:X93,0)</f>
        <v>0</v>
      </c>
      <c r="AC93" s="2">
        <f t="shared" ref="AC93" si="47">COUNTIF(D93:X93,"&lt;0")</f>
        <v>0</v>
      </c>
      <c r="AE93">
        <f t="shared" si="21"/>
        <v>1</v>
      </c>
      <c r="AF93">
        <f t="shared" si="22"/>
        <v>0</v>
      </c>
      <c r="AG93">
        <f t="shared" si="23"/>
        <v>0</v>
      </c>
      <c r="AH93">
        <f t="shared" si="24"/>
        <v>0</v>
      </c>
      <c r="AI93">
        <f t="shared" ref="AI93" si="48">SUM(AE93:AH93)</f>
        <v>1</v>
      </c>
      <c r="AJ93" t="str">
        <f t="shared" si="42"/>
        <v/>
      </c>
      <c r="AK93" t="s">
        <v>599</v>
      </c>
      <c r="AL93" s="43">
        <f t="shared" si="32"/>
        <v>0</v>
      </c>
      <c r="AM93" s="43">
        <f t="shared" si="33"/>
        <v>0</v>
      </c>
      <c r="AN93" s="43">
        <f t="shared" si="34"/>
        <v>0</v>
      </c>
      <c r="AO93" s="43">
        <f t="shared" si="35"/>
        <v>1</v>
      </c>
    </row>
    <row r="94" spans="1:41" x14ac:dyDescent="0.25">
      <c r="A94" t="s">
        <v>409</v>
      </c>
      <c r="B94" t="s">
        <v>595</v>
      </c>
      <c r="C94" s="13" t="str">
        <f t="shared" si="26"/>
        <v>Kevin Shepardson (TR)</v>
      </c>
      <c r="D94" s="7" t="s">
        <v>9</v>
      </c>
      <c r="E94" s="7" t="s">
        <v>9</v>
      </c>
      <c r="F94" s="7" t="s">
        <v>9</v>
      </c>
      <c r="G94" s="7" t="s">
        <v>9</v>
      </c>
      <c r="H94" s="7" t="s">
        <v>9</v>
      </c>
      <c r="I94" s="7" t="s">
        <v>9</v>
      </c>
      <c r="J94" s="7" t="s">
        <v>9</v>
      </c>
      <c r="K94" s="7" t="s">
        <v>9</v>
      </c>
      <c r="L94" s="7" t="s">
        <v>9</v>
      </c>
      <c r="M94" s="7" t="s">
        <v>9</v>
      </c>
      <c r="N94" s="7" t="s">
        <v>9</v>
      </c>
      <c r="O94" s="7">
        <v>-3</v>
      </c>
      <c r="P94" s="7" t="s">
        <v>9</v>
      </c>
      <c r="Q94" s="7" t="s">
        <v>9</v>
      </c>
      <c r="R94" s="7" t="s">
        <v>9</v>
      </c>
      <c r="S94" s="7" t="s">
        <v>9</v>
      </c>
      <c r="T94" s="7" t="s">
        <v>9</v>
      </c>
      <c r="U94" s="7" t="s">
        <v>9</v>
      </c>
      <c r="V94" s="7" t="s">
        <v>9</v>
      </c>
      <c r="W94" s="7" t="s">
        <v>9</v>
      </c>
      <c r="X94" s="7" t="s">
        <v>9</v>
      </c>
      <c r="Y94" s="20">
        <f t="shared" ref="Y94" si="49">SUM(D94:X94)</f>
        <v>-3</v>
      </c>
      <c r="Z94" s="2">
        <f t="shared" ref="Z94" si="50">SUM(AA94:AC94)</f>
        <v>1</v>
      </c>
      <c r="AA94" s="2">
        <f t="shared" ref="AA94" si="51">COUNTIF(D94:X94,"&gt;0")</f>
        <v>0</v>
      </c>
      <c r="AB94" s="2">
        <f t="shared" ref="AB94" si="52">COUNTIF(D94:X94,0)</f>
        <v>0</v>
      </c>
      <c r="AC94" s="2">
        <f t="shared" ref="AC94" si="53">COUNTIF(D94:X94,"&lt;0")</f>
        <v>1</v>
      </c>
      <c r="AE94">
        <f t="shared" si="21"/>
        <v>0</v>
      </c>
      <c r="AF94">
        <f t="shared" si="22"/>
        <v>0</v>
      </c>
      <c r="AG94">
        <f t="shared" si="23"/>
        <v>1</v>
      </c>
      <c r="AH94">
        <f t="shared" si="24"/>
        <v>0</v>
      </c>
      <c r="AI94">
        <f t="shared" ref="AI94" si="54">SUM(AE94:AH94)</f>
        <v>1</v>
      </c>
      <c r="AJ94" t="str">
        <f t="shared" si="42"/>
        <v/>
      </c>
      <c r="AK94" t="s">
        <v>596</v>
      </c>
      <c r="AL94" s="43">
        <f t="shared" si="32"/>
        <v>0</v>
      </c>
      <c r="AM94" s="43">
        <f t="shared" si="33"/>
        <v>0</v>
      </c>
      <c r="AN94" s="43">
        <f t="shared" si="34"/>
        <v>0</v>
      </c>
      <c r="AO94" s="43">
        <f t="shared" si="35"/>
        <v>1</v>
      </c>
    </row>
    <row r="95" spans="1:41" x14ac:dyDescent="0.25">
      <c r="AL95" s="43"/>
      <c r="AM95" s="43"/>
      <c r="AN95" s="43"/>
      <c r="AO95" s="43"/>
    </row>
    <row r="100" spans="1:63" x14ac:dyDescent="0.25">
      <c r="A100" s="21">
        <v>1</v>
      </c>
      <c r="B100" s="21"/>
      <c r="C100" s="21"/>
      <c r="D100" s="4">
        <v>2</v>
      </c>
      <c r="E100" s="21"/>
      <c r="F100" s="21"/>
      <c r="G100" s="21">
        <v>3</v>
      </c>
      <c r="H100" s="21"/>
      <c r="I100" s="21"/>
      <c r="J100" s="21">
        <v>4</v>
      </c>
      <c r="K100" s="21"/>
      <c r="L100" s="21"/>
      <c r="M100" s="21">
        <v>5</v>
      </c>
      <c r="N100" s="21"/>
      <c r="O100" s="21"/>
      <c r="P100" s="21">
        <v>6</v>
      </c>
      <c r="Q100" s="21"/>
      <c r="R100" s="21"/>
      <c r="S100" s="21">
        <v>7</v>
      </c>
      <c r="T100" s="21"/>
      <c r="U100" s="21"/>
      <c r="V100" s="21">
        <v>8</v>
      </c>
      <c r="W100" s="21"/>
      <c r="X100" s="21"/>
      <c r="Y100" s="21">
        <v>9</v>
      </c>
      <c r="Z100" s="21"/>
      <c r="AA100" s="21"/>
      <c r="AB100" s="21">
        <v>10</v>
      </c>
      <c r="AC100" s="21"/>
      <c r="AD100" s="21"/>
      <c r="AE100" s="21">
        <v>11</v>
      </c>
      <c r="AF100" s="21"/>
      <c r="AG100" s="21"/>
      <c r="AH100" s="21">
        <v>12</v>
      </c>
      <c r="AI100" s="21"/>
      <c r="AJ100" s="21"/>
      <c r="AK100" s="21">
        <v>13</v>
      </c>
      <c r="AL100" s="21"/>
      <c r="AM100" s="21"/>
      <c r="AN100" s="21">
        <v>14</v>
      </c>
      <c r="AO100" s="21"/>
      <c r="AP100" s="21"/>
      <c r="AQ100" s="21">
        <v>15</v>
      </c>
      <c r="AR100" s="21"/>
      <c r="AS100" s="21"/>
      <c r="AT100" s="21">
        <v>16</v>
      </c>
      <c r="AU100" s="21"/>
      <c r="AV100" s="21"/>
      <c r="AW100" s="21">
        <v>17</v>
      </c>
      <c r="AX100" s="21"/>
      <c r="AY100" s="21"/>
      <c r="AZ100" s="21">
        <v>18</v>
      </c>
      <c r="BA100" s="21"/>
      <c r="BB100" s="21"/>
      <c r="BC100" s="21" t="s">
        <v>554</v>
      </c>
      <c r="BD100" s="21"/>
      <c r="BE100" s="21"/>
      <c r="BF100" s="21" t="s">
        <v>555</v>
      </c>
      <c r="BG100" s="21"/>
      <c r="BH100" s="21"/>
      <c r="BI100" s="21" t="s">
        <v>556</v>
      </c>
      <c r="BJ100" s="21"/>
      <c r="BK100" s="21"/>
    </row>
    <row r="101" spans="1:63" x14ac:dyDescent="0.25">
      <c r="A101" s="21" t="s">
        <v>395</v>
      </c>
      <c r="B101" s="21">
        <v>22</v>
      </c>
      <c r="C101" s="21">
        <v>1</v>
      </c>
      <c r="D101" s="21" t="s">
        <v>395</v>
      </c>
      <c r="E101" s="21">
        <v>-17</v>
      </c>
      <c r="F101" s="21">
        <v>1</v>
      </c>
      <c r="G101" s="21" t="s">
        <v>395</v>
      </c>
      <c r="H101" s="21">
        <v>-5</v>
      </c>
      <c r="I101" s="21">
        <v>1</v>
      </c>
      <c r="J101" s="21" t="s">
        <v>395</v>
      </c>
      <c r="K101" s="21">
        <v>4</v>
      </c>
      <c r="L101" s="21">
        <v>1</v>
      </c>
      <c r="M101" s="21" t="s">
        <v>395</v>
      </c>
      <c r="N101" s="21">
        <v>30</v>
      </c>
      <c r="O101" s="21">
        <v>1</v>
      </c>
      <c r="P101" s="21" t="s">
        <v>395</v>
      </c>
      <c r="Q101" s="21">
        <v>5</v>
      </c>
      <c r="R101" s="21">
        <v>1</v>
      </c>
      <c r="S101" s="21" t="s">
        <v>395</v>
      </c>
      <c r="T101" s="21">
        <v>6</v>
      </c>
      <c r="U101" s="21">
        <v>1</v>
      </c>
      <c r="V101" s="21" t="s">
        <v>142</v>
      </c>
      <c r="W101" s="21">
        <v>-4</v>
      </c>
      <c r="X101" s="21">
        <v>1</v>
      </c>
      <c r="Y101" s="21" t="s">
        <v>395</v>
      </c>
      <c r="Z101" s="21">
        <v>-11</v>
      </c>
      <c r="AA101" s="21">
        <v>1</v>
      </c>
      <c r="AB101" s="21" t="s">
        <v>395</v>
      </c>
      <c r="AC101" s="21">
        <v>30</v>
      </c>
      <c r="AD101" s="21">
        <v>1</v>
      </c>
      <c r="AE101" s="21" t="s">
        <v>395</v>
      </c>
      <c r="AF101" s="21">
        <v>-4</v>
      </c>
      <c r="AG101" s="21">
        <v>1</v>
      </c>
      <c r="AH101" s="21" t="s">
        <v>395</v>
      </c>
      <c r="AI101" s="21">
        <v>-2</v>
      </c>
      <c r="AJ101" s="21">
        <v>1</v>
      </c>
      <c r="AK101" s="21" t="s">
        <v>395</v>
      </c>
      <c r="AL101" s="21">
        <v>3</v>
      </c>
      <c r="AM101" s="21">
        <v>1</v>
      </c>
      <c r="AN101" s="21" t="s">
        <v>558</v>
      </c>
      <c r="AO101" s="21">
        <v>17</v>
      </c>
      <c r="AP101" s="21">
        <v>1</v>
      </c>
      <c r="AQ101" s="21" t="s">
        <v>558</v>
      </c>
      <c r="AR101" s="21">
        <v>-11</v>
      </c>
      <c r="AS101" s="21">
        <v>1</v>
      </c>
      <c r="AT101" s="21" t="s">
        <v>395</v>
      </c>
      <c r="AU101" s="21">
        <v>-22</v>
      </c>
      <c r="AV101" s="21">
        <v>1</v>
      </c>
      <c r="AW101" s="21" t="s">
        <v>395</v>
      </c>
      <c r="AX101" s="21">
        <v>5</v>
      </c>
      <c r="AY101" s="21">
        <v>1</v>
      </c>
      <c r="AZ101" s="21" t="s">
        <v>395</v>
      </c>
      <c r="BA101" s="21">
        <v>12</v>
      </c>
      <c r="BB101" s="21">
        <v>1</v>
      </c>
      <c r="BC101" s="21" t="s">
        <v>395</v>
      </c>
      <c r="BD101" s="21">
        <v>-5</v>
      </c>
      <c r="BE101" s="21">
        <v>1</v>
      </c>
      <c r="BF101" s="21" t="s">
        <v>559</v>
      </c>
      <c r="BG101" s="21">
        <v>-7</v>
      </c>
      <c r="BH101" s="21">
        <v>1</v>
      </c>
      <c r="BI101" s="21"/>
      <c r="BJ101" s="21"/>
      <c r="BK101" s="21">
        <v>1</v>
      </c>
    </row>
    <row r="102" spans="1:63" x14ac:dyDescent="0.25">
      <c r="A102" s="21" t="s">
        <v>148</v>
      </c>
      <c r="B102" s="21">
        <v>22</v>
      </c>
      <c r="C102" s="21">
        <v>2</v>
      </c>
      <c r="D102" s="21" t="s">
        <v>148</v>
      </c>
      <c r="E102" s="21">
        <v>-17</v>
      </c>
      <c r="F102" s="21">
        <v>2</v>
      </c>
      <c r="G102" s="21" t="s">
        <v>148</v>
      </c>
      <c r="H102" s="21">
        <v>-5</v>
      </c>
      <c r="I102" s="21">
        <v>2</v>
      </c>
      <c r="J102" s="21" t="s">
        <v>148</v>
      </c>
      <c r="K102" s="21">
        <v>4</v>
      </c>
      <c r="L102" s="21">
        <v>2</v>
      </c>
      <c r="M102" s="21" t="s">
        <v>148</v>
      </c>
      <c r="N102" s="21">
        <v>30</v>
      </c>
      <c r="O102" s="21">
        <v>2</v>
      </c>
      <c r="P102" s="21" t="s">
        <v>148</v>
      </c>
      <c r="Q102" s="21">
        <v>5</v>
      </c>
      <c r="R102" s="21">
        <v>2</v>
      </c>
      <c r="S102" s="21" t="s">
        <v>148</v>
      </c>
      <c r="T102" s="21">
        <v>6</v>
      </c>
      <c r="U102" s="21">
        <v>2</v>
      </c>
      <c r="V102" s="21" t="s">
        <v>148</v>
      </c>
      <c r="W102" s="21">
        <v>-4</v>
      </c>
      <c r="X102" s="21">
        <v>2</v>
      </c>
      <c r="Y102" s="21" t="s">
        <v>148</v>
      </c>
      <c r="Z102" s="21">
        <v>-11</v>
      </c>
      <c r="AA102" s="21">
        <v>2</v>
      </c>
      <c r="AB102" s="21" t="s">
        <v>148</v>
      </c>
      <c r="AC102" s="21">
        <v>30</v>
      </c>
      <c r="AD102" s="21">
        <v>2</v>
      </c>
      <c r="AE102" s="21" t="s">
        <v>148</v>
      </c>
      <c r="AF102" s="21">
        <v>-4</v>
      </c>
      <c r="AG102" s="21">
        <v>2</v>
      </c>
      <c r="AH102" s="21" t="s">
        <v>148</v>
      </c>
      <c r="AI102" s="21">
        <v>-2</v>
      </c>
      <c r="AJ102" s="21">
        <v>2</v>
      </c>
      <c r="AK102" s="21" t="s">
        <v>148</v>
      </c>
      <c r="AL102" s="21">
        <v>3</v>
      </c>
      <c r="AM102" s="21">
        <v>2</v>
      </c>
      <c r="AN102" s="21" t="s">
        <v>148</v>
      </c>
      <c r="AO102" s="21">
        <v>17</v>
      </c>
      <c r="AP102" s="21">
        <v>2</v>
      </c>
      <c r="AQ102" s="21" t="s">
        <v>148</v>
      </c>
      <c r="AR102" s="21">
        <v>-11</v>
      </c>
      <c r="AS102" s="21">
        <v>2</v>
      </c>
      <c r="AT102" s="21" t="s">
        <v>148</v>
      </c>
      <c r="AU102" s="21">
        <v>-22</v>
      </c>
      <c r="AV102" s="21">
        <v>2</v>
      </c>
      <c r="AW102" s="21" t="s">
        <v>148</v>
      </c>
      <c r="AX102" s="21">
        <v>5</v>
      </c>
      <c r="AY102" s="21">
        <v>2</v>
      </c>
      <c r="AZ102" s="21" t="s">
        <v>148</v>
      </c>
      <c r="BA102" s="21">
        <v>12</v>
      </c>
      <c r="BB102" s="21">
        <v>2</v>
      </c>
      <c r="BC102" s="21" t="s">
        <v>148</v>
      </c>
      <c r="BD102" s="21">
        <v>-5</v>
      </c>
      <c r="BE102" s="21">
        <v>2</v>
      </c>
      <c r="BF102" s="21" t="s">
        <v>499</v>
      </c>
      <c r="BG102" s="21">
        <v>-7</v>
      </c>
      <c r="BH102" s="21">
        <v>2</v>
      </c>
      <c r="BI102" s="21"/>
      <c r="BJ102" s="21"/>
      <c r="BK102" s="21">
        <v>2</v>
      </c>
    </row>
    <row r="103" spans="1:63" x14ac:dyDescent="0.25">
      <c r="A103" s="21" t="s">
        <v>552</v>
      </c>
      <c r="B103" s="21">
        <v>22</v>
      </c>
      <c r="C103" s="21">
        <v>3</v>
      </c>
      <c r="D103" s="21" t="s">
        <v>552</v>
      </c>
      <c r="E103" s="21">
        <v>-17</v>
      </c>
      <c r="F103" s="21">
        <v>3</v>
      </c>
      <c r="G103" s="21" t="s">
        <v>552</v>
      </c>
      <c r="H103" s="21">
        <v>-5</v>
      </c>
      <c r="I103" s="21">
        <v>3</v>
      </c>
      <c r="J103" s="21" t="s">
        <v>552</v>
      </c>
      <c r="K103" s="21">
        <v>4</v>
      </c>
      <c r="L103" s="21">
        <v>3</v>
      </c>
      <c r="M103" s="21" t="s">
        <v>552</v>
      </c>
      <c r="N103" s="21">
        <v>30</v>
      </c>
      <c r="O103" s="21">
        <v>3</v>
      </c>
      <c r="P103" s="21" t="s">
        <v>552</v>
      </c>
      <c r="Q103" s="21">
        <v>5</v>
      </c>
      <c r="R103" s="21">
        <v>3</v>
      </c>
      <c r="S103" s="21" t="s">
        <v>552</v>
      </c>
      <c r="T103" s="21">
        <v>6</v>
      </c>
      <c r="U103" s="21">
        <v>3</v>
      </c>
      <c r="V103" s="21" t="s">
        <v>63</v>
      </c>
      <c r="W103" s="21">
        <v>-4</v>
      </c>
      <c r="X103" s="21">
        <v>3</v>
      </c>
      <c r="Y103" s="21" t="s">
        <v>63</v>
      </c>
      <c r="Z103" s="21">
        <v>-11</v>
      </c>
      <c r="AA103" s="21">
        <v>3</v>
      </c>
      <c r="AB103" s="21" t="s">
        <v>103</v>
      </c>
      <c r="AC103" s="21">
        <v>30</v>
      </c>
      <c r="AD103" s="21">
        <v>3</v>
      </c>
      <c r="AE103" s="21" t="s">
        <v>103</v>
      </c>
      <c r="AF103" s="21">
        <v>-4</v>
      </c>
      <c r="AG103" s="21">
        <v>3</v>
      </c>
      <c r="AH103" s="21" t="s">
        <v>103</v>
      </c>
      <c r="AI103" s="21">
        <v>-2</v>
      </c>
      <c r="AJ103" s="21">
        <v>3</v>
      </c>
      <c r="AK103" s="21" t="s">
        <v>103</v>
      </c>
      <c r="AL103" s="21">
        <v>3</v>
      </c>
      <c r="AM103" s="21">
        <v>3</v>
      </c>
      <c r="AN103" s="21" t="s">
        <v>103</v>
      </c>
      <c r="AO103" s="21">
        <v>17</v>
      </c>
      <c r="AP103" s="21">
        <v>3</v>
      </c>
      <c r="AQ103" s="21" t="s">
        <v>103</v>
      </c>
      <c r="AR103" s="21">
        <v>-11</v>
      </c>
      <c r="AS103" s="21">
        <v>3</v>
      </c>
      <c r="AT103" s="21" t="s">
        <v>103</v>
      </c>
      <c r="AU103" s="21">
        <v>-22</v>
      </c>
      <c r="AV103" s="21">
        <v>3</v>
      </c>
      <c r="AW103" s="21" t="s">
        <v>103</v>
      </c>
      <c r="AX103" s="21">
        <v>5</v>
      </c>
      <c r="AY103" s="21">
        <v>3</v>
      </c>
      <c r="AZ103" s="21" t="s">
        <v>103</v>
      </c>
      <c r="BA103" s="21">
        <v>12</v>
      </c>
      <c r="BB103" s="21">
        <v>3</v>
      </c>
      <c r="BC103" s="21" t="s">
        <v>103</v>
      </c>
      <c r="BD103" s="21">
        <v>-5</v>
      </c>
      <c r="BE103" s="21">
        <v>3</v>
      </c>
      <c r="BF103" s="21" t="s">
        <v>91</v>
      </c>
      <c r="BG103" s="21">
        <v>-7</v>
      </c>
      <c r="BH103" s="21">
        <v>3</v>
      </c>
      <c r="BI103" s="21"/>
      <c r="BJ103" s="21"/>
      <c r="BK103" s="21">
        <v>3</v>
      </c>
    </row>
    <row r="104" spans="1:63" x14ac:dyDescent="0.25">
      <c r="A104" s="21" t="s">
        <v>557</v>
      </c>
      <c r="B104" s="21">
        <v>22</v>
      </c>
      <c r="C104" s="21">
        <v>4</v>
      </c>
      <c r="D104" s="21" t="s">
        <v>557</v>
      </c>
      <c r="E104" s="21">
        <v>-17</v>
      </c>
      <c r="F104" s="21">
        <v>4</v>
      </c>
      <c r="G104" s="21" t="s">
        <v>557</v>
      </c>
      <c r="H104" s="21">
        <v>-5</v>
      </c>
      <c r="I104" s="21">
        <v>4</v>
      </c>
      <c r="J104" s="21" t="s">
        <v>557</v>
      </c>
      <c r="K104" s="21">
        <v>4</v>
      </c>
      <c r="L104" s="21">
        <v>4</v>
      </c>
      <c r="M104" s="21" t="s">
        <v>557</v>
      </c>
      <c r="N104" s="21">
        <v>30</v>
      </c>
      <c r="O104" s="21">
        <v>4</v>
      </c>
      <c r="P104" s="21" t="s">
        <v>557</v>
      </c>
      <c r="Q104" s="21">
        <v>5</v>
      </c>
      <c r="R104" s="21">
        <v>4</v>
      </c>
      <c r="S104" s="21" t="s">
        <v>557</v>
      </c>
      <c r="T104" s="21">
        <v>6</v>
      </c>
      <c r="U104" s="21">
        <v>4</v>
      </c>
      <c r="V104" s="21" t="s">
        <v>557</v>
      </c>
      <c r="W104" s="21">
        <v>-4</v>
      </c>
      <c r="X104" s="21">
        <v>4</v>
      </c>
      <c r="Y104" s="21" t="s">
        <v>557</v>
      </c>
      <c r="Z104" s="21">
        <v>-11</v>
      </c>
      <c r="AA104" s="21">
        <v>4</v>
      </c>
      <c r="AB104" s="21" t="s">
        <v>557</v>
      </c>
      <c r="AC104" s="21">
        <v>30</v>
      </c>
      <c r="AD104" s="21">
        <v>4</v>
      </c>
      <c r="AE104" s="21" t="s">
        <v>557</v>
      </c>
      <c r="AF104" s="21">
        <v>-4</v>
      </c>
      <c r="AG104" s="21">
        <v>4</v>
      </c>
      <c r="AH104" s="21" t="s">
        <v>557</v>
      </c>
      <c r="AI104" s="21">
        <v>-2</v>
      </c>
      <c r="AJ104" s="21">
        <v>4</v>
      </c>
      <c r="AK104" s="21" t="s">
        <v>557</v>
      </c>
      <c r="AL104" s="21">
        <v>3</v>
      </c>
      <c r="AM104" s="21">
        <v>4</v>
      </c>
      <c r="AN104" s="21" t="s">
        <v>557</v>
      </c>
      <c r="AO104" s="21">
        <v>17</v>
      </c>
      <c r="AP104" s="21">
        <v>4</v>
      </c>
      <c r="AQ104" s="21" t="s">
        <v>557</v>
      </c>
      <c r="AR104" s="21">
        <v>-11</v>
      </c>
      <c r="AS104" s="21">
        <v>4</v>
      </c>
      <c r="AT104" s="21" t="s">
        <v>557</v>
      </c>
      <c r="AU104" s="21">
        <v>-22</v>
      </c>
      <c r="AV104" s="21">
        <v>4</v>
      </c>
      <c r="AW104" s="21" t="s">
        <v>557</v>
      </c>
      <c r="AX104" s="21">
        <v>5</v>
      </c>
      <c r="AY104" s="21">
        <v>4</v>
      </c>
      <c r="AZ104" s="21" t="s">
        <v>557</v>
      </c>
      <c r="BA104" s="21">
        <v>12</v>
      </c>
      <c r="BB104" s="21">
        <v>4</v>
      </c>
      <c r="BC104" s="21" t="s">
        <v>557</v>
      </c>
      <c r="BD104" s="21">
        <v>-5</v>
      </c>
      <c r="BE104" s="21">
        <v>4</v>
      </c>
      <c r="BF104" s="21" t="s">
        <v>79</v>
      </c>
      <c r="BG104" s="21">
        <v>-7</v>
      </c>
      <c r="BH104" s="21">
        <v>4</v>
      </c>
      <c r="BI104" s="21"/>
      <c r="BJ104" s="21"/>
      <c r="BK104" s="21">
        <v>4</v>
      </c>
    </row>
    <row r="105" spans="1:63" x14ac:dyDescent="0.25">
      <c r="A105" s="21" t="s">
        <v>142</v>
      </c>
      <c r="B105" s="21">
        <v>6</v>
      </c>
      <c r="C105" s="21">
        <v>1</v>
      </c>
      <c r="D105" s="21" t="s">
        <v>142</v>
      </c>
      <c r="E105" s="21">
        <v>-2</v>
      </c>
      <c r="F105" s="21">
        <v>1</v>
      </c>
      <c r="G105" s="21" t="s">
        <v>142</v>
      </c>
      <c r="H105" s="21">
        <v>15</v>
      </c>
      <c r="I105" s="21">
        <v>1</v>
      </c>
      <c r="J105" s="21" t="s">
        <v>142</v>
      </c>
      <c r="K105" s="21">
        <v>2</v>
      </c>
      <c r="L105" s="21">
        <v>1</v>
      </c>
      <c r="M105" s="21" t="s">
        <v>142</v>
      </c>
      <c r="N105" s="21">
        <v>22</v>
      </c>
      <c r="O105" s="21">
        <v>1</v>
      </c>
      <c r="P105" s="21" t="s">
        <v>142</v>
      </c>
      <c r="Q105" s="21">
        <v>-2</v>
      </c>
      <c r="R105" s="21">
        <v>1</v>
      </c>
      <c r="S105" s="21" t="s">
        <v>142</v>
      </c>
      <c r="T105" s="21">
        <v>-6</v>
      </c>
      <c r="U105" s="21">
        <v>1</v>
      </c>
      <c r="V105" s="21" t="s">
        <v>145</v>
      </c>
      <c r="W105" s="21">
        <v>10</v>
      </c>
      <c r="X105" s="21">
        <v>1</v>
      </c>
      <c r="Y105" s="21" t="s">
        <v>145</v>
      </c>
      <c r="Z105" s="21">
        <v>2</v>
      </c>
      <c r="AA105" s="21">
        <v>1</v>
      </c>
      <c r="AB105" s="21" t="s">
        <v>145</v>
      </c>
      <c r="AC105" s="21">
        <v>-3</v>
      </c>
      <c r="AD105" s="21">
        <v>1</v>
      </c>
      <c r="AE105" s="21" t="s">
        <v>397</v>
      </c>
      <c r="AF105" s="21">
        <v>-2</v>
      </c>
      <c r="AG105" s="21">
        <v>1</v>
      </c>
      <c r="AH105" s="21" t="s">
        <v>397</v>
      </c>
      <c r="AI105" s="21">
        <v>18</v>
      </c>
      <c r="AJ105" s="21">
        <v>1</v>
      </c>
      <c r="AK105" s="21" t="s">
        <v>397</v>
      </c>
      <c r="AL105" s="21">
        <v>10</v>
      </c>
      <c r="AM105" s="21">
        <v>1</v>
      </c>
      <c r="AN105" s="21" t="s">
        <v>397</v>
      </c>
      <c r="AO105" s="21">
        <v>-4</v>
      </c>
      <c r="AP105" s="21">
        <v>1</v>
      </c>
      <c r="AQ105" s="21" t="s">
        <v>397</v>
      </c>
      <c r="AR105" s="21">
        <v>3</v>
      </c>
      <c r="AS105" s="21">
        <v>1</v>
      </c>
      <c r="AT105" s="21" t="s">
        <v>397</v>
      </c>
      <c r="AU105" s="21">
        <v>15</v>
      </c>
      <c r="AV105" s="21">
        <v>1</v>
      </c>
      <c r="AW105" s="21" t="s">
        <v>397</v>
      </c>
      <c r="AX105" s="21">
        <v>14</v>
      </c>
      <c r="AY105" s="21">
        <v>1</v>
      </c>
      <c r="AZ105" s="21" t="s">
        <v>397</v>
      </c>
      <c r="BA105" s="21">
        <v>14</v>
      </c>
      <c r="BB105" s="21">
        <v>1</v>
      </c>
      <c r="BC105" s="21" t="s">
        <v>397</v>
      </c>
      <c r="BD105" s="21">
        <v>16</v>
      </c>
      <c r="BE105" s="21">
        <v>1</v>
      </c>
      <c r="BF105" s="21" t="s">
        <v>154</v>
      </c>
      <c r="BG105" s="21">
        <v>-35</v>
      </c>
      <c r="BH105" s="21">
        <v>1</v>
      </c>
      <c r="BI105" s="21"/>
      <c r="BJ105" s="21"/>
      <c r="BK105" s="21">
        <v>1</v>
      </c>
    </row>
    <row r="106" spans="1:63" x14ac:dyDescent="0.25">
      <c r="A106" s="21" t="s">
        <v>103</v>
      </c>
      <c r="B106" s="21">
        <v>6</v>
      </c>
      <c r="C106" s="21">
        <v>2</v>
      </c>
      <c r="D106" s="21" t="s">
        <v>103</v>
      </c>
      <c r="E106" s="21">
        <v>-2</v>
      </c>
      <c r="F106" s="21">
        <v>2</v>
      </c>
      <c r="G106" s="21" t="s">
        <v>103</v>
      </c>
      <c r="H106" s="21">
        <v>15</v>
      </c>
      <c r="I106" s="21">
        <v>2</v>
      </c>
      <c r="J106" s="21" t="s">
        <v>103</v>
      </c>
      <c r="K106" s="21">
        <v>2</v>
      </c>
      <c r="L106" s="21">
        <v>2</v>
      </c>
      <c r="M106" s="21" t="s">
        <v>103</v>
      </c>
      <c r="N106" s="21">
        <v>22</v>
      </c>
      <c r="O106" s="21">
        <v>2</v>
      </c>
      <c r="P106" s="21" t="s">
        <v>103</v>
      </c>
      <c r="Q106" s="21">
        <v>-2</v>
      </c>
      <c r="R106" s="21">
        <v>2</v>
      </c>
      <c r="S106" s="21" t="s">
        <v>103</v>
      </c>
      <c r="T106" s="21">
        <v>-6</v>
      </c>
      <c r="U106" s="21">
        <v>2</v>
      </c>
      <c r="V106" s="21" t="s">
        <v>103</v>
      </c>
      <c r="W106" s="21">
        <v>10</v>
      </c>
      <c r="X106" s="21">
        <v>2</v>
      </c>
      <c r="Y106" s="21" t="s">
        <v>103</v>
      </c>
      <c r="Z106" s="21">
        <v>2</v>
      </c>
      <c r="AA106" s="21">
        <v>2</v>
      </c>
      <c r="AB106" s="21" t="s">
        <v>52</v>
      </c>
      <c r="AC106" s="21">
        <v>-3</v>
      </c>
      <c r="AD106" s="21">
        <v>2</v>
      </c>
      <c r="AE106" s="21" t="s">
        <v>52</v>
      </c>
      <c r="AF106" s="21">
        <v>-2</v>
      </c>
      <c r="AG106" s="21">
        <v>2</v>
      </c>
      <c r="AH106" s="21" t="s">
        <v>52</v>
      </c>
      <c r="AI106" s="21">
        <v>18</v>
      </c>
      <c r="AJ106" s="21">
        <v>2</v>
      </c>
      <c r="AK106" s="21" t="s">
        <v>52</v>
      </c>
      <c r="AL106" s="21">
        <v>10</v>
      </c>
      <c r="AM106" s="21">
        <v>2</v>
      </c>
      <c r="AN106" s="21" t="s">
        <v>54</v>
      </c>
      <c r="AO106" s="21">
        <v>-4</v>
      </c>
      <c r="AP106" s="21">
        <v>2</v>
      </c>
      <c r="AQ106" s="21" t="s">
        <v>54</v>
      </c>
      <c r="AR106" s="21">
        <v>3</v>
      </c>
      <c r="AS106" s="21">
        <v>2</v>
      </c>
      <c r="AT106" s="21" t="s">
        <v>73</v>
      </c>
      <c r="AU106" s="21">
        <v>15</v>
      </c>
      <c r="AV106" s="21">
        <v>2</v>
      </c>
      <c r="AW106" s="21" t="s">
        <v>73</v>
      </c>
      <c r="AX106" s="21">
        <v>14</v>
      </c>
      <c r="AY106" s="21">
        <v>2</v>
      </c>
      <c r="AZ106" s="21" t="s">
        <v>73</v>
      </c>
      <c r="BA106" s="21">
        <v>14</v>
      </c>
      <c r="BB106" s="21">
        <v>2</v>
      </c>
      <c r="BC106" s="21" t="s">
        <v>73</v>
      </c>
      <c r="BD106" s="21">
        <v>16</v>
      </c>
      <c r="BE106" s="21">
        <v>2</v>
      </c>
      <c r="BF106" s="21" t="s">
        <v>71</v>
      </c>
      <c r="BG106" s="21">
        <v>-35</v>
      </c>
      <c r="BH106" s="21">
        <v>2</v>
      </c>
      <c r="BI106" s="21"/>
      <c r="BJ106" s="21"/>
      <c r="BK106" s="21">
        <v>2</v>
      </c>
    </row>
    <row r="107" spans="1:63" x14ac:dyDescent="0.25">
      <c r="A107" s="21" t="s">
        <v>391</v>
      </c>
      <c r="B107" s="21">
        <v>6</v>
      </c>
      <c r="C107" s="21">
        <v>3</v>
      </c>
      <c r="D107" s="21" t="s">
        <v>391</v>
      </c>
      <c r="E107" s="21">
        <v>-2</v>
      </c>
      <c r="F107" s="21">
        <v>3</v>
      </c>
      <c r="G107" s="21" t="s">
        <v>391</v>
      </c>
      <c r="H107" s="21">
        <v>15</v>
      </c>
      <c r="I107" s="21">
        <v>3</v>
      </c>
      <c r="J107" s="21" t="s">
        <v>391</v>
      </c>
      <c r="K107" s="21">
        <v>2</v>
      </c>
      <c r="L107" s="21">
        <v>3</v>
      </c>
      <c r="M107" s="21" t="s">
        <v>391</v>
      </c>
      <c r="N107" s="21">
        <v>22</v>
      </c>
      <c r="O107" s="21">
        <v>3</v>
      </c>
      <c r="P107" s="21" t="s">
        <v>391</v>
      </c>
      <c r="Q107" s="21">
        <v>-2</v>
      </c>
      <c r="R107" s="21">
        <v>3</v>
      </c>
      <c r="S107" s="21" t="s">
        <v>391</v>
      </c>
      <c r="T107" s="21">
        <v>-6</v>
      </c>
      <c r="U107" s="21">
        <v>3</v>
      </c>
      <c r="V107" s="21" t="s">
        <v>391</v>
      </c>
      <c r="W107" s="21">
        <v>10</v>
      </c>
      <c r="X107" s="21">
        <v>3</v>
      </c>
      <c r="Y107" s="21" t="s">
        <v>391</v>
      </c>
      <c r="Z107" s="21">
        <v>2</v>
      </c>
      <c r="AA107" s="21">
        <v>3</v>
      </c>
      <c r="AB107" s="21" t="s">
        <v>391</v>
      </c>
      <c r="AC107" s="21">
        <v>-3</v>
      </c>
      <c r="AD107" s="21">
        <v>3</v>
      </c>
      <c r="AE107" s="21" t="s">
        <v>552</v>
      </c>
      <c r="AF107" s="21">
        <v>-2</v>
      </c>
      <c r="AG107" s="21">
        <v>3</v>
      </c>
      <c r="AH107" s="21" t="s">
        <v>552</v>
      </c>
      <c r="AI107" s="21">
        <v>18</v>
      </c>
      <c r="AJ107" s="21">
        <v>3</v>
      </c>
      <c r="AK107" s="21" t="s">
        <v>552</v>
      </c>
      <c r="AL107" s="21">
        <v>10</v>
      </c>
      <c r="AM107" s="21">
        <v>3</v>
      </c>
      <c r="AN107" s="21" t="s">
        <v>52</v>
      </c>
      <c r="AO107" s="21">
        <v>-4</v>
      </c>
      <c r="AP107" s="21">
        <v>3</v>
      </c>
      <c r="AQ107" s="21" t="s">
        <v>52</v>
      </c>
      <c r="AR107" s="21">
        <v>3</v>
      </c>
      <c r="AS107" s="21">
        <v>3</v>
      </c>
      <c r="AT107" s="21" t="s">
        <v>52</v>
      </c>
      <c r="AU107" s="21">
        <v>15</v>
      </c>
      <c r="AV107" s="21">
        <v>3</v>
      </c>
      <c r="AW107" s="21" t="s">
        <v>52</v>
      </c>
      <c r="AX107" s="21">
        <v>14</v>
      </c>
      <c r="AY107" s="21">
        <v>3</v>
      </c>
      <c r="AZ107" s="21" t="s">
        <v>52</v>
      </c>
      <c r="BA107" s="21">
        <v>14</v>
      </c>
      <c r="BB107" s="21">
        <v>3</v>
      </c>
      <c r="BC107" s="21" t="s">
        <v>52</v>
      </c>
      <c r="BD107" s="21">
        <v>16</v>
      </c>
      <c r="BE107" s="21">
        <v>3</v>
      </c>
      <c r="BF107" s="21" t="s">
        <v>284</v>
      </c>
      <c r="BG107" s="21">
        <v>-35</v>
      </c>
      <c r="BH107" s="21">
        <v>3</v>
      </c>
      <c r="BI107" s="21"/>
      <c r="BJ107" s="21"/>
      <c r="BK107" s="21">
        <v>3</v>
      </c>
    </row>
    <row r="108" spans="1:63" x14ac:dyDescent="0.25">
      <c r="A108" s="21" t="s">
        <v>137</v>
      </c>
      <c r="B108" s="21">
        <v>6</v>
      </c>
      <c r="C108" s="21">
        <v>4</v>
      </c>
      <c r="D108" s="21" t="s">
        <v>137</v>
      </c>
      <c r="E108" s="21">
        <v>-2</v>
      </c>
      <c r="F108" s="21">
        <v>4</v>
      </c>
      <c r="G108" s="21" t="s">
        <v>137</v>
      </c>
      <c r="H108" s="21">
        <v>15</v>
      </c>
      <c r="I108" s="21">
        <v>4</v>
      </c>
      <c r="J108" s="21" t="s">
        <v>137</v>
      </c>
      <c r="K108" s="21">
        <v>2</v>
      </c>
      <c r="L108" s="21">
        <v>4</v>
      </c>
      <c r="M108" s="21" t="s">
        <v>137</v>
      </c>
      <c r="N108" s="21">
        <v>22</v>
      </c>
      <c r="O108" s="21">
        <v>4</v>
      </c>
      <c r="P108" s="21" t="s">
        <v>137</v>
      </c>
      <c r="Q108" s="21">
        <v>-2</v>
      </c>
      <c r="R108" s="21">
        <v>4</v>
      </c>
      <c r="S108" s="21" t="s">
        <v>137</v>
      </c>
      <c r="T108" s="21">
        <v>-6</v>
      </c>
      <c r="U108" s="21">
        <v>4</v>
      </c>
      <c r="V108" s="21" t="s">
        <v>137</v>
      </c>
      <c r="W108" s="21">
        <v>10</v>
      </c>
      <c r="X108" s="21">
        <v>4</v>
      </c>
      <c r="Y108" s="21" t="s">
        <v>137</v>
      </c>
      <c r="Z108" s="21">
        <v>2</v>
      </c>
      <c r="AA108" s="21">
        <v>4</v>
      </c>
      <c r="AB108" s="21" t="s">
        <v>137</v>
      </c>
      <c r="AC108" s="21">
        <v>-3</v>
      </c>
      <c r="AD108" s="21">
        <v>4</v>
      </c>
      <c r="AE108" s="21" t="s">
        <v>137</v>
      </c>
      <c r="AF108" s="21">
        <v>-2</v>
      </c>
      <c r="AG108" s="21">
        <v>4</v>
      </c>
      <c r="AH108" s="21" t="s">
        <v>137</v>
      </c>
      <c r="AI108" s="21">
        <v>18</v>
      </c>
      <c r="AJ108" s="21">
        <v>4</v>
      </c>
      <c r="AK108" s="21" t="s">
        <v>137</v>
      </c>
      <c r="AL108" s="21">
        <v>10</v>
      </c>
      <c r="AM108" s="21">
        <v>4</v>
      </c>
      <c r="AN108" s="21" t="s">
        <v>137</v>
      </c>
      <c r="AO108" s="21">
        <v>-4</v>
      </c>
      <c r="AP108" s="21">
        <v>4</v>
      </c>
      <c r="AQ108" s="21" t="s">
        <v>137</v>
      </c>
      <c r="AR108" s="21">
        <v>3</v>
      </c>
      <c r="AS108" s="21">
        <v>4</v>
      </c>
      <c r="AT108" s="21" t="s">
        <v>137</v>
      </c>
      <c r="AU108" s="21">
        <v>15</v>
      </c>
      <c r="AV108" s="21">
        <v>4</v>
      </c>
      <c r="AW108" s="21" t="s">
        <v>137</v>
      </c>
      <c r="AX108" s="21">
        <v>14</v>
      </c>
      <c r="AY108" s="21">
        <v>4</v>
      </c>
      <c r="AZ108" s="21" t="s">
        <v>137</v>
      </c>
      <c r="BA108" s="21">
        <v>14</v>
      </c>
      <c r="BB108" s="21">
        <v>4</v>
      </c>
      <c r="BC108" s="21" t="s">
        <v>137</v>
      </c>
      <c r="BD108" s="21">
        <v>16</v>
      </c>
      <c r="BE108" s="21">
        <v>4</v>
      </c>
      <c r="BF108" s="21" t="s">
        <v>54</v>
      </c>
      <c r="BG108" s="21">
        <v>-35</v>
      </c>
      <c r="BH108" s="21">
        <v>4</v>
      </c>
      <c r="BI108" s="21"/>
      <c r="BJ108" s="21"/>
      <c r="BK108" s="21">
        <v>4</v>
      </c>
    </row>
    <row r="109" spans="1:63" x14ac:dyDescent="0.25">
      <c r="A109" s="21" t="s">
        <v>236</v>
      </c>
      <c r="B109" s="21">
        <v>-14</v>
      </c>
      <c r="C109" s="21">
        <v>1</v>
      </c>
      <c r="D109" s="21" t="s">
        <v>236</v>
      </c>
      <c r="E109" s="21">
        <v>6</v>
      </c>
      <c r="F109" s="21">
        <v>1</v>
      </c>
      <c r="G109" s="21" t="s">
        <v>236</v>
      </c>
      <c r="H109" s="21">
        <v>-3</v>
      </c>
      <c r="I109" s="21">
        <v>1</v>
      </c>
      <c r="J109" s="21" t="s">
        <v>236</v>
      </c>
      <c r="K109" s="21">
        <v>4</v>
      </c>
      <c r="L109" s="21">
        <v>1</v>
      </c>
      <c r="M109" s="21" t="s">
        <v>236</v>
      </c>
      <c r="N109" s="21">
        <v>25</v>
      </c>
      <c r="O109" s="21">
        <v>1</v>
      </c>
      <c r="P109" s="21" t="s">
        <v>236</v>
      </c>
      <c r="Q109" s="21">
        <v>-9</v>
      </c>
      <c r="R109" s="21">
        <v>1</v>
      </c>
      <c r="S109" s="21" t="s">
        <v>236</v>
      </c>
      <c r="T109" s="21">
        <v>-8</v>
      </c>
      <c r="U109" s="21">
        <v>1</v>
      </c>
      <c r="V109" s="21" t="s">
        <v>236</v>
      </c>
      <c r="W109" s="21">
        <v>7</v>
      </c>
      <c r="X109" s="21">
        <v>1</v>
      </c>
      <c r="Y109" s="21" t="s">
        <v>236</v>
      </c>
      <c r="Z109" s="21">
        <v>9</v>
      </c>
      <c r="AA109" s="21">
        <v>1</v>
      </c>
      <c r="AB109" s="21" t="s">
        <v>236</v>
      </c>
      <c r="AC109" s="21">
        <v>-5</v>
      </c>
      <c r="AD109" s="21">
        <v>1</v>
      </c>
      <c r="AE109" s="21" t="s">
        <v>236</v>
      </c>
      <c r="AF109" s="21">
        <v>19</v>
      </c>
      <c r="AG109" s="21">
        <v>1</v>
      </c>
      <c r="AH109" s="21" t="s">
        <v>236</v>
      </c>
      <c r="AI109" s="21">
        <v>-7</v>
      </c>
      <c r="AJ109" s="21">
        <v>1</v>
      </c>
      <c r="AK109" s="21" t="s">
        <v>236</v>
      </c>
      <c r="AL109" s="21">
        <v>-5</v>
      </c>
      <c r="AM109" s="21">
        <v>1</v>
      </c>
      <c r="AN109" s="21" t="s">
        <v>236</v>
      </c>
      <c r="AO109" s="21">
        <v>34</v>
      </c>
      <c r="AP109" s="21">
        <v>1</v>
      </c>
      <c r="AQ109" s="21" t="s">
        <v>236</v>
      </c>
      <c r="AR109" s="21">
        <v>-1</v>
      </c>
      <c r="AS109" s="21">
        <v>1</v>
      </c>
      <c r="AT109" s="21" t="s">
        <v>236</v>
      </c>
      <c r="AU109" s="21">
        <v>-12</v>
      </c>
      <c r="AV109" s="21">
        <v>1</v>
      </c>
      <c r="AW109" s="21" t="s">
        <v>236</v>
      </c>
      <c r="AX109" s="21">
        <v>21</v>
      </c>
      <c r="AY109" s="21">
        <v>1</v>
      </c>
      <c r="AZ109" s="21" t="s">
        <v>236</v>
      </c>
      <c r="BA109" s="21">
        <v>-9</v>
      </c>
      <c r="BB109" s="21">
        <v>1</v>
      </c>
      <c r="BC109" s="21" t="s">
        <v>236</v>
      </c>
      <c r="BD109" s="21">
        <v>6</v>
      </c>
      <c r="BE109" s="21">
        <v>1</v>
      </c>
      <c r="BF109" s="21" t="s">
        <v>128</v>
      </c>
      <c r="BG109" s="21">
        <v>-21</v>
      </c>
      <c r="BH109" s="21">
        <v>1</v>
      </c>
      <c r="BI109" s="21"/>
      <c r="BJ109" s="21"/>
      <c r="BK109" s="21">
        <v>1</v>
      </c>
    </row>
    <row r="110" spans="1:63" x14ac:dyDescent="0.25">
      <c r="A110" s="21" t="s">
        <v>558</v>
      </c>
      <c r="B110" s="21">
        <v>-14</v>
      </c>
      <c r="C110" s="21">
        <v>2</v>
      </c>
      <c r="D110" s="21" t="s">
        <v>558</v>
      </c>
      <c r="E110" s="21">
        <v>6</v>
      </c>
      <c r="F110" s="21">
        <v>2</v>
      </c>
      <c r="G110" s="21" t="s">
        <v>397</v>
      </c>
      <c r="H110" s="21">
        <v>7</v>
      </c>
      <c r="I110" s="21">
        <v>2</v>
      </c>
      <c r="J110" s="21" t="s">
        <v>397</v>
      </c>
      <c r="K110" s="21">
        <v>4</v>
      </c>
      <c r="L110" s="21">
        <v>2</v>
      </c>
      <c r="M110" s="21" t="s">
        <v>397</v>
      </c>
      <c r="N110" s="21">
        <v>25</v>
      </c>
      <c r="O110" s="21">
        <v>2</v>
      </c>
      <c r="P110" s="21" t="s">
        <v>397</v>
      </c>
      <c r="Q110" s="21">
        <v>-9</v>
      </c>
      <c r="R110" s="21">
        <v>2</v>
      </c>
      <c r="S110" s="21" t="s">
        <v>397</v>
      </c>
      <c r="T110" s="21">
        <v>-8</v>
      </c>
      <c r="U110" s="21">
        <v>2</v>
      </c>
      <c r="V110" s="21" t="s">
        <v>397</v>
      </c>
      <c r="W110" s="21">
        <v>7</v>
      </c>
      <c r="X110" s="21">
        <v>2</v>
      </c>
      <c r="Y110" s="21" t="s">
        <v>397</v>
      </c>
      <c r="Z110" s="21">
        <v>9</v>
      </c>
      <c r="AA110" s="21">
        <v>2</v>
      </c>
      <c r="AB110" s="21" t="s">
        <v>397</v>
      </c>
      <c r="AC110" s="21">
        <v>-5</v>
      </c>
      <c r="AD110" s="21">
        <v>2</v>
      </c>
      <c r="AE110" s="21" t="s">
        <v>391</v>
      </c>
      <c r="AF110" s="21">
        <v>19</v>
      </c>
      <c r="AG110" s="21">
        <v>2</v>
      </c>
      <c r="AH110" s="21" t="s">
        <v>391</v>
      </c>
      <c r="AI110" s="21">
        <v>-7</v>
      </c>
      <c r="AJ110" s="21">
        <v>2</v>
      </c>
      <c r="AK110" s="21" t="s">
        <v>391</v>
      </c>
      <c r="AL110" s="21">
        <v>-5</v>
      </c>
      <c r="AM110" s="21">
        <v>2</v>
      </c>
      <c r="AN110" s="21" t="s">
        <v>391</v>
      </c>
      <c r="AO110" s="21">
        <v>34</v>
      </c>
      <c r="AP110" s="21">
        <v>2</v>
      </c>
      <c r="AQ110" s="21" t="s">
        <v>391</v>
      </c>
      <c r="AR110" s="21">
        <v>-1</v>
      </c>
      <c r="AS110" s="21">
        <v>2</v>
      </c>
      <c r="AT110" s="21" t="s">
        <v>391</v>
      </c>
      <c r="AU110" s="21">
        <v>-12</v>
      </c>
      <c r="AV110" s="21">
        <v>2</v>
      </c>
      <c r="AW110" s="21" t="s">
        <v>391</v>
      </c>
      <c r="AX110" s="21">
        <v>21</v>
      </c>
      <c r="AY110" s="21">
        <v>2</v>
      </c>
      <c r="AZ110" s="21" t="s">
        <v>391</v>
      </c>
      <c r="BA110" s="21">
        <v>-9</v>
      </c>
      <c r="BB110" s="21">
        <v>2</v>
      </c>
      <c r="BC110" s="21" t="s">
        <v>391</v>
      </c>
      <c r="BD110" s="21">
        <v>6</v>
      </c>
      <c r="BE110" s="21">
        <v>2</v>
      </c>
      <c r="BF110" s="21" t="s">
        <v>413</v>
      </c>
      <c r="BG110" s="21">
        <v>-21</v>
      </c>
      <c r="BH110" s="21">
        <v>2</v>
      </c>
      <c r="BI110" s="21"/>
      <c r="BJ110" s="21"/>
      <c r="BK110" s="21">
        <v>2</v>
      </c>
    </row>
    <row r="111" spans="1:63" x14ac:dyDescent="0.25">
      <c r="A111" s="21" t="s">
        <v>136</v>
      </c>
      <c r="B111" s="21">
        <v>-14</v>
      </c>
      <c r="C111" s="21">
        <v>3</v>
      </c>
      <c r="D111" s="21" t="s">
        <v>136</v>
      </c>
      <c r="E111" s="21">
        <v>6</v>
      </c>
      <c r="F111" s="21">
        <v>3</v>
      </c>
      <c r="G111" s="21" t="s">
        <v>136</v>
      </c>
      <c r="H111" s="21">
        <v>7</v>
      </c>
      <c r="I111" s="21">
        <v>3</v>
      </c>
      <c r="J111" s="21" t="s">
        <v>136</v>
      </c>
      <c r="K111" s="21">
        <v>4</v>
      </c>
      <c r="L111" s="21">
        <v>3</v>
      </c>
      <c r="M111" s="21" t="s">
        <v>136</v>
      </c>
      <c r="N111" s="21">
        <v>25</v>
      </c>
      <c r="O111" s="21">
        <v>3</v>
      </c>
      <c r="P111" s="21" t="s">
        <v>136</v>
      </c>
      <c r="Q111" s="21">
        <v>-9</v>
      </c>
      <c r="R111" s="21">
        <v>3</v>
      </c>
      <c r="S111" s="21" t="s">
        <v>136</v>
      </c>
      <c r="T111" s="21">
        <v>-8</v>
      </c>
      <c r="U111" s="21">
        <v>3</v>
      </c>
      <c r="V111" s="21" t="s">
        <v>136</v>
      </c>
      <c r="W111" s="21">
        <v>7</v>
      </c>
      <c r="X111" s="21">
        <v>3</v>
      </c>
      <c r="Y111" s="21" t="s">
        <v>136</v>
      </c>
      <c r="Z111" s="21">
        <v>9</v>
      </c>
      <c r="AA111" s="21">
        <v>3</v>
      </c>
      <c r="AB111" s="21" t="s">
        <v>136</v>
      </c>
      <c r="AC111" s="21">
        <v>-5</v>
      </c>
      <c r="AD111" s="21">
        <v>3</v>
      </c>
      <c r="AE111" s="21" t="s">
        <v>136</v>
      </c>
      <c r="AF111" s="21">
        <v>19</v>
      </c>
      <c r="AG111" s="21">
        <v>3</v>
      </c>
      <c r="AH111" s="21" t="s">
        <v>136</v>
      </c>
      <c r="AI111" s="21">
        <v>-7</v>
      </c>
      <c r="AJ111" s="21">
        <v>3</v>
      </c>
      <c r="AK111" s="21" t="s">
        <v>136</v>
      </c>
      <c r="AL111" s="21">
        <v>-5</v>
      </c>
      <c r="AM111" s="21">
        <v>3</v>
      </c>
      <c r="AN111" s="21" t="s">
        <v>136</v>
      </c>
      <c r="AO111" s="21">
        <v>34</v>
      </c>
      <c r="AP111" s="21">
        <v>3</v>
      </c>
      <c r="AQ111" s="21" t="s">
        <v>136</v>
      </c>
      <c r="AR111" s="21">
        <v>-1</v>
      </c>
      <c r="AS111" s="21">
        <v>3</v>
      </c>
      <c r="AT111" s="21" t="s">
        <v>136</v>
      </c>
      <c r="AU111" s="21">
        <v>-12</v>
      </c>
      <c r="AV111" s="21">
        <v>3</v>
      </c>
      <c r="AW111" s="21" t="s">
        <v>136</v>
      </c>
      <c r="AX111" s="21">
        <v>21</v>
      </c>
      <c r="AY111" s="21">
        <v>3</v>
      </c>
      <c r="AZ111" s="21" t="s">
        <v>136</v>
      </c>
      <c r="BA111" s="21">
        <v>-9</v>
      </c>
      <c r="BB111" s="21">
        <v>3</v>
      </c>
      <c r="BC111" s="21" t="s">
        <v>136</v>
      </c>
      <c r="BD111" s="21">
        <v>6</v>
      </c>
      <c r="BE111" s="21">
        <v>3</v>
      </c>
      <c r="BF111" s="21" t="s">
        <v>260</v>
      </c>
      <c r="BG111" s="21">
        <v>-21</v>
      </c>
      <c r="BH111" s="21">
        <v>3</v>
      </c>
      <c r="BI111" s="21"/>
      <c r="BJ111" s="21"/>
      <c r="BK111" s="21">
        <v>3</v>
      </c>
    </row>
    <row r="112" spans="1:63" x14ac:dyDescent="0.25">
      <c r="A112" s="21" t="s">
        <v>42</v>
      </c>
      <c r="B112" s="21">
        <v>-14</v>
      </c>
      <c r="C112" s="21">
        <v>4</v>
      </c>
      <c r="D112" s="21" t="s">
        <v>42</v>
      </c>
      <c r="E112" s="21">
        <v>6</v>
      </c>
      <c r="F112" s="21">
        <v>4</v>
      </c>
      <c r="G112" s="21" t="s">
        <v>42</v>
      </c>
      <c r="H112" s="21">
        <v>7</v>
      </c>
      <c r="I112" s="21">
        <v>4</v>
      </c>
      <c r="J112" s="21" t="s">
        <v>42</v>
      </c>
      <c r="K112" s="21">
        <v>4</v>
      </c>
      <c r="L112" s="21">
        <v>4</v>
      </c>
      <c r="M112" s="21" t="s">
        <v>42</v>
      </c>
      <c r="N112" s="21">
        <v>25</v>
      </c>
      <c r="O112" s="21">
        <v>4</v>
      </c>
      <c r="P112" s="21" t="s">
        <v>42</v>
      </c>
      <c r="Q112" s="21">
        <v>-9</v>
      </c>
      <c r="R112" s="21">
        <v>4</v>
      </c>
      <c r="S112" s="21" t="s">
        <v>42</v>
      </c>
      <c r="T112" s="21">
        <v>-8</v>
      </c>
      <c r="U112" s="21">
        <v>4</v>
      </c>
      <c r="V112" s="21" t="s">
        <v>42</v>
      </c>
      <c r="W112" s="21">
        <v>7</v>
      </c>
      <c r="X112" s="21">
        <v>4</v>
      </c>
      <c r="Y112" s="21" t="s">
        <v>42</v>
      </c>
      <c r="Z112" s="21">
        <v>9</v>
      </c>
      <c r="AA112" s="21">
        <v>4</v>
      </c>
      <c r="AB112" s="21" t="s">
        <v>42</v>
      </c>
      <c r="AC112" s="21">
        <v>-5</v>
      </c>
      <c r="AD112" s="21">
        <v>4</v>
      </c>
      <c r="AE112" s="21" t="s">
        <v>42</v>
      </c>
      <c r="AF112" s="21">
        <v>19</v>
      </c>
      <c r="AG112" s="21">
        <v>4</v>
      </c>
      <c r="AH112" s="21" t="s">
        <v>42</v>
      </c>
      <c r="AI112" s="21">
        <v>-7</v>
      </c>
      <c r="AJ112" s="21">
        <v>4</v>
      </c>
      <c r="AK112" s="21" t="s">
        <v>42</v>
      </c>
      <c r="AL112" s="21">
        <v>-5</v>
      </c>
      <c r="AM112" s="21">
        <v>4</v>
      </c>
      <c r="AN112" s="21" t="s">
        <v>42</v>
      </c>
      <c r="AO112" s="21">
        <v>34</v>
      </c>
      <c r="AP112" s="21">
        <v>4</v>
      </c>
      <c r="AQ112" s="21" t="s">
        <v>42</v>
      </c>
      <c r="AR112" s="21">
        <v>-1</v>
      </c>
      <c r="AS112" s="21">
        <v>4</v>
      </c>
      <c r="AT112" s="21" t="s">
        <v>42</v>
      </c>
      <c r="AU112" s="21">
        <v>-12</v>
      </c>
      <c r="AV112" s="21">
        <v>4</v>
      </c>
      <c r="AW112" s="21" t="s">
        <v>42</v>
      </c>
      <c r="AX112" s="21">
        <v>21</v>
      </c>
      <c r="AY112" s="21">
        <v>4</v>
      </c>
      <c r="AZ112" s="21" t="s">
        <v>42</v>
      </c>
      <c r="BA112" s="21">
        <v>-9</v>
      </c>
      <c r="BB112" s="21">
        <v>4</v>
      </c>
      <c r="BC112" s="21" t="s">
        <v>42</v>
      </c>
      <c r="BD112" s="21">
        <v>6</v>
      </c>
      <c r="BE112" s="21">
        <v>4</v>
      </c>
      <c r="BF112" s="21" t="s">
        <v>558</v>
      </c>
      <c r="BG112" s="21">
        <v>-21</v>
      </c>
      <c r="BH112" s="21">
        <v>4</v>
      </c>
      <c r="BI112" s="21"/>
      <c r="BJ112" s="21"/>
      <c r="BK112" s="21">
        <v>4</v>
      </c>
    </row>
    <row r="113" spans="1:63" x14ac:dyDescent="0.25">
      <c r="A113" s="21" t="s">
        <v>145</v>
      </c>
      <c r="B113" s="21">
        <v>-2</v>
      </c>
      <c r="C113" s="21">
        <v>1</v>
      </c>
      <c r="D113" s="21" t="s">
        <v>145</v>
      </c>
      <c r="E113" s="21">
        <v>-14</v>
      </c>
      <c r="F113" s="21">
        <v>1</v>
      </c>
      <c r="G113" s="21" t="s">
        <v>145</v>
      </c>
      <c r="H113" s="21">
        <v>12</v>
      </c>
      <c r="I113" s="21">
        <v>1</v>
      </c>
      <c r="J113" s="21" t="s">
        <v>145</v>
      </c>
      <c r="K113" s="21">
        <v>4</v>
      </c>
      <c r="L113" s="21">
        <v>1</v>
      </c>
      <c r="M113" s="21" t="s">
        <v>145</v>
      </c>
      <c r="N113" s="21">
        <v>-1</v>
      </c>
      <c r="O113" s="21">
        <v>1</v>
      </c>
      <c r="P113" s="21" t="s">
        <v>145</v>
      </c>
      <c r="Q113" s="21">
        <v>-7</v>
      </c>
      <c r="R113" s="21">
        <v>1</v>
      </c>
      <c r="S113" s="21" t="s">
        <v>145</v>
      </c>
      <c r="T113" s="21">
        <v>-18</v>
      </c>
      <c r="U113" s="21">
        <v>1</v>
      </c>
      <c r="V113" s="21" t="s">
        <v>396</v>
      </c>
      <c r="W113" s="21">
        <v>-8</v>
      </c>
      <c r="X113" s="21">
        <v>1</v>
      </c>
      <c r="Y113" s="21" t="s">
        <v>396</v>
      </c>
      <c r="Z113" s="21">
        <v>-9</v>
      </c>
      <c r="AA113" s="21">
        <v>1</v>
      </c>
      <c r="AB113" s="21" t="s">
        <v>396</v>
      </c>
      <c r="AC113" s="21">
        <v>7</v>
      </c>
      <c r="AD113" s="21">
        <v>1</v>
      </c>
      <c r="AE113" s="21" t="s">
        <v>396</v>
      </c>
      <c r="AF113" s="21">
        <v>-3</v>
      </c>
      <c r="AG113" s="21">
        <v>1</v>
      </c>
      <c r="AH113" s="21" t="s">
        <v>396</v>
      </c>
      <c r="AI113" s="21">
        <v>-7</v>
      </c>
      <c r="AJ113" s="21">
        <v>1</v>
      </c>
      <c r="AK113" s="21" t="s">
        <v>558</v>
      </c>
      <c r="AL113" s="21">
        <v>-2</v>
      </c>
      <c r="AM113" s="21">
        <v>1</v>
      </c>
      <c r="AN113" s="21" t="s">
        <v>142</v>
      </c>
      <c r="AO113" s="21">
        <v>5</v>
      </c>
      <c r="AP113" s="21">
        <v>1</v>
      </c>
      <c r="AQ113" s="21" t="s">
        <v>142</v>
      </c>
      <c r="AR113" s="21">
        <v>1</v>
      </c>
      <c r="AS113" s="21">
        <v>1</v>
      </c>
      <c r="AT113" s="21" t="s">
        <v>142</v>
      </c>
      <c r="AU113" s="21">
        <v>-5</v>
      </c>
      <c r="AV113" s="21">
        <v>1</v>
      </c>
      <c r="AW113" s="21" t="s">
        <v>142</v>
      </c>
      <c r="AX113" s="21">
        <v>13</v>
      </c>
      <c r="AY113" s="21">
        <v>1</v>
      </c>
      <c r="AZ113" s="21" t="s">
        <v>142</v>
      </c>
      <c r="BA113" s="21">
        <v>0</v>
      </c>
      <c r="BB113" s="21">
        <v>1</v>
      </c>
      <c r="BC113" s="21" t="s">
        <v>142</v>
      </c>
      <c r="BD113" s="21">
        <v>-19</v>
      </c>
      <c r="BE113" s="21">
        <v>1</v>
      </c>
      <c r="BF113" s="21" t="s">
        <v>115</v>
      </c>
      <c r="BG113" s="21">
        <v>-13</v>
      </c>
      <c r="BH113" s="21">
        <v>1</v>
      </c>
      <c r="BI113" s="21"/>
      <c r="BJ113" s="21"/>
      <c r="BK113" s="21">
        <v>1</v>
      </c>
    </row>
    <row r="114" spans="1:63" x14ac:dyDescent="0.25">
      <c r="A114" s="21" t="s">
        <v>396</v>
      </c>
      <c r="B114" s="21">
        <v>-2</v>
      </c>
      <c r="C114" s="21">
        <v>2</v>
      </c>
      <c r="D114" s="21" t="s">
        <v>396</v>
      </c>
      <c r="E114" s="21">
        <v>-14</v>
      </c>
      <c r="F114" s="21">
        <v>2</v>
      </c>
      <c r="G114" s="21" t="s">
        <v>396</v>
      </c>
      <c r="H114" s="21">
        <v>12</v>
      </c>
      <c r="I114" s="21">
        <v>2</v>
      </c>
      <c r="J114" s="21" t="s">
        <v>396</v>
      </c>
      <c r="K114" s="21">
        <v>4</v>
      </c>
      <c r="L114" s="21">
        <v>2</v>
      </c>
      <c r="M114" s="21" t="s">
        <v>396</v>
      </c>
      <c r="N114" s="21">
        <v>-1</v>
      </c>
      <c r="O114" s="21">
        <v>2</v>
      </c>
      <c r="P114" s="21" t="s">
        <v>396</v>
      </c>
      <c r="Q114" s="21">
        <v>-7</v>
      </c>
      <c r="R114" s="21">
        <v>2</v>
      </c>
      <c r="S114" s="21" t="s">
        <v>396</v>
      </c>
      <c r="T114" s="21">
        <v>-18</v>
      </c>
      <c r="U114" s="21">
        <v>2</v>
      </c>
      <c r="V114" s="21" t="s">
        <v>558</v>
      </c>
      <c r="W114" s="21">
        <v>-8</v>
      </c>
      <c r="X114" s="21">
        <v>2</v>
      </c>
      <c r="Y114" s="21" t="s">
        <v>558</v>
      </c>
      <c r="Z114" s="21">
        <v>-9</v>
      </c>
      <c r="AA114" s="21">
        <v>2</v>
      </c>
      <c r="AB114" s="21" t="s">
        <v>558</v>
      </c>
      <c r="AC114" s="21">
        <v>7</v>
      </c>
      <c r="AD114" s="21">
        <v>2</v>
      </c>
      <c r="AE114" s="21" t="s">
        <v>558</v>
      </c>
      <c r="AF114" s="21">
        <v>-3</v>
      </c>
      <c r="AG114" s="21">
        <v>2</v>
      </c>
      <c r="AH114" s="21" t="s">
        <v>558</v>
      </c>
      <c r="AI114" s="21">
        <v>-7</v>
      </c>
      <c r="AJ114" s="21">
        <v>2</v>
      </c>
      <c r="AK114" s="21" t="s">
        <v>396</v>
      </c>
      <c r="AL114" s="21">
        <v>-2</v>
      </c>
      <c r="AM114" s="21">
        <v>2</v>
      </c>
      <c r="AN114" s="21" t="s">
        <v>396</v>
      </c>
      <c r="AO114" s="21">
        <v>5</v>
      </c>
      <c r="AP114" s="21">
        <v>2</v>
      </c>
      <c r="AQ114" s="21" t="s">
        <v>396</v>
      </c>
      <c r="AR114" s="21">
        <v>1</v>
      </c>
      <c r="AS114" s="21">
        <v>2</v>
      </c>
      <c r="AT114" s="21" t="s">
        <v>396</v>
      </c>
      <c r="AU114" s="21">
        <v>-5</v>
      </c>
      <c r="AV114" s="21">
        <v>2</v>
      </c>
      <c r="AW114" s="21" t="s">
        <v>396</v>
      </c>
      <c r="AX114" s="21">
        <v>13</v>
      </c>
      <c r="AY114" s="21">
        <v>2</v>
      </c>
      <c r="AZ114" s="21" t="s">
        <v>396</v>
      </c>
      <c r="BA114" s="21">
        <v>0</v>
      </c>
      <c r="BB114" s="21">
        <v>2</v>
      </c>
      <c r="BC114" s="21" t="s">
        <v>396</v>
      </c>
      <c r="BD114" s="21">
        <v>-19</v>
      </c>
      <c r="BE114" s="21">
        <v>2</v>
      </c>
      <c r="BF114" s="21" t="s">
        <v>18</v>
      </c>
      <c r="BG114" s="21">
        <v>-13</v>
      </c>
      <c r="BH114" s="21">
        <v>2</v>
      </c>
      <c r="BI114" s="21"/>
      <c r="BJ114" s="21"/>
      <c r="BK114" s="21">
        <v>2</v>
      </c>
    </row>
    <row r="115" spans="1:63" x14ac:dyDescent="0.25">
      <c r="A115" s="21" t="s">
        <v>397</v>
      </c>
      <c r="B115" s="21">
        <v>-2</v>
      </c>
      <c r="C115" s="21">
        <v>3</v>
      </c>
      <c r="D115" s="21" t="s">
        <v>397</v>
      </c>
      <c r="E115" s="21">
        <v>-14</v>
      </c>
      <c r="F115" s="21">
        <v>3</v>
      </c>
      <c r="G115" s="21" t="s">
        <v>36</v>
      </c>
      <c r="H115" s="21">
        <v>12</v>
      </c>
      <c r="I115" s="21">
        <v>3</v>
      </c>
      <c r="J115" s="21" t="s">
        <v>36</v>
      </c>
      <c r="K115" s="21">
        <v>4</v>
      </c>
      <c r="L115" s="21">
        <v>3</v>
      </c>
      <c r="M115" s="21" t="s">
        <v>36</v>
      </c>
      <c r="N115" s="21">
        <v>-1</v>
      </c>
      <c r="O115" s="21">
        <v>3</v>
      </c>
      <c r="P115" s="21" t="s">
        <v>36</v>
      </c>
      <c r="Q115" s="21">
        <v>-7</v>
      </c>
      <c r="R115" s="21">
        <v>3</v>
      </c>
      <c r="S115" s="21" t="s">
        <v>36</v>
      </c>
      <c r="T115" s="21">
        <v>-18</v>
      </c>
      <c r="U115" s="21">
        <v>3</v>
      </c>
      <c r="V115" s="21" t="s">
        <v>36</v>
      </c>
      <c r="W115" s="21">
        <v>-8</v>
      </c>
      <c r="X115" s="21">
        <v>3</v>
      </c>
      <c r="Y115" s="21" t="s">
        <v>36</v>
      </c>
      <c r="Z115" s="21">
        <v>-9</v>
      </c>
      <c r="AA115" s="21">
        <v>3</v>
      </c>
      <c r="AB115" s="21" t="s">
        <v>36</v>
      </c>
      <c r="AC115" s="21">
        <v>7</v>
      </c>
      <c r="AD115" s="21">
        <v>3</v>
      </c>
      <c r="AE115" s="21" t="s">
        <v>36</v>
      </c>
      <c r="AF115" s="21">
        <v>-3</v>
      </c>
      <c r="AG115" s="21">
        <v>3</v>
      </c>
      <c r="AH115" s="21" t="s">
        <v>36</v>
      </c>
      <c r="AI115" s="21">
        <v>-7</v>
      </c>
      <c r="AJ115" s="21">
        <v>3</v>
      </c>
      <c r="AK115" s="21" t="s">
        <v>36</v>
      </c>
      <c r="AL115" s="21">
        <v>-2</v>
      </c>
      <c r="AM115" s="21">
        <v>3</v>
      </c>
      <c r="AN115" s="21" t="s">
        <v>552</v>
      </c>
      <c r="AO115" s="21">
        <v>5</v>
      </c>
      <c r="AP115" s="21">
        <v>3</v>
      </c>
      <c r="AQ115" s="21" t="s">
        <v>552</v>
      </c>
      <c r="AR115" s="21">
        <v>1</v>
      </c>
      <c r="AS115" s="21">
        <v>3</v>
      </c>
      <c r="AT115" s="21" t="s">
        <v>552</v>
      </c>
      <c r="AU115" s="21">
        <v>-5</v>
      </c>
      <c r="AV115" s="21">
        <v>3</v>
      </c>
      <c r="AW115" s="21" t="s">
        <v>552</v>
      </c>
      <c r="AX115" s="21">
        <v>13</v>
      </c>
      <c r="AY115" s="21">
        <v>3</v>
      </c>
      <c r="AZ115" s="21" t="s">
        <v>552</v>
      </c>
      <c r="BA115" s="21">
        <v>0</v>
      </c>
      <c r="BB115" s="21">
        <v>3</v>
      </c>
      <c r="BC115" s="21" t="s">
        <v>552</v>
      </c>
      <c r="BD115" s="21">
        <v>-19</v>
      </c>
      <c r="BE115" s="21">
        <v>3</v>
      </c>
      <c r="BF115" s="21" t="s">
        <v>145</v>
      </c>
      <c r="BG115" s="21">
        <v>-13</v>
      </c>
      <c r="BH115" s="21">
        <v>3</v>
      </c>
      <c r="BI115" s="21"/>
      <c r="BJ115" s="21"/>
      <c r="BK115" s="21">
        <v>3</v>
      </c>
    </row>
    <row r="116" spans="1:63" x14ac:dyDescent="0.25">
      <c r="A116" s="21" t="s">
        <v>63</v>
      </c>
      <c r="B116" s="21">
        <v>-2</v>
      </c>
      <c r="C116" s="21">
        <v>4</v>
      </c>
      <c r="D116" s="21" t="s">
        <v>63</v>
      </c>
      <c r="E116" s="21">
        <v>-14</v>
      </c>
      <c r="F116" s="21">
        <v>4</v>
      </c>
      <c r="G116" s="21" t="s">
        <v>63</v>
      </c>
      <c r="H116" s="21">
        <v>12</v>
      </c>
      <c r="I116" s="21">
        <v>4</v>
      </c>
      <c r="J116" s="21" t="s">
        <v>63</v>
      </c>
      <c r="K116" s="21">
        <v>4</v>
      </c>
      <c r="L116" s="21">
        <v>4</v>
      </c>
      <c r="M116" s="21" t="s">
        <v>63</v>
      </c>
      <c r="N116" s="21">
        <v>-1</v>
      </c>
      <c r="O116" s="21">
        <v>4</v>
      </c>
      <c r="P116" s="21" t="s">
        <v>63</v>
      </c>
      <c r="Q116" s="21">
        <v>-7</v>
      </c>
      <c r="R116" s="21">
        <v>4</v>
      </c>
      <c r="S116" s="21" t="s">
        <v>63</v>
      </c>
      <c r="T116" s="21">
        <v>-18</v>
      </c>
      <c r="U116" s="21">
        <v>4</v>
      </c>
      <c r="V116" s="21" t="s">
        <v>552</v>
      </c>
      <c r="W116" s="21">
        <v>-8</v>
      </c>
      <c r="X116" s="21">
        <v>4</v>
      </c>
      <c r="Y116" s="21" t="s">
        <v>552</v>
      </c>
      <c r="Z116" s="21">
        <v>-9</v>
      </c>
      <c r="AA116" s="21">
        <v>4</v>
      </c>
      <c r="AB116" s="21" t="s">
        <v>552</v>
      </c>
      <c r="AC116" s="21">
        <v>7</v>
      </c>
      <c r="AD116" s="21">
        <v>4</v>
      </c>
      <c r="AE116" s="21" t="s">
        <v>63</v>
      </c>
      <c r="AF116" s="21">
        <v>-3</v>
      </c>
      <c r="AG116" s="21">
        <v>4</v>
      </c>
      <c r="AH116" s="21" t="s">
        <v>63</v>
      </c>
      <c r="AI116" s="21">
        <v>-7</v>
      </c>
      <c r="AJ116" s="21">
        <v>4</v>
      </c>
      <c r="AK116" s="21" t="s">
        <v>63</v>
      </c>
      <c r="AL116" s="21">
        <v>-2</v>
      </c>
      <c r="AM116" s="21">
        <v>4</v>
      </c>
      <c r="AN116" s="21" t="s">
        <v>63</v>
      </c>
      <c r="AO116" s="21">
        <v>5</v>
      </c>
      <c r="AP116" s="21">
        <v>4</v>
      </c>
      <c r="AQ116" s="21" t="s">
        <v>63</v>
      </c>
      <c r="AR116" s="21">
        <v>1</v>
      </c>
      <c r="AS116" s="21">
        <v>4</v>
      </c>
      <c r="AT116" s="21" t="s">
        <v>63</v>
      </c>
      <c r="AU116" s="21">
        <v>-5</v>
      </c>
      <c r="AV116" s="21">
        <v>4</v>
      </c>
      <c r="AW116" s="21" t="s">
        <v>63</v>
      </c>
      <c r="AX116" s="21">
        <v>13</v>
      </c>
      <c r="AY116" s="21">
        <v>4</v>
      </c>
      <c r="AZ116" s="21" t="s">
        <v>63</v>
      </c>
      <c r="BA116" s="21">
        <v>0</v>
      </c>
      <c r="BB116" s="21">
        <v>4</v>
      </c>
      <c r="BC116" s="21" t="s">
        <v>63</v>
      </c>
      <c r="BD116" s="21">
        <v>-19</v>
      </c>
      <c r="BE116" s="21">
        <v>4</v>
      </c>
      <c r="BF116" s="21" t="s">
        <v>12</v>
      </c>
      <c r="BG116" s="21">
        <v>-13</v>
      </c>
      <c r="BH116" s="21">
        <v>4</v>
      </c>
      <c r="BI116" s="21"/>
      <c r="BJ116" s="21"/>
      <c r="BK116" s="21">
        <v>4</v>
      </c>
    </row>
    <row r="117" spans="1:63" x14ac:dyDescent="0.25">
      <c r="A117" s="21" t="s">
        <v>128</v>
      </c>
      <c r="B117" s="21">
        <v>4</v>
      </c>
      <c r="C117" s="21">
        <v>1</v>
      </c>
      <c r="D117" s="21" t="s">
        <v>128</v>
      </c>
      <c r="E117" s="21">
        <v>0</v>
      </c>
      <c r="F117" s="21">
        <v>1</v>
      </c>
      <c r="G117" s="21" t="s">
        <v>128</v>
      </c>
      <c r="H117" s="21">
        <v>-1</v>
      </c>
      <c r="I117" s="21">
        <v>1</v>
      </c>
      <c r="J117" s="21" t="s">
        <v>128</v>
      </c>
      <c r="K117" s="21">
        <v>6</v>
      </c>
      <c r="L117" s="21">
        <v>1</v>
      </c>
      <c r="M117" s="21" t="s">
        <v>128</v>
      </c>
      <c r="N117" s="21">
        <v>-1</v>
      </c>
      <c r="O117" s="21">
        <v>1</v>
      </c>
      <c r="P117" s="21" t="s">
        <v>128</v>
      </c>
      <c r="Q117" s="21">
        <v>7</v>
      </c>
      <c r="R117" s="21">
        <v>1</v>
      </c>
      <c r="S117" s="21" t="s">
        <v>128</v>
      </c>
      <c r="T117" s="21">
        <v>9</v>
      </c>
      <c r="U117" s="21">
        <v>1</v>
      </c>
      <c r="V117" s="21" t="s">
        <v>128</v>
      </c>
      <c r="W117" s="21">
        <v>11</v>
      </c>
      <c r="X117" s="21">
        <v>1</v>
      </c>
      <c r="Y117" s="21" t="s">
        <v>128</v>
      </c>
      <c r="Z117" s="21">
        <v>-6</v>
      </c>
      <c r="AA117" s="21">
        <v>1</v>
      </c>
      <c r="AB117" s="21" t="s">
        <v>128</v>
      </c>
      <c r="AC117" s="21">
        <v>-3</v>
      </c>
      <c r="AD117" s="21">
        <v>1</v>
      </c>
      <c r="AE117" s="21" t="s">
        <v>255</v>
      </c>
      <c r="AF117" s="21">
        <v>-1</v>
      </c>
      <c r="AG117" s="21">
        <v>1</v>
      </c>
      <c r="AH117" s="21" t="s">
        <v>255</v>
      </c>
      <c r="AI117" s="21">
        <v>-9</v>
      </c>
      <c r="AJ117" s="21">
        <v>1</v>
      </c>
      <c r="AK117" s="21" t="s">
        <v>145</v>
      </c>
      <c r="AL117" s="21">
        <v>18</v>
      </c>
      <c r="AM117" s="21">
        <v>1</v>
      </c>
      <c r="AN117" s="21" t="s">
        <v>559</v>
      </c>
      <c r="AO117" s="21">
        <v>9</v>
      </c>
      <c r="AP117" s="21">
        <v>1</v>
      </c>
      <c r="AQ117" s="21" t="s">
        <v>559</v>
      </c>
      <c r="AR117" s="21">
        <v>24</v>
      </c>
      <c r="AS117" s="21">
        <v>1</v>
      </c>
      <c r="AT117" s="21" t="s">
        <v>559</v>
      </c>
      <c r="AU117" s="21">
        <v>3</v>
      </c>
      <c r="AV117" s="21">
        <v>1</v>
      </c>
      <c r="AW117" s="21" t="s">
        <v>559</v>
      </c>
      <c r="AX117" s="21">
        <v>5</v>
      </c>
      <c r="AY117" s="21">
        <v>1</v>
      </c>
      <c r="AZ117" s="21" t="s">
        <v>559</v>
      </c>
      <c r="BA117" s="21">
        <v>8</v>
      </c>
      <c r="BB117" s="21">
        <v>1</v>
      </c>
      <c r="BC117" s="21" t="s">
        <v>559</v>
      </c>
      <c r="BD117" s="21">
        <v>10</v>
      </c>
      <c r="BE117" s="21">
        <v>1</v>
      </c>
      <c r="BF117" s="21"/>
      <c r="BG117" s="21"/>
      <c r="BH117" s="21">
        <v>1</v>
      </c>
      <c r="BI117" s="21"/>
      <c r="BJ117" s="21"/>
      <c r="BK117" s="21">
        <v>1</v>
      </c>
    </row>
    <row r="118" spans="1:63" x14ac:dyDescent="0.25">
      <c r="A118" s="21" t="s">
        <v>499</v>
      </c>
      <c r="B118" s="21">
        <v>4</v>
      </c>
      <c r="C118" s="21">
        <v>2</v>
      </c>
      <c r="D118" s="21" t="s">
        <v>499</v>
      </c>
      <c r="E118" s="21">
        <v>0</v>
      </c>
      <c r="F118" s="21">
        <v>2</v>
      </c>
      <c r="G118" s="21" t="s">
        <v>499</v>
      </c>
      <c r="H118" s="21">
        <v>-1</v>
      </c>
      <c r="I118" s="21">
        <v>2</v>
      </c>
      <c r="J118" s="21" t="s">
        <v>499</v>
      </c>
      <c r="K118" s="21">
        <v>6</v>
      </c>
      <c r="L118" s="21">
        <v>2</v>
      </c>
      <c r="M118" s="21" t="s">
        <v>499</v>
      </c>
      <c r="N118" s="21">
        <v>-1</v>
      </c>
      <c r="O118" s="21">
        <v>2</v>
      </c>
      <c r="P118" s="21" t="s">
        <v>499</v>
      </c>
      <c r="Q118" s="21">
        <v>7</v>
      </c>
      <c r="R118" s="21">
        <v>2</v>
      </c>
      <c r="S118" s="21" t="s">
        <v>499</v>
      </c>
      <c r="T118" s="21">
        <v>9</v>
      </c>
      <c r="U118" s="21">
        <v>2</v>
      </c>
      <c r="V118" s="21" t="s">
        <v>255</v>
      </c>
      <c r="W118" s="21">
        <v>11</v>
      </c>
      <c r="X118" s="21">
        <v>2</v>
      </c>
      <c r="Y118" s="21" t="s">
        <v>255</v>
      </c>
      <c r="Z118" s="21">
        <v>-6</v>
      </c>
      <c r="AA118" s="21">
        <v>2</v>
      </c>
      <c r="AB118" s="21" t="s">
        <v>255</v>
      </c>
      <c r="AC118" s="21">
        <v>-3</v>
      </c>
      <c r="AD118" s="21">
        <v>2</v>
      </c>
      <c r="AE118" s="21" t="s">
        <v>499</v>
      </c>
      <c r="AF118" s="21">
        <v>-1</v>
      </c>
      <c r="AG118" s="21">
        <v>2</v>
      </c>
      <c r="AH118" s="21" t="s">
        <v>499</v>
      </c>
      <c r="AI118" s="21">
        <v>-9</v>
      </c>
      <c r="AJ118" s="21">
        <v>2</v>
      </c>
      <c r="AK118" s="21" t="s">
        <v>499</v>
      </c>
      <c r="AL118" s="21">
        <v>18</v>
      </c>
      <c r="AM118" s="21">
        <v>2</v>
      </c>
      <c r="AN118" s="21" t="s">
        <v>499</v>
      </c>
      <c r="AO118" s="21">
        <v>9</v>
      </c>
      <c r="AP118" s="21">
        <v>2</v>
      </c>
      <c r="AQ118" s="21" t="s">
        <v>499</v>
      </c>
      <c r="AR118" s="21">
        <v>24</v>
      </c>
      <c r="AS118" s="21">
        <v>2</v>
      </c>
      <c r="AT118" s="21" t="s">
        <v>499</v>
      </c>
      <c r="AU118" s="21">
        <v>3</v>
      </c>
      <c r="AV118" s="21">
        <v>2</v>
      </c>
      <c r="AW118" s="21" t="s">
        <v>499</v>
      </c>
      <c r="AX118" s="21">
        <v>5</v>
      </c>
      <c r="AY118" s="21">
        <v>2</v>
      </c>
      <c r="AZ118" s="21" t="s">
        <v>499</v>
      </c>
      <c r="BA118" s="21">
        <v>8</v>
      </c>
      <c r="BB118" s="21">
        <v>2</v>
      </c>
      <c r="BC118" s="21" t="s">
        <v>499</v>
      </c>
      <c r="BD118" s="21">
        <v>10</v>
      </c>
      <c r="BE118" s="21">
        <v>2</v>
      </c>
      <c r="BF118" s="21"/>
      <c r="BG118" s="21"/>
      <c r="BH118" s="21">
        <v>2</v>
      </c>
      <c r="BI118" s="21"/>
      <c r="BJ118" s="21"/>
      <c r="BK118" s="21">
        <v>2</v>
      </c>
    </row>
    <row r="119" spans="1:63" x14ac:dyDescent="0.25">
      <c r="A119" s="21" t="s">
        <v>94</v>
      </c>
      <c r="B119" s="21">
        <v>4</v>
      </c>
      <c r="C119" s="21">
        <v>3</v>
      </c>
      <c r="D119" s="21" t="s">
        <v>94</v>
      </c>
      <c r="E119" s="21">
        <v>0</v>
      </c>
      <c r="F119" s="21">
        <v>3</v>
      </c>
      <c r="G119" s="21" t="s">
        <v>94</v>
      </c>
      <c r="H119" s="21">
        <v>-1</v>
      </c>
      <c r="I119" s="21">
        <v>3</v>
      </c>
      <c r="J119" s="21" t="s">
        <v>558</v>
      </c>
      <c r="K119" s="21">
        <v>6</v>
      </c>
      <c r="L119" s="21">
        <v>3</v>
      </c>
      <c r="M119" s="21" t="s">
        <v>558</v>
      </c>
      <c r="N119" s="21">
        <v>-1</v>
      </c>
      <c r="O119" s="21">
        <v>3</v>
      </c>
      <c r="P119" s="21" t="s">
        <v>558</v>
      </c>
      <c r="Q119" s="21">
        <v>7</v>
      </c>
      <c r="R119" s="21">
        <v>3</v>
      </c>
      <c r="S119" s="21" t="s">
        <v>558</v>
      </c>
      <c r="T119" s="21">
        <v>9</v>
      </c>
      <c r="U119" s="21">
        <v>3</v>
      </c>
      <c r="V119" s="21" t="s">
        <v>499</v>
      </c>
      <c r="W119" s="21">
        <v>11</v>
      </c>
      <c r="X119" s="21">
        <v>3</v>
      </c>
      <c r="Y119" s="21" t="s">
        <v>499</v>
      </c>
      <c r="Z119" s="21">
        <v>-6</v>
      </c>
      <c r="AA119" s="21">
        <v>3</v>
      </c>
      <c r="AB119" s="21" t="s">
        <v>499</v>
      </c>
      <c r="AC119" s="21">
        <v>-3</v>
      </c>
      <c r="AD119" s="21">
        <v>3</v>
      </c>
      <c r="AE119" s="21" t="s">
        <v>145</v>
      </c>
      <c r="AF119" s="21">
        <v>-1</v>
      </c>
      <c r="AG119" s="21">
        <v>3</v>
      </c>
      <c r="AH119" s="21" t="s">
        <v>145</v>
      </c>
      <c r="AI119" s="21">
        <v>-9</v>
      </c>
      <c r="AJ119" s="21">
        <v>3</v>
      </c>
      <c r="AK119" s="21" t="s">
        <v>142</v>
      </c>
      <c r="AL119" s="21">
        <v>18</v>
      </c>
      <c r="AM119" s="21">
        <v>3</v>
      </c>
      <c r="AN119" s="21" t="s">
        <v>91</v>
      </c>
      <c r="AO119" s="21">
        <v>9</v>
      </c>
      <c r="AP119" s="21">
        <v>3</v>
      </c>
      <c r="AQ119" s="21" t="s">
        <v>91</v>
      </c>
      <c r="AR119" s="21">
        <v>24</v>
      </c>
      <c r="AS119" s="21">
        <v>3</v>
      </c>
      <c r="AT119" s="21" t="s">
        <v>91</v>
      </c>
      <c r="AU119" s="21">
        <v>3</v>
      </c>
      <c r="AV119" s="21">
        <v>3</v>
      </c>
      <c r="AW119" s="21" t="s">
        <v>91</v>
      </c>
      <c r="AX119" s="21">
        <v>5</v>
      </c>
      <c r="AY119" s="21">
        <v>3</v>
      </c>
      <c r="AZ119" s="21" t="s">
        <v>91</v>
      </c>
      <c r="BA119" s="21">
        <v>8</v>
      </c>
      <c r="BB119" s="21">
        <v>3</v>
      </c>
      <c r="BC119" s="21" t="s">
        <v>91</v>
      </c>
      <c r="BD119" s="21">
        <v>10</v>
      </c>
      <c r="BE119" s="21">
        <v>3</v>
      </c>
      <c r="BF119" s="21"/>
      <c r="BG119" s="21"/>
      <c r="BH119" s="21">
        <v>3</v>
      </c>
      <c r="BI119" s="21"/>
      <c r="BJ119" s="21"/>
      <c r="BK119" s="21">
        <v>3</v>
      </c>
    </row>
    <row r="120" spans="1:63" x14ac:dyDescent="0.25">
      <c r="A120" s="21" t="s">
        <v>79</v>
      </c>
      <c r="B120" s="21">
        <v>4</v>
      </c>
      <c r="C120" s="21">
        <v>4</v>
      </c>
      <c r="D120" s="21" t="s">
        <v>79</v>
      </c>
      <c r="E120" s="21">
        <v>0</v>
      </c>
      <c r="F120" s="21">
        <v>4</v>
      </c>
      <c r="G120" s="21" t="s">
        <v>79</v>
      </c>
      <c r="H120" s="21">
        <v>-1</v>
      </c>
      <c r="I120" s="21">
        <v>4</v>
      </c>
      <c r="J120" s="21" t="s">
        <v>79</v>
      </c>
      <c r="K120" s="21">
        <v>6</v>
      </c>
      <c r="L120" s="21">
        <v>4</v>
      </c>
      <c r="M120" s="21" t="s">
        <v>79</v>
      </c>
      <c r="N120" s="21">
        <v>-1</v>
      </c>
      <c r="O120" s="21">
        <v>4</v>
      </c>
      <c r="P120" s="21" t="s">
        <v>79</v>
      </c>
      <c r="Q120" s="21">
        <v>7</v>
      </c>
      <c r="R120" s="21">
        <v>4</v>
      </c>
      <c r="S120" s="21" t="s">
        <v>79</v>
      </c>
      <c r="T120" s="21">
        <v>9</v>
      </c>
      <c r="U120" s="21">
        <v>4</v>
      </c>
      <c r="V120" s="21" t="s">
        <v>79</v>
      </c>
      <c r="W120" s="21">
        <v>11</v>
      </c>
      <c r="X120" s="21">
        <v>4</v>
      </c>
      <c r="Y120" s="21" t="s">
        <v>79</v>
      </c>
      <c r="Z120" s="21">
        <v>-6</v>
      </c>
      <c r="AA120" s="21">
        <v>4</v>
      </c>
      <c r="AB120" s="21" t="s">
        <v>79</v>
      </c>
      <c r="AC120" s="21">
        <v>-3</v>
      </c>
      <c r="AD120" s="21">
        <v>4</v>
      </c>
      <c r="AE120" s="21" t="s">
        <v>79</v>
      </c>
      <c r="AF120" s="21">
        <v>-1</v>
      </c>
      <c r="AG120" s="21">
        <v>4</v>
      </c>
      <c r="AH120" s="21" t="s">
        <v>79</v>
      </c>
      <c r="AI120" s="21">
        <v>-9</v>
      </c>
      <c r="AJ120" s="21">
        <v>4</v>
      </c>
      <c r="AK120" s="21" t="s">
        <v>79</v>
      </c>
      <c r="AL120" s="21">
        <v>18</v>
      </c>
      <c r="AM120" s="21">
        <v>4</v>
      </c>
      <c r="AN120" s="21" t="s">
        <v>79</v>
      </c>
      <c r="AO120" s="21">
        <v>9</v>
      </c>
      <c r="AP120" s="21">
        <v>4</v>
      </c>
      <c r="AQ120" s="21" t="s">
        <v>79</v>
      </c>
      <c r="AR120" s="21">
        <v>24</v>
      </c>
      <c r="AS120" s="21">
        <v>4</v>
      </c>
      <c r="AT120" s="21" t="s">
        <v>79</v>
      </c>
      <c r="AU120" s="21">
        <v>3</v>
      </c>
      <c r="AV120" s="21">
        <v>4</v>
      </c>
      <c r="AW120" s="21" t="s">
        <v>79</v>
      </c>
      <c r="AX120" s="21">
        <v>5</v>
      </c>
      <c r="AY120" s="21">
        <v>4</v>
      </c>
      <c r="AZ120" s="21" t="s">
        <v>79</v>
      </c>
      <c r="BA120" s="21">
        <v>8</v>
      </c>
      <c r="BB120" s="21">
        <v>4</v>
      </c>
      <c r="BC120" s="21" t="s">
        <v>79</v>
      </c>
      <c r="BD120" s="21">
        <v>10</v>
      </c>
      <c r="BE120" s="21">
        <v>4</v>
      </c>
      <c r="BF120" s="21"/>
      <c r="BG120" s="21"/>
      <c r="BH120" s="21">
        <v>4</v>
      </c>
      <c r="BI120" s="21"/>
      <c r="BJ120" s="21"/>
      <c r="BK120" s="21">
        <v>4</v>
      </c>
    </row>
    <row r="121" spans="1:63" x14ac:dyDescent="0.25">
      <c r="A121" s="21" t="s">
        <v>154</v>
      </c>
      <c r="B121" s="21">
        <v>10</v>
      </c>
      <c r="C121" s="21">
        <v>1</v>
      </c>
      <c r="D121" s="21" t="s">
        <v>154</v>
      </c>
      <c r="E121" s="21">
        <v>3</v>
      </c>
      <c r="F121" s="21">
        <v>1</v>
      </c>
      <c r="G121" s="21" t="s">
        <v>154</v>
      </c>
      <c r="H121" s="21">
        <v>-6</v>
      </c>
      <c r="I121" s="21">
        <v>1</v>
      </c>
      <c r="J121" s="21" t="s">
        <v>154</v>
      </c>
      <c r="K121" s="21">
        <v>4</v>
      </c>
      <c r="L121" s="21">
        <v>1</v>
      </c>
      <c r="M121" s="21" t="s">
        <v>154</v>
      </c>
      <c r="N121" s="21">
        <v>-3</v>
      </c>
      <c r="O121" s="21">
        <v>1</v>
      </c>
      <c r="P121" s="21" t="s">
        <v>154</v>
      </c>
      <c r="Q121" s="21">
        <v>-6</v>
      </c>
      <c r="R121" s="21">
        <v>1</v>
      </c>
      <c r="S121" s="21" t="s">
        <v>154</v>
      </c>
      <c r="T121" s="21">
        <v>4</v>
      </c>
      <c r="U121" s="21">
        <v>1</v>
      </c>
      <c r="V121" s="21" t="s">
        <v>154</v>
      </c>
      <c r="W121" s="21">
        <v>15</v>
      </c>
      <c r="X121" s="21">
        <v>1</v>
      </c>
      <c r="Y121" s="21" t="s">
        <v>154</v>
      </c>
      <c r="Z121" s="21">
        <v>-7</v>
      </c>
      <c r="AA121" s="21">
        <v>1</v>
      </c>
      <c r="AB121" s="21" t="s">
        <v>154</v>
      </c>
      <c r="AC121" s="21">
        <v>14</v>
      </c>
      <c r="AD121" s="21">
        <v>1</v>
      </c>
      <c r="AE121" s="21" t="s">
        <v>154</v>
      </c>
      <c r="AF121" s="21">
        <v>-29</v>
      </c>
      <c r="AG121" s="21">
        <v>1</v>
      </c>
      <c r="AH121" s="21" t="s">
        <v>154</v>
      </c>
      <c r="AI121" s="21">
        <v>-4</v>
      </c>
      <c r="AJ121" s="21">
        <v>1</v>
      </c>
      <c r="AK121" s="21" t="s">
        <v>154</v>
      </c>
      <c r="AL121" s="21">
        <v>2</v>
      </c>
      <c r="AM121" s="21">
        <v>1</v>
      </c>
      <c r="AN121" s="21" t="s">
        <v>154</v>
      </c>
      <c r="AO121" s="21">
        <v>11</v>
      </c>
      <c r="AP121" s="21">
        <v>1</v>
      </c>
      <c r="AQ121" s="21" t="s">
        <v>154</v>
      </c>
      <c r="AR121" s="21">
        <v>17</v>
      </c>
      <c r="AS121" s="21">
        <v>1</v>
      </c>
      <c r="AT121" s="21" t="s">
        <v>154</v>
      </c>
      <c r="AU121" s="21">
        <v>3</v>
      </c>
      <c r="AV121" s="21">
        <v>1</v>
      </c>
      <c r="AW121" s="21" t="s">
        <v>154</v>
      </c>
      <c r="AX121" s="21">
        <v>12</v>
      </c>
      <c r="AY121" s="21">
        <v>1</v>
      </c>
      <c r="AZ121" s="21" t="s">
        <v>154</v>
      </c>
      <c r="BA121" s="21">
        <v>-4</v>
      </c>
      <c r="BB121" s="21">
        <v>1</v>
      </c>
      <c r="BC121" s="21" t="s">
        <v>154</v>
      </c>
      <c r="BD121" s="21">
        <v>21</v>
      </c>
      <c r="BE121" s="21">
        <v>1</v>
      </c>
      <c r="BF121" s="21"/>
      <c r="BG121" s="21"/>
      <c r="BH121" s="21">
        <v>1</v>
      </c>
      <c r="BI121" s="21"/>
      <c r="BJ121" s="21"/>
      <c r="BK121" s="21">
        <v>1</v>
      </c>
    </row>
    <row r="122" spans="1:63" x14ac:dyDescent="0.25">
      <c r="A122" s="21" t="s">
        <v>71</v>
      </c>
      <c r="B122" s="21">
        <v>10</v>
      </c>
      <c r="C122" s="21">
        <v>2</v>
      </c>
      <c r="D122" s="21" t="s">
        <v>71</v>
      </c>
      <c r="E122" s="21">
        <v>3</v>
      </c>
      <c r="F122" s="21">
        <v>2</v>
      </c>
      <c r="G122" s="21" t="s">
        <v>71</v>
      </c>
      <c r="H122" s="21">
        <v>-6</v>
      </c>
      <c r="I122" s="21">
        <v>2</v>
      </c>
      <c r="J122" s="21" t="s">
        <v>71</v>
      </c>
      <c r="K122" s="21">
        <v>4</v>
      </c>
      <c r="L122" s="21">
        <v>2</v>
      </c>
      <c r="M122" s="21" t="s">
        <v>71</v>
      </c>
      <c r="N122" s="21">
        <v>-3</v>
      </c>
      <c r="O122" s="21">
        <v>2</v>
      </c>
      <c r="P122" s="21" t="s">
        <v>71</v>
      </c>
      <c r="Q122" s="21">
        <v>-6</v>
      </c>
      <c r="R122" s="21">
        <v>2</v>
      </c>
      <c r="S122" s="21" t="s">
        <v>71</v>
      </c>
      <c r="T122" s="21">
        <v>4</v>
      </c>
      <c r="U122" s="21">
        <v>2</v>
      </c>
      <c r="V122" s="21" t="s">
        <v>71</v>
      </c>
      <c r="W122" s="21">
        <v>15</v>
      </c>
      <c r="X122" s="21">
        <v>2</v>
      </c>
      <c r="Y122" s="21" t="s">
        <v>71</v>
      </c>
      <c r="Z122" s="21">
        <v>-7</v>
      </c>
      <c r="AA122" s="21">
        <v>2</v>
      </c>
      <c r="AB122" s="21" t="s">
        <v>71</v>
      </c>
      <c r="AC122" s="21">
        <v>14</v>
      </c>
      <c r="AD122" s="21">
        <v>2</v>
      </c>
      <c r="AE122" s="21" t="s">
        <v>71</v>
      </c>
      <c r="AF122" s="21">
        <v>-29</v>
      </c>
      <c r="AG122" s="21">
        <v>2</v>
      </c>
      <c r="AH122" s="21" t="s">
        <v>71</v>
      </c>
      <c r="AI122" s="21">
        <v>-4</v>
      </c>
      <c r="AJ122" s="21">
        <v>2</v>
      </c>
      <c r="AK122" s="21" t="s">
        <v>71</v>
      </c>
      <c r="AL122" s="21">
        <v>2</v>
      </c>
      <c r="AM122" s="21">
        <v>2</v>
      </c>
      <c r="AN122" s="21" t="s">
        <v>71</v>
      </c>
      <c r="AO122" s="21">
        <v>11</v>
      </c>
      <c r="AP122" s="21">
        <v>2</v>
      </c>
      <c r="AQ122" s="21" t="s">
        <v>71</v>
      </c>
      <c r="AR122" s="21">
        <v>17</v>
      </c>
      <c r="AS122" s="21">
        <v>2</v>
      </c>
      <c r="AT122" s="21" t="s">
        <v>71</v>
      </c>
      <c r="AU122" s="21">
        <v>3</v>
      </c>
      <c r="AV122" s="21">
        <v>2</v>
      </c>
      <c r="AW122" s="21" t="s">
        <v>71</v>
      </c>
      <c r="AX122" s="21">
        <v>12</v>
      </c>
      <c r="AY122" s="21">
        <v>2</v>
      </c>
      <c r="AZ122" s="21" t="s">
        <v>71</v>
      </c>
      <c r="BA122" s="21">
        <v>-4</v>
      </c>
      <c r="BB122" s="21">
        <v>2</v>
      </c>
      <c r="BC122" s="21" t="s">
        <v>71</v>
      </c>
      <c r="BD122" s="21">
        <v>21</v>
      </c>
      <c r="BE122" s="21">
        <v>2</v>
      </c>
      <c r="BF122" s="21"/>
      <c r="BG122" s="21"/>
      <c r="BH122" s="21">
        <v>2</v>
      </c>
      <c r="BI122" s="21"/>
      <c r="BJ122" s="21"/>
      <c r="BK122" s="21">
        <v>2</v>
      </c>
    </row>
    <row r="123" spans="1:63" x14ac:dyDescent="0.25">
      <c r="A123" s="21" t="s">
        <v>284</v>
      </c>
      <c r="B123" s="21">
        <v>10</v>
      </c>
      <c r="C123" s="21">
        <v>3</v>
      </c>
      <c r="D123" s="21" t="s">
        <v>284</v>
      </c>
      <c r="E123" s="21">
        <v>3</v>
      </c>
      <c r="F123" s="21">
        <v>3</v>
      </c>
      <c r="G123" s="21" t="s">
        <v>284</v>
      </c>
      <c r="H123" s="21">
        <v>-6</v>
      </c>
      <c r="I123" s="21">
        <v>3</v>
      </c>
      <c r="J123" s="21" t="s">
        <v>284</v>
      </c>
      <c r="K123" s="21">
        <v>4</v>
      </c>
      <c r="L123" s="21">
        <v>3</v>
      </c>
      <c r="M123" s="21" t="s">
        <v>284</v>
      </c>
      <c r="N123" s="21">
        <v>-3</v>
      </c>
      <c r="O123" s="21">
        <v>3</v>
      </c>
      <c r="P123" s="21" t="s">
        <v>284</v>
      </c>
      <c r="Q123" s="21">
        <v>-6</v>
      </c>
      <c r="R123" s="21">
        <v>3</v>
      </c>
      <c r="S123" s="21" t="s">
        <v>284</v>
      </c>
      <c r="T123" s="21">
        <v>4</v>
      </c>
      <c r="U123" s="21">
        <v>3</v>
      </c>
      <c r="V123" s="21" t="s">
        <v>284</v>
      </c>
      <c r="W123" s="21">
        <v>15</v>
      </c>
      <c r="X123" s="21">
        <v>3</v>
      </c>
      <c r="Y123" s="21" t="s">
        <v>284</v>
      </c>
      <c r="Z123" s="21">
        <v>-7</v>
      </c>
      <c r="AA123" s="21">
        <v>3</v>
      </c>
      <c r="AB123" s="21" t="s">
        <v>284</v>
      </c>
      <c r="AC123" s="21">
        <v>14</v>
      </c>
      <c r="AD123" s="21">
        <v>3</v>
      </c>
      <c r="AE123" s="21" t="s">
        <v>260</v>
      </c>
      <c r="AF123" s="21">
        <v>-29</v>
      </c>
      <c r="AG123" s="21">
        <v>3</v>
      </c>
      <c r="AH123" s="21" t="s">
        <v>260</v>
      </c>
      <c r="AI123" s="21">
        <v>-4</v>
      </c>
      <c r="AJ123" s="21">
        <v>3</v>
      </c>
      <c r="AK123" s="21" t="s">
        <v>284</v>
      </c>
      <c r="AL123" s="21">
        <v>2</v>
      </c>
      <c r="AM123" s="21">
        <v>3</v>
      </c>
      <c r="AN123" s="21" t="s">
        <v>284</v>
      </c>
      <c r="AO123" s="21">
        <v>11</v>
      </c>
      <c r="AP123" s="21">
        <v>3</v>
      </c>
      <c r="AQ123" s="21" t="s">
        <v>284</v>
      </c>
      <c r="AR123" s="21">
        <v>17</v>
      </c>
      <c r="AS123" s="21">
        <v>3</v>
      </c>
      <c r="AT123" s="21" t="s">
        <v>284</v>
      </c>
      <c r="AU123" s="21">
        <v>3</v>
      </c>
      <c r="AV123" s="21">
        <v>3</v>
      </c>
      <c r="AW123" s="21" t="s">
        <v>284</v>
      </c>
      <c r="AX123" s="21">
        <v>12</v>
      </c>
      <c r="AY123" s="21">
        <v>3</v>
      </c>
      <c r="AZ123" s="21" t="s">
        <v>284</v>
      </c>
      <c r="BA123" s="21">
        <v>-4</v>
      </c>
      <c r="BB123" s="21">
        <v>3</v>
      </c>
      <c r="BC123" s="21" t="s">
        <v>284</v>
      </c>
      <c r="BD123" s="21">
        <v>21</v>
      </c>
      <c r="BE123" s="21">
        <v>3</v>
      </c>
      <c r="BF123" s="21"/>
      <c r="BG123" s="21"/>
      <c r="BH123" s="21">
        <v>3</v>
      </c>
      <c r="BI123" s="21"/>
      <c r="BJ123" s="21"/>
      <c r="BK123" s="21">
        <v>3</v>
      </c>
    </row>
    <row r="124" spans="1:63" x14ac:dyDescent="0.25">
      <c r="A124" s="21" t="s">
        <v>73</v>
      </c>
      <c r="B124" s="21">
        <v>10</v>
      </c>
      <c r="C124" s="21">
        <v>4</v>
      </c>
      <c r="D124" s="21" t="s">
        <v>73</v>
      </c>
      <c r="E124" s="21">
        <v>3</v>
      </c>
      <c r="F124" s="21">
        <v>4</v>
      </c>
      <c r="G124" s="21" t="s">
        <v>73</v>
      </c>
      <c r="H124" s="21">
        <v>-6</v>
      </c>
      <c r="I124" s="21">
        <v>4</v>
      </c>
      <c r="J124" s="21" t="s">
        <v>73</v>
      </c>
      <c r="K124" s="21">
        <v>4</v>
      </c>
      <c r="L124" s="21">
        <v>4</v>
      </c>
      <c r="M124" s="21" t="s">
        <v>73</v>
      </c>
      <c r="N124" s="21">
        <v>-3</v>
      </c>
      <c r="O124" s="21">
        <v>4</v>
      </c>
      <c r="P124" s="21" t="s">
        <v>73</v>
      </c>
      <c r="Q124" s="21">
        <v>-6</v>
      </c>
      <c r="R124" s="21">
        <v>4</v>
      </c>
      <c r="S124" s="21" t="s">
        <v>73</v>
      </c>
      <c r="T124" s="21">
        <v>4</v>
      </c>
      <c r="U124" s="21">
        <v>4</v>
      </c>
      <c r="V124" s="21" t="s">
        <v>73</v>
      </c>
      <c r="W124" s="21">
        <v>15</v>
      </c>
      <c r="X124" s="21">
        <v>4</v>
      </c>
      <c r="Y124" s="21" t="s">
        <v>73</v>
      </c>
      <c r="Z124" s="21">
        <v>-7</v>
      </c>
      <c r="AA124" s="21">
        <v>4</v>
      </c>
      <c r="AB124" s="21" t="s">
        <v>73</v>
      </c>
      <c r="AC124" s="21">
        <v>14</v>
      </c>
      <c r="AD124" s="21">
        <v>4</v>
      </c>
      <c r="AE124" s="21" t="s">
        <v>284</v>
      </c>
      <c r="AF124" s="21">
        <v>-29</v>
      </c>
      <c r="AG124" s="21">
        <v>4</v>
      </c>
      <c r="AH124" s="21" t="s">
        <v>284</v>
      </c>
      <c r="AI124" s="21">
        <v>-4</v>
      </c>
      <c r="AJ124" s="21">
        <v>4</v>
      </c>
      <c r="AK124" s="21" t="s">
        <v>73</v>
      </c>
      <c r="AL124" s="21">
        <v>2</v>
      </c>
      <c r="AM124" s="21">
        <v>4</v>
      </c>
      <c r="AN124" s="21" t="s">
        <v>73</v>
      </c>
      <c r="AO124" s="21">
        <v>11</v>
      </c>
      <c r="AP124" s="21">
        <v>4</v>
      </c>
      <c r="AQ124" s="21" t="s">
        <v>73</v>
      </c>
      <c r="AR124" s="21">
        <v>17</v>
      </c>
      <c r="AS124" s="21">
        <v>4</v>
      </c>
      <c r="AT124" s="21" t="s">
        <v>54</v>
      </c>
      <c r="AU124" s="21">
        <v>3</v>
      </c>
      <c r="AV124" s="21">
        <v>4</v>
      </c>
      <c r="AW124" s="21" t="s">
        <v>54</v>
      </c>
      <c r="AX124" s="21">
        <v>12</v>
      </c>
      <c r="AY124" s="21">
        <v>4</v>
      </c>
      <c r="AZ124" s="21" t="s">
        <v>54</v>
      </c>
      <c r="BA124" s="21">
        <v>-4</v>
      </c>
      <c r="BB124" s="21">
        <v>4</v>
      </c>
      <c r="BC124" s="21" t="s">
        <v>54</v>
      </c>
      <c r="BD124" s="21">
        <v>21</v>
      </c>
      <c r="BE124" s="21">
        <v>4</v>
      </c>
      <c r="BF124" s="21"/>
      <c r="BG124" s="21"/>
      <c r="BH124" s="21">
        <v>4</v>
      </c>
      <c r="BI124" s="21"/>
      <c r="BJ124" s="21"/>
      <c r="BK124" s="21">
        <v>4</v>
      </c>
    </row>
    <row r="125" spans="1:63" x14ac:dyDescent="0.25">
      <c r="A125" s="21" t="s">
        <v>559</v>
      </c>
      <c r="B125" s="21">
        <v>3</v>
      </c>
      <c r="C125" s="21">
        <v>1</v>
      </c>
      <c r="D125" s="21" t="s">
        <v>559</v>
      </c>
      <c r="E125" s="21">
        <v>-16</v>
      </c>
      <c r="F125" s="21">
        <v>1</v>
      </c>
      <c r="G125" s="21" t="s">
        <v>559</v>
      </c>
      <c r="H125" s="21">
        <v>9</v>
      </c>
      <c r="I125" s="21">
        <v>1</v>
      </c>
      <c r="J125" s="21" t="s">
        <v>559</v>
      </c>
      <c r="K125" s="21">
        <v>7</v>
      </c>
      <c r="L125" s="21">
        <v>1</v>
      </c>
      <c r="M125" s="21" t="s">
        <v>559</v>
      </c>
      <c r="N125" s="21">
        <v>0</v>
      </c>
      <c r="O125" s="21">
        <v>1</v>
      </c>
      <c r="P125" s="21" t="s">
        <v>559</v>
      </c>
      <c r="Q125" s="21">
        <v>4</v>
      </c>
      <c r="R125" s="21">
        <v>1</v>
      </c>
      <c r="S125" s="21" t="s">
        <v>559</v>
      </c>
      <c r="T125" s="21">
        <v>13</v>
      </c>
      <c r="U125" s="21">
        <v>1</v>
      </c>
      <c r="V125" s="21" t="s">
        <v>559</v>
      </c>
      <c r="W125" s="21">
        <v>22</v>
      </c>
      <c r="X125" s="21">
        <v>1</v>
      </c>
      <c r="Y125" s="21" t="s">
        <v>559</v>
      </c>
      <c r="Z125" s="21">
        <v>9</v>
      </c>
      <c r="AA125" s="21">
        <v>1</v>
      </c>
      <c r="AB125" s="21" t="s">
        <v>559</v>
      </c>
      <c r="AC125" s="21">
        <v>4</v>
      </c>
      <c r="AD125" s="21">
        <v>1</v>
      </c>
      <c r="AE125" s="21" t="s">
        <v>559</v>
      </c>
      <c r="AF125" s="21">
        <v>-7</v>
      </c>
      <c r="AG125" s="21">
        <v>1</v>
      </c>
      <c r="AH125" s="21" t="s">
        <v>559</v>
      </c>
      <c r="AI125" s="21">
        <v>6</v>
      </c>
      <c r="AJ125" s="21">
        <v>1</v>
      </c>
      <c r="AK125" s="21" t="s">
        <v>559</v>
      </c>
      <c r="AL125" s="21">
        <v>-11</v>
      </c>
      <c r="AM125" s="21">
        <v>1</v>
      </c>
      <c r="AN125" s="21" t="s">
        <v>128</v>
      </c>
      <c r="AO125" s="21">
        <v>6</v>
      </c>
      <c r="AP125" s="21">
        <v>1</v>
      </c>
      <c r="AQ125" s="21" t="s">
        <v>128</v>
      </c>
      <c r="AR125" s="21">
        <v>-3</v>
      </c>
      <c r="AS125" s="21">
        <v>1</v>
      </c>
      <c r="AT125" s="21" t="s">
        <v>128</v>
      </c>
      <c r="AU125" s="21">
        <v>5</v>
      </c>
      <c r="AV125" s="21">
        <v>1</v>
      </c>
      <c r="AW125" s="21" t="s">
        <v>115</v>
      </c>
      <c r="AX125" s="21">
        <v>-7</v>
      </c>
      <c r="AY125" s="21">
        <v>1</v>
      </c>
      <c r="AZ125" s="21" t="s">
        <v>128</v>
      </c>
      <c r="BA125" s="21">
        <v>16</v>
      </c>
      <c r="BB125" s="21">
        <v>1</v>
      </c>
      <c r="BC125" s="21" t="s">
        <v>128</v>
      </c>
      <c r="BD125" s="21">
        <v>3</v>
      </c>
      <c r="BE125" s="21">
        <v>1</v>
      </c>
      <c r="BF125" s="21"/>
      <c r="BG125" s="21"/>
      <c r="BH125" s="21">
        <v>1</v>
      </c>
      <c r="BI125" s="21"/>
      <c r="BJ125" s="21"/>
      <c r="BK125" s="21">
        <v>1</v>
      </c>
    </row>
    <row r="126" spans="1:63" x14ac:dyDescent="0.25">
      <c r="A126" s="21" t="s">
        <v>115</v>
      </c>
      <c r="B126" s="21">
        <v>3</v>
      </c>
      <c r="C126" s="21">
        <v>2</v>
      </c>
      <c r="D126" s="21" t="s">
        <v>115</v>
      </c>
      <c r="E126" s="21">
        <v>-16</v>
      </c>
      <c r="F126" s="21">
        <v>2</v>
      </c>
      <c r="G126" s="21" t="s">
        <v>115</v>
      </c>
      <c r="H126" s="21">
        <v>9</v>
      </c>
      <c r="I126" s="21">
        <v>2</v>
      </c>
      <c r="J126" s="21" t="s">
        <v>94</v>
      </c>
      <c r="K126" s="21">
        <v>7</v>
      </c>
      <c r="L126" s="21">
        <v>2</v>
      </c>
      <c r="M126" s="21" t="s">
        <v>94</v>
      </c>
      <c r="N126" s="21">
        <v>0</v>
      </c>
      <c r="O126" s="21">
        <v>2</v>
      </c>
      <c r="P126" s="21" t="s">
        <v>94</v>
      </c>
      <c r="Q126" s="21">
        <v>4</v>
      </c>
      <c r="R126" s="21">
        <v>2</v>
      </c>
      <c r="S126" s="21" t="s">
        <v>94</v>
      </c>
      <c r="T126" s="21">
        <v>13</v>
      </c>
      <c r="U126" s="21">
        <v>2</v>
      </c>
      <c r="V126" s="21" t="s">
        <v>94</v>
      </c>
      <c r="W126" s="21">
        <v>22</v>
      </c>
      <c r="X126" s="21">
        <v>2</v>
      </c>
      <c r="Y126" s="21" t="s">
        <v>94</v>
      </c>
      <c r="Z126" s="21">
        <v>9</v>
      </c>
      <c r="AA126" s="21">
        <v>2</v>
      </c>
      <c r="AB126" s="21" t="s">
        <v>142</v>
      </c>
      <c r="AC126" s="21">
        <v>4</v>
      </c>
      <c r="AD126" s="21">
        <v>2</v>
      </c>
      <c r="AE126" s="21" t="s">
        <v>142</v>
      </c>
      <c r="AF126" s="21">
        <v>-7</v>
      </c>
      <c r="AG126" s="21">
        <v>2</v>
      </c>
      <c r="AH126" s="21" t="s">
        <v>142</v>
      </c>
      <c r="AI126" s="21">
        <v>6</v>
      </c>
      <c r="AJ126" s="21">
        <v>2</v>
      </c>
      <c r="AK126" s="21" t="s">
        <v>94</v>
      </c>
      <c r="AL126" s="21">
        <v>-11</v>
      </c>
      <c r="AM126" s="21">
        <v>2</v>
      </c>
      <c r="AN126" s="21" t="s">
        <v>413</v>
      </c>
      <c r="AO126" s="21">
        <v>6</v>
      </c>
      <c r="AP126" s="21">
        <v>2</v>
      </c>
      <c r="AQ126" s="21" t="s">
        <v>413</v>
      </c>
      <c r="AR126" s="21">
        <v>-3</v>
      </c>
      <c r="AS126" s="21">
        <v>2</v>
      </c>
      <c r="AT126" s="21" t="s">
        <v>413</v>
      </c>
      <c r="AU126" s="21">
        <v>5</v>
      </c>
      <c r="AV126" s="21">
        <v>2</v>
      </c>
      <c r="AW126" s="21" t="s">
        <v>413</v>
      </c>
      <c r="AX126" s="21">
        <v>-7</v>
      </c>
      <c r="AY126" s="21">
        <v>2</v>
      </c>
      <c r="AZ126" s="21" t="s">
        <v>413</v>
      </c>
      <c r="BA126" s="21">
        <v>16</v>
      </c>
      <c r="BB126" s="21">
        <v>2</v>
      </c>
      <c r="BC126" s="21" t="s">
        <v>413</v>
      </c>
      <c r="BD126" s="21">
        <v>3</v>
      </c>
      <c r="BE126" s="21">
        <v>2</v>
      </c>
      <c r="BF126" s="21"/>
      <c r="BG126" s="21"/>
      <c r="BH126" s="21">
        <v>2</v>
      </c>
      <c r="BI126" s="21"/>
      <c r="BJ126" s="21"/>
      <c r="BK126" s="21">
        <v>2</v>
      </c>
    </row>
    <row r="127" spans="1:63" x14ac:dyDescent="0.25">
      <c r="A127" s="21" t="s">
        <v>54</v>
      </c>
      <c r="B127" s="21">
        <v>3</v>
      </c>
      <c r="C127" s="21">
        <v>3</v>
      </c>
      <c r="D127" s="21" t="s">
        <v>54</v>
      </c>
      <c r="E127" s="21">
        <v>-16</v>
      </c>
      <c r="F127" s="21">
        <v>3</v>
      </c>
      <c r="G127" s="21" t="s">
        <v>54</v>
      </c>
      <c r="H127" s="21">
        <v>9</v>
      </c>
      <c r="I127" s="21">
        <v>3</v>
      </c>
      <c r="J127" s="21" t="s">
        <v>54</v>
      </c>
      <c r="K127" s="21">
        <v>7</v>
      </c>
      <c r="L127" s="21">
        <v>3</v>
      </c>
      <c r="M127" s="21" t="s">
        <v>54</v>
      </c>
      <c r="N127" s="21">
        <v>0</v>
      </c>
      <c r="O127" s="21">
        <v>3</v>
      </c>
      <c r="P127" s="21" t="s">
        <v>54</v>
      </c>
      <c r="Q127" s="21">
        <v>4</v>
      </c>
      <c r="R127" s="21">
        <v>3</v>
      </c>
      <c r="S127" s="21" t="s">
        <v>54</v>
      </c>
      <c r="T127" s="21">
        <v>13</v>
      </c>
      <c r="U127" s="21">
        <v>3</v>
      </c>
      <c r="V127" s="21" t="s">
        <v>54</v>
      </c>
      <c r="W127" s="21">
        <v>22</v>
      </c>
      <c r="X127" s="21">
        <v>3</v>
      </c>
      <c r="Y127" s="21" t="s">
        <v>54</v>
      </c>
      <c r="Z127" s="21">
        <v>9</v>
      </c>
      <c r="AA127" s="21">
        <v>3</v>
      </c>
      <c r="AB127" s="21" t="s">
        <v>94</v>
      </c>
      <c r="AC127" s="21">
        <v>4</v>
      </c>
      <c r="AD127" s="21">
        <v>3</v>
      </c>
      <c r="AE127" s="21" t="s">
        <v>94</v>
      </c>
      <c r="AF127" s="21">
        <v>-7</v>
      </c>
      <c r="AG127" s="21">
        <v>3</v>
      </c>
      <c r="AH127" s="21" t="s">
        <v>94</v>
      </c>
      <c r="AI127" s="21">
        <v>6</v>
      </c>
      <c r="AJ127" s="21">
        <v>3</v>
      </c>
      <c r="AK127" s="21" t="s">
        <v>260</v>
      </c>
      <c r="AL127" s="21">
        <v>-11</v>
      </c>
      <c r="AM127" s="21">
        <v>3</v>
      </c>
      <c r="AN127" s="21" t="s">
        <v>395</v>
      </c>
      <c r="AO127" s="21">
        <v>6</v>
      </c>
      <c r="AP127" s="21">
        <v>3</v>
      </c>
      <c r="AQ127" s="21" t="s">
        <v>395</v>
      </c>
      <c r="AR127" s="21">
        <v>-3</v>
      </c>
      <c r="AS127" s="21">
        <v>3</v>
      </c>
      <c r="AT127" s="21" t="s">
        <v>260</v>
      </c>
      <c r="AU127" s="21">
        <v>5</v>
      </c>
      <c r="AV127" s="21">
        <v>3</v>
      </c>
      <c r="AW127" s="21" t="s">
        <v>260</v>
      </c>
      <c r="AX127" s="21">
        <v>-7</v>
      </c>
      <c r="AY127" s="21">
        <v>3</v>
      </c>
      <c r="AZ127" s="21" t="s">
        <v>260</v>
      </c>
      <c r="BA127" s="21">
        <v>16</v>
      </c>
      <c r="BB127" s="21">
        <v>3</v>
      </c>
      <c r="BC127" s="21" t="s">
        <v>260</v>
      </c>
      <c r="BD127" s="21">
        <v>3</v>
      </c>
      <c r="BE127" s="21">
        <v>3</v>
      </c>
      <c r="BF127" s="21"/>
      <c r="BG127" s="21"/>
      <c r="BH127" s="21">
        <v>3</v>
      </c>
      <c r="BI127" s="21"/>
      <c r="BJ127" s="21"/>
      <c r="BK127" s="21">
        <v>3</v>
      </c>
    </row>
    <row r="128" spans="1:63" x14ac:dyDescent="0.25">
      <c r="A128" s="21" t="s">
        <v>52</v>
      </c>
      <c r="B128" s="21">
        <v>3</v>
      </c>
      <c r="C128" s="21">
        <v>4</v>
      </c>
      <c r="D128" s="21" t="s">
        <v>52</v>
      </c>
      <c r="E128" s="21">
        <v>-16</v>
      </c>
      <c r="F128" s="21">
        <v>4</v>
      </c>
      <c r="G128" s="21" t="s">
        <v>52</v>
      </c>
      <c r="H128" s="21">
        <v>9</v>
      </c>
      <c r="I128" s="21">
        <v>4</v>
      </c>
      <c r="J128" s="21" t="s">
        <v>52</v>
      </c>
      <c r="K128" s="21">
        <v>7</v>
      </c>
      <c r="L128" s="21">
        <v>4</v>
      </c>
      <c r="M128" s="21" t="s">
        <v>52</v>
      </c>
      <c r="N128" s="21">
        <v>0</v>
      </c>
      <c r="O128" s="21">
        <v>4</v>
      </c>
      <c r="P128" s="21" t="s">
        <v>52</v>
      </c>
      <c r="Q128" s="21">
        <v>4</v>
      </c>
      <c r="R128" s="21">
        <v>4</v>
      </c>
      <c r="S128" s="21" t="s">
        <v>52</v>
      </c>
      <c r="T128" s="21">
        <v>13</v>
      </c>
      <c r="U128" s="21">
        <v>4</v>
      </c>
      <c r="V128" s="21" t="s">
        <v>52</v>
      </c>
      <c r="W128" s="21">
        <v>22</v>
      </c>
      <c r="X128" s="21">
        <v>4</v>
      </c>
      <c r="Y128" s="21" t="s">
        <v>52</v>
      </c>
      <c r="Z128" s="21">
        <v>9</v>
      </c>
      <c r="AA128" s="21">
        <v>4</v>
      </c>
      <c r="AB128" s="21" t="s">
        <v>54</v>
      </c>
      <c r="AC128" s="21">
        <v>4</v>
      </c>
      <c r="AD128" s="21">
        <v>4</v>
      </c>
      <c r="AE128" s="21" t="s">
        <v>54</v>
      </c>
      <c r="AF128" s="21">
        <v>-7</v>
      </c>
      <c r="AG128" s="21">
        <v>4</v>
      </c>
      <c r="AH128" s="21" t="s">
        <v>54</v>
      </c>
      <c r="AI128" s="21">
        <v>6</v>
      </c>
      <c r="AJ128" s="21">
        <v>4</v>
      </c>
      <c r="AK128" s="21" t="s">
        <v>54</v>
      </c>
      <c r="AL128" s="21">
        <v>-11</v>
      </c>
      <c r="AM128" s="21">
        <v>4</v>
      </c>
      <c r="AN128" s="21" t="s">
        <v>260</v>
      </c>
      <c r="AO128" s="21">
        <v>6</v>
      </c>
      <c r="AP128" s="21">
        <v>4</v>
      </c>
      <c r="AQ128" s="21" t="s">
        <v>260</v>
      </c>
      <c r="AR128" s="21">
        <v>-3</v>
      </c>
      <c r="AS128" s="21">
        <v>4</v>
      </c>
      <c r="AT128" s="21" t="s">
        <v>558</v>
      </c>
      <c r="AU128" s="21">
        <v>5</v>
      </c>
      <c r="AV128" s="21">
        <v>4</v>
      </c>
      <c r="AW128" s="21" t="s">
        <v>558</v>
      </c>
      <c r="AX128" s="21">
        <v>-7</v>
      </c>
      <c r="AY128" s="21">
        <v>4</v>
      </c>
      <c r="AZ128" s="21" t="s">
        <v>558</v>
      </c>
      <c r="BA128" s="21">
        <v>16</v>
      </c>
      <c r="BB128" s="21">
        <v>4</v>
      </c>
      <c r="BC128" s="21" t="s">
        <v>558</v>
      </c>
      <c r="BD128" s="21">
        <v>3</v>
      </c>
      <c r="BE128" s="21">
        <v>4</v>
      </c>
      <c r="BF128" s="21"/>
      <c r="BG128" s="21"/>
      <c r="BH128" s="21">
        <v>4</v>
      </c>
      <c r="BI128" s="21"/>
      <c r="BJ128" s="21"/>
      <c r="BK128" s="21">
        <v>4</v>
      </c>
    </row>
    <row r="129" spans="1:63" x14ac:dyDescent="0.25">
      <c r="A129" s="21" t="s">
        <v>494</v>
      </c>
      <c r="B129" s="21">
        <v>5</v>
      </c>
      <c r="C129" s="21">
        <v>1</v>
      </c>
      <c r="D129" s="21" t="s">
        <v>494</v>
      </c>
      <c r="E129" s="21">
        <v>-12</v>
      </c>
      <c r="F129" s="21">
        <v>1</v>
      </c>
      <c r="G129" s="21" t="s">
        <v>494</v>
      </c>
      <c r="H129" s="21">
        <v>9</v>
      </c>
      <c r="I129" s="21">
        <v>1</v>
      </c>
      <c r="J129" s="21" t="s">
        <v>255</v>
      </c>
      <c r="K129" s="21">
        <v>-20</v>
      </c>
      <c r="L129" s="21">
        <v>1</v>
      </c>
      <c r="M129" s="21" t="s">
        <v>255</v>
      </c>
      <c r="N129" s="21">
        <v>-4</v>
      </c>
      <c r="O129" s="21">
        <v>1</v>
      </c>
      <c r="P129" s="21" t="s">
        <v>255</v>
      </c>
      <c r="Q129" s="21">
        <v>1</v>
      </c>
      <c r="R129" s="21">
        <v>1</v>
      </c>
      <c r="S129" s="21" t="s">
        <v>255</v>
      </c>
      <c r="T129" s="21">
        <v>2</v>
      </c>
      <c r="U129" s="21">
        <v>1</v>
      </c>
      <c r="V129" s="21" t="s">
        <v>501</v>
      </c>
      <c r="W129" s="21">
        <v>-17</v>
      </c>
      <c r="X129" s="21">
        <v>1</v>
      </c>
      <c r="Y129" s="21" t="s">
        <v>142</v>
      </c>
      <c r="Z129" s="21">
        <v>12</v>
      </c>
      <c r="AA129" s="21">
        <v>1</v>
      </c>
      <c r="AB129" s="21" t="s">
        <v>494</v>
      </c>
      <c r="AC129" s="21">
        <v>6</v>
      </c>
      <c r="AD129" s="21">
        <v>1</v>
      </c>
      <c r="AE129" s="21" t="s">
        <v>128</v>
      </c>
      <c r="AF129" s="21">
        <v>-18</v>
      </c>
      <c r="AG129" s="21">
        <v>1</v>
      </c>
      <c r="AH129" s="21" t="s">
        <v>128</v>
      </c>
      <c r="AI129" s="21">
        <v>4</v>
      </c>
      <c r="AJ129" s="21">
        <v>1</v>
      </c>
      <c r="AK129" s="21" t="s">
        <v>115</v>
      </c>
      <c r="AL129" s="21">
        <v>-14</v>
      </c>
      <c r="AM129" s="21">
        <v>1</v>
      </c>
      <c r="AN129" s="21" t="s">
        <v>255</v>
      </c>
      <c r="AO129" s="21">
        <v>-4</v>
      </c>
      <c r="AP129" s="21">
        <v>1</v>
      </c>
      <c r="AQ129" s="21" t="s">
        <v>115</v>
      </c>
      <c r="AR129" s="21">
        <v>10</v>
      </c>
      <c r="AS129" s="21">
        <v>1</v>
      </c>
      <c r="AT129" s="21" t="s">
        <v>94</v>
      </c>
      <c r="AU129" s="21">
        <v>22</v>
      </c>
      <c r="AV129" s="21">
        <v>1</v>
      </c>
      <c r="AW129" s="21" t="s">
        <v>94</v>
      </c>
      <c r="AX129" s="21">
        <v>-13</v>
      </c>
      <c r="AY129" s="21">
        <v>1</v>
      </c>
      <c r="AZ129" s="21" t="s">
        <v>115</v>
      </c>
      <c r="BA129" s="21">
        <v>13</v>
      </c>
      <c r="BB129" s="21">
        <v>1</v>
      </c>
      <c r="BC129" s="21" t="s">
        <v>115</v>
      </c>
      <c r="BD129" s="21">
        <v>0</v>
      </c>
      <c r="BE129" s="21">
        <v>1</v>
      </c>
      <c r="BF129" s="21"/>
      <c r="BG129" s="21"/>
      <c r="BH129" s="21">
        <v>1</v>
      </c>
      <c r="BI129" s="21"/>
      <c r="BJ129" s="21"/>
      <c r="BK129" s="21">
        <v>1</v>
      </c>
    </row>
    <row r="130" spans="1:63" x14ac:dyDescent="0.25">
      <c r="A130" s="21" t="s">
        <v>413</v>
      </c>
      <c r="B130" s="21">
        <v>5</v>
      </c>
      <c r="C130" s="21">
        <v>2</v>
      </c>
      <c r="D130" s="21" t="s">
        <v>413</v>
      </c>
      <c r="E130" s="21">
        <v>-12</v>
      </c>
      <c r="F130" s="21">
        <v>2</v>
      </c>
      <c r="G130" s="21" t="s">
        <v>413</v>
      </c>
      <c r="H130" s="21">
        <v>9</v>
      </c>
      <c r="I130" s="21">
        <v>2</v>
      </c>
      <c r="J130" s="21" t="s">
        <v>413</v>
      </c>
      <c r="K130" s="21">
        <v>-20</v>
      </c>
      <c r="L130" s="21">
        <v>2</v>
      </c>
      <c r="M130" s="21" t="s">
        <v>413</v>
      </c>
      <c r="N130" s="21">
        <v>-4</v>
      </c>
      <c r="O130" s="21">
        <v>2</v>
      </c>
      <c r="P130" s="21" t="s">
        <v>494</v>
      </c>
      <c r="Q130" s="21">
        <v>1</v>
      </c>
      <c r="R130" s="21">
        <v>2</v>
      </c>
      <c r="S130" s="21" t="s">
        <v>413</v>
      </c>
      <c r="T130" s="21">
        <v>2</v>
      </c>
      <c r="U130" s="21">
        <v>2</v>
      </c>
      <c r="V130" s="21" t="s">
        <v>413</v>
      </c>
      <c r="W130" s="21">
        <v>-17</v>
      </c>
      <c r="X130" s="21">
        <v>2</v>
      </c>
      <c r="Y130" s="21" t="s">
        <v>413</v>
      </c>
      <c r="Z130" s="21">
        <v>12</v>
      </c>
      <c r="AA130" s="21">
        <v>2</v>
      </c>
      <c r="AB130" s="21" t="s">
        <v>413</v>
      </c>
      <c r="AC130" s="21">
        <v>6</v>
      </c>
      <c r="AD130" s="21">
        <v>2</v>
      </c>
      <c r="AE130" s="21" t="s">
        <v>413</v>
      </c>
      <c r="AF130" s="21">
        <v>-18</v>
      </c>
      <c r="AG130" s="21">
        <v>2</v>
      </c>
      <c r="AH130" s="21" t="s">
        <v>413</v>
      </c>
      <c r="AI130" s="21">
        <v>4</v>
      </c>
      <c r="AJ130" s="21">
        <v>2</v>
      </c>
      <c r="AK130" s="21" t="s">
        <v>413</v>
      </c>
      <c r="AL130" s="21">
        <v>-14</v>
      </c>
      <c r="AM130" s="21">
        <v>2</v>
      </c>
      <c r="AN130" s="21" t="s">
        <v>115</v>
      </c>
      <c r="AO130" s="21">
        <v>-4</v>
      </c>
      <c r="AP130" s="21">
        <v>2</v>
      </c>
      <c r="AQ130" s="21" t="s">
        <v>94</v>
      </c>
      <c r="AR130" s="21">
        <v>10</v>
      </c>
      <c r="AS130" s="21">
        <v>2</v>
      </c>
      <c r="AT130" s="21" t="s">
        <v>145</v>
      </c>
      <c r="AU130" s="21">
        <v>22</v>
      </c>
      <c r="AV130" s="21">
        <v>2</v>
      </c>
      <c r="AW130" s="21" t="s">
        <v>145</v>
      </c>
      <c r="AX130" s="21">
        <v>-13</v>
      </c>
      <c r="AY130" s="21">
        <v>2</v>
      </c>
      <c r="AZ130" s="21" t="s">
        <v>145</v>
      </c>
      <c r="BA130" s="21">
        <v>13</v>
      </c>
      <c r="BB130" s="21">
        <v>2</v>
      </c>
      <c r="BC130" s="21" t="s">
        <v>145</v>
      </c>
      <c r="BD130" s="21">
        <v>0</v>
      </c>
      <c r="BE130" s="21">
        <v>2</v>
      </c>
      <c r="BF130" s="21"/>
      <c r="BG130" s="21"/>
      <c r="BH130" s="21">
        <v>2</v>
      </c>
      <c r="BI130" s="21"/>
      <c r="BJ130" s="21"/>
      <c r="BK130" s="21">
        <v>2</v>
      </c>
    </row>
    <row r="131" spans="1:63" x14ac:dyDescent="0.25">
      <c r="A131" s="21" t="s">
        <v>91</v>
      </c>
      <c r="B131" s="21">
        <v>5</v>
      </c>
      <c r="C131" s="21">
        <v>3</v>
      </c>
      <c r="D131" s="21" t="s">
        <v>91</v>
      </c>
      <c r="E131" s="21">
        <v>-12</v>
      </c>
      <c r="F131" s="21">
        <v>3</v>
      </c>
      <c r="G131" s="21" t="s">
        <v>91</v>
      </c>
      <c r="H131" s="21">
        <v>9</v>
      </c>
      <c r="I131" s="21">
        <v>3</v>
      </c>
      <c r="J131" s="21" t="s">
        <v>91</v>
      </c>
      <c r="K131" s="21">
        <v>-20</v>
      </c>
      <c r="L131" s="21">
        <v>3</v>
      </c>
      <c r="M131" s="21" t="s">
        <v>91</v>
      </c>
      <c r="N131" s="21">
        <v>-4</v>
      </c>
      <c r="O131" s="21">
        <v>3</v>
      </c>
      <c r="P131" s="21" t="s">
        <v>91</v>
      </c>
      <c r="Q131" s="21">
        <v>1</v>
      </c>
      <c r="R131" s="21">
        <v>3</v>
      </c>
      <c r="S131" s="21" t="s">
        <v>91</v>
      </c>
      <c r="T131" s="21">
        <v>2</v>
      </c>
      <c r="U131" s="21">
        <v>3</v>
      </c>
      <c r="V131" s="21" t="s">
        <v>91</v>
      </c>
      <c r="W131" s="21">
        <v>-17</v>
      </c>
      <c r="X131" s="21">
        <v>3</v>
      </c>
      <c r="Y131" s="21" t="s">
        <v>91</v>
      </c>
      <c r="Z131" s="21">
        <v>12</v>
      </c>
      <c r="AA131" s="21">
        <v>3</v>
      </c>
      <c r="AB131" s="21" t="s">
        <v>91</v>
      </c>
      <c r="AC131" s="21">
        <v>6</v>
      </c>
      <c r="AD131" s="21">
        <v>3</v>
      </c>
      <c r="AE131" s="21" t="s">
        <v>91</v>
      </c>
      <c r="AF131" s="21">
        <v>-18</v>
      </c>
      <c r="AG131" s="21">
        <v>3</v>
      </c>
      <c r="AH131" s="21" t="s">
        <v>91</v>
      </c>
      <c r="AI131" s="21">
        <v>4</v>
      </c>
      <c r="AJ131" s="21">
        <v>3</v>
      </c>
      <c r="AK131" s="21" t="s">
        <v>91</v>
      </c>
      <c r="AL131" s="21">
        <v>-14</v>
      </c>
      <c r="AM131" s="21">
        <v>3</v>
      </c>
      <c r="AN131" s="21" t="s">
        <v>145</v>
      </c>
      <c r="AO131" s="21">
        <v>-4</v>
      </c>
      <c r="AP131" s="21">
        <v>3</v>
      </c>
      <c r="AQ131" s="21" t="s">
        <v>145</v>
      </c>
      <c r="AR131" s="21">
        <v>10</v>
      </c>
      <c r="AS131" s="21">
        <v>3</v>
      </c>
      <c r="AT131" s="21" t="s">
        <v>36</v>
      </c>
      <c r="AU131" s="21">
        <v>22</v>
      </c>
      <c r="AV131" s="21">
        <v>3</v>
      </c>
      <c r="AW131" s="21" t="s">
        <v>36</v>
      </c>
      <c r="AX131" s="21">
        <v>-13</v>
      </c>
      <c r="AY131" s="21">
        <v>3</v>
      </c>
      <c r="AZ131" s="21" t="s">
        <v>36</v>
      </c>
      <c r="BA131" s="21">
        <v>13</v>
      </c>
      <c r="BB131" s="21">
        <v>3</v>
      </c>
      <c r="BC131" s="21" t="s">
        <v>18</v>
      </c>
      <c r="BD131" s="21">
        <v>0</v>
      </c>
      <c r="BE131" s="21">
        <v>3</v>
      </c>
      <c r="BF131" s="21"/>
      <c r="BG131" s="21"/>
      <c r="BH131" s="21">
        <v>3</v>
      </c>
      <c r="BI131" s="21"/>
      <c r="BJ131" s="21"/>
      <c r="BK131" s="21">
        <v>3</v>
      </c>
    </row>
    <row r="132" spans="1:63" x14ac:dyDescent="0.25">
      <c r="A132" s="21" t="s">
        <v>12</v>
      </c>
      <c r="B132" s="21">
        <v>5</v>
      </c>
      <c r="C132" s="21">
        <v>4</v>
      </c>
      <c r="D132" s="21" t="s">
        <v>12</v>
      </c>
      <c r="E132" s="21">
        <v>-12</v>
      </c>
      <c r="F132" s="21">
        <v>4</v>
      </c>
      <c r="G132" s="21" t="s">
        <v>12</v>
      </c>
      <c r="H132" s="21">
        <v>9</v>
      </c>
      <c r="I132" s="21">
        <v>4</v>
      </c>
      <c r="J132" s="21" t="s">
        <v>12</v>
      </c>
      <c r="K132" s="21">
        <v>-20</v>
      </c>
      <c r="L132" s="21">
        <v>4</v>
      </c>
      <c r="M132" s="21" t="s">
        <v>12</v>
      </c>
      <c r="N132" s="21">
        <v>-4</v>
      </c>
      <c r="O132" s="21">
        <v>4</v>
      </c>
      <c r="P132" s="21" t="s">
        <v>12</v>
      </c>
      <c r="Q132" s="21">
        <v>1</v>
      </c>
      <c r="R132" s="21">
        <v>4</v>
      </c>
      <c r="S132" s="21" t="s">
        <v>12</v>
      </c>
      <c r="T132" s="21">
        <v>2</v>
      </c>
      <c r="U132" s="21">
        <v>4</v>
      </c>
      <c r="V132" s="21" t="s">
        <v>12</v>
      </c>
      <c r="W132" s="21">
        <v>-17</v>
      </c>
      <c r="X132" s="21">
        <v>4</v>
      </c>
      <c r="Y132" s="21" t="s">
        <v>12</v>
      </c>
      <c r="Z132" s="21">
        <v>12</v>
      </c>
      <c r="AA132" s="21">
        <v>4</v>
      </c>
      <c r="AB132" s="21" t="s">
        <v>12</v>
      </c>
      <c r="AC132" s="21">
        <v>6</v>
      </c>
      <c r="AD132" s="21">
        <v>4</v>
      </c>
      <c r="AE132" s="21" t="s">
        <v>12</v>
      </c>
      <c r="AF132" s="21">
        <v>-18</v>
      </c>
      <c r="AG132" s="21">
        <v>4</v>
      </c>
      <c r="AH132" s="21" t="s">
        <v>12</v>
      </c>
      <c r="AI132" s="21">
        <v>4</v>
      </c>
      <c r="AJ132" s="21">
        <v>4</v>
      </c>
      <c r="AK132" s="21" t="s">
        <v>12</v>
      </c>
      <c r="AL132" s="21">
        <v>-14</v>
      </c>
      <c r="AM132" s="21">
        <v>4</v>
      </c>
      <c r="AN132" s="21" t="s">
        <v>12</v>
      </c>
      <c r="AO132" s="21">
        <v>-4</v>
      </c>
      <c r="AP132" s="21">
        <v>4</v>
      </c>
      <c r="AQ132" s="21" t="s">
        <v>12</v>
      </c>
      <c r="AR132" s="21">
        <v>10</v>
      </c>
      <c r="AS132" s="21">
        <v>4</v>
      </c>
      <c r="AT132" s="21" t="s">
        <v>12</v>
      </c>
      <c r="AU132" s="21">
        <v>22</v>
      </c>
      <c r="AV132" s="21">
        <v>4</v>
      </c>
      <c r="AW132" s="21" t="s">
        <v>12</v>
      </c>
      <c r="AX132" s="21">
        <v>-13</v>
      </c>
      <c r="AY132" s="21">
        <v>4</v>
      </c>
      <c r="AZ132" s="21" t="s">
        <v>12</v>
      </c>
      <c r="BA132" s="21">
        <v>13</v>
      </c>
      <c r="BB132" s="21">
        <v>4</v>
      </c>
      <c r="BC132" s="21" t="s">
        <v>12</v>
      </c>
      <c r="BD132" s="21">
        <v>0</v>
      </c>
      <c r="BE132" s="21">
        <v>4</v>
      </c>
      <c r="BF132" s="21"/>
      <c r="BG132" s="21"/>
      <c r="BH132" s="21">
        <v>4</v>
      </c>
      <c r="BI132" s="21"/>
      <c r="BJ132" s="21"/>
      <c r="BK132" s="21">
        <v>4</v>
      </c>
    </row>
    <row r="133" spans="1:63" x14ac:dyDescent="0.25">
      <c r="A133" s="21" t="s">
        <v>369</v>
      </c>
      <c r="B133" s="21">
        <v>-4</v>
      </c>
      <c r="C133" s="21">
        <v>1</v>
      </c>
      <c r="D133" s="21" t="s">
        <v>369</v>
      </c>
      <c r="E133" s="21">
        <v>0</v>
      </c>
      <c r="F133" s="21">
        <v>1</v>
      </c>
      <c r="G133" s="21" t="s">
        <v>369</v>
      </c>
      <c r="H133" s="21">
        <v>3</v>
      </c>
      <c r="I133" s="21">
        <v>1</v>
      </c>
      <c r="J133" s="21" t="s">
        <v>369</v>
      </c>
      <c r="K133" s="21">
        <v>-5</v>
      </c>
      <c r="L133" s="21">
        <v>1</v>
      </c>
      <c r="M133" s="21" t="s">
        <v>369</v>
      </c>
      <c r="N133" s="21">
        <v>18</v>
      </c>
      <c r="O133" s="21">
        <v>1</v>
      </c>
      <c r="P133" s="21" t="s">
        <v>369</v>
      </c>
      <c r="Q133" s="21">
        <v>30</v>
      </c>
      <c r="R133" s="21">
        <v>1</v>
      </c>
      <c r="S133" s="21" t="s">
        <v>369</v>
      </c>
      <c r="T133" s="21">
        <v>8</v>
      </c>
      <c r="U133" s="21">
        <v>1</v>
      </c>
      <c r="V133" s="21" t="s">
        <v>369</v>
      </c>
      <c r="W133" s="21">
        <v>-1</v>
      </c>
      <c r="X133" s="21">
        <v>1</v>
      </c>
      <c r="Y133" s="21" t="s">
        <v>369</v>
      </c>
      <c r="Z133" s="21">
        <v>-7</v>
      </c>
      <c r="AA133" s="21">
        <v>1</v>
      </c>
      <c r="AB133" s="21" t="s">
        <v>234</v>
      </c>
      <c r="AC133" s="21">
        <v>1</v>
      </c>
      <c r="AD133" s="21">
        <v>1</v>
      </c>
      <c r="AE133" s="21"/>
      <c r="AF133" s="21"/>
      <c r="AG133" s="21">
        <v>1</v>
      </c>
      <c r="AH133" s="21" t="s">
        <v>369</v>
      </c>
      <c r="AI133" s="21">
        <v>-7</v>
      </c>
      <c r="AJ133" s="21">
        <v>1</v>
      </c>
      <c r="AK133" s="21" t="s">
        <v>157</v>
      </c>
      <c r="AL133" s="21">
        <v>-7</v>
      </c>
      <c r="AM133" s="21">
        <v>1</v>
      </c>
      <c r="AN133" s="21"/>
      <c r="AO133" s="21"/>
      <c r="AP133" s="21">
        <v>1</v>
      </c>
      <c r="AQ133" s="21"/>
      <c r="AR133" s="21"/>
      <c r="AS133" s="21">
        <v>1</v>
      </c>
      <c r="AT133" s="21"/>
      <c r="AU133" s="21"/>
      <c r="AV133" s="21">
        <v>1</v>
      </c>
      <c r="AW133" s="21" t="s">
        <v>60</v>
      </c>
      <c r="AX133" s="21">
        <v>-5</v>
      </c>
      <c r="AY133" s="21">
        <v>1</v>
      </c>
      <c r="AZ133" s="21" t="s">
        <v>60</v>
      </c>
      <c r="BA133" s="21">
        <v>11</v>
      </c>
      <c r="BB133" s="21">
        <v>1</v>
      </c>
      <c r="BC133" s="21"/>
      <c r="BD133" s="21"/>
      <c r="BE133" s="21">
        <v>1</v>
      </c>
      <c r="BF133" s="21"/>
      <c r="BG133" s="21"/>
      <c r="BH133" s="21">
        <v>1</v>
      </c>
      <c r="BI133" s="21"/>
      <c r="BJ133" s="21"/>
      <c r="BK133" s="21">
        <v>1</v>
      </c>
    </row>
    <row r="134" spans="1:63" x14ac:dyDescent="0.25">
      <c r="A134" s="21" t="s">
        <v>60</v>
      </c>
      <c r="B134" s="21">
        <v>-4</v>
      </c>
      <c r="C134" s="21">
        <v>2</v>
      </c>
      <c r="D134" s="21" t="s">
        <v>401</v>
      </c>
      <c r="E134" s="21">
        <v>0</v>
      </c>
      <c r="F134" s="21">
        <v>2</v>
      </c>
      <c r="G134" s="21" t="s">
        <v>401</v>
      </c>
      <c r="H134" s="21">
        <v>3</v>
      </c>
      <c r="I134" s="21">
        <v>2</v>
      </c>
      <c r="J134" s="21" t="s">
        <v>494</v>
      </c>
      <c r="K134" s="21">
        <v>-5</v>
      </c>
      <c r="L134" s="21">
        <v>2</v>
      </c>
      <c r="M134" s="21" t="s">
        <v>494</v>
      </c>
      <c r="N134" s="21">
        <v>18</v>
      </c>
      <c r="O134" s="21">
        <v>2</v>
      </c>
      <c r="P134" s="21" t="s">
        <v>497</v>
      </c>
      <c r="Q134" s="21">
        <v>30</v>
      </c>
      <c r="R134" s="21">
        <v>2</v>
      </c>
      <c r="S134" s="21" t="s">
        <v>497</v>
      </c>
      <c r="T134" s="21">
        <v>8</v>
      </c>
      <c r="U134" s="21">
        <v>2</v>
      </c>
      <c r="V134" s="21" t="s">
        <v>494</v>
      </c>
      <c r="W134" s="21">
        <v>-1</v>
      </c>
      <c r="X134" s="21">
        <v>2</v>
      </c>
      <c r="Y134" s="21" t="s">
        <v>126</v>
      </c>
      <c r="Z134" s="21">
        <v>-7</v>
      </c>
      <c r="AA134" s="21">
        <v>2</v>
      </c>
      <c r="AB134" s="21" t="s">
        <v>126</v>
      </c>
      <c r="AC134" s="21">
        <v>1</v>
      </c>
      <c r="AD134" s="21">
        <v>2</v>
      </c>
      <c r="AE134" s="21"/>
      <c r="AF134" s="21"/>
      <c r="AG134" s="21">
        <v>2</v>
      </c>
      <c r="AH134" s="21" t="s">
        <v>97</v>
      </c>
      <c r="AI134" s="21">
        <v>-7</v>
      </c>
      <c r="AJ134" s="21">
        <v>2</v>
      </c>
      <c r="AK134" s="21" t="s">
        <v>255</v>
      </c>
      <c r="AL134" s="21">
        <v>-7</v>
      </c>
      <c r="AM134" s="21">
        <v>2</v>
      </c>
      <c r="AN134" s="21"/>
      <c r="AO134" s="21"/>
      <c r="AP134" s="21">
        <v>2</v>
      </c>
      <c r="AQ134" s="21"/>
      <c r="AR134" s="21"/>
      <c r="AS134" s="21">
        <v>2</v>
      </c>
      <c r="AT134" s="21"/>
      <c r="AU134" s="21"/>
      <c r="AV134" s="21">
        <v>2</v>
      </c>
      <c r="AW134" s="21" t="s">
        <v>97</v>
      </c>
      <c r="AX134" s="21">
        <v>-5</v>
      </c>
      <c r="AY134" s="21">
        <v>2</v>
      </c>
      <c r="AZ134" s="21" t="s">
        <v>97</v>
      </c>
      <c r="BA134" s="21">
        <v>11</v>
      </c>
      <c r="BB134" s="21">
        <v>2</v>
      </c>
      <c r="BC134" s="21"/>
      <c r="BD134" s="21"/>
      <c r="BE134" s="21">
        <v>2</v>
      </c>
      <c r="BF134" s="21"/>
      <c r="BG134" s="21"/>
      <c r="BH134" s="21">
        <v>2</v>
      </c>
      <c r="BI134" s="21"/>
      <c r="BJ134" s="21"/>
      <c r="BK134" s="21">
        <v>2</v>
      </c>
    </row>
    <row r="135" spans="1:63" x14ac:dyDescent="0.25">
      <c r="A135" s="21" t="s">
        <v>497</v>
      </c>
      <c r="B135" s="21">
        <v>-4</v>
      </c>
      <c r="C135" s="21">
        <v>3</v>
      </c>
      <c r="D135" s="21" t="s">
        <v>15</v>
      </c>
      <c r="E135" s="21">
        <v>0</v>
      </c>
      <c r="F135" s="21">
        <v>3</v>
      </c>
      <c r="G135" s="21" t="s">
        <v>15</v>
      </c>
      <c r="H135" s="21">
        <v>3</v>
      </c>
      <c r="I135" s="21">
        <v>3</v>
      </c>
      <c r="J135" s="21" t="s">
        <v>15</v>
      </c>
      <c r="K135" s="21">
        <v>-5</v>
      </c>
      <c r="L135" s="21">
        <v>3</v>
      </c>
      <c r="M135" s="21" t="s">
        <v>15</v>
      </c>
      <c r="N135" s="21">
        <v>18</v>
      </c>
      <c r="O135" s="21">
        <v>3</v>
      </c>
      <c r="P135" s="21" t="s">
        <v>15</v>
      </c>
      <c r="Q135" s="21">
        <v>30</v>
      </c>
      <c r="R135" s="21">
        <v>3</v>
      </c>
      <c r="S135" s="21" t="s">
        <v>15</v>
      </c>
      <c r="T135" s="21">
        <v>8</v>
      </c>
      <c r="U135" s="21">
        <v>3</v>
      </c>
      <c r="V135" s="21" t="s">
        <v>497</v>
      </c>
      <c r="W135" s="21">
        <v>-1</v>
      </c>
      <c r="X135" s="21">
        <v>3</v>
      </c>
      <c r="Y135" s="21" t="s">
        <v>497</v>
      </c>
      <c r="Z135" s="21">
        <v>-7</v>
      </c>
      <c r="AA135" s="21">
        <v>3</v>
      </c>
      <c r="AB135" s="21" t="s">
        <v>497</v>
      </c>
      <c r="AC135" s="21">
        <v>1</v>
      </c>
      <c r="AD135" s="21">
        <v>3</v>
      </c>
      <c r="AE135" s="21"/>
      <c r="AF135" s="21"/>
      <c r="AG135" s="21">
        <v>3</v>
      </c>
      <c r="AH135" s="21" t="s">
        <v>497</v>
      </c>
      <c r="AI135" s="21">
        <v>-7</v>
      </c>
      <c r="AJ135" s="21">
        <v>3</v>
      </c>
      <c r="AK135" s="21" t="s">
        <v>497</v>
      </c>
      <c r="AL135" s="21">
        <v>-7</v>
      </c>
      <c r="AM135" s="21">
        <v>3</v>
      </c>
      <c r="AN135" s="21"/>
      <c r="AO135" s="21"/>
      <c r="AP135" s="21">
        <v>3</v>
      </c>
      <c r="AQ135" s="21"/>
      <c r="AR135" s="21"/>
      <c r="AS135" s="21">
        <v>3</v>
      </c>
      <c r="AT135" s="21"/>
      <c r="AU135" s="21"/>
      <c r="AV135" s="21">
        <v>3</v>
      </c>
      <c r="AW135" s="21" t="s">
        <v>497</v>
      </c>
      <c r="AX135" s="21">
        <v>-5</v>
      </c>
      <c r="AY135" s="21">
        <v>3</v>
      </c>
      <c r="AZ135" s="21" t="s">
        <v>497</v>
      </c>
      <c r="BA135" s="21">
        <v>11</v>
      </c>
      <c r="BB135" s="21">
        <v>3</v>
      </c>
      <c r="BC135" s="21"/>
      <c r="BD135" s="21"/>
      <c r="BE135" s="21">
        <v>3</v>
      </c>
      <c r="BF135" s="21"/>
      <c r="BG135" s="21"/>
      <c r="BH135" s="21">
        <v>3</v>
      </c>
      <c r="BI135" s="21"/>
      <c r="BJ135" s="21"/>
      <c r="BK135" s="21">
        <v>3</v>
      </c>
    </row>
    <row r="136" spans="1:63" x14ac:dyDescent="0.25">
      <c r="A136" s="21" t="s">
        <v>25</v>
      </c>
      <c r="B136" s="21">
        <v>-4</v>
      </c>
      <c r="C136" s="21">
        <v>4</v>
      </c>
      <c r="D136" s="21" t="s">
        <v>25</v>
      </c>
      <c r="E136" s="21">
        <v>0</v>
      </c>
      <c r="F136" s="21">
        <v>4</v>
      </c>
      <c r="G136" s="21" t="s">
        <v>25</v>
      </c>
      <c r="H136" s="21">
        <v>3</v>
      </c>
      <c r="I136" s="21">
        <v>4</v>
      </c>
      <c r="J136" s="21" t="s">
        <v>25</v>
      </c>
      <c r="K136" s="21">
        <v>-5</v>
      </c>
      <c r="L136" s="21">
        <v>4</v>
      </c>
      <c r="M136" s="21" t="s">
        <v>25</v>
      </c>
      <c r="N136" s="21">
        <v>18</v>
      </c>
      <c r="O136" s="21">
        <v>4</v>
      </c>
      <c r="P136" s="21" t="s">
        <v>25</v>
      </c>
      <c r="Q136" s="21">
        <v>30</v>
      </c>
      <c r="R136" s="21">
        <v>4</v>
      </c>
      <c r="S136" s="21" t="s">
        <v>25</v>
      </c>
      <c r="T136" s="21">
        <v>8</v>
      </c>
      <c r="U136" s="21">
        <v>4</v>
      </c>
      <c r="V136" s="21" t="s">
        <v>25</v>
      </c>
      <c r="W136" s="21">
        <v>-1</v>
      </c>
      <c r="X136" s="21">
        <v>4</v>
      </c>
      <c r="Y136" s="21" t="s">
        <v>15</v>
      </c>
      <c r="Z136" s="21">
        <v>-7</v>
      </c>
      <c r="AA136" s="21">
        <v>4</v>
      </c>
      <c r="AB136" s="21" t="s">
        <v>25</v>
      </c>
      <c r="AC136" s="21">
        <v>1</v>
      </c>
      <c r="AD136" s="21">
        <v>4</v>
      </c>
      <c r="AE136" s="21"/>
      <c r="AF136" s="21"/>
      <c r="AG136" s="21">
        <v>4</v>
      </c>
      <c r="AH136" s="21" t="s">
        <v>25</v>
      </c>
      <c r="AI136" s="21">
        <v>-7</v>
      </c>
      <c r="AJ136" s="21">
        <v>4</v>
      </c>
      <c r="AK136" s="21" t="s">
        <v>25</v>
      </c>
      <c r="AL136" s="21">
        <v>-7</v>
      </c>
      <c r="AM136" s="21">
        <v>4</v>
      </c>
      <c r="AN136" s="21"/>
      <c r="AO136" s="21"/>
      <c r="AP136" s="21">
        <v>4</v>
      </c>
      <c r="AQ136" s="21"/>
      <c r="AR136" s="21"/>
      <c r="AS136" s="21">
        <v>4</v>
      </c>
      <c r="AT136" s="21"/>
      <c r="AU136" s="21"/>
      <c r="AV136" s="21">
        <v>4</v>
      </c>
      <c r="AW136" s="21" t="s">
        <v>25</v>
      </c>
      <c r="AX136" s="21">
        <v>-5</v>
      </c>
      <c r="AY136" s="21">
        <v>4</v>
      </c>
      <c r="AZ136" s="21" t="s">
        <v>25</v>
      </c>
      <c r="BA136" s="21">
        <v>11</v>
      </c>
      <c r="BB136" s="21">
        <v>4</v>
      </c>
      <c r="BC136" s="21"/>
      <c r="BD136" s="21"/>
      <c r="BE136" s="21">
        <v>4</v>
      </c>
      <c r="BF136" s="21"/>
      <c r="BG136" s="21"/>
      <c r="BH136" s="21">
        <v>4</v>
      </c>
      <c r="BI136" s="21"/>
      <c r="BJ136" s="21"/>
      <c r="BK136" s="21">
        <v>4</v>
      </c>
    </row>
    <row r="137" spans="1:63" x14ac:dyDescent="0.25">
      <c r="A137" s="21" t="s">
        <v>501</v>
      </c>
      <c r="B137" s="21">
        <v>-4</v>
      </c>
      <c r="C137" s="21">
        <v>1</v>
      </c>
      <c r="D137" s="21" t="s">
        <v>501</v>
      </c>
      <c r="E137" s="21">
        <v>4</v>
      </c>
      <c r="F137" s="21">
        <v>1</v>
      </c>
      <c r="G137" s="21" t="s">
        <v>501</v>
      </c>
      <c r="H137" s="21">
        <v>3</v>
      </c>
      <c r="I137" s="21">
        <v>1</v>
      </c>
      <c r="J137" s="21" t="s">
        <v>501</v>
      </c>
      <c r="K137" s="21">
        <v>5</v>
      </c>
      <c r="L137" s="21">
        <v>1</v>
      </c>
      <c r="M137" s="21" t="s">
        <v>501</v>
      </c>
      <c r="N137" s="21">
        <v>-2</v>
      </c>
      <c r="O137" s="21">
        <v>1</v>
      </c>
      <c r="P137" s="21" t="s">
        <v>501</v>
      </c>
      <c r="Q137" s="21">
        <v>-10</v>
      </c>
      <c r="R137" s="21">
        <v>1</v>
      </c>
      <c r="S137" s="21" t="s">
        <v>501</v>
      </c>
      <c r="T137" s="21">
        <v>5</v>
      </c>
      <c r="U137" s="21">
        <v>1</v>
      </c>
      <c r="V137" s="21" t="s">
        <v>402</v>
      </c>
      <c r="W137" s="21">
        <v>2</v>
      </c>
      <c r="X137" s="21">
        <v>1</v>
      </c>
      <c r="Y137" s="21" t="s">
        <v>560</v>
      </c>
      <c r="Z137" s="21">
        <v>-3</v>
      </c>
      <c r="AA137" s="21">
        <v>1</v>
      </c>
      <c r="AB137" s="21" t="s">
        <v>253</v>
      </c>
      <c r="AC137" s="21">
        <v>-13</v>
      </c>
      <c r="AD137" s="21">
        <v>1</v>
      </c>
      <c r="AE137" s="21"/>
      <c r="AF137" s="21"/>
      <c r="AG137" s="21">
        <v>1</v>
      </c>
      <c r="AH137" s="21" t="s">
        <v>253</v>
      </c>
      <c r="AI137" s="21">
        <v>-3</v>
      </c>
      <c r="AJ137" s="21">
        <v>1</v>
      </c>
      <c r="AK137" s="21" t="s">
        <v>571</v>
      </c>
      <c r="AL137" s="21">
        <v>-15</v>
      </c>
      <c r="AM137" s="21">
        <v>1</v>
      </c>
      <c r="AN137" s="21"/>
      <c r="AO137" s="21"/>
      <c r="AP137" s="21">
        <v>1</v>
      </c>
      <c r="AQ137" s="21"/>
      <c r="AR137" s="21"/>
      <c r="AS137" s="21">
        <v>1</v>
      </c>
      <c r="AT137" s="21"/>
      <c r="AU137" s="21"/>
      <c r="AV137" s="21">
        <v>1</v>
      </c>
      <c r="AW137" s="21" t="s">
        <v>253</v>
      </c>
      <c r="AX137" s="21">
        <v>-1</v>
      </c>
      <c r="AY137" s="21">
        <v>1</v>
      </c>
      <c r="AZ137" s="21" t="s">
        <v>253</v>
      </c>
      <c r="BA137" s="21">
        <v>7</v>
      </c>
      <c r="BB137" s="21">
        <v>1</v>
      </c>
      <c r="BC137" s="21"/>
      <c r="BD137" s="21"/>
      <c r="BE137" s="21">
        <v>1</v>
      </c>
      <c r="BF137" s="21"/>
      <c r="BG137" s="21"/>
      <c r="BH137" s="21">
        <v>1</v>
      </c>
      <c r="BI137" s="21"/>
      <c r="BJ137" s="21"/>
      <c r="BK137" s="21">
        <v>1</v>
      </c>
    </row>
    <row r="138" spans="1:63" x14ac:dyDescent="0.25">
      <c r="A138" s="21" t="s">
        <v>97</v>
      </c>
      <c r="B138" s="21">
        <v>-4</v>
      </c>
      <c r="C138" s="21">
        <v>2</v>
      </c>
      <c r="D138" s="21" t="s">
        <v>60</v>
      </c>
      <c r="E138" s="21">
        <v>4</v>
      </c>
      <c r="F138" s="21">
        <v>2</v>
      </c>
      <c r="G138" s="21" t="s">
        <v>97</v>
      </c>
      <c r="H138" s="21">
        <v>3</v>
      </c>
      <c r="I138" s="21">
        <v>2</v>
      </c>
      <c r="J138" s="21" t="s">
        <v>97</v>
      </c>
      <c r="K138" s="21">
        <v>5</v>
      </c>
      <c r="L138" s="21">
        <v>2</v>
      </c>
      <c r="M138" s="21" t="s">
        <v>97</v>
      </c>
      <c r="N138" s="21">
        <v>-2</v>
      </c>
      <c r="O138" s="21">
        <v>2</v>
      </c>
      <c r="P138" s="21" t="s">
        <v>97</v>
      </c>
      <c r="Q138" s="21">
        <v>-10</v>
      </c>
      <c r="R138" s="21">
        <v>2</v>
      </c>
      <c r="S138" s="21" t="s">
        <v>97</v>
      </c>
      <c r="T138" s="21">
        <v>5</v>
      </c>
      <c r="U138" s="21">
        <v>2</v>
      </c>
      <c r="V138" s="21" t="s">
        <v>97</v>
      </c>
      <c r="W138" s="21">
        <v>2</v>
      </c>
      <c r="X138" s="21">
        <v>2</v>
      </c>
      <c r="Y138" s="21" t="s">
        <v>97</v>
      </c>
      <c r="Z138" s="21">
        <v>-3</v>
      </c>
      <c r="AA138" s="21">
        <v>2</v>
      </c>
      <c r="AB138" s="21" t="s">
        <v>491</v>
      </c>
      <c r="AC138" s="21">
        <v>-13</v>
      </c>
      <c r="AD138" s="21">
        <v>2</v>
      </c>
      <c r="AE138" s="21"/>
      <c r="AF138" s="21"/>
      <c r="AG138" s="21">
        <v>2</v>
      </c>
      <c r="AH138" s="21" t="s">
        <v>491</v>
      </c>
      <c r="AI138" s="21">
        <v>-3</v>
      </c>
      <c r="AJ138" s="21">
        <v>2</v>
      </c>
      <c r="AK138" s="21" t="s">
        <v>491</v>
      </c>
      <c r="AL138" s="21">
        <v>-15</v>
      </c>
      <c r="AM138" s="21">
        <v>2</v>
      </c>
      <c r="AN138" s="21"/>
      <c r="AO138" s="21"/>
      <c r="AP138" s="21">
        <v>2</v>
      </c>
      <c r="AQ138" s="21"/>
      <c r="AR138" s="21"/>
      <c r="AS138" s="21">
        <v>2</v>
      </c>
      <c r="AT138" s="21"/>
      <c r="AU138" s="21"/>
      <c r="AV138" s="21">
        <v>2</v>
      </c>
      <c r="AW138" s="21" t="s">
        <v>491</v>
      </c>
      <c r="AX138" s="21">
        <v>-1</v>
      </c>
      <c r="AY138" s="21">
        <v>2</v>
      </c>
      <c r="AZ138" s="21" t="s">
        <v>491</v>
      </c>
      <c r="BA138" s="21">
        <v>7</v>
      </c>
      <c r="BB138" s="21">
        <v>2</v>
      </c>
      <c r="BC138" s="21"/>
      <c r="BD138" s="21"/>
      <c r="BE138" s="21">
        <v>2</v>
      </c>
      <c r="BF138" s="21"/>
      <c r="BG138" s="21"/>
      <c r="BH138" s="21">
        <v>2</v>
      </c>
      <c r="BI138" s="21"/>
      <c r="BJ138" s="21"/>
      <c r="BK138" s="21">
        <v>2</v>
      </c>
    </row>
    <row r="139" spans="1:63" x14ac:dyDescent="0.25">
      <c r="A139" s="21" t="s">
        <v>394</v>
      </c>
      <c r="B139" s="21">
        <v>-4</v>
      </c>
      <c r="C139" s="21">
        <v>3</v>
      </c>
      <c r="D139" s="21" t="s">
        <v>394</v>
      </c>
      <c r="E139" s="21">
        <v>4</v>
      </c>
      <c r="F139" s="21">
        <v>3</v>
      </c>
      <c r="G139" s="21" t="s">
        <v>394</v>
      </c>
      <c r="H139" s="21">
        <v>3</v>
      </c>
      <c r="I139" s="21">
        <v>3</v>
      </c>
      <c r="J139" s="21" t="s">
        <v>394</v>
      </c>
      <c r="K139" s="21">
        <v>5</v>
      </c>
      <c r="L139" s="21">
        <v>3</v>
      </c>
      <c r="M139" s="21" t="s">
        <v>394</v>
      </c>
      <c r="N139" s="21">
        <v>-2</v>
      </c>
      <c r="O139" s="21">
        <v>3</v>
      </c>
      <c r="P139" s="21" t="s">
        <v>394</v>
      </c>
      <c r="Q139" s="21">
        <v>-10</v>
      </c>
      <c r="R139" s="21">
        <v>3</v>
      </c>
      <c r="S139" s="21" t="s">
        <v>394</v>
      </c>
      <c r="T139" s="21">
        <v>5</v>
      </c>
      <c r="U139" s="21">
        <v>3</v>
      </c>
      <c r="V139" s="21" t="s">
        <v>394</v>
      </c>
      <c r="W139" s="21">
        <v>2</v>
      </c>
      <c r="X139" s="21">
        <v>3</v>
      </c>
      <c r="Y139" s="21" t="s">
        <v>394</v>
      </c>
      <c r="Z139" s="21">
        <v>-3</v>
      </c>
      <c r="AA139" s="21">
        <v>3</v>
      </c>
      <c r="AB139" s="21" t="s">
        <v>97</v>
      </c>
      <c r="AC139" s="21">
        <v>-13</v>
      </c>
      <c r="AD139" s="21">
        <v>3</v>
      </c>
      <c r="AE139" s="21"/>
      <c r="AF139" s="21"/>
      <c r="AG139" s="21">
        <v>3</v>
      </c>
      <c r="AH139" s="21" t="s">
        <v>394</v>
      </c>
      <c r="AI139" s="21">
        <v>-3</v>
      </c>
      <c r="AJ139" s="21">
        <v>3</v>
      </c>
      <c r="AK139" s="21" t="s">
        <v>31</v>
      </c>
      <c r="AL139" s="21">
        <v>-15</v>
      </c>
      <c r="AM139" s="21">
        <v>3</v>
      </c>
      <c r="AN139" s="21"/>
      <c r="AO139" s="21"/>
      <c r="AP139" s="21">
        <v>3</v>
      </c>
      <c r="AQ139" s="21"/>
      <c r="AR139" s="21"/>
      <c r="AS139" s="21">
        <v>3</v>
      </c>
      <c r="AT139" s="21"/>
      <c r="AU139" s="21"/>
      <c r="AV139" s="21">
        <v>3</v>
      </c>
      <c r="AW139" s="21" t="s">
        <v>394</v>
      </c>
      <c r="AX139" s="21">
        <v>-1</v>
      </c>
      <c r="AY139" s="21">
        <v>3</v>
      </c>
      <c r="AZ139" s="21" t="s">
        <v>394</v>
      </c>
      <c r="BA139" s="21">
        <v>7</v>
      </c>
      <c r="BB139" s="21">
        <v>3</v>
      </c>
      <c r="BC139" s="21"/>
      <c r="BD139" s="21"/>
      <c r="BE139" s="21">
        <v>3</v>
      </c>
      <c r="BF139" s="21"/>
      <c r="BG139" s="21"/>
      <c r="BH139" s="21">
        <v>3</v>
      </c>
      <c r="BI139" s="21"/>
      <c r="BJ139" s="21"/>
      <c r="BK139" s="21">
        <v>3</v>
      </c>
    </row>
    <row r="140" spans="1:63" x14ac:dyDescent="0.25">
      <c r="A140" s="21" t="s">
        <v>31</v>
      </c>
      <c r="B140" s="21">
        <v>-4</v>
      </c>
      <c r="C140" s="21">
        <v>4</v>
      </c>
      <c r="D140" s="21" t="s">
        <v>31</v>
      </c>
      <c r="E140" s="21">
        <v>4</v>
      </c>
      <c r="F140" s="21">
        <v>4</v>
      </c>
      <c r="G140" s="21" t="s">
        <v>31</v>
      </c>
      <c r="H140" s="21">
        <v>3</v>
      </c>
      <c r="I140" s="21">
        <v>4</v>
      </c>
      <c r="J140" s="21" t="s">
        <v>31</v>
      </c>
      <c r="K140" s="21">
        <v>5</v>
      </c>
      <c r="L140" s="21">
        <v>4</v>
      </c>
      <c r="M140" s="21" t="s">
        <v>31</v>
      </c>
      <c r="N140" s="21">
        <v>-2</v>
      </c>
      <c r="O140" s="21">
        <v>4</v>
      </c>
      <c r="P140" s="21" t="s">
        <v>31</v>
      </c>
      <c r="Q140" s="21">
        <v>-10</v>
      </c>
      <c r="R140" s="21">
        <v>4</v>
      </c>
      <c r="S140" s="21" t="s">
        <v>31</v>
      </c>
      <c r="T140" s="21">
        <v>5</v>
      </c>
      <c r="U140" s="21">
        <v>4</v>
      </c>
      <c r="V140" s="21" t="s">
        <v>31</v>
      </c>
      <c r="W140" s="21">
        <v>2</v>
      </c>
      <c r="X140" s="21">
        <v>4</v>
      </c>
      <c r="Y140" s="21" t="s">
        <v>31</v>
      </c>
      <c r="Z140" s="21">
        <v>-3</v>
      </c>
      <c r="AA140" s="21">
        <v>4</v>
      </c>
      <c r="AB140" s="21" t="s">
        <v>31</v>
      </c>
      <c r="AC140" s="21">
        <v>-13</v>
      </c>
      <c r="AD140" s="21">
        <v>4</v>
      </c>
      <c r="AE140" s="21"/>
      <c r="AF140" s="21"/>
      <c r="AG140" s="21">
        <v>4</v>
      </c>
      <c r="AH140" s="21" t="s">
        <v>31</v>
      </c>
      <c r="AI140" s="21">
        <v>-3</v>
      </c>
      <c r="AJ140" s="21">
        <v>4</v>
      </c>
      <c r="AK140" s="21" t="s">
        <v>394</v>
      </c>
      <c r="AL140" s="21">
        <v>-15</v>
      </c>
      <c r="AM140" s="21">
        <v>4</v>
      </c>
      <c r="AN140" s="21"/>
      <c r="AO140" s="21"/>
      <c r="AP140" s="21">
        <v>4</v>
      </c>
      <c r="AQ140" s="21"/>
      <c r="AR140" s="21"/>
      <c r="AS140" s="21">
        <v>4</v>
      </c>
      <c r="AT140" s="21"/>
      <c r="AU140" s="21"/>
      <c r="AV140" s="21">
        <v>4</v>
      </c>
      <c r="AW140" s="21" t="s">
        <v>31</v>
      </c>
      <c r="AX140" s="21">
        <v>-1</v>
      </c>
      <c r="AY140" s="21">
        <v>4</v>
      </c>
      <c r="AZ140" s="21" t="s">
        <v>31</v>
      </c>
      <c r="BA140" s="21">
        <v>7</v>
      </c>
      <c r="BB140" s="21">
        <v>4</v>
      </c>
      <c r="BC140" s="21"/>
      <c r="BD140" s="21"/>
      <c r="BE140" s="21">
        <v>4</v>
      </c>
      <c r="BF140" s="21"/>
      <c r="BG140" s="21"/>
      <c r="BH140" s="21">
        <v>4</v>
      </c>
      <c r="BI140" s="21"/>
      <c r="BJ140" s="21"/>
      <c r="BK140" s="21">
        <v>4</v>
      </c>
    </row>
    <row r="141" spans="1:63" x14ac:dyDescent="0.25">
      <c r="A141" s="21" t="s">
        <v>606</v>
      </c>
      <c r="B141" s="21">
        <v>-4</v>
      </c>
      <c r="C141" s="21">
        <v>1</v>
      </c>
      <c r="D141" s="21" t="s">
        <v>497</v>
      </c>
      <c r="E141" s="21">
        <v>-8</v>
      </c>
      <c r="F141" s="21">
        <v>1</v>
      </c>
      <c r="G141" s="21" t="s">
        <v>497</v>
      </c>
      <c r="H141" s="21">
        <v>-17</v>
      </c>
      <c r="I141" s="21">
        <v>1</v>
      </c>
      <c r="J141" s="21" t="s">
        <v>60</v>
      </c>
      <c r="K141" s="21">
        <v>-3</v>
      </c>
      <c r="L141" s="21">
        <v>1</v>
      </c>
      <c r="M141" s="21" t="s">
        <v>60</v>
      </c>
      <c r="N141" s="21">
        <v>-1</v>
      </c>
      <c r="O141" s="21">
        <v>1</v>
      </c>
      <c r="P141" s="21" t="s">
        <v>60</v>
      </c>
      <c r="Q141" s="21">
        <v>10</v>
      </c>
      <c r="R141" s="21">
        <v>1</v>
      </c>
      <c r="S141" s="21" t="s">
        <v>60</v>
      </c>
      <c r="T141" s="21">
        <v>-8</v>
      </c>
      <c r="U141" s="21">
        <v>1</v>
      </c>
      <c r="V141" s="21" t="s">
        <v>60</v>
      </c>
      <c r="W141" s="21">
        <v>-20</v>
      </c>
      <c r="X141" s="21">
        <v>1</v>
      </c>
      <c r="Y141" s="21" t="s">
        <v>501</v>
      </c>
      <c r="Z141" s="21">
        <v>18</v>
      </c>
      <c r="AA141" s="21">
        <v>1</v>
      </c>
      <c r="AB141" s="21" t="s">
        <v>501</v>
      </c>
      <c r="AC141" s="21">
        <v>6</v>
      </c>
      <c r="AD141" s="21">
        <v>1</v>
      </c>
      <c r="AE141" s="21"/>
      <c r="AF141" s="21"/>
      <c r="AG141" s="21">
        <v>1</v>
      </c>
      <c r="AH141" s="21" t="s">
        <v>501</v>
      </c>
      <c r="AI141" s="21">
        <v>15</v>
      </c>
      <c r="AJ141" s="21">
        <v>1</v>
      </c>
      <c r="AK141" s="21" t="s">
        <v>128</v>
      </c>
      <c r="AL141" s="21">
        <v>23</v>
      </c>
      <c r="AM141" s="21">
        <v>1</v>
      </c>
      <c r="AN141" s="21"/>
      <c r="AO141" s="21"/>
      <c r="AP141" s="21">
        <v>1</v>
      </c>
      <c r="AQ141" s="21"/>
      <c r="AR141" s="21"/>
      <c r="AS141" s="21">
        <v>1</v>
      </c>
      <c r="AT141" s="21"/>
      <c r="AU141" s="21"/>
      <c r="AV141" s="21">
        <v>1</v>
      </c>
      <c r="AW141" s="21" t="s">
        <v>128</v>
      </c>
      <c r="AX141" s="21">
        <v>-5</v>
      </c>
      <c r="AY141" s="21">
        <v>1</v>
      </c>
      <c r="AZ141" s="21" t="s">
        <v>157</v>
      </c>
      <c r="BA141" s="21">
        <v>13</v>
      </c>
      <c r="BB141" s="21">
        <v>1</v>
      </c>
      <c r="BC141" s="21"/>
      <c r="BD141" s="21"/>
      <c r="BE141" s="21">
        <v>1</v>
      </c>
      <c r="BF141" s="21"/>
      <c r="BG141" s="21"/>
      <c r="BH141" s="21">
        <v>1</v>
      </c>
      <c r="BI141" s="21"/>
      <c r="BJ141" s="21"/>
      <c r="BK141" s="21">
        <v>1</v>
      </c>
    </row>
    <row r="142" spans="1:63" x14ac:dyDescent="0.25">
      <c r="A142" s="21" t="s">
        <v>234</v>
      </c>
      <c r="B142" s="21">
        <v>-4</v>
      </c>
      <c r="C142" s="21">
        <v>2</v>
      </c>
      <c r="D142" s="21" t="s">
        <v>234</v>
      </c>
      <c r="E142" s="21">
        <v>-8</v>
      </c>
      <c r="F142" s="21">
        <v>2</v>
      </c>
      <c r="G142" s="21" t="s">
        <v>234</v>
      </c>
      <c r="H142" s="21">
        <v>-17</v>
      </c>
      <c r="I142" s="21">
        <v>2</v>
      </c>
      <c r="J142" s="21" t="s">
        <v>560</v>
      </c>
      <c r="K142" s="21">
        <v>-3</v>
      </c>
      <c r="L142" s="21">
        <v>2</v>
      </c>
      <c r="M142" s="21" t="s">
        <v>560</v>
      </c>
      <c r="N142" s="21">
        <v>-1</v>
      </c>
      <c r="O142" s="21">
        <v>2</v>
      </c>
      <c r="P142" s="21" t="s">
        <v>560</v>
      </c>
      <c r="Q142" s="21">
        <v>10</v>
      </c>
      <c r="R142" s="21">
        <v>2</v>
      </c>
      <c r="S142" s="21" t="s">
        <v>560</v>
      </c>
      <c r="T142" s="21">
        <v>-8</v>
      </c>
      <c r="U142" s="21">
        <v>2</v>
      </c>
      <c r="V142" s="21" t="s">
        <v>560</v>
      </c>
      <c r="W142" s="21">
        <v>-20</v>
      </c>
      <c r="X142" s="21">
        <v>2</v>
      </c>
      <c r="Y142" s="21" t="s">
        <v>60</v>
      </c>
      <c r="Z142" s="21">
        <v>18</v>
      </c>
      <c r="AA142" s="21">
        <v>2</v>
      </c>
      <c r="AB142" s="21" t="s">
        <v>60</v>
      </c>
      <c r="AC142" s="21">
        <v>6</v>
      </c>
      <c r="AD142" s="21">
        <v>2</v>
      </c>
      <c r="AE142" s="21"/>
      <c r="AF142" s="21"/>
      <c r="AG142" s="21">
        <v>2</v>
      </c>
      <c r="AH142" s="21" t="s">
        <v>60</v>
      </c>
      <c r="AI142" s="21">
        <v>15</v>
      </c>
      <c r="AJ142" s="21">
        <v>2</v>
      </c>
      <c r="AK142" s="21" t="s">
        <v>252</v>
      </c>
      <c r="AL142" s="21">
        <v>23</v>
      </c>
      <c r="AM142" s="21">
        <v>2</v>
      </c>
      <c r="AN142" s="21"/>
      <c r="AO142" s="21"/>
      <c r="AP142" s="21">
        <v>2</v>
      </c>
      <c r="AQ142" s="21"/>
      <c r="AR142" s="21"/>
      <c r="AS142" s="21">
        <v>2</v>
      </c>
      <c r="AT142" s="21"/>
      <c r="AU142" s="21"/>
      <c r="AV142" s="21">
        <v>2</v>
      </c>
      <c r="AW142" s="21" t="s">
        <v>255</v>
      </c>
      <c r="AX142" s="21">
        <v>-5</v>
      </c>
      <c r="AY142" s="21">
        <v>2</v>
      </c>
      <c r="AZ142" s="21" t="s">
        <v>255</v>
      </c>
      <c r="BA142" s="21">
        <v>13</v>
      </c>
      <c r="BB142" s="21">
        <v>2</v>
      </c>
      <c r="BC142" s="21"/>
      <c r="BD142" s="21"/>
      <c r="BE142" s="21">
        <v>2</v>
      </c>
      <c r="BF142" s="21"/>
      <c r="BG142" s="21"/>
      <c r="BH142" s="21">
        <v>2</v>
      </c>
      <c r="BI142" s="21"/>
      <c r="BJ142" s="21"/>
      <c r="BK142" s="21">
        <v>2</v>
      </c>
    </row>
    <row r="143" spans="1:63" x14ac:dyDescent="0.25">
      <c r="A143" s="21" t="s">
        <v>255</v>
      </c>
      <c r="B143" s="21">
        <v>-4</v>
      </c>
      <c r="C143" s="21">
        <v>3</v>
      </c>
      <c r="D143" s="21" t="s">
        <v>255</v>
      </c>
      <c r="E143" s="21">
        <v>-8</v>
      </c>
      <c r="F143" s="21">
        <v>3</v>
      </c>
      <c r="G143" s="21" t="s">
        <v>255</v>
      </c>
      <c r="H143" s="21">
        <v>-17</v>
      </c>
      <c r="I143" s="21">
        <v>3</v>
      </c>
      <c r="J143" s="21" t="s">
        <v>126</v>
      </c>
      <c r="K143" s="21">
        <v>-3</v>
      </c>
      <c r="L143" s="21">
        <v>3</v>
      </c>
      <c r="M143" s="21" t="s">
        <v>126</v>
      </c>
      <c r="N143" s="21">
        <v>-1</v>
      </c>
      <c r="O143" s="21">
        <v>3</v>
      </c>
      <c r="P143" s="21" t="s">
        <v>126</v>
      </c>
      <c r="Q143" s="21">
        <v>10</v>
      </c>
      <c r="R143" s="21">
        <v>3</v>
      </c>
      <c r="S143" s="21" t="s">
        <v>126</v>
      </c>
      <c r="T143" s="21">
        <v>-8</v>
      </c>
      <c r="U143" s="21">
        <v>3</v>
      </c>
      <c r="V143" s="21" t="s">
        <v>126</v>
      </c>
      <c r="W143" s="21">
        <v>-20</v>
      </c>
      <c r="X143" s="21">
        <v>3</v>
      </c>
      <c r="Y143" s="21" t="s">
        <v>494</v>
      </c>
      <c r="Z143" s="21">
        <v>18</v>
      </c>
      <c r="AA143" s="21">
        <v>3</v>
      </c>
      <c r="AB143" s="21" t="s">
        <v>394</v>
      </c>
      <c r="AC143" s="21">
        <v>6</v>
      </c>
      <c r="AD143" s="21">
        <v>3</v>
      </c>
      <c r="AE143" s="21"/>
      <c r="AF143" s="21"/>
      <c r="AG143" s="21">
        <v>3</v>
      </c>
      <c r="AH143" s="21" t="s">
        <v>494</v>
      </c>
      <c r="AI143" s="21">
        <v>15</v>
      </c>
      <c r="AJ143" s="21">
        <v>3</v>
      </c>
      <c r="AK143" s="21" t="s">
        <v>494</v>
      </c>
      <c r="AL143" s="21">
        <v>23</v>
      </c>
      <c r="AM143" s="21">
        <v>3</v>
      </c>
      <c r="AN143" s="21"/>
      <c r="AO143" s="21"/>
      <c r="AP143" s="21">
        <v>3</v>
      </c>
      <c r="AQ143" s="21"/>
      <c r="AR143" s="21"/>
      <c r="AS143" s="21">
        <v>3</v>
      </c>
      <c r="AT143" s="21"/>
      <c r="AU143" s="21"/>
      <c r="AV143" s="21">
        <v>3</v>
      </c>
      <c r="AW143" s="21" t="s">
        <v>494</v>
      </c>
      <c r="AX143" s="21">
        <v>-5</v>
      </c>
      <c r="AY143" s="21">
        <v>3</v>
      </c>
      <c r="AZ143" s="21" t="s">
        <v>494</v>
      </c>
      <c r="BA143" s="21">
        <v>13</v>
      </c>
      <c r="BB143" s="21">
        <v>3</v>
      </c>
      <c r="BC143" s="21"/>
      <c r="BD143" s="21"/>
      <c r="BE143" s="21">
        <v>3</v>
      </c>
      <c r="BF143" s="21"/>
      <c r="BG143" s="21"/>
      <c r="BH143" s="21">
        <v>3</v>
      </c>
      <c r="BI143" s="21"/>
      <c r="BJ143" s="21"/>
      <c r="BK143" s="21">
        <v>3</v>
      </c>
    </row>
    <row r="144" spans="1:63" x14ac:dyDescent="0.25">
      <c r="A144" s="21" t="s">
        <v>15</v>
      </c>
      <c r="B144" s="21">
        <v>-4</v>
      </c>
      <c r="C144" s="21">
        <v>4</v>
      </c>
      <c r="D144" s="21" t="s">
        <v>126</v>
      </c>
      <c r="E144" s="21">
        <v>-8</v>
      </c>
      <c r="F144" s="21">
        <v>4</v>
      </c>
      <c r="G144" s="21" t="s">
        <v>126</v>
      </c>
      <c r="H144" s="21">
        <v>-17</v>
      </c>
      <c r="I144" s="21">
        <v>4</v>
      </c>
      <c r="J144" s="21" t="s">
        <v>18</v>
      </c>
      <c r="K144" s="21">
        <v>-3</v>
      </c>
      <c r="L144" s="21">
        <v>4</v>
      </c>
      <c r="M144" s="21" t="s">
        <v>18</v>
      </c>
      <c r="N144" s="21">
        <v>-1</v>
      </c>
      <c r="O144" s="21">
        <v>4</v>
      </c>
      <c r="P144" s="21" t="s">
        <v>18</v>
      </c>
      <c r="Q144" s="21">
        <v>10</v>
      </c>
      <c r="R144" s="21">
        <v>4</v>
      </c>
      <c r="S144" s="21" t="s">
        <v>18</v>
      </c>
      <c r="T144" s="21">
        <v>-8</v>
      </c>
      <c r="U144" s="21">
        <v>4</v>
      </c>
      <c r="V144" s="21" t="s">
        <v>18</v>
      </c>
      <c r="W144" s="21">
        <v>-20</v>
      </c>
      <c r="X144" s="21">
        <v>4</v>
      </c>
      <c r="Y144" s="21" t="s">
        <v>18</v>
      </c>
      <c r="Z144" s="21">
        <v>18</v>
      </c>
      <c r="AA144" s="21">
        <v>4</v>
      </c>
      <c r="AB144" s="21" t="s">
        <v>18</v>
      </c>
      <c r="AC144" s="21">
        <v>6</v>
      </c>
      <c r="AD144" s="21">
        <v>4</v>
      </c>
      <c r="AE144" s="21"/>
      <c r="AF144" s="21"/>
      <c r="AG144" s="21">
        <v>4</v>
      </c>
      <c r="AH144" s="21" t="s">
        <v>18</v>
      </c>
      <c r="AI144" s="21">
        <v>15</v>
      </c>
      <c r="AJ144" s="21">
        <v>4</v>
      </c>
      <c r="AK144" s="21" t="s">
        <v>18</v>
      </c>
      <c r="AL144" s="21">
        <v>23</v>
      </c>
      <c r="AM144" s="21">
        <v>4</v>
      </c>
      <c r="AN144" s="21"/>
      <c r="AO144" s="21"/>
      <c r="AP144" s="21">
        <v>4</v>
      </c>
      <c r="AQ144" s="21"/>
      <c r="AR144" s="21"/>
      <c r="AS144" s="21">
        <v>4</v>
      </c>
      <c r="AT144" s="21"/>
      <c r="AU144" s="21"/>
      <c r="AV144" s="21">
        <v>4</v>
      </c>
      <c r="AW144" s="21" t="s">
        <v>18</v>
      </c>
      <c r="AX144" s="21">
        <v>-5</v>
      </c>
      <c r="AY144" s="21">
        <v>4</v>
      </c>
      <c r="AZ144" s="21" t="s">
        <v>18</v>
      </c>
      <c r="BA144" s="21">
        <v>13</v>
      </c>
      <c r="BB144" s="21">
        <v>4</v>
      </c>
      <c r="BC144" s="21"/>
      <c r="BD144" s="21"/>
      <c r="BE144" s="21">
        <v>4</v>
      </c>
      <c r="BF144" s="21"/>
      <c r="BG144" s="21"/>
      <c r="BH144" s="21">
        <v>4</v>
      </c>
      <c r="BI144" s="21"/>
      <c r="BJ144" s="21"/>
      <c r="BK144" s="21">
        <v>4</v>
      </c>
    </row>
    <row r="145" spans="1:63" x14ac:dyDescent="0.25">
      <c r="A145" s="21" t="s">
        <v>491</v>
      </c>
      <c r="B145" s="21">
        <v>-4</v>
      </c>
      <c r="C145" s="21">
        <v>1</v>
      </c>
      <c r="D145" s="21" t="s">
        <v>491</v>
      </c>
      <c r="E145" s="21">
        <v>4</v>
      </c>
      <c r="F145" s="21">
        <v>1</v>
      </c>
      <c r="G145" s="21" t="s">
        <v>491</v>
      </c>
      <c r="H145" s="21">
        <v>6</v>
      </c>
      <c r="I145" s="21">
        <v>1</v>
      </c>
      <c r="J145" s="21" t="s">
        <v>491</v>
      </c>
      <c r="K145" s="21">
        <v>3</v>
      </c>
      <c r="L145" s="21">
        <v>1</v>
      </c>
      <c r="M145" s="21" t="s">
        <v>491</v>
      </c>
      <c r="N145" s="21">
        <v>-1</v>
      </c>
      <c r="O145" s="21">
        <v>1</v>
      </c>
      <c r="P145" s="21" t="s">
        <v>491</v>
      </c>
      <c r="Q145" s="21">
        <v>-1</v>
      </c>
      <c r="R145" s="21">
        <v>1</v>
      </c>
      <c r="S145" s="21" t="s">
        <v>491</v>
      </c>
      <c r="T145" s="21">
        <v>-25</v>
      </c>
      <c r="U145" s="21">
        <v>1</v>
      </c>
      <c r="V145" s="21" t="s">
        <v>491</v>
      </c>
      <c r="W145" s="21">
        <v>-16</v>
      </c>
      <c r="X145" s="21">
        <v>1</v>
      </c>
      <c r="Y145" s="21" t="s">
        <v>491</v>
      </c>
      <c r="Z145" s="21">
        <v>-11</v>
      </c>
      <c r="AA145" s="21">
        <v>1</v>
      </c>
      <c r="AB145" s="21" t="s">
        <v>369</v>
      </c>
      <c r="AC145" s="21">
        <v>3</v>
      </c>
      <c r="AD145" s="21">
        <v>1</v>
      </c>
      <c r="AE145" s="21"/>
      <c r="AF145" s="21"/>
      <c r="AG145" s="21">
        <v>1</v>
      </c>
      <c r="AH145" s="21" t="s">
        <v>157</v>
      </c>
      <c r="AI145" s="21">
        <v>-1</v>
      </c>
      <c r="AJ145" s="21">
        <v>1</v>
      </c>
      <c r="AK145" s="21" t="s">
        <v>501</v>
      </c>
      <c r="AL145" s="21">
        <v>-7</v>
      </c>
      <c r="AM145" s="21">
        <v>1</v>
      </c>
      <c r="AN145" s="21"/>
      <c r="AO145" s="21"/>
      <c r="AP145" s="21">
        <v>1</v>
      </c>
      <c r="AQ145" s="21"/>
      <c r="AR145" s="21"/>
      <c r="AS145" s="21">
        <v>1</v>
      </c>
      <c r="AT145" s="21"/>
      <c r="AU145" s="21"/>
      <c r="AV145" s="21">
        <v>1</v>
      </c>
      <c r="AW145" s="21" t="s">
        <v>501</v>
      </c>
      <c r="AX145" s="21">
        <v>-12</v>
      </c>
      <c r="AY145" s="21">
        <v>1</v>
      </c>
      <c r="AZ145" s="21" t="s">
        <v>501</v>
      </c>
      <c r="BA145" s="21">
        <v>30</v>
      </c>
      <c r="BB145" s="21">
        <v>1</v>
      </c>
      <c r="BC145" s="21"/>
      <c r="BD145" s="21"/>
      <c r="BE145" s="21">
        <v>1</v>
      </c>
      <c r="BF145" s="21"/>
      <c r="BG145" s="21"/>
      <c r="BH145" s="21">
        <v>1</v>
      </c>
      <c r="BI145" s="21"/>
      <c r="BJ145" s="21"/>
      <c r="BK145" s="21">
        <v>1</v>
      </c>
    </row>
    <row r="146" spans="1:63" x14ac:dyDescent="0.25">
      <c r="A146" s="21" t="s">
        <v>560</v>
      </c>
      <c r="B146" s="21">
        <v>-4</v>
      </c>
      <c r="C146" s="21">
        <v>2</v>
      </c>
      <c r="D146" s="21" t="s">
        <v>560</v>
      </c>
      <c r="E146" s="21">
        <v>4</v>
      </c>
      <c r="F146" s="21">
        <v>2</v>
      </c>
      <c r="G146" s="21" t="s">
        <v>560</v>
      </c>
      <c r="H146" s="21">
        <v>6</v>
      </c>
      <c r="I146" s="21">
        <v>2</v>
      </c>
      <c r="J146" s="21" t="s">
        <v>115</v>
      </c>
      <c r="K146" s="21">
        <v>3</v>
      </c>
      <c r="L146" s="21">
        <v>2</v>
      </c>
      <c r="M146" s="21" t="s">
        <v>234</v>
      </c>
      <c r="N146" s="21">
        <v>-1</v>
      </c>
      <c r="O146" s="21">
        <v>2</v>
      </c>
      <c r="P146" s="21" t="s">
        <v>115</v>
      </c>
      <c r="Q146" s="21">
        <v>-1</v>
      </c>
      <c r="R146" s="21">
        <v>2</v>
      </c>
      <c r="S146" s="21" t="s">
        <v>115</v>
      </c>
      <c r="T146" s="21">
        <v>-25</v>
      </c>
      <c r="U146" s="21">
        <v>2</v>
      </c>
      <c r="V146" s="21" t="s">
        <v>115</v>
      </c>
      <c r="W146" s="21">
        <v>-16</v>
      </c>
      <c r="X146" s="21">
        <v>2</v>
      </c>
      <c r="Y146" s="21" t="s">
        <v>115</v>
      </c>
      <c r="Z146" s="21">
        <v>-11</v>
      </c>
      <c r="AA146" s="21">
        <v>2</v>
      </c>
      <c r="AB146" s="21" t="s">
        <v>115</v>
      </c>
      <c r="AC146" s="21">
        <v>3</v>
      </c>
      <c r="AD146" s="21">
        <v>2</v>
      </c>
      <c r="AE146" s="21"/>
      <c r="AF146" s="21"/>
      <c r="AG146" s="21">
        <v>2</v>
      </c>
      <c r="AH146" s="21" t="s">
        <v>115</v>
      </c>
      <c r="AI146" s="21">
        <v>-1</v>
      </c>
      <c r="AJ146" s="21">
        <v>2</v>
      </c>
      <c r="AK146" s="21" t="s">
        <v>126</v>
      </c>
      <c r="AL146" s="21">
        <v>-7</v>
      </c>
      <c r="AM146" s="21">
        <v>2</v>
      </c>
      <c r="AN146" s="21"/>
      <c r="AO146" s="21"/>
      <c r="AP146" s="21">
        <v>2</v>
      </c>
      <c r="AQ146" s="21"/>
      <c r="AR146" s="21"/>
      <c r="AS146" s="21">
        <v>2</v>
      </c>
      <c r="AT146" s="21"/>
      <c r="AU146" s="21"/>
      <c r="AV146" s="21">
        <v>2</v>
      </c>
      <c r="AW146" s="21" t="s">
        <v>126</v>
      </c>
      <c r="AX146" s="21">
        <v>-12</v>
      </c>
      <c r="AY146" s="21">
        <v>2</v>
      </c>
      <c r="AZ146" s="21" t="s">
        <v>126</v>
      </c>
      <c r="BA146" s="21">
        <v>30</v>
      </c>
      <c r="BB146" s="21">
        <v>2</v>
      </c>
      <c r="BC146" s="21"/>
      <c r="BD146" s="21"/>
      <c r="BE146" s="21">
        <v>2</v>
      </c>
      <c r="BF146" s="21"/>
      <c r="BG146" s="21"/>
      <c r="BH146" s="21">
        <v>2</v>
      </c>
      <c r="BI146" s="21"/>
      <c r="BJ146" s="21"/>
      <c r="BK146" s="21">
        <v>2</v>
      </c>
    </row>
    <row r="147" spans="1:63" x14ac:dyDescent="0.25">
      <c r="A147" s="21" t="s">
        <v>253</v>
      </c>
      <c r="B147" s="21">
        <v>-4</v>
      </c>
      <c r="C147" s="21">
        <v>3</v>
      </c>
      <c r="D147" s="21" t="s">
        <v>97</v>
      </c>
      <c r="E147" s="21">
        <v>4</v>
      </c>
      <c r="F147" s="21">
        <v>3</v>
      </c>
      <c r="G147" s="21" t="s">
        <v>253</v>
      </c>
      <c r="H147" s="21">
        <v>6</v>
      </c>
      <c r="I147" s="21">
        <v>3</v>
      </c>
      <c r="J147" s="21" t="s">
        <v>253</v>
      </c>
      <c r="K147" s="21">
        <v>3</v>
      </c>
      <c r="L147" s="21">
        <v>3</v>
      </c>
      <c r="M147" s="21" t="s">
        <v>115</v>
      </c>
      <c r="N147" s="21">
        <v>-1</v>
      </c>
      <c r="O147" s="21">
        <v>3</v>
      </c>
      <c r="P147" s="21" t="s">
        <v>253</v>
      </c>
      <c r="Q147" s="21">
        <v>-1</v>
      </c>
      <c r="R147" s="21">
        <v>3</v>
      </c>
      <c r="S147" s="21" t="s">
        <v>494</v>
      </c>
      <c r="T147" s="21">
        <v>-25</v>
      </c>
      <c r="U147" s="21">
        <v>3</v>
      </c>
      <c r="V147" s="21" t="s">
        <v>253</v>
      </c>
      <c r="W147" s="21">
        <v>-16</v>
      </c>
      <c r="X147" s="21">
        <v>3</v>
      </c>
      <c r="Y147" s="21" t="s">
        <v>253</v>
      </c>
      <c r="Z147" s="21">
        <v>-11</v>
      </c>
      <c r="AA147" s="21">
        <v>3</v>
      </c>
      <c r="AB147" s="21" t="s">
        <v>100</v>
      </c>
      <c r="AC147" s="21">
        <v>3</v>
      </c>
      <c r="AD147" s="21">
        <v>3</v>
      </c>
      <c r="AE147" s="21"/>
      <c r="AF147" s="21"/>
      <c r="AG147" s="21">
        <v>3</v>
      </c>
      <c r="AH147" s="21" t="s">
        <v>100</v>
      </c>
      <c r="AI147" s="21">
        <v>-1</v>
      </c>
      <c r="AJ147" s="21">
        <v>3</v>
      </c>
      <c r="AK147" s="21" t="s">
        <v>100</v>
      </c>
      <c r="AL147" s="21">
        <v>-7</v>
      </c>
      <c r="AM147" s="21">
        <v>3</v>
      </c>
      <c r="AN147" s="21"/>
      <c r="AO147" s="21"/>
      <c r="AP147" s="21">
        <v>3</v>
      </c>
      <c r="AQ147" s="21"/>
      <c r="AR147" s="21"/>
      <c r="AS147" s="21">
        <v>3</v>
      </c>
      <c r="AT147" s="21"/>
      <c r="AU147" s="21"/>
      <c r="AV147" s="21">
        <v>3</v>
      </c>
      <c r="AW147" s="21" t="s">
        <v>15</v>
      </c>
      <c r="AX147" s="21">
        <v>-12</v>
      </c>
      <c r="AY147" s="21">
        <v>3</v>
      </c>
      <c r="AZ147" s="21" t="s">
        <v>15</v>
      </c>
      <c r="BA147" s="21">
        <v>30</v>
      </c>
      <c r="BB147" s="21">
        <v>3</v>
      </c>
      <c r="BC147" s="21"/>
      <c r="BD147" s="21"/>
      <c r="BE147" s="21">
        <v>3</v>
      </c>
      <c r="BF147" s="21"/>
      <c r="BG147" s="21"/>
      <c r="BH147" s="21">
        <v>3</v>
      </c>
      <c r="BI147" s="21"/>
      <c r="BJ147" s="21"/>
      <c r="BK147" s="21">
        <v>3</v>
      </c>
    </row>
    <row r="148" spans="1:63" x14ac:dyDescent="0.25">
      <c r="A148" s="21" t="s">
        <v>100</v>
      </c>
      <c r="B148" s="21">
        <v>-4</v>
      </c>
      <c r="C148" s="21">
        <v>4</v>
      </c>
      <c r="D148" s="21" t="s">
        <v>100</v>
      </c>
      <c r="E148" s="21">
        <v>4</v>
      </c>
      <c r="F148" s="21">
        <v>4</v>
      </c>
      <c r="G148" s="21" t="s">
        <v>100</v>
      </c>
      <c r="H148" s="21">
        <v>6</v>
      </c>
      <c r="I148" s="21">
        <v>4</v>
      </c>
      <c r="J148" s="21" t="s">
        <v>100</v>
      </c>
      <c r="K148" s="21">
        <v>3</v>
      </c>
      <c r="L148" s="21">
        <v>4</v>
      </c>
      <c r="M148" s="21" t="s">
        <v>253</v>
      </c>
      <c r="N148" s="21">
        <v>-1</v>
      </c>
      <c r="O148" s="21">
        <v>4</v>
      </c>
      <c r="P148" s="21" t="s">
        <v>100</v>
      </c>
      <c r="Q148" s="21">
        <v>-1</v>
      </c>
      <c r="R148" s="21">
        <v>4</v>
      </c>
      <c r="S148" s="21" t="s">
        <v>100</v>
      </c>
      <c r="T148" s="21">
        <v>-25</v>
      </c>
      <c r="U148" s="21">
        <v>4</v>
      </c>
      <c r="V148" s="21" t="s">
        <v>100</v>
      </c>
      <c r="W148" s="21">
        <v>-16</v>
      </c>
      <c r="X148" s="21">
        <v>4</v>
      </c>
      <c r="Y148" s="21" t="s">
        <v>100</v>
      </c>
      <c r="Z148" s="21">
        <v>-11</v>
      </c>
      <c r="AA148" s="21">
        <v>4</v>
      </c>
      <c r="AB148" s="21" t="s">
        <v>15</v>
      </c>
      <c r="AC148" s="21">
        <v>3</v>
      </c>
      <c r="AD148" s="21">
        <v>4</v>
      </c>
      <c r="AE148" s="21"/>
      <c r="AF148" s="21"/>
      <c r="AG148" s="21">
        <v>4</v>
      </c>
      <c r="AH148" s="21" t="s">
        <v>15</v>
      </c>
      <c r="AI148" s="21">
        <v>-1</v>
      </c>
      <c r="AJ148" s="21">
        <v>4</v>
      </c>
      <c r="AK148" s="21" t="s">
        <v>15</v>
      </c>
      <c r="AL148" s="21">
        <v>-7</v>
      </c>
      <c r="AM148" s="21">
        <v>4</v>
      </c>
      <c r="AN148" s="21"/>
      <c r="AO148" s="21"/>
      <c r="AP148" s="21">
        <v>4</v>
      </c>
      <c r="AQ148" s="21"/>
      <c r="AR148" s="21"/>
      <c r="AS148" s="21">
        <v>4</v>
      </c>
      <c r="AT148" s="21"/>
      <c r="AU148" s="21"/>
      <c r="AV148" s="21">
        <v>4</v>
      </c>
      <c r="AW148" s="21" t="s">
        <v>100</v>
      </c>
      <c r="AX148" s="21">
        <v>-12</v>
      </c>
      <c r="AY148" s="21">
        <v>4</v>
      </c>
      <c r="AZ148" s="21" t="s">
        <v>100</v>
      </c>
      <c r="BA148" s="21">
        <v>30</v>
      </c>
      <c r="BB148" s="21">
        <v>4</v>
      </c>
      <c r="BC148" s="21"/>
      <c r="BD148" s="21"/>
      <c r="BE148" s="21">
        <v>4</v>
      </c>
      <c r="BF148" s="21"/>
      <c r="BG148" s="21"/>
      <c r="BH148" s="21">
        <v>4</v>
      </c>
      <c r="BI148" s="21"/>
      <c r="BJ148" s="21"/>
      <c r="BK148" s="21">
        <v>4</v>
      </c>
    </row>
    <row r="149" spans="1:63" x14ac:dyDescent="0.25">
      <c r="A149" s="21" t="s">
        <v>561</v>
      </c>
      <c r="B149" s="21">
        <v>8</v>
      </c>
      <c r="C149" s="21">
        <v>1</v>
      </c>
      <c r="D149" s="21" t="s">
        <v>398</v>
      </c>
      <c r="E149" s="21">
        <v>17</v>
      </c>
      <c r="F149" s="21">
        <v>1</v>
      </c>
      <c r="G149" s="21" t="s">
        <v>134</v>
      </c>
      <c r="H149" s="21">
        <v>6</v>
      </c>
      <c r="I149" s="21">
        <v>1</v>
      </c>
      <c r="J149" s="21" t="s">
        <v>134</v>
      </c>
      <c r="K149" s="21">
        <v>10</v>
      </c>
      <c r="L149" s="21">
        <v>1</v>
      </c>
      <c r="M149" s="21" t="s">
        <v>400</v>
      </c>
      <c r="N149" s="21">
        <v>-1</v>
      </c>
      <c r="O149" s="21">
        <v>1</v>
      </c>
      <c r="P149" s="21" t="s">
        <v>400</v>
      </c>
      <c r="Q149" s="21">
        <v>6</v>
      </c>
      <c r="R149" s="21">
        <v>1</v>
      </c>
      <c r="S149" s="21" t="s">
        <v>400</v>
      </c>
      <c r="T149" s="21">
        <v>18</v>
      </c>
      <c r="U149" s="21">
        <v>1</v>
      </c>
      <c r="V149" s="21" t="s">
        <v>561</v>
      </c>
      <c r="W149" s="21">
        <v>19</v>
      </c>
      <c r="X149" s="21">
        <v>1</v>
      </c>
      <c r="Y149" s="21" t="s">
        <v>566</v>
      </c>
      <c r="Z149" s="21">
        <v>15</v>
      </c>
      <c r="AA149" s="21">
        <v>1</v>
      </c>
      <c r="AB149" s="21" t="s">
        <v>566</v>
      </c>
      <c r="AC149" s="21">
        <v>-3</v>
      </c>
      <c r="AD149" s="21">
        <v>1</v>
      </c>
      <c r="AE149" s="21"/>
      <c r="AF149" s="21"/>
      <c r="AG149" s="21">
        <v>1</v>
      </c>
      <c r="AH149" s="21" t="s">
        <v>134</v>
      </c>
      <c r="AI149" s="21">
        <v>27</v>
      </c>
      <c r="AJ149" s="21">
        <v>1</v>
      </c>
      <c r="AK149" s="21" t="s">
        <v>563</v>
      </c>
      <c r="AL149" s="21">
        <v>4</v>
      </c>
      <c r="AM149" s="21">
        <v>1</v>
      </c>
      <c r="AN149" s="21"/>
      <c r="AO149" s="21"/>
      <c r="AP149" s="21">
        <v>1</v>
      </c>
      <c r="AQ149" s="21"/>
      <c r="AR149" s="21"/>
      <c r="AS149" s="21">
        <v>1</v>
      </c>
      <c r="AT149" s="21"/>
      <c r="AU149" s="21"/>
      <c r="AV149" s="21">
        <v>1</v>
      </c>
      <c r="AW149" s="21" t="s">
        <v>8</v>
      </c>
      <c r="AX149" s="21">
        <v>-6</v>
      </c>
      <c r="AY149" s="21">
        <v>1</v>
      </c>
      <c r="AZ149" s="21" t="s">
        <v>502</v>
      </c>
      <c r="BA149" s="21">
        <v>23</v>
      </c>
      <c r="BB149" s="21">
        <v>1</v>
      </c>
      <c r="BC149" s="21"/>
      <c r="BD149" s="21"/>
      <c r="BE149" s="21">
        <v>1</v>
      </c>
      <c r="BF149" s="21"/>
      <c r="BG149" s="21"/>
      <c r="BH149" s="21">
        <v>1</v>
      </c>
      <c r="BI149" s="21"/>
      <c r="BJ149" s="21"/>
      <c r="BK149" s="21">
        <v>1</v>
      </c>
    </row>
    <row r="150" spans="1:63" x14ac:dyDescent="0.25">
      <c r="A150" s="21" t="s">
        <v>553</v>
      </c>
      <c r="B150" s="21">
        <v>8</v>
      </c>
      <c r="C150" s="21">
        <v>2</v>
      </c>
      <c r="D150" s="21" t="s">
        <v>606</v>
      </c>
      <c r="E150" s="21">
        <v>17</v>
      </c>
      <c r="F150" s="21">
        <v>2</v>
      </c>
      <c r="G150" s="21" t="s">
        <v>124</v>
      </c>
      <c r="H150" s="21">
        <v>6</v>
      </c>
      <c r="I150" s="21">
        <v>2</v>
      </c>
      <c r="J150" s="21" t="s">
        <v>606</v>
      </c>
      <c r="K150" s="21">
        <v>10</v>
      </c>
      <c r="L150" s="21">
        <v>2</v>
      </c>
      <c r="M150" s="21" t="s">
        <v>20</v>
      </c>
      <c r="N150" s="21">
        <v>-1</v>
      </c>
      <c r="O150" s="21">
        <v>2</v>
      </c>
      <c r="P150" s="21" t="s">
        <v>606</v>
      </c>
      <c r="Q150" s="21">
        <v>6</v>
      </c>
      <c r="R150" s="21">
        <v>2</v>
      </c>
      <c r="S150" s="21" t="s">
        <v>606</v>
      </c>
      <c r="T150" s="21">
        <v>18</v>
      </c>
      <c r="U150" s="21">
        <v>2</v>
      </c>
      <c r="V150" s="21" t="s">
        <v>45</v>
      </c>
      <c r="W150" s="21">
        <v>19</v>
      </c>
      <c r="X150" s="21">
        <v>2</v>
      </c>
      <c r="Y150" s="21" t="s">
        <v>563</v>
      </c>
      <c r="Z150" s="21">
        <v>15</v>
      </c>
      <c r="AA150" s="21">
        <v>2</v>
      </c>
      <c r="AB150" s="21" t="s">
        <v>564</v>
      </c>
      <c r="AC150" s="21">
        <v>-3</v>
      </c>
      <c r="AD150" s="21">
        <v>2</v>
      </c>
      <c r="AE150" s="21"/>
      <c r="AF150" s="21"/>
      <c r="AG150" s="21">
        <v>2</v>
      </c>
      <c r="AH150" s="21" t="s">
        <v>553</v>
      </c>
      <c r="AI150" s="21">
        <v>27</v>
      </c>
      <c r="AJ150" s="21">
        <v>2</v>
      </c>
      <c r="AK150" s="21" t="s">
        <v>400</v>
      </c>
      <c r="AL150" s="21">
        <v>4</v>
      </c>
      <c r="AM150" s="21">
        <v>2</v>
      </c>
      <c r="AN150" s="21"/>
      <c r="AO150" s="21"/>
      <c r="AP150" s="21">
        <v>2</v>
      </c>
      <c r="AQ150" s="21"/>
      <c r="AR150" s="21"/>
      <c r="AS150" s="21">
        <v>2</v>
      </c>
      <c r="AT150" s="21"/>
      <c r="AU150" s="21"/>
      <c r="AV150" s="21">
        <v>2</v>
      </c>
      <c r="AW150" s="21" t="s">
        <v>124</v>
      </c>
      <c r="AX150" s="21">
        <v>-6</v>
      </c>
      <c r="AY150" s="21">
        <v>2</v>
      </c>
      <c r="AZ150" s="21" t="s">
        <v>553</v>
      </c>
      <c r="BA150" s="21">
        <v>23</v>
      </c>
      <c r="BB150" s="21">
        <v>2</v>
      </c>
      <c r="BC150" s="21"/>
      <c r="BD150" s="21"/>
      <c r="BE150" s="21">
        <v>2</v>
      </c>
      <c r="BF150" s="21"/>
      <c r="BG150" s="21"/>
      <c r="BH150" s="21">
        <v>2</v>
      </c>
      <c r="BI150" s="21"/>
      <c r="BJ150" s="21"/>
      <c r="BK150" s="21">
        <v>2</v>
      </c>
    </row>
    <row r="151" spans="1:63" x14ac:dyDescent="0.25">
      <c r="A151" s="21" t="s">
        <v>106</v>
      </c>
      <c r="B151" s="21">
        <v>8</v>
      </c>
      <c r="C151" s="21">
        <v>3</v>
      </c>
      <c r="D151" s="21" t="s">
        <v>106</v>
      </c>
      <c r="E151" s="21">
        <v>17</v>
      </c>
      <c r="F151" s="21">
        <v>3</v>
      </c>
      <c r="G151" s="21" t="s">
        <v>566</v>
      </c>
      <c r="H151" s="21">
        <v>6</v>
      </c>
      <c r="I151" s="21">
        <v>3</v>
      </c>
      <c r="J151" s="21" t="s">
        <v>106</v>
      </c>
      <c r="K151" s="21">
        <v>10</v>
      </c>
      <c r="L151" s="21">
        <v>3</v>
      </c>
      <c r="M151" s="21" t="s">
        <v>106</v>
      </c>
      <c r="N151" s="21">
        <v>-1</v>
      </c>
      <c r="O151" s="21">
        <v>3</v>
      </c>
      <c r="P151" s="21" t="s">
        <v>106</v>
      </c>
      <c r="Q151" s="21">
        <v>6</v>
      </c>
      <c r="R151" s="21">
        <v>3</v>
      </c>
      <c r="S151" s="21" t="s">
        <v>106</v>
      </c>
      <c r="T151" s="21">
        <v>18</v>
      </c>
      <c r="U151" s="21">
        <v>3</v>
      </c>
      <c r="V151" s="21" t="s">
        <v>398</v>
      </c>
      <c r="W151" s="21">
        <v>19</v>
      </c>
      <c r="X151" s="21">
        <v>3</v>
      </c>
      <c r="Y151" s="21" t="s">
        <v>106</v>
      </c>
      <c r="Z151" s="21">
        <v>15</v>
      </c>
      <c r="AA151" s="21">
        <v>3</v>
      </c>
      <c r="AB151" s="21" t="s">
        <v>157</v>
      </c>
      <c r="AC151" s="21">
        <v>-3</v>
      </c>
      <c r="AD151" s="21">
        <v>3</v>
      </c>
      <c r="AE151" s="21"/>
      <c r="AF151" s="21"/>
      <c r="AG151" s="21">
        <v>3</v>
      </c>
      <c r="AH151" s="21" t="s">
        <v>345</v>
      </c>
      <c r="AI151" s="21">
        <v>27</v>
      </c>
      <c r="AJ151" s="21">
        <v>3</v>
      </c>
      <c r="AK151" s="21" t="s">
        <v>606</v>
      </c>
      <c r="AL151" s="21">
        <v>4</v>
      </c>
      <c r="AM151" s="21">
        <v>3</v>
      </c>
      <c r="AN151" s="21"/>
      <c r="AO151" s="21"/>
      <c r="AP151" s="21">
        <v>3</v>
      </c>
      <c r="AQ151" s="21"/>
      <c r="AR151" s="21"/>
      <c r="AS151" s="21">
        <v>3</v>
      </c>
      <c r="AT151" s="21"/>
      <c r="AU151" s="21"/>
      <c r="AV151" s="21">
        <v>3</v>
      </c>
      <c r="AW151" s="21" t="s">
        <v>392</v>
      </c>
      <c r="AX151" s="21">
        <v>-6</v>
      </c>
      <c r="AY151" s="21">
        <v>3</v>
      </c>
      <c r="AZ151" s="21" t="s">
        <v>345</v>
      </c>
      <c r="BA151" s="21">
        <v>23</v>
      </c>
      <c r="BB151" s="21">
        <v>3</v>
      </c>
      <c r="BC151" s="21"/>
      <c r="BD151" s="21"/>
      <c r="BE151" s="21">
        <v>3</v>
      </c>
      <c r="BF151" s="21"/>
      <c r="BG151" s="21"/>
      <c r="BH151" s="21">
        <v>3</v>
      </c>
      <c r="BI151" s="21"/>
      <c r="BJ151" s="21"/>
      <c r="BK151" s="21">
        <v>3</v>
      </c>
    </row>
    <row r="152" spans="1:63" x14ac:dyDescent="0.25">
      <c r="A152" s="21" t="s">
        <v>402</v>
      </c>
      <c r="B152" s="21">
        <v>8</v>
      </c>
      <c r="C152" s="21">
        <v>4</v>
      </c>
      <c r="D152" s="21" t="s">
        <v>402</v>
      </c>
      <c r="E152" s="21">
        <v>17</v>
      </c>
      <c r="F152" s="21">
        <v>4</v>
      </c>
      <c r="G152" s="21" t="s">
        <v>85</v>
      </c>
      <c r="H152" s="21">
        <v>6</v>
      </c>
      <c r="I152" s="21">
        <v>4</v>
      </c>
      <c r="J152" s="21" t="s">
        <v>402</v>
      </c>
      <c r="K152" s="21">
        <v>10</v>
      </c>
      <c r="L152" s="21">
        <v>4</v>
      </c>
      <c r="M152" s="21" t="s">
        <v>402</v>
      </c>
      <c r="N152" s="21">
        <v>-1</v>
      </c>
      <c r="O152" s="21">
        <v>4</v>
      </c>
      <c r="P152" s="21" t="s">
        <v>402</v>
      </c>
      <c r="Q152" s="21">
        <v>6</v>
      </c>
      <c r="R152" s="21">
        <v>4</v>
      </c>
      <c r="S152" s="21" t="s">
        <v>402</v>
      </c>
      <c r="T152" s="21">
        <v>18</v>
      </c>
      <c r="U152" s="21">
        <v>4</v>
      </c>
      <c r="V152" s="21" t="s">
        <v>85</v>
      </c>
      <c r="W152" s="21">
        <v>19</v>
      </c>
      <c r="X152" s="21">
        <v>4</v>
      </c>
      <c r="Y152" s="21" t="s">
        <v>234</v>
      </c>
      <c r="Z152" s="21">
        <v>15</v>
      </c>
      <c r="AA152" s="21">
        <v>4</v>
      </c>
      <c r="AB152" s="21" t="s">
        <v>57</v>
      </c>
      <c r="AC152" s="21">
        <v>-3</v>
      </c>
      <c r="AD152" s="21">
        <v>4</v>
      </c>
      <c r="AE152" s="21"/>
      <c r="AF152" s="21"/>
      <c r="AG152" s="21">
        <v>4</v>
      </c>
      <c r="AH152" s="21" t="s">
        <v>252</v>
      </c>
      <c r="AI152" s="21">
        <v>27</v>
      </c>
      <c r="AJ152" s="21">
        <v>4</v>
      </c>
      <c r="AK152" s="21" t="s">
        <v>57</v>
      </c>
      <c r="AL152" s="21">
        <v>4</v>
      </c>
      <c r="AM152" s="21">
        <v>4</v>
      </c>
      <c r="AN152" s="21"/>
      <c r="AO152" s="21"/>
      <c r="AP152" s="21">
        <v>4</v>
      </c>
      <c r="AQ152" s="21"/>
      <c r="AR152" s="21"/>
      <c r="AS152" s="21">
        <v>4</v>
      </c>
      <c r="AT152" s="21"/>
      <c r="AU152" s="21"/>
      <c r="AV152" s="21">
        <v>4</v>
      </c>
      <c r="AW152" s="21" t="s">
        <v>597</v>
      </c>
      <c r="AX152" s="21">
        <v>-6</v>
      </c>
      <c r="AY152" s="21">
        <v>4</v>
      </c>
      <c r="AZ152" s="21" t="s">
        <v>252</v>
      </c>
      <c r="BA152" s="21">
        <v>23</v>
      </c>
      <c r="BB152" s="21">
        <v>4</v>
      </c>
      <c r="BC152" s="21"/>
      <c r="BD152" s="21"/>
      <c r="BE152" s="21">
        <v>4</v>
      </c>
      <c r="BF152" s="21"/>
      <c r="BG152" s="21"/>
      <c r="BH152" s="21">
        <v>4</v>
      </c>
      <c r="BI152" s="21"/>
      <c r="BJ152" s="21"/>
      <c r="BK152" s="21">
        <v>4</v>
      </c>
    </row>
    <row r="153" spans="1:63" x14ac:dyDescent="0.25">
      <c r="A153" s="21" t="s">
        <v>400</v>
      </c>
      <c r="B153" s="21">
        <v>27</v>
      </c>
      <c r="C153" s="21">
        <v>1</v>
      </c>
      <c r="D153" s="21" t="s">
        <v>503</v>
      </c>
      <c r="E153" s="21">
        <v>2</v>
      </c>
      <c r="F153" s="21">
        <v>1</v>
      </c>
      <c r="G153" s="21" t="s">
        <v>561</v>
      </c>
      <c r="H153" s="21">
        <v>15</v>
      </c>
      <c r="I153" s="21">
        <v>1</v>
      </c>
      <c r="J153" s="21" t="s">
        <v>400</v>
      </c>
      <c r="K153" s="21">
        <v>9</v>
      </c>
      <c r="L153" s="21">
        <v>1</v>
      </c>
      <c r="M153" s="21" t="s">
        <v>566</v>
      </c>
      <c r="N153" s="21">
        <v>4</v>
      </c>
      <c r="O153" s="21">
        <v>1</v>
      </c>
      <c r="P153" s="21" t="s">
        <v>20</v>
      </c>
      <c r="Q153" s="21">
        <v>6</v>
      </c>
      <c r="R153" s="21">
        <v>1</v>
      </c>
      <c r="S153" s="21" t="s">
        <v>20</v>
      </c>
      <c r="T153" s="21">
        <v>12</v>
      </c>
      <c r="U153" s="21">
        <v>1</v>
      </c>
      <c r="V153" s="21" t="s">
        <v>564</v>
      </c>
      <c r="W153" s="21">
        <v>13</v>
      </c>
      <c r="X153" s="21">
        <v>1</v>
      </c>
      <c r="Y153" s="21" t="s">
        <v>20</v>
      </c>
      <c r="Z153" s="21">
        <v>16</v>
      </c>
      <c r="AA153" s="21">
        <v>1</v>
      </c>
      <c r="AB153" s="21" t="s">
        <v>400</v>
      </c>
      <c r="AC153" s="21">
        <v>5</v>
      </c>
      <c r="AD153" s="21">
        <v>1</v>
      </c>
      <c r="AE153" s="21"/>
      <c r="AF153" s="21"/>
      <c r="AG153" s="21">
        <v>1</v>
      </c>
      <c r="AH153" s="21" t="s">
        <v>566</v>
      </c>
      <c r="AI153" s="21">
        <v>1</v>
      </c>
      <c r="AJ153" s="21">
        <v>1</v>
      </c>
      <c r="AK153" s="21" t="s">
        <v>134</v>
      </c>
      <c r="AL153" s="21">
        <v>17</v>
      </c>
      <c r="AM153" s="21">
        <v>1</v>
      </c>
      <c r="AN153" s="21"/>
      <c r="AO153" s="21"/>
      <c r="AP153" s="21">
        <v>1</v>
      </c>
      <c r="AQ153" s="21"/>
      <c r="AR153" s="21"/>
      <c r="AS153" s="21">
        <v>1</v>
      </c>
      <c r="AT153" s="21"/>
      <c r="AU153" s="21"/>
      <c r="AV153" s="21">
        <v>1</v>
      </c>
      <c r="AW153" s="21" t="s">
        <v>561</v>
      </c>
      <c r="AX153" s="21">
        <v>-21</v>
      </c>
      <c r="AY153" s="21">
        <v>1</v>
      </c>
      <c r="AZ153" s="21" t="s">
        <v>134</v>
      </c>
      <c r="BA153" s="21">
        <v>12</v>
      </c>
      <c r="BB153" s="21">
        <v>1</v>
      </c>
      <c r="BC153" s="21"/>
      <c r="BD153" s="21"/>
      <c r="BE153" s="21">
        <v>1</v>
      </c>
      <c r="BF153" s="21"/>
      <c r="BG153" s="21"/>
      <c r="BH153" s="21">
        <v>1</v>
      </c>
      <c r="BI153" s="21"/>
      <c r="BJ153" s="21"/>
      <c r="BK153" s="21">
        <v>1</v>
      </c>
    </row>
    <row r="154" spans="1:63" x14ac:dyDescent="0.25">
      <c r="A154" s="21" t="s">
        <v>20</v>
      </c>
      <c r="B154" s="21">
        <v>27</v>
      </c>
      <c r="C154" s="21">
        <v>2</v>
      </c>
      <c r="D154" s="21" t="s">
        <v>20</v>
      </c>
      <c r="E154" s="21">
        <v>2</v>
      </c>
      <c r="F154" s="21">
        <v>2</v>
      </c>
      <c r="G154" s="21" t="s">
        <v>564</v>
      </c>
      <c r="H154" s="21">
        <v>15</v>
      </c>
      <c r="I154" s="21">
        <v>2</v>
      </c>
      <c r="J154" s="21" t="s">
        <v>20</v>
      </c>
      <c r="K154" s="21">
        <v>9</v>
      </c>
      <c r="L154" s="21">
        <v>2</v>
      </c>
      <c r="M154" s="21" t="s">
        <v>553</v>
      </c>
      <c r="N154" s="21">
        <v>4</v>
      </c>
      <c r="O154" s="21">
        <v>2</v>
      </c>
      <c r="P154" s="21" t="s">
        <v>553</v>
      </c>
      <c r="Q154" s="21">
        <v>6</v>
      </c>
      <c r="R154" s="21">
        <v>2</v>
      </c>
      <c r="S154" s="21" t="s">
        <v>345</v>
      </c>
      <c r="T154" s="21">
        <v>12</v>
      </c>
      <c r="U154" s="21">
        <v>2</v>
      </c>
      <c r="V154" s="21" t="s">
        <v>124</v>
      </c>
      <c r="W154" s="21">
        <v>13</v>
      </c>
      <c r="X154" s="21">
        <v>2</v>
      </c>
      <c r="Y154" s="21" t="s">
        <v>345</v>
      </c>
      <c r="Z154" s="21">
        <v>16</v>
      </c>
      <c r="AA154" s="21">
        <v>2</v>
      </c>
      <c r="AB154" s="21" t="s">
        <v>606</v>
      </c>
      <c r="AC154" s="21">
        <v>5</v>
      </c>
      <c r="AD154" s="21">
        <v>2</v>
      </c>
      <c r="AE154" s="21"/>
      <c r="AF154" s="21"/>
      <c r="AG154" s="21">
        <v>2</v>
      </c>
      <c r="AH154" s="21" t="s">
        <v>502</v>
      </c>
      <c r="AI154" s="21">
        <v>1</v>
      </c>
      <c r="AJ154" s="21">
        <v>2</v>
      </c>
      <c r="AK154" s="21" t="s">
        <v>502</v>
      </c>
      <c r="AL154" s="21">
        <v>17</v>
      </c>
      <c r="AM154" s="21">
        <v>2</v>
      </c>
      <c r="AN154" s="21"/>
      <c r="AO154" s="21"/>
      <c r="AP154" s="21">
        <v>2</v>
      </c>
      <c r="AQ154" s="21"/>
      <c r="AR154" s="21"/>
      <c r="AS154" s="21">
        <v>2</v>
      </c>
      <c r="AT154" s="21"/>
      <c r="AU154" s="21"/>
      <c r="AV154" s="21">
        <v>2</v>
      </c>
      <c r="AW154" s="21" t="s">
        <v>45</v>
      </c>
      <c r="AX154" s="21">
        <v>-21</v>
      </c>
      <c r="AY154" s="21">
        <v>2</v>
      </c>
      <c r="AZ154" s="21" t="s">
        <v>20</v>
      </c>
      <c r="BA154" s="21">
        <v>12</v>
      </c>
      <c r="BB154" s="21">
        <v>2</v>
      </c>
      <c r="BC154" s="21"/>
      <c r="BD154" s="21"/>
      <c r="BE154" s="21">
        <v>2</v>
      </c>
      <c r="BF154" s="21"/>
      <c r="BG154" s="21"/>
      <c r="BH154" s="21">
        <v>2</v>
      </c>
      <c r="BI154" s="21"/>
      <c r="BJ154" s="21"/>
      <c r="BK154" s="21">
        <v>2</v>
      </c>
    </row>
    <row r="155" spans="1:63" x14ac:dyDescent="0.25">
      <c r="A155" s="21" t="s">
        <v>85</v>
      </c>
      <c r="B155" s="21">
        <v>27</v>
      </c>
      <c r="C155" s="21">
        <v>3</v>
      </c>
      <c r="D155" s="21" t="s">
        <v>85</v>
      </c>
      <c r="E155" s="21">
        <v>2</v>
      </c>
      <c r="F155" s="21">
        <v>3</v>
      </c>
      <c r="G155" s="21" t="s">
        <v>45</v>
      </c>
      <c r="H155" s="21">
        <v>15</v>
      </c>
      <c r="I155" s="21">
        <v>3</v>
      </c>
      <c r="J155" s="21" t="s">
        <v>157</v>
      </c>
      <c r="K155" s="21">
        <v>9</v>
      </c>
      <c r="L155" s="21">
        <v>3</v>
      </c>
      <c r="M155" s="21" t="s">
        <v>57</v>
      </c>
      <c r="N155" s="21">
        <v>4</v>
      </c>
      <c r="O155" s="21">
        <v>3</v>
      </c>
      <c r="P155" s="21" t="s">
        <v>57</v>
      </c>
      <c r="Q155" s="21">
        <v>6</v>
      </c>
      <c r="R155" s="21">
        <v>3</v>
      </c>
      <c r="S155" s="21" t="s">
        <v>57</v>
      </c>
      <c r="T155" s="21">
        <v>12</v>
      </c>
      <c r="U155" s="21">
        <v>3</v>
      </c>
      <c r="V155" s="21" t="s">
        <v>566</v>
      </c>
      <c r="W155" s="21">
        <v>13</v>
      </c>
      <c r="X155" s="21">
        <v>3</v>
      </c>
      <c r="Y155" s="21" t="s">
        <v>606</v>
      </c>
      <c r="Z155" s="21">
        <v>16</v>
      </c>
      <c r="AA155" s="21">
        <v>3</v>
      </c>
      <c r="AB155" s="21" t="s">
        <v>106</v>
      </c>
      <c r="AC155" s="21">
        <v>5</v>
      </c>
      <c r="AD155" s="21">
        <v>3</v>
      </c>
      <c r="AE155" s="21"/>
      <c r="AF155" s="21"/>
      <c r="AG155" s="21">
        <v>3</v>
      </c>
      <c r="AH155" s="21" t="s">
        <v>57</v>
      </c>
      <c r="AI155" s="21">
        <v>1</v>
      </c>
      <c r="AJ155" s="21">
        <v>3</v>
      </c>
      <c r="AK155" s="21" t="s">
        <v>345</v>
      </c>
      <c r="AL155" s="21">
        <v>17</v>
      </c>
      <c r="AM155" s="21">
        <v>3</v>
      </c>
      <c r="AN155" s="21"/>
      <c r="AO155" s="21"/>
      <c r="AP155" s="21">
        <v>3</v>
      </c>
      <c r="AQ155" s="21"/>
      <c r="AR155" s="21"/>
      <c r="AS155" s="21">
        <v>3</v>
      </c>
      <c r="AT155" s="21"/>
      <c r="AU155" s="21"/>
      <c r="AV155" s="21">
        <v>3</v>
      </c>
      <c r="AW155" s="21" t="s">
        <v>564</v>
      </c>
      <c r="AX155" s="21">
        <v>-21</v>
      </c>
      <c r="AY155" s="21">
        <v>3</v>
      </c>
      <c r="AZ155" s="21" t="s">
        <v>571</v>
      </c>
      <c r="BA155" s="21">
        <v>12</v>
      </c>
      <c r="BB155" s="21">
        <v>3</v>
      </c>
      <c r="BC155" s="21"/>
      <c r="BD155" s="21"/>
      <c r="BE155" s="21">
        <v>3</v>
      </c>
      <c r="BF155" s="21"/>
      <c r="BG155" s="21"/>
      <c r="BH155" s="21">
        <v>3</v>
      </c>
      <c r="BI155" s="21"/>
      <c r="BJ155" s="21"/>
      <c r="BK155" s="21">
        <v>3</v>
      </c>
    </row>
    <row r="156" spans="1:63" x14ac:dyDescent="0.25">
      <c r="A156" s="21" t="s">
        <v>18</v>
      </c>
      <c r="B156" s="21">
        <v>27</v>
      </c>
      <c r="C156" s="21">
        <v>4</v>
      </c>
      <c r="D156" s="21" t="s">
        <v>18</v>
      </c>
      <c r="E156" s="21">
        <v>2</v>
      </c>
      <c r="F156" s="21">
        <v>4</v>
      </c>
      <c r="G156" s="21" t="s">
        <v>47</v>
      </c>
      <c r="H156" s="21">
        <v>15</v>
      </c>
      <c r="I156" s="21">
        <v>4</v>
      </c>
      <c r="J156" s="21" t="s">
        <v>497</v>
      </c>
      <c r="K156" s="21">
        <v>9</v>
      </c>
      <c r="L156" s="21">
        <v>4</v>
      </c>
      <c r="M156" s="21" t="s">
        <v>252</v>
      </c>
      <c r="N156" s="21">
        <v>4</v>
      </c>
      <c r="O156" s="21">
        <v>4</v>
      </c>
      <c r="P156" s="21" t="s">
        <v>252</v>
      </c>
      <c r="Q156" s="21">
        <v>6</v>
      </c>
      <c r="R156" s="21">
        <v>4</v>
      </c>
      <c r="S156" s="21" t="s">
        <v>252</v>
      </c>
      <c r="T156" s="21">
        <v>12</v>
      </c>
      <c r="U156" s="21">
        <v>4</v>
      </c>
      <c r="V156" s="21" t="s">
        <v>47</v>
      </c>
      <c r="W156" s="21">
        <v>13</v>
      </c>
      <c r="X156" s="21">
        <v>4</v>
      </c>
      <c r="Y156" s="21" t="s">
        <v>57</v>
      </c>
      <c r="Z156" s="21">
        <v>16</v>
      </c>
      <c r="AA156" s="21">
        <v>4</v>
      </c>
      <c r="AB156" s="21" t="s">
        <v>402</v>
      </c>
      <c r="AC156" s="21">
        <v>5</v>
      </c>
      <c r="AD156" s="21">
        <v>4</v>
      </c>
      <c r="AE156" s="21"/>
      <c r="AF156" s="21"/>
      <c r="AG156" s="21">
        <v>4</v>
      </c>
      <c r="AH156" s="21" t="s">
        <v>402</v>
      </c>
      <c r="AI156" s="21">
        <v>1</v>
      </c>
      <c r="AJ156" s="21">
        <v>4</v>
      </c>
      <c r="AK156" s="21" t="s">
        <v>234</v>
      </c>
      <c r="AL156" s="21">
        <v>17</v>
      </c>
      <c r="AM156" s="21">
        <v>4</v>
      </c>
      <c r="AN156" s="21"/>
      <c r="AO156" s="21"/>
      <c r="AP156" s="21">
        <v>4</v>
      </c>
      <c r="AQ156" s="21"/>
      <c r="AR156" s="21"/>
      <c r="AS156" s="21">
        <v>4</v>
      </c>
      <c r="AT156" s="21"/>
      <c r="AU156" s="21"/>
      <c r="AV156" s="21">
        <v>4</v>
      </c>
      <c r="AW156" s="21" t="s">
        <v>571</v>
      </c>
      <c r="AX156" s="21">
        <v>-21</v>
      </c>
      <c r="AY156" s="21">
        <v>4</v>
      </c>
      <c r="AZ156" s="21" t="s">
        <v>234</v>
      </c>
      <c r="BA156" s="21">
        <v>12</v>
      </c>
      <c r="BB156" s="21">
        <v>4</v>
      </c>
      <c r="BC156" s="21"/>
      <c r="BD156" s="21"/>
      <c r="BE156" s="21">
        <v>4</v>
      </c>
      <c r="BF156" s="21"/>
      <c r="BG156" s="21"/>
      <c r="BH156" s="21">
        <v>4</v>
      </c>
      <c r="BI156" s="21"/>
      <c r="BJ156" s="21"/>
      <c r="BK156" s="21">
        <v>4</v>
      </c>
    </row>
    <row r="157" spans="1:63" x14ac:dyDescent="0.25">
      <c r="A157" s="21" t="s">
        <v>134</v>
      </c>
      <c r="B157" s="21">
        <v>22</v>
      </c>
      <c r="C157" s="21">
        <v>1</v>
      </c>
      <c r="D157" s="21" t="s">
        <v>134</v>
      </c>
      <c r="E157" s="21">
        <v>6</v>
      </c>
      <c r="F157" s="21">
        <v>1</v>
      </c>
      <c r="G157" s="21" t="s">
        <v>562</v>
      </c>
      <c r="H157" s="21">
        <v>-3</v>
      </c>
      <c r="I157" s="21">
        <v>1</v>
      </c>
      <c r="J157" s="21" t="s">
        <v>502</v>
      </c>
      <c r="K157" s="21">
        <v>38</v>
      </c>
      <c r="L157" s="21">
        <v>1</v>
      </c>
      <c r="M157" s="21" t="s">
        <v>502</v>
      </c>
      <c r="N157" s="21">
        <v>5</v>
      </c>
      <c r="O157" s="21">
        <v>1</v>
      </c>
      <c r="P157" s="21" t="s">
        <v>502</v>
      </c>
      <c r="Q157" s="21">
        <v>9</v>
      </c>
      <c r="R157" s="21">
        <v>1</v>
      </c>
      <c r="S157" s="21" t="s">
        <v>134</v>
      </c>
      <c r="T157" s="21">
        <v>18</v>
      </c>
      <c r="U157" s="21">
        <v>1</v>
      </c>
      <c r="V157" s="21" t="s">
        <v>8</v>
      </c>
      <c r="W157" s="21">
        <v>15</v>
      </c>
      <c r="X157" s="21">
        <v>1</v>
      </c>
      <c r="Y157" s="21" t="s">
        <v>134</v>
      </c>
      <c r="Z157" s="21">
        <v>18</v>
      </c>
      <c r="AA157" s="21">
        <v>1</v>
      </c>
      <c r="AB157" s="21" t="s">
        <v>134</v>
      </c>
      <c r="AC157" s="21">
        <v>-8</v>
      </c>
      <c r="AD157" s="21">
        <v>1</v>
      </c>
      <c r="AE157" s="21"/>
      <c r="AF157" s="21"/>
      <c r="AG157" s="21">
        <v>1</v>
      </c>
      <c r="AH157" s="21" t="s">
        <v>20</v>
      </c>
      <c r="AI157" s="21">
        <v>18</v>
      </c>
      <c r="AJ157" s="21">
        <v>1</v>
      </c>
      <c r="AK157" s="21" t="s">
        <v>20</v>
      </c>
      <c r="AL157" s="21">
        <v>4</v>
      </c>
      <c r="AM157" s="21">
        <v>1</v>
      </c>
      <c r="AN157" s="21"/>
      <c r="AO157" s="21"/>
      <c r="AP157" s="21">
        <v>1</v>
      </c>
      <c r="AQ157" s="21"/>
      <c r="AR157" s="21"/>
      <c r="AS157" s="21">
        <v>1</v>
      </c>
      <c r="AT157" s="21"/>
      <c r="AU157" s="21"/>
      <c r="AV157" s="21">
        <v>1</v>
      </c>
      <c r="AW157" s="21" t="s">
        <v>398</v>
      </c>
      <c r="AX157" s="21">
        <v>25</v>
      </c>
      <c r="AY157" s="21">
        <v>1</v>
      </c>
      <c r="AZ157" s="21" t="s">
        <v>498</v>
      </c>
      <c r="BA157" s="21">
        <v>3</v>
      </c>
      <c r="BB157" s="21">
        <v>1</v>
      </c>
      <c r="BC157" s="21"/>
      <c r="BD157" s="21"/>
      <c r="BE157" s="21">
        <v>1</v>
      </c>
      <c r="BF157" s="21"/>
      <c r="BG157" s="21"/>
      <c r="BH157" s="21">
        <v>1</v>
      </c>
      <c r="BI157" s="21"/>
      <c r="BJ157" s="21"/>
      <c r="BK157" s="21">
        <v>1</v>
      </c>
    </row>
    <row r="158" spans="1:63" x14ac:dyDescent="0.25">
      <c r="A158" s="21" t="s">
        <v>502</v>
      </c>
      <c r="B158" s="21">
        <v>22</v>
      </c>
      <c r="C158" s="21">
        <v>2</v>
      </c>
      <c r="D158" s="21" t="s">
        <v>502</v>
      </c>
      <c r="E158" s="21">
        <v>6</v>
      </c>
      <c r="F158" s="21">
        <v>2</v>
      </c>
      <c r="G158" s="21" t="s">
        <v>8</v>
      </c>
      <c r="H158" s="21">
        <v>-3</v>
      </c>
      <c r="I158" s="21">
        <v>2</v>
      </c>
      <c r="J158" s="21" t="s">
        <v>553</v>
      </c>
      <c r="K158" s="21">
        <v>38</v>
      </c>
      <c r="L158" s="21">
        <v>2</v>
      </c>
      <c r="M158" s="21" t="s">
        <v>564</v>
      </c>
      <c r="N158" s="21">
        <v>5</v>
      </c>
      <c r="O158" s="21">
        <v>2</v>
      </c>
      <c r="P158" s="21" t="s">
        <v>392</v>
      </c>
      <c r="Q158" s="21">
        <v>9</v>
      </c>
      <c r="R158" s="21">
        <v>2</v>
      </c>
      <c r="S158" s="21" t="s">
        <v>502</v>
      </c>
      <c r="T158" s="21">
        <v>18</v>
      </c>
      <c r="U158" s="21">
        <v>2</v>
      </c>
      <c r="V158" s="21" t="s">
        <v>562</v>
      </c>
      <c r="W158" s="21">
        <v>15</v>
      </c>
      <c r="X158" s="21">
        <v>2</v>
      </c>
      <c r="Y158" s="21" t="s">
        <v>553</v>
      </c>
      <c r="Z158" s="21">
        <v>18</v>
      </c>
      <c r="AA158" s="21">
        <v>2</v>
      </c>
      <c r="AB158" s="21" t="s">
        <v>553</v>
      </c>
      <c r="AC158" s="21">
        <v>-8</v>
      </c>
      <c r="AD158" s="21">
        <v>2</v>
      </c>
      <c r="AE158" s="21"/>
      <c r="AF158" s="21"/>
      <c r="AG158" s="21">
        <v>2</v>
      </c>
      <c r="AH158" s="21" t="s">
        <v>564</v>
      </c>
      <c r="AI158" s="21">
        <v>18</v>
      </c>
      <c r="AJ158" s="21">
        <v>2</v>
      </c>
      <c r="AK158" s="21" t="s">
        <v>564</v>
      </c>
      <c r="AL158" s="21">
        <v>4</v>
      </c>
      <c r="AM158" s="21">
        <v>2</v>
      </c>
      <c r="AN158" s="21"/>
      <c r="AO158" s="21"/>
      <c r="AP158" s="21">
        <v>2</v>
      </c>
      <c r="AQ158" s="21"/>
      <c r="AR158" s="21"/>
      <c r="AS158" s="21">
        <v>2</v>
      </c>
      <c r="AT158" s="21"/>
      <c r="AU158" s="21"/>
      <c r="AV158" s="21">
        <v>2</v>
      </c>
      <c r="AW158" s="21" t="s">
        <v>562</v>
      </c>
      <c r="AX158" s="21">
        <v>25</v>
      </c>
      <c r="AY158" s="21">
        <v>2</v>
      </c>
      <c r="AZ158" s="21" t="s">
        <v>400</v>
      </c>
      <c r="BA158" s="21">
        <v>3</v>
      </c>
      <c r="BB158" s="21">
        <v>2</v>
      </c>
      <c r="BC158" s="21"/>
      <c r="BD158" s="21"/>
      <c r="BE158" s="21">
        <v>2</v>
      </c>
      <c r="BF158" s="21"/>
      <c r="BG158" s="21"/>
      <c r="BH158" s="21">
        <v>2</v>
      </c>
      <c r="BI158" s="21"/>
      <c r="BJ158" s="21"/>
      <c r="BK158" s="21">
        <v>2</v>
      </c>
    </row>
    <row r="159" spans="1:63" x14ac:dyDescent="0.25">
      <c r="A159" s="21" t="s">
        <v>392</v>
      </c>
      <c r="B159" s="21">
        <v>22</v>
      </c>
      <c r="C159" s="21">
        <v>3</v>
      </c>
      <c r="D159" s="21" t="s">
        <v>553</v>
      </c>
      <c r="E159" s="21">
        <v>6</v>
      </c>
      <c r="F159" s="21">
        <v>3</v>
      </c>
      <c r="G159" s="21" t="s">
        <v>49</v>
      </c>
      <c r="H159" s="21">
        <v>-3</v>
      </c>
      <c r="I159" s="21">
        <v>3</v>
      </c>
      <c r="J159" s="21" t="s">
        <v>239</v>
      </c>
      <c r="K159" s="21">
        <v>38</v>
      </c>
      <c r="L159" s="21">
        <v>3</v>
      </c>
      <c r="M159" s="21" t="s">
        <v>85</v>
      </c>
      <c r="N159" s="21">
        <v>5</v>
      </c>
      <c r="O159" s="21">
        <v>3</v>
      </c>
      <c r="P159" s="21" t="s">
        <v>157</v>
      </c>
      <c r="Q159" s="21">
        <v>9</v>
      </c>
      <c r="R159" s="21">
        <v>3</v>
      </c>
      <c r="S159" s="21" t="s">
        <v>157</v>
      </c>
      <c r="T159" s="21">
        <v>18</v>
      </c>
      <c r="U159" s="21">
        <v>3</v>
      </c>
      <c r="V159" s="21" t="s">
        <v>49</v>
      </c>
      <c r="W159" s="21">
        <v>15</v>
      </c>
      <c r="X159" s="21">
        <v>3</v>
      </c>
      <c r="Y159" s="21" t="s">
        <v>502</v>
      </c>
      <c r="Z159" s="21">
        <v>18</v>
      </c>
      <c r="AA159" s="21">
        <v>3</v>
      </c>
      <c r="AB159" s="21" t="s">
        <v>571</v>
      </c>
      <c r="AC159" s="21">
        <v>-8</v>
      </c>
      <c r="AD159" s="21">
        <v>3</v>
      </c>
      <c r="AE159" s="21"/>
      <c r="AF159" s="21"/>
      <c r="AG159" s="21">
        <v>3</v>
      </c>
      <c r="AH159" s="21" t="s">
        <v>571</v>
      </c>
      <c r="AI159" s="21">
        <v>18</v>
      </c>
      <c r="AJ159" s="21">
        <v>3</v>
      </c>
      <c r="AK159" s="21" t="s">
        <v>553</v>
      </c>
      <c r="AL159" s="21">
        <v>4</v>
      </c>
      <c r="AM159" s="21">
        <v>3</v>
      </c>
      <c r="AN159" s="21"/>
      <c r="AO159" s="21"/>
      <c r="AP159" s="21">
        <v>3</v>
      </c>
      <c r="AQ159" s="21"/>
      <c r="AR159" s="21"/>
      <c r="AS159" s="21">
        <v>3</v>
      </c>
      <c r="AT159" s="21"/>
      <c r="AU159" s="21"/>
      <c r="AV159" s="21">
        <v>3</v>
      </c>
      <c r="AW159" s="21" t="s">
        <v>345</v>
      </c>
      <c r="AX159" s="21">
        <v>25</v>
      </c>
      <c r="AY159" s="21">
        <v>3</v>
      </c>
      <c r="AZ159" s="21" t="s">
        <v>606</v>
      </c>
      <c r="BA159" s="21">
        <v>3</v>
      </c>
      <c r="BB159" s="21">
        <v>3</v>
      </c>
      <c r="BC159" s="21"/>
      <c r="BD159" s="21"/>
      <c r="BE159" s="21">
        <v>3</v>
      </c>
      <c r="BF159" s="21"/>
      <c r="BG159" s="21"/>
      <c r="BH159" s="21">
        <v>3</v>
      </c>
      <c r="BI159" s="21"/>
      <c r="BJ159" s="21"/>
      <c r="BK159" s="21">
        <v>3</v>
      </c>
    </row>
    <row r="160" spans="1:63" x14ac:dyDescent="0.25">
      <c r="A160" s="21" t="s">
        <v>252</v>
      </c>
      <c r="B160" s="21">
        <v>22</v>
      </c>
      <c r="C160" s="21">
        <v>4</v>
      </c>
      <c r="D160" s="21" t="s">
        <v>252</v>
      </c>
      <c r="E160" s="21">
        <v>6</v>
      </c>
      <c r="F160" s="21">
        <v>4</v>
      </c>
      <c r="G160" s="21" t="s">
        <v>239</v>
      </c>
      <c r="H160" s="21">
        <v>-3</v>
      </c>
      <c r="I160" s="21">
        <v>4</v>
      </c>
      <c r="J160" s="21" t="s">
        <v>234</v>
      </c>
      <c r="K160" s="21">
        <v>38</v>
      </c>
      <c r="L160" s="21">
        <v>4</v>
      </c>
      <c r="M160" s="21" t="s">
        <v>157</v>
      </c>
      <c r="N160" s="21">
        <v>5</v>
      </c>
      <c r="O160" s="21">
        <v>4</v>
      </c>
      <c r="P160" s="21" t="s">
        <v>234</v>
      </c>
      <c r="Q160" s="21">
        <v>9</v>
      </c>
      <c r="R160" s="21">
        <v>4</v>
      </c>
      <c r="S160" s="21" t="s">
        <v>234</v>
      </c>
      <c r="T160" s="21">
        <v>18</v>
      </c>
      <c r="U160" s="21">
        <v>4</v>
      </c>
      <c r="V160" s="21" t="s">
        <v>239</v>
      </c>
      <c r="W160" s="21">
        <v>15</v>
      </c>
      <c r="X160" s="21">
        <v>4</v>
      </c>
      <c r="Y160" s="21" t="s">
        <v>252</v>
      </c>
      <c r="Z160" s="21">
        <v>18</v>
      </c>
      <c r="AA160" s="21">
        <v>4</v>
      </c>
      <c r="AB160" s="21" t="s">
        <v>252</v>
      </c>
      <c r="AC160" s="21">
        <v>-8</v>
      </c>
      <c r="AD160" s="21">
        <v>4</v>
      </c>
      <c r="AE160" s="21"/>
      <c r="AF160" s="21"/>
      <c r="AG160" s="21">
        <v>4</v>
      </c>
      <c r="AH160" s="21" t="s">
        <v>126</v>
      </c>
      <c r="AI160" s="21">
        <v>18</v>
      </c>
      <c r="AJ160" s="21">
        <v>4</v>
      </c>
      <c r="AK160" s="21" t="s">
        <v>106</v>
      </c>
      <c r="AL160" s="21">
        <v>4</v>
      </c>
      <c r="AM160" s="21">
        <v>4</v>
      </c>
      <c r="AN160" s="21"/>
      <c r="AO160" s="21"/>
      <c r="AP160" s="21">
        <v>4</v>
      </c>
      <c r="AQ160" s="21"/>
      <c r="AR160" s="21"/>
      <c r="AS160" s="21">
        <v>4</v>
      </c>
      <c r="AT160" s="21"/>
      <c r="AU160" s="21"/>
      <c r="AV160" s="21">
        <v>4</v>
      </c>
      <c r="AW160" s="21" t="s">
        <v>157</v>
      </c>
      <c r="AX160" s="21">
        <v>25</v>
      </c>
      <c r="AY160" s="21">
        <v>4</v>
      </c>
      <c r="AZ160" s="21" t="s">
        <v>402</v>
      </c>
      <c r="BA160" s="21">
        <v>3</v>
      </c>
      <c r="BB160" s="21">
        <v>4</v>
      </c>
      <c r="BC160" s="21"/>
      <c r="BD160" s="21"/>
      <c r="BE160" s="21">
        <v>4</v>
      </c>
      <c r="BF160" s="21"/>
      <c r="BG160" s="21"/>
      <c r="BH160" s="21">
        <v>4</v>
      </c>
      <c r="BI160" s="21"/>
      <c r="BJ160" s="21"/>
      <c r="BK160" s="21">
        <v>4</v>
      </c>
    </row>
    <row r="161" spans="1:63" x14ac:dyDescent="0.25">
      <c r="A161" s="21" t="s">
        <v>562</v>
      </c>
      <c r="B161" s="21">
        <v>16</v>
      </c>
      <c r="C161" s="21">
        <v>1</v>
      </c>
      <c r="D161" s="21" t="s">
        <v>562</v>
      </c>
      <c r="E161" s="21">
        <v>5</v>
      </c>
      <c r="F161" s="21">
        <v>1</v>
      </c>
      <c r="G161" s="21"/>
      <c r="H161" s="21"/>
      <c r="I161" s="21">
        <v>1</v>
      </c>
      <c r="J161" s="21" t="s">
        <v>561</v>
      </c>
      <c r="K161" s="21">
        <v>22</v>
      </c>
      <c r="L161" s="21">
        <v>1</v>
      </c>
      <c r="M161" s="21" t="s">
        <v>561</v>
      </c>
      <c r="N161" s="21">
        <v>-13</v>
      </c>
      <c r="O161" s="21">
        <v>1</v>
      </c>
      <c r="P161" s="21" t="s">
        <v>561</v>
      </c>
      <c r="Q161" s="21">
        <v>-5</v>
      </c>
      <c r="R161" s="21">
        <v>1</v>
      </c>
      <c r="S161" s="21" t="s">
        <v>561</v>
      </c>
      <c r="T161" s="21">
        <v>8.75</v>
      </c>
      <c r="U161" s="21">
        <v>1</v>
      </c>
      <c r="V161" s="21"/>
      <c r="W161" s="21"/>
      <c r="X161" s="21">
        <v>1</v>
      </c>
      <c r="Y161" s="21" t="s">
        <v>498</v>
      </c>
      <c r="Z161" s="21">
        <v>-3</v>
      </c>
      <c r="AA161" s="21">
        <v>1</v>
      </c>
      <c r="AB161" s="21" t="s">
        <v>561</v>
      </c>
      <c r="AC161" s="21">
        <v>-6</v>
      </c>
      <c r="AD161" s="21">
        <v>1</v>
      </c>
      <c r="AE161" s="21"/>
      <c r="AF161" s="21"/>
      <c r="AG161" s="21">
        <v>1</v>
      </c>
      <c r="AH161" s="21" t="s">
        <v>561</v>
      </c>
      <c r="AI161" s="21">
        <v>-3</v>
      </c>
      <c r="AJ161" s="21">
        <v>1</v>
      </c>
      <c r="AK161" s="21" t="s">
        <v>599</v>
      </c>
      <c r="AL161" s="21">
        <v>1</v>
      </c>
      <c r="AM161" s="21">
        <v>1</v>
      </c>
      <c r="AN161" s="21"/>
      <c r="AO161" s="21"/>
      <c r="AP161" s="21">
        <v>1</v>
      </c>
      <c r="AQ161" s="21"/>
      <c r="AR161" s="21"/>
      <c r="AS161" s="21">
        <v>1</v>
      </c>
      <c r="AT161" s="21"/>
      <c r="AU161" s="21"/>
      <c r="AV161" s="21">
        <v>1</v>
      </c>
      <c r="AW161" s="21"/>
      <c r="AX161" s="21"/>
      <c r="AY161" s="21">
        <v>1</v>
      </c>
      <c r="AZ161" s="21" t="s">
        <v>8</v>
      </c>
      <c r="BA161" s="21">
        <v>12</v>
      </c>
      <c r="BB161" s="21">
        <v>1</v>
      </c>
      <c r="BC161" s="21"/>
      <c r="BD161" s="21"/>
      <c r="BE161" s="21">
        <v>1</v>
      </c>
      <c r="BF161" s="21"/>
      <c r="BG161" s="21"/>
      <c r="BH161" s="21">
        <v>1</v>
      </c>
      <c r="BI161" s="21"/>
      <c r="BJ161" s="21"/>
      <c r="BK161" s="21">
        <v>1</v>
      </c>
    </row>
    <row r="162" spans="1:63" x14ac:dyDescent="0.25">
      <c r="A162" s="21" t="s">
        <v>124</v>
      </c>
      <c r="B162" s="21">
        <v>16</v>
      </c>
      <c r="C162" s="21">
        <v>2</v>
      </c>
      <c r="D162" s="21" t="s">
        <v>124</v>
      </c>
      <c r="E162" s="21">
        <v>5</v>
      </c>
      <c r="F162" s="21">
        <v>2</v>
      </c>
      <c r="G162" s="21"/>
      <c r="H162" s="21"/>
      <c r="I162" s="21">
        <v>2</v>
      </c>
      <c r="J162" s="21" t="s">
        <v>124</v>
      </c>
      <c r="K162" s="21">
        <v>22</v>
      </c>
      <c r="L162" s="21">
        <v>2</v>
      </c>
      <c r="M162" s="21" t="s">
        <v>124</v>
      </c>
      <c r="N162" s="21">
        <v>-13</v>
      </c>
      <c r="O162" s="21">
        <v>2</v>
      </c>
      <c r="P162" s="21" t="s">
        <v>124</v>
      </c>
      <c r="Q162" s="21">
        <v>-5</v>
      </c>
      <c r="R162" s="21">
        <v>2</v>
      </c>
      <c r="S162" s="21" t="s">
        <v>124</v>
      </c>
      <c r="T162" s="21">
        <v>8.75</v>
      </c>
      <c r="U162" s="21">
        <v>2</v>
      </c>
      <c r="V162" s="21"/>
      <c r="W162" s="21"/>
      <c r="X162" s="21">
        <v>2</v>
      </c>
      <c r="Y162" s="21" t="s">
        <v>124</v>
      </c>
      <c r="Z162" s="21">
        <v>-3</v>
      </c>
      <c r="AA162" s="21">
        <v>2</v>
      </c>
      <c r="AB162" s="21" t="s">
        <v>498</v>
      </c>
      <c r="AC162" s="21">
        <v>-6</v>
      </c>
      <c r="AD162" s="21">
        <v>2</v>
      </c>
      <c r="AE162" s="21"/>
      <c r="AF162" s="21"/>
      <c r="AG162" s="21">
        <v>2</v>
      </c>
      <c r="AH162" s="21" t="s">
        <v>562</v>
      </c>
      <c r="AI162" s="21">
        <v>-3</v>
      </c>
      <c r="AJ162" s="21">
        <v>2</v>
      </c>
      <c r="AK162" s="21" t="s">
        <v>562</v>
      </c>
      <c r="AL162" s="21">
        <v>1</v>
      </c>
      <c r="AM162" s="21">
        <v>2</v>
      </c>
      <c r="AN162" s="21"/>
      <c r="AO162" s="21"/>
      <c r="AP162" s="21">
        <v>2</v>
      </c>
      <c r="AQ162" s="21"/>
      <c r="AR162" s="21"/>
      <c r="AS162" s="21">
        <v>2</v>
      </c>
      <c r="AT162" s="21"/>
      <c r="AU162" s="21"/>
      <c r="AV162" s="21">
        <v>2</v>
      </c>
      <c r="AW162" s="21"/>
      <c r="AX162" s="21"/>
      <c r="AY162" s="21">
        <v>2</v>
      </c>
      <c r="AZ162" s="21" t="s">
        <v>124</v>
      </c>
      <c r="BA162" s="21">
        <v>12</v>
      </c>
      <c r="BB162" s="21">
        <v>2</v>
      </c>
      <c r="BC162" s="21"/>
      <c r="BD162" s="21"/>
      <c r="BE162" s="21">
        <v>2</v>
      </c>
      <c r="BF162" s="21"/>
      <c r="BG162" s="21"/>
      <c r="BH162" s="21">
        <v>2</v>
      </c>
      <c r="BI162" s="21"/>
      <c r="BJ162" s="21"/>
      <c r="BK162" s="21">
        <v>2</v>
      </c>
    </row>
    <row r="163" spans="1:63" x14ac:dyDescent="0.25">
      <c r="A163" s="21" t="s">
        <v>345</v>
      </c>
      <c r="B163" s="21">
        <v>16</v>
      </c>
      <c r="C163" s="21">
        <v>3</v>
      </c>
      <c r="D163" s="21" t="s">
        <v>561</v>
      </c>
      <c r="E163" s="21">
        <v>5</v>
      </c>
      <c r="F163" s="21">
        <v>3</v>
      </c>
      <c r="G163" s="21"/>
      <c r="H163" s="21"/>
      <c r="I163" s="21">
        <v>3</v>
      </c>
      <c r="J163" s="21" t="s">
        <v>392</v>
      </c>
      <c r="K163" s="21">
        <v>22</v>
      </c>
      <c r="L163" s="21">
        <v>3</v>
      </c>
      <c r="M163" s="21" t="s">
        <v>49</v>
      </c>
      <c r="N163" s="21">
        <v>-13</v>
      </c>
      <c r="O163" s="21">
        <v>3</v>
      </c>
      <c r="P163" s="21" t="s">
        <v>345</v>
      </c>
      <c r="Q163" s="21">
        <v>-5</v>
      </c>
      <c r="R163" s="21">
        <v>3</v>
      </c>
      <c r="S163" s="21" t="s">
        <v>568</v>
      </c>
      <c r="T163" s="21">
        <v>8.75</v>
      </c>
      <c r="U163" s="21">
        <v>3</v>
      </c>
      <c r="V163" s="21"/>
      <c r="W163" s="21"/>
      <c r="X163" s="21">
        <v>3</v>
      </c>
      <c r="Y163" s="21" t="s">
        <v>561</v>
      </c>
      <c r="Z163" s="21">
        <v>-3</v>
      </c>
      <c r="AA163" s="21">
        <v>3</v>
      </c>
      <c r="AB163" s="21" t="s">
        <v>45</v>
      </c>
      <c r="AC163" s="21">
        <v>-6</v>
      </c>
      <c r="AD163" s="21">
        <v>3</v>
      </c>
      <c r="AE163" s="21"/>
      <c r="AF163" s="21"/>
      <c r="AG163" s="21">
        <v>3</v>
      </c>
      <c r="AH163" s="21" t="s">
        <v>596</v>
      </c>
      <c r="AI163" s="21">
        <v>-3</v>
      </c>
      <c r="AJ163" s="21">
        <v>3</v>
      </c>
      <c r="AK163" s="21" t="s">
        <v>561</v>
      </c>
      <c r="AL163" s="21">
        <v>1</v>
      </c>
      <c r="AM163" s="21">
        <v>3</v>
      </c>
      <c r="AN163" s="21"/>
      <c r="AO163" s="21"/>
      <c r="AP163" s="21">
        <v>3</v>
      </c>
      <c r="AQ163" s="21"/>
      <c r="AR163" s="21"/>
      <c r="AS163" s="21">
        <v>3</v>
      </c>
      <c r="AT163" s="21"/>
      <c r="AU163" s="21"/>
      <c r="AV163" s="21">
        <v>3</v>
      </c>
      <c r="AW163" s="21"/>
      <c r="AX163" s="21"/>
      <c r="AY163" s="21">
        <v>3</v>
      </c>
      <c r="AZ163" s="21" t="s">
        <v>597</v>
      </c>
      <c r="BA163" s="21">
        <v>12</v>
      </c>
      <c r="BB163" s="21">
        <v>3</v>
      </c>
      <c r="BC163" s="21"/>
      <c r="BD163" s="21"/>
      <c r="BE163" s="21">
        <v>3</v>
      </c>
      <c r="BF163" s="21"/>
      <c r="BG163" s="21"/>
      <c r="BH163" s="21">
        <v>3</v>
      </c>
      <c r="BI163" s="21"/>
      <c r="BJ163" s="21"/>
      <c r="BK163" s="21">
        <v>3</v>
      </c>
    </row>
    <row r="164" spans="1:63" x14ac:dyDescent="0.25">
      <c r="A164" s="21" t="s">
        <v>239</v>
      </c>
      <c r="B164" s="21">
        <v>16</v>
      </c>
      <c r="C164" s="21">
        <v>4</v>
      </c>
      <c r="D164" s="21" t="s">
        <v>345</v>
      </c>
      <c r="E164" s="21">
        <v>5</v>
      </c>
      <c r="F164" s="21">
        <v>4</v>
      </c>
      <c r="G164" s="21"/>
      <c r="H164" s="21"/>
      <c r="I164" s="21">
        <v>4</v>
      </c>
      <c r="J164" s="21" t="s">
        <v>85</v>
      </c>
      <c r="K164" s="21">
        <v>22</v>
      </c>
      <c r="L164" s="21">
        <v>4</v>
      </c>
      <c r="M164" s="21" t="s">
        <v>239</v>
      </c>
      <c r="N164" s="21">
        <v>-13</v>
      </c>
      <c r="O164" s="21">
        <v>4</v>
      </c>
      <c r="P164" s="21" t="s">
        <v>239</v>
      </c>
      <c r="Q164" s="21">
        <v>-5</v>
      </c>
      <c r="R164" s="21">
        <v>4</v>
      </c>
      <c r="S164" s="21" t="s">
        <v>242</v>
      </c>
      <c r="T164" s="21">
        <v>8.75</v>
      </c>
      <c r="U164" s="21">
        <v>4</v>
      </c>
      <c r="V164" s="21"/>
      <c r="W164" s="21"/>
      <c r="X164" s="21">
        <v>4</v>
      </c>
      <c r="Y164" s="21" t="s">
        <v>239</v>
      </c>
      <c r="Z164" s="21">
        <v>-3</v>
      </c>
      <c r="AA164" s="21">
        <v>4</v>
      </c>
      <c r="AB164" s="21" t="s">
        <v>239</v>
      </c>
      <c r="AC164" s="21">
        <v>-6</v>
      </c>
      <c r="AD164" s="21">
        <v>4</v>
      </c>
      <c r="AE164" s="21"/>
      <c r="AF164" s="21"/>
      <c r="AG164" s="21">
        <v>4</v>
      </c>
      <c r="AH164" s="21" t="s">
        <v>153</v>
      </c>
      <c r="AI164" s="21">
        <v>-3</v>
      </c>
      <c r="AJ164" s="21">
        <v>4</v>
      </c>
      <c r="AK164" s="21" t="s">
        <v>239</v>
      </c>
      <c r="AL164" s="21">
        <v>1</v>
      </c>
      <c r="AM164" s="21">
        <v>4</v>
      </c>
      <c r="AN164" s="21"/>
      <c r="AO164" s="21"/>
      <c r="AP164" s="21">
        <v>4</v>
      </c>
      <c r="AQ164" s="21"/>
      <c r="AR164" s="21"/>
      <c r="AS164" s="21">
        <v>4</v>
      </c>
      <c r="AT164" s="21"/>
      <c r="AU164" s="21"/>
      <c r="AV164" s="21">
        <v>4</v>
      </c>
      <c r="AW164" s="21"/>
      <c r="AX164" s="21"/>
      <c r="AY164" s="21">
        <v>4</v>
      </c>
      <c r="AZ164" s="21" t="s">
        <v>242</v>
      </c>
      <c r="BA164" s="21">
        <v>12</v>
      </c>
      <c r="BB164" s="21">
        <v>4</v>
      </c>
      <c r="BC164" s="21"/>
      <c r="BD164" s="21"/>
      <c r="BE164" s="21">
        <v>4</v>
      </c>
      <c r="BF164" s="21"/>
      <c r="BG164" s="21"/>
      <c r="BH164" s="21">
        <v>4</v>
      </c>
      <c r="BI164" s="21"/>
      <c r="BJ164" s="21"/>
      <c r="BK164" s="21">
        <v>4</v>
      </c>
    </row>
    <row r="165" spans="1:63" x14ac:dyDescent="0.25">
      <c r="A165" s="21" t="s">
        <v>563</v>
      </c>
      <c r="B165" s="21">
        <v>10</v>
      </c>
      <c r="C165" s="21">
        <v>1</v>
      </c>
      <c r="D165" s="21" t="s">
        <v>566</v>
      </c>
      <c r="E165" s="21">
        <v>8</v>
      </c>
      <c r="F165" s="21">
        <v>1</v>
      </c>
      <c r="G165" s="21"/>
      <c r="H165" s="21"/>
      <c r="I165" s="21">
        <v>1</v>
      </c>
      <c r="J165" s="21" t="s">
        <v>398</v>
      </c>
      <c r="K165" s="21">
        <v>7</v>
      </c>
      <c r="L165" s="21">
        <v>1</v>
      </c>
      <c r="M165" s="21" t="s">
        <v>565</v>
      </c>
      <c r="N165" s="21">
        <v>-11</v>
      </c>
      <c r="O165" s="21">
        <v>1</v>
      </c>
      <c r="P165" s="21" t="s">
        <v>8</v>
      </c>
      <c r="Q165" s="21">
        <v>-8</v>
      </c>
      <c r="R165" s="21">
        <v>1</v>
      </c>
      <c r="S165" s="21" t="s">
        <v>8</v>
      </c>
      <c r="T165" s="21">
        <v>-5</v>
      </c>
      <c r="U165" s="21">
        <v>1</v>
      </c>
      <c r="V165" s="21"/>
      <c r="W165" s="21"/>
      <c r="X165" s="21">
        <v>1</v>
      </c>
      <c r="Y165" s="21" t="s">
        <v>564</v>
      </c>
      <c r="Z165" s="21">
        <v>2</v>
      </c>
      <c r="AA165" s="21">
        <v>1</v>
      </c>
      <c r="AB165" s="21" t="s">
        <v>565</v>
      </c>
      <c r="AC165" s="21">
        <v>1</v>
      </c>
      <c r="AD165" s="21">
        <v>1</v>
      </c>
      <c r="AE165" s="21"/>
      <c r="AF165" s="21"/>
      <c r="AG165" s="21">
        <v>1</v>
      </c>
      <c r="AH165" s="21" t="s">
        <v>593</v>
      </c>
      <c r="AI165" s="21">
        <v>-3</v>
      </c>
      <c r="AJ165" s="21">
        <v>1</v>
      </c>
      <c r="AK165" s="21" t="s">
        <v>8</v>
      </c>
      <c r="AL165" s="21">
        <v>0</v>
      </c>
      <c r="AM165" s="21">
        <v>1</v>
      </c>
      <c r="AN165" s="21"/>
      <c r="AO165" s="21"/>
      <c r="AP165" s="21">
        <v>1</v>
      </c>
      <c r="AQ165" s="21"/>
      <c r="AR165" s="21"/>
      <c r="AS165" s="21">
        <v>1</v>
      </c>
      <c r="AT165" s="21"/>
      <c r="AU165" s="21"/>
      <c r="AV165" s="21">
        <v>1</v>
      </c>
      <c r="AW165" s="21"/>
      <c r="AX165" s="21"/>
      <c r="AY165" s="21">
        <v>1</v>
      </c>
      <c r="AZ165" s="21" t="s">
        <v>561</v>
      </c>
      <c r="BA165" s="21">
        <v>9</v>
      </c>
      <c r="BB165" s="21">
        <v>1</v>
      </c>
      <c r="BC165" s="21"/>
      <c r="BD165" s="21"/>
      <c r="BE165" s="21">
        <v>1</v>
      </c>
      <c r="BF165" s="21"/>
      <c r="BG165" s="21"/>
      <c r="BH165" s="21">
        <v>1</v>
      </c>
      <c r="BI165" s="21"/>
      <c r="BJ165" s="21"/>
      <c r="BK165" s="21">
        <v>1</v>
      </c>
    </row>
    <row r="166" spans="1:63" x14ac:dyDescent="0.25">
      <c r="A166" s="21" t="s">
        <v>564</v>
      </c>
      <c r="B166" s="21">
        <v>10</v>
      </c>
      <c r="C166" s="21">
        <v>2</v>
      </c>
      <c r="D166" s="21" t="s">
        <v>564</v>
      </c>
      <c r="E166" s="21">
        <v>8</v>
      </c>
      <c r="F166" s="21">
        <v>2</v>
      </c>
      <c r="G166" s="21"/>
      <c r="H166" s="21"/>
      <c r="I166" s="21">
        <v>2</v>
      </c>
      <c r="J166" s="21" t="s">
        <v>564</v>
      </c>
      <c r="K166" s="21">
        <v>7</v>
      </c>
      <c r="L166" s="21">
        <v>2</v>
      </c>
      <c r="M166" s="21" t="s">
        <v>8</v>
      </c>
      <c r="N166" s="21">
        <v>-11</v>
      </c>
      <c r="O166" s="21">
        <v>2</v>
      </c>
      <c r="P166" s="21" t="s">
        <v>562</v>
      </c>
      <c r="Q166" s="21">
        <v>-8</v>
      </c>
      <c r="R166" s="21">
        <v>2</v>
      </c>
      <c r="S166" s="21" t="s">
        <v>562</v>
      </c>
      <c r="T166" s="21">
        <v>-5</v>
      </c>
      <c r="U166" s="21">
        <v>2</v>
      </c>
      <c r="V166" s="21"/>
      <c r="W166" s="21"/>
      <c r="X166" s="21">
        <v>2</v>
      </c>
      <c r="Y166" s="21" t="s">
        <v>570</v>
      </c>
      <c r="Z166" s="21">
        <v>2</v>
      </c>
      <c r="AA166" s="21">
        <v>2</v>
      </c>
      <c r="AB166" s="21" t="s">
        <v>124</v>
      </c>
      <c r="AC166" s="21">
        <v>1</v>
      </c>
      <c r="AD166" s="21">
        <v>2</v>
      </c>
      <c r="AE166" s="21"/>
      <c r="AF166" s="21"/>
      <c r="AG166" s="21">
        <v>2</v>
      </c>
      <c r="AH166" s="21" t="s">
        <v>124</v>
      </c>
      <c r="AI166" s="21">
        <v>-3</v>
      </c>
      <c r="AJ166" s="21">
        <v>2</v>
      </c>
      <c r="AK166" s="21" t="s">
        <v>593</v>
      </c>
      <c r="AL166" s="21">
        <v>0</v>
      </c>
      <c r="AM166" s="21">
        <v>2</v>
      </c>
      <c r="AN166" s="21"/>
      <c r="AO166" s="21"/>
      <c r="AP166" s="21">
        <v>2</v>
      </c>
      <c r="AQ166" s="21"/>
      <c r="AR166" s="21"/>
      <c r="AS166" s="21">
        <v>2</v>
      </c>
      <c r="AT166" s="21"/>
      <c r="AU166" s="21"/>
      <c r="AV166" s="21">
        <v>2</v>
      </c>
      <c r="AW166" s="21"/>
      <c r="AX166" s="21"/>
      <c r="AY166" s="21">
        <v>2</v>
      </c>
      <c r="AZ166" s="21" t="s">
        <v>562</v>
      </c>
      <c r="BA166" s="21">
        <v>9</v>
      </c>
      <c r="BB166" s="21">
        <v>2</v>
      </c>
      <c r="BC166" s="21"/>
      <c r="BD166" s="21"/>
      <c r="BE166" s="21">
        <v>2</v>
      </c>
      <c r="BF166" s="21"/>
      <c r="BG166" s="21"/>
      <c r="BH166" s="21">
        <v>2</v>
      </c>
      <c r="BI166" s="21"/>
      <c r="BJ166" s="21"/>
      <c r="BK166" s="21">
        <v>2</v>
      </c>
    </row>
    <row r="167" spans="1:63" x14ac:dyDescent="0.25">
      <c r="A167" s="21" t="s">
        <v>8</v>
      </c>
      <c r="B167" s="21">
        <v>10</v>
      </c>
      <c r="C167" s="21">
        <v>3</v>
      </c>
      <c r="D167" s="21" t="s">
        <v>8</v>
      </c>
      <c r="E167" s="21">
        <v>8</v>
      </c>
      <c r="F167" s="21">
        <v>3</v>
      </c>
      <c r="G167" s="21"/>
      <c r="H167" s="21"/>
      <c r="I167" s="21">
        <v>3</v>
      </c>
      <c r="J167" s="21" t="s">
        <v>45</v>
      </c>
      <c r="K167" s="21">
        <v>7</v>
      </c>
      <c r="L167" s="21">
        <v>3</v>
      </c>
      <c r="M167" s="21" t="s">
        <v>563</v>
      </c>
      <c r="N167" s="21">
        <v>-11</v>
      </c>
      <c r="O167" s="21">
        <v>3</v>
      </c>
      <c r="P167" s="21" t="s">
        <v>45</v>
      </c>
      <c r="Q167" s="21">
        <v>-8</v>
      </c>
      <c r="R167" s="21">
        <v>3</v>
      </c>
      <c r="S167" s="21" t="s">
        <v>45</v>
      </c>
      <c r="T167" s="21">
        <v>-5</v>
      </c>
      <c r="U167" s="21">
        <v>3</v>
      </c>
      <c r="V167" s="21"/>
      <c r="W167" s="21"/>
      <c r="X167" s="21">
        <v>3</v>
      </c>
      <c r="Y167" s="21" t="s">
        <v>398</v>
      </c>
      <c r="Z167" s="21">
        <v>2</v>
      </c>
      <c r="AA167" s="21">
        <v>3</v>
      </c>
      <c r="AB167" s="21" t="s">
        <v>345</v>
      </c>
      <c r="AC167" s="21">
        <v>1</v>
      </c>
      <c r="AD167" s="21">
        <v>3</v>
      </c>
      <c r="AE167" s="21"/>
      <c r="AF167" s="21"/>
      <c r="AG167" s="21">
        <v>3</v>
      </c>
      <c r="AH167" s="21" t="s">
        <v>392</v>
      </c>
      <c r="AI167" s="21">
        <v>-3</v>
      </c>
      <c r="AJ167" s="21">
        <v>3</v>
      </c>
      <c r="AK167" s="21" t="s">
        <v>124</v>
      </c>
      <c r="AL167" s="21">
        <v>0</v>
      </c>
      <c r="AM167" s="21">
        <v>3</v>
      </c>
      <c r="AN167" s="21"/>
      <c r="AO167" s="21"/>
      <c r="AP167" s="21">
        <v>3</v>
      </c>
      <c r="AQ167" s="21"/>
      <c r="AR167" s="21"/>
      <c r="AS167" s="21">
        <v>3</v>
      </c>
      <c r="AT167" s="21"/>
      <c r="AU167" s="21"/>
      <c r="AV167" s="21">
        <v>3</v>
      </c>
      <c r="AW167" s="21"/>
      <c r="AX167" s="21"/>
      <c r="AY167" s="21">
        <v>3</v>
      </c>
      <c r="AZ167" s="21" t="s">
        <v>239</v>
      </c>
      <c r="BA167" s="21">
        <v>9</v>
      </c>
      <c r="BB167" s="21">
        <v>3</v>
      </c>
      <c r="BC167" s="21"/>
      <c r="BD167" s="21"/>
      <c r="BE167" s="21">
        <v>3</v>
      </c>
      <c r="BF167" s="21"/>
      <c r="BG167" s="21"/>
      <c r="BH167" s="21">
        <v>3</v>
      </c>
      <c r="BI167" s="21"/>
      <c r="BJ167" s="21"/>
      <c r="BK167" s="21">
        <v>3</v>
      </c>
    </row>
    <row r="168" spans="1:63" x14ac:dyDescent="0.25">
      <c r="A168" s="21" t="s">
        <v>47</v>
      </c>
      <c r="B168" s="21">
        <v>10</v>
      </c>
      <c r="C168" s="21">
        <v>4</v>
      </c>
      <c r="D168" s="21" t="s">
        <v>47</v>
      </c>
      <c r="E168" s="21">
        <v>8</v>
      </c>
      <c r="F168" s="21">
        <v>4</v>
      </c>
      <c r="G168" s="21"/>
      <c r="H168" s="21"/>
      <c r="I168" s="21">
        <v>4</v>
      </c>
      <c r="J168" s="21" t="s">
        <v>242</v>
      </c>
      <c r="K168" s="21">
        <v>7</v>
      </c>
      <c r="L168" s="21">
        <v>4</v>
      </c>
      <c r="M168" s="21" t="s">
        <v>47</v>
      </c>
      <c r="N168" s="21">
        <v>-11</v>
      </c>
      <c r="O168" s="21">
        <v>4</v>
      </c>
      <c r="P168" s="21" t="s">
        <v>242</v>
      </c>
      <c r="Q168" s="21">
        <v>-8</v>
      </c>
      <c r="R168" s="21">
        <v>4</v>
      </c>
      <c r="S168" s="21" t="s">
        <v>239</v>
      </c>
      <c r="T168" s="21">
        <v>-5</v>
      </c>
      <c r="U168" s="21">
        <v>4</v>
      </c>
      <c r="V168" s="21"/>
      <c r="W168" s="21"/>
      <c r="X168" s="21">
        <v>4</v>
      </c>
      <c r="Y168" s="21" t="s">
        <v>85</v>
      </c>
      <c r="Z168" s="21">
        <v>2</v>
      </c>
      <c r="AA168" s="21">
        <v>4</v>
      </c>
      <c r="AB168" s="21" t="s">
        <v>85</v>
      </c>
      <c r="AC168" s="21">
        <v>1</v>
      </c>
      <c r="AD168" s="21">
        <v>4</v>
      </c>
      <c r="AE168" s="21"/>
      <c r="AF168" s="21"/>
      <c r="AG168" s="21">
        <v>4</v>
      </c>
      <c r="AH168" s="21" t="s">
        <v>85</v>
      </c>
      <c r="AI168" s="21">
        <v>-3</v>
      </c>
      <c r="AJ168" s="21">
        <v>4</v>
      </c>
      <c r="AK168" s="21" t="s">
        <v>85</v>
      </c>
      <c r="AL168" s="21">
        <v>0</v>
      </c>
      <c r="AM168" s="21">
        <v>4</v>
      </c>
      <c r="AN168" s="21"/>
      <c r="AO168" s="21"/>
      <c r="AP168" s="21">
        <v>4</v>
      </c>
      <c r="AQ168" s="21"/>
      <c r="AR168" s="21"/>
      <c r="AS168" s="21">
        <v>4</v>
      </c>
      <c r="AT168" s="21"/>
      <c r="AU168" s="21"/>
      <c r="AV168" s="21">
        <v>4</v>
      </c>
      <c r="AW168" s="21"/>
      <c r="AX168" s="21"/>
      <c r="AY168" s="21">
        <v>4</v>
      </c>
      <c r="AZ168" s="21" t="s">
        <v>57</v>
      </c>
      <c r="BA168" s="21">
        <v>9</v>
      </c>
      <c r="BB168" s="21">
        <v>4</v>
      </c>
      <c r="BC168" s="21"/>
      <c r="BD168" s="21"/>
      <c r="BE168" s="21">
        <v>4</v>
      </c>
      <c r="BF168" s="21"/>
      <c r="BG168" s="21"/>
      <c r="BH168" s="21">
        <v>4</v>
      </c>
      <c r="BI168" s="21"/>
      <c r="BJ168" s="21"/>
      <c r="BK168" s="21">
        <v>4</v>
      </c>
    </row>
    <row r="169" spans="1:63" x14ac:dyDescent="0.25">
      <c r="A169" s="21" t="s">
        <v>565</v>
      </c>
      <c r="B169" s="21">
        <v>-10</v>
      </c>
      <c r="C169" s="21">
        <v>1</v>
      </c>
      <c r="D169" s="21" t="s">
        <v>565</v>
      </c>
      <c r="E169" s="21">
        <v>-10</v>
      </c>
      <c r="F169" s="21">
        <v>1</v>
      </c>
      <c r="G169" s="21"/>
      <c r="H169" s="21"/>
      <c r="I169" s="21">
        <v>1</v>
      </c>
      <c r="J169" s="21" t="s">
        <v>345</v>
      </c>
      <c r="K169" s="21">
        <v>10</v>
      </c>
      <c r="L169" s="21">
        <v>1</v>
      </c>
      <c r="M169" s="21" t="s">
        <v>134</v>
      </c>
      <c r="N169" s="21">
        <v>-8</v>
      </c>
      <c r="O169" s="21">
        <v>1</v>
      </c>
      <c r="P169" s="21" t="s">
        <v>398</v>
      </c>
      <c r="Q169" s="21">
        <v>2</v>
      </c>
      <c r="R169" s="21">
        <v>1</v>
      </c>
      <c r="S169" s="21" t="s">
        <v>569</v>
      </c>
      <c r="T169" s="21">
        <v>-6</v>
      </c>
      <c r="U169" s="21">
        <v>1</v>
      </c>
      <c r="V169" s="21"/>
      <c r="W169" s="21"/>
      <c r="X169" s="21">
        <v>1</v>
      </c>
      <c r="Y169" s="21" t="s">
        <v>8</v>
      </c>
      <c r="Z169" s="21">
        <v>10</v>
      </c>
      <c r="AA169" s="21">
        <v>1</v>
      </c>
      <c r="AB169" s="21" t="s">
        <v>8</v>
      </c>
      <c r="AC169" s="21">
        <v>14</v>
      </c>
      <c r="AD169" s="21">
        <v>1</v>
      </c>
      <c r="AE169" s="21"/>
      <c r="AF169" s="21"/>
      <c r="AG169" s="21">
        <v>1</v>
      </c>
      <c r="AH169" s="21" t="s">
        <v>498</v>
      </c>
      <c r="AI169" s="21">
        <v>4</v>
      </c>
      <c r="AJ169" s="21">
        <v>1</v>
      </c>
      <c r="AK169" s="21" t="s">
        <v>498</v>
      </c>
      <c r="AL169" s="21">
        <v>8</v>
      </c>
      <c r="AM169" s="21">
        <v>1</v>
      </c>
      <c r="AN169" s="21"/>
      <c r="AO169" s="21"/>
      <c r="AP169" s="21">
        <v>1</v>
      </c>
      <c r="AQ169" s="21"/>
      <c r="AR169" s="21"/>
      <c r="AS169" s="21">
        <v>1</v>
      </c>
      <c r="AT169" s="21"/>
      <c r="AU169" s="21"/>
      <c r="AV169" s="21">
        <v>1</v>
      </c>
      <c r="AW169" s="21"/>
      <c r="AX169" s="21"/>
      <c r="AY169" s="21">
        <v>1</v>
      </c>
      <c r="AZ169" s="21" t="s">
        <v>398</v>
      </c>
      <c r="BA169" s="21">
        <v>2</v>
      </c>
      <c r="BB169" s="21">
        <v>1</v>
      </c>
      <c r="BC169" s="21"/>
      <c r="BD169" s="21"/>
      <c r="BE169" s="21">
        <v>1</v>
      </c>
      <c r="BF169" s="21"/>
      <c r="BG169" s="21"/>
      <c r="BH169" s="21">
        <v>1</v>
      </c>
      <c r="BI169" s="21"/>
      <c r="BJ169" s="21"/>
      <c r="BK169" s="21">
        <v>1</v>
      </c>
    </row>
    <row r="170" spans="1:63" x14ac:dyDescent="0.25">
      <c r="A170" s="21" t="s">
        <v>398</v>
      </c>
      <c r="B170" s="21">
        <v>-10</v>
      </c>
      <c r="C170" s="21">
        <v>2</v>
      </c>
      <c r="D170" s="21" t="s">
        <v>563</v>
      </c>
      <c r="E170" s="21">
        <v>-10</v>
      </c>
      <c r="F170" s="21">
        <v>2</v>
      </c>
      <c r="G170" s="21"/>
      <c r="H170" s="21"/>
      <c r="I170" s="21">
        <v>2</v>
      </c>
      <c r="J170" s="21" t="s">
        <v>566</v>
      </c>
      <c r="K170" s="21">
        <v>10</v>
      </c>
      <c r="L170" s="21">
        <v>2</v>
      </c>
      <c r="M170" s="21" t="s">
        <v>562</v>
      </c>
      <c r="N170" s="21">
        <v>-8</v>
      </c>
      <c r="O170" s="21">
        <v>2</v>
      </c>
      <c r="P170" s="21" t="s">
        <v>567</v>
      </c>
      <c r="Q170" s="21">
        <v>2</v>
      </c>
      <c r="R170" s="21">
        <v>2</v>
      </c>
      <c r="S170" s="21" t="s">
        <v>503</v>
      </c>
      <c r="T170" s="21">
        <v>-6</v>
      </c>
      <c r="U170" s="21">
        <v>2</v>
      </c>
      <c r="V170" s="21"/>
      <c r="W170" s="21"/>
      <c r="X170" s="21">
        <v>2</v>
      </c>
      <c r="Y170" s="21" t="s">
        <v>562</v>
      </c>
      <c r="Z170" s="21">
        <v>10</v>
      </c>
      <c r="AA170" s="21">
        <v>2</v>
      </c>
      <c r="AB170" s="21" t="s">
        <v>562</v>
      </c>
      <c r="AC170" s="21">
        <v>14</v>
      </c>
      <c r="AD170" s="21">
        <v>2</v>
      </c>
      <c r="AE170" s="21"/>
      <c r="AF170" s="21"/>
      <c r="AG170" s="21">
        <v>2</v>
      </c>
      <c r="AH170" s="21" t="s">
        <v>398</v>
      </c>
      <c r="AI170" s="21">
        <v>4</v>
      </c>
      <c r="AJ170" s="21">
        <v>2</v>
      </c>
      <c r="AK170" s="21" t="s">
        <v>565</v>
      </c>
      <c r="AL170" s="21">
        <v>8</v>
      </c>
      <c r="AM170" s="21">
        <v>2</v>
      </c>
      <c r="AN170" s="21"/>
      <c r="AO170" s="21"/>
      <c r="AP170" s="21">
        <v>2</v>
      </c>
      <c r="AQ170" s="21"/>
      <c r="AR170" s="21"/>
      <c r="AS170" s="21">
        <v>2</v>
      </c>
      <c r="AT170" s="21"/>
      <c r="AU170" s="21"/>
      <c r="AV170" s="21">
        <v>2</v>
      </c>
      <c r="AW170" s="21"/>
      <c r="AX170" s="21"/>
      <c r="AY170" s="21">
        <v>2</v>
      </c>
      <c r="AZ170" s="21" t="s">
        <v>564</v>
      </c>
      <c r="BA170" s="21">
        <v>2</v>
      </c>
      <c r="BB170" s="21">
        <v>2</v>
      </c>
      <c r="BC170" s="21"/>
      <c r="BD170" s="21"/>
      <c r="BE170" s="21">
        <v>2</v>
      </c>
      <c r="BF170" s="21"/>
      <c r="BG170" s="21"/>
      <c r="BH170" s="21">
        <v>2</v>
      </c>
      <c r="BI170" s="21"/>
      <c r="BJ170" s="21"/>
      <c r="BK170" s="21">
        <v>2</v>
      </c>
    </row>
    <row r="171" spans="1:63" x14ac:dyDescent="0.25">
      <c r="A171" s="21" t="s">
        <v>49</v>
      </c>
      <c r="B171" s="21">
        <v>-10</v>
      </c>
      <c r="C171" s="21">
        <v>3</v>
      </c>
      <c r="D171" s="21" t="s">
        <v>49</v>
      </c>
      <c r="E171" s="21">
        <v>-10</v>
      </c>
      <c r="F171" s="21">
        <v>3</v>
      </c>
      <c r="G171" s="21"/>
      <c r="H171" s="21"/>
      <c r="I171" s="21">
        <v>3</v>
      </c>
      <c r="J171" s="21" t="s">
        <v>8</v>
      </c>
      <c r="K171" s="21">
        <v>10</v>
      </c>
      <c r="L171" s="21">
        <v>3</v>
      </c>
      <c r="M171" s="21" t="s">
        <v>45</v>
      </c>
      <c r="N171" s="21">
        <v>-8</v>
      </c>
      <c r="O171" s="21">
        <v>3</v>
      </c>
      <c r="P171" s="21" t="s">
        <v>134</v>
      </c>
      <c r="Q171" s="21">
        <v>2</v>
      </c>
      <c r="R171" s="21">
        <v>3</v>
      </c>
      <c r="S171" s="21" t="s">
        <v>398</v>
      </c>
      <c r="T171" s="21">
        <v>-6</v>
      </c>
      <c r="U171" s="21">
        <v>3</v>
      </c>
      <c r="V171" s="21"/>
      <c r="W171" s="21"/>
      <c r="X171" s="21">
        <v>3</v>
      </c>
      <c r="Y171" s="21" t="s">
        <v>45</v>
      </c>
      <c r="Z171" s="21">
        <v>10</v>
      </c>
      <c r="AA171" s="21">
        <v>3</v>
      </c>
      <c r="AB171" s="21" t="s">
        <v>502</v>
      </c>
      <c r="AC171" s="21">
        <v>14</v>
      </c>
      <c r="AD171" s="21">
        <v>3</v>
      </c>
      <c r="AE171" s="21"/>
      <c r="AF171" s="21"/>
      <c r="AG171" s="21">
        <v>3</v>
      </c>
      <c r="AH171" s="21" t="s">
        <v>45</v>
      </c>
      <c r="AI171" s="21">
        <v>4</v>
      </c>
      <c r="AJ171" s="21">
        <v>3</v>
      </c>
      <c r="AK171" s="21" t="s">
        <v>45</v>
      </c>
      <c r="AL171" s="21">
        <v>8</v>
      </c>
      <c r="AM171" s="21">
        <v>3</v>
      </c>
      <c r="AN171" s="21"/>
      <c r="AO171" s="21"/>
      <c r="AP171" s="21">
        <v>3</v>
      </c>
      <c r="AQ171" s="21"/>
      <c r="AR171" s="21"/>
      <c r="AS171" s="21">
        <v>3</v>
      </c>
      <c r="AT171" s="21"/>
      <c r="AU171" s="21"/>
      <c r="AV171" s="21">
        <v>3</v>
      </c>
      <c r="AW171" s="21"/>
      <c r="AX171" s="21"/>
      <c r="AY171" s="21">
        <v>3</v>
      </c>
      <c r="AZ171" s="21" t="s">
        <v>566</v>
      </c>
      <c r="BA171" s="21">
        <v>2</v>
      </c>
      <c r="BB171" s="21">
        <v>3</v>
      </c>
      <c r="BC171" s="21"/>
      <c r="BD171" s="21"/>
      <c r="BE171" s="21">
        <v>3</v>
      </c>
      <c r="BF171" s="21"/>
      <c r="BG171" s="21"/>
      <c r="BH171" s="21">
        <v>3</v>
      </c>
      <c r="BI171" s="21"/>
      <c r="BJ171" s="21"/>
      <c r="BK171" s="21">
        <v>3</v>
      </c>
    </row>
    <row r="172" spans="1:63" x14ac:dyDescent="0.25">
      <c r="A172" s="21" t="s">
        <v>45</v>
      </c>
      <c r="B172" s="21">
        <v>-10</v>
      </c>
      <c r="C172" s="21">
        <v>4</v>
      </c>
      <c r="D172" s="21" t="s">
        <v>45</v>
      </c>
      <c r="E172" s="21">
        <v>-10</v>
      </c>
      <c r="F172" s="21">
        <v>4</v>
      </c>
      <c r="G172" s="21"/>
      <c r="H172" s="21"/>
      <c r="I172" s="21">
        <v>4</v>
      </c>
      <c r="J172" s="21" t="s">
        <v>57</v>
      </c>
      <c r="K172" s="21">
        <v>10</v>
      </c>
      <c r="L172" s="21">
        <v>4</v>
      </c>
      <c r="M172" s="21" t="s">
        <v>345</v>
      </c>
      <c r="N172" s="21">
        <v>-8</v>
      </c>
      <c r="O172" s="21">
        <v>4</v>
      </c>
      <c r="P172" s="21" t="s">
        <v>85</v>
      </c>
      <c r="Q172" s="21">
        <v>2</v>
      </c>
      <c r="R172" s="21">
        <v>4</v>
      </c>
      <c r="S172" s="21" t="s">
        <v>85</v>
      </c>
      <c r="T172" s="21">
        <v>-6</v>
      </c>
      <c r="U172" s="21">
        <v>4</v>
      </c>
      <c r="V172" s="21"/>
      <c r="W172" s="21"/>
      <c r="X172" s="21">
        <v>4</v>
      </c>
      <c r="Y172" s="21" t="s">
        <v>242</v>
      </c>
      <c r="Z172" s="21">
        <v>10</v>
      </c>
      <c r="AA172" s="21">
        <v>4</v>
      </c>
      <c r="AB172" s="21" t="s">
        <v>242</v>
      </c>
      <c r="AC172" s="21">
        <v>14</v>
      </c>
      <c r="AD172" s="21">
        <v>4</v>
      </c>
      <c r="AE172" s="21"/>
      <c r="AF172" s="21"/>
      <c r="AG172" s="21">
        <v>4</v>
      </c>
      <c r="AH172" s="21" t="s">
        <v>242</v>
      </c>
      <c r="AI172" s="21">
        <v>4</v>
      </c>
      <c r="AJ172" s="21">
        <v>4</v>
      </c>
      <c r="AK172" s="21" t="s">
        <v>242</v>
      </c>
      <c r="AL172" s="21">
        <v>8</v>
      </c>
      <c r="AM172" s="21">
        <v>4</v>
      </c>
      <c r="AN172" s="21"/>
      <c r="AO172" s="21"/>
      <c r="AP172" s="21">
        <v>4</v>
      </c>
      <c r="AQ172" s="21"/>
      <c r="AR172" s="21"/>
      <c r="AS172" s="21">
        <v>4</v>
      </c>
      <c r="AT172" s="21"/>
      <c r="AU172" s="21"/>
      <c r="AV172" s="21">
        <v>4</v>
      </c>
      <c r="AW172" s="21"/>
      <c r="AX172" s="21"/>
      <c r="AY172" s="21">
        <v>4</v>
      </c>
      <c r="AZ172" s="21" t="s">
        <v>85</v>
      </c>
      <c r="BA172" s="21">
        <v>2</v>
      </c>
      <c r="BB172" s="21">
        <v>4</v>
      </c>
      <c r="BC172" s="21"/>
      <c r="BD172" s="21"/>
      <c r="BE172" s="21">
        <v>4</v>
      </c>
      <c r="BF172" s="21"/>
      <c r="BG172" s="21"/>
      <c r="BH172" s="21">
        <v>4</v>
      </c>
      <c r="BI172" s="21"/>
      <c r="BJ172" s="21"/>
      <c r="BK172" s="21">
        <v>4</v>
      </c>
    </row>
    <row r="173" spans="1:63" x14ac:dyDescent="0.25">
      <c r="A173" s="21"/>
      <c r="B173" s="21"/>
      <c r="C173" s="21">
        <v>1</v>
      </c>
      <c r="D173" s="21"/>
      <c r="E173" s="21"/>
      <c r="F173" s="21">
        <v>1</v>
      </c>
      <c r="G173" s="21"/>
      <c r="H173" s="21"/>
      <c r="I173" s="21">
        <v>1</v>
      </c>
      <c r="J173" s="21"/>
      <c r="K173" s="21"/>
      <c r="L173" s="21">
        <v>1</v>
      </c>
      <c r="M173" s="21"/>
      <c r="N173" s="21"/>
      <c r="O173" s="21">
        <v>1</v>
      </c>
      <c r="P173" s="21"/>
      <c r="Q173" s="21"/>
      <c r="R173" s="21">
        <v>1</v>
      </c>
      <c r="S173" s="21"/>
      <c r="T173" s="21"/>
      <c r="U173" s="21">
        <v>1</v>
      </c>
      <c r="V173" s="21"/>
      <c r="W173" s="21"/>
      <c r="X173" s="21">
        <v>1</v>
      </c>
      <c r="Y173" s="21"/>
      <c r="Z173" s="21"/>
      <c r="AA173" s="21">
        <v>1</v>
      </c>
      <c r="AB173" s="21"/>
      <c r="AC173" s="21"/>
      <c r="AD173" s="21">
        <v>1</v>
      </c>
      <c r="AE173" s="21"/>
      <c r="AF173" s="21"/>
      <c r="AG173" s="21">
        <v>1</v>
      </c>
      <c r="AH173" s="21"/>
      <c r="AI173" s="21"/>
      <c r="AJ173" s="21">
        <v>1</v>
      </c>
      <c r="AK173" s="21"/>
      <c r="AL173" s="21"/>
      <c r="AM173" s="21">
        <v>1</v>
      </c>
      <c r="AN173" s="21"/>
      <c r="AO173" s="21"/>
      <c r="AP173" s="21">
        <v>1</v>
      </c>
      <c r="AQ173" s="21"/>
      <c r="AR173" s="21"/>
      <c r="AS173" s="21">
        <v>1</v>
      </c>
      <c r="AT173" s="21"/>
      <c r="AU173" s="21"/>
      <c r="AV173" s="21">
        <v>1</v>
      </c>
      <c r="AW173" s="21"/>
      <c r="AX173" s="21"/>
      <c r="AY173" s="21">
        <v>1</v>
      </c>
      <c r="AZ173" s="21"/>
      <c r="BA173" s="21"/>
      <c r="BB173" s="21">
        <v>1</v>
      </c>
      <c r="BC173" s="21"/>
      <c r="BD173" s="21"/>
      <c r="BE173" s="21">
        <v>1</v>
      </c>
      <c r="BF173" s="21"/>
      <c r="BG173" s="21"/>
      <c r="BH173" s="21">
        <v>1</v>
      </c>
      <c r="BI173" s="21"/>
      <c r="BJ173" s="21"/>
      <c r="BK173" s="21">
        <v>1</v>
      </c>
    </row>
    <row r="174" spans="1:63" x14ac:dyDescent="0.25">
      <c r="A174" s="21"/>
      <c r="B174" s="21"/>
      <c r="C174" s="21">
        <v>2</v>
      </c>
      <c r="D174" s="21"/>
      <c r="E174" s="21"/>
      <c r="F174" s="21">
        <v>2</v>
      </c>
      <c r="G174" s="21"/>
      <c r="H174" s="21"/>
      <c r="I174" s="21">
        <v>2</v>
      </c>
      <c r="J174" s="21"/>
      <c r="K174" s="21"/>
      <c r="L174" s="21">
        <v>2</v>
      </c>
      <c r="M174" s="21"/>
      <c r="N174" s="21"/>
      <c r="O174" s="21">
        <v>2</v>
      </c>
      <c r="P174" s="21"/>
      <c r="Q174" s="21"/>
      <c r="R174" s="21">
        <v>2</v>
      </c>
      <c r="S174" s="21"/>
      <c r="T174" s="21"/>
      <c r="U174" s="21">
        <v>2</v>
      </c>
      <c r="V174" s="21"/>
      <c r="W174" s="21"/>
      <c r="X174" s="21">
        <v>2</v>
      </c>
      <c r="Y174" s="21"/>
      <c r="Z174" s="21"/>
      <c r="AA174" s="21">
        <v>2</v>
      </c>
      <c r="AB174" s="21"/>
      <c r="AC174" s="21"/>
      <c r="AD174" s="21">
        <v>2</v>
      </c>
      <c r="AE174" s="21"/>
      <c r="AF174" s="21"/>
      <c r="AG174" s="21">
        <v>2</v>
      </c>
      <c r="AH174" s="21"/>
      <c r="AI174" s="21"/>
      <c r="AJ174" s="21">
        <v>2</v>
      </c>
      <c r="AK174" s="21"/>
      <c r="AL174" s="21"/>
      <c r="AM174" s="21">
        <v>2</v>
      </c>
      <c r="AN174" s="21"/>
      <c r="AO174" s="21"/>
      <c r="AP174" s="21">
        <v>2</v>
      </c>
      <c r="AQ174" s="21"/>
      <c r="AR174" s="21"/>
      <c r="AS174" s="21">
        <v>2</v>
      </c>
      <c r="AT174" s="21"/>
      <c r="AU174" s="21"/>
      <c r="AV174" s="21">
        <v>2</v>
      </c>
      <c r="AW174" s="21"/>
      <c r="AX174" s="21"/>
      <c r="AY174" s="21">
        <v>2</v>
      </c>
      <c r="AZ174" s="21"/>
      <c r="BA174" s="21"/>
      <c r="BB174" s="21">
        <v>2</v>
      </c>
      <c r="BC174" s="21"/>
      <c r="BD174" s="21"/>
      <c r="BE174" s="21">
        <v>2</v>
      </c>
      <c r="BF174" s="21"/>
      <c r="BG174" s="21"/>
      <c r="BH174" s="21">
        <v>2</v>
      </c>
      <c r="BI174" s="21"/>
      <c r="BJ174" s="21"/>
      <c r="BK174" s="21">
        <v>2</v>
      </c>
    </row>
    <row r="175" spans="1:63" x14ac:dyDescent="0.25">
      <c r="A175" s="21"/>
      <c r="B175" s="21"/>
      <c r="C175" s="21">
        <v>3</v>
      </c>
      <c r="D175" s="21"/>
      <c r="E175" s="21"/>
      <c r="F175" s="21">
        <v>3</v>
      </c>
      <c r="G175" s="21"/>
      <c r="H175" s="21"/>
      <c r="I175" s="21">
        <v>3</v>
      </c>
      <c r="J175" s="21"/>
      <c r="K175" s="21"/>
      <c r="L175" s="21">
        <v>3</v>
      </c>
      <c r="M175" s="21"/>
      <c r="N175" s="21"/>
      <c r="O175" s="21">
        <v>3</v>
      </c>
      <c r="P175" s="21"/>
      <c r="Q175" s="21"/>
      <c r="R175" s="21">
        <v>3</v>
      </c>
      <c r="S175" s="21"/>
      <c r="T175" s="21"/>
      <c r="U175" s="21">
        <v>3</v>
      </c>
      <c r="V175" s="21"/>
      <c r="W175" s="21"/>
      <c r="X175" s="21">
        <v>3</v>
      </c>
      <c r="Y175" s="21"/>
      <c r="Z175" s="21"/>
      <c r="AA175" s="21">
        <v>3</v>
      </c>
      <c r="AB175" s="21"/>
      <c r="AC175" s="21"/>
      <c r="AD175" s="21">
        <v>3</v>
      </c>
      <c r="AE175" s="21"/>
      <c r="AF175" s="21"/>
      <c r="AG175" s="21">
        <v>3</v>
      </c>
      <c r="AH175" s="21"/>
      <c r="AI175" s="21"/>
      <c r="AJ175" s="21">
        <v>3</v>
      </c>
      <c r="AK175" s="21"/>
      <c r="AL175" s="21"/>
      <c r="AM175" s="21">
        <v>3</v>
      </c>
      <c r="AN175" s="21"/>
      <c r="AO175" s="21"/>
      <c r="AP175" s="21">
        <v>3</v>
      </c>
      <c r="AQ175" s="21"/>
      <c r="AR175" s="21"/>
      <c r="AS175" s="21">
        <v>3</v>
      </c>
      <c r="AT175" s="21"/>
      <c r="AU175" s="21"/>
      <c r="AV175" s="21">
        <v>3</v>
      </c>
      <c r="AW175" s="21"/>
      <c r="AX175" s="21"/>
      <c r="AY175" s="21">
        <v>3</v>
      </c>
      <c r="AZ175" s="21"/>
      <c r="BA175" s="21"/>
      <c r="BB175" s="21">
        <v>3</v>
      </c>
      <c r="BC175" s="21"/>
      <c r="BD175" s="21"/>
      <c r="BE175" s="21">
        <v>3</v>
      </c>
      <c r="BF175" s="21"/>
      <c r="BG175" s="21"/>
      <c r="BH175" s="21">
        <v>3</v>
      </c>
      <c r="BI175" s="21"/>
      <c r="BJ175" s="21"/>
      <c r="BK175" s="21">
        <v>3</v>
      </c>
    </row>
    <row r="176" spans="1:63" x14ac:dyDescent="0.25">
      <c r="A176" s="21"/>
      <c r="B176" s="21"/>
      <c r="C176" s="21">
        <v>4</v>
      </c>
      <c r="D176" s="21"/>
      <c r="E176" s="21"/>
      <c r="F176" s="21">
        <v>4</v>
      </c>
      <c r="G176" s="21"/>
      <c r="H176" s="21"/>
      <c r="I176" s="21">
        <v>4</v>
      </c>
      <c r="J176" s="21"/>
      <c r="K176" s="21"/>
      <c r="L176" s="21">
        <v>4</v>
      </c>
      <c r="M176" s="21"/>
      <c r="N176" s="21"/>
      <c r="O176" s="21">
        <v>4</v>
      </c>
      <c r="P176" s="21"/>
      <c r="Q176" s="21"/>
      <c r="R176" s="21">
        <v>4</v>
      </c>
      <c r="S176" s="21"/>
      <c r="T176" s="21"/>
      <c r="U176" s="21">
        <v>4</v>
      </c>
      <c r="V176" s="21"/>
      <c r="W176" s="21"/>
      <c r="X176" s="21">
        <v>4</v>
      </c>
      <c r="Y176" s="21"/>
      <c r="Z176" s="21"/>
      <c r="AA176" s="21">
        <v>4</v>
      </c>
      <c r="AB176" s="21"/>
      <c r="AC176" s="21"/>
      <c r="AD176" s="21">
        <v>4</v>
      </c>
      <c r="AE176" s="21"/>
      <c r="AF176" s="21"/>
      <c r="AG176" s="21">
        <v>4</v>
      </c>
      <c r="AH176" s="21"/>
      <c r="AI176" s="21"/>
      <c r="AJ176" s="21">
        <v>4</v>
      </c>
      <c r="AK176" s="21"/>
      <c r="AL176" s="21"/>
      <c r="AM176" s="21">
        <v>4</v>
      </c>
      <c r="AN176" s="21"/>
      <c r="AO176" s="21"/>
      <c r="AP176" s="21">
        <v>4</v>
      </c>
      <c r="AQ176" s="21"/>
      <c r="AR176" s="21"/>
      <c r="AS176" s="21">
        <v>4</v>
      </c>
      <c r="AT176" s="21"/>
      <c r="AU176" s="21"/>
      <c r="AV176" s="21">
        <v>4</v>
      </c>
      <c r="AW176" s="21"/>
      <c r="AX176" s="21"/>
      <c r="AY176" s="21">
        <v>4</v>
      </c>
      <c r="AZ176" s="21"/>
      <c r="BA176" s="21"/>
      <c r="BB176" s="21">
        <v>4</v>
      </c>
      <c r="BC176" s="21"/>
      <c r="BD176" s="21"/>
      <c r="BE176" s="21">
        <v>4</v>
      </c>
      <c r="BF176" s="21"/>
      <c r="BG176" s="21"/>
      <c r="BH176" s="21">
        <v>4</v>
      </c>
      <c r="BI176" s="21"/>
      <c r="BJ176" s="21"/>
      <c r="BK176" s="21">
        <v>4</v>
      </c>
    </row>
    <row r="177" spans="1:63" x14ac:dyDescent="0.25">
      <c r="A177" s="21"/>
      <c r="B177" s="21"/>
      <c r="C177" s="21">
        <v>1</v>
      </c>
      <c r="D177" s="21"/>
      <c r="E177" s="21"/>
      <c r="F177" s="21">
        <v>1</v>
      </c>
      <c r="G177" s="21"/>
      <c r="H177" s="21"/>
      <c r="I177" s="21">
        <v>1</v>
      </c>
      <c r="J177" s="21"/>
      <c r="K177" s="21"/>
      <c r="L177" s="21">
        <v>1</v>
      </c>
      <c r="M177" s="21"/>
      <c r="N177" s="21"/>
      <c r="O177" s="21">
        <v>1</v>
      </c>
      <c r="P177" s="21"/>
      <c r="Q177" s="21"/>
      <c r="R177" s="21">
        <v>1</v>
      </c>
      <c r="S177" s="21"/>
      <c r="T177" s="21"/>
      <c r="U177" s="21">
        <v>1</v>
      </c>
      <c r="V177" s="21"/>
      <c r="W177" s="21"/>
      <c r="X177" s="21">
        <v>1</v>
      </c>
      <c r="Y177" s="21"/>
      <c r="Z177" s="21"/>
      <c r="AA177" s="21">
        <v>1</v>
      </c>
      <c r="AB177" s="21"/>
      <c r="AC177" s="21"/>
      <c r="AD177" s="21">
        <v>1</v>
      </c>
      <c r="AE177" s="21"/>
      <c r="AF177" s="21"/>
      <c r="AG177" s="21">
        <v>1</v>
      </c>
      <c r="AH177" s="21"/>
      <c r="AI177" s="21"/>
      <c r="AJ177" s="21">
        <v>1</v>
      </c>
      <c r="AK177" s="21"/>
      <c r="AL177" s="21"/>
      <c r="AM177" s="21">
        <v>1</v>
      </c>
      <c r="AN177" s="21"/>
      <c r="AO177" s="21"/>
      <c r="AP177" s="21">
        <v>1</v>
      </c>
      <c r="AQ177" s="21"/>
      <c r="AR177" s="21"/>
      <c r="AS177" s="21">
        <v>1</v>
      </c>
      <c r="AT177" s="21"/>
      <c r="AU177" s="21"/>
      <c r="AV177" s="21">
        <v>1</v>
      </c>
      <c r="AW177" s="21"/>
      <c r="AX177" s="21"/>
      <c r="AY177" s="21">
        <v>1</v>
      </c>
      <c r="AZ177" s="21"/>
      <c r="BA177" s="21"/>
      <c r="BB177" s="21">
        <v>1</v>
      </c>
      <c r="BC177" s="21"/>
      <c r="BD177" s="21"/>
      <c r="BE177" s="21">
        <v>1</v>
      </c>
      <c r="BF177" s="21"/>
      <c r="BG177" s="21"/>
      <c r="BH177" s="21">
        <v>1</v>
      </c>
      <c r="BI177" s="21"/>
      <c r="BJ177" s="21"/>
      <c r="BK177" s="21">
        <v>1</v>
      </c>
    </row>
    <row r="178" spans="1:63" x14ac:dyDescent="0.25">
      <c r="A178" s="21"/>
      <c r="B178" s="21"/>
      <c r="C178" s="21">
        <v>2</v>
      </c>
      <c r="D178" s="21"/>
      <c r="E178" s="21"/>
      <c r="F178" s="21">
        <v>2</v>
      </c>
      <c r="G178" s="21"/>
      <c r="H178" s="21"/>
      <c r="I178" s="21">
        <v>2</v>
      </c>
      <c r="J178" s="21"/>
      <c r="K178" s="21"/>
      <c r="L178" s="21">
        <v>2</v>
      </c>
      <c r="M178" s="21"/>
      <c r="N178" s="21"/>
      <c r="O178" s="21">
        <v>2</v>
      </c>
      <c r="P178" s="21"/>
      <c r="Q178" s="21"/>
      <c r="R178" s="21">
        <v>2</v>
      </c>
      <c r="S178" s="21"/>
      <c r="T178" s="21"/>
      <c r="U178" s="21">
        <v>2</v>
      </c>
      <c r="V178" s="21"/>
      <c r="W178" s="21"/>
      <c r="X178" s="21">
        <v>2</v>
      </c>
      <c r="Y178" s="21"/>
      <c r="Z178" s="21"/>
      <c r="AA178" s="21">
        <v>2</v>
      </c>
      <c r="AB178" s="21"/>
      <c r="AC178" s="21"/>
      <c r="AD178" s="21">
        <v>2</v>
      </c>
      <c r="AE178" s="21"/>
      <c r="AF178" s="21"/>
      <c r="AG178" s="21">
        <v>2</v>
      </c>
      <c r="AH178" s="21"/>
      <c r="AI178" s="21"/>
      <c r="AJ178" s="21">
        <v>2</v>
      </c>
      <c r="AK178" s="21"/>
      <c r="AL178" s="21"/>
      <c r="AM178" s="21">
        <v>2</v>
      </c>
      <c r="AN178" s="21"/>
      <c r="AO178" s="21"/>
      <c r="AP178" s="21">
        <v>2</v>
      </c>
      <c r="AQ178" s="21"/>
      <c r="AR178" s="21"/>
      <c r="AS178" s="21">
        <v>2</v>
      </c>
      <c r="AT178" s="21"/>
      <c r="AU178" s="21"/>
      <c r="AV178" s="21">
        <v>2</v>
      </c>
      <c r="AW178" s="21"/>
      <c r="AX178" s="21"/>
      <c r="AY178" s="21">
        <v>2</v>
      </c>
      <c r="AZ178" s="21"/>
      <c r="BA178" s="21"/>
      <c r="BB178" s="21">
        <v>2</v>
      </c>
      <c r="BC178" s="21"/>
      <c r="BD178" s="21"/>
      <c r="BE178" s="21">
        <v>2</v>
      </c>
      <c r="BF178" s="21"/>
      <c r="BG178" s="21"/>
      <c r="BH178" s="21">
        <v>2</v>
      </c>
      <c r="BI178" s="21"/>
      <c r="BJ178" s="21"/>
      <c r="BK178" s="21">
        <v>2</v>
      </c>
    </row>
    <row r="179" spans="1:63" x14ac:dyDescent="0.25">
      <c r="A179" s="21"/>
      <c r="B179" s="21"/>
      <c r="C179" s="21">
        <v>3</v>
      </c>
      <c r="D179" s="21"/>
      <c r="E179" s="21"/>
      <c r="F179" s="21">
        <v>3</v>
      </c>
      <c r="G179" s="21"/>
      <c r="H179" s="21"/>
      <c r="I179" s="21">
        <v>3</v>
      </c>
      <c r="J179" s="21"/>
      <c r="K179" s="21"/>
      <c r="L179" s="21">
        <v>3</v>
      </c>
      <c r="M179" s="21"/>
      <c r="N179" s="21"/>
      <c r="O179" s="21">
        <v>3</v>
      </c>
      <c r="P179" s="21"/>
      <c r="Q179" s="21"/>
      <c r="R179" s="21">
        <v>3</v>
      </c>
      <c r="S179" s="21"/>
      <c r="T179" s="21"/>
      <c r="U179" s="21">
        <v>3</v>
      </c>
      <c r="V179" s="21"/>
      <c r="W179" s="21"/>
      <c r="X179" s="21">
        <v>3</v>
      </c>
      <c r="Y179" s="21"/>
      <c r="Z179" s="21"/>
      <c r="AA179" s="21">
        <v>3</v>
      </c>
      <c r="AB179" s="21"/>
      <c r="AC179" s="21"/>
      <c r="AD179" s="21">
        <v>3</v>
      </c>
      <c r="AE179" s="21"/>
      <c r="AF179" s="21"/>
      <c r="AG179" s="21">
        <v>3</v>
      </c>
      <c r="AH179" s="21"/>
      <c r="AI179" s="21"/>
      <c r="AJ179" s="21">
        <v>3</v>
      </c>
      <c r="AK179" s="21"/>
      <c r="AL179" s="21"/>
      <c r="AM179" s="21">
        <v>3</v>
      </c>
      <c r="AN179" s="21"/>
      <c r="AO179" s="21"/>
      <c r="AP179" s="21">
        <v>3</v>
      </c>
      <c r="AQ179" s="21"/>
      <c r="AR179" s="21"/>
      <c r="AS179" s="21">
        <v>3</v>
      </c>
      <c r="AT179" s="21"/>
      <c r="AU179" s="21"/>
      <c r="AV179" s="21">
        <v>3</v>
      </c>
      <c r="AW179" s="21"/>
      <c r="AX179" s="21"/>
      <c r="AY179" s="21">
        <v>3</v>
      </c>
      <c r="AZ179" s="21"/>
      <c r="BA179" s="21"/>
      <c r="BB179" s="21">
        <v>3</v>
      </c>
      <c r="BC179" s="21"/>
      <c r="BD179" s="21"/>
      <c r="BE179" s="21">
        <v>3</v>
      </c>
      <c r="BF179" s="21"/>
      <c r="BG179" s="21"/>
      <c r="BH179" s="21">
        <v>3</v>
      </c>
      <c r="BI179" s="21"/>
      <c r="BJ179" s="21"/>
      <c r="BK179" s="21">
        <v>3</v>
      </c>
    </row>
    <row r="180" spans="1:63" x14ac:dyDescent="0.25">
      <c r="A180" s="21"/>
      <c r="B180" s="21"/>
      <c r="C180" s="21">
        <v>4</v>
      </c>
      <c r="D180" s="21"/>
      <c r="E180" s="21"/>
      <c r="F180" s="21">
        <v>4</v>
      </c>
      <c r="G180" s="21"/>
      <c r="H180" s="21"/>
      <c r="I180" s="21">
        <v>4</v>
      </c>
      <c r="J180" s="21"/>
      <c r="K180" s="21"/>
      <c r="L180" s="21">
        <v>4</v>
      </c>
      <c r="M180" s="21"/>
      <c r="N180" s="21"/>
      <c r="O180" s="21">
        <v>4</v>
      </c>
      <c r="P180" s="21"/>
      <c r="Q180" s="21"/>
      <c r="R180" s="21">
        <v>4</v>
      </c>
      <c r="S180" s="21"/>
      <c r="T180" s="21"/>
      <c r="U180" s="21">
        <v>4</v>
      </c>
      <c r="V180" s="21"/>
      <c r="W180" s="21"/>
      <c r="X180" s="21">
        <v>4</v>
      </c>
      <c r="Y180" s="21"/>
      <c r="Z180" s="21"/>
      <c r="AA180" s="21">
        <v>4</v>
      </c>
      <c r="AB180" s="21"/>
      <c r="AC180" s="21"/>
      <c r="AD180" s="21">
        <v>4</v>
      </c>
      <c r="AE180" s="21"/>
      <c r="AF180" s="21"/>
      <c r="AG180" s="21">
        <v>4</v>
      </c>
      <c r="AH180" s="21"/>
      <c r="AI180" s="21"/>
      <c r="AJ180" s="21">
        <v>4</v>
      </c>
      <c r="AK180" s="21"/>
      <c r="AL180" s="21"/>
      <c r="AM180" s="21">
        <v>4</v>
      </c>
      <c r="AN180" s="21"/>
      <c r="AO180" s="21"/>
      <c r="AP180" s="21">
        <v>4</v>
      </c>
      <c r="AQ180" s="21"/>
      <c r="AR180" s="21"/>
      <c r="AS180" s="21">
        <v>4</v>
      </c>
      <c r="AT180" s="21"/>
      <c r="AU180" s="21"/>
      <c r="AV180" s="21">
        <v>4</v>
      </c>
      <c r="AW180" s="21"/>
      <c r="AX180" s="21"/>
      <c r="AY180" s="21">
        <v>4</v>
      </c>
      <c r="AZ180" s="21"/>
      <c r="BA180" s="21"/>
      <c r="BB180" s="21">
        <v>4</v>
      </c>
      <c r="BC180" s="21"/>
      <c r="BD180" s="21"/>
      <c r="BE180" s="21">
        <v>4</v>
      </c>
      <c r="BF180" s="21"/>
      <c r="BG180" s="21"/>
      <c r="BH180" s="21">
        <v>4</v>
      </c>
      <c r="BI180" s="21"/>
      <c r="BJ180" s="21"/>
      <c r="BK180" s="21">
        <v>4</v>
      </c>
    </row>
    <row r="181" spans="1:63" x14ac:dyDescent="0.25">
      <c r="A181" s="21"/>
      <c r="B181" s="21"/>
      <c r="C181" s="21">
        <v>1</v>
      </c>
      <c r="D181" s="21"/>
      <c r="E181" s="21"/>
      <c r="F181" s="21">
        <v>1</v>
      </c>
      <c r="G181" s="21"/>
      <c r="H181" s="21"/>
      <c r="I181" s="21">
        <v>1</v>
      </c>
      <c r="J181" s="21"/>
      <c r="K181" s="21"/>
      <c r="L181" s="21">
        <v>1</v>
      </c>
      <c r="M181" s="21"/>
      <c r="N181" s="21"/>
      <c r="O181" s="21">
        <v>1</v>
      </c>
      <c r="P181" s="21"/>
      <c r="Q181" s="21"/>
      <c r="R181" s="21">
        <v>1</v>
      </c>
      <c r="S181" s="21"/>
      <c r="T181" s="21"/>
      <c r="U181" s="21">
        <v>1</v>
      </c>
      <c r="V181" s="21"/>
      <c r="W181" s="21"/>
      <c r="X181" s="21">
        <v>1</v>
      </c>
      <c r="Y181" s="21"/>
      <c r="Z181" s="21"/>
      <c r="AA181" s="21">
        <v>1</v>
      </c>
      <c r="AB181" s="21"/>
      <c r="AC181" s="21"/>
      <c r="AD181" s="21">
        <v>1</v>
      </c>
      <c r="AE181" s="21"/>
      <c r="AF181" s="21"/>
      <c r="AG181" s="21">
        <v>1</v>
      </c>
      <c r="AH181" s="21"/>
      <c r="AI181" s="21"/>
      <c r="AJ181" s="21">
        <v>1</v>
      </c>
      <c r="AK181" s="21"/>
      <c r="AL181" s="21"/>
      <c r="AM181" s="21">
        <v>1</v>
      </c>
      <c r="AN181" s="21"/>
      <c r="AO181" s="21"/>
      <c r="AP181" s="21">
        <v>1</v>
      </c>
      <c r="AQ181" s="21"/>
      <c r="AR181" s="21"/>
      <c r="AS181" s="21">
        <v>1</v>
      </c>
      <c r="AT181" s="21"/>
      <c r="AU181" s="21"/>
      <c r="AV181" s="21">
        <v>1</v>
      </c>
      <c r="AW181" s="21"/>
      <c r="AX181" s="21"/>
      <c r="AY181" s="21">
        <v>1</v>
      </c>
      <c r="AZ181" s="21"/>
      <c r="BA181" s="21"/>
      <c r="BB181" s="21">
        <v>1</v>
      </c>
      <c r="BC181" s="21"/>
      <c r="BD181" s="21"/>
      <c r="BE181" s="21">
        <v>1</v>
      </c>
      <c r="BF181" s="21"/>
      <c r="BG181" s="21"/>
      <c r="BH181" s="21">
        <v>1</v>
      </c>
      <c r="BI181" s="21"/>
      <c r="BJ181" s="21"/>
      <c r="BK181" s="21">
        <v>1</v>
      </c>
    </row>
    <row r="182" spans="1:63" x14ac:dyDescent="0.25">
      <c r="A182" s="21"/>
      <c r="B182" s="21"/>
      <c r="C182" s="21">
        <v>2</v>
      </c>
      <c r="D182" s="21"/>
      <c r="E182" s="21"/>
      <c r="F182" s="21">
        <v>2</v>
      </c>
      <c r="G182" s="21"/>
      <c r="H182" s="21"/>
      <c r="I182" s="21">
        <v>2</v>
      </c>
      <c r="J182" s="21"/>
      <c r="K182" s="21"/>
      <c r="L182" s="21">
        <v>2</v>
      </c>
      <c r="M182" s="21"/>
      <c r="N182" s="21"/>
      <c r="O182" s="21">
        <v>2</v>
      </c>
      <c r="P182" s="21"/>
      <c r="Q182" s="21"/>
      <c r="R182" s="21">
        <v>2</v>
      </c>
      <c r="S182" s="21"/>
      <c r="T182" s="21"/>
      <c r="U182" s="21">
        <v>2</v>
      </c>
      <c r="V182" s="21"/>
      <c r="W182" s="21"/>
      <c r="X182" s="21">
        <v>2</v>
      </c>
      <c r="Y182" s="21"/>
      <c r="Z182" s="21"/>
      <c r="AA182" s="21">
        <v>2</v>
      </c>
      <c r="AB182" s="21"/>
      <c r="AC182" s="21"/>
      <c r="AD182" s="21">
        <v>2</v>
      </c>
      <c r="AE182" s="21"/>
      <c r="AF182" s="21"/>
      <c r="AG182" s="21">
        <v>2</v>
      </c>
      <c r="AH182" s="21"/>
      <c r="AI182" s="21"/>
      <c r="AJ182" s="21">
        <v>2</v>
      </c>
      <c r="AK182" s="21"/>
      <c r="AL182" s="21"/>
      <c r="AM182" s="21">
        <v>2</v>
      </c>
      <c r="AN182" s="21"/>
      <c r="AO182" s="21"/>
      <c r="AP182" s="21">
        <v>2</v>
      </c>
      <c r="AQ182" s="21"/>
      <c r="AR182" s="21"/>
      <c r="AS182" s="21">
        <v>2</v>
      </c>
      <c r="AT182" s="21"/>
      <c r="AU182" s="21"/>
      <c r="AV182" s="21">
        <v>2</v>
      </c>
      <c r="AW182" s="21"/>
      <c r="AX182" s="21"/>
      <c r="AY182" s="21">
        <v>2</v>
      </c>
      <c r="AZ182" s="21"/>
      <c r="BA182" s="21"/>
      <c r="BB182" s="21">
        <v>2</v>
      </c>
      <c r="BC182" s="21"/>
      <c r="BD182" s="21"/>
      <c r="BE182" s="21">
        <v>2</v>
      </c>
      <c r="BF182" s="21"/>
      <c r="BG182" s="21"/>
      <c r="BH182" s="21">
        <v>2</v>
      </c>
      <c r="BI182" s="21"/>
      <c r="BJ182" s="21"/>
      <c r="BK182" s="21">
        <v>2</v>
      </c>
    </row>
    <row r="183" spans="1:63" x14ac:dyDescent="0.25">
      <c r="A183" s="21"/>
      <c r="B183" s="21"/>
      <c r="C183" s="21">
        <v>3</v>
      </c>
      <c r="D183" s="21"/>
      <c r="E183" s="21"/>
      <c r="F183" s="21">
        <v>3</v>
      </c>
      <c r="G183" s="21"/>
      <c r="H183" s="21"/>
      <c r="I183" s="21">
        <v>3</v>
      </c>
      <c r="J183" s="21"/>
      <c r="K183" s="21"/>
      <c r="L183" s="21">
        <v>3</v>
      </c>
      <c r="M183" s="21"/>
      <c r="N183" s="21"/>
      <c r="O183" s="21">
        <v>3</v>
      </c>
      <c r="P183" s="21"/>
      <c r="Q183" s="21"/>
      <c r="R183" s="21">
        <v>3</v>
      </c>
      <c r="S183" s="21"/>
      <c r="T183" s="21"/>
      <c r="U183" s="21">
        <v>3</v>
      </c>
      <c r="V183" s="21"/>
      <c r="W183" s="21"/>
      <c r="X183" s="21">
        <v>3</v>
      </c>
      <c r="Y183" s="21"/>
      <c r="Z183" s="21"/>
      <c r="AA183" s="21">
        <v>3</v>
      </c>
      <c r="AB183" s="21"/>
      <c r="AC183" s="21"/>
      <c r="AD183" s="21">
        <v>3</v>
      </c>
      <c r="AE183" s="21"/>
      <c r="AF183" s="21"/>
      <c r="AG183" s="21">
        <v>3</v>
      </c>
      <c r="AH183" s="21"/>
      <c r="AI183" s="21"/>
      <c r="AJ183" s="21">
        <v>3</v>
      </c>
      <c r="AK183" s="21"/>
      <c r="AL183" s="21"/>
      <c r="AM183" s="21">
        <v>3</v>
      </c>
      <c r="AN183" s="21"/>
      <c r="AO183" s="21"/>
      <c r="AP183" s="21">
        <v>3</v>
      </c>
      <c r="AQ183" s="21"/>
      <c r="AR183" s="21"/>
      <c r="AS183" s="21">
        <v>3</v>
      </c>
      <c r="AT183" s="21"/>
      <c r="AU183" s="21"/>
      <c r="AV183" s="21">
        <v>3</v>
      </c>
      <c r="AW183" s="21"/>
      <c r="AX183" s="21"/>
      <c r="AY183" s="21">
        <v>3</v>
      </c>
      <c r="AZ183" s="21"/>
      <c r="BA183" s="21"/>
      <c r="BB183" s="21">
        <v>3</v>
      </c>
      <c r="BC183" s="21"/>
      <c r="BD183" s="21"/>
      <c r="BE183" s="21">
        <v>3</v>
      </c>
      <c r="BF183" s="21"/>
      <c r="BG183" s="21"/>
      <c r="BH183" s="21">
        <v>3</v>
      </c>
      <c r="BI183" s="21"/>
      <c r="BJ183" s="21"/>
      <c r="BK183" s="21">
        <v>3</v>
      </c>
    </row>
    <row r="184" spans="1:63" x14ac:dyDescent="0.25">
      <c r="A184" s="21"/>
      <c r="B184" s="21"/>
      <c r="C184" s="21">
        <v>4</v>
      </c>
      <c r="D184" s="21"/>
      <c r="E184" s="21"/>
      <c r="F184" s="21">
        <v>4</v>
      </c>
      <c r="G184" s="21"/>
      <c r="H184" s="21"/>
      <c r="I184" s="21">
        <v>4</v>
      </c>
      <c r="J184" s="21"/>
      <c r="K184" s="21"/>
      <c r="L184" s="21">
        <v>4</v>
      </c>
      <c r="M184" s="21"/>
      <c r="N184" s="21"/>
      <c r="O184" s="21">
        <v>4</v>
      </c>
      <c r="P184" s="21"/>
      <c r="Q184" s="21"/>
      <c r="R184" s="21">
        <v>4</v>
      </c>
      <c r="S184" s="21"/>
      <c r="T184" s="21"/>
      <c r="U184" s="21">
        <v>4</v>
      </c>
      <c r="V184" s="21"/>
      <c r="W184" s="21"/>
      <c r="X184" s="21">
        <v>4</v>
      </c>
      <c r="Y184" s="21"/>
      <c r="Z184" s="21"/>
      <c r="AA184" s="21">
        <v>4</v>
      </c>
      <c r="AB184" s="21"/>
      <c r="AC184" s="21"/>
      <c r="AD184" s="21">
        <v>4</v>
      </c>
      <c r="AE184" s="21"/>
      <c r="AF184" s="21"/>
      <c r="AG184" s="21">
        <v>4</v>
      </c>
      <c r="AH184" s="21"/>
      <c r="AI184" s="21"/>
      <c r="AJ184" s="21">
        <v>4</v>
      </c>
      <c r="AK184" s="21"/>
      <c r="AL184" s="21"/>
      <c r="AM184" s="21">
        <v>4</v>
      </c>
      <c r="AN184" s="21"/>
      <c r="AO184" s="21"/>
      <c r="AP184" s="21">
        <v>4</v>
      </c>
      <c r="AQ184" s="21"/>
      <c r="AR184" s="21"/>
      <c r="AS184" s="21">
        <v>4</v>
      </c>
      <c r="AT184" s="21"/>
      <c r="AU184" s="21"/>
      <c r="AV184" s="21">
        <v>4</v>
      </c>
      <c r="AW184" s="21"/>
      <c r="AX184" s="21"/>
      <c r="AY184" s="21">
        <v>4</v>
      </c>
      <c r="AZ184" s="21"/>
      <c r="BA184" s="21"/>
      <c r="BB184" s="21">
        <v>4</v>
      </c>
      <c r="BC184" s="21"/>
      <c r="BD184" s="21"/>
      <c r="BE184" s="21">
        <v>4</v>
      </c>
      <c r="BF184" s="21"/>
      <c r="BG184" s="21"/>
      <c r="BH184" s="21">
        <v>4</v>
      </c>
      <c r="BI184" s="21"/>
      <c r="BJ184" s="21"/>
      <c r="BK184" s="21">
        <v>4</v>
      </c>
    </row>
    <row r="185" spans="1:63" x14ac:dyDescent="0.25">
      <c r="A185" s="21"/>
      <c r="B185" s="21"/>
      <c r="C185" s="21">
        <v>1</v>
      </c>
      <c r="D185" s="21"/>
      <c r="E185" s="21"/>
      <c r="F185" s="21">
        <v>1</v>
      </c>
      <c r="G185" s="21"/>
      <c r="H185" s="21"/>
      <c r="I185" s="21">
        <v>1</v>
      </c>
      <c r="J185" s="21"/>
      <c r="K185" s="21"/>
      <c r="L185" s="21">
        <v>1</v>
      </c>
      <c r="M185" s="21"/>
      <c r="N185" s="21"/>
      <c r="O185" s="21">
        <v>1</v>
      </c>
      <c r="P185" s="21"/>
      <c r="Q185" s="21"/>
      <c r="R185" s="21">
        <v>1</v>
      </c>
      <c r="S185" s="21"/>
      <c r="T185" s="21"/>
      <c r="U185" s="21">
        <v>1</v>
      </c>
      <c r="V185" s="21"/>
      <c r="W185" s="21"/>
      <c r="X185" s="21">
        <v>1</v>
      </c>
      <c r="Y185" s="21"/>
      <c r="Z185" s="21"/>
      <c r="AA185" s="21">
        <v>1</v>
      </c>
      <c r="AB185" s="21"/>
      <c r="AC185" s="21"/>
      <c r="AD185" s="21">
        <v>1</v>
      </c>
      <c r="AE185" s="21"/>
      <c r="AF185" s="21"/>
      <c r="AG185" s="21">
        <v>1</v>
      </c>
      <c r="AH185" s="21"/>
      <c r="AI185" s="21"/>
      <c r="AJ185" s="21">
        <v>1</v>
      </c>
      <c r="AK185" s="21"/>
      <c r="AL185" s="21"/>
      <c r="AM185" s="21">
        <v>1</v>
      </c>
      <c r="AN185" s="21"/>
      <c r="AO185" s="21"/>
      <c r="AP185" s="21">
        <v>1</v>
      </c>
      <c r="AQ185" s="21"/>
      <c r="AR185" s="21"/>
      <c r="AS185" s="21">
        <v>1</v>
      </c>
      <c r="AT185" s="21"/>
      <c r="AU185" s="21"/>
      <c r="AV185" s="21">
        <v>1</v>
      </c>
      <c r="AW185" s="21"/>
      <c r="AX185" s="21"/>
      <c r="AY185" s="21">
        <v>1</v>
      </c>
      <c r="AZ185" s="21"/>
      <c r="BA185" s="21"/>
      <c r="BB185" s="21">
        <v>1</v>
      </c>
      <c r="BC185" s="21"/>
      <c r="BD185" s="21"/>
      <c r="BE185" s="21">
        <v>1</v>
      </c>
      <c r="BF185" s="21"/>
      <c r="BG185" s="21"/>
      <c r="BH185" s="21">
        <v>1</v>
      </c>
      <c r="BI185" s="21"/>
      <c r="BJ185" s="21"/>
      <c r="BK185" s="21">
        <v>1</v>
      </c>
    </row>
    <row r="186" spans="1:63" x14ac:dyDescent="0.25">
      <c r="A186" s="21"/>
      <c r="B186" s="21"/>
      <c r="C186" s="21">
        <v>2</v>
      </c>
      <c r="D186" s="21"/>
      <c r="E186" s="21"/>
      <c r="F186" s="21">
        <v>2</v>
      </c>
      <c r="G186" s="21"/>
      <c r="H186" s="21"/>
      <c r="I186" s="21">
        <v>2</v>
      </c>
      <c r="J186" s="21"/>
      <c r="K186" s="21"/>
      <c r="L186" s="21">
        <v>2</v>
      </c>
      <c r="M186" s="21"/>
      <c r="N186" s="21"/>
      <c r="O186" s="21">
        <v>2</v>
      </c>
      <c r="P186" s="21"/>
      <c r="Q186" s="21"/>
      <c r="R186" s="21">
        <v>2</v>
      </c>
      <c r="S186" s="21"/>
      <c r="T186" s="21"/>
      <c r="U186" s="21">
        <v>2</v>
      </c>
      <c r="V186" s="21"/>
      <c r="W186" s="21"/>
      <c r="X186" s="21">
        <v>2</v>
      </c>
      <c r="Y186" s="21"/>
      <c r="Z186" s="21"/>
      <c r="AA186" s="21">
        <v>2</v>
      </c>
      <c r="AB186" s="21"/>
      <c r="AC186" s="21"/>
      <c r="AD186" s="21">
        <v>2</v>
      </c>
      <c r="AE186" s="21"/>
      <c r="AF186" s="21"/>
      <c r="AG186" s="21">
        <v>2</v>
      </c>
      <c r="AH186" s="21"/>
      <c r="AI186" s="21"/>
      <c r="AJ186" s="21">
        <v>2</v>
      </c>
      <c r="AK186" s="21"/>
      <c r="AL186" s="21"/>
      <c r="AM186" s="21">
        <v>2</v>
      </c>
      <c r="AN186" s="21"/>
      <c r="AO186" s="21"/>
      <c r="AP186" s="21">
        <v>2</v>
      </c>
      <c r="AQ186" s="21"/>
      <c r="AR186" s="21"/>
      <c r="AS186" s="21">
        <v>2</v>
      </c>
      <c r="AT186" s="21"/>
      <c r="AU186" s="21"/>
      <c r="AV186" s="21">
        <v>2</v>
      </c>
      <c r="AW186" s="21"/>
      <c r="AX186" s="21"/>
      <c r="AY186" s="21">
        <v>2</v>
      </c>
      <c r="AZ186" s="21"/>
      <c r="BA186" s="21"/>
      <c r="BB186" s="21">
        <v>2</v>
      </c>
      <c r="BC186" s="21"/>
      <c r="BD186" s="21"/>
      <c r="BE186" s="21">
        <v>2</v>
      </c>
      <c r="BF186" s="21"/>
      <c r="BG186" s="21"/>
      <c r="BH186" s="21">
        <v>2</v>
      </c>
      <c r="BI186" s="21"/>
      <c r="BJ186" s="21"/>
      <c r="BK186" s="21">
        <v>2</v>
      </c>
    </row>
    <row r="187" spans="1:63" x14ac:dyDescent="0.25">
      <c r="A187" s="21"/>
      <c r="B187" s="21"/>
      <c r="C187" s="21">
        <v>3</v>
      </c>
      <c r="D187" s="21"/>
      <c r="E187" s="21"/>
      <c r="F187" s="21">
        <v>3</v>
      </c>
      <c r="G187" s="21"/>
      <c r="H187" s="21"/>
      <c r="I187" s="21">
        <v>3</v>
      </c>
      <c r="J187" s="21"/>
      <c r="K187" s="21"/>
      <c r="L187" s="21">
        <v>3</v>
      </c>
      <c r="M187" s="21"/>
      <c r="N187" s="21"/>
      <c r="O187" s="21">
        <v>3</v>
      </c>
      <c r="P187" s="21"/>
      <c r="Q187" s="21"/>
      <c r="R187" s="21">
        <v>3</v>
      </c>
      <c r="S187" s="21"/>
      <c r="T187" s="21"/>
      <c r="U187" s="21">
        <v>3</v>
      </c>
      <c r="V187" s="21"/>
      <c r="W187" s="21"/>
      <c r="X187" s="21">
        <v>3</v>
      </c>
      <c r="Y187" s="21"/>
      <c r="Z187" s="21"/>
      <c r="AA187" s="21">
        <v>3</v>
      </c>
      <c r="AB187" s="21"/>
      <c r="AC187" s="21"/>
      <c r="AD187" s="21">
        <v>3</v>
      </c>
      <c r="AE187" s="21"/>
      <c r="AF187" s="21"/>
      <c r="AG187" s="21">
        <v>3</v>
      </c>
      <c r="AH187" s="21"/>
      <c r="AI187" s="21"/>
      <c r="AJ187" s="21">
        <v>3</v>
      </c>
      <c r="AK187" s="21"/>
      <c r="AL187" s="21"/>
      <c r="AM187" s="21">
        <v>3</v>
      </c>
      <c r="AN187" s="21"/>
      <c r="AO187" s="21"/>
      <c r="AP187" s="21">
        <v>3</v>
      </c>
      <c r="AQ187" s="21"/>
      <c r="AR187" s="21"/>
      <c r="AS187" s="21">
        <v>3</v>
      </c>
      <c r="AT187" s="21"/>
      <c r="AU187" s="21"/>
      <c r="AV187" s="21">
        <v>3</v>
      </c>
      <c r="AW187" s="21"/>
      <c r="AX187" s="21"/>
      <c r="AY187" s="21">
        <v>3</v>
      </c>
      <c r="AZ187" s="21"/>
      <c r="BA187" s="21"/>
      <c r="BB187" s="21">
        <v>3</v>
      </c>
      <c r="BC187" s="21"/>
      <c r="BD187" s="21"/>
      <c r="BE187" s="21">
        <v>3</v>
      </c>
      <c r="BF187" s="21"/>
      <c r="BG187" s="21"/>
      <c r="BH187" s="21">
        <v>3</v>
      </c>
      <c r="BI187" s="21"/>
      <c r="BJ187" s="21"/>
      <c r="BK187" s="21">
        <v>3</v>
      </c>
    </row>
    <row r="188" spans="1:63" x14ac:dyDescent="0.25">
      <c r="A188" s="21"/>
      <c r="B188" s="21"/>
      <c r="C188" s="21">
        <v>4</v>
      </c>
      <c r="D188" s="21"/>
      <c r="E188" s="21"/>
      <c r="F188" s="21">
        <v>4</v>
      </c>
      <c r="G188" s="21"/>
      <c r="H188" s="21"/>
      <c r="I188" s="21">
        <v>4</v>
      </c>
      <c r="J188" s="21"/>
      <c r="K188" s="21"/>
      <c r="L188" s="21">
        <v>4</v>
      </c>
      <c r="M188" s="21"/>
      <c r="N188" s="21"/>
      <c r="O188" s="21">
        <v>4</v>
      </c>
      <c r="P188" s="21"/>
      <c r="Q188" s="21"/>
      <c r="R188" s="21">
        <v>4</v>
      </c>
      <c r="S188" s="21"/>
      <c r="T188" s="21"/>
      <c r="U188" s="21">
        <v>4</v>
      </c>
      <c r="V188" s="21"/>
      <c r="W188" s="21"/>
      <c r="X188" s="21">
        <v>4</v>
      </c>
      <c r="Y188" s="21"/>
      <c r="Z188" s="21"/>
      <c r="AA188" s="21">
        <v>4</v>
      </c>
      <c r="AB188" s="21"/>
      <c r="AC188" s="21"/>
      <c r="AD188" s="21">
        <v>4</v>
      </c>
      <c r="AE188" s="21"/>
      <c r="AF188" s="21"/>
      <c r="AG188" s="21">
        <v>4</v>
      </c>
      <c r="AH188" s="21"/>
      <c r="AI188" s="21"/>
      <c r="AJ188" s="21">
        <v>4</v>
      </c>
      <c r="AK188" s="21"/>
      <c r="AL188" s="21"/>
      <c r="AM188" s="21">
        <v>4</v>
      </c>
      <c r="AN188" s="21"/>
      <c r="AO188" s="21"/>
      <c r="AP188" s="21">
        <v>4</v>
      </c>
      <c r="AQ188" s="21"/>
      <c r="AR188" s="21"/>
      <c r="AS188" s="21">
        <v>4</v>
      </c>
      <c r="AT188" s="21"/>
      <c r="AU188" s="21"/>
      <c r="AV188" s="21">
        <v>4</v>
      </c>
      <c r="AW188" s="21"/>
      <c r="AX188" s="21"/>
      <c r="AY188" s="21">
        <v>4</v>
      </c>
      <c r="AZ188" s="21"/>
      <c r="BA188" s="21"/>
      <c r="BB188" s="21">
        <v>4</v>
      </c>
      <c r="BC188" s="21"/>
      <c r="BD188" s="21"/>
      <c r="BE188" s="21">
        <v>4</v>
      </c>
      <c r="BF188" s="21"/>
      <c r="BG188" s="21"/>
      <c r="BH188" s="21">
        <v>4</v>
      </c>
      <c r="BI188" s="21"/>
      <c r="BJ188" s="21"/>
      <c r="BK188" s="21">
        <v>4</v>
      </c>
    </row>
    <row r="189" spans="1:63" x14ac:dyDescent="0.25">
      <c r="A189" s="21"/>
      <c r="B189" s="21"/>
      <c r="C189" s="21">
        <v>1</v>
      </c>
      <c r="D189" s="21"/>
      <c r="E189" s="21"/>
      <c r="F189" s="21">
        <v>1</v>
      </c>
      <c r="G189" s="21"/>
      <c r="H189" s="21"/>
      <c r="I189" s="21">
        <v>1</v>
      </c>
      <c r="J189" s="21"/>
      <c r="K189" s="21"/>
      <c r="L189" s="21">
        <v>1</v>
      </c>
      <c r="M189" s="21"/>
      <c r="N189" s="21"/>
      <c r="O189" s="21">
        <v>1</v>
      </c>
      <c r="P189" s="21"/>
      <c r="Q189" s="21"/>
      <c r="R189" s="21">
        <v>1</v>
      </c>
      <c r="S189" s="21"/>
      <c r="T189" s="21"/>
      <c r="U189" s="21">
        <v>1</v>
      </c>
      <c r="V189" s="21"/>
      <c r="W189" s="21"/>
      <c r="X189" s="21">
        <v>1</v>
      </c>
      <c r="Y189" s="21"/>
      <c r="Z189" s="21"/>
      <c r="AA189" s="21">
        <v>1</v>
      </c>
      <c r="AB189" s="21"/>
      <c r="AC189" s="21"/>
      <c r="AD189" s="21">
        <v>1</v>
      </c>
      <c r="AE189" s="21"/>
      <c r="AF189" s="21"/>
      <c r="AG189" s="21">
        <v>1</v>
      </c>
      <c r="AH189" s="21"/>
      <c r="AI189" s="21"/>
      <c r="AJ189" s="21">
        <v>1</v>
      </c>
      <c r="AK189" s="21"/>
      <c r="AL189" s="21"/>
      <c r="AM189" s="21">
        <v>1</v>
      </c>
      <c r="AN189" s="21"/>
      <c r="AO189" s="21"/>
      <c r="AP189" s="21">
        <v>1</v>
      </c>
      <c r="AQ189" s="21"/>
      <c r="AR189" s="21"/>
      <c r="AS189" s="21">
        <v>1</v>
      </c>
      <c r="AT189" s="21"/>
      <c r="AU189" s="21"/>
      <c r="AV189" s="21">
        <v>1</v>
      </c>
      <c r="AW189" s="21"/>
      <c r="AX189" s="21"/>
      <c r="AY189" s="21">
        <v>1</v>
      </c>
      <c r="AZ189" s="21"/>
      <c r="BA189" s="21"/>
      <c r="BB189" s="21">
        <v>1</v>
      </c>
      <c r="BC189" s="21"/>
      <c r="BD189" s="21"/>
      <c r="BE189" s="21">
        <v>1</v>
      </c>
      <c r="BF189" s="21"/>
      <c r="BG189" s="21"/>
      <c r="BH189" s="21">
        <v>1</v>
      </c>
      <c r="BI189" s="21"/>
      <c r="BJ189" s="21"/>
      <c r="BK189" s="21">
        <v>1</v>
      </c>
    </row>
    <row r="190" spans="1:63" x14ac:dyDescent="0.25">
      <c r="A190" s="21"/>
      <c r="B190" s="21"/>
      <c r="C190" s="21">
        <v>2</v>
      </c>
      <c r="D190" s="21"/>
      <c r="E190" s="21"/>
      <c r="F190" s="21">
        <v>2</v>
      </c>
      <c r="G190" s="21"/>
      <c r="H190" s="21"/>
      <c r="I190" s="21">
        <v>2</v>
      </c>
      <c r="J190" s="21"/>
      <c r="K190" s="21"/>
      <c r="L190" s="21">
        <v>2</v>
      </c>
      <c r="M190" s="21"/>
      <c r="N190" s="21"/>
      <c r="O190" s="21">
        <v>2</v>
      </c>
      <c r="P190" s="21"/>
      <c r="Q190" s="21"/>
      <c r="R190" s="21">
        <v>2</v>
      </c>
      <c r="S190" s="21"/>
      <c r="T190" s="21"/>
      <c r="U190" s="21">
        <v>2</v>
      </c>
      <c r="V190" s="21"/>
      <c r="W190" s="21"/>
      <c r="X190" s="21">
        <v>2</v>
      </c>
      <c r="Y190" s="21"/>
      <c r="Z190" s="21"/>
      <c r="AA190" s="21">
        <v>2</v>
      </c>
      <c r="AB190" s="21"/>
      <c r="AC190" s="21"/>
      <c r="AD190" s="21">
        <v>2</v>
      </c>
      <c r="AE190" s="21"/>
      <c r="AF190" s="21"/>
      <c r="AG190" s="21">
        <v>2</v>
      </c>
      <c r="AH190" s="21"/>
      <c r="AI190" s="21"/>
      <c r="AJ190" s="21">
        <v>2</v>
      </c>
      <c r="AK190" s="21"/>
      <c r="AL190" s="21"/>
      <c r="AM190" s="21">
        <v>2</v>
      </c>
      <c r="AN190" s="21"/>
      <c r="AO190" s="21"/>
      <c r="AP190" s="21">
        <v>2</v>
      </c>
      <c r="AQ190" s="21"/>
      <c r="AR190" s="21"/>
      <c r="AS190" s="21">
        <v>2</v>
      </c>
      <c r="AT190" s="21"/>
      <c r="AU190" s="21"/>
      <c r="AV190" s="21">
        <v>2</v>
      </c>
      <c r="AW190" s="21"/>
      <c r="AX190" s="21"/>
      <c r="AY190" s="21">
        <v>2</v>
      </c>
      <c r="AZ190" s="21"/>
      <c r="BA190" s="21"/>
      <c r="BB190" s="21">
        <v>2</v>
      </c>
      <c r="BC190" s="21"/>
      <c r="BD190" s="21"/>
      <c r="BE190" s="21">
        <v>2</v>
      </c>
      <c r="BF190" s="21"/>
      <c r="BG190" s="21"/>
      <c r="BH190" s="21">
        <v>2</v>
      </c>
      <c r="BI190" s="21"/>
      <c r="BJ190" s="21"/>
      <c r="BK190" s="21">
        <v>2</v>
      </c>
    </row>
    <row r="191" spans="1:63" x14ac:dyDescent="0.25">
      <c r="A191" s="21"/>
      <c r="B191" s="21"/>
      <c r="C191" s="21">
        <v>3</v>
      </c>
      <c r="D191" s="21"/>
      <c r="E191" s="21"/>
      <c r="F191" s="21">
        <v>3</v>
      </c>
      <c r="G191" s="21"/>
      <c r="H191" s="21"/>
      <c r="I191" s="21">
        <v>3</v>
      </c>
      <c r="J191" s="21"/>
      <c r="K191" s="21"/>
      <c r="L191" s="21">
        <v>3</v>
      </c>
      <c r="M191" s="21"/>
      <c r="N191" s="21"/>
      <c r="O191" s="21">
        <v>3</v>
      </c>
      <c r="P191" s="21"/>
      <c r="Q191" s="21"/>
      <c r="R191" s="21">
        <v>3</v>
      </c>
      <c r="S191" s="21"/>
      <c r="T191" s="21"/>
      <c r="U191" s="21">
        <v>3</v>
      </c>
      <c r="V191" s="21"/>
      <c r="W191" s="21"/>
      <c r="X191" s="21">
        <v>3</v>
      </c>
      <c r="Y191" s="21"/>
      <c r="Z191" s="21"/>
      <c r="AA191" s="21">
        <v>3</v>
      </c>
      <c r="AB191" s="21"/>
      <c r="AC191" s="21"/>
      <c r="AD191" s="21">
        <v>3</v>
      </c>
      <c r="AE191" s="21"/>
      <c r="AF191" s="21"/>
      <c r="AG191" s="21">
        <v>3</v>
      </c>
      <c r="AH191" s="21"/>
      <c r="AI191" s="21"/>
      <c r="AJ191" s="21">
        <v>3</v>
      </c>
      <c r="AK191" s="21"/>
      <c r="AL191" s="21"/>
      <c r="AM191" s="21">
        <v>3</v>
      </c>
      <c r="AN191" s="21"/>
      <c r="AO191" s="21"/>
      <c r="AP191" s="21">
        <v>3</v>
      </c>
      <c r="AQ191" s="21"/>
      <c r="AR191" s="21"/>
      <c r="AS191" s="21">
        <v>3</v>
      </c>
      <c r="AT191" s="21"/>
      <c r="AU191" s="21"/>
      <c r="AV191" s="21">
        <v>3</v>
      </c>
      <c r="AW191" s="21"/>
      <c r="AX191" s="21"/>
      <c r="AY191" s="21">
        <v>3</v>
      </c>
      <c r="AZ191" s="21"/>
      <c r="BA191" s="21"/>
      <c r="BB191" s="21">
        <v>3</v>
      </c>
      <c r="BC191" s="21"/>
      <c r="BD191" s="21"/>
      <c r="BE191" s="21">
        <v>3</v>
      </c>
      <c r="BF191" s="21"/>
      <c r="BG191" s="21"/>
      <c r="BH191" s="21">
        <v>3</v>
      </c>
      <c r="BI191" s="21"/>
      <c r="BJ191" s="21"/>
      <c r="BK191" s="21">
        <v>3</v>
      </c>
    </row>
    <row r="192" spans="1:63" x14ac:dyDescent="0.25">
      <c r="A192" s="21"/>
      <c r="B192" s="21"/>
      <c r="C192" s="21">
        <v>4</v>
      </c>
      <c r="D192" s="21"/>
      <c r="E192" s="21"/>
      <c r="F192" s="21">
        <v>4</v>
      </c>
      <c r="G192" s="21"/>
      <c r="H192" s="21"/>
      <c r="I192" s="21">
        <v>4</v>
      </c>
      <c r="J192" s="21"/>
      <c r="K192" s="21"/>
      <c r="L192" s="21">
        <v>4</v>
      </c>
      <c r="M192" s="21"/>
      <c r="N192" s="21"/>
      <c r="O192" s="21">
        <v>4</v>
      </c>
      <c r="P192" s="21"/>
      <c r="Q192" s="21"/>
      <c r="R192" s="21">
        <v>4</v>
      </c>
      <c r="S192" s="21"/>
      <c r="T192" s="21"/>
      <c r="U192" s="21">
        <v>4</v>
      </c>
      <c r="V192" s="21"/>
      <c r="W192" s="21"/>
      <c r="X192" s="21">
        <v>4</v>
      </c>
      <c r="Y192" s="21"/>
      <c r="Z192" s="21"/>
      <c r="AA192" s="21">
        <v>4</v>
      </c>
      <c r="AB192" s="21"/>
      <c r="AC192" s="21"/>
      <c r="AD192" s="21">
        <v>4</v>
      </c>
      <c r="AE192" s="21"/>
      <c r="AF192" s="21"/>
      <c r="AG192" s="21">
        <v>4</v>
      </c>
      <c r="AH192" s="21"/>
      <c r="AI192" s="21"/>
      <c r="AJ192" s="21">
        <v>4</v>
      </c>
      <c r="AK192" s="21"/>
      <c r="AL192" s="21"/>
      <c r="AM192" s="21">
        <v>4</v>
      </c>
      <c r="AN192" s="21"/>
      <c r="AO192" s="21"/>
      <c r="AP192" s="21">
        <v>4</v>
      </c>
      <c r="AQ192" s="21"/>
      <c r="AR192" s="21"/>
      <c r="AS192" s="21">
        <v>4</v>
      </c>
      <c r="AT192" s="21"/>
      <c r="AU192" s="21"/>
      <c r="AV192" s="21">
        <v>4</v>
      </c>
      <c r="AW192" s="21"/>
      <c r="AX192" s="21"/>
      <c r="AY192" s="21">
        <v>4</v>
      </c>
      <c r="AZ192" s="21"/>
      <c r="BA192" s="21"/>
      <c r="BB192" s="21">
        <v>4</v>
      </c>
      <c r="BC192" s="21"/>
      <c r="BD192" s="21"/>
      <c r="BE192" s="21">
        <v>4</v>
      </c>
      <c r="BF192" s="21"/>
      <c r="BG192" s="21"/>
      <c r="BH192" s="21">
        <v>4</v>
      </c>
      <c r="BI192" s="21"/>
      <c r="BJ192" s="21"/>
      <c r="BK192" s="21">
        <v>4</v>
      </c>
    </row>
    <row r="193" spans="1:63" x14ac:dyDescent="0.25">
      <c r="A193" s="21"/>
      <c r="B193" s="21"/>
      <c r="C193" s="21">
        <v>1</v>
      </c>
      <c r="D193" s="21"/>
      <c r="E193" s="21"/>
      <c r="F193" s="21">
        <v>1</v>
      </c>
      <c r="G193" s="21"/>
      <c r="H193" s="21"/>
      <c r="I193" s="21">
        <v>1</v>
      </c>
      <c r="J193" s="21"/>
      <c r="K193" s="21"/>
      <c r="L193" s="21">
        <v>1</v>
      </c>
      <c r="M193" s="21"/>
      <c r="N193" s="21"/>
      <c r="O193" s="21">
        <v>1</v>
      </c>
      <c r="P193" s="21"/>
      <c r="Q193" s="21"/>
      <c r="R193" s="21">
        <v>1</v>
      </c>
      <c r="S193" s="21"/>
      <c r="T193" s="21"/>
      <c r="U193" s="21">
        <v>1</v>
      </c>
      <c r="V193" s="21"/>
      <c r="W193" s="21"/>
      <c r="X193" s="21">
        <v>1</v>
      </c>
      <c r="Y193" s="21"/>
      <c r="Z193" s="21"/>
      <c r="AA193" s="21">
        <v>1</v>
      </c>
      <c r="AB193" s="21"/>
      <c r="AC193" s="21"/>
      <c r="AD193" s="21">
        <v>1</v>
      </c>
      <c r="AE193" s="21"/>
      <c r="AF193" s="21"/>
      <c r="AG193" s="21">
        <v>1</v>
      </c>
      <c r="AH193" s="21"/>
      <c r="AI193" s="21"/>
      <c r="AJ193" s="21">
        <v>1</v>
      </c>
      <c r="AK193" s="21"/>
      <c r="AL193" s="21"/>
      <c r="AM193" s="21">
        <v>1</v>
      </c>
      <c r="AN193" s="21"/>
      <c r="AO193" s="21"/>
      <c r="AP193" s="21">
        <v>1</v>
      </c>
      <c r="AQ193" s="21"/>
      <c r="AR193" s="21"/>
      <c r="AS193" s="21">
        <v>1</v>
      </c>
      <c r="AT193" s="21"/>
      <c r="AU193" s="21"/>
      <c r="AV193" s="21">
        <v>1</v>
      </c>
      <c r="AW193" s="21"/>
      <c r="AX193" s="21"/>
      <c r="AY193" s="21">
        <v>1</v>
      </c>
      <c r="AZ193" s="21"/>
      <c r="BA193" s="21"/>
      <c r="BB193" s="21">
        <v>1</v>
      </c>
      <c r="BC193" s="21"/>
      <c r="BD193" s="21"/>
      <c r="BE193" s="21">
        <v>1</v>
      </c>
      <c r="BF193" s="21"/>
      <c r="BG193" s="21"/>
      <c r="BH193" s="21">
        <v>1</v>
      </c>
      <c r="BI193" s="21"/>
      <c r="BJ193" s="21"/>
      <c r="BK193" s="21">
        <v>1</v>
      </c>
    </row>
    <row r="194" spans="1:63" x14ac:dyDescent="0.25">
      <c r="A194" s="21"/>
      <c r="B194" s="21"/>
      <c r="C194" s="21">
        <v>2</v>
      </c>
      <c r="D194" s="21"/>
      <c r="E194" s="21"/>
      <c r="F194" s="21">
        <v>2</v>
      </c>
      <c r="G194" s="21"/>
      <c r="H194" s="21"/>
      <c r="I194" s="21">
        <v>2</v>
      </c>
      <c r="J194" s="21"/>
      <c r="K194" s="21"/>
      <c r="L194" s="21">
        <v>2</v>
      </c>
      <c r="M194" s="21"/>
      <c r="N194" s="21"/>
      <c r="O194" s="21">
        <v>2</v>
      </c>
      <c r="P194" s="21"/>
      <c r="Q194" s="21"/>
      <c r="R194" s="21">
        <v>2</v>
      </c>
      <c r="S194" s="21"/>
      <c r="T194" s="21"/>
      <c r="U194" s="21">
        <v>2</v>
      </c>
      <c r="V194" s="21"/>
      <c r="W194" s="21"/>
      <c r="X194" s="21">
        <v>2</v>
      </c>
      <c r="Y194" s="21"/>
      <c r="Z194" s="21"/>
      <c r="AA194" s="21">
        <v>2</v>
      </c>
      <c r="AB194" s="21"/>
      <c r="AC194" s="21"/>
      <c r="AD194" s="21">
        <v>2</v>
      </c>
      <c r="AE194" s="21"/>
      <c r="AF194" s="21"/>
      <c r="AG194" s="21">
        <v>2</v>
      </c>
      <c r="AH194" s="21"/>
      <c r="AI194" s="21"/>
      <c r="AJ194" s="21">
        <v>2</v>
      </c>
      <c r="AK194" s="21"/>
      <c r="AL194" s="21"/>
      <c r="AM194" s="21">
        <v>2</v>
      </c>
      <c r="AN194" s="21"/>
      <c r="AO194" s="21"/>
      <c r="AP194" s="21">
        <v>2</v>
      </c>
      <c r="AQ194" s="21"/>
      <c r="AR194" s="21"/>
      <c r="AS194" s="21">
        <v>2</v>
      </c>
      <c r="AT194" s="21"/>
      <c r="AU194" s="21"/>
      <c r="AV194" s="21">
        <v>2</v>
      </c>
      <c r="AW194" s="21"/>
      <c r="AX194" s="21"/>
      <c r="AY194" s="21">
        <v>2</v>
      </c>
      <c r="AZ194" s="21"/>
      <c r="BA194" s="21"/>
      <c r="BB194" s="21">
        <v>2</v>
      </c>
      <c r="BC194" s="21"/>
      <c r="BD194" s="21"/>
      <c r="BE194" s="21">
        <v>2</v>
      </c>
      <c r="BF194" s="21"/>
      <c r="BG194" s="21"/>
      <c r="BH194" s="21">
        <v>2</v>
      </c>
      <c r="BI194" s="21"/>
      <c r="BJ194" s="21"/>
      <c r="BK194" s="21">
        <v>2</v>
      </c>
    </row>
    <row r="195" spans="1:63" x14ac:dyDescent="0.25">
      <c r="A195" s="21"/>
      <c r="B195" s="21"/>
      <c r="C195" s="21">
        <v>3</v>
      </c>
      <c r="D195" s="21"/>
      <c r="E195" s="21"/>
      <c r="F195" s="21">
        <v>3</v>
      </c>
      <c r="G195" s="21"/>
      <c r="H195" s="21"/>
      <c r="I195" s="21">
        <v>3</v>
      </c>
      <c r="J195" s="21"/>
      <c r="K195" s="21"/>
      <c r="L195" s="21">
        <v>3</v>
      </c>
      <c r="M195" s="21"/>
      <c r="N195" s="21"/>
      <c r="O195" s="21">
        <v>3</v>
      </c>
      <c r="P195" s="21"/>
      <c r="Q195" s="21"/>
      <c r="R195" s="21">
        <v>3</v>
      </c>
      <c r="S195" s="21"/>
      <c r="T195" s="21"/>
      <c r="U195" s="21">
        <v>3</v>
      </c>
      <c r="V195" s="21"/>
      <c r="W195" s="21"/>
      <c r="X195" s="21">
        <v>3</v>
      </c>
      <c r="Y195" s="21"/>
      <c r="Z195" s="21"/>
      <c r="AA195" s="21">
        <v>3</v>
      </c>
      <c r="AB195" s="21"/>
      <c r="AC195" s="21"/>
      <c r="AD195" s="21">
        <v>3</v>
      </c>
      <c r="AE195" s="21"/>
      <c r="AF195" s="21"/>
      <c r="AG195" s="21">
        <v>3</v>
      </c>
      <c r="AH195" s="21"/>
      <c r="AI195" s="21"/>
      <c r="AJ195" s="21">
        <v>3</v>
      </c>
      <c r="AK195" s="21"/>
      <c r="AL195" s="21"/>
      <c r="AM195" s="21">
        <v>3</v>
      </c>
      <c r="AN195" s="21"/>
      <c r="AO195" s="21"/>
      <c r="AP195" s="21">
        <v>3</v>
      </c>
      <c r="AQ195" s="21"/>
      <c r="AR195" s="21"/>
      <c r="AS195" s="21">
        <v>3</v>
      </c>
      <c r="AT195" s="21"/>
      <c r="AU195" s="21"/>
      <c r="AV195" s="21">
        <v>3</v>
      </c>
      <c r="AW195" s="21"/>
      <c r="AX195" s="21"/>
      <c r="AY195" s="21">
        <v>3</v>
      </c>
      <c r="AZ195" s="21"/>
      <c r="BA195" s="21"/>
      <c r="BB195" s="21">
        <v>3</v>
      </c>
      <c r="BC195" s="21"/>
      <c r="BD195" s="21"/>
      <c r="BE195" s="21">
        <v>3</v>
      </c>
      <c r="BF195" s="21"/>
      <c r="BG195" s="21"/>
      <c r="BH195" s="21">
        <v>3</v>
      </c>
      <c r="BI195" s="21"/>
      <c r="BJ195" s="21"/>
      <c r="BK195" s="21">
        <v>3</v>
      </c>
    </row>
    <row r="196" spans="1:63" x14ac:dyDescent="0.25">
      <c r="A196" s="21"/>
      <c r="B196" s="21"/>
      <c r="C196" s="21">
        <v>4</v>
      </c>
      <c r="D196" s="21"/>
      <c r="E196" s="21"/>
      <c r="F196" s="21">
        <v>4</v>
      </c>
      <c r="G196" s="21"/>
      <c r="H196" s="21"/>
      <c r="I196" s="21">
        <v>4</v>
      </c>
      <c r="J196" s="21"/>
      <c r="K196" s="21"/>
      <c r="L196" s="21">
        <v>4</v>
      </c>
      <c r="M196" s="21"/>
      <c r="N196" s="21"/>
      <c r="O196" s="21">
        <v>4</v>
      </c>
      <c r="P196" s="21"/>
      <c r="Q196" s="21"/>
      <c r="R196" s="21">
        <v>4</v>
      </c>
      <c r="S196" s="21"/>
      <c r="T196" s="21"/>
      <c r="U196" s="21">
        <v>4</v>
      </c>
      <c r="V196" s="21"/>
      <c r="W196" s="21"/>
      <c r="X196" s="21">
        <v>4</v>
      </c>
      <c r="Y196" s="21"/>
      <c r="Z196" s="21"/>
      <c r="AA196" s="21">
        <v>4</v>
      </c>
      <c r="AB196" s="21"/>
      <c r="AC196" s="21"/>
      <c r="AD196" s="21">
        <v>4</v>
      </c>
      <c r="AE196" s="21"/>
      <c r="AF196" s="21"/>
      <c r="AG196" s="21">
        <v>4</v>
      </c>
      <c r="AH196" s="21"/>
      <c r="AI196" s="21"/>
      <c r="AJ196" s="21">
        <v>4</v>
      </c>
      <c r="AK196" s="21"/>
      <c r="AL196" s="21"/>
      <c r="AM196" s="21">
        <v>4</v>
      </c>
      <c r="AN196" s="21"/>
      <c r="AO196" s="21"/>
      <c r="AP196" s="21">
        <v>4</v>
      </c>
      <c r="AQ196" s="21"/>
      <c r="AR196" s="21"/>
      <c r="AS196" s="21">
        <v>4</v>
      </c>
      <c r="AT196" s="21"/>
      <c r="AU196" s="21"/>
      <c r="AV196" s="21">
        <v>4</v>
      </c>
      <c r="AW196" s="21"/>
      <c r="AX196" s="21"/>
      <c r="AY196" s="21">
        <v>4</v>
      </c>
      <c r="AZ196" s="21"/>
      <c r="BA196" s="21"/>
      <c r="BB196" s="21">
        <v>4</v>
      </c>
      <c r="BC196" s="21"/>
      <c r="BD196" s="21"/>
      <c r="BE196" s="21">
        <v>4</v>
      </c>
      <c r="BF196" s="21"/>
      <c r="BG196" s="21"/>
      <c r="BH196" s="21">
        <v>4</v>
      </c>
      <c r="BI196" s="21"/>
      <c r="BJ196" s="21"/>
      <c r="BK196" s="21">
        <v>4</v>
      </c>
    </row>
    <row r="197" spans="1:63" x14ac:dyDescent="0.25">
      <c r="A197" s="21"/>
      <c r="B197" s="21"/>
      <c r="C197" s="21">
        <v>1</v>
      </c>
      <c r="D197" s="21"/>
      <c r="E197" s="21"/>
      <c r="F197" s="21">
        <v>1</v>
      </c>
      <c r="G197" s="21"/>
      <c r="H197" s="21"/>
      <c r="I197" s="21">
        <v>1</v>
      </c>
      <c r="J197" s="21"/>
      <c r="K197" s="21"/>
      <c r="L197" s="21">
        <v>1</v>
      </c>
      <c r="M197" s="21"/>
      <c r="N197" s="21"/>
      <c r="O197" s="21">
        <v>1</v>
      </c>
      <c r="P197" s="21"/>
      <c r="Q197" s="21"/>
      <c r="R197" s="21">
        <v>1</v>
      </c>
      <c r="S197" s="21"/>
      <c r="T197" s="21"/>
      <c r="U197" s="21">
        <v>1</v>
      </c>
      <c r="V197" s="21"/>
      <c r="W197" s="21"/>
      <c r="X197" s="21">
        <v>1</v>
      </c>
      <c r="Y197" s="21"/>
      <c r="Z197" s="21"/>
      <c r="AA197" s="21">
        <v>1</v>
      </c>
      <c r="AB197" s="21"/>
      <c r="AC197" s="21"/>
      <c r="AD197" s="21">
        <v>1</v>
      </c>
      <c r="AE197" s="21"/>
      <c r="AF197" s="21"/>
      <c r="AG197" s="21">
        <v>1</v>
      </c>
      <c r="AJ197" s="21">
        <v>1</v>
      </c>
      <c r="AM197" s="21">
        <v>1</v>
      </c>
      <c r="AN197" s="21"/>
      <c r="AO197" s="21"/>
      <c r="AP197" s="21">
        <v>1</v>
      </c>
      <c r="AQ197" s="21"/>
      <c r="AR197" s="21"/>
      <c r="AS197" s="21">
        <v>1</v>
      </c>
      <c r="AT197" s="21"/>
      <c r="AU197" s="21"/>
      <c r="AV197" s="21">
        <v>1</v>
      </c>
      <c r="AW197" s="21"/>
      <c r="AX197" s="21"/>
      <c r="AY197" s="21">
        <v>1</v>
      </c>
      <c r="BB197" s="21">
        <v>1</v>
      </c>
      <c r="BC197" s="21"/>
      <c r="BD197" s="21"/>
      <c r="BE197" s="21">
        <v>1</v>
      </c>
      <c r="BF197" s="21"/>
      <c r="BG197" s="21"/>
      <c r="BH197" s="21">
        <v>1</v>
      </c>
      <c r="BI197" s="21"/>
      <c r="BJ197" s="21"/>
      <c r="BK197" s="21">
        <v>1</v>
      </c>
    </row>
    <row r="198" spans="1:63" x14ac:dyDescent="0.25">
      <c r="A198" s="21"/>
      <c r="B198" s="21"/>
      <c r="C198" s="21">
        <v>2</v>
      </c>
      <c r="D198" s="21"/>
      <c r="E198" s="21"/>
      <c r="F198" s="21">
        <v>2</v>
      </c>
      <c r="G198" s="21"/>
      <c r="H198" s="21"/>
      <c r="I198" s="21">
        <v>2</v>
      </c>
      <c r="J198" s="21"/>
      <c r="K198" s="21"/>
      <c r="L198" s="21">
        <v>2</v>
      </c>
      <c r="M198" s="21"/>
      <c r="N198" s="21"/>
      <c r="O198" s="21">
        <v>2</v>
      </c>
      <c r="P198" s="21"/>
      <c r="Q198" s="21"/>
      <c r="R198" s="21">
        <v>2</v>
      </c>
      <c r="S198" s="21"/>
      <c r="T198" s="21"/>
      <c r="U198" s="21">
        <v>2</v>
      </c>
      <c r="V198" s="21"/>
      <c r="W198" s="21"/>
      <c r="X198" s="21">
        <v>2</v>
      </c>
      <c r="Y198" s="21"/>
      <c r="Z198" s="21"/>
      <c r="AA198" s="21">
        <v>2</v>
      </c>
      <c r="AB198" s="21"/>
      <c r="AC198" s="21"/>
      <c r="AD198" s="21">
        <v>2</v>
      </c>
      <c r="AE198" s="21"/>
      <c r="AF198" s="21"/>
      <c r="AG198" s="21">
        <v>2</v>
      </c>
      <c r="AJ198" s="21">
        <v>2</v>
      </c>
      <c r="AM198" s="21">
        <v>2</v>
      </c>
      <c r="AN198" s="21"/>
      <c r="AO198" s="21"/>
      <c r="AP198" s="21">
        <v>2</v>
      </c>
      <c r="AQ198" s="21"/>
      <c r="AR198" s="21"/>
      <c r="AS198" s="21">
        <v>2</v>
      </c>
      <c r="AT198" s="21"/>
      <c r="AU198" s="21"/>
      <c r="AV198" s="21">
        <v>2</v>
      </c>
      <c r="AW198" s="21"/>
      <c r="AX198" s="21"/>
      <c r="AY198" s="21">
        <v>2</v>
      </c>
      <c r="BB198" s="21">
        <v>2</v>
      </c>
      <c r="BC198" s="21"/>
      <c r="BD198" s="21"/>
      <c r="BE198" s="21">
        <v>2</v>
      </c>
      <c r="BF198" s="21"/>
      <c r="BG198" s="21"/>
      <c r="BH198" s="21">
        <v>2</v>
      </c>
      <c r="BI198" s="21"/>
      <c r="BJ198" s="21"/>
      <c r="BK198" s="21">
        <v>2</v>
      </c>
    </row>
    <row r="199" spans="1:63" x14ac:dyDescent="0.25">
      <c r="A199" s="21"/>
      <c r="B199" s="21"/>
      <c r="C199" s="21">
        <v>3</v>
      </c>
      <c r="D199" s="21"/>
      <c r="E199" s="21"/>
      <c r="F199" s="21">
        <v>3</v>
      </c>
      <c r="G199" s="21"/>
      <c r="H199" s="21"/>
      <c r="I199" s="21">
        <v>3</v>
      </c>
      <c r="J199" s="21"/>
      <c r="K199" s="21"/>
      <c r="L199" s="21">
        <v>3</v>
      </c>
      <c r="M199" s="21"/>
      <c r="N199" s="21"/>
      <c r="O199" s="21">
        <v>3</v>
      </c>
      <c r="P199" s="21"/>
      <c r="Q199" s="21"/>
      <c r="R199" s="21">
        <v>3</v>
      </c>
      <c r="S199" s="21"/>
      <c r="T199" s="21"/>
      <c r="U199" s="21">
        <v>3</v>
      </c>
      <c r="V199" s="21"/>
      <c r="W199" s="21"/>
      <c r="X199" s="21">
        <v>3</v>
      </c>
      <c r="Y199" s="21"/>
      <c r="Z199" s="21"/>
      <c r="AA199" s="21">
        <v>3</v>
      </c>
      <c r="AB199" s="21"/>
      <c r="AC199" s="21"/>
      <c r="AD199" s="21">
        <v>3</v>
      </c>
      <c r="AE199" s="21"/>
      <c r="AF199" s="21"/>
      <c r="AG199" s="21">
        <v>3</v>
      </c>
      <c r="AJ199" s="21">
        <v>3</v>
      </c>
      <c r="AM199" s="21">
        <v>3</v>
      </c>
      <c r="AN199" s="21"/>
      <c r="AO199" s="21"/>
      <c r="AP199" s="21">
        <v>3</v>
      </c>
      <c r="AQ199" s="21"/>
      <c r="AR199" s="21"/>
      <c r="AS199" s="21">
        <v>3</v>
      </c>
      <c r="AT199" s="21"/>
      <c r="AU199" s="21"/>
      <c r="AV199" s="21">
        <v>3</v>
      </c>
      <c r="AW199" s="21"/>
      <c r="AX199" s="21"/>
      <c r="AY199" s="21">
        <v>3</v>
      </c>
      <c r="BB199" s="21">
        <v>3</v>
      </c>
      <c r="BC199" s="21"/>
      <c r="BD199" s="21"/>
      <c r="BE199" s="21">
        <v>3</v>
      </c>
      <c r="BF199" s="21"/>
      <c r="BG199" s="21"/>
      <c r="BH199" s="21">
        <v>3</v>
      </c>
      <c r="BI199" s="21"/>
      <c r="BJ199" s="21"/>
      <c r="BK199" s="21">
        <v>3</v>
      </c>
    </row>
    <row r="200" spans="1:63" x14ac:dyDescent="0.25">
      <c r="A200" s="21"/>
      <c r="B200" s="21"/>
      <c r="C200" s="21">
        <v>4</v>
      </c>
      <c r="D200" s="21"/>
      <c r="E200" s="21"/>
      <c r="F200" s="21">
        <v>4</v>
      </c>
      <c r="G200" s="21"/>
      <c r="H200" s="21"/>
      <c r="I200" s="21">
        <v>4</v>
      </c>
      <c r="J200" s="21"/>
      <c r="K200" s="21"/>
      <c r="L200" s="21">
        <v>4</v>
      </c>
      <c r="M200" s="21"/>
      <c r="N200" s="21"/>
      <c r="O200" s="21">
        <v>4</v>
      </c>
      <c r="P200" s="21"/>
      <c r="Q200" s="21"/>
      <c r="R200" s="21">
        <v>4</v>
      </c>
      <c r="S200" s="21"/>
      <c r="T200" s="21"/>
      <c r="U200" s="21">
        <v>4</v>
      </c>
      <c r="V200" s="21"/>
      <c r="W200" s="21"/>
      <c r="X200" s="21">
        <v>4</v>
      </c>
      <c r="Y200" s="21"/>
      <c r="Z200" s="21"/>
      <c r="AA200" s="21">
        <v>4</v>
      </c>
      <c r="AB200" s="21"/>
      <c r="AC200" s="21"/>
      <c r="AD200" s="21">
        <v>4</v>
      </c>
      <c r="AE200" s="21"/>
      <c r="AF200" s="21"/>
      <c r="AG200" s="21">
        <v>4</v>
      </c>
      <c r="AJ200" s="21">
        <v>4</v>
      </c>
      <c r="AM200" s="21">
        <v>4</v>
      </c>
      <c r="AN200" s="21"/>
      <c r="AO200" s="21"/>
      <c r="AP200" s="21">
        <v>4</v>
      </c>
      <c r="AQ200" s="21"/>
      <c r="AR200" s="21"/>
      <c r="AS200" s="21">
        <v>4</v>
      </c>
      <c r="AT200" s="21"/>
      <c r="AU200" s="21"/>
      <c r="AV200" s="21">
        <v>4</v>
      </c>
      <c r="AW200" s="21"/>
      <c r="AX200" s="21"/>
      <c r="AY200" s="21">
        <v>4</v>
      </c>
      <c r="BB200" s="21">
        <v>4</v>
      </c>
      <c r="BC200" s="21"/>
      <c r="BD200" s="21"/>
      <c r="BE200" s="21">
        <v>4</v>
      </c>
      <c r="BF200" s="21"/>
      <c r="BG200" s="21"/>
      <c r="BH200" s="21">
        <v>4</v>
      </c>
      <c r="BI200" s="21"/>
      <c r="BJ200" s="21"/>
      <c r="BK200" s="21">
        <v>4</v>
      </c>
    </row>
    <row r="201" spans="1:63" x14ac:dyDescent="0.25">
      <c r="A201" s="21"/>
      <c r="B201" s="21"/>
      <c r="C201" s="21">
        <v>1</v>
      </c>
      <c r="D201" s="21"/>
      <c r="E201" s="21"/>
      <c r="F201" s="21">
        <v>1</v>
      </c>
      <c r="G201" s="21"/>
      <c r="H201" s="21"/>
      <c r="I201" s="21">
        <v>1</v>
      </c>
      <c r="J201" s="21"/>
      <c r="K201" s="21"/>
      <c r="L201" s="21">
        <v>1</v>
      </c>
      <c r="M201" s="21"/>
      <c r="N201" s="21"/>
      <c r="O201" s="21">
        <v>1</v>
      </c>
      <c r="P201" s="21"/>
      <c r="Q201" s="21"/>
      <c r="R201" s="21">
        <v>1</v>
      </c>
      <c r="S201" s="21"/>
      <c r="T201" s="21"/>
      <c r="U201" s="21">
        <v>1</v>
      </c>
      <c r="V201" s="21"/>
      <c r="W201" s="21"/>
      <c r="X201" s="21">
        <v>1</v>
      </c>
      <c r="Y201" s="21"/>
      <c r="Z201" s="21"/>
      <c r="AA201" s="21">
        <v>1</v>
      </c>
      <c r="AB201" s="21"/>
      <c r="AC201" s="21"/>
      <c r="AD201" s="21">
        <v>1</v>
      </c>
      <c r="AE201" s="21"/>
      <c r="AF201" s="21"/>
      <c r="AG201" s="21">
        <v>1</v>
      </c>
      <c r="AJ201" s="21">
        <v>1</v>
      </c>
      <c r="AM201" s="21">
        <v>1</v>
      </c>
      <c r="AN201" s="21"/>
      <c r="AO201" s="21"/>
      <c r="AP201" s="21">
        <v>1</v>
      </c>
      <c r="AQ201" s="21"/>
      <c r="AR201" s="21"/>
      <c r="AS201" s="21">
        <v>1</v>
      </c>
      <c r="AT201" s="21"/>
      <c r="AU201" s="21"/>
      <c r="AV201" s="21">
        <v>1</v>
      </c>
      <c r="AW201" s="21"/>
      <c r="AX201" s="21"/>
      <c r="AY201" s="21">
        <v>1</v>
      </c>
      <c r="BB201" s="21">
        <v>1</v>
      </c>
      <c r="BC201" s="21"/>
      <c r="BD201" s="21"/>
      <c r="BE201" s="21">
        <v>1</v>
      </c>
      <c r="BF201" s="21"/>
      <c r="BG201" s="21"/>
      <c r="BH201" s="21">
        <v>1</v>
      </c>
      <c r="BI201" s="21"/>
      <c r="BJ201" s="21"/>
      <c r="BK201" s="21">
        <v>1</v>
      </c>
    </row>
    <row r="202" spans="1:63" x14ac:dyDescent="0.25">
      <c r="A202" s="21"/>
      <c r="B202" s="21"/>
      <c r="C202" s="21">
        <v>2</v>
      </c>
      <c r="D202" s="21"/>
      <c r="E202" s="21"/>
      <c r="F202" s="21">
        <v>2</v>
      </c>
      <c r="G202" s="21"/>
      <c r="H202" s="21"/>
      <c r="I202" s="21">
        <v>2</v>
      </c>
      <c r="J202" s="21"/>
      <c r="K202" s="21"/>
      <c r="L202" s="21">
        <v>2</v>
      </c>
      <c r="M202" s="21"/>
      <c r="N202" s="21"/>
      <c r="O202" s="21">
        <v>2</v>
      </c>
      <c r="P202" s="21"/>
      <c r="Q202" s="21"/>
      <c r="R202" s="21">
        <v>2</v>
      </c>
      <c r="S202" s="21"/>
      <c r="T202" s="21"/>
      <c r="U202" s="21">
        <v>2</v>
      </c>
      <c r="V202" s="21"/>
      <c r="W202" s="21"/>
      <c r="X202" s="21">
        <v>2</v>
      </c>
      <c r="Y202" s="21"/>
      <c r="Z202" s="21"/>
      <c r="AA202" s="21">
        <v>2</v>
      </c>
      <c r="AB202" s="21"/>
      <c r="AC202" s="21"/>
      <c r="AD202" s="21">
        <v>2</v>
      </c>
      <c r="AE202" s="21"/>
      <c r="AF202" s="21"/>
      <c r="AG202" s="21">
        <v>2</v>
      </c>
      <c r="AJ202" s="21">
        <v>2</v>
      </c>
      <c r="AM202" s="21">
        <v>2</v>
      </c>
      <c r="AN202" s="21"/>
      <c r="AO202" s="21"/>
      <c r="AP202" s="21">
        <v>2</v>
      </c>
      <c r="AQ202" s="21"/>
      <c r="AR202" s="21"/>
      <c r="AS202" s="21">
        <v>2</v>
      </c>
      <c r="AT202" s="21"/>
      <c r="AU202" s="21"/>
      <c r="AV202" s="21">
        <v>2</v>
      </c>
      <c r="AW202" s="21"/>
      <c r="AX202" s="21"/>
      <c r="AY202" s="21">
        <v>2</v>
      </c>
      <c r="BB202" s="21">
        <v>2</v>
      </c>
      <c r="BC202" s="21"/>
      <c r="BD202" s="21"/>
      <c r="BE202" s="21">
        <v>2</v>
      </c>
      <c r="BF202" s="21"/>
      <c r="BG202" s="21"/>
      <c r="BH202" s="21">
        <v>2</v>
      </c>
      <c r="BI202" s="21"/>
      <c r="BJ202" s="21"/>
      <c r="BK202" s="21">
        <v>2</v>
      </c>
    </row>
    <row r="203" spans="1:63" x14ac:dyDescent="0.25">
      <c r="A203" s="21"/>
      <c r="B203" s="21"/>
      <c r="C203" s="21">
        <v>3</v>
      </c>
      <c r="D203" s="21"/>
      <c r="E203" s="21"/>
      <c r="F203" s="21">
        <v>3</v>
      </c>
      <c r="G203" s="21"/>
      <c r="H203" s="21"/>
      <c r="I203" s="21">
        <v>3</v>
      </c>
      <c r="J203" s="21"/>
      <c r="K203" s="21"/>
      <c r="L203" s="21">
        <v>3</v>
      </c>
      <c r="M203" s="21"/>
      <c r="N203" s="21"/>
      <c r="O203" s="21">
        <v>3</v>
      </c>
      <c r="P203" s="21"/>
      <c r="Q203" s="21"/>
      <c r="R203" s="21">
        <v>3</v>
      </c>
      <c r="S203" s="21"/>
      <c r="T203" s="21"/>
      <c r="U203" s="21">
        <v>3</v>
      </c>
      <c r="V203" s="21"/>
      <c r="W203" s="21"/>
      <c r="X203" s="21">
        <v>3</v>
      </c>
      <c r="Y203" s="21"/>
      <c r="Z203" s="21"/>
      <c r="AA203" s="21">
        <v>3</v>
      </c>
      <c r="AB203" s="21"/>
      <c r="AC203" s="21"/>
      <c r="AD203" s="21">
        <v>3</v>
      </c>
      <c r="AE203" s="21"/>
      <c r="AF203" s="21"/>
      <c r="AG203" s="21">
        <v>3</v>
      </c>
      <c r="AJ203" s="21">
        <v>3</v>
      </c>
      <c r="AM203" s="21">
        <v>3</v>
      </c>
      <c r="AN203" s="21"/>
      <c r="AO203" s="21"/>
      <c r="AP203" s="21">
        <v>3</v>
      </c>
      <c r="AQ203" s="21"/>
      <c r="AR203" s="21"/>
      <c r="AS203" s="21">
        <v>3</v>
      </c>
      <c r="AT203" s="21"/>
      <c r="AU203" s="21"/>
      <c r="AV203" s="21">
        <v>3</v>
      </c>
      <c r="AW203" s="21"/>
      <c r="AX203" s="21"/>
      <c r="AY203" s="21">
        <v>3</v>
      </c>
      <c r="BB203" s="21">
        <v>3</v>
      </c>
      <c r="BC203" s="21"/>
      <c r="BD203" s="21"/>
      <c r="BE203" s="21">
        <v>3</v>
      </c>
      <c r="BF203" s="21"/>
      <c r="BG203" s="21"/>
      <c r="BH203" s="21">
        <v>3</v>
      </c>
      <c r="BI203" s="21"/>
      <c r="BJ203" s="21"/>
      <c r="BK203" s="21">
        <v>3</v>
      </c>
    </row>
    <row r="204" spans="1:63" x14ac:dyDescent="0.25">
      <c r="A204" s="21"/>
      <c r="B204" s="21"/>
      <c r="C204" s="21">
        <v>4</v>
      </c>
      <c r="D204" s="21"/>
      <c r="E204" s="21"/>
      <c r="F204" s="21">
        <v>4</v>
      </c>
      <c r="G204" s="21"/>
      <c r="H204" s="21"/>
      <c r="I204" s="21">
        <v>4</v>
      </c>
      <c r="J204" s="21"/>
      <c r="K204" s="21"/>
      <c r="L204" s="21">
        <v>4</v>
      </c>
      <c r="M204" s="21"/>
      <c r="N204" s="21"/>
      <c r="O204" s="21">
        <v>4</v>
      </c>
      <c r="P204" s="21"/>
      <c r="Q204" s="21"/>
      <c r="R204" s="21">
        <v>4</v>
      </c>
      <c r="S204" s="21"/>
      <c r="T204" s="21"/>
      <c r="U204" s="21">
        <v>4</v>
      </c>
      <c r="V204" s="21"/>
      <c r="W204" s="21"/>
      <c r="X204" s="21">
        <v>4</v>
      </c>
      <c r="Y204" s="21"/>
      <c r="Z204" s="21"/>
      <c r="AA204" s="21">
        <v>4</v>
      </c>
      <c r="AB204" s="21"/>
      <c r="AC204" s="21"/>
      <c r="AD204" s="21">
        <v>4</v>
      </c>
      <c r="AE204" s="21"/>
      <c r="AF204" s="21"/>
      <c r="AG204" s="21">
        <v>4</v>
      </c>
      <c r="AJ204" s="21">
        <v>4</v>
      </c>
      <c r="AM204" s="21">
        <v>4</v>
      </c>
      <c r="AN204" s="21"/>
      <c r="AO204" s="21"/>
      <c r="AP204" s="21">
        <v>4</v>
      </c>
      <c r="AQ204" s="21"/>
      <c r="AR204" s="21"/>
      <c r="AS204" s="21">
        <v>4</v>
      </c>
      <c r="AT204" s="21"/>
      <c r="AU204" s="21"/>
      <c r="AV204" s="21">
        <v>4</v>
      </c>
      <c r="AW204" s="21"/>
      <c r="AX204" s="21"/>
      <c r="AY204" s="21">
        <v>4</v>
      </c>
      <c r="BB204" s="21">
        <v>4</v>
      </c>
      <c r="BC204" s="21"/>
      <c r="BD204" s="21"/>
      <c r="BE204" s="21">
        <v>4</v>
      </c>
      <c r="BF204" s="21"/>
      <c r="BG204" s="21"/>
      <c r="BH204" s="21">
        <v>4</v>
      </c>
      <c r="BI204" s="21"/>
      <c r="BJ204" s="21"/>
      <c r="BK204" s="21">
        <v>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K210"/>
  <sheetViews>
    <sheetView topLeftCell="U97" workbookViewId="0">
      <selection activeCell="A107" sqref="A107:XFD107"/>
    </sheetView>
  </sheetViews>
  <sheetFormatPr defaultRowHeight="15" x14ac:dyDescent="0.25"/>
  <cols>
    <col min="1" max="1" width="13.140625" customWidth="1"/>
    <col min="2" max="2" width="12.140625" customWidth="1"/>
    <col min="3" max="3" width="18.85546875" bestFit="1" customWidth="1"/>
    <col min="4" max="24" width="9" style="4" customWidth="1"/>
    <col min="25" max="35" width="9" customWidth="1"/>
    <col min="37" max="37" width="21.8554687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t="s">
        <v>207</v>
      </c>
      <c r="B2" s="19" t="s">
        <v>631</v>
      </c>
      <c r="C2" s="13" t="str">
        <f>A2&amp;" "&amp;B2</f>
        <v>Malcolm Allen (sub)</v>
      </c>
      <c r="D2" s="7">
        <v>4</v>
      </c>
      <c r="E2" s="7" t="s">
        <v>9</v>
      </c>
      <c r="F2" s="7" t="s">
        <v>9</v>
      </c>
      <c r="G2" s="7" t="s">
        <v>9</v>
      </c>
      <c r="H2" s="7" t="s">
        <v>9</v>
      </c>
      <c r="I2" s="7" t="s">
        <v>9</v>
      </c>
      <c r="J2" s="7" t="s">
        <v>9</v>
      </c>
      <c r="K2" s="7" t="s">
        <v>9</v>
      </c>
      <c r="L2" s="7" t="s">
        <v>9</v>
      </c>
      <c r="M2" s="7" t="s">
        <v>9</v>
      </c>
      <c r="N2" s="7" t="s">
        <v>9</v>
      </c>
      <c r="O2" s="7" t="s">
        <v>9</v>
      </c>
      <c r="P2" s="7" t="s">
        <v>9</v>
      </c>
      <c r="Q2" s="7" t="s">
        <v>9</v>
      </c>
      <c r="R2" s="7" t="s">
        <v>9</v>
      </c>
      <c r="S2" s="7" t="s">
        <v>9</v>
      </c>
      <c r="T2" s="7" t="s">
        <v>9</v>
      </c>
      <c r="U2" s="7" t="s">
        <v>9</v>
      </c>
      <c r="V2" s="7" t="s">
        <v>9</v>
      </c>
      <c r="W2" s="7" t="s">
        <v>9</v>
      </c>
      <c r="X2" s="7" t="s">
        <v>9</v>
      </c>
      <c r="Y2" s="20">
        <f>SUM(D2:X2)</f>
        <v>4</v>
      </c>
      <c r="Z2" s="2">
        <f t="shared" ref="Z2:Z65" si="0">SUM(AA2:AC2)</f>
        <v>1</v>
      </c>
      <c r="AA2" s="2">
        <f>COUNTIF(D2:X2,"&gt;0")</f>
        <v>1</v>
      </c>
      <c r="AB2" s="2">
        <f>COUNTIF(D2:X2,0)</f>
        <v>0</v>
      </c>
      <c r="AC2" s="2">
        <f>COUNTIF(D2:X2,"&lt;0")</f>
        <v>0</v>
      </c>
      <c r="AE2">
        <f t="shared" ref="AE2:AE33" si="1">IF(ISERROR(VLOOKUP($C2,$A$115:$C$196,3,FALSE)=1),0,IF(VLOOKUP($C2,$A$115:$C$196,3,FALSE)=1,1,0))+IF(ISERROR(VLOOKUP($C2,$D$115:$F$196,3,FALSE)=1),0,IF(VLOOKUP($C2,$D$115:$F$196,3,FALSE)=1,1,0))+IF(ISERROR(VLOOKUP($C2,$G$115:$I$196,3,FALSE)=1),0,IF(VLOOKUP($C2,$G$115:$I$196,3,FALSE)=1,1,0))+IF(ISERROR(VLOOKUP($C2,$J$115:$L$196,3,FALSE)=1),0,IF(VLOOKUP($C2,$J$115:$L$196,3,FALSE)=1,1,0))+IF(ISERROR(VLOOKUP($C2,$M$115:$O$196,3,FALSE)=1),0,IF(VLOOKUP($C2,$M$115:$O$196,3,FALSE)=1,1,0))+IF(ISERROR(VLOOKUP($C2,$P$115:$R$196,3,FALSE)=1),0,IF(VLOOKUP($C2,$P$115:$R$196,3,FALSE)=1,1,0))+IF(ISERROR(VLOOKUP($C2,$S$115:$U$196,3,FALSE)=1),0,IF(VLOOKUP($C2,$S$115:$U$196,3,FALSE)=1,1,0))+IF(ISERROR(VLOOKUP($C2,$V$115:$X$196,3,FALSE)=1),0,IF(VLOOKUP($C2,$V$115:$X$196,3,FALSE)=1,1,0))+IF(ISERROR(VLOOKUP($C2,$Y$115:$AA$196,3,FALSE)=1),0,IF(VLOOKUP($C2,$Y$115:$AA$196,3,FALSE)=1,1,0))+IF(ISERROR(VLOOKUP($C2,$AB$115:$AD$192,3,FALSE)=1),0,IF(VLOOKUP($C2,$AB$115:$AD$192,3,FALSE)=1,1,0))+IF(ISERROR(VLOOKUP($C2,$AE$115:$AG$192,3,FALSE)=1),0,IF(VLOOKUP($C2,$AE$115:$AG$192,3,FALSE)=1,1,0))+IF(ISERROR(VLOOKUP($C2,$AH$115:$AJ$196,3,FALSE)=1),0,IF(VLOOKUP($C2,$AH$115:$AJ$196,3,FALSE)=1,1,0))+IF(ISERROR(VLOOKUP($C2,$AK$115:$AM$196,3,FALSE)=1),0,IF(VLOOKUP($C2,$AK$115:$AM$196,3,FALSE)=1,1,0))+IF(ISERROR(VLOOKUP($C2,$AN$115:$AP$196,3,FALSE)=1),0,IF(VLOOKUP($C2,$AN$115:$AP$196,3,FALSE)=1,1,0))+IF(ISERROR(VLOOKUP($C2,$AQ$115:$AS$196,3,FALSE)=1),0,IF(VLOOKUP($C2,$AQ$115:$AS$196,3,FALSE)=1,1,0))+IF(ISERROR(VLOOKUP($C2,$AT$115:$AV$196,3,FALSE)=1),0,IF(VLOOKUP($C2,$AT$115:$AV$196,3,FALSE)=1,1,0))+IF(ISERROR(VLOOKUP($C2,$AW$115:$AY$196,3,FALSE)=1),0,IF(VLOOKUP($C2,$AW$115:$AY$196,3,FALSE)=1,1,0))+IF(ISERROR(VLOOKUP($C2,$AZ$115:$BB$196,3,FALSE)=1),0,IF(VLOOKUP($C2,$AZ$115:$BB$196,3,FALSE)=1,1,0))+IF(ISERROR(VLOOKUP($C2,$BC$115:$BE$196,3,FALSE)=1),0,IF(VLOOKUP($C2,$BC$115:$BE$196,3,FALSE)=1,1,0))+IF(ISERROR(VLOOKUP($C2,$BF$115:$BH$196,3,FALSE)=1),0,IF(VLOOKUP($C2,$BF$115:$BH$196,3,FALSE)=1,1,0))+IF(ISERROR(VLOOKUP($C2,$BI$115:$BK$196,3,FALSE)=1),0,IF(VLOOKUP($C2,$BI$115:$BK$196,3,FALSE)=1,1,0))</f>
        <v>1</v>
      </c>
      <c r="AF2">
        <f t="shared" ref="AF2:AF33" si="2">IF(ISERROR(VLOOKUP($C2,$A$115:$C$196,3,FALSE)=2),0,IF(VLOOKUP($C2,$A$115:$C$196,3,FALSE)=2,1,0))+IF(ISERROR(VLOOKUP($C2,$D$115:$F$196,3,FALSE)=2),0,IF(VLOOKUP($C2,$D$115:$F$196,3,FALSE)=2,1,0))+IF(ISERROR(VLOOKUP($C2,$G$115:$I$196,3,FALSE)=2),0,IF(VLOOKUP($C2,$G$115:$I$196,3,FALSE)=2,1,0))+IF(ISERROR(VLOOKUP($C2,$J$115:$L$196,3,FALSE)=2),0,IF(VLOOKUP($C2,$J$115:$L$196,3,FALSE)=2,1,0))+IF(ISERROR(VLOOKUP($C2,$M$115:$O$196,3,FALSE)=2),0,IF(VLOOKUP($C2,$M$115:$O$196,3,FALSE)=2,1,0))+IF(ISERROR(VLOOKUP($C2,$P$115:$R$196,3,FALSE)=2),0,IF(VLOOKUP($C2,$P$115:$R$196,3,FALSE)=2,1,0))+IF(ISERROR(VLOOKUP($C2,$S$115:$U$196,3,FALSE)=2),0,IF(VLOOKUP($C2,$S$115:$U$196,3,FALSE)=2,1,0))+IF(ISERROR(VLOOKUP($C2,$V$115:$X$196,3,FALSE)=2),0,IF(VLOOKUP($C2,$V$115:$X$196,3,FALSE)=2,1,0))+IF(ISERROR(VLOOKUP($C2,$Y$115:$AA$196,3,FALSE)=2),0,IF(VLOOKUP($C2,$Y$115:$AA$196,3,FALSE)=2,1,0))+IF(ISERROR(VLOOKUP($C2,$AB$115:$AD$192,3,FALSE)=2),0,IF(VLOOKUP($C2,$AB$115:$AD$192,3,FALSE)=2,1,0))+IF(ISERROR(VLOOKUP($C2,$AE$115:$AG$192,3,FALSE)=2),0,IF(VLOOKUP($C2,$AE$115:$AG$192,3,FALSE)=2,1,0))+IF(ISERROR(VLOOKUP($C2,$AH$115:$AJ$196,3,FALSE)=2),0,IF(VLOOKUP($C2,$AH$115:$AJ$196,3,FALSE)=2,1,0))+IF(ISERROR(VLOOKUP($C2,$AK$115:$AM$196,3,FALSE)=2),0,IF(VLOOKUP($C2,$AK$115:$AM$196,3,FALSE)=2,1,0))+IF(ISERROR(VLOOKUP($C2,$AN$115:$AP$196,3,FALSE)=2),0,IF(VLOOKUP($C2,$AN$115:$AP$196,3,FALSE)=2,1,0))+IF(ISERROR(VLOOKUP($C2,$AQ$115:$AS$196,3,FALSE)=2),0,IF(VLOOKUP($C2,$AQ$115:$AS$196,3,FALSE)=2,1,0))+IF(ISERROR(VLOOKUP($C2,$AT$115:$AV$196,3,FALSE)=2),0,IF(VLOOKUP($C2,$AT$115:$AV$196,3,FALSE)=2,1,0))+IF(ISERROR(VLOOKUP($C2,$AW$115:$AY$196,3,FALSE)=2),0,IF(VLOOKUP($C2,$AW$115:$AY$196,3,FALSE)=2,1,0))+IF(ISERROR(VLOOKUP($C2,$AZ$115:$BB$196,3,FALSE)=2),0,IF(VLOOKUP($C2,$AZ$115:$BB$196,3,FALSE)=2,1,0))+IF(ISERROR(VLOOKUP($C2,$BC$115:$BE$196,3,FALSE)=2),0,IF(VLOOKUP($C2,$BC$115:$BE$196,3,FALSE)=2,1,0))+IF(ISERROR(VLOOKUP($C2,$BF$115:$BH$196,3,FALSE)=2),0,IF(VLOOKUP($C2,$BF$115:$BH$196,3,FALSE)=2,1,0))+IF(ISERROR(VLOOKUP($C2,$BI$115:$BK$196,3,FALSE)=2),0,IF(VLOOKUP($C2,$BI$115:$BK$196,3,FALSE)=2,1,0))</f>
        <v>0</v>
      </c>
      <c r="AG2">
        <f t="shared" ref="AG2:AG33" si="3">IF(ISERROR(VLOOKUP($C2,$A$115:$C$196,3,FALSE)=3),0,IF(VLOOKUP($C2,$A$115:$C$196,3,FALSE)=3,1,0))+IF(ISERROR(VLOOKUP($C2,$D$115:$F$196,3,FALSE)=3),0,IF(VLOOKUP($C2,$D$115:$F$196,3,FALSE)=3,1,0))+IF(ISERROR(VLOOKUP($C2,$G$115:$I$196,3,FALSE)=3),0,IF(VLOOKUP($C2,$G$115:$I$196,3,FALSE)=3,1,0))+IF(ISERROR(VLOOKUP($C2,$J$115:$L$196,3,FALSE)=3),0,IF(VLOOKUP($C2,$J$115:$L$196,3,FALSE)=3,1,0))+IF(ISERROR(VLOOKUP($C2,$M$115:$O$196,3,FALSE)=3),0,IF(VLOOKUP($C2,$M$115:$O$196,3,FALSE)=3,1,0))+IF(ISERROR(VLOOKUP($C2,$P$115:$R$196,3,FALSE)=3),0,IF(VLOOKUP($C2,$P$115:$R$196,3,FALSE)=3,1,0))+IF(ISERROR(VLOOKUP($C2,$S$115:$U$196,3,FALSE)=3),0,IF(VLOOKUP($C2,$S$115:$U$196,3,FALSE)=3,1,0))+IF(ISERROR(VLOOKUP($C2,$V$115:$X$196,3,FALSE)=3),0,IF(VLOOKUP($C2,$V$115:$X$196,3,FALSE)=3,1,0))+IF(ISERROR(VLOOKUP($C2,$Y$115:$AA$196,3,FALSE)=3),0,IF(VLOOKUP($C2,$Y$115:$AA$196,3,FALSE)=3,1,0))+IF(ISERROR(VLOOKUP($C2,$AB$115:$AD$192,3,FALSE)=3),0,IF(VLOOKUP($C2,$AB$115:$AD$192,3,FALSE)=3,1,0))+IF(ISERROR(VLOOKUP($C2,$AE$115:$AG$192,3,FALSE)=3),0,IF(VLOOKUP($C2,$AE$115:$AG$192,3,FALSE)=3,1,0))+IF(ISERROR(VLOOKUP($C2,$AH$115:$AJ$196,3,FALSE)=3),0,IF(VLOOKUP($C2,$AH$115:$AJ$196,3,FALSE)=3,1,0))+IF(ISERROR(VLOOKUP($C2,$AK$115:$AM$196,3,FALSE)=3),0,IF(VLOOKUP($C2,$AK$115:$AM$196,3,FALSE)=3,1,0))+IF(ISERROR(VLOOKUP($C2,$AN$115:$AP$196,3,FALSE)=3),0,IF(VLOOKUP($C2,$AN$115:$AP$196,3,FALSE)=3,1,0))+IF(ISERROR(VLOOKUP($C2,$AQ$115:$AS$196,3,FALSE)=3),0,IF(VLOOKUP($C2,$AQ$115:$AS$196,3,FALSE)=3,1,0))+IF(ISERROR(VLOOKUP($C2,$AT$115:$AV$196,3,FALSE)=3),0,IF(VLOOKUP($C2,$AT$115:$AV$196,3,FALSE)=3,1,0))+IF(ISERROR(VLOOKUP($C2,$AW$115:$AY$196,3,FALSE)=3),0,IF(VLOOKUP($C2,$AW$115:$AY$196,3,FALSE)=3,1,0))+IF(ISERROR(VLOOKUP($C2,$AZ$115:$BB$196,3,FALSE)=3),0,IF(VLOOKUP($C2,$AZ$115:$BB$196,3,FALSE)=3,1,0))+IF(ISERROR(VLOOKUP($C2,$BC$115:$BE$196,3,FALSE)=3),0,IF(VLOOKUP($C2,$BC$115:$BE$196,3,FALSE)=3,1,0))+IF(ISERROR(VLOOKUP($C2,$BF$115:$BH$196,3,FALSE)=3),0,IF(VLOOKUP($C2,$BF$115:$BH$196,3,FALSE)=3,1,0))+IF(ISERROR(VLOOKUP($C2,$BI$115:$BK$196,3,FALSE)=3),0,IF(VLOOKUP($C2,$BI$115:$BK$196,3,FALSE)=3,1,0))</f>
        <v>0</v>
      </c>
      <c r="AH2">
        <f t="shared" ref="AH2:AH33" si="4">IF(ISERROR(VLOOKUP($C2,$A$115:$C$196,3,FALSE)=4),0,IF(VLOOKUP($C2,$A$115:$C$196,3,FALSE)=4,1,0))+IF(ISERROR(VLOOKUP($C2,$D$115:$F$196,3,FALSE)=4),0,IF(VLOOKUP($C2,$D$115:$F$196,3,FALSE)=4,1,0))+IF(ISERROR(VLOOKUP($C2,$G$115:$I$196,3,FALSE)=4),0,IF(VLOOKUP($C2,$G$115:$I$196,3,FALSE)=4,1,0))+IF(ISERROR(VLOOKUP($C2,$J$115:$L$196,3,FALSE)=4),0,IF(VLOOKUP($C2,$J$115:$L$196,3,FALSE)=4,1,0))+IF(ISERROR(VLOOKUP($C2,$M$115:$O$196,3,FALSE)=4),0,IF(VLOOKUP($C2,$M$115:$O$196,3,FALSE)=4,1,0))+IF(ISERROR(VLOOKUP($C2,$P$115:$R$196,3,FALSE)=4),0,IF(VLOOKUP($C2,$P$115:$R$196,3,FALSE)=4,1,0))+IF(ISERROR(VLOOKUP($C2,$S$115:$U$196,3,FALSE)=4),0,IF(VLOOKUP($C2,$S$115:$U$196,3,FALSE)=4,1,0))+IF(ISERROR(VLOOKUP($C2,$V$115:$X$196,3,FALSE)=4),0,IF(VLOOKUP($C2,$V$115:$X$196,3,FALSE)=4,1,0))+IF(ISERROR(VLOOKUP($C2,$Y$115:$AA$196,3,FALSE)=4),0,IF(VLOOKUP($C2,$Y$115:$AA$196,3,FALSE)=4,1,0))+IF(ISERROR(VLOOKUP($C2,$AB$115:$AD$192,3,FALSE)=4),0,IF(VLOOKUP($C2,$AB$115:$AD$192,3,FALSE)=4,1,0))+IF(ISERROR(VLOOKUP($C2,$AE$115:$AG$192,3,FALSE)=4),0,IF(VLOOKUP($C2,$AE$115:$AG$192,3,FALSE)=4,1,0))+IF(ISERROR(VLOOKUP($C2,$AH$115:$AJ$196,3,FALSE)=4),0,IF(VLOOKUP($C2,$AH$115:$AJ$196,3,FALSE)=4,1,0))+IF(ISERROR(VLOOKUP($C2,$AK$115:$AM$196,3,FALSE)=4),0,IF(VLOOKUP($C2,$AK$115:$AM$196,3,FALSE)=4,1,0))+IF(ISERROR(VLOOKUP($C2,$AN$115:$AP$196,3,FALSE)=4),0,IF(VLOOKUP($C2,$AN$115:$AP$196,3,FALSE)=4,1,0))+IF(ISERROR(VLOOKUP($C2,$AQ$115:$AS$196,3,FALSE)=4),0,IF(VLOOKUP($C2,$AQ$115:$AS$196,3,FALSE)=4,1,0))+IF(ISERROR(VLOOKUP($C2,$AT$115:$AV$196,3,FALSE)=4),0,IF(VLOOKUP($C2,$AT$115:$AV$196,3,FALSE)=4,1,0))+IF(ISERROR(VLOOKUP($C2,$AW$115:$AY$196,3,FALSE)=4),0,IF(VLOOKUP($C2,$AW$115:$AY$196,3,FALSE)=4,1,0))+IF(ISERROR(VLOOKUP($C2,$AZ$115:$BB$196,3,FALSE)=4),0,IF(VLOOKUP($C2,$AZ$115:$BB$196,3,FALSE)=4,1,0))+IF(ISERROR(VLOOKUP($C2,$BC$115:$BE$196,3,FALSE)=4),0,IF(VLOOKUP($C2,$BC$115:$BE$196,3,FALSE)=4,1,0))+IF(ISERROR(VLOOKUP($C2,$BF$115:$BH$196,3,FALSE)=4),0,IF(VLOOKUP($C2,$BF$115:$BH$196,3,FALSE)=4,1,0))+IF(ISERROR(VLOOKUP($C2,$BI$115:$BK$196,3,FALSE)=4),0,IF(VLOOKUP($C2,$BI$115:$BK$196,3,FALSE)=4,1,0))</f>
        <v>0</v>
      </c>
      <c r="AI2">
        <f t="shared" ref="AI2:AI65" si="5">SUM(AE2:AH2)</f>
        <v>1</v>
      </c>
      <c r="AJ2" t="str">
        <f>IF(AI2=Z2,"","no")</f>
        <v/>
      </c>
      <c r="AK2" s="13" t="s">
        <v>407</v>
      </c>
      <c r="AL2" s="43">
        <f>COUNTIF($A$115:$AZ$130,$AK2)+COUNTIF($BF$115:$BI$130,$AK2)</f>
        <v>0</v>
      </c>
      <c r="AM2" s="43">
        <f>COUNTIF($A$131:$AZ$146,$AK2)</f>
        <v>0</v>
      </c>
      <c r="AN2" s="43">
        <f>COUNTIF($A$147:$AZ$162,$AK2)</f>
        <v>0</v>
      </c>
      <c r="AO2" s="43">
        <f>COUNTIF($A$163:$AZ$186,$AK2)</f>
        <v>1</v>
      </c>
    </row>
    <row r="3" spans="1:41" x14ac:dyDescent="0.25">
      <c r="A3" t="s">
        <v>632</v>
      </c>
      <c r="B3" t="s">
        <v>633</v>
      </c>
      <c r="C3" s="13" t="str">
        <f t="shared" ref="C3:C66" si="6">A3&amp;" "&amp;B3</f>
        <v>Jessica Alvaro</v>
      </c>
      <c r="D3" s="7">
        <v>-12</v>
      </c>
      <c r="E3" s="7">
        <v>7</v>
      </c>
      <c r="F3" s="7">
        <v>2</v>
      </c>
      <c r="G3" s="7">
        <v>-4</v>
      </c>
      <c r="H3" s="7">
        <v>-2</v>
      </c>
      <c r="I3" s="7">
        <v>4</v>
      </c>
      <c r="J3" s="7">
        <v>16</v>
      </c>
      <c r="K3" s="7">
        <v>-27</v>
      </c>
      <c r="L3" s="7">
        <v>-1</v>
      </c>
      <c r="M3" s="7">
        <v>-6</v>
      </c>
      <c r="N3" s="7">
        <v>-4</v>
      </c>
      <c r="O3" s="7">
        <v>1</v>
      </c>
      <c r="P3" s="7">
        <v>13</v>
      </c>
      <c r="Q3" s="7">
        <v>-21</v>
      </c>
      <c r="R3" s="7">
        <v>25</v>
      </c>
      <c r="S3" s="7">
        <v>-8</v>
      </c>
      <c r="T3" s="7" t="s">
        <v>9</v>
      </c>
      <c r="U3" s="7" t="s">
        <v>9</v>
      </c>
      <c r="V3" s="7" t="s">
        <v>9</v>
      </c>
      <c r="W3" s="7" t="s">
        <v>9</v>
      </c>
      <c r="X3" s="7" t="s">
        <v>9</v>
      </c>
      <c r="Y3" s="20">
        <f t="shared" ref="Y3:Y66" si="7">SUM(D3:X3)</f>
        <v>-17</v>
      </c>
      <c r="Z3" s="2">
        <f t="shared" si="0"/>
        <v>16</v>
      </c>
      <c r="AA3" s="2">
        <f t="shared" ref="AA3:AA66" si="8">COUNTIF(D3:X3,"&gt;0")</f>
        <v>7</v>
      </c>
      <c r="AB3" s="2">
        <f t="shared" ref="AB3:AB66" si="9">COUNTIF(D3:X3,0)</f>
        <v>0</v>
      </c>
      <c r="AC3" s="2">
        <f t="shared" ref="AC3:AC66" si="10">COUNTIF(D3:X3,"&lt;0")</f>
        <v>9</v>
      </c>
      <c r="AE3">
        <f t="shared" si="1"/>
        <v>8</v>
      </c>
      <c r="AF3">
        <f t="shared" si="2"/>
        <v>6</v>
      </c>
      <c r="AG3">
        <f t="shared" si="3"/>
        <v>2</v>
      </c>
      <c r="AH3">
        <f t="shared" si="4"/>
        <v>0</v>
      </c>
      <c r="AI3">
        <f t="shared" si="5"/>
        <v>16</v>
      </c>
      <c r="AJ3" t="str">
        <f t="shared" ref="AJ3:AJ67" si="11">IF(AI3=Z3,"","no")</f>
        <v/>
      </c>
      <c r="AK3" s="13" t="s">
        <v>604</v>
      </c>
      <c r="AL3" s="43">
        <f t="shared" ref="AL3:AL66" si="12">COUNTIF($A$115:$AZ$130,$AK3)+COUNTIF($BF$115:$BI$130,$AK3)</f>
        <v>0</v>
      </c>
      <c r="AM3" s="43">
        <f t="shared" ref="AM3:AM66" si="13">COUNTIF($A$131:$AZ$146,$AK3)</f>
        <v>1</v>
      </c>
      <c r="AN3" s="43">
        <f t="shared" ref="AN3:AN66" si="14">COUNTIF($A$147:$AZ$162,$AK3)</f>
        <v>13</v>
      </c>
      <c r="AO3" s="43">
        <f t="shared" ref="AO3:AO66" si="15">COUNTIF($A$163:$AZ$186,$AK3)</f>
        <v>2</v>
      </c>
    </row>
    <row r="4" spans="1:41" x14ac:dyDescent="0.25">
      <c r="A4" t="s">
        <v>104</v>
      </c>
      <c r="B4" t="s">
        <v>634</v>
      </c>
      <c r="C4" s="13" t="str">
        <f t="shared" si="6"/>
        <v>Ian Andrae</v>
      </c>
      <c r="D4" s="7">
        <v>-10</v>
      </c>
      <c r="E4" s="7">
        <v>-3</v>
      </c>
      <c r="F4" s="7" t="s">
        <v>9</v>
      </c>
      <c r="G4" s="7">
        <v>-8</v>
      </c>
      <c r="H4" s="7">
        <v>2</v>
      </c>
      <c r="I4" s="7" t="s">
        <v>9</v>
      </c>
      <c r="J4" s="7">
        <v>14</v>
      </c>
      <c r="K4" s="7" t="s">
        <v>9</v>
      </c>
      <c r="L4" s="7">
        <v>5</v>
      </c>
      <c r="M4" s="7">
        <v>-7</v>
      </c>
      <c r="N4" s="7">
        <v>-6</v>
      </c>
      <c r="O4" s="7">
        <v>5</v>
      </c>
      <c r="P4" s="7">
        <v>4</v>
      </c>
      <c r="Q4" s="7">
        <v>6</v>
      </c>
      <c r="R4" s="7">
        <v>4</v>
      </c>
      <c r="S4" s="7">
        <v>11</v>
      </c>
      <c r="T4" s="7" t="s">
        <v>9</v>
      </c>
      <c r="U4" s="7">
        <v>12</v>
      </c>
      <c r="V4" s="7" t="s">
        <v>9</v>
      </c>
      <c r="W4" s="7" t="s">
        <v>9</v>
      </c>
      <c r="X4" s="7" t="s">
        <v>9</v>
      </c>
      <c r="Y4" s="20">
        <f t="shared" si="7"/>
        <v>29</v>
      </c>
      <c r="Z4" s="2">
        <f t="shared" si="0"/>
        <v>14</v>
      </c>
      <c r="AA4" s="2">
        <f t="shared" si="8"/>
        <v>9</v>
      </c>
      <c r="AB4" s="2">
        <f t="shared" si="9"/>
        <v>0</v>
      </c>
      <c r="AC4" s="2">
        <f t="shared" si="10"/>
        <v>5</v>
      </c>
      <c r="AE4">
        <f t="shared" si="1"/>
        <v>1</v>
      </c>
      <c r="AF4">
        <f t="shared" si="2"/>
        <v>2</v>
      </c>
      <c r="AG4">
        <f t="shared" si="3"/>
        <v>11</v>
      </c>
      <c r="AH4">
        <f t="shared" si="4"/>
        <v>0</v>
      </c>
      <c r="AI4">
        <f t="shared" si="5"/>
        <v>14</v>
      </c>
      <c r="AJ4" t="str">
        <f t="shared" si="11"/>
        <v/>
      </c>
      <c r="AK4" s="13" t="s">
        <v>608</v>
      </c>
      <c r="AL4" s="43">
        <f t="shared" si="12"/>
        <v>0</v>
      </c>
      <c r="AM4" s="43">
        <f t="shared" si="13"/>
        <v>0</v>
      </c>
      <c r="AN4" s="43">
        <f t="shared" si="14"/>
        <v>0</v>
      </c>
      <c r="AO4" s="43">
        <f t="shared" si="15"/>
        <v>14</v>
      </c>
    </row>
    <row r="5" spans="1:41" x14ac:dyDescent="0.25">
      <c r="A5" s="19" t="s">
        <v>6</v>
      </c>
      <c r="B5" s="19" t="s">
        <v>7</v>
      </c>
      <c r="C5" s="13" t="str">
        <f t="shared" si="6"/>
        <v>Warwick Armour</v>
      </c>
      <c r="D5" s="7" t="s">
        <v>9</v>
      </c>
      <c r="E5" s="7" t="s">
        <v>9</v>
      </c>
      <c r="F5" s="7" t="s">
        <v>9</v>
      </c>
      <c r="G5" s="7" t="s">
        <v>9</v>
      </c>
      <c r="H5" s="7" t="s">
        <v>9</v>
      </c>
      <c r="I5" s="7" t="s">
        <v>9</v>
      </c>
      <c r="J5" s="7" t="s">
        <v>9</v>
      </c>
      <c r="K5" s="7" t="s">
        <v>9</v>
      </c>
      <c r="L5" s="7" t="s">
        <v>9</v>
      </c>
      <c r="M5" s="7">
        <v>-7</v>
      </c>
      <c r="N5" s="7">
        <v>0</v>
      </c>
      <c r="O5" s="7">
        <v>-7</v>
      </c>
      <c r="P5" s="7">
        <v>4</v>
      </c>
      <c r="Q5" s="7">
        <v>6</v>
      </c>
      <c r="R5" s="7">
        <v>4</v>
      </c>
      <c r="S5" s="7">
        <v>11</v>
      </c>
      <c r="T5" s="7">
        <v>16</v>
      </c>
      <c r="U5" s="7">
        <v>-7</v>
      </c>
      <c r="V5" s="7" t="s">
        <v>9</v>
      </c>
      <c r="W5" s="7" t="s">
        <v>9</v>
      </c>
      <c r="X5" s="7" t="s">
        <v>9</v>
      </c>
      <c r="Y5" s="20">
        <f t="shared" si="7"/>
        <v>20</v>
      </c>
      <c r="Z5" s="2">
        <f t="shared" si="0"/>
        <v>9</v>
      </c>
      <c r="AA5" s="2">
        <f t="shared" si="8"/>
        <v>5</v>
      </c>
      <c r="AB5" s="2">
        <f t="shared" si="9"/>
        <v>1</v>
      </c>
      <c r="AC5" s="2">
        <f t="shared" si="10"/>
        <v>3</v>
      </c>
      <c r="AE5">
        <f t="shared" si="1"/>
        <v>9</v>
      </c>
      <c r="AF5">
        <f t="shared" si="2"/>
        <v>0</v>
      </c>
      <c r="AG5">
        <f t="shared" si="3"/>
        <v>0</v>
      </c>
      <c r="AH5">
        <f t="shared" si="4"/>
        <v>0</v>
      </c>
      <c r="AI5">
        <f t="shared" si="5"/>
        <v>9</v>
      </c>
      <c r="AJ5" t="str">
        <f t="shared" si="11"/>
        <v/>
      </c>
      <c r="AK5" s="13" t="s">
        <v>8</v>
      </c>
      <c r="AL5" s="43">
        <f t="shared" si="12"/>
        <v>0</v>
      </c>
      <c r="AM5" s="43">
        <f t="shared" si="13"/>
        <v>0</v>
      </c>
      <c r="AN5" s="43">
        <f t="shared" si="14"/>
        <v>0</v>
      </c>
      <c r="AO5" s="43">
        <f t="shared" si="15"/>
        <v>9</v>
      </c>
    </row>
    <row r="6" spans="1:41" x14ac:dyDescent="0.25">
      <c r="A6" s="19" t="s">
        <v>164</v>
      </c>
      <c r="B6" s="19" t="s">
        <v>411</v>
      </c>
      <c r="C6" s="13" t="str">
        <f t="shared" si="6"/>
        <v>Greg Arnfield</v>
      </c>
      <c r="D6" s="7">
        <v>-2</v>
      </c>
      <c r="E6" s="7">
        <v>7</v>
      </c>
      <c r="F6" s="7">
        <v>1</v>
      </c>
      <c r="G6" s="7">
        <v>6</v>
      </c>
      <c r="H6" s="7">
        <v>-2</v>
      </c>
      <c r="I6" s="7">
        <v>4</v>
      </c>
      <c r="J6" s="7">
        <v>17</v>
      </c>
      <c r="K6" s="7">
        <v>-16</v>
      </c>
      <c r="L6" s="7">
        <v>9</v>
      </c>
      <c r="M6" s="7">
        <v>7</v>
      </c>
      <c r="N6" s="7">
        <v>3</v>
      </c>
      <c r="O6" s="7">
        <v>-8</v>
      </c>
      <c r="P6" s="7">
        <v>-6</v>
      </c>
      <c r="Q6" s="7">
        <v>-3</v>
      </c>
      <c r="R6" s="7">
        <v>10</v>
      </c>
      <c r="S6" s="7">
        <v>4</v>
      </c>
      <c r="T6" s="7">
        <v>-3</v>
      </c>
      <c r="U6" s="7">
        <v>0</v>
      </c>
      <c r="V6" s="7" t="s">
        <v>9</v>
      </c>
      <c r="W6" s="7" t="s">
        <v>9</v>
      </c>
      <c r="X6" s="7" t="s">
        <v>9</v>
      </c>
      <c r="Y6" s="20">
        <f t="shared" si="7"/>
        <v>28</v>
      </c>
      <c r="Z6" s="2">
        <f t="shared" si="0"/>
        <v>18</v>
      </c>
      <c r="AA6" s="2">
        <f t="shared" si="8"/>
        <v>10</v>
      </c>
      <c r="AB6" s="2">
        <f t="shared" si="9"/>
        <v>1</v>
      </c>
      <c r="AC6" s="2">
        <f t="shared" si="10"/>
        <v>7</v>
      </c>
      <c r="AE6">
        <f t="shared" si="1"/>
        <v>0</v>
      </c>
      <c r="AF6">
        <f t="shared" si="2"/>
        <v>1</v>
      </c>
      <c r="AG6">
        <f t="shared" si="3"/>
        <v>17</v>
      </c>
      <c r="AH6">
        <f t="shared" si="4"/>
        <v>0</v>
      </c>
      <c r="AI6">
        <f t="shared" si="5"/>
        <v>18</v>
      </c>
      <c r="AJ6" t="str">
        <f t="shared" si="11"/>
        <v/>
      </c>
      <c r="AK6" s="13" t="s">
        <v>413</v>
      </c>
      <c r="AL6" s="43">
        <f t="shared" si="12"/>
        <v>0</v>
      </c>
      <c r="AM6" s="43">
        <f t="shared" si="13"/>
        <v>18</v>
      </c>
      <c r="AN6" s="43">
        <f t="shared" si="14"/>
        <v>0</v>
      </c>
      <c r="AO6" s="43">
        <f t="shared" si="15"/>
        <v>0</v>
      </c>
    </row>
    <row r="7" spans="1:41" x14ac:dyDescent="0.25">
      <c r="A7" t="s">
        <v>146</v>
      </c>
      <c r="B7" t="s">
        <v>206</v>
      </c>
      <c r="C7" s="13" t="str">
        <f t="shared" si="6"/>
        <v>Bruce Bate</v>
      </c>
      <c r="D7" s="7">
        <v>0</v>
      </c>
      <c r="E7" s="7">
        <v>1</v>
      </c>
      <c r="F7" s="7">
        <v>-4</v>
      </c>
      <c r="G7" s="7">
        <v>-11</v>
      </c>
      <c r="H7" s="7">
        <v>-5</v>
      </c>
      <c r="I7" s="7">
        <v>-2</v>
      </c>
      <c r="J7" s="7">
        <v>-10</v>
      </c>
      <c r="K7" s="7" t="s">
        <v>9</v>
      </c>
      <c r="L7" s="7">
        <v>-6</v>
      </c>
      <c r="M7" s="7">
        <v>19</v>
      </c>
      <c r="N7" s="7">
        <v>5</v>
      </c>
      <c r="O7" s="7">
        <v>-8</v>
      </c>
      <c r="P7" s="7">
        <v>8</v>
      </c>
      <c r="Q7" s="7">
        <v>-3</v>
      </c>
      <c r="R7" s="7">
        <v>-2</v>
      </c>
      <c r="S7" s="7">
        <v>15</v>
      </c>
      <c r="T7" s="7">
        <v>-3</v>
      </c>
      <c r="U7" s="7">
        <v>18</v>
      </c>
      <c r="V7" s="7" t="s">
        <v>9</v>
      </c>
      <c r="W7" s="7" t="s">
        <v>9</v>
      </c>
      <c r="X7" s="7" t="s">
        <v>9</v>
      </c>
      <c r="Y7" s="20">
        <f t="shared" si="7"/>
        <v>12</v>
      </c>
      <c r="Z7" s="2">
        <f t="shared" si="0"/>
        <v>17</v>
      </c>
      <c r="AA7" s="2">
        <f t="shared" si="8"/>
        <v>6</v>
      </c>
      <c r="AB7" s="2">
        <f t="shared" si="9"/>
        <v>1</v>
      </c>
      <c r="AC7" s="2">
        <f t="shared" si="10"/>
        <v>10</v>
      </c>
      <c r="AE7">
        <f t="shared" si="1"/>
        <v>1</v>
      </c>
      <c r="AF7">
        <f t="shared" si="2"/>
        <v>0</v>
      </c>
      <c r="AG7">
        <f t="shared" si="3"/>
        <v>15</v>
      </c>
      <c r="AH7">
        <f t="shared" si="4"/>
        <v>1</v>
      </c>
      <c r="AI7">
        <f t="shared" si="5"/>
        <v>17</v>
      </c>
      <c r="AJ7" t="str">
        <f t="shared" si="11"/>
        <v/>
      </c>
      <c r="AK7" s="13" t="s">
        <v>345</v>
      </c>
      <c r="AL7" s="43">
        <f t="shared" si="12"/>
        <v>0</v>
      </c>
      <c r="AM7" s="43">
        <f t="shared" si="13"/>
        <v>0</v>
      </c>
      <c r="AN7" s="43">
        <f t="shared" si="14"/>
        <v>1</v>
      </c>
      <c r="AO7" s="43">
        <f t="shared" si="15"/>
        <v>16</v>
      </c>
    </row>
    <row r="8" spans="1:41" x14ac:dyDescent="0.25">
      <c r="A8" t="s">
        <v>10</v>
      </c>
      <c r="B8" t="s">
        <v>11</v>
      </c>
      <c r="C8" s="13" t="str">
        <f t="shared" si="6"/>
        <v>Garry Benveniste</v>
      </c>
      <c r="D8" s="7" t="s">
        <v>9</v>
      </c>
      <c r="E8" s="7" t="s">
        <v>9</v>
      </c>
      <c r="F8" s="7">
        <v>-4</v>
      </c>
      <c r="G8" s="7">
        <v>0</v>
      </c>
      <c r="H8" s="7">
        <v>-6</v>
      </c>
      <c r="I8" s="7">
        <v>6</v>
      </c>
      <c r="J8" s="7">
        <v>-12</v>
      </c>
      <c r="K8" s="7">
        <v>-9</v>
      </c>
      <c r="L8" s="7">
        <v>17</v>
      </c>
      <c r="M8" s="7">
        <v>-5</v>
      </c>
      <c r="N8" s="7">
        <v>-5</v>
      </c>
      <c r="O8" s="7">
        <v>9</v>
      </c>
      <c r="P8" s="7">
        <v>-9</v>
      </c>
      <c r="Q8" s="7">
        <v>-17</v>
      </c>
      <c r="R8" s="7">
        <v>-3</v>
      </c>
      <c r="S8" s="7">
        <v>4</v>
      </c>
      <c r="T8" s="7">
        <v>9</v>
      </c>
      <c r="U8" s="7">
        <v>-8</v>
      </c>
      <c r="V8" s="7" t="s">
        <v>9</v>
      </c>
      <c r="W8" s="7" t="s">
        <v>9</v>
      </c>
      <c r="X8" s="7" t="s">
        <v>9</v>
      </c>
      <c r="Y8" s="20">
        <f t="shared" si="7"/>
        <v>-33</v>
      </c>
      <c r="Z8" s="2">
        <f t="shared" si="0"/>
        <v>16</v>
      </c>
      <c r="AA8" s="2">
        <f t="shared" si="8"/>
        <v>5</v>
      </c>
      <c r="AB8" s="2">
        <f t="shared" si="9"/>
        <v>1</v>
      </c>
      <c r="AC8" s="2">
        <f t="shared" si="10"/>
        <v>10</v>
      </c>
      <c r="AE8">
        <f t="shared" si="1"/>
        <v>0</v>
      </c>
      <c r="AF8">
        <f t="shared" si="2"/>
        <v>0</v>
      </c>
      <c r="AG8">
        <f t="shared" si="3"/>
        <v>1</v>
      </c>
      <c r="AH8">
        <f t="shared" si="4"/>
        <v>15</v>
      </c>
      <c r="AI8">
        <f t="shared" si="5"/>
        <v>16</v>
      </c>
      <c r="AJ8" t="str">
        <f t="shared" si="11"/>
        <v/>
      </c>
      <c r="AK8" s="13" t="s">
        <v>12</v>
      </c>
      <c r="AL8" s="43">
        <f t="shared" si="12"/>
        <v>0</v>
      </c>
      <c r="AM8" s="43">
        <f t="shared" si="13"/>
        <v>16</v>
      </c>
      <c r="AN8" s="43">
        <f t="shared" si="14"/>
        <v>0</v>
      </c>
      <c r="AO8" s="43">
        <f t="shared" si="15"/>
        <v>0</v>
      </c>
    </row>
    <row r="9" spans="1:41" x14ac:dyDescent="0.25">
      <c r="A9" t="s">
        <v>92</v>
      </c>
      <c r="B9" t="s">
        <v>175</v>
      </c>
      <c r="C9" s="13" t="str">
        <f t="shared" si="6"/>
        <v>Mark Berlemon</v>
      </c>
      <c r="D9" s="7">
        <v>10</v>
      </c>
      <c r="E9" s="7">
        <v>-21</v>
      </c>
      <c r="F9" s="7">
        <v>10</v>
      </c>
      <c r="G9" s="7" t="s">
        <v>9</v>
      </c>
      <c r="H9" s="7" t="s">
        <v>9</v>
      </c>
      <c r="I9" s="7">
        <v>4</v>
      </c>
      <c r="J9" s="7">
        <v>-23</v>
      </c>
      <c r="K9" s="7">
        <v>4</v>
      </c>
      <c r="L9" s="7">
        <v>9</v>
      </c>
      <c r="M9" s="7">
        <v>-2</v>
      </c>
      <c r="N9" s="7" t="s">
        <v>9</v>
      </c>
      <c r="O9" s="7" t="s">
        <v>9</v>
      </c>
      <c r="P9" s="7" t="s">
        <v>9</v>
      </c>
      <c r="Q9" s="7" t="s">
        <v>9</v>
      </c>
      <c r="R9" s="7" t="s">
        <v>9</v>
      </c>
      <c r="S9" s="7" t="s">
        <v>9</v>
      </c>
      <c r="T9" s="7" t="s">
        <v>9</v>
      </c>
      <c r="U9" s="7" t="s">
        <v>9</v>
      </c>
      <c r="V9" s="7" t="s">
        <v>9</v>
      </c>
      <c r="W9" s="7" t="s">
        <v>9</v>
      </c>
      <c r="X9" s="7" t="s">
        <v>9</v>
      </c>
      <c r="Y9" s="20">
        <f t="shared" si="7"/>
        <v>-9</v>
      </c>
      <c r="Z9" s="2">
        <f t="shared" si="0"/>
        <v>8</v>
      </c>
      <c r="AA9" s="2">
        <f t="shared" si="8"/>
        <v>5</v>
      </c>
      <c r="AB9" s="2">
        <f t="shared" si="9"/>
        <v>0</v>
      </c>
      <c r="AC9" s="2">
        <f t="shared" si="10"/>
        <v>3</v>
      </c>
      <c r="AE9">
        <f t="shared" si="1"/>
        <v>1</v>
      </c>
      <c r="AF9">
        <f t="shared" si="2"/>
        <v>5</v>
      </c>
      <c r="AG9">
        <f t="shared" si="3"/>
        <v>2</v>
      </c>
      <c r="AH9">
        <f t="shared" si="4"/>
        <v>0</v>
      </c>
      <c r="AI9">
        <f t="shared" si="5"/>
        <v>8</v>
      </c>
      <c r="AJ9" t="str">
        <f t="shared" si="11"/>
        <v/>
      </c>
      <c r="AK9" s="13" t="s">
        <v>242</v>
      </c>
      <c r="AL9" s="43">
        <f t="shared" si="12"/>
        <v>0</v>
      </c>
      <c r="AM9" s="43">
        <f t="shared" si="13"/>
        <v>0</v>
      </c>
      <c r="AN9" s="43">
        <f t="shared" si="14"/>
        <v>8</v>
      </c>
      <c r="AO9" s="43">
        <f t="shared" si="15"/>
        <v>1</v>
      </c>
    </row>
    <row r="10" spans="1:41" x14ac:dyDescent="0.25">
      <c r="A10" t="s">
        <v>13</v>
      </c>
      <c r="B10" t="s">
        <v>14</v>
      </c>
      <c r="C10" s="13" t="str">
        <f t="shared" si="6"/>
        <v>Don Blesing</v>
      </c>
      <c r="D10" s="7">
        <v>10</v>
      </c>
      <c r="E10" s="7">
        <v>-21</v>
      </c>
      <c r="F10" s="7">
        <v>10</v>
      </c>
      <c r="G10" s="7" t="s">
        <v>9</v>
      </c>
      <c r="H10" s="7">
        <v>-18</v>
      </c>
      <c r="I10" s="7">
        <v>-10</v>
      </c>
      <c r="J10" s="7">
        <v>-7</v>
      </c>
      <c r="K10" s="7" t="s">
        <v>9</v>
      </c>
      <c r="L10" s="7">
        <v>9</v>
      </c>
      <c r="M10" s="7">
        <v>-2</v>
      </c>
      <c r="N10" s="7">
        <v>-4</v>
      </c>
      <c r="O10" s="7">
        <v>1</v>
      </c>
      <c r="P10" s="7">
        <v>13</v>
      </c>
      <c r="Q10" s="7">
        <v>26</v>
      </c>
      <c r="R10" s="7" t="s">
        <v>9</v>
      </c>
      <c r="S10" s="7">
        <v>-2</v>
      </c>
      <c r="T10" s="7">
        <v>-17</v>
      </c>
      <c r="U10" s="7">
        <v>18</v>
      </c>
      <c r="V10" s="7" t="s">
        <v>9</v>
      </c>
      <c r="W10" s="7" t="s">
        <v>9</v>
      </c>
      <c r="X10" s="7" t="s">
        <v>9</v>
      </c>
      <c r="Y10" s="20">
        <f t="shared" si="7"/>
        <v>6</v>
      </c>
      <c r="Z10" s="2">
        <f t="shared" si="0"/>
        <v>15</v>
      </c>
      <c r="AA10" s="2">
        <f t="shared" si="8"/>
        <v>7</v>
      </c>
      <c r="AB10" s="2">
        <f t="shared" si="9"/>
        <v>0</v>
      </c>
      <c r="AC10" s="2">
        <f t="shared" si="10"/>
        <v>8</v>
      </c>
      <c r="AE10">
        <f t="shared" si="1"/>
        <v>0</v>
      </c>
      <c r="AF10">
        <f t="shared" si="2"/>
        <v>4</v>
      </c>
      <c r="AG10">
        <f t="shared" si="3"/>
        <v>8</v>
      </c>
      <c r="AH10">
        <f t="shared" si="4"/>
        <v>3</v>
      </c>
      <c r="AI10">
        <f t="shared" si="5"/>
        <v>15</v>
      </c>
      <c r="AJ10" t="str">
        <f t="shared" si="11"/>
        <v/>
      </c>
      <c r="AK10" s="13" t="s">
        <v>15</v>
      </c>
      <c r="AL10" s="43">
        <f t="shared" si="12"/>
        <v>0</v>
      </c>
      <c r="AM10" s="43">
        <f t="shared" si="13"/>
        <v>0</v>
      </c>
      <c r="AN10" s="43">
        <f t="shared" si="14"/>
        <v>15</v>
      </c>
      <c r="AO10" s="43">
        <f t="shared" si="15"/>
        <v>0</v>
      </c>
    </row>
    <row r="11" spans="1:41" x14ac:dyDescent="0.25">
      <c r="A11" t="s">
        <v>77</v>
      </c>
      <c r="B11" t="s">
        <v>635</v>
      </c>
      <c r="C11" s="13" t="str">
        <f t="shared" si="6"/>
        <v>Richard Bond</v>
      </c>
      <c r="D11" s="7">
        <v>2</v>
      </c>
      <c r="E11" s="7">
        <v>1</v>
      </c>
      <c r="F11" s="7">
        <v>-22</v>
      </c>
      <c r="G11" s="7">
        <v>13</v>
      </c>
      <c r="H11" s="7">
        <v>-5</v>
      </c>
      <c r="I11" s="7">
        <v>12</v>
      </c>
      <c r="J11" s="7" t="s">
        <v>9</v>
      </c>
      <c r="K11" s="7">
        <v>-19</v>
      </c>
      <c r="L11" s="7">
        <v>-17</v>
      </c>
      <c r="M11" s="7">
        <v>-5</v>
      </c>
      <c r="N11" s="7">
        <v>5</v>
      </c>
      <c r="O11" s="7">
        <v>-22</v>
      </c>
      <c r="P11" s="7">
        <v>4</v>
      </c>
      <c r="Q11" s="7">
        <v>8</v>
      </c>
      <c r="R11" s="7">
        <v>25</v>
      </c>
      <c r="S11" s="7">
        <v>-8</v>
      </c>
      <c r="T11" s="7">
        <v>-1</v>
      </c>
      <c r="U11" s="7">
        <v>1</v>
      </c>
      <c r="V11" s="7" t="s">
        <v>9</v>
      </c>
      <c r="W11" s="7" t="s">
        <v>9</v>
      </c>
      <c r="X11" s="7" t="s">
        <v>9</v>
      </c>
      <c r="Y11" s="20">
        <f t="shared" si="7"/>
        <v>-28</v>
      </c>
      <c r="Z11" s="2">
        <f t="shared" si="0"/>
        <v>17</v>
      </c>
      <c r="AA11" s="2">
        <f t="shared" si="8"/>
        <v>9</v>
      </c>
      <c r="AB11" s="2">
        <f t="shared" si="9"/>
        <v>0</v>
      </c>
      <c r="AC11" s="2">
        <f t="shared" si="10"/>
        <v>8</v>
      </c>
      <c r="AE11">
        <f t="shared" si="1"/>
        <v>6</v>
      </c>
      <c r="AF11">
        <f t="shared" si="2"/>
        <v>10</v>
      </c>
      <c r="AG11">
        <f t="shared" si="3"/>
        <v>1</v>
      </c>
      <c r="AH11">
        <f t="shared" si="4"/>
        <v>0</v>
      </c>
      <c r="AI11">
        <f t="shared" si="5"/>
        <v>17</v>
      </c>
      <c r="AJ11" t="str">
        <f t="shared" si="11"/>
        <v/>
      </c>
      <c r="AK11" s="13" t="s">
        <v>607</v>
      </c>
      <c r="AL11" s="43">
        <f t="shared" si="12"/>
        <v>0</v>
      </c>
      <c r="AM11" s="43">
        <f t="shared" si="13"/>
        <v>0</v>
      </c>
      <c r="AN11" s="43">
        <f t="shared" si="14"/>
        <v>0</v>
      </c>
      <c r="AO11" s="43">
        <f t="shared" si="15"/>
        <v>17</v>
      </c>
    </row>
    <row r="12" spans="1:41" x14ac:dyDescent="0.25">
      <c r="A12" s="19" t="s">
        <v>16</v>
      </c>
      <c r="B12" s="19" t="s">
        <v>17</v>
      </c>
      <c r="C12" s="13" t="str">
        <f t="shared" si="6"/>
        <v>Bob Boorman</v>
      </c>
      <c r="D12" s="7">
        <v>-1</v>
      </c>
      <c r="E12" s="7">
        <v>7</v>
      </c>
      <c r="F12" s="7">
        <v>-8</v>
      </c>
      <c r="G12" s="7">
        <v>5</v>
      </c>
      <c r="H12" s="7">
        <v>-2</v>
      </c>
      <c r="I12" s="7" t="s">
        <v>9</v>
      </c>
      <c r="J12" s="7" t="s">
        <v>9</v>
      </c>
      <c r="K12" s="7">
        <v>-27</v>
      </c>
      <c r="L12" s="7" t="s">
        <v>9</v>
      </c>
      <c r="M12" s="7" t="s">
        <v>9</v>
      </c>
      <c r="N12" s="7">
        <v>-2</v>
      </c>
      <c r="O12" s="7" t="s">
        <v>9</v>
      </c>
      <c r="P12" s="7" t="s">
        <v>9</v>
      </c>
      <c r="Q12" s="7">
        <v>8</v>
      </c>
      <c r="R12" s="7">
        <v>-6</v>
      </c>
      <c r="S12" s="7">
        <v>-7</v>
      </c>
      <c r="T12" s="7">
        <v>-11</v>
      </c>
      <c r="U12" s="7">
        <v>-14</v>
      </c>
      <c r="V12" s="7" t="s">
        <v>9</v>
      </c>
      <c r="W12" s="7" t="s">
        <v>9</v>
      </c>
      <c r="X12" s="7" t="s">
        <v>9</v>
      </c>
      <c r="Y12" s="20">
        <f t="shared" si="7"/>
        <v>-58</v>
      </c>
      <c r="Z12" s="2">
        <f t="shared" si="0"/>
        <v>12</v>
      </c>
      <c r="AA12" s="2">
        <f t="shared" si="8"/>
        <v>3</v>
      </c>
      <c r="AB12" s="2">
        <f t="shared" si="9"/>
        <v>0</v>
      </c>
      <c r="AC12" s="2">
        <f t="shared" si="10"/>
        <v>9</v>
      </c>
      <c r="AE12">
        <f t="shared" si="1"/>
        <v>0</v>
      </c>
      <c r="AF12">
        <f t="shared" si="2"/>
        <v>1</v>
      </c>
      <c r="AG12">
        <f t="shared" si="3"/>
        <v>3</v>
      </c>
      <c r="AH12">
        <f t="shared" si="4"/>
        <v>8</v>
      </c>
      <c r="AI12">
        <f t="shared" si="5"/>
        <v>12</v>
      </c>
      <c r="AJ12" t="str">
        <f t="shared" si="11"/>
        <v/>
      </c>
      <c r="AK12" s="13" t="s">
        <v>18</v>
      </c>
      <c r="AL12" s="43">
        <f t="shared" si="12"/>
        <v>0</v>
      </c>
      <c r="AM12" s="43">
        <f t="shared" si="13"/>
        <v>0</v>
      </c>
      <c r="AN12" s="43">
        <f t="shared" si="14"/>
        <v>11</v>
      </c>
      <c r="AO12" s="43">
        <f t="shared" si="15"/>
        <v>1</v>
      </c>
    </row>
    <row r="13" spans="1:41" x14ac:dyDescent="0.25">
      <c r="A13" t="s">
        <v>636</v>
      </c>
      <c r="B13" t="s">
        <v>637</v>
      </c>
      <c r="C13" s="13" t="str">
        <f t="shared" si="6"/>
        <v>Michael Bowman</v>
      </c>
      <c r="D13" s="7">
        <v>4</v>
      </c>
      <c r="E13" s="7">
        <v>-10</v>
      </c>
      <c r="F13" s="7">
        <v>0</v>
      </c>
      <c r="G13" s="7">
        <v>13</v>
      </c>
      <c r="H13" s="7">
        <v>7</v>
      </c>
      <c r="I13" s="7">
        <v>-11</v>
      </c>
      <c r="J13" s="7">
        <v>-23</v>
      </c>
      <c r="K13" s="7">
        <v>4</v>
      </c>
      <c r="L13" s="7">
        <v>-7</v>
      </c>
      <c r="M13" s="7">
        <v>-6</v>
      </c>
      <c r="N13" s="7" t="s">
        <v>9</v>
      </c>
      <c r="O13" s="7">
        <v>3</v>
      </c>
      <c r="P13" s="7">
        <v>17</v>
      </c>
      <c r="Q13" s="7">
        <v>2</v>
      </c>
      <c r="R13" s="7">
        <v>-6</v>
      </c>
      <c r="S13" s="7">
        <v>4</v>
      </c>
      <c r="T13" s="7">
        <v>-8</v>
      </c>
      <c r="U13" s="7" t="s">
        <v>9</v>
      </c>
      <c r="V13" s="7" t="s">
        <v>9</v>
      </c>
      <c r="W13" s="7" t="s">
        <v>9</v>
      </c>
      <c r="X13" s="7" t="s">
        <v>9</v>
      </c>
      <c r="Y13" s="20">
        <f t="shared" si="7"/>
        <v>-17</v>
      </c>
      <c r="Z13" s="2">
        <f t="shared" si="0"/>
        <v>16</v>
      </c>
      <c r="AA13" s="2">
        <f t="shared" si="8"/>
        <v>8</v>
      </c>
      <c r="AB13" s="2">
        <f t="shared" si="9"/>
        <v>1</v>
      </c>
      <c r="AC13" s="2">
        <f t="shared" si="10"/>
        <v>7</v>
      </c>
      <c r="AE13">
        <f t="shared" si="1"/>
        <v>0</v>
      </c>
      <c r="AF13">
        <f t="shared" si="2"/>
        <v>3</v>
      </c>
      <c r="AG13">
        <f t="shared" si="3"/>
        <v>8</v>
      </c>
      <c r="AH13">
        <f t="shared" si="4"/>
        <v>5</v>
      </c>
      <c r="AI13">
        <f t="shared" si="5"/>
        <v>16</v>
      </c>
      <c r="AJ13" t="str">
        <f t="shared" si="11"/>
        <v/>
      </c>
      <c r="AK13" s="13" t="s">
        <v>610</v>
      </c>
      <c r="AL13" s="43">
        <f t="shared" si="12"/>
        <v>0</v>
      </c>
      <c r="AM13" s="43">
        <f t="shared" si="13"/>
        <v>0</v>
      </c>
      <c r="AN13" s="43">
        <f t="shared" si="14"/>
        <v>12</v>
      </c>
      <c r="AO13" s="43">
        <f t="shared" si="15"/>
        <v>4</v>
      </c>
    </row>
    <row r="14" spans="1:41" x14ac:dyDescent="0.25">
      <c r="A14" t="s">
        <v>572</v>
      </c>
      <c r="B14" t="s">
        <v>19</v>
      </c>
      <c r="C14" s="13" t="str">
        <f t="shared" si="6"/>
        <v>Nick Buvinic</v>
      </c>
      <c r="D14" s="7">
        <v>12</v>
      </c>
      <c r="E14" s="7">
        <v>1</v>
      </c>
      <c r="F14" s="7">
        <v>-15</v>
      </c>
      <c r="G14" s="7">
        <v>-11</v>
      </c>
      <c r="H14" s="7" t="s">
        <v>9</v>
      </c>
      <c r="I14" s="7" t="s">
        <v>9</v>
      </c>
      <c r="J14" s="7" t="s">
        <v>9</v>
      </c>
      <c r="K14" s="7" t="s">
        <v>9</v>
      </c>
      <c r="L14" s="7" t="s">
        <v>9</v>
      </c>
      <c r="M14" s="7">
        <v>19</v>
      </c>
      <c r="N14" s="7">
        <v>5</v>
      </c>
      <c r="O14" s="7">
        <v>-8</v>
      </c>
      <c r="P14" s="7">
        <v>-8</v>
      </c>
      <c r="Q14" s="7">
        <v>-3</v>
      </c>
      <c r="R14" s="7">
        <v>-2</v>
      </c>
      <c r="S14" s="7">
        <v>15</v>
      </c>
      <c r="T14" s="7">
        <v>-3</v>
      </c>
      <c r="U14" s="7">
        <v>18</v>
      </c>
      <c r="V14" s="7" t="s">
        <v>9</v>
      </c>
      <c r="W14" s="7" t="s">
        <v>9</v>
      </c>
      <c r="X14" s="7" t="s">
        <v>9</v>
      </c>
      <c r="Y14" s="20">
        <f t="shared" si="7"/>
        <v>20</v>
      </c>
      <c r="Z14" s="2">
        <f t="shared" si="0"/>
        <v>13</v>
      </c>
      <c r="AA14" s="2">
        <f t="shared" si="8"/>
        <v>6</v>
      </c>
      <c r="AB14" s="2">
        <f t="shared" si="9"/>
        <v>0</v>
      </c>
      <c r="AC14" s="2">
        <f t="shared" si="10"/>
        <v>7</v>
      </c>
      <c r="AE14">
        <f t="shared" si="1"/>
        <v>6</v>
      </c>
      <c r="AF14">
        <f t="shared" si="2"/>
        <v>6</v>
      </c>
      <c r="AG14">
        <f t="shared" si="3"/>
        <v>1</v>
      </c>
      <c r="AH14">
        <f t="shared" si="4"/>
        <v>0</v>
      </c>
      <c r="AI14">
        <f t="shared" si="5"/>
        <v>13</v>
      </c>
      <c r="AJ14" t="str">
        <f t="shared" si="11"/>
        <v/>
      </c>
      <c r="AK14" s="13" t="s">
        <v>20</v>
      </c>
      <c r="AL14" s="43">
        <f t="shared" si="12"/>
        <v>0</v>
      </c>
      <c r="AM14" s="43">
        <f t="shared" si="13"/>
        <v>0</v>
      </c>
      <c r="AN14" s="43">
        <f t="shared" si="14"/>
        <v>0</v>
      </c>
      <c r="AO14" s="43">
        <f t="shared" si="15"/>
        <v>13</v>
      </c>
    </row>
    <row r="15" spans="1:41" x14ac:dyDescent="0.25">
      <c r="A15" s="19" t="s">
        <v>29</v>
      </c>
      <c r="B15" s="19" t="s">
        <v>30</v>
      </c>
      <c r="C15" s="13" t="str">
        <f t="shared" si="6"/>
        <v>Graham Cass</v>
      </c>
      <c r="D15" s="7">
        <v>-12</v>
      </c>
      <c r="E15" s="7">
        <v>-18</v>
      </c>
      <c r="F15" s="7">
        <v>2</v>
      </c>
      <c r="G15" s="7">
        <v>-4</v>
      </c>
      <c r="H15" s="7">
        <v>-2</v>
      </c>
      <c r="I15" s="7" t="s">
        <v>9</v>
      </c>
      <c r="J15" s="7">
        <v>-4</v>
      </c>
      <c r="K15" s="7">
        <v>-16</v>
      </c>
      <c r="L15" s="7">
        <v>9</v>
      </c>
      <c r="M15" s="7">
        <v>-2</v>
      </c>
      <c r="N15" s="7">
        <v>-4</v>
      </c>
      <c r="O15" s="7">
        <v>1</v>
      </c>
      <c r="P15" s="7">
        <v>13</v>
      </c>
      <c r="Q15" s="7">
        <v>-21</v>
      </c>
      <c r="R15" s="7">
        <v>-13</v>
      </c>
      <c r="S15" s="7">
        <v>-6</v>
      </c>
      <c r="T15" s="7">
        <v>11</v>
      </c>
      <c r="U15" s="7">
        <v>-14</v>
      </c>
      <c r="V15" s="7" t="s">
        <v>9</v>
      </c>
      <c r="W15" s="7" t="s">
        <v>9</v>
      </c>
      <c r="X15" s="7" t="s">
        <v>9</v>
      </c>
      <c r="Y15" s="20">
        <f t="shared" si="7"/>
        <v>-80</v>
      </c>
      <c r="Z15" s="2">
        <f t="shared" si="0"/>
        <v>17</v>
      </c>
      <c r="AA15" s="2">
        <f t="shared" si="8"/>
        <v>5</v>
      </c>
      <c r="AB15" s="2">
        <f t="shared" si="9"/>
        <v>0</v>
      </c>
      <c r="AC15" s="2">
        <f t="shared" si="10"/>
        <v>12</v>
      </c>
      <c r="AE15">
        <f t="shared" si="1"/>
        <v>0</v>
      </c>
      <c r="AF15">
        <f t="shared" si="2"/>
        <v>3</v>
      </c>
      <c r="AG15">
        <f t="shared" si="3"/>
        <v>3</v>
      </c>
      <c r="AH15">
        <f t="shared" si="4"/>
        <v>11</v>
      </c>
      <c r="AI15">
        <f t="shared" si="5"/>
        <v>17</v>
      </c>
      <c r="AJ15" t="str">
        <f t="shared" si="11"/>
        <v/>
      </c>
      <c r="AK15" s="13" t="s">
        <v>31</v>
      </c>
      <c r="AL15" s="43">
        <f t="shared" si="12"/>
        <v>0</v>
      </c>
      <c r="AM15" s="43">
        <f t="shared" si="13"/>
        <v>0</v>
      </c>
      <c r="AN15" s="43">
        <f t="shared" si="14"/>
        <v>17</v>
      </c>
      <c r="AO15" s="43">
        <f t="shared" si="15"/>
        <v>0</v>
      </c>
    </row>
    <row r="16" spans="1:41" x14ac:dyDescent="0.25">
      <c r="A16" t="s">
        <v>638</v>
      </c>
      <c r="B16" t="s">
        <v>639</v>
      </c>
      <c r="C16" s="13" t="str">
        <f t="shared" si="6"/>
        <v>Vicki Degenhardt</v>
      </c>
      <c r="D16" s="7" t="s">
        <v>9</v>
      </c>
      <c r="E16" s="7">
        <v>-28</v>
      </c>
      <c r="F16" s="7">
        <v>-22</v>
      </c>
      <c r="G16" s="7">
        <v>9</v>
      </c>
      <c r="H16" s="7">
        <v>26</v>
      </c>
      <c r="I16" s="7">
        <v>-4</v>
      </c>
      <c r="J16" s="7" t="s">
        <v>9</v>
      </c>
      <c r="K16" s="7">
        <v>-3</v>
      </c>
      <c r="L16" s="7">
        <v>-4</v>
      </c>
      <c r="M16" s="7">
        <v>-15</v>
      </c>
      <c r="N16" s="7">
        <v>-19</v>
      </c>
      <c r="O16" s="7">
        <v>-5</v>
      </c>
      <c r="P16" s="7">
        <v>21</v>
      </c>
      <c r="Q16" s="7">
        <v>15</v>
      </c>
      <c r="R16" s="7">
        <v>13</v>
      </c>
      <c r="S16" s="7">
        <v>15</v>
      </c>
      <c r="T16" s="7">
        <v>-3</v>
      </c>
      <c r="U16" s="7">
        <v>18</v>
      </c>
      <c r="V16" s="7" t="s">
        <v>9</v>
      </c>
      <c r="W16" s="7" t="s">
        <v>9</v>
      </c>
      <c r="X16" s="7" t="s">
        <v>9</v>
      </c>
      <c r="Y16" s="20">
        <f t="shared" si="7"/>
        <v>14</v>
      </c>
      <c r="Z16" s="2">
        <f t="shared" si="0"/>
        <v>16</v>
      </c>
      <c r="AA16" s="2">
        <f t="shared" si="8"/>
        <v>7</v>
      </c>
      <c r="AB16" s="2">
        <f t="shared" si="9"/>
        <v>0</v>
      </c>
      <c r="AC16" s="2">
        <f t="shared" si="10"/>
        <v>9</v>
      </c>
      <c r="AE16">
        <f t="shared" si="1"/>
        <v>5</v>
      </c>
      <c r="AF16">
        <f t="shared" si="2"/>
        <v>7</v>
      </c>
      <c r="AG16">
        <f t="shared" si="3"/>
        <v>4</v>
      </c>
      <c r="AH16">
        <f t="shared" si="4"/>
        <v>0</v>
      </c>
      <c r="AI16">
        <f t="shared" si="5"/>
        <v>16</v>
      </c>
      <c r="AJ16" t="str">
        <f t="shared" si="11"/>
        <v/>
      </c>
      <c r="AK16" s="13" t="s">
        <v>615</v>
      </c>
      <c r="AL16" s="43">
        <f t="shared" si="12"/>
        <v>0</v>
      </c>
      <c r="AM16" s="43">
        <f t="shared" si="13"/>
        <v>0</v>
      </c>
      <c r="AN16" s="43">
        <f t="shared" si="14"/>
        <v>0</v>
      </c>
      <c r="AO16" s="43">
        <f t="shared" si="15"/>
        <v>16</v>
      </c>
    </row>
    <row r="17" spans="1:41" x14ac:dyDescent="0.25">
      <c r="A17" t="s">
        <v>122</v>
      </c>
      <c r="B17" t="s">
        <v>640</v>
      </c>
      <c r="C17" s="13" t="str">
        <f t="shared" si="6"/>
        <v>Peter Cheeseman (SUB)</v>
      </c>
      <c r="D17" s="7" t="s">
        <v>9</v>
      </c>
      <c r="E17" s="7">
        <v>-28</v>
      </c>
      <c r="F17" s="7" t="s">
        <v>9</v>
      </c>
      <c r="G17" s="7" t="s">
        <v>9</v>
      </c>
      <c r="H17" s="7" t="s">
        <v>9</v>
      </c>
      <c r="I17" s="7" t="s">
        <v>9</v>
      </c>
      <c r="J17" s="7" t="s">
        <v>9</v>
      </c>
      <c r="K17" s="7" t="s">
        <v>9</v>
      </c>
      <c r="L17" s="7" t="s">
        <v>9</v>
      </c>
      <c r="M17" s="7" t="s">
        <v>9</v>
      </c>
      <c r="N17" s="7" t="s">
        <v>9</v>
      </c>
      <c r="O17" s="7" t="s">
        <v>9</v>
      </c>
      <c r="P17" s="7" t="s">
        <v>9</v>
      </c>
      <c r="Q17" s="7" t="s">
        <v>9</v>
      </c>
      <c r="R17" s="7" t="s">
        <v>9</v>
      </c>
      <c r="S17" s="7" t="s">
        <v>9</v>
      </c>
      <c r="T17" s="7" t="s">
        <v>9</v>
      </c>
      <c r="U17" s="7" t="s">
        <v>9</v>
      </c>
      <c r="V17" s="7" t="s">
        <v>9</v>
      </c>
      <c r="W17" s="7" t="s">
        <v>9</v>
      </c>
      <c r="X17" s="7" t="s">
        <v>9</v>
      </c>
      <c r="Y17" s="20">
        <f t="shared" si="7"/>
        <v>-28</v>
      </c>
      <c r="Z17" s="2">
        <f t="shared" si="0"/>
        <v>1</v>
      </c>
      <c r="AA17" s="2">
        <f t="shared" si="8"/>
        <v>0</v>
      </c>
      <c r="AB17" s="2">
        <f t="shared" si="9"/>
        <v>0</v>
      </c>
      <c r="AC17" s="2">
        <f t="shared" si="10"/>
        <v>1</v>
      </c>
      <c r="AE17">
        <f t="shared" si="1"/>
        <v>0</v>
      </c>
      <c r="AF17">
        <f t="shared" si="2"/>
        <v>0</v>
      </c>
      <c r="AG17">
        <f t="shared" si="3"/>
        <v>1</v>
      </c>
      <c r="AH17">
        <f t="shared" si="4"/>
        <v>0</v>
      </c>
      <c r="AI17">
        <f t="shared" si="5"/>
        <v>1</v>
      </c>
      <c r="AJ17" t="str">
        <f t="shared" si="11"/>
        <v/>
      </c>
      <c r="AK17" s="13" t="s">
        <v>794</v>
      </c>
      <c r="AL17" s="43">
        <f t="shared" si="12"/>
        <v>0</v>
      </c>
      <c r="AM17" s="43">
        <f t="shared" si="13"/>
        <v>0</v>
      </c>
      <c r="AN17" s="43">
        <f t="shared" si="14"/>
        <v>0</v>
      </c>
      <c r="AO17" s="43">
        <f t="shared" si="15"/>
        <v>1</v>
      </c>
    </row>
    <row r="18" spans="1:41" x14ac:dyDescent="0.25">
      <c r="A18" t="s">
        <v>375</v>
      </c>
      <c r="B18" t="s">
        <v>275</v>
      </c>
      <c r="C18" s="13" t="str">
        <f t="shared" si="6"/>
        <v>Justin Colvill</v>
      </c>
      <c r="D18" s="7">
        <v>-11</v>
      </c>
      <c r="E18" s="7" t="s">
        <v>9</v>
      </c>
      <c r="F18" s="7">
        <v>-12</v>
      </c>
      <c r="G18" s="7">
        <v>-13</v>
      </c>
      <c r="H18" s="7">
        <v>19</v>
      </c>
      <c r="I18" s="7">
        <v>-16</v>
      </c>
      <c r="J18" s="7">
        <v>-11</v>
      </c>
      <c r="K18" s="7">
        <v>-5</v>
      </c>
      <c r="L18" s="7">
        <v>26</v>
      </c>
      <c r="M18" s="7">
        <v>21</v>
      </c>
      <c r="N18" s="7">
        <v>-11</v>
      </c>
      <c r="O18" s="7">
        <v>7</v>
      </c>
      <c r="P18" s="7">
        <v>-5</v>
      </c>
      <c r="Q18" s="7">
        <v>11</v>
      </c>
      <c r="R18" s="7">
        <v>-10</v>
      </c>
      <c r="S18" s="7">
        <v>-4</v>
      </c>
      <c r="T18" s="7">
        <v>19</v>
      </c>
      <c r="U18" s="7">
        <v>-10</v>
      </c>
      <c r="V18" s="7" t="s">
        <v>9</v>
      </c>
      <c r="W18" s="7">
        <v>-7</v>
      </c>
      <c r="X18" s="7">
        <v>3</v>
      </c>
      <c r="Y18" s="20">
        <f t="shared" si="7"/>
        <v>-9</v>
      </c>
      <c r="Z18" s="2">
        <f t="shared" si="0"/>
        <v>19</v>
      </c>
      <c r="AA18" s="2">
        <f t="shared" si="8"/>
        <v>7</v>
      </c>
      <c r="AB18" s="2">
        <f t="shared" si="9"/>
        <v>0</v>
      </c>
      <c r="AC18" s="2">
        <f t="shared" si="10"/>
        <v>12</v>
      </c>
      <c r="AE18">
        <f t="shared" si="1"/>
        <v>11</v>
      </c>
      <c r="AF18">
        <f t="shared" si="2"/>
        <v>3</v>
      </c>
      <c r="AG18">
        <f t="shared" si="3"/>
        <v>5</v>
      </c>
      <c r="AH18">
        <f t="shared" si="4"/>
        <v>0</v>
      </c>
      <c r="AI18">
        <f t="shared" si="5"/>
        <v>19</v>
      </c>
      <c r="AJ18" t="str">
        <f t="shared" si="11"/>
        <v/>
      </c>
      <c r="AK18" s="13" t="s">
        <v>391</v>
      </c>
      <c r="AL18" s="43">
        <f t="shared" si="12"/>
        <v>19</v>
      </c>
      <c r="AM18" s="43">
        <f t="shared" si="13"/>
        <v>0</v>
      </c>
      <c r="AN18" s="43">
        <f t="shared" si="14"/>
        <v>0</v>
      </c>
      <c r="AO18" s="43">
        <f t="shared" si="15"/>
        <v>0</v>
      </c>
    </row>
    <row r="19" spans="1:41" x14ac:dyDescent="0.25">
      <c r="A19" t="s">
        <v>35</v>
      </c>
      <c r="B19" t="s">
        <v>275</v>
      </c>
      <c r="C19" s="13" t="str">
        <f t="shared" si="6"/>
        <v>Scott Colvill</v>
      </c>
      <c r="D19" s="7" t="s">
        <v>9</v>
      </c>
      <c r="E19" s="7" t="s">
        <v>9</v>
      </c>
      <c r="F19" s="7" t="s">
        <v>9</v>
      </c>
      <c r="G19" s="7">
        <v>0</v>
      </c>
      <c r="H19" s="7" t="s">
        <v>9</v>
      </c>
      <c r="I19" s="7">
        <v>6</v>
      </c>
      <c r="J19" s="7" t="s">
        <v>9</v>
      </c>
      <c r="K19" s="7">
        <v>-5</v>
      </c>
      <c r="L19" s="7">
        <v>26</v>
      </c>
      <c r="M19" s="7">
        <v>21</v>
      </c>
      <c r="N19" s="7">
        <v>-3</v>
      </c>
      <c r="O19" s="7">
        <v>7</v>
      </c>
      <c r="P19" s="7" t="s">
        <v>9</v>
      </c>
      <c r="Q19" s="7" t="s">
        <v>9</v>
      </c>
      <c r="R19" s="7">
        <v>-3</v>
      </c>
      <c r="S19" s="7" t="s">
        <v>9</v>
      </c>
      <c r="T19" s="7" t="s">
        <v>9</v>
      </c>
      <c r="U19" s="7">
        <v>14</v>
      </c>
      <c r="V19" s="7" t="s">
        <v>9</v>
      </c>
      <c r="W19" s="7">
        <v>6</v>
      </c>
      <c r="X19" s="7" t="s">
        <v>9</v>
      </c>
      <c r="Y19" s="20">
        <f t="shared" si="7"/>
        <v>69</v>
      </c>
      <c r="Z19" s="2">
        <f t="shared" si="0"/>
        <v>10</v>
      </c>
      <c r="AA19" s="2">
        <f t="shared" si="8"/>
        <v>6</v>
      </c>
      <c r="AB19" s="2">
        <f t="shared" si="9"/>
        <v>1</v>
      </c>
      <c r="AC19" s="2">
        <f t="shared" si="10"/>
        <v>3</v>
      </c>
      <c r="AE19">
        <f t="shared" si="1"/>
        <v>0</v>
      </c>
      <c r="AF19">
        <f t="shared" si="2"/>
        <v>3</v>
      </c>
      <c r="AG19">
        <f t="shared" si="3"/>
        <v>6</v>
      </c>
      <c r="AH19">
        <f t="shared" si="4"/>
        <v>1</v>
      </c>
      <c r="AI19">
        <f t="shared" si="5"/>
        <v>10</v>
      </c>
      <c r="AJ19" t="str">
        <f t="shared" si="11"/>
        <v/>
      </c>
      <c r="AK19" s="13" t="s">
        <v>36</v>
      </c>
      <c r="AL19" s="43">
        <f t="shared" si="12"/>
        <v>7</v>
      </c>
      <c r="AM19" s="43">
        <f t="shared" si="13"/>
        <v>3</v>
      </c>
      <c r="AN19" s="43">
        <f t="shared" si="14"/>
        <v>0</v>
      </c>
      <c r="AO19" s="43">
        <f t="shared" si="15"/>
        <v>0</v>
      </c>
    </row>
    <row r="20" spans="1:41" x14ac:dyDescent="0.25">
      <c r="A20" t="s">
        <v>37</v>
      </c>
      <c r="B20" t="s">
        <v>213</v>
      </c>
      <c r="C20" s="13" t="str">
        <f t="shared" si="6"/>
        <v>Shane Danaher</v>
      </c>
      <c r="D20" s="7">
        <v>10</v>
      </c>
      <c r="E20" s="7">
        <v>21</v>
      </c>
      <c r="F20" s="7">
        <v>-33</v>
      </c>
      <c r="G20" s="7">
        <v>-12</v>
      </c>
      <c r="H20" s="7">
        <v>-18</v>
      </c>
      <c r="I20" s="7">
        <v>-10</v>
      </c>
      <c r="J20" s="7" t="s">
        <v>9</v>
      </c>
      <c r="K20" s="7">
        <v>-3</v>
      </c>
      <c r="L20" s="7">
        <v>10</v>
      </c>
      <c r="M20" s="7">
        <v>3</v>
      </c>
      <c r="N20" s="7" t="s">
        <v>9</v>
      </c>
      <c r="O20" s="7">
        <v>5</v>
      </c>
      <c r="P20" s="7">
        <v>-8</v>
      </c>
      <c r="Q20" s="7">
        <v>-12</v>
      </c>
      <c r="R20" s="7">
        <v>5</v>
      </c>
      <c r="S20" s="7">
        <v>4</v>
      </c>
      <c r="T20" s="7">
        <v>-8</v>
      </c>
      <c r="U20" s="7" t="s">
        <v>9</v>
      </c>
      <c r="V20" s="7" t="s">
        <v>9</v>
      </c>
      <c r="W20" s="7" t="s">
        <v>9</v>
      </c>
      <c r="X20" s="7" t="s">
        <v>9</v>
      </c>
      <c r="Y20" s="20">
        <f t="shared" si="7"/>
        <v>-46</v>
      </c>
      <c r="Z20" s="2">
        <f t="shared" si="0"/>
        <v>15</v>
      </c>
      <c r="AA20" s="2">
        <f t="shared" si="8"/>
        <v>7</v>
      </c>
      <c r="AB20" s="2">
        <f t="shared" si="9"/>
        <v>0</v>
      </c>
      <c r="AC20" s="2">
        <f t="shared" si="10"/>
        <v>8</v>
      </c>
      <c r="AE20">
        <f t="shared" si="1"/>
        <v>15</v>
      </c>
      <c r="AF20">
        <f t="shared" si="2"/>
        <v>0</v>
      </c>
      <c r="AG20">
        <f t="shared" si="3"/>
        <v>0</v>
      </c>
      <c r="AH20">
        <f t="shared" si="4"/>
        <v>0</v>
      </c>
      <c r="AI20">
        <f t="shared" si="5"/>
        <v>15</v>
      </c>
      <c r="AJ20" t="str">
        <f t="shared" si="11"/>
        <v/>
      </c>
      <c r="AK20" s="13" t="s">
        <v>369</v>
      </c>
      <c r="AL20" s="43">
        <f t="shared" si="12"/>
        <v>0</v>
      </c>
      <c r="AM20" s="43">
        <f t="shared" si="13"/>
        <v>2</v>
      </c>
      <c r="AN20" s="43">
        <f t="shared" si="14"/>
        <v>12</v>
      </c>
      <c r="AO20" s="43">
        <f t="shared" si="15"/>
        <v>1</v>
      </c>
    </row>
    <row r="21" spans="1:41" x14ac:dyDescent="0.25">
      <c r="A21" s="19" t="s">
        <v>40</v>
      </c>
      <c r="B21" s="19" t="s">
        <v>41</v>
      </c>
      <c r="C21" s="13" t="str">
        <f t="shared" si="6"/>
        <v>Brett Davis</v>
      </c>
      <c r="D21" s="7">
        <v>-11</v>
      </c>
      <c r="E21" s="7">
        <v>3</v>
      </c>
      <c r="F21" s="7">
        <v>-12</v>
      </c>
      <c r="G21" s="7">
        <v>-13</v>
      </c>
      <c r="H21" s="7">
        <v>19</v>
      </c>
      <c r="I21" s="7">
        <v>-16</v>
      </c>
      <c r="J21" s="7">
        <v>6</v>
      </c>
      <c r="K21" s="7">
        <v>0</v>
      </c>
      <c r="L21" s="7">
        <v>-6</v>
      </c>
      <c r="M21" s="7">
        <v>9</v>
      </c>
      <c r="N21" s="7">
        <v>10</v>
      </c>
      <c r="O21" s="7">
        <v>12</v>
      </c>
      <c r="P21" s="7">
        <v>2</v>
      </c>
      <c r="Q21" s="7">
        <v>-4</v>
      </c>
      <c r="R21" s="7">
        <v>6</v>
      </c>
      <c r="S21" s="7">
        <v>7</v>
      </c>
      <c r="T21" s="7">
        <v>-3</v>
      </c>
      <c r="U21" s="7">
        <v>14</v>
      </c>
      <c r="V21" s="7" t="s">
        <v>9</v>
      </c>
      <c r="W21" s="7">
        <v>6</v>
      </c>
      <c r="X21" s="7">
        <v>-2</v>
      </c>
      <c r="Y21" s="20">
        <f t="shared" si="7"/>
        <v>27</v>
      </c>
      <c r="Z21" s="2">
        <f t="shared" si="0"/>
        <v>20</v>
      </c>
      <c r="AA21" s="2">
        <f t="shared" si="8"/>
        <v>11</v>
      </c>
      <c r="AB21" s="2">
        <f t="shared" si="9"/>
        <v>1</v>
      </c>
      <c r="AC21" s="2">
        <f t="shared" si="10"/>
        <v>8</v>
      </c>
      <c r="AE21">
        <f t="shared" si="1"/>
        <v>0</v>
      </c>
      <c r="AF21">
        <f t="shared" si="2"/>
        <v>0</v>
      </c>
      <c r="AG21">
        <f t="shared" si="3"/>
        <v>0</v>
      </c>
      <c r="AH21">
        <f t="shared" si="4"/>
        <v>20</v>
      </c>
      <c r="AI21">
        <f t="shared" si="5"/>
        <v>20</v>
      </c>
      <c r="AJ21" t="str">
        <f t="shared" si="11"/>
        <v/>
      </c>
      <c r="AK21" s="13" t="s">
        <v>42</v>
      </c>
      <c r="AL21" s="43">
        <f t="shared" si="12"/>
        <v>20</v>
      </c>
      <c r="AM21" s="43">
        <f t="shared" si="13"/>
        <v>0</v>
      </c>
      <c r="AN21" s="43">
        <f t="shared" si="14"/>
        <v>0</v>
      </c>
      <c r="AO21" s="43">
        <f t="shared" si="15"/>
        <v>0</v>
      </c>
    </row>
    <row r="22" spans="1:41" x14ac:dyDescent="0.25">
      <c r="A22" s="19" t="s">
        <v>43</v>
      </c>
      <c r="B22" s="19" t="s">
        <v>44</v>
      </c>
      <c r="C22" s="13" t="str">
        <f t="shared" si="6"/>
        <v>Ross DeLaine</v>
      </c>
      <c r="D22" s="7">
        <v>-10</v>
      </c>
      <c r="E22" s="7">
        <v>1</v>
      </c>
      <c r="F22" s="7">
        <v>-22</v>
      </c>
      <c r="G22" s="7">
        <v>10</v>
      </c>
      <c r="H22" s="7">
        <v>12</v>
      </c>
      <c r="I22" s="7">
        <v>8</v>
      </c>
      <c r="J22" s="7">
        <v>22</v>
      </c>
      <c r="K22" s="7" t="s">
        <v>9</v>
      </c>
      <c r="L22" s="7">
        <v>-1</v>
      </c>
      <c r="M22" s="7">
        <v>2</v>
      </c>
      <c r="N22" s="7">
        <v>-6</v>
      </c>
      <c r="O22" s="7" t="s">
        <v>9</v>
      </c>
      <c r="P22" s="7">
        <v>15</v>
      </c>
      <c r="Q22" s="7">
        <v>-6</v>
      </c>
      <c r="R22" s="7">
        <v>-18</v>
      </c>
      <c r="S22" s="7">
        <v>-8</v>
      </c>
      <c r="T22" s="7">
        <v>-1</v>
      </c>
      <c r="U22" s="7">
        <v>0</v>
      </c>
      <c r="V22" s="7" t="s">
        <v>9</v>
      </c>
      <c r="W22" s="7" t="s">
        <v>9</v>
      </c>
      <c r="X22" s="7" t="s">
        <v>9</v>
      </c>
      <c r="Y22" s="20">
        <f t="shared" si="7"/>
        <v>-2</v>
      </c>
      <c r="Z22" s="2">
        <f t="shared" si="0"/>
        <v>16</v>
      </c>
      <c r="AA22" s="2">
        <f t="shared" si="8"/>
        <v>7</v>
      </c>
      <c r="AB22" s="2">
        <f t="shared" si="9"/>
        <v>1</v>
      </c>
      <c r="AC22" s="2">
        <f t="shared" si="10"/>
        <v>8</v>
      </c>
      <c r="AE22">
        <f t="shared" si="1"/>
        <v>3</v>
      </c>
      <c r="AF22">
        <f t="shared" si="2"/>
        <v>4</v>
      </c>
      <c r="AG22">
        <f t="shared" si="3"/>
        <v>1</v>
      </c>
      <c r="AH22">
        <f t="shared" si="4"/>
        <v>8</v>
      </c>
      <c r="AI22">
        <f t="shared" si="5"/>
        <v>16</v>
      </c>
      <c r="AJ22" t="str">
        <f t="shared" si="11"/>
        <v/>
      </c>
      <c r="AK22" s="13" t="s">
        <v>45</v>
      </c>
      <c r="AL22" s="43">
        <f t="shared" si="12"/>
        <v>0</v>
      </c>
      <c r="AM22" s="43">
        <f t="shared" si="13"/>
        <v>0</v>
      </c>
      <c r="AN22" s="43">
        <f t="shared" si="14"/>
        <v>0</v>
      </c>
      <c r="AO22" s="43">
        <f t="shared" si="15"/>
        <v>16</v>
      </c>
    </row>
    <row r="23" spans="1:41" x14ac:dyDescent="0.25">
      <c r="A23" t="s">
        <v>171</v>
      </c>
      <c r="B23" t="s">
        <v>577</v>
      </c>
      <c r="C23" s="13" t="str">
        <f t="shared" si="6"/>
        <v>Bill Dunbar</v>
      </c>
      <c r="D23" s="7">
        <v>-10</v>
      </c>
      <c r="E23" s="7">
        <v>-3</v>
      </c>
      <c r="F23" s="7">
        <v>-15</v>
      </c>
      <c r="G23" s="7">
        <v>10</v>
      </c>
      <c r="H23" s="7" t="s">
        <v>9</v>
      </c>
      <c r="I23" s="7" t="s">
        <v>9</v>
      </c>
      <c r="J23" s="7">
        <v>22</v>
      </c>
      <c r="K23" s="7" t="s">
        <v>9</v>
      </c>
      <c r="L23" s="7">
        <v>-6</v>
      </c>
      <c r="M23" s="7">
        <v>2</v>
      </c>
      <c r="N23" s="7">
        <v>-6</v>
      </c>
      <c r="O23" s="7">
        <v>-7</v>
      </c>
      <c r="P23" s="7">
        <v>21</v>
      </c>
      <c r="Q23" s="7">
        <v>-6</v>
      </c>
      <c r="R23" s="7" t="s">
        <v>9</v>
      </c>
      <c r="S23" s="7" t="s">
        <v>9</v>
      </c>
      <c r="T23" s="7" t="s">
        <v>9</v>
      </c>
      <c r="U23" s="7" t="s">
        <v>9</v>
      </c>
      <c r="V23" s="7" t="s">
        <v>9</v>
      </c>
      <c r="W23" s="7" t="s">
        <v>9</v>
      </c>
      <c r="X23" s="7" t="s">
        <v>9</v>
      </c>
      <c r="Y23" s="20">
        <f t="shared" si="7"/>
        <v>2</v>
      </c>
      <c r="Z23" s="2">
        <f t="shared" si="0"/>
        <v>11</v>
      </c>
      <c r="AA23" s="2">
        <f t="shared" si="8"/>
        <v>4</v>
      </c>
      <c r="AB23" s="2">
        <f t="shared" si="9"/>
        <v>0</v>
      </c>
      <c r="AC23" s="2">
        <f t="shared" si="10"/>
        <v>7</v>
      </c>
      <c r="AE23">
        <f t="shared" si="1"/>
        <v>3</v>
      </c>
      <c r="AF23">
        <f t="shared" si="2"/>
        <v>7</v>
      </c>
      <c r="AG23">
        <f t="shared" si="3"/>
        <v>1</v>
      </c>
      <c r="AH23">
        <f t="shared" si="4"/>
        <v>0</v>
      </c>
      <c r="AI23">
        <f t="shared" si="5"/>
        <v>11</v>
      </c>
      <c r="AJ23" t="str">
        <f t="shared" si="11"/>
        <v/>
      </c>
      <c r="AK23" s="13" t="s">
        <v>562</v>
      </c>
      <c r="AL23" s="43">
        <f t="shared" si="12"/>
        <v>0</v>
      </c>
      <c r="AM23" s="43">
        <f t="shared" si="13"/>
        <v>0</v>
      </c>
      <c r="AN23" s="43">
        <f t="shared" si="14"/>
        <v>0</v>
      </c>
      <c r="AO23" s="43">
        <f t="shared" si="15"/>
        <v>11</v>
      </c>
    </row>
    <row r="24" spans="1:41" x14ac:dyDescent="0.25">
      <c r="A24" s="19" t="s">
        <v>169</v>
      </c>
      <c r="B24" s="19" t="s">
        <v>378</v>
      </c>
      <c r="C24" s="13" t="str">
        <f t="shared" si="6"/>
        <v>Paul Eckhold</v>
      </c>
      <c r="D24" s="7">
        <v>-10</v>
      </c>
      <c r="E24" s="7">
        <v>-4</v>
      </c>
      <c r="F24" s="7">
        <v>-15</v>
      </c>
      <c r="G24" s="7" t="s">
        <v>9</v>
      </c>
      <c r="H24" s="7">
        <v>12</v>
      </c>
      <c r="I24" s="7">
        <v>8</v>
      </c>
      <c r="J24" s="7">
        <v>14</v>
      </c>
      <c r="K24" s="7" t="s">
        <v>9</v>
      </c>
      <c r="L24" s="7">
        <v>5</v>
      </c>
      <c r="M24" s="7">
        <v>19</v>
      </c>
      <c r="N24" s="7">
        <v>-6</v>
      </c>
      <c r="O24" s="7">
        <v>-22</v>
      </c>
      <c r="P24" s="7">
        <v>15</v>
      </c>
      <c r="Q24" s="7">
        <v>6</v>
      </c>
      <c r="R24" s="7">
        <v>4</v>
      </c>
      <c r="S24" s="7">
        <v>11</v>
      </c>
      <c r="T24" s="7">
        <v>16</v>
      </c>
      <c r="U24" s="7">
        <v>1</v>
      </c>
      <c r="V24" s="7" t="s">
        <v>9</v>
      </c>
      <c r="W24" s="7" t="s">
        <v>9</v>
      </c>
      <c r="X24" s="7" t="s">
        <v>9</v>
      </c>
      <c r="Y24" s="20">
        <f t="shared" si="7"/>
        <v>54</v>
      </c>
      <c r="Z24" s="2">
        <f t="shared" si="0"/>
        <v>16</v>
      </c>
      <c r="AA24" s="2">
        <f t="shared" si="8"/>
        <v>11</v>
      </c>
      <c r="AB24" s="2">
        <f t="shared" si="9"/>
        <v>0</v>
      </c>
      <c r="AC24" s="2">
        <f t="shared" si="10"/>
        <v>5</v>
      </c>
      <c r="AE24">
        <f t="shared" si="1"/>
        <v>11</v>
      </c>
      <c r="AF24">
        <f t="shared" si="2"/>
        <v>5</v>
      </c>
      <c r="AG24">
        <f t="shared" si="3"/>
        <v>0</v>
      </c>
      <c r="AH24">
        <f t="shared" si="4"/>
        <v>0</v>
      </c>
      <c r="AI24">
        <f t="shared" si="5"/>
        <v>16</v>
      </c>
      <c r="AJ24" t="str">
        <f t="shared" si="11"/>
        <v/>
      </c>
      <c r="AK24" s="13" t="s">
        <v>393</v>
      </c>
      <c r="AL24" s="43">
        <f t="shared" si="12"/>
        <v>0</v>
      </c>
      <c r="AM24" s="43">
        <f t="shared" si="13"/>
        <v>0</v>
      </c>
      <c r="AN24" s="43">
        <f t="shared" si="14"/>
        <v>0</v>
      </c>
      <c r="AO24" s="43">
        <f t="shared" si="15"/>
        <v>16</v>
      </c>
    </row>
    <row r="25" spans="1:41" x14ac:dyDescent="0.25">
      <c r="A25" s="19" t="s">
        <v>92</v>
      </c>
      <c r="B25" s="19" t="s">
        <v>379</v>
      </c>
      <c r="C25" s="13" t="str">
        <f t="shared" si="6"/>
        <v>Mark Elgar</v>
      </c>
      <c r="D25" s="7">
        <v>18</v>
      </c>
      <c r="E25" s="7">
        <v>21</v>
      </c>
      <c r="F25" s="7">
        <v>-33</v>
      </c>
      <c r="G25" s="7">
        <v>-2</v>
      </c>
      <c r="H25" s="7">
        <v>39</v>
      </c>
      <c r="I25" s="7">
        <v>-15</v>
      </c>
      <c r="J25" s="7">
        <v>7</v>
      </c>
      <c r="K25" s="7">
        <v>-12</v>
      </c>
      <c r="L25" s="7">
        <v>7</v>
      </c>
      <c r="M25" s="7">
        <v>21</v>
      </c>
      <c r="N25" s="7">
        <v>29</v>
      </c>
      <c r="O25" s="7">
        <v>1</v>
      </c>
      <c r="P25" s="7">
        <v>-8</v>
      </c>
      <c r="Q25" s="7">
        <v>-17</v>
      </c>
      <c r="R25" s="7">
        <v>-10</v>
      </c>
      <c r="S25" s="7">
        <v>-4</v>
      </c>
      <c r="T25" s="7">
        <v>9</v>
      </c>
      <c r="U25" s="7">
        <v>-12</v>
      </c>
      <c r="V25" s="7" t="s">
        <v>9</v>
      </c>
      <c r="W25" s="7" t="s">
        <v>9</v>
      </c>
      <c r="X25" s="7" t="s">
        <v>9</v>
      </c>
      <c r="Y25" s="20">
        <f t="shared" si="7"/>
        <v>39</v>
      </c>
      <c r="Z25" s="2">
        <f t="shared" si="0"/>
        <v>18</v>
      </c>
      <c r="AA25" s="2">
        <f t="shared" si="8"/>
        <v>9</v>
      </c>
      <c r="AB25" s="2">
        <f t="shared" si="9"/>
        <v>0</v>
      </c>
      <c r="AC25" s="2">
        <f t="shared" si="10"/>
        <v>9</v>
      </c>
      <c r="AE25">
        <f t="shared" si="1"/>
        <v>0</v>
      </c>
      <c r="AF25">
        <f t="shared" si="2"/>
        <v>3</v>
      </c>
      <c r="AG25">
        <f t="shared" si="3"/>
        <v>15</v>
      </c>
      <c r="AH25">
        <f t="shared" si="4"/>
        <v>0</v>
      </c>
      <c r="AI25">
        <f t="shared" si="5"/>
        <v>18</v>
      </c>
      <c r="AJ25" t="str">
        <f t="shared" si="11"/>
        <v/>
      </c>
      <c r="AK25" s="13" t="s">
        <v>394</v>
      </c>
      <c r="AL25" s="43">
        <f t="shared" si="12"/>
        <v>0</v>
      </c>
      <c r="AM25" s="43">
        <f t="shared" si="13"/>
        <v>18</v>
      </c>
      <c r="AN25" s="43">
        <f t="shared" si="14"/>
        <v>0</v>
      </c>
      <c r="AO25" s="43">
        <f t="shared" si="15"/>
        <v>0</v>
      </c>
    </row>
    <row r="26" spans="1:41" x14ac:dyDescent="0.25">
      <c r="A26" t="s">
        <v>380</v>
      </c>
      <c r="B26" t="s">
        <v>379</v>
      </c>
      <c r="C26" s="13" t="str">
        <f t="shared" si="6"/>
        <v>Tristan Elgar</v>
      </c>
      <c r="D26" s="7" t="s">
        <v>9</v>
      </c>
      <c r="E26" s="7">
        <v>7</v>
      </c>
      <c r="F26" s="7">
        <v>10</v>
      </c>
      <c r="G26" s="7" t="s">
        <v>9</v>
      </c>
      <c r="H26" s="7" t="s">
        <v>9</v>
      </c>
      <c r="I26" s="7">
        <v>11</v>
      </c>
      <c r="J26" s="7">
        <v>6</v>
      </c>
      <c r="K26" s="7" t="s">
        <v>9</v>
      </c>
      <c r="L26" s="7">
        <v>1</v>
      </c>
      <c r="M26" s="7">
        <v>3</v>
      </c>
      <c r="N26" s="7">
        <v>-3</v>
      </c>
      <c r="O26" s="7" t="s">
        <v>9</v>
      </c>
      <c r="P26" s="7" t="s">
        <v>9</v>
      </c>
      <c r="Q26" s="7" t="s">
        <v>9</v>
      </c>
      <c r="R26" s="7" t="s">
        <v>9</v>
      </c>
      <c r="S26" s="7" t="s">
        <v>9</v>
      </c>
      <c r="T26" s="7">
        <v>-17</v>
      </c>
      <c r="U26" s="7">
        <v>0</v>
      </c>
      <c r="V26" s="7" t="s">
        <v>9</v>
      </c>
      <c r="W26" s="7" t="s">
        <v>9</v>
      </c>
      <c r="X26" s="7" t="s">
        <v>9</v>
      </c>
      <c r="Y26" s="20">
        <f t="shared" si="7"/>
        <v>18</v>
      </c>
      <c r="Z26" s="2">
        <f t="shared" si="0"/>
        <v>9</v>
      </c>
      <c r="AA26" s="2">
        <f t="shared" si="8"/>
        <v>6</v>
      </c>
      <c r="AB26" s="2">
        <f t="shared" si="9"/>
        <v>1</v>
      </c>
      <c r="AC26" s="2">
        <f t="shared" si="10"/>
        <v>2</v>
      </c>
      <c r="AE26">
        <f t="shared" si="1"/>
        <v>0</v>
      </c>
      <c r="AF26">
        <f t="shared" si="2"/>
        <v>1</v>
      </c>
      <c r="AG26">
        <f t="shared" si="3"/>
        <v>3</v>
      </c>
      <c r="AH26">
        <f t="shared" si="4"/>
        <v>5</v>
      </c>
      <c r="AI26">
        <f t="shared" si="5"/>
        <v>9</v>
      </c>
      <c r="AJ26" t="str">
        <f t="shared" si="11"/>
        <v/>
      </c>
      <c r="AK26" s="13" t="s">
        <v>395</v>
      </c>
      <c r="AL26" s="43">
        <f t="shared" si="12"/>
        <v>1</v>
      </c>
      <c r="AM26" s="43">
        <f t="shared" si="13"/>
        <v>1</v>
      </c>
      <c r="AN26" s="43">
        <f t="shared" si="14"/>
        <v>7</v>
      </c>
      <c r="AO26" s="43">
        <f t="shared" si="15"/>
        <v>0</v>
      </c>
    </row>
    <row r="27" spans="1:41" x14ac:dyDescent="0.25">
      <c r="A27" t="s">
        <v>641</v>
      </c>
      <c r="B27" t="s">
        <v>642</v>
      </c>
      <c r="C27" s="13" t="str">
        <f t="shared" si="6"/>
        <v>Trevor Feast</v>
      </c>
      <c r="D27" s="7">
        <v>1</v>
      </c>
      <c r="E27" s="7">
        <v>3</v>
      </c>
      <c r="F27" s="7">
        <v>1</v>
      </c>
      <c r="G27" s="7">
        <v>3</v>
      </c>
      <c r="H27" s="7">
        <v>-17</v>
      </c>
      <c r="I27" s="7">
        <v>0</v>
      </c>
      <c r="J27" s="7">
        <v>0</v>
      </c>
      <c r="K27" s="7">
        <v>-13</v>
      </c>
      <c r="L27" s="7">
        <v>15</v>
      </c>
      <c r="M27" s="7">
        <v>-13</v>
      </c>
      <c r="N27" s="7">
        <v>21</v>
      </c>
      <c r="O27" s="7">
        <v>6</v>
      </c>
      <c r="P27" s="7">
        <v>14</v>
      </c>
      <c r="Q27" s="7">
        <v>23</v>
      </c>
      <c r="R27" s="7">
        <v>14</v>
      </c>
      <c r="S27" s="7">
        <v>10</v>
      </c>
      <c r="T27" s="7">
        <v>-2</v>
      </c>
      <c r="U27" s="7">
        <v>18</v>
      </c>
      <c r="V27" s="7" t="s">
        <v>9</v>
      </c>
      <c r="W27" s="7">
        <v>10</v>
      </c>
      <c r="X27" s="7">
        <v>5</v>
      </c>
      <c r="Y27" s="20">
        <f t="shared" si="7"/>
        <v>99</v>
      </c>
      <c r="Z27" s="2">
        <f t="shared" si="0"/>
        <v>20</v>
      </c>
      <c r="AA27" s="2">
        <f t="shared" si="8"/>
        <v>14</v>
      </c>
      <c r="AB27" s="2">
        <f t="shared" si="9"/>
        <v>2</v>
      </c>
      <c r="AC27" s="2">
        <f t="shared" si="10"/>
        <v>4</v>
      </c>
      <c r="AE27">
        <f t="shared" si="1"/>
        <v>20</v>
      </c>
      <c r="AF27">
        <f t="shared" si="2"/>
        <v>0</v>
      </c>
      <c r="AG27">
        <f t="shared" si="3"/>
        <v>0</v>
      </c>
      <c r="AH27">
        <f t="shared" si="4"/>
        <v>0</v>
      </c>
      <c r="AI27">
        <f t="shared" si="5"/>
        <v>20</v>
      </c>
      <c r="AJ27" t="str">
        <f t="shared" si="11"/>
        <v/>
      </c>
      <c r="AK27" s="13" t="s">
        <v>601</v>
      </c>
      <c r="AL27" s="43">
        <f t="shared" si="12"/>
        <v>20</v>
      </c>
      <c r="AM27" s="43">
        <f t="shared" si="13"/>
        <v>0</v>
      </c>
      <c r="AN27" s="43">
        <f t="shared" si="14"/>
        <v>0</v>
      </c>
      <c r="AO27" s="43">
        <f t="shared" si="15"/>
        <v>0</v>
      </c>
    </row>
    <row r="28" spans="1:41" x14ac:dyDescent="0.25">
      <c r="A28" t="s">
        <v>50</v>
      </c>
      <c r="B28" t="s">
        <v>51</v>
      </c>
      <c r="C28" s="13" t="str">
        <f t="shared" si="6"/>
        <v>Andrew Feijen</v>
      </c>
      <c r="D28" s="7">
        <v>-7</v>
      </c>
      <c r="E28" s="7">
        <v>-13</v>
      </c>
      <c r="F28" s="7">
        <v>1</v>
      </c>
      <c r="G28" s="7">
        <v>3</v>
      </c>
      <c r="H28" s="7">
        <v>-17</v>
      </c>
      <c r="I28" s="7">
        <v>0</v>
      </c>
      <c r="J28" s="7">
        <v>0</v>
      </c>
      <c r="K28" s="7">
        <v>-13</v>
      </c>
      <c r="L28" s="7">
        <v>15</v>
      </c>
      <c r="M28" s="7">
        <v>-13</v>
      </c>
      <c r="N28" s="7">
        <v>21</v>
      </c>
      <c r="O28" s="7">
        <v>6</v>
      </c>
      <c r="P28" s="7">
        <v>14</v>
      </c>
      <c r="Q28" s="7">
        <v>23</v>
      </c>
      <c r="R28" s="7">
        <v>14</v>
      </c>
      <c r="S28" s="7">
        <v>10</v>
      </c>
      <c r="T28" s="7">
        <v>-2</v>
      </c>
      <c r="U28" s="7">
        <v>18</v>
      </c>
      <c r="V28" s="7" t="s">
        <v>9</v>
      </c>
      <c r="W28" s="7">
        <v>10</v>
      </c>
      <c r="X28" s="7">
        <v>5</v>
      </c>
      <c r="Y28" s="20">
        <f t="shared" si="7"/>
        <v>75</v>
      </c>
      <c r="Z28" s="2">
        <f t="shared" si="0"/>
        <v>20</v>
      </c>
      <c r="AA28" s="2">
        <f t="shared" si="8"/>
        <v>12</v>
      </c>
      <c r="AB28" s="2">
        <f t="shared" si="9"/>
        <v>2</v>
      </c>
      <c r="AC28" s="2">
        <f t="shared" si="10"/>
        <v>6</v>
      </c>
      <c r="AE28">
        <f t="shared" si="1"/>
        <v>0</v>
      </c>
      <c r="AF28">
        <f t="shared" si="2"/>
        <v>0</v>
      </c>
      <c r="AG28">
        <f t="shared" si="3"/>
        <v>19</v>
      </c>
      <c r="AH28">
        <f t="shared" si="4"/>
        <v>1</v>
      </c>
      <c r="AI28">
        <f t="shared" si="5"/>
        <v>20</v>
      </c>
      <c r="AJ28" t="str">
        <f t="shared" si="11"/>
        <v/>
      </c>
      <c r="AK28" s="13" t="s">
        <v>52</v>
      </c>
      <c r="AL28" s="43">
        <f t="shared" si="12"/>
        <v>20</v>
      </c>
      <c r="AM28" s="43">
        <f t="shared" si="13"/>
        <v>0</v>
      </c>
      <c r="AN28" s="43">
        <f t="shared" si="14"/>
        <v>0</v>
      </c>
      <c r="AO28" s="43">
        <f t="shared" si="15"/>
        <v>0</v>
      </c>
    </row>
    <row r="29" spans="1:41" x14ac:dyDescent="0.25">
      <c r="A29" t="s">
        <v>53</v>
      </c>
      <c r="B29" t="s">
        <v>51</v>
      </c>
      <c r="C29" s="13" t="str">
        <f t="shared" si="6"/>
        <v>Steve Feijen</v>
      </c>
      <c r="D29" s="7" t="s">
        <v>9</v>
      </c>
      <c r="E29" s="7" t="s">
        <v>9</v>
      </c>
      <c r="F29" s="7">
        <v>1</v>
      </c>
      <c r="G29" s="7">
        <v>1</v>
      </c>
      <c r="H29" s="7">
        <v>-1</v>
      </c>
      <c r="I29" s="7">
        <v>-2</v>
      </c>
      <c r="J29" s="7">
        <v>-11</v>
      </c>
      <c r="K29" s="7">
        <v>-9</v>
      </c>
      <c r="L29" s="7">
        <v>17</v>
      </c>
      <c r="M29" s="7">
        <v>-5</v>
      </c>
      <c r="N29" s="7">
        <v>-5</v>
      </c>
      <c r="O29" s="7">
        <v>23</v>
      </c>
      <c r="P29" s="7">
        <v>-3</v>
      </c>
      <c r="Q29" s="7">
        <v>-6</v>
      </c>
      <c r="R29" s="7">
        <v>-14</v>
      </c>
      <c r="S29" s="7">
        <v>-15</v>
      </c>
      <c r="T29" s="7">
        <v>-8</v>
      </c>
      <c r="U29" s="7">
        <v>-8</v>
      </c>
      <c r="V29" s="7" t="s">
        <v>9</v>
      </c>
      <c r="W29" s="7" t="s">
        <v>9</v>
      </c>
      <c r="X29" s="7" t="s">
        <v>9</v>
      </c>
      <c r="Y29" s="20">
        <f t="shared" si="7"/>
        <v>-45</v>
      </c>
      <c r="Z29" s="2">
        <f t="shared" si="0"/>
        <v>16</v>
      </c>
      <c r="AA29" s="2">
        <f t="shared" si="8"/>
        <v>4</v>
      </c>
      <c r="AB29" s="2">
        <f t="shared" si="9"/>
        <v>0</v>
      </c>
      <c r="AC29" s="2">
        <f t="shared" si="10"/>
        <v>12</v>
      </c>
      <c r="AE29">
        <f t="shared" si="1"/>
        <v>0</v>
      </c>
      <c r="AF29">
        <f t="shared" si="2"/>
        <v>6</v>
      </c>
      <c r="AG29">
        <f t="shared" si="3"/>
        <v>10</v>
      </c>
      <c r="AH29">
        <f t="shared" si="4"/>
        <v>0</v>
      </c>
      <c r="AI29">
        <f t="shared" si="5"/>
        <v>16</v>
      </c>
      <c r="AJ29" t="str">
        <f t="shared" si="11"/>
        <v/>
      </c>
      <c r="AK29" s="13" t="s">
        <v>54</v>
      </c>
      <c r="AL29" s="43">
        <f t="shared" si="12"/>
        <v>1</v>
      </c>
      <c r="AM29" s="43">
        <f t="shared" si="13"/>
        <v>15</v>
      </c>
      <c r="AN29" s="43">
        <f t="shared" si="14"/>
        <v>0</v>
      </c>
      <c r="AO29" s="43">
        <f t="shared" si="15"/>
        <v>0</v>
      </c>
    </row>
    <row r="30" spans="1:41" x14ac:dyDescent="0.25">
      <c r="A30" t="s">
        <v>32</v>
      </c>
      <c r="B30" t="s">
        <v>381</v>
      </c>
      <c r="C30" s="13" t="str">
        <f t="shared" si="6"/>
        <v>Chris Firth</v>
      </c>
      <c r="D30" s="7">
        <v>-7</v>
      </c>
      <c r="E30" s="7">
        <v>-13</v>
      </c>
      <c r="F30" s="7">
        <v>1</v>
      </c>
      <c r="G30" s="7">
        <v>3</v>
      </c>
      <c r="H30" s="7">
        <v>-17</v>
      </c>
      <c r="I30" s="7">
        <v>0</v>
      </c>
      <c r="J30" s="7">
        <v>0</v>
      </c>
      <c r="K30" s="7">
        <v>0</v>
      </c>
      <c r="L30" s="7">
        <v>-6</v>
      </c>
      <c r="M30" s="7">
        <v>9</v>
      </c>
      <c r="N30" s="7">
        <v>10</v>
      </c>
      <c r="O30" s="7">
        <v>12</v>
      </c>
      <c r="P30" s="7">
        <v>2</v>
      </c>
      <c r="Q30" s="7">
        <v>-4</v>
      </c>
      <c r="R30" s="7">
        <v>6</v>
      </c>
      <c r="S30" s="7">
        <v>7</v>
      </c>
      <c r="T30" s="7">
        <v>-3</v>
      </c>
      <c r="U30" s="7" t="s">
        <v>9</v>
      </c>
      <c r="V30" s="7" t="s">
        <v>9</v>
      </c>
      <c r="W30" s="7" t="s">
        <v>9</v>
      </c>
      <c r="X30" s="7">
        <v>-2</v>
      </c>
      <c r="Y30" s="20">
        <f t="shared" si="7"/>
        <v>-2</v>
      </c>
      <c r="Z30" s="2">
        <f t="shared" si="0"/>
        <v>18</v>
      </c>
      <c r="AA30" s="2">
        <f t="shared" si="8"/>
        <v>8</v>
      </c>
      <c r="AB30" s="2">
        <f t="shared" si="9"/>
        <v>3</v>
      </c>
      <c r="AC30" s="2">
        <f t="shared" si="10"/>
        <v>7</v>
      </c>
      <c r="AE30">
        <f t="shared" si="1"/>
        <v>0</v>
      </c>
      <c r="AF30">
        <f t="shared" si="2"/>
        <v>17</v>
      </c>
      <c r="AG30">
        <f t="shared" si="3"/>
        <v>1</v>
      </c>
      <c r="AH30">
        <f t="shared" si="4"/>
        <v>0</v>
      </c>
      <c r="AI30">
        <f t="shared" si="5"/>
        <v>18</v>
      </c>
      <c r="AJ30" t="str">
        <f t="shared" si="11"/>
        <v/>
      </c>
      <c r="AK30" s="13" t="s">
        <v>396</v>
      </c>
      <c r="AL30" s="43">
        <f t="shared" si="12"/>
        <v>18</v>
      </c>
      <c r="AM30" s="43">
        <f t="shared" si="13"/>
        <v>0</v>
      </c>
      <c r="AN30" s="43">
        <f t="shared" si="14"/>
        <v>0</v>
      </c>
      <c r="AO30" s="43">
        <f t="shared" si="15"/>
        <v>0</v>
      </c>
    </row>
    <row r="31" spans="1:41" x14ac:dyDescent="0.25">
      <c r="A31" t="s">
        <v>55</v>
      </c>
      <c r="B31" t="s">
        <v>56</v>
      </c>
      <c r="C31" s="13" t="str">
        <f t="shared" si="6"/>
        <v>Alan Forrest</v>
      </c>
      <c r="D31" s="7">
        <v>-3</v>
      </c>
      <c r="E31" s="7" t="s">
        <v>9</v>
      </c>
      <c r="F31" s="7" t="s">
        <v>9</v>
      </c>
      <c r="G31" s="7" t="s">
        <v>9</v>
      </c>
      <c r="H31" s="7">
        <v>2</v>
      </c>
      <c r="I31" s="7" t="s">
        <v>9</v>
      </c>
      <c r="J31" s="7" t="s">
        <v>9</v>
      </c>
      <c r="K31" s="7" t="s">
        <v>9</v>
      </c>
      <c r="L31" s="7" t="s">
        <v>9</v>
      </c>
      <c r="M31" s="7" t="s">
        <v>9</v>
      </c>
      <c r="N31" s="7" t="s">
        <v>9</v>
      </c>
      <c r="O31" s="7" t="s">
        <v>9</v>
      </c>
      <c r="P31" s="7" t="s">
        <v>9</v>
      </c>
      <c r="Q31" s="7" t="s">
        <v>9</v>
      </c>
      <c r="R31" s="7" t="s">
        <v>9</v>
      </c>
      <c r="S31" s="7" t="s">
        <v>9</v>
      </c>
      <c r="T31" s="7" t="s">
        <v>9</v>
      </c>
      <c r="U31" s="7" t="s">
        <v>9</v>
      </c>
      <c r="V31" s="7" t="s">
        <v>9</v>
      </c>
      <c r="W31" s="7" t="s">
        <v>9</v>
      </c>
      <c r="X31" s="7" t="s">
        <v>9</v>
      </c>
      <c r="Y31" s="20">
        <f t="shared" si="7"/>
        <v>-1</v>
      </c>
      <c r="Z31" s="2">
        <f t="shared" si="0"/>
        <v>2</v>
      </c>
      <c r="AA31" s="2">
        <f t="shared" si="8"/>
        <v>1</v>
      </c>
      <c r="AB31" s="2">
        <f t="shared" si="9"/>
        <v>0</v>
      </c>
      <c r="AC31" s="2">
        <f t="shared" si="10"/>
        <v>1</v>
      </c>
      <c r="AE31">
        <f t="shared" si="1"/>
        <v>0</v>
      </c>
      <c r="AF31">
        <f t="shared" si="2"/>
        <v>0</v>
      </c>
      <c r="AG31">
        <f t="shared" si="3"/>
        <v>0</v>
      </c>
      <c r="AH31">
        <f t="shared" si="4"/>
        <v>2</v>
      </c>
      <c r="AI31">
        <f t="shared" si="5"/>
        <v>2</v>
      </c>
      <c r="AJ31" t="str">
        <f t="shared" si="11"/>
        <v/>
      </c>
      <c r="AK31" s="13" t="s">
        <v>57</v>
      </c>
      <c r="AL31" s="43">
        <f t="shared" si="12"/>
        <v>0</v>
      </c>
      <c r="AM31" s="43">
        <f t="shared" si="13"/>
        <v>0</v>
      </c>
      <c r="AN31" s="43">
        <f t="shared" si="14"/>
        <v>0</v>
      </c>
      <c r="AO31" s="43">
        <f t="shared" si="15"/>
        <v>2</v>
      </c>
    </row>
    <row r="32" spans="1:41" x14ac:dyDescent="0.25">
      <c r="A32" s="19" t="s">
        <v>58</v>
      </c>
      <c r="B32" s="19" t="s">
        <v>59</v>
      </c>
      <c r="C32" s="13" t="str">
        <f t="shared" si="6"/>
        <v>John Frangos</v>
      </c>
      <c r="D32" s="7">
        <v>-12</v>
      </c>
      <c r="E32" s="7">
        <v>-18</v>
      </c>
      <c r="F32" s="7">
        <v>-8</v>
      </c>
      <c r="G32" s="7">
        <v>-12</v>
      </c>
      <c r="H32" s="7">
        <v>-18</v>
      </c>
      <c r="I32" s="7">
        <v>-11</v>
      </c>
      <c r="J32" s="7">
        <v>-12</v>
      </c>
      <c r="K32" s="7">
        <v>-16</v>
      </c>
      <c r="L32" s="7">
        <v>-1</v>
      </c>
      <c r="M32" s="7" t="s">
        <v>9</v>
      </c>
      <c r="N32" s="7">
        <v>-2</v>
      </c>
      <c r="O32" s="7">
        <v>-8</v>
      </c>
      <c r="P32" s="7">
        <v>3</v>
      </c>
      <c r="Q32" s="7">
        <v>26</v>
      </c>
      <c r="R32" s="7">
        <v>-6</v>
      </c>
      <c r="S32" s="7">
        <v>-2</v>
      </c>
      <c r="T32" s="7" t="s">
        <v>9</v>
      </c>
      <c r="U32" s="7">
        <v>0</v>
      </c>
      <c r="V32" s="7" t="s">
        <v>9</v>
      </c>
      <c r="W32" s="7" t="s">
        <v>9</v>
      </c>
      <c r="X32" s="7" t="s">
        <v>9</v>
      </c>
      <c r="Y32" s="20">
        <f t="shared" si="7"/>
        <v>-97</v>
      </c>
      <c r="Z32" s="2">
        <f t="shared" si="0"/>
        <v>16</v>
      </c>
      <c r="AA32" s="2">
        <f t="shared" si="8"/>
        <v>2</v>
      </c>
      <c r="AB32" s="2">
        <f t="shared" si="9"/>
        <v>1</v>
      </c>
      <c r="AC32" s="2">
        <f t="shared" si="10"/>
        <v>13</v>
      </c>
      <c r="AE32">
        <f t="shared" si="1"/>
        <v>1</v>
      </c>
      <c r="AF32">
        <f t="shared" si="2"/>
        <v>10</v>
      </c>
      <c r="AG32">
        <f t="shared" si="3"/>
        <v>5</v>
      </c>
      <c r="AH32">
        <f t="shared" si="4"/>
        <v>0</v>
      </c>
      <c r="AI32">
        <f t="shared" si="5"/>
        <v>16</v>
      </c>
      <c r="AJ32" t="str">
        <f t="shared" si="11"/>
        <v/>
      </c>
      <c r="AK32" s="13" t="s">
        <v>60</v>
      </c>
      <c r="AL32" s="43">
        <f t="shared" si="12"/>
        <v>0</v>
      </c>
      <c r="AM32" s="43">
        <f t="shared" si="13"/>
        <v>1</v>
      </c>
      <c r="AN32" s="43">
        <f t="shared" si="14"/>
        <v>15</v>
      </c>
      <c r="AO32" s="43">
        <f t="shared" si="15"/>
        <v>0</v>
      </c>
    </row>
    <row r="33" spans="1:41" x14ac:dyDescent="0.25">
      <c r="A33" t="s">
        <v>643</v>
      </c>
      <c r="B33" t="s">
        <v>644</v>
      </c>
      <c r="C33" s="13" t="str">
        <f t="shared" si="6"/>
        <v>Karen Gatto</v>
      </c>
      <c r="D33" s="7">
        <v>-17</v>
      </c>
      <c r="E33" s="7" t="s">
        <v>9</v>
      </c>
      <c r="F33" s="7">
        <v>-4</v>
      </c>
      <c r="G33" s="7">
        <v>0</v>
      </c>
      <c r="H33" s="7">
        <v>-17</v>
      </c>
      <c r="I33" s="7">
        <v>6</v>
      </c>
      <c r="J33" s="7">
        <v>6</v>
      </c>
      <c r="K33" s="7">
        <v>-9</v>
      </c>
      <c r="L33" s="7">
        <v>1</v>
      </c>
      <c r="M33" s="7">
        <v>-6</v>
      </c>
      <c r="N33" s="7">
        <v>-4</v>
      </c>
      <c r="O33" s="7">
        <v>9</v>
      </c>
      <c r="P33" s="7">
        <v>-9</v>
      </c>
      <c r="Q33" s="7">
        <v>10</v>
      </c>
      <c r="R33" s="7">
        <v>-3</v>
      </c>
      <c r="S33" s="7">
        <v>4</v>
      </c>
      <c r="T33" s="7">
        <v>9</v>
      </c>
      <c r="U33" s="7">
        <v>-8</v>
      </c>
      <c r="V33" s="7" t="s">
        <v>9</v>
      </c>
      <c r="W33" s="7" t="s">
        <v>9</v>
      </c>
      <c r="X33" s="7" t="s">
        <v>9</v>
      </c>
      <c r="Y33" s="20">
        <f t="shared" si="7"/>
        <v>-32</v>
      </c>
      <c r="Z33" s="2">
        <f t="shared" si="0"/>
        <v>17</v>
      </c>
      <c r="AA33" s="2">
        <f t="shared" si="8"/>
        <v>7</v>
      </c>
      <c r="AB33" s="2">
        <f t="shared" si="9"/>
        <v>1</v>
      </c>
      <c r="AC33" s="2">
        <f t="shared" si="10"/>
        <v>9</v>
      </c>
      <c r="AE33">
        <f t="shared" si="1"/>
        <v>16</v>
      </c>
      <c r="AF33">
        <f t="shared" si="2"/>
        <v>1</v>
      </c>
      <c r="AG33">
        <f t="shared" si="3"/>
        <v>0</v>
      </c>
      <c r="AH33">
        <f t="shared" si="4"/>
        <v>0</v>
      </c>
      <c r="AI33">
        <f t="shared" si="5"/>
        <v>17</v>
      </c>
      <c r="AJ33" t="str">
        <f t="shared" si="11"/>
        <v/>
      </c>
      <c r="AK33" s="13" t="s">
        <v>602</v>
      </c>
      <c r="AL33" s="43">
        <f t="shared" si="12"/>
        <v>3</v>
      </c>
      <c r="AM33" s="43">
        <f t="shared" si="13"/>
        <v>13</v>
      </c>
      <c r="AN33" s="43">
        <f t="shared" si="14"/>
        <v>1</v>
      </c>
      <c r="AO33" s="43">
        <f t="shared" si="15"/>
        <v>0</v>
      </c>
    </row>
    <row r="34" spans="1:41" x14ac:dyDescent="0.25">
      <c r="A34" t="s">
        <v>13</v>
      </c>
      <c r="B34" t="s">
        <v>162</v>
      </c>
      <c r="C34" s="13" t="str">
        <f t="shared" si="6"/>
        <v>Don Germein</v>
      </c>
      <c r="D34" s="7" t="s">
        <v>9</v>
      </c>
      <c r="E34" s="7" t="s">
        <v>9</v>
      </c>
      <c r="F34" s="7">
        <v>-4</v>
      </c>
      <c r="G34" s="7">
        <v>-11</v>
      </c>
      <c r="H34" s="7" t="s">
        <v>9</v>
      </c>
      <c r="I34" s="7">
        <v>12</v>
      </c>
      <c r="J34" s="7">
        <v>-4</v>
      </c>
      <c r="K34" s="7" t="s">
        <v>9</v>
      </c>
      <c r="L34" s="7">
        <v>-7</v>
      </c>
      <c r="M34" s="7">
        <v>3</v>
      </c>
      <c r="N34" s="7">
        <v>-3</v>
      </c>
      <c r="O34" s="7" t="s">
        <v>9</v>
      </c>
      <c r="P34" s="7">
        <v>8</v>
      </c>
      <c r="Q34" s="7" t="s">
        <v>9</v>
      </c>
      <c r="R34" s="7" t="s">
        <v>9</v>
      </c>
      <c r="S34" s="7" t="s">
        <v>9</v>
      </c>
      <c r="T34" s="7">
        <v>11</v>
      </c>
      <c r="U34" s="7" t="s">
        <v>9</v>
      </c>
      <c r="V34" s="7" t="s">
        <v>9</v>
      </c>
      <c r="W34" s="7" t="s">
        <v>9</v>
      </c>
      <c r="X34" s="7" t="s">
        <v>9</v>
      </c>
      <c r="Y34" s="20">
        <f t="shared" si="7"/>
        <v>5</v>
      </c>
      <c r="Z34" s="2">
        <f t="shared" si="0"/>
        <v>9</v>
      </c>
      <c r="AA34" s="2">
        <f t="shared" si="8"/>
        <v>4</v>
      </c>
      <c r="AB34" s="2">
        <f t="shared" si="9"/>
        <v>0</v>
      </c>
      <c r="AC34" s="2">
        <f t="shared" si="10"/>
        <v>5</v>
      </c>
      <c r="AE34">
        <f t="shared" ref="AE34:AE65" si="16">IF(ISERROR(VLOOKUP($C34,$A$115:$C$196,3,FALSE)=1),0,IF(VLOOKUP($C34,$A$115:$C$196,3,FALSE)=1,1,0))+IF(ISERROR(VLOOKUP($C34,$D$115:$F$196,3,FALSE)=1),0,IF(VLOOKUP($C34,$D$115:$F$196,3,FALSE)=1,1,0))+IF(ISERROR(VLOOKUP($C34,$G$115:$I$196,3,FALSE)=1),0,IF(VLOOKUP($C34,$G$115:$I$196,3,FALSE)=1,1,0))+IF(ISERROR(VLOOKUP($C34,$J$115:$L$196,3,FALSE)=1),0,IF(VLOOKUP($C34,$J$115:$L$196,3,FALSE)=1,1,0))+IF(ISERROR(VLOOKUP($C34,$M$115:$O$196,3,FALSE)=1),0,IF(VLOOKUP($C34,$M$115:$O$196,3,FALSE)=1,1,0))+IF(ISERROR(VLOOKUP($C34,$P$115:$R$196,3,FALSE)=1),0,IF(VLOOKUP($C34,$P$115:$R$196,3,FALSE)=1,1,0))+IF(ISERROR(VLOOKUP($C34,$S$115:$U$196,3,FALSE)=1),0,IF(VLOOKUP($C34,$S$115:$U$196,3,FALSE)=1,1,0))+IF(ISERROR(VLOOKUP($C34,$V$115:$X$196,3,FALSE)=1),0,IF(VLOOKUP($C34,$V$115:$X$196,3,FALSE)=1,1,0))+IF(ISERROR(VLOOKUP($C34,$Y$115:$AA$196,3,FALSE)=1),0,IF(VLOOKUP($C34,$Y$115:$AA$196,3,FALSE)=1,1,0))+IF(ISERROR(VLOOKUP($C34,$AB$115:$AD$192,3,FALSE)=1),0,IF(VLOOKUP($C34,$AB$115:$AD$192,3,FALSE)=1,1,0))+IF(ISERROR(VLOOKUP($C34,$AE$115:$AG$192,3,FALSE)=1),0,IF(VLOOKUP($C34,$AE$115:$AG$192,3,FALSE)=1,1,0))+IF(ISERROR(VLOOKUP($C34,$AH$115:$AJ$196,3,FALSE)=1),0,IF(VLOOKUP($C34,$AH$115:$AJ$196,3,FALSE)=1,1,0))+IF(ISERROR(VLOOKUP($C34,$AK$115:$AM$196,3,FALSE)=1),0,IF(VLOOKUP($C34,$AK$115:$AM$196,3,FALSE)=1,1,0))+IF(ISERROR(VLOOKUP($C34,$AN$115:$AP$196,3,FALSE)=1),0,IF(VLOOKUP($C34,$AN$115:$AP$196,3,FALSE)=1,1,0))+IF(ISERROR(VLOOKUP($C34,$AQ$115:$AS$196,3,FALSE)=1),0,IF(VLOOKUP($C34,$AQ$115:$AS$196,3,FALSE)=1,1,0))+IF(ISERROR(VLOOKUP($C34,$AT$115:$AV$196,3,FALSE)=1),0,IF(VLOOKUP($C34,$AT$115:$AV$196,3,FALSE)=1,1,0))+IF(ISERROR(VLOOKUP($C34,$AW$115:$AY$196,3,FALSE)=1),0,IF(VLOOKUP($C34,$AW$115:$AY$196,3,FALSE)=1,1,0))+IF(ISERROR(VLOOKUP($C34,$AZ$115:$BB$196,3,FALSE)=1),0,IF(VLOOKUP($C34,$AZ$115:$BB$196,3,FALSE)=1,1,0))+IF(ISERROR(VLOOKUP($C34,$BC$115:$BE$196,3,FALSE)=1),0,IF(VLOOKUP($C34,$BC$115:$BE$196,3,FALSE)=1,1,0))+IF(ISERROR(VLOOKUP($C34,$BF$115:$BH$196,3,FALSE)=1),0,IF(VLOOKUP($C34,$BF$115:$BH$196,3,FALSE)=1,1,0))+IF(ISERROR(VLOOKUP($C34,$BI$115:$BK$196,3,FALSE)=1),0,IF(VLOOKUP($C34,$BI$115:$BK$196,3,FALSE)=1,1,0))</f>
        <v>0</v>
      </c>
      <c r="AF34">
        <f t="shared" ref="AF34:AF65" si="17">IF(ISERROR(VLOOKUP($C34,$A$115:$C$196,3,FALSE)=2),0,IF(VLOOKUP($C34,$A$115:$C$196,3,FALSE)=2,1,0))+IF(ISERROR(VLOOKUP($C34,$D$115:$F$196,3,FALSE)=2),0,IF(VLOOKUP($C34,$D$115:$F$196,3,FALSE)=2,1,0))+IF(ISERROR(VLOOKUP($C34,$G$115:$I$196,3,FALSE)=2),0,IF(VLOOKUP($C34,$G$115:$I$196,3,FALSE)=2,1,0))+IF(ISERROR(VLOOKUP($C34,$J$115:$L$196,3,FALSE)=2),0,IF(VLOOKUP($C34,$J$115:$L$196,3,FALSE)=2,1,0))+IF(ISERROR(VLOOKUP($C34,$M$115:$O$196,3,FALSE)=2),0,IF(VLOOKUP($C34,$M$115:$O$196,3,FALSE)=2,1,0))+IF(ISERROR(VLOOKUP($C34,$P$115:$R$196,3,FALSE)=2),0,IF(VLOOKUP($C34,$P$115:$R$196,3,FALSE)=2,1,0))+IF(ISERROR(VLOOKUP($C34,$S$115:$U$196,3,FALSE)=2),0,IF(VLOOKUP($C34,$S$115:$U$196,3,FALSE)=2,1,0))+IF(ISERROR(VLOOKUP($C34,$V$115:$X$196,3,FALSE)=2),0,IF(VLOOKUP($C34,$V$115:$X$196,3,FALSE)=2,1,0))+IF(ISERROR(VLOOKUP($C34,$Y$115:$AA$196,3,FALSE)=2),0,IF(VLOOKUP($C34,$Y$115:$AA$196,3,FALSE)=2,1,0))+IF(ISERROR(VLOOKUP($C34,$AB$115:$AD$192,3,FALSE)=2),0,IF(VLOOKUP($C34,$AB$115:$AD$192,3,FALSE)=2,1,0))+IF(ISERROR(VLOOKUP($C34,$AE$115:$AG$192,3,FALSE)=2),0,IF(VLOOKUP($C34,$AE$115:$AG$192,3,FALSE)=2,1,0))+IF(ISERROR(VLOOKUP($C34,$AH$115:$AJ$196,3,FALSE)=2),0,IF(VLOOKUP($C34,$AH$115:$AJ$196,3,FALSE)=2,1,0))+IF(ISERROR(VLOOKUP($C34,$AK$115:$AM$196,3,FALSE)=2),0,IF(VLOOKUP($C34,$AK$115:$AM$196,3,FALSE)=2,1,0))+IF(ISERROR(VLOOKUP($C34,$AN$115:$AP$196,3,FALSE)=2),0,IF(VLOOKUP($C34,$AN$115:$AP$196,3,FALSE)=2,1,0))+IF(ISERROR(VLOOKUP($C34,$AQ$115:$AS$196,3,FALSE)=2),0,IF(VLOOKUP($C34,$AQ$115:$AS$196,3,FALSE)=2,1,0))+IF(ISERROR(VLOOKUP($C34,$AT$115:$AV$196,3,FALSE)=2),0,IF(VLOOKUP($C34,$AT$115:$AV$196,3,FALSE)=2,1,0))+IF(ISERROR(VLOOKUP($C34,$AW$115:$AY$196,3,FALSE)=2),0,IF(VLOOKUP($C34,$AW$115:$AY$196,3,FALSE)=2,1,0))+IF(ISERROR(VLOOKUP($C34,$AZ$115:$BB$196,3,FALSE)=2),0,IF(VLOOKUP($C34,$AZ$115:$BB$196,3,FALSE)=2,1,0))+IF(ISERROR(VLOOKUP($C34,$BC$115:$BE$196,3,FALSE)=2),0,IF(VLOOKUP($C34,$BC$115:$BE$196,3,FALSE)=2,1,0))+IF(ISERROR(VLOOKUP($C34,$BF$115:$BH$196,3,FALSE)=2),0,IF(VLOOKUP($C34,$BF$115:$BH$196,3,FALSE)=2,1,0))+IF(ISERROR(VLOOKUP($C34,$BI$115:$BK$196,3,FALSE)=2),0,IF(VLOOKUP($C34,$BI$115:$BK$196,3,FALSE)=2,1,0))</f>
        <v>4</v>
      </c>
      <c r="AG34">
        <f t="shared" ref="AG34:AG65" si="18">IF(ISERROR(VLOOKUP($C34,$A$115:$C$196,3,FALSE)=3),0,IF(VLOOKUP($C34,$A$115:$C$196,3,FALSE)=3,1,0))+IF(ISERROR(VLOOKUP($C34,$D$115:$F$196,3,FALSE)=3),0,IF(VLOOKUP($C34,$D$115:$F$196,3,FALSE)=3,1,0))+IF(ISERROR(VLOOKUP($C34,$G$115:$I$196,3,FALSE)=3),0,IF(VLOOKUP($C34,$G$115:$I$196,3,FALSE)=3,1,0))+IF(ISERROR(VLOOKUP($C34,$J$115:$L$196,3,FALSE)=3),0,IF(VLOOKUP($C34,$J$115:$L$196,3,FALSE)=3,1,0))+IF(ISERROR(VLOOKUP($C34,$M$115:$O$196,3,FALSE)=3),0,IF(VLOOKUP($C34,$M$115:$O$196,3,FALSE)=3,1,0))+IF(ISERROR(VLOOKUP($C34,$P$115:$R$196,3,FALSE)=3),0,IF(VLOOKUP($C34,$P$115:$R$196,3,FALSE)=3,1,0))+IF(ISERROR(VLOOKUP($C34,$S$115:$U$196,3,FALSE)=3),0,IF(VLOOKUP($C34,$S$115:$U$196,3,FALSE)=3,1,0))+IF(ISERROR(VLOOKUP($C34,$V$115:$X$196,3,FALSE)=3),0,IF(VLOOKUP($C34,$V$115:$X$196,3,FALSE)=3,1,0))+IF(ISERROR(VLOOKUP($C34,$Y$115:$AA$196,3,FALSE)=3),0,IF(VLOOKUP($C34,$Y$115:$AA$196,3,FALSE)=3,1,0))+IF(ISERROR(VLOOKUP($C34,$AB$115:$AD$192,3,FALSE)=3),0,IF(VLOOKUP($C34,$AB$115:$AD$192,3,FALSE)=3,1,0))+IF(ISERROR(VLOOKUP($C34,$AE$115:$AG$192,3,FALSE)=3),0,IF(VLOOKUP($C34,$AE$115:$AG$192,3,FALSE)=3,1,0))+IF(ISERROR(VLOOKUP($C34,$AH$115:$AJ$196,3,FALSE)=3),0,IF(VLOOKUP($C34,$AH$115:$AJ$196,3,FALSE)=3,1,0))+IF(ISERROR(VLOOKUP($C34,$AK$115:$AM$196,3,FALSE)=3),0,IF(VLOOKUP($C34,$AK$115:$AM$196,3,FALSE)=3,1,0))+IF(ISERROR(VLOOKUP($C34,$AN$115:$AP$196,3,FALSE)=3),0,IF(VLOOKUP($C34,$AN$115:$AP$196,3,FALSE)=3,1,0))+IF(ISERROR(VLOOKUP($C34,$AQ$115:$AS$196,3,FALSE)=3),0,IF(VLOOKUP($C34,$AQ$115:$AS$196,3,FALSE)=3,1,0))+IF(ISERROR(VLOOKUP($C34,$AT$115:$AV$196,3,FALSE)=3),0,IF(VLOOKUP($C34,$AT$115:$AV$196,3,FALSE)=3,1,0))+IF(ISERROR(VLOOKUP($C34,$AW$115:$AY$196,3,FALSE)=3),0,IF(VLOOKUP($C34,$AW$115:$AY$196,3,FALSE)=3,1,0))+IF(ISERROR(VLOOKUP($C34,$AZ$115:$BB$196,3,FALSE)=3),0,IF(VLOOKUP($C34,$AZ$115:$BB$196,3,FALSE)=3,1,0))+IF(ISERROR(VLOOKUP($C34,$BC$115:$BE$196,3,FALSE)=3),0,IF(VLOOKUP($C34,$BC$115:$BE$196,3,FALSE)=3,1,0))+IF(ISERROR(VLOOKUP($C34,$BF$115:$BH$196,3,FALSE)=3),0,IF(VLOOKUP($C34,$BF$115:$BH$196,3,FALSE)=3,1,0))+IF(ISERROR(VLOOKUP($C34,$BI$115:$BK$196,3,FALSE)=3),0,IF(VLOOKUP($C34,$BI$115:$BK$196,3,FALSE)=3,1,0))</f>
        <v>1</v>
      </c>
      <c r="AH34">
        <f t="shared" ref="AH34:AH65" si="19">IF(ISERROR(VLOOKUP($C34,$A$115:$C$196,3,FALSE)=4),0,IF(VLOOKUP($C34,$A$115:$C$196,3,FALSE)=4,1,0))+IF(ISERROR(VLOOKUP($C34,$D$115:$F$196,3,FALSE)=4),0,IF(VLOOKUP($C34,$D$115:$F$196,3,FALSE)=4,1,0))+IF(ISERROR(VLOOKUP($C34,$G$115:$I$196,3,FALSE)=4),0,IF(VLOOKUP($C34,$G$115:$I$196,3,FALSE)=4,1,0))+IF(ISERROR(VLOOKUP($C34,$J$115:$L$196,3,FALSE)=4),0,IF(VLOOKUP($C34,$J$115:$L$196,3,FALSE)=4,1,0))+IF(ISERROR(VLOOKUP($C34,$M$115:$O$196,3,FALSE)=4),0,IF(VLOOKUP($C34,$M$115:$O$196,3,FALSE)=4,1,0))+IF(ISERROR(VLOOKUP($C34,$P$115:$R$196,3,FALSE)=4),0,IF(VLOOKUP($C34,$P$115:$R$196,3,FALSE)=4,1,0))+IF(ISERROR(VLOOKUP($C34,$S$115:$U$196,3,FALSE)=4),0,IF(VLOOKUP($C34,$S$115:$U$196,3,FALSE)=4,1,0))+IF(ISERROR(VLOOKUP($C34,$V$115:$X$196,3,FALSE)=4),0,IF(VLOOKUP($C34,$V$115:$X$196,3,FALSE)=4,1,0))+IF(ISERROR(VLOOKUP($C34,$Y$115:$AA$196,3,FALSE)=4),0,IF(VLOOKUP($C34,$Y$115:$AA$196,3,FALSE)=4,1,0))+IF(ISERROR(VLOOKUP($C34,$AB$115:$AD$192,3,FALSE)=4),0,IF(VLOOKUP($C34,$AB$115:$AD$192,3,FALSE)=4,1,0))+IF(ISERROR(VLOOKUP($C34,$AE$115:$AG$192,3,FALSE)=4),0,IF(VLOOKUP($C34,$AE$115:$AG$192,3,FALSE)=4,1,0))+IF(ISERROR(VLOOKUP($C34,$AH$115:$AJ$196,3,FALSE)=4),0,IF(VLOOKUP($C34,$AH$115:$AJ$196,3,FALSE)=4,1,0))+IF(ISERROR(VLOOKUP($C34,$AK$115:$AM$196,3,FALSE)=4),0,IF(VLOOKUP($C34,$AK$115:$AM$196,3,FALSE)=4,1,0))+IF(ISERROR(VLOOKUP($C34,$AN$115:$AP$196,3,FALSE)=4),0,IF(VLOOKUP($C34,$AN$115:$AP$196,3,FALSE)=4,1,0))+IF(ISERROR(VLOOKUP($C34,$AQ$115:$AS$196,3,FALSE)=4),0,IF(VLOOKUP($C34,$AQ$115:$AS$196,3,FALSE)=4,1,0))+IF(ISERROR(VLOOKUP($C34,$AT$115:$AV$196,3,FALSE)=4),0,IF(VLOOKUP($C34,$AT$115:$AV$196,3,FALSE)=4,1,0))+IF(ISERROR(VLOOKUP($C34,$AW$115:$AY$196,3,FALSE)=4),0,IF(VLOOKUP($C34,$AW$115:$AY$196,3,FALSE)=4,1,0))+IF(ISERROR(VLOOKUP($C34,$AZ$115:$BB$196,3,FALSE)=4),0,IF(VLOOKUP($C34,$AZ$115:$BB$196,3,FALSE)=4,1,0))+IF(ISERROR(VLOOKUP($C34,$BC$115:$BE$196,3,FALSE)=4),0,IF(VLOOKUP($C34,$BC$115:$BE$196,3,FALSE)=4,1,0))+IF(ISERROR(VLOOKUP($C34,$BF$115:$BH$196,3,FALSE)=4),0,IF(VLOOKUP($C34,$BF$115:$BH$196,3,FALSE)=4,1,0))+IF(ISERROR(VLOOKUP($C34,$BI$115:$BK$196,3,FALSE)=4),0,IF(VLOOKUP($C34,$BI$115:$BK$196,3,FALSE)=4,1,0))</f>
        <v>4</v>
      </c>
      <c r="AI34">
        <f t="shared" si="5"/>
        <v>9</v>
      </c>
      <c r="AJ34" t="str">
        <f t="shared" si="11"/>
        <v/>
      </c>
      <c r="AK34" s="13" t="s">
        <v>234</v>
      </c>
      <c r="AL34" s="43">
        <f t="shared" si="12"/>
        <v>0</v>
      </c>
      <c r="AM34" s="43">
        <f t="shared" si="13"/>
        <v>0</v>
      </c>
      <c r="AN34" s="43">
        <f t="shared" si="14"/>
        <v>4</v>
      </c>
      <c r="AO34" s="43">
        <f t="shared" si="15"/>
        <v>5</v>
      </c>
    </row>
    <row r="35" spans="1:41" x14ac:dyDescent="0.25">
      <c r="A35" t="s">
        <v>534</v>
      </c>
      <c r="B35" t="s">
        <v>535</v>
      </c>
      <c r="C35" s="13" t="str">
        <f t="shared" si="6"/>
        <v>Carlos Gonzalez</v>
      </c>
      <c r="D35" s="7">
        <v>3</v>
      </c>
      <c r="E35" s="7">
        <v>-1</v>
      </c>
      <c r="F35" s="7">
        <v>-7</v>
      </c>
      <c r="G35" s="7">
        <v>1</v>
      </c>
      <c r="H35" s="7">
        <v>-6</v>
      </c>
      <c r="I35" s="7">
        <v>-10</v>
      </c>
      <c r="J35" s="7" t="s">
        <v>9</v>
      </c>
      <c r="K35" s="7">
        <v>-9</v>
      </c>
      <c r="L35" s="7">
        <v>17</v>
      </c>
      <c r="M35" s="7">
        <v>-5</v>
      </c>
      <c r="N35" s="7">
        <v>-5</v>
      </c>
      <c r="O35" s="7">
        <v>-8</v>
      </c>
      <c r="P35" s="7">
        <v>-9</v>
      </c>
      <c r="Q35" s="7">
        <v>10</v>
      </c>
      <c r="R35" s="7">
        <v>-3</v>
      </c>
      <c r="S35" s="7">
        <v>4</v>
      </c>
      <c r="T35" s="7">
        <v>9</v>
      </c>
      <c r="U35" s="7">
        <v>-8</v>
      </c>
      <c r="V35" s="7" t="s">
        <v>9</v>
      </c>
      <c r="W35" s="7" t="s">
        <v>9</v>
      </c>
      <c r="X35" s="7" t="s">
        <v>9</v>
      </c>
      <c r="Y35" s="20">
        <f t="shared" si="7"/>
        <v>-27</v>
      </c>
      <c r="Z35" s="2">
        <f t="shared" si="0"/>
        <v>17</v>
      </c>
      <c r="AA35" s="2">
        <f t="shared" si="8"/>
        <v>6</v>
      </c>
      <c r="AB35" s="2">
        <f t="shared" si="9"/>
        <v>0</v>
      </c>
      <c r="AC35" s="2">
        <f t="shared" si="10"/>
        <v>11</v>
      </c>
      <c r="AE35">
        <f t="shared" si="16"/>
        <v>0</v>
      </c>
      <c r="AF35">
        <f t="shared" si="17"/>
        <v>11</v>
      </c>
      <c r="AG35">
        <f t="shared" si="18"/>
        <v>4</v>
      </c>
      <c r="AH35">
        <f t="shared" si="19"/>
        <v>2</v>
      </c>
      <c r="AI35">
        <f t="shared" si="5"/>
        <v>17</v>
      </c>
      <c r="AJ35" t="str">
        <f t="shared" si="11"/>
        <v/>
      </c>
      <c r="AK35" s="13" t="s">
        <v>494</v>
      </c>
      <c r="AL35" s="43">
        <f t="shared" si="12"/>
        <v>0</v>
      </c>
      <c r="AM35" s="43">
        <f t="shared" si="13"/>
        <v>15</v>
      </c>
      <c r="AN35" s="43">
        <f t="shared" si="14"/>
        <v>2</v>
      </c>
      <c r="AO35" s="43">
        <f t="shared" si="15"/>
        <v>0</v>
      </c>
    </row>
    <row r="36" spans="1:41" x14ac:dyDescent="0.25">
      <c r="A36" t="s">
        <v>546</v>
      </c>
      <c r="B36" t="s">
        <v>645</v>
      </c>
      <c r="C36" s="13" t="str">
        <f t="shared" si="6"/>
        <v>Darren Gray</v>
      </c>
      <c r="D36" s="7" t="s">
        <v>9</v>
      </c>
      <c r="E36" s="7">
        <v>-4</v>
      </c>
      <c r="F36" s="7" t="s">
        <v>9</v>
      </c>
      <c r="G36" s="7">
        <v>-8</v>
      </c>
      <c r="H36" s="7">
        <v>2</v>
      </c>
      <c r="I36" s="7" t="s">
        <v>9</v>
      </c>
      <c r="J36" s="7" t="s">
        <v>9</v>
      </c>
      <c r="K36" s="7">
        <v>7</v>
      </c>
      <c r="L36" s="7">
        <v>5</v>
      </c>
      <c r="M36" s="7">
        <v>-7</v>
      </c>
      <c r="N36" s="7">
        <v>0</v>
      </c>
      <c r="O36" s="7">
        <v>-6</v>
      </c>
      <c r="P36" s="7">
        <v>21</v>
      </c>
      <c r="Q36" s="7">
        <v>15</v>
      </c>
      <c r="R36" s="7">
        <v>13</v>
      </c>
      <c r="S36" s="7">
        <v>-8</v>
      </c>
      <c r="T36" s="7">
        <v>11</v>
      </c>
      <c r="U36" s="7">
        <v>-7</v>
      </c>
      <c r="V36" s="7" t="s">
        <v>9</v>
      </c>
      <c r="W36" s="7" t="s">
        <v>9</v>
      </c>
      <c r="X36" s="7" t="s">
        <v>9</v>
      </c>
      <c r="Y36" s="20">
        <f t="shared" si="7"/>
        <v>34</v>
      </c>
      <c r="Z36" s="2">
        <f t="shared" si="0"/>
        <v>14</v>
      </c>
      <c r="AA36" s="2">
        <f t="shared" si="8"/>
        <v>7</v>
      </c>
      <c r="AB36" s="2">
        <f t="shared" si="9"/>
        <v>1</v>
      </c>
      <c r="AC36" s="2">
        <f t="shared" si="10"/>
        <v>6</v>
      </c>
      <c r="AE36">
        <f t="shared" si="16"/>
        <v>0</v>
      </c>
      <c r="AF36">
        <f t="shared" si="17"/>
        <v>1</v>
      </c>
      <c r="AG36">
        <f t="shared" si="18"/>
        <v>1</v>
      </c>
      <c r="AH36">
        <f t="shared" si="19"/>
        <v>12</v>
      </c>
      <c r="AI36">
        <f t="shared" si="5"/>
        <v>14</v>
      </c>
      <c r="AJ36" t="str">
        <f t="shared" si="11"/>
        <v/>
      </c>
      <c r="AK36" s="13" t="s">
        <v>613</v>
      </c>
      <c r="AL36" s="43">
        <f t="shared" si="12"/>
        <v>0</v>
      </c>
      <c r="AM36" s="43">
        <f t="shared" si="13"/>
        <v>0</v>
      </c>
      <c r="AN36" s="43">
        <f t="shared" si="14"/>
        <v>0</v>
      </c>
      <c r="AO36" s="43">
        <f t="shared" si="15"/>
        <v>14</v>
      </c>
    </row>
    <row r="37" spans="1:41" x14ac:dyDescent="0.25">
      <c r="A37" t="s">
        <v>61</v>
      </c>
      <c r="B37" t="s">
        <v>62</v>
      </c>
      <c r="C37" s="13" t="str">
        <f t="shared" si="6"/>
        <v>Adrian Green</v>
      </c>
      <c r="D37" s="7">
        <v>-7</v>
      </c>
      <c r="E37" s="7">
        <v>-13</v>
      </c>
      <c r="F37" s="7" t="s">
        <v>9</v>
      </c>
      <c r="G37" s="7" t="s">
        <v>9</v>
      </c>
      <c r="H37" s="7" t="s">
        <v>9</v>
      </c>
      <c r="I37" s="7" t="s">
        <v>9</v>
      </c>
      <c r="J37" s="7" t="s">
        <v>9</v>
      </c>
      <c r="K37" s="7" t="s">
        <v>9</v>
      </c>
      <c r="L37" s="7" t="s">
        <v>9</v>
      </c>
      <c r="M37" s="7" t="s">
        <v>9</v>
      </c>
      <c r="N37" s="7" t="s">
        <v>9</v>
      </c>
      <c r="O37" s="7" t="s">
        <v>9</v>
      </c>
      <c r="P37" s="7" t="s">
        <v>9</v>
      </c>
      <c r="Q37" s="7" t="s">
        <v>9</v>
      </c>
      <c r="R37" s="7" t="s">
        <v>9</v>
      </c>
      <c r="S37" s="7" t="s">
        <v>9</v>
      </c>
      <c r="T37" s="7" t="s">
        <v>9</v>
      </c>
      <c r="U37" s="7" t="s">
        <v>9</v>
      </c>
      <c r="V37" s="7" t="s">
        <v>9</v>
      </c>
      <c r="W37" s="7" t="s">
        <v>9</v>
      </c>
      <c r="X37" s="7" t="s">
        <v>9</v>
      </c>
      <c r="Y37" s="20">
        <f t="shared" si="7"/>
        <v>-20</v>
      </c>
      <c r="Z37" s="2">
        <f t="shared" si="0"/>
        <v>2</v>
      </c>
      <c r="AA37" s="2">
        <f t="shared" si="8"/>
        <v>0</v>
      </c>
      <c r="AB37" s="2">
        <f t="shared" si="9"/>
        <v>0</v>
      </c>
      <c r="AC37" s="2">
        <f t="shared" si="10"/>
        <v>2</v>
      </c>
      <c r="AE37">
        <f t="shared" si="16"/>
        <v>0</v>
      </c>
      <c r="AF37">
        <f t="shared" si="17"/>
        <v>0</v>
      </c>
      <c r="AG37">
        <f t="shared" si="18"/>
        <v>0</v>
      </c>
      <c r="AH37">
        <f t="shared" si="19"/>
        <v>2</v>
      </c>
      <c r="AI37">
        <f t="shared" si="5"/>
        <v>2</v>
      </c>
      <c r="AJ37" t="str">
        <f t="shared" si="11"/>
        <v/>
      </c>
      <c r="AK37" s="13" t="s">
        <v>63</v>
      </c>
      <c r="AL37" s="43">
        <f t="shared" si="12"/>
        <v>2</v>
      </c>
      <c r="AM37" s="43">
        <f t="shared" si="13"/>
        <v>0</v>
      </c>
      <c r="AN37" s="43">
        <f t="shared" si="14"/>
        <v>0</v>
      </c>
      <c r="AO37" s="43">
        <f t="shared" si="15"/>
        <v>0</v>
      </c>
    </row>
    <row r="38" spans="1:41" x14ac:dyDescent="0.25">
      <c r="A38" t="s">
        <v>184</v>
      </c>
      <c r="B38" t="s">
        <v>62</v>
      </c>
      <c r="C38" s="13" t="str">
        <f t="shared" si="6"/>
        <v>Craig Green</v>
      </c>
      <c r="D38" s="7">
        <v>-18</v>
      </c>
      <c r="E38" s="7">
        <v>-15</v>
      </c>
      <c r="F38" s="7">
        <v>-4</v>
      </c>
      <c r="G38" s="7">
        <v>6</v>
      </c>
      <c r="H38" s="7">
        <v>-2</v>
      </c>
      <c r="I38" s="7">
        <v>4</v>
      </c>
      <c r="J38" s="7">
        <v>16</v>
      </c>
      <c r="K38" s="7">
        <v>-18</v>
      </c>
      <c r="L38" s="7" t="s">
        <v>9</v>
      </c>
      <c r="M38" s="7">
        <v>-6</v>
      </c>
      <c r="N38" s="7">
        <v>7</v>
      </c>
      <c r="O38" s="7">
        <v>23</v>
      </c>
      <c r="P38" s="7">
        <v>-3</v>
      </c>
      <c r="Q38" s="7">
        <v>-6</v>
      </c>
      <c r="R38" s="7">
        <v>-14</v>
      </c>
      <c r="S38" s="7">
        <v>-4</v>
      </c>
      <c r="T38" s="7">
        <v>9</v>
      </c>
      <c r="U38" s="7">
        <v>-12</v>
      </c>
      <c r="V38" s="7" t="s">
        <v>9</v>
      </c>
      <c r="W38" s="7" t="s">
        <v>9</v>
      </c>
      <c r="X38" s="7" t="s">
        <v>9</v>
      </c>
      <c r="Y38" s="20">
        <f t="shared" si="7"/>
        <v>-37</v>
      </c>
      <c r="Z38" s="2">
        <f t="shared" si="0"/>
        <v>17</v>
      </c>
      <c r="AA38" s="2">
        <f t="shared" si="8"/>
        <v>6</v>
      </c>
      <c r="AB38" s="2">
        <f t="shared" si="9"/>
        <v>0</v>
      </c>
      <c r="AC38" s="2">
        <f t="shared" si="10"/>
        <v>11</v>
      </c>
      <c r="AE38">
        <f t="shared" si="16"/>
        <v>0</v>
      </c>
      <c r="AF38">
        <f t="shared" si="17"/>
        <v>2</v>
      </c>
      <c r="AG38">
        <f t="shared" si="18"/>
        <v>13</v>
      </c>
      <c r="AH38">
        <f t="shared" si="19"/>
        <v>2</v>
      </c>
      <c r="AI38">
        <f t="shared" si="5"/>
        <v>17</v>
      </c>
      <c r="AJ38" t="str">
        <f t="shared" si="11"/>
        <v/>
      </c>
      <c r="AK38" s="13" t="s">
        <v>260</v>
      </c>
      <c r="AL38" s="43">
        <f t="shared" si="12"/>
        <v>0</v>
      </c>
      <c r="AM38" s="43">
        <f t="shared" si="13"/>
        <v>17</v>
      </c>
      <c r="AN38" s="43">
        <f t="shared" si="14"/>
        <v>0</v>
      </c>
      <c r="AO38" s="43">
        <f t="shared" si="15"/>
        <v>0</v>
      </c>
    </row>
    <row r="39" spans="1:41" x14ac:dyDescent="0.25">
      <c r="A39" t="s">
        <v>646</v>
      </c>
      <c r="B39" t="s">
        <v>647</v>
      </c>
      <c r="C39" s="13" t="str">
        <f t="shared" si="6"/>
        <v>Cassandra Harvey</v>
      </c>
      <c r="D39" s="7">
        <v>-7</v>
      </c>
      <c r="E39" s="7">
        <v>-13</v>
      </c>
      <c r="F39" s="7">
        <v>-15</v>
      </c>
      <c r="G39" s="7">
        <v>6</v>
      </c>
      <c r="H39" s="7">
        <v>10</v>
      </c>
      <c r="I39" s="7">
        <v>10</v>
      </c>
      <c r="J39" s="7" t="s">
        <v>9</v>
      </c>
      <c r="K39" s="7" t="s">
        <v>9</v>
      </c>
      <c r="L39" s="7" t="s">
        <v>9</v>
      </c>
      <c r="M39" s="7">
        <v>-5</v>
      </c>
      <c r="N39" s="7">
        <v>10</v>
      </c>
      <c r="O39" s="7">
        <v>12</v>
      </c>
      <c r="P39" s="7">
        <v>2</v>
      </c>
      <c r="Q39" s="7">
        <v>-4</v>
      </c>
      <c r="R39" s="7">
        <v>6</v>
      </c>
      <c r="S39" s="7">
        <v>7</v>
      </c>
      <c r="T39" s="7">
        <v>-3</v>
      </c>
      <c r="U39" s="7">
        <v>14</v>
      </c>
      <c r="V39" s="7" t="s">
        <v>9</v>
      </c>
      <c r="W39" s="7">
        <v>6</v>
      </c>
      <c r="X39" s="7">
        <v>-2</v>
      </c>
      <c r="Y39" s="20">
        <f t="shared" si="7"/>
        <v>34</v>
      </c>
      <c r="Z39" s="2">
        <f t="shared" si="0"/>
        <v>17</v>
      </c>
      <c r="AA39" s="2">
        <f t="shared" si="8"/>
        <v>10</v>
      </c>
      <c r="AB39" s="2">
        <f t="shared" si="9"/>
        <v>0</v>
      </c>
      <c r="AC39" s="2">
        <f t="shared" si="10"/>
        <v>7</v>
      </c>
      <c r="AE39">
        <f t="shared" si="16"/>
        <v>17</v>
      </c>
      <c r="AF39">
        <f t="shared" si="17"/>
        <v>0</v>
      </c>
      <c r="AG39">
        <f t="shared" si="18"/>
        <v>0</v>
      </c>
      <c r="AH39">
        <f t="shared" si="19"/>
        <v>0</v>
      </c>
      <c r="AI39">
        <f t="shared" si="5"/>
        <v>17</v>
      </c>
      <c r="AJ39" t="str">
        <f t="shared" si="11"/>
        <v/>
      </c>
      <c r="AK39" s="13" t="s">
        <v>600</v>
      </c>
      <c r="AL39" s="43">
        <f t="shared" si="12"/>
        <v>16</v>
      </c>
      <c r="AM39" s="43">
        <f t="shared" si="13"/>
        <v>1</v>
      </c>
      <c r="AN39" s="43">
        <f t="shared" si="14"/>
        <v>0</v>
      </c>
      <c r="AO39" s="43">
        <f t="shared" si="15"/>
        <v>0</v>
      </c>
    </row>
    <row r="40" spans="1:41" x14ac:dyDescent="0.25">
      <c r="A40" t="s">
        <v>648</v>
      </c>
      <c r="B40" t="s">
        <v>70</v>
      </c>
      <c r="C40" s="13" t="str">
        <f t="shared" si="6"/>
        <v>Charlie Hicks</v>
      </c>
      <c r="D40" s="7" t="s">
        <v>9</v>
      </c>
      <c r="E40" s="7">
        <v>-28</v>
      </c>
      <c r="F40" s="7">
        <v>2</v>
      </c>
      <c r="G40" s="7">
        <v>-8</v>
      </c>
      <c r="H40" s="7">
        <v>2</v>
      </c>
      <c r="I40" s="7">
        <v>9</v>
      </c>
      <c r="J40" s="7" t="s">
        <v>9</v>
      </c>
      <c r="K40" s="7">
        <v>-3</v>
      </c>
      <c r="L40" s="7">
        <v>-4</v>
      </c>
      <c r="M40" s="7">
        <v>-15</v>
      </c>
      <c r="N40" s="7">
        <v>-19</v>
      </c>
      <c r="O40" s="7">
        <v>-6</v>
      </c>
      <c r="P40" s="7" t="s">
        <v>9</v>
      </c>
      <c r="Q40" s="7">
        <v>15</v>
      </c>
      <c r="R40" s="7">
        <v>13</v>
      </c>
      <c r="S40" s="7" t="s">
        <v>9</v>
      </c>
      <c r="T40" s="7">
        <v>12</v>
      </c>
      <c r="U40" s="7">
        <v>15</v>
      </c>
      <c r="V40" s="7" t="s">
        <v>9</v>
      </c>
      <c r="W40" s="7" t="s">
        <v>9</v>
      </c>
      <c r="X40" s="7" t="s">
        <v>9</v>
      </c>
      <c r="Y40" s="20">
        <f t="shared" si="7"/>
        <v>-15</v>
      </c>
      <c r="Z40" s="2">
        <f t="shared" si="0"/>
        <v>14</v>
      </c>
      <c r="AA40" s="2">
        <f t="shared" si="8"/>
        <v>7</v>
      </c>
      <c r="AB40" s="2">
        <f t="shared" si="9"/>
        <v>0</v>
      </c>
      <c r="AC40" s="2">
        <f t="shared" si="10"/>
        <v>7</v>
      </c>
      <c r="AE40">
        <f t="shared" si="16"/>
        <v>11</v>
      </c>
      <c r="AF40">
        <f t="shared" si="17"/>
        <v>3</v>
      </c>
      <c r="AG40">
        <f t="shared" si="18"/>
        <v>0</v>
      </c>
      <c r="AH40">
        <f t="shared" si="19"/>
        <v>0</v>
      </c>
      <c r="AI40">
        <f t="shared" si="5"/>
        <v>14</v>
      </c>
      <c r="AJ40" t="str">
        <f t="shared" si="11"/>
        <v/>
      </c>
      <c r="AK40" s="13" t="s">
        <v>614</v>
      </c>
      <c r="AL40" s="43">
        <f t="shared" si="12"/>
        <v>0</v>
      </c>
      <c r="AM40" s="43">
        <f t="shared" si="13"/>
        <v>0</v>
      </c>
      <c r="AN40" s="43">
        <f t="shared" si="14"/>
        <v>0</v>
      </c>
      <c r="AO40" s="43">
        <f t="shared" si="15"/>
        <v>14</v>
      </c>
    </row>
    <row r="41" spans="1:41" x14ac:dyDescent="0.25">
      <c r="A41" t="s">
        <v>649</v>
      </c>
      <c r="B41" t="s">
        <v>70</v>
      </c>
      <c r="C41" s="13" t="str">
        <f t="shared" si="6"/>
        <v>Corey Hicks</v>
      </c>
      <c r="D41" s="7">
        <v>4</v>
      </c>
      <c r="E41" s="7">
        <v>-3</v>
      </c>
      <c r="F41" s="7">
        <v>2</v>
      </c>
      <c r="G41" s="7">
        <v>9</v>
      </c>
      <c r="H41" s="7">
        <v>26</v>
      </c>
      <c r="I41" s="7">
        <v>-4</v>
      </c>
      <c r="J41" s="7" t="s">
        <v>9</v>
      </c>
      <c r="K41" s="7">
        <v>-17</v>
      </c>
      <c r="L41" s="7">
        <v>-4</v>
      </c>
      <c r="M41" s="7">
        <v>-15</v>
      </c>
      <c r="N41" s="7">
        <v>-19</v>
      </c>
      <c r="O41" s="7" t="s">
        <v>9</v>
      </c>
      <c r="P41" s="7" t="s">
        <v>9</v>
      </c>
      <c r="Q41" s="7">
        <v>-6</v>
      </c>
      <c r="R41" s="7" t="s">
        <v>9</v>
      </c>
      <c r="S41" s="7">
        <v>10</v>
      </c>
      <c r="T41" s="7">
        <v>-1</v>
      </c>
      <c r="U41" s="7">
        <v>0</v>
      </c>
      <c r="V41" s="7" t="s">
        <v>9</v>
      </c>
      <c r="W41" s="7" t="s">
        <v>9</v>
      </c>
      <c r="X41" s="7" t="s">
        <v>9</v>
      </c>
      <c r="Y41" s="20">
        <f t="shared" si="7"/>
        <v>-18</v>
      </c>
      <c r="Z41" s="2">
        <f t="shared" si="0"/>
        <v>14</v>
      </c>
      <c r="AA41" s="2">
        <f t="shared" si="8"/>
        <v>5</v>
      </c>
      <c r="AB41" s="2">
        <f t="shared" si="9"/>
        <v>1</v>
      </c>
      <c r="AC41" s="2">
        <f t="shared" si="10"/>
        <v>8</v>
      </c>
      <c r="AE41">
        <f t="shared" si="16"/>
        <v>5</v>
      </c>
      <c r="AF41">
        <f t="shared" si="17"/>
        <v>9</v>
      </c>
      <c r="AG41">
        <f t="shared" si="18"/>
        <v>0</v>
      </c>
      <c r="AH41">
        <f t="shared" si="19"/>
        <v>0</v>
      </c>
      <c r="AI41">
        <f t="shared" si="5"/>
        <v>14</v>
      </c>
      <c r="AJ41" t="str">
        <f t="shared" si="11"/>
        <v/>
      </c>
      <c r="AK41" s="13" t="s">
        <v>609</v>
      </c>
      <c r="AL41" s="43">
        <f t="shared" si="12"/>
        <v>0</v>
      </c>
      <c r="AM41" s="43">
        <f t="shared" si="13"/>
        <v>0</v>
      </c>
      <c r="AN41" s="43">
        <f t="shared" si="14"/>
        <v>0</v>
      </c>
      <c r="AO41" s="43">
        <f t="shared" si="15"/>
        <v>14</v>
      </c>
    </row>
    <row r="42" spans="1:41" x14ac:dyDescent="0.25">
      <c r="A42" t="s">
        <v>53</v>
      </c>
      <c r="B42" t="s">
        <v>70</v>
      </c>
      <c r="C42" s="13" t="str">
        <f t="shared" si="6"/>
        <v>Steve Hicks</v>
      </c>
      <c r="D42" s="7">
        <v>-2</v>
      </c>
      <c r="E42" s="7">
        <v>7</v>
      </c>
      <c r="F42" s="7">
        <v>2</v>
      </c>
      <c r="G42" s="7">
        <v>-4</v>
      </c>
      <c r="H42" s="7">
        <v>-1</v>
      </c>
      <c r="I42" s="7">
        <v>4</v>
      </c>
      <c r="J42" s="7">
        <v>17</v>
      </c>
      <c r="K42" s="7">
        <v>-16</v>
      </c>
      <c r="L42" s="7">
        <v>9</v>
      </c>
      <c r="M42" s="7">
        <v>7</v>
      </c>
      <c r="N42" s="7">
        <v>3</v>
      </c>
      <c r="O42" s="7">
        <v>-8</v>
      </c>
      <c r="P42" s="7">
        <v>-6</v>
      </c>
      <c r="Q42" s="7">
        <v>-3</v>
      </c>
      <c r="R42" s="7">
        <v>10</v>
      </c>
      <c r="S42" s="7">
        <v>4</v>
      </c>
      <c r="T42" s="7">
        <v>-3</v>
      </c>
      <c r="U42" s="7">
        <v>0</v>
      </c>
      <c r="V42" s="7" t="s">
        <v>9</v>
      </c>
      <c r="W42" s="7" t="s">
        <v>9</v>
      </c>
      <c r="X42" s="7" t="s">
        <v>9</v>
      </c>
      <c r="Y42" s="20">
        <f t="shared" si="7"/>
        <v>20</v>
      </c>
      <c r="Z42" s="2">
        <f t="shared" si="0"/>
        <v>18</v>
      </c>
      <c r="AA42" s="2">
        <f t="shared" si="8"/>
        <v>9</v>
      </c>
      <c r="AB42" s="2">
        <f t="shared" si="9"/>
        <v>1</v>
      </c>
      <c r="AC42" s="2">
        <f t="shared" si="10"/>
        <v>8</v>
      </c>
      <c r="AE42">
        <f t="shared" si="16"/>
        <v>0</v>
      </c>
      <c r="AF42">
        <f t="shared" si="17"/>
        <v>15</v>
      </c>
      <c r="AG42">
        <f t="shared" si="18"/>
        <v>0</v>
      </c>
      <c r="AH42">
        <f t="shared" si="19"/>
        <v>3</v>
      </c>
      <c r="AI42">
        <f t="shared" si="5"/>
        <v>18</v>
      </c>
      <c r="AJ42" t="str">
        <f t="shared" si="11"/>
        <v/>
      </c>
      <c r="AK42" s="13" t="s">
        <v>71</v>
      </c>
      <c r="AL42" s="43">
        <f t="shared" si="12"/>
        <v>0</v>
      </c>
      <c r="AM42" s="43">
        <f t="shared" si="13"/>
        <v>15</v>
      </c>
      <c r="AN42" s="43">
        <f t="shared" si="14"/>
        <v>3</v>
      </c>
      <c r="AO42" s="43">
        <f t="shared" si="15"/>
        <v>0</v>
      </c>
    </row>
    <row r="43" spans="1:41" x14ac:dyDescent="0.25">
      <c r="A43" t="s">
        <v>72</v>
      </c>
      <c r="B43" t="s">
        <v>70</v>
      </c>
      <c r="C43" s="13" t="str">
        <f t="shared" si="6"/>
        <v>Tim Hicks</v>
      </c>
      <c r="D43" s="7">
        <v>1</v>
      </c>
      <c r="E43" s="7">
        <v>3</v>
      </c>
      <c r="F43" s="7">
        <v>-12</v>
      </c>
      <c r="G43" s="7">
        <v>-13</v>
      </c>
      <c r="H43" s="7">
        <v>19</v>
      </c>
      <c r="I43" s="7">
        <v>-16</v>
      </c>
      <c r="J43" s="7">
        <v>1</v>
      </c>
      <c r="K43" s="7">
        <v>-13</v>
      </c>
      <c r="L43" s="7">
        <v>15</v>
      </c>
      <c r="M43" s="7">
        <v>-13</v>
      </c>
      <c r="N43" s="7">
        <v>-3</v>
      </c>
      <c r="O43" s="7">
        <v>7</v>
      </c>
      <c r="P43" s="7">
        <v>-5</v>
      </c>
      <c r="Q43" s="7">
        <v>11</v>
      </c>
      <c r="R43" s="7">
        <v>-10</v>
      </c>
      <c r="S43" s="7">
        <v>-4</v>
      </c>
      <c r="T43" s="7">
        <v>19</v>
      </c>
      <c r="U43" s="7">
        <v>-10</v>
      </c>
      <c r="V43" s="7" t="s">
        <v>9</v>
      </c>
      <c r="W43" s="7">
        <v>-7</v>
      </c>
      <c r="X43" s="7">
        <v>3</v>
      </c>
      <c r="Y43" s="20">
        <f t="shared" si="7"/>
        <v>-27</v>
      </c>
      <c r="Z43" s="2">
        <f t="shared" si="0"/>
        <v>20</v>
      </c>
      <c r="AA43" s="2">
        <f t="shared" si="8"/>
        <v>9</v>
      </c>
      <c r="AB43" s="2">
        <f t="shared" si="9"/>
        <v>0</v>
      </c>
      <c r="AC43" s="2">
        <f t="shared" si="10"/>
        <v>11</v>
      </c>
      <c r="AE43">
        <f t="shared" si="16"/>
        <v>0</v>
      </c>
      <c r="AF43">
        <f t="shared" si="17"/>
        <v>11</v>
      </c>
      <c r="AG43">
        <f t="shared" si="18"/>
        <v>9</v>
      </c>
      <c r="AH43">
        <f t="shared" si="19"/>
        <v>0</v>
      </c>
      <c r="AI43">
        <f t="shared" si="5"/>
        <v>20</v>
      </c>
      <c r="AJ43" t="str">
        <f t="shared" si="11"/>
        <v/>
      </c>
      <c r="AK43" s="13" t="s">
        <v>73</v>
      </c>
      <c r="AL43" s="43">
        <f t="shared" si="12"/>
        <v>20</v>
      </c>
      <c r="AM43" s="43">
        <f t="shared" si="13"/>
        <v>0</v>
      </c>
      <c r="AN43" s="43">
        <f t="shared" si="14"/>
        <v>0</v>
      </c>
      <c r="AO43" s="43">
        <f t="shared" si="15"/>
        <v>0</v>
      </c>
    </row>
    <row r="44" spans="1:41" x14ac:dyDescent="0.25">
      <c r="A44" t="s">
        <v>155</v>
      </c>
      <c r="B44" t="s">
        <v>156</v>
      </c>
      <c r="C44" s="13" t="str">
        <f t="shared" si="6"/>
        <v>Henry Higgins</v>
      </c>
      <c r="D44" s="7">
        <v>-1</v>
      </c>
      <c r="E44" s="7" t="s">
        <v>9</v>
      </c>
      <c r="F44" s="7">
        <v>-8</v>
      </c>
      <c r="G44" s="7">
        <v>5</v>
      </c>
      <c r="H44" s="7">
        <v>9</v>
      </c>
      <c r="I44" s="7">
        <v>11</v>
      </c>
      <c r="J44" s="7">
        <v>7</v>
      </c>
      <c r="K44" s="7">
        <v>-27</v>
      </c>
      <c r="L44" s="7">
        <v>-1</v>
      </c>
      <c r="M44" s="7">
        <v>-6</v>
      </c>
      <c r="N44" s="7">
        <v>-2</v>
      </c>
      <c r="O44" s="7">
        <v>3</v>
      </c>
      <c r="P44" s="7">
        <v>17</v>
      </c>
      <c r="Q44" s="7">
        <v>2</v>
      </c>
      <c r="R44" s="7">
        <v>-6</v>
      </c>
      <c r="S44" s="7">
        <v>-7</v>
      </c>
      <c r="T44" s="7">
        <v>-11</v>
      </c>
      <c r="U44" s="7">
        <v>18</v>
      </c>
      <c r="V44" s="7" t="s">
        <v>9</v>
      </c>
      <c r="W44" s="7" t="s">
        <v>9</v>
      </c>
      <c r="X44" s="7" t="s">
        <v>9</v>
      </c>
      <c r="Y44" s="20">
        <f t="shared" si="7"/>
        <v>3</v>
      </c>
      <c r="Z44" s="2">
        <f t="shared" si="0"/>
        <v>17</v>
      </c>
      <c r="AA44" s="2">
        <f t="shared" si="8"/>
        <v>8</v>
      </c>
      <c r="AB44" s="2">
        <f t="shared" si="9"/>
        <v>0</v>
      </c>
      <c r="AC44" s="2">
        <f t="shared" si="10"/>
        <v>9</v>
      </c>
      <c r="AE44">
        <f t="shared" si="16"/>
        <v>0</v>
      </c>
      <c r="AF44">
        <f t="shared" si="17"/>
        <v>2</v>
      </c>
      <c r="AG44">
        <f t="shared" si="18"/>
        <v>4</v>
      </c>
      <c r="AH44">
        <f t="shared" si="19"/>
        <v>11</v>
      </c>
      <c r="AI44">
        <f t="shared" si="5"/>
        <v>17</v>
      </c>
      <c r="AJ44" t="str">
        <f t="shared" si="11"/>
        <v/>
      </c>
      <c r="AK44" s="13" t="s">
        <v>157</v>
      </c>
      <c r="AL44" s="43">
        <f t="shared" si="12"/>
        <v>0</v>
      </c>
      <c r="AM44" s="43">
        <f t="shared" si="13"/>
        <v>1</v>
      </c>
      <c r="AN44" s="43">
        <f t="shared" si="14"/>
        <v>16</v>
      </c>
      <c r="AO44" s="43">
        <f t="shared" si="15"/>
        <v>0</v>
      </c>
    </row>
    <row r="45" spans="1:41" x14ac:dyDescent="0.25">
      <c r="A45" t="s">
        <v>178</v>
      </c>
      <c r="B45" t="s">
        <v>75</v>
      </c>
      <c r="C45" s="13" t="str">
        <f t="shared" si="6"/>
        <v>Cooper Hocking</v>
      </c>
      <c r="D45" s="7" t="s">
        <v>9</v>
      </c>
      <c r="E45" s="7" t="s">
        <v>9</v>
      </c>
      <c r="F45" s="7" t="s">
        <v>9</v>
      </c>
      <c r="G45" s="7" t="s">
        <v>9</v>
      </c>
      <c r="H45" s="7" t="s">
        <v>9</v>
      </c>
      <c r="I45" s="7" t="s">
        <v>9</v>
      </c>
      <c r="J45" s="7" t="s">
        <v>9</v>
      </c>
      <c r="K45" s="7" t="s">
        <v>9</v>
      </c>
      <c r="L45" s="7" t="s">
        <v>9</v>
      </c>
      <c r="M45" s="7" t="s">
        <v>9</v>
      </c>
      <c r="N45" s="7" t="s">
        <v>9</v>
      </c>
      <c r="O45" s="7" t="s">
        <v>9</v>
      </c>
      <c r="P45" s="7" t="s">
        <v>9</v>
      </c>
      <c r="Q45" s="7" t="s">
        <v>9</v>
      </c>
      <c r="R45" s="7" t="s">
        <v>9</v>
      </c>
      <c r="S45" s="7" t="s">
        <v>9</v>
      </c>
      <c r="T45" s="7" t="s">
        <v>9</v>
      </c>
      <c r="U45" s="7" t="s">
        <v>9</v>
      </c>
      <c r="V45" s="7" t="s">
        <v>9</v>
      </c>
      <c r="W45" s="7" t="s">
        <v>9</v>
      </c>
      <c r="X45" s="7" t="s">
        <v>9</v>
      </c>
      <c r="Y45" s="20">
        <f t="shared" si="7"/>
        <v>0</v>
      </c>
      <c r="Z45" s="2">
        <f t="shared" si="0"/>
        <v>0</v>
      </c>
      <c r="AA45" s="2">
        <f t="shared" si="8"/>
        <v>0</v>
      </c>
      <c r="AB45" s="2">
        <f t="shared" si="9"/>
        <v>0</v>
      </c>
      <c r="AC45" s="2">
        <f t="shared" si="10"/>
        <v>0</v>
      </c>
      <c r="AE45">
        <f t="shared" si="16"/>
        <v>0</v>
      </c>
      <c r="AF45">
        <f t="shared" si="17"/>
        <v>0</v>
      </c>
      <c r="AG45">
        <f t="shared" si="18"/>
        <v>0</v>
      </c>
      <c r="AH45">
        <f t="shared" si="19"/>
        <v>0</v>
      </c>
      <c r="AI45">
        <f t="shared" si="5"/>
        <v>0</v>
      </c>
      <c r="AJ45" t="str">
        <f t="shared" si="11"/>
        <v/>
      </c>
      <c r="AK45" s="13" t="s">
        <v>503</v>
      </c>
      <c r="AL45" s="43">
        <f t="shared" si="12"/>
        <v>0</v>
      </c>
      <c r="AM45" s="43">
        <f t="shared" si="13"/>
        <v>0</v>
      </c>
      <c r="AN45" s="43">
        <f t="shared" si="14"/>
        <v>0</v>
      </c>
      <c r="AO45" s="43">
        <f t="shared" si="15"/>
        <v>0</v>
      </c>
    </row>
    <row r="46" spans="1:41" x14ac:dyDescent="0.25">
      <c r="A46" t="s">
        <v>35</v>
      </c>
      <c r="B46" t="s">
        <v>75</v>
      </c>
      <c r="C46" s="13" t="str">
        <f t="shared" si="6"/>
        <v>Scott Hocking</v>
      </c>
      <c r="D46" s="7">
        <v>-18</v>
      </c>
      <c r="E46" s="7">
        <v>-15</v>
      </c>
      <c r="F46" s="7" t="s">
        <v>9</v>
      </c>
      <c r="G46" s="7">
        <v>-2</v>
      </c>
      <c r="H46" s="7">
        <v>39</v>
      </c>
      <c r="I46" s="7">
        <v>-15</v>
      </c>
      <c r="J46" s="7">
        <v>7</v>
      </c>
      <c r="K46" s="7">
        <v>-12</v>
      </c>
      <c r="L46" s="7">
        <v>7</v>
      </c>
      <c r="M46" s="7">
        <v>21</v>
      </c>
      <c r="N46" s="7">
        <v>29</v>
      </c>
      <c r="O46" s="7">
        <v>1</v>
      </c>
      <c r="P46" s="7">
        <v>-8</v>
      </c>
      <c r="Q46" s="7">
        <v>-17</v>
      </c>
      <c r="R46" s="7">
        <v>-10</v>
      </c>
      <c r="S46" s="7">
        <v>-15</v>
      </c>
      <c r="T46" s="7">
        <v>9</v>
      </c>
      <c r="U46" s="7">
        <v>-12</v>
      </c>
      <c r="V46" s="7" t="s">
        <v>9</v>
      </c>
      <c r="W46" s="7" t="s">
        <v>9</v>
      </c>
      <c r="X46" s="7" t="s">
        <v>9</v>
      </c>
      <c r="Y46" s="20">
        <f t="shared" si="7"/>
        <v>-11</v>
      </c>
      <c r="Z46" s="2">
        <f t="shared" si="0"/>
        <v>17</v>
      </c>
      <c r="AA46" s="2">
        <f t="shared" si="8"/>
        <v>7</v>
      </c>
      <c r="AB46" s="2">
        <f t="shared" si="9"/>
        <v>0</v>
      </c>
      <c r="AC46" s="2">
        <f t="shared" si="10"/>
        <v>10</v>
      </c>
      <c r="AE46">
        <f t="shared" si="16"/>
        <v>17</v>
      </c>
      <c r="AF46">
        <f t="shared" si="17"/>
        <v>0</v>
      </c>
      <c r="AG46">
        <f t="shared" si="18"/>
        <v>0</v>
      </c>
      <c r="AH46">
        <f t="shared" si="19"/>
        <v>0</v>
      </c>
      <c r="AI46">
        <f t="shared" si="5"/>
        <v>17</v>
      </c>
      <c r="AJ46" t="str">
        <f t="shared" si="11"/>
        <v/>
      </c>
      <c r="AK46" s="13" t="s">
        <v>154</v>
      </c>
      <c r="AL46" s="43">
        <f t="shared" si="12"/>
        <v>0</v>
      </c>
      <c r="AM46" s="43">
        <f t="shared" si="13"/>
        <v>17</v>
      </c>
      <c r="AN46" s="43">
        <f t="shared" si="14"/>
        <v>0</v>
      </c>
      <c r="AO46" s="43">
        <f t="shared" si="15"/>
        <v>0</v>
      </c>
    </row>
    <row r="47" spans="1:41" x14ac:dyDescent="0.25">
      <c r="A47" t="s">
        <v>77</v>
      </c>
      <c r="B47" t="s">
        <v>78</v>
      </c>
      <c r="C47" s="13" t="str">
        <f t="shared" si="6"/>
        <v>Richard Hooper</v>
      </c>
      <c r="D47" s="7">
        <v>-2</v>
      </c>
      <c r="E47" s="7">
        <v>7</v>
      </c>
      <c r="F47" s="7">
        <v>1</v>
      </c>
      <c r="G47" s="7">
        <v>6</v>
      </c>
      <c r="H47" s="7">
        <v>-2</v>
      </c>
      <c r="I47" s="7">
        <v>4</v>
      </c>
      <c r="J47" s="7">
        <v>16</v>
      </c>
      <c r="K47" s="7">
        <v>-18</v>
      </c>
      <c r="L47" s="7">
        <v>1</v>
      </c>
      <c r="M47" s="7">
        <v>-6</v>
      </c>
      <c r="N47" s="7">
        <v>7</v>
      </c>
      <c r="O47" s="7">
        <v>23</v>
      </c>
      <c r="P47" s="7">
        <v>-3</v>
      </c>
      <c r="Q47" s="7">
        <v>-6</v>
      </c>
      <c r="R47" s="7">
        <v>-14</v>
      </c>
      <c r="S47" s="7">
        <v>-4</v>
      </c>
      <c r="T47" s="7">
        <v>9</v>
      </c>
      <c r="U47" s="7">
        <v>-12</v>
      </c>
      <c r="V47" s="7" t="s">
        <v>9</v>
      </c>
      <c r="W47" s="7" t="s">
        <v>9</v>
      </c>
      <c r="X47" s="7" t="s">
        <v>9</v>
      </c>
      <c r="Y47" s="20">
        <f t="shared" si="7"/>
        <v>7</v>
      </c>
      <c r="Z47" s="2">
        <f t="shared" si="0"/>
        <v>18</v>
      </c>
      <c r="AA47" s="2">
        <f t="shared" si="8"/>
        <v>9</v>
      </c>
      <c r="AB47" s="2">
        <f t="shared" si="9"/>
        <v>0</v>
      </c>
      <c r="AC47" s="2">
        <f t="shared" si="10"/>
        <v>9</v>
      </c>
      <c r="AE47">
        <f t="shared" si="16"/>
        <v>0</v>
      </c>
      <c r="AF47">
        <f t="shared" si="17"/>
        <v>0</v>
      </c>
      <c r="AG47">
        <f t="shared" si="18"/>
        <v>0</v>
      </c>
      <c r="AH47">
        <f t="shared" si="19"/>
        <v>18</v>
      </c>
      <c r="AI47">
        <f t="shared" si="5"/>
        <v>18</v>
      </c>
      <c r="AJ47" t="str">
        <f t="shared" si="11"/>
        <v/>
      </c>
      <c r="AK47" s="13" t="s">
        <v>79</v>
      </c>
      <c r="AL47" s="43">
        <f t="shared" si="12"/>
        <v>0</v>
      </c>
      <c r="AM47" s="43">
        <f t="shared" si="13"/>
        <v>18</v>
      </c>
      <c r="AN47" s="43">
        <f t="shared" si="14"/>
        <v>0</v>
      </c>
      <c r="AO47" s="43">
        <f t="shared" si="15"/>
        <v>0</v>
      </c>
    </row>
    <row r="48" spans="1:41" x14ac:dyDescent="0.25">
      <c r="A48" t="s">
        <v>55</v>
      </c>
      <c r="B48" t="s">
        <v>382</v>
      </c>
      <c r="C48" s="13" t="str">
        <f t="shared" si="6"/>
        <v>Alan Hurst</v>
      </c>
      <c r="D48" s="7">
        <v>-17</v>
      </c>
      <c r="E48" s="7">
        <v>8</v>
      </c>
      <c r="F48" s="7">
        <v>-15</v>
      </c>
      <c r="G48" s="7">
        <v>6</v>
      </c>
      <c r="H48" s="7">
        <v>10</v>
      </c>
      <c r="I48" s="7">
        <v>10</v>
      </c>
      <c r="J48" s="7">
        <v>0</v>
      </c>
      <c r="K48" s="7">
        <v>4</v>
      </c>
      <c r="L48" s="7">
        <v>-1</v>
      </c>
      <c r="M48" s="7">
        <v>-8</v>
      </c>
      <c r="N48" s="7">
        <v>21</v>
      </c>
      <c r="O48" s="7">
        <v>0</v>
      </c>
      <c r="P48" s="7">
        <v>4</v>
      </c>
      <c r="Q48" s="7">
        <v>14</v>
      </c>
      <c r="R48" s="7">
        <v>13</v>
      </c>
      <c r="S48" s="7">
        <v>-1</v>
      </c>
      <c r="T48" s="7">
        <v>8</v>
      </c>
      <c r="U48" s="7">
        <v>9</v>
      </c>
      <c r="V48" s="7" t="s">
        <v>9</v>
      </c>
      <c r="W48" s="7">
        <v>-5</v>
      </c>
      <c r="X48" s="7">
        <v>8</v>
      </c>
      <c r="Y48" s="20">
        <f t="shared" si="7"/>
        <v>68</v>
      </c>
      <c r="Z48" s="2">
        <f t="shared" si="0"/>
        <v>20</v>
      </c>
      <c r="AA48" s="2">
        <f t="shared" si="8"/>
        <v>12</v>
      </c>
      <c r="AB48" s="2">
        <f t="shared" si="9"/>
        <v>2</v>
      </c>
      <c r="AC48" s="2">
        <f t="shared" si="10"/>
        <v>6</v>
      </c>
      <c r="AE48">
        <f t="shared" si="16"/>
        <v>0</v>
      </c>
      <c r="AF48">
        <f t="shared" si="17"/>
        <v>1</v>
      </c>
      <c r="AG48">
        <f t="shared" si="18"/>
        <v>17</v>
      </c>
      <c r="AH48">
        <f t="shared" si="19"/>
        <v>2</v>
      </c>
      <c r="AI48">
        <f t="shared" si="5"/>
        <v>20</v>
      </c>
      <c r="AJ48" t="str">
        <f t="shared" si="11"/>
        <v/>
      </c>
      <c r="AK48" s="13" t="s">
        <v>397</v>
      </c>
      <c r="AL48" s="43">
        <f t="shared" si="12"/>
        <v>20</v>
      </c>
      <c r="AM48" s="43">
        <f t="shared" si="13"/>
        <v>0</v>
      </c>
      <c r="AN48" s="43">
        <f t="shared" si="14"/>
        <v>0</v>
      </c>
      <c r="AO48" s="43">
        <f t="shared" si="15"/>
        <v>0</v>
      </c>
    </row>
    <row r="49" spans="1:41" x14ac:dyDescent="0.25">
      <c r="A49" s="19" t="s">
        <v>650</v>
      </c>
      <c r="B49" s="19" t="s">
        <v>651</v>
      </c>
      <c r="C49" s="13" t="str">
        <f t="shared" si="6"/>
        <v>Tamzin Jenke</v>
      </c>
      <c r="D49" s="7">
        <v>-2</v>
      </c>
      <c r="E49" s="7">
        <v>7</v>
      </c>
      <c r="F49" s="7">
        <v>1</v>
      </c>
      <c r="G49" s="7">
        <v>6</v>
      </c>
      <c r="H49" s="7">
        <v>-2</v>
      </c>
      <c r="I49" s="7">
        <v>4</v>
      </c>
      <c r="J49" s="7">
        <v>16</v>
      </c>
      <c r="K49" s="7">
        <v>-18</v>
      </c>
      <c r="L49" s="7">
        <v>17</v>
      </c>
      <c r="M49" s="7">
        <v>-6</v>
      </c>
      <c r="N49" s="7">
        <v>7</v>
      </c>
      <c r="O49" s="7">
        <v>23</v>
      </c>
      <c r="P49" s="7">
        <v>-3</v>
      </c>
      <c r="Q49" s="7" t="s">
        <v>9</v>
      </c>
      <c r="R49" s="7">
        <v>-14</v>
      </c>
      <c r="S49" s="7">
        <v>-7</v>
      </c>
      <c r="T49" s="7">
        <v>-11</v>
      </c>
      <c r="U49" s="7">
        <v>0</v>
      </c>
      <c r="V49" s="7" t="s">
        <v>9</v>
      </c>
      <c r="W49" s="7" t="s">
        <v>9</v>
      </c>
      <c r="X49" s="7" t="s">
        <v>9</v>
      </c>
      <c r="Y49" s="20">
        <f t="shared" si="7"/>
        <v>18</v>
      </c>
      <c r="Z49" s="2">
        <f t="shared" si="0"/>
        <v>17</v>
      </c>
      <c r="AA49" s="2">
        <f t="shared" si="8"/>
        <v>8</v>
      </c>
      <c r="AB49" s="2">
        <f t="shared" si="9"/>
        <v>1</v>
      </c>
      <c r="AC49" s="2">
        <f t="shared" si="10"/>
        <v>8</v>
      </c>
      <c r="AE49">
        <f t="shared" si="16"/>
        <v>13</v>
      </c>
      <c r="AF49">
        <f t="shared" si="17"/>
        <v>4</v>
      </c>
      <c r="AG49">
        <f t="shared" si="18"/>
        <v>0</v>
      </c>
      <c r="AH49">
        <f t="shared" si="19"/>
        <v>0</v>
      </c>
      <c r="AI49">
        <f t="shared" si="5"/>
        <v>17</v>
      </c>
      <c r="AJ49" t="str">
        <f t="shared" si="11"/>
        <v/>
      </c>
      <c r="AK49" s="13" t="s">
        <v>603</v>
      </c>
      <c r="AL49" s="43">
        <f t="shared" si="12"/>
        <v>0</v>
      </c>
      <c r="AM49" s="43">
        <f t="shared" si="13"/>
        <v>14</v>
      </c>
      <c r="AN49" s="43">
        <f t="shared" si="14"/>
        <v>3</v>
      </c>
      <c r="AO49" s="43">
        <f t="shared" si="15"/>
        <v>0</v>
      </c>
    </row>
    <row r="50" spans="1:41" x14ac:dyDescent="0.25">
      <c r="A50" s="19" t="s">
        <v>383</v>
      </c>
      <c r="B50" s="19" t="s">
        <v>337</v>
      </c>
      <c r="C50" s="13" t="str">
        <f t="shared" si="6"/>
        <v>Simon Kelly</v>
      </c>
      <c r="D50" s="7" t="s">
        <v>9</v>
      </c>
      <c r="E50" s="7">
        <v>-3</v>
      </c>
      <c r="F50" s="7">
        <v>-22</v>
      </c>
      <c r="G50" s="7" t="s">
        <v>9</v>
      </c>
      <c r="H50" s="7">
        <v>12</v>
      </c>
      <c r="I50" s="7">
        <v>8</v>
      </c>
      <c r="J50" s="7">
        <v>5</v>
      </c>
      <c r="K50" s="7">
        <v>-9</v>
      </c>
      <c r="L50" s="7" t="s">
        <v>9</v>
      </c>
      <c r="M50" s="7" t="s">
        <v>9</v>
      </c>
      <c r="N50" s="7" t="s">
        <v>9</v>
      </c>
      <c r="O50" s="7" t="s">
        <v>9</v>
      </c>
      <c r="P50" s="7" t="s">
        <v>9</v>
      </c>
      <c r="Q50" s="7" t="s">
        <v>9</v>
      </c>
      <c r="R50" s="7" t="s">
        <v>9</v>
      </c>
      <c r="S50" s="7" t="s">
        <v>9</v>
      </c>
      <c r="T50" s="7" t="s">
        <v>9</v>
      </c>
      <c r="U50" s="7" t="s">
        <v>9</v>
      </c>
      <c r="V50" s="7" t="s">
        <v>9</v>
      </c>
      <c r="W50" s="7" t="s">
        <v>9</v>
      </c>
      <c r="X50" s="7" t="s">
        <v>9</v>
      </c>
      <c r="Y50" s="20">
        <f t="shared" si="7"/>
        <v>-9</v>
      </c>
      <c r="Z50" s="2">
        <f t="shared" si="0"/>
        <v>6</v>
      </c>
      <c r="AA50" s="2">
        <f t="shared" si="8"/>
        <v>3</v>
      </c>
      <c r="AB50" s="2">
        <f t="shared" si="9"/>
        <v>0</v>
      </c>
      <c r="AC50" s="2">
        <f t="shared" si="10"/>
        <v>3</v>
      </c>
      <c r="AE50">
        <f t="shared" si="16"/>
        <v>0</v>
      </c>
      <c r="AF50">
        <f t="shared" si="17"/>
        <v>2</v>
      </c>
      <c r="AG50">
        <f t="shared" si="18"/>
        <v>2</v>
      </c>
      <c r="AH50">
        <f t="shared" si="19"/>
        <v>2</v>
      </c>
      <c r="AI50">
        <f t="shared" si="5"/>
        <v>6</v>
      </c>
      <c r="AJ50" t="str">
        <f t="shared" si="11"/>
        <v/>
      </c>
      <c r="AK50" s="13" t="s">
        <v>398</v>
      </c>
      <c r="AL50" s="43">
        <f t="shared" si="12"/>
        <v>0</v>
      </c>
      <c r="AM50" s="43">
        <f t="shared" si="13"/>
        <v>0</v>
      </c>
      <c r="AN50" s="43">
        <f t="shared" si="14"/>
        <v>0</v>
      </c>
      <c r="AO50" s="43">
        <f t="shared" si="15"/>
        <v>6</v>
      </c>
    </row>
    <row r="51" spans="1:41" x14ac:dyDescent="0.25">
      <c r="A51" t="s">
        <v>83</v>
      </c>
      <c r="B51" t="s">
        <v>84</v>
      </c>
      <c r="C51" s="13" t="str">
        <f t="shared" si="6"/>
        <v>Toby Keukenmeester</v>
      </c>
      <c r="D51" s="7">
        <v>12</v>
      </c>
      <c r="E51" s="7">
        <v>1</v>
      </c>
      <c r="F51" s="7">
        <v>0</v>
      </c>
      <c r="G51" s="7">
        <v>13</v>
      </c>
      <c r="H51" s="7">
        <v>-15</v>
      </c>
      <c r="I51" s="7">
        <v>12</v>
      </c>
      <c r="J51" s="7">
        <v>-4</v>
      </c>
      <c r="K51" s="7">
        <v>-19</v>
      </c>
      <c r="L51" s="7">
        <v>-17</v>
      </c>
      <c r="M51" s="7">
        <v>-5</v>
      </c>
      <c r="N51" s="7">
        <v>18</v>
      </c>
      <c r="O51" s="7">
        <v>-11</v>
      </c>
      <c r="P51" s="7" t="s">
        <v>9</v>
      </c>
      <c r="Q51" s="7">
        <v>-3</v>
      </c>
      <c r="R51" s="7">
        <v>-2</v>
      </c>
      <c r="S51" s="7">
        <v>10</v>
      </c>
      <c r="T51" s="7">
        <v>-3</v>
      </c>
      <c r="U51" s="7" t="s">
        <v>9</v>
      </c>
      <c r="V51" s="7" t="s">
        <v>9</v>
      </c>
      <c r="W51" s="7" t="s">
        <v>9</v>
      </c>
      <c r="X51" s="7" t="s">
        <v>9</v>
      </c>
      <c r="Y51" s="20">
        <f t="shared" si="7"/>
        <v>-13</v>
      </c>
      <c r="Z51" s="2">
        <f t="shared" si="0"/>
        <v>16</v>
      </c>
      <c r="AA51" s="2">
        <f t="shared" si="8"/>
        <v>6</v>
      </c>
      <c r="AB51" s="2">
        <f t="shared" si="9"/>
        <v>1</v>
      </c>
      <c r="AC51" s="2">
        <f t="shared" si="10"/>
        <v>9</v>
      </c>
      <c r="AE51">
        <f t="shared" si="16"/>
        <v>0</v>
      </c>
      <c r="AF51">
        <f t="shared" si="17"/>
        <v>0</v>
      </c>
      <c r="AG51">
        <f t="shared" si="18"/>
        <v>3</v>
      </c>
      <c r="AH51">
        <f t="shared" si="19"/>
        <v>13</v>
      </c>
      <c r="AI51">
        <f t="shared" si="5"/>
        <v>16</v>
      </c>
      <c r="AJ51" t="str">
        <f t="shared" si="11"/>
        <v/>
      </c>
      <c r="AK51" s="13" t="s">
        <v>85</v>
      </c>
      <c r="AL51" s="43">
        <f t="shared" si="12"/>
        <v>0</v>
      </c>
      <c r="AM51" s="43">
        <f t="shared" si="13"/>
        <v>0</v>
      </c>
      <c r="AN51" s="43">
        <f t="shared" si="14"/>
        <v>1</v>
      </c>
      <c r="AO51" s="43">
        <f t="shared" si="15"/>
        <v>15</v>
      </c>
    </row>
    <row r="52" spans="1:41" x14ac:dyDescent="0.25">
      <c r="A52" t="s">
        <v>129</v>
      </c>
      <c r="B52" t="s">
        <v>537</v>
      </c>
      <c r="C52" s="13" t="str">
        <f t="shared" si="6"/>
        <v>Jeff Krebbekx</v>
      </c>
      <c r="D52" s="7">
        <v>18</v>
      </c>
      <c r="E52" s="7">
        <v>21</v>
      </c>
      <c r="F52" s="7">
        <v>-33</v>
      </c>
      <c r="G52" s="7">
        <v>-2</v>
      </c>
      <c r="H52" s="7">
        <v>39</v>
      </c>
      <c r="I52" s="7">
        <v>-15</v>
      </c>
      <c r="J52" s="7" t="s">
        <v>9</v>
      </c>
      <c r="K52" s="7">
        <v>-12</v>
      </c>
      <c r="L52" s="7">
        <v>7</v>
      </c>
      <c r="M52" s="7">
        <v>21</v>
      </c>
      <c r="N52" s="7">
        <v>29</v>
      </c>
      <c r="O52" s="7">
        <v>1</v>
      </c>
      <c r="P52" s="7">
        <v>-8</v>
      </c>
      <c r="Q52" s="7">
        <v>-17</v>
      </c>
      <c r="R52" s="7">
        <v>-10</v>
      </c>
      <c r="S52" s="7">
        <v>-15</v>
      </c>
      <c r="T52" s="7">
        <v>-8</v>
      </c>
      <c r="U52" s="7">
        <v>-8</v>
      </c>
      <c r="V52" s="7" t="s">
        <v>9</v>
      </c>
      <c r="W52" s="7" t="s">
        <v>9</v>
      </c>
      <c r="X52" s="7" t="s">
        <v>9</v>
      </c>
      <c r="Y52" s="20">
        <f t="shared" si="7"/>
        <v>8</v>
      </c>
      <c r="Z52" s="2">
        <f t="shared" si="0"/>
        <v>17</v>
      </c>
      <c r="AA52" s="2">
        <f t="shared" si="8"/>
        <v>7</v>
      </c>
      <c r="AB52" s="2">
        <f t="shared" si="9"/>
        <v>0</v>
      </c>
      <c r="AC52" s="2">
        <f t="shared" si="10"/>
        <v>10</v>
      </c>
      <c r="AE52">
        <f t="shared" si="16"/>
        <v>2</v>
      </c>
      <c r="AF52">
        <f t="shared" si="17"/>
        <v>15</v>
      </c>
      <c r="AG52">
        <f t="shared" si="18"/>
        <v>0</v>
      </c>
      <c r="AH52">
        <f t="shared" si="19"/>
        <v>0</v>
      </c>
      <c r="AI52">
        <f t="shared" si="5"/>
        <v>17</v>
      </c>
      <c r="AJ52" t="str">
        <f t="shared" si="11"/>
        <v/>
      </c>
      <c r="AK52" s="13" t="s">
        <v>497</v>
      </c>
      <c r="AL52" s="43">
        <f t="shared" si="12"/>
        <v>0</v>
      </c>
      <c r="AM52" s="43">
        <f t="shared" si="13"/>
        <v>17</v>
      </c>
      <c r="AN52" s="43">
        <f t="shared" si="14"/>
        <v>0</v>
      </c>
      <c r="AO52" s="43">
        <f t="shared" si="15"/>
        <v>0</v>
      </c>
    </row>
    <row r="53" spans="1:41" x14ac:dyDescent="0.25">
      <c r="A53" t="s">
        <v>578</v>
      </c>
      <c r="B53" t="s">
        <v>537</v>
      </c>
      <c r="C53" s="13" t="str">
        <f t="shared" si="6"/>
        <v>Rachel Krebbekx</v>
      </c>
      <c r="D53" s="7">
        <v>-3</v>
      </c>
      <c r="E53" s="7">
        <v>-18</v>
      </c>
      <c r="F53" s="7">
        <v>0</v>
      </c>
      <c r="G53" s="7">
        <v>13</v>
      </c>
      <c r="H53" s="7">
        <v>25</v>
      </c>
      <c r="I53" s="7">
        <v>-17</v>
      </c>
      <c r="J53" s="7">
        <v>-4</v>
      </c>
      <c r="K53" s="7">
        <v>-27</v>
      </c>
      <c r="L53" s="7">
        <v>-1</v>
      </c>
      <c r="M53" s="7">
        <v>-6</v>
      </c>
      <c r="N53" s="7">
        <v>-2</v>
      </c>
      <c r="O53" s="7">
        <v>3</v>
      </c>
      <c r="P53" s="7">
        <v>17</v>
      </c>
      <c r="Q53" s="7">
        <v>2</v>
      </c>
      <c r="R53" s="7">
        <v>-13</v>
      </c>
      <c r="S53" s="7">
        <v>-6</v>
      </c>
      <c r="T53" s="7">
        <v>11</v>
      </c>
      <c r="U53" s="7">
        <v>-14</v>
      </c>
      <c r="V53" s="7" t="s">
        <v>9</v>
      </c>
      <c r="W53" s="7" t="s">
        <v>9</v>
      </c>
      <c r="X53" s="7" t="s">
        <v>9</v>
      </c>
      <c r="Y53" s="20">
        <f t="shared" si="7"/>
        <v>-40</v>
      </c>
      <c r="Z53" s="2">
        <f t="shared" si="0"/>
        <v>18</v>
      </c>
      <c r="AA53" s="2">
        <f t="shared" si="8"/>
        <v>6</v>
      </c>
      <c r="AB53" s="2">
        <f t="shared" si="9"/>
        <v>1</v>
      </c>
      <c r="AC53" s="2">
        <f t="shared" si="10"/>
        <v>11</v>
      </c>
      <c r="AE53">
        <f t="shared" si="16"/>
        <v>12</v>
      </c>
      <c r="AF53">
        <f t="shared" si="17"/>
        <v>5</v>
      </c>
      <c r="AG53">
        <f t="shared" si="18"/>
        <v>1</v>
      </c>
      <c r="AH53">
        <f t="shared" si="19"/>
        <v>0</v>
      </c>
      <c r="AI53">
        <f t="shared" si="5"/>
        <v>18</v>
      </c>
      <c r="AJ53" t="str">
        <f t="shared" si="11"/>
        <v/>
      </c>
      <c r="AK53" s="13" t="s">
        <v>606</v>
      </c>
      <c r="AL53" s="43">
        <f t="shared" si="12"/>
        <v>0</v>
      </c>
      <c r="AM53" s="43">
        <f t="shared" si="13"/>
        <v>0</v>
      </c>
      <c r="AN53" s="43">
        <f t="shared" si="14"/>
        <v>12</v>
      </c>
      <c r="AO53" s="43">
        <f t="shared" si="15"/>
        <v>6</v>
      </c>
    </row>
    <row r="54" spans="1:41" x14ac:dyDescent="0.25">
      <c r="A54" t="s">
        <v>89</v>
      </c>
      <c r="B54" t="s">
        <v>90</v>
      </c>
      <c r="C54" s="13" t="str">
        <f t="shared" si="6"/>
        <v>Ron Kuczmarski</v>
      </c>
      <c r="D54" s="7">
        <v>18</v>
      </c>
      <c r="E54" s="7">
        <v>21</v>
      </c>
      <c r="F54" s="7">
        <v>-33</v>
      </c>
      <c r="G54" s="7">
        <v>-2</v>
      </c>
      <c r="H54" s="7">
        <v>39</v>
      </c>
      <c r="I54" s="7">
        <v>-15</v>
      </c>
      <c r="J54" s="7">
        <v>7</v>
      </c>
      <c r="K54" s="7">
        <v>-12</v>
      </c>
      <c r="L54" s="7">
        <v>7</v>
      </c>
      <c r="M54" s="7">
        <v>21</v>
      </c>
      <c r="N54" s="7">
        <v>29</v>
      </c>
      <c r="O54" s="7">
        <v>1</v>
      </c>
      <c r="P54" s="7">
        <v>-8</v>
      </c>
      <c r="Q54" s="7" t="s">
        <v>9</v>
      </c>
      <c r="R54" s="7">
        <v>-10</v>
      </c>
      <c r="S54" s="7">
        <v>-15</v>
      </c>
      <c r="T54" s="7">
        <v>-8</v>
      </c>
      <c r="U54" s="7">
        <v>-8</v>
      </c>
      <c r="V54" s="7" t="s">
        <v>9</v>
      </c>
      <c r="W54" s="7" t="s">
        <v>9</v>
      </c>
      <c r="X54" s="7" t="s">
        <v>9</v>
      </c>
      <c r="Y54" s="20">
        <f t="shared" si="7"/>
        <v>32</v>
      </c>
      <c r="Z54" s="2">
        <f t="shared" si="0"/>
        <v>17</v>
      </c>
      <c r="AA54" s="2">
        <f t="shared" si="8"/>
        <v>8</v>
      </c>
      <c r="AB54" s="2">
        <f t="shared" si="9"/>
        <v>0</v>
      </c>
      <c r="AC54" s="2">
        <f t="shared" si="10"/>
        <v>9</v>
      </c>
      <c r="AE54">
        <f t="shared" si="16"/>
        <v>0</v>
      </c>
      <c r="AF54">
        <f t="shared" si="17"/>
        <v>0</v>
      </c>
      <c r="AG54">
        <f t="shared" si="18"/>
        <v>0</v>
      </c>
      <c r="AH54">
        <f t="shared" si="19"/>
        <v>17</v>
      </c>
      <c r="AI54">
        <f t="shared" si="5"/>
        <v>17</v>
      </c>
      <c r="AJ54" t="str">
        <f t="shared" si="11"/>
        <v/>
      </c>
      <c r="AK54" s="13" t="s">
        <v>91</v>
      </c>
      <c r="AL54" s="43">
        <f t="shared" si="12"/>
        <v>0</v>
      </c>
      <c r="AM54" s="43">
        <f t="shared" si="13"/>
        <v>17</v>
      </c>
      <c r="AN54" s="43">
        <f t="shared" si="14"/>
        <v>0</v>
      </c>
      <c r="AO54" s="43">
        <f t="shared" si="15"/>
        <v>0</v>
      </c>
    </row>
    <row r="55" spans="1:41" x14ac:dyDescent="0.25">
      <c r="A55" t="s">
        <v>580</v>
      </c>
      <c r="B55" t="s">
        <v>581</v>
      </c>
      <c r="C55" s="13" t="str">
        <f t="shared" si="6"/>
        <v>Stuart Lea</v>
      </c>
      <c r="D55" s="7">
        <v>18</v>
      </c>
      <c r="E55" s="7">
        <v>8</v>
      </c>
      <c r="F55" s="7">
        <v>-12</v>
      </c>
      <c r="G55" s="7">
        <v>-13</v>
      </c>
      <c r="H55" s="7">
        <v>19</v>
      </c>
      <c r="I55" s="7">
        <v>-16</v>
      </c>
      <c r="J55" s="7">
        <v>-11</v>
      </c>
      <c r="K55" s="7">
        <v>0</v>
      </c>
      <c r="L55" s="7">
        <v>-6</v>
      </c>
      <c r="M55" s="7">
        <v>9</v>
      </c>
      <c r="N55" s="7">
        <v>-5</v>
      </c>
      <c r="O55" s="7">
        <v>9</v>
      </c>
      <c r="P55" s="7">
        <v>-5</v>
      </c>
      <c r="Q55" s="7">
        <v>11</v>
      </c>
      <c r="R55" s="7">
        <v>-10</v>
      </c>
      <c r="S55" s="7">
        <v>-4</v>
      </c>
      <c r="T55" s="7">
        <v>19</v>
      </c>
      <c r="U55" s="7">
        <v>-10</v>
      </c>
      <c r="V55" s="7" t="s">
        <v>9</v>
      </c>
      <c r="W55" s="7">
        <v>-7</v>
      </c>
      <c r="X55" s="7">
        <v>3</v>
      </c>
      <c r="Y55" s="20">
        <f t="shared" si="7"/>
        <v>-3</v>
      </c>
      <c r="Z55" s="2">
        <f t="shared" si="0"/>
        <v>20</v>
      </c>
      <c r="AA55" s="2">
        <f t="shared" si="8"/>
        <v>8</v>
      </c>
      <c r="AB55" s="2">
        <f t="shared" si="9"/>
        <v>1</v>
      </c>
      <c r="AC55" s="2">
        <f t="shared" si="10"/>
        <v>11</v>
      </c>
      <c r="AE55">
        <f t="shared" si="16"/>
        <v>13</v>
      </c>
      <c r="AF55">
        <f t="shared" si="17"/>
        <v>7</v>
      </c>
      <c r="AG55">
        <f t="shared" si="18"/>
        <v>0</v>
      </c>
      <c r="AH55">
        <f t="shared" si="19"/>
        <v>0</v>
      </c>
      <c r="AI55">
        <f t="shared" si="5"/>
        <v>20</v>
      </c>
      <c r="AJ55" t="str">
        <f t="shared" si="11"/>
        <v/>
      </c>
      <c r="AK55" s="13" t="s">
        <v>559</v>
      </c>
      <c r="AL55" s="43">
        <f t="shared" si="12"/>
        <v>17</v>
      </c>
      <c r="AM55" s="43">
        <f t="shared" si="13"/>
        <v>3</v>
      </c>
      <c r="AN55" s="43">
        <f t="shared" si="14"/>
        <v>0</v>
      </c>
      <c r="AO55" s="43">
        <f t="shared" si="15"/>
        <v>0</v>
      </c>
    </row>
    <row r="56" spans="1:41" x14ac:dyDescent="0.25">
      <c r="A56" t="s">
        <v>53</v>
      </c>
      <c r="B56" t="s">
        <v>539</v>
      </c>
      <c r="C56" s="13" t="str">
        <f t="shared" si="6"/>
        <v>Steve Lockwood</v>
      </c>
      <c r="D56" s="7">
        <v>2</v>
      </c>
      <c r="E56" s="7" t="s">
        <v>9</v>
      </c>
      <c r="F56" s="7" t="s">
        <v>9</v>
      </c>
      <c r="G56" s="7" t="s">
        <v>9</v>
      </c>
      <c r="H56" s="7" t="s">
        <v>9</v>
      </c>
      <c r="I56" s="7" t="s">
        <v>9</v>
      </c>
      <c r="J56" s="7" t="s">
        <v>9</v>
      </c>
      <c r="K56" s="7" t="s">
        <v>9</v>
      </c>
      <c r="L56" s="7" t="s">
        <v>9</v>
      </c>
      <c r="M56" s="7" t="s">
        <v>9</v>
      </c>
      <c r="N56" s="7" t="s">
        <v>9</v>
      </c>
      <c r="O56" s="7" t="s">
        <v>9</v>
      </c>
      <c r="P56" s="7" t="s">
        <v>9</v>
      </c>
      <c r="Q56" s="7" t="s">
        <v>9</v>
      </c>
      <c r="R56" s="7" t="s">
        <v>9</v>
      </c>
      <c r="S56" s="7" t="s">
        <v>9</v>
      </c>
      <c r="T56" s="7" t="s">
        <v>9</v>
      </c>
      <c r="U56" s="7" t="s">
        <v>9</v>
      </c>
      <c r="V56" s="7" t="s">
        <v>9</v>
      </c>
      <c r="W56" s="7" t="s">
        <v>9</v>
      </c>
      <c r="X56" s="7" t="s">
        <v>9</v>
      </c>
      <c r="Y56" s="20">
        <f t="shared" si="7"/>
        <v>2</v>
      </c>
      <c r="Z56" s="2">
        <f t="shared" si="0"/>
        <v>1</v>
      </c>
      <c r="AA56" s="2">
        <f t="shared" si="8"/>
        <v>1</v>
      </c>
      <c r="AB56" s="2">
        <f t="shared" si="9"/>
        <v>0</v>
      </c>
      <c r="AC56" s="2">
        <f t="shared" si="10"/>
        <v>0</v>
      </c>
      <c r="AE56">
        <f t="shared" si="16"/>
        <v>0</v>
      </c>
      <c r="AF56">
        <f t="shared" si="17"/>
        <v>1</v>
      </c>
      <c r="AG56">
        <f t="shared" si="18"/>
        <v>0</v>
      </c>
      <c r="AH56">
        <f t="shared" si="19"/>
        <v>0</v>
      </c>
      <c r="AI56">
        <f t="shared" si="5"/>
        <v>1</v>
      </c>
      <c r="AJ56" t="str">
        <f t="shared" si="11"/>
        <v/>
      </c>
      <c r="AK56" s="13" t="s">
        <v>498</v>
      </c>
      <c r="AL56" s="43">
        <f t="shared" si="12"/>
        <v>0</v>
      </c>
      <c r="AM56" s="43">
        <f t="shared" si="13"/>
        <v>0</v>
      </c>
      <c r="AN56" s="43">
        <f t="shared" si="14"/>
        <v>0</v>
      </c>
      <c r="AO56" s="43">
        <f t="shared" si="15"/>
        <v>1</v>
      </c>
    </row>
    <row r="57" spans="1:41" x14ac:dyDescent="0.25">
      <c r="A57" s="19" t="s">
        <v>169</v>
      </c>
      <c r="B57" s="19" t="s">
        <v>199</v>
      </c>
      <c r="C57" s="13" t="str">
        <f t="shared" si="6"/>
        <v>Paul Loomes</v>
      </c>
      <c r="D57" s="7">
        <v>2</v>
      </c>
      <c r="E57" s="7">
        <v>-28</v>
      </c>
      <c r="F57" s="7">
        <v>2</v>
      </c>
      <c r="G57" s="7" t="s">
        <v>9</v>
      </c>
      <c r="H57" s="7">
        <v>12</v>
      </c>
      <c r="I57" s="7">
        <v>8</v>
      </c>
      <c r="J57" s="7" t="s">
        <v>9</v>
      </c>
      <c r="K57" s="7" t="s">
        <v>9</v>
      </c>
      <c r="L57" s="7">
        <v>5</v>
      </c>
      <c r="M57" s="7" t="s">
        <v>9</v>
      </c>
      <c r="N57" s="7" t="s">
        <v>9</v>
      </c>
      <c r="O57" s="7" t="s">
        <v>9</v>
      </c>
      <c r="P57" s="7" t="s">
        <v>9</v>
      </c>
      <c r="Q57" s="7" t="s">
        <v>9</v>
      </c>
      <c r="R57" s="7" t="s">
        <v>9</v>
      </c>
      <c r="S57" s="7" t="s">
        <v>9</v>
      </c>
      <c r="T57" s="7" t="s">
        <v>9</v>
      </c>
      <c r="U57" s="7" t="s">
        <v>9</v>
      </c>
      <c r="V57" s="7" t="s">
        <v>9</v>
      </c>
      <c r="W57" s="7" t="s">
        <v>9</v>
      </c>
      <c r="X57" s="7" t="s">
        <v>9</v>
      </c>
      <c r="Y57" s="20">
        <f t="shared" si="7"/>
        <v>1</v>
      </c>
      <c r="Z57" s="2">
        <f t="shared" si="0"/>
        <v>6</v>
      </c>
      <c r="AA57" s="2">
        <f t="shared" si="8"/>
        <v>5</v>
      </c>
      <c r="AB57" s="2">
        <f t="shared" si="9"/>
        <v>0</v>
      </c>
      <c r="AC57" s="2">
        <f t="shared" si="10"/>
        <v>1</v>
      </c>
      <c r="AE57">
        <f t="shared" si="16"/>
        <v>0</v>
      </c>
      <c r="AF57">
        <f t="shared" si="17"/>
        <v>0</v>
      </c>
      <c r="AG57">
        <f t="shared" si="18"/>
        <v>1</v>
      </c>
      <c r="AH57">
        <f t="shared" si="19"/>
        <v>5</v>
      </c>
      <c r="AI57">
        <f t="shared" si="5"/>
        <v>6</v>
      </c>
      <c r="AJ57" t="str">
        <f t="shared" si="11"/>
        <v/>
      </c>
      <c r="AK57" s="13" t="s">
        <v>263</v>
      </c>
      <c r="AL57" s="43">
        <f t="shared" si="12"/>
        <v>0</v>
      </c>
      <c r="AM57" s="43">
        <f t="shared" si="13"/>
        <v>0</v>
      </c>
      <c r="AN57" s="43">
        <f t="shared" si="14"/>
        <v>0</v>
      </c>
      <c r="AO57" s="43">
        <f t="shared" si="15"/>
        <v>6</v>
      </c>
    </row>
    <row r="58" spans="1:41" x14ac:dyDescent="0.25">
      <c r="A58" s="19" t="s">
        <v>95</v>
      </c>
      <c r="B58" s="19" t="s">
        <v>96</v>
      </c>
      <c r="C58" s="13" t="str">
        <f t="shared" si="6"/>
        <v>Mike McDonagh</v>
      </c>
      <c r="D58" s="7">
        <v>0</v>
      </c>
      <c r="E58" s="7">
        <v>2</v>
      </c>
      <c r="F58" s="7">
        <v>1</v>
      </c>
      <c r="G58" s="7">
        <v>-14</v>
      </c>
      <c r="H58" s="7">
        <v>9</v>
      </c>
      <c r="I58" s="7">
        <v>11</v>
      </c>
      <c r="J58" s="7">
        <v>-10</v>
      </c>
      <c r="K58" s="7">
        <v>-3</v>
      </c>
      <c r="L58" s="7">
        <v>10</v>
      </c>
      <c r="M58" s="7">
        <v>3</v>
      </c>
      <c r="N58" s="7" t="s">
        <v>9</v>
      </c>
      <c r="O58" s="7">
        <v>1</v>
      </c>
      <c r="P58" s="7">
        <v>13</v>
      </c>
      <c r="Q58" s="7">
        <v>-21</v>
      </c>
      <c r="R58" s="7">
        <v>-13</v>
      </c>
      <c r="S58" s="7">
        <v>-6</v>
      </c>
      <c r="T58" s="7">
        <v>11</v>
      </c>
      <c r="U58" s="7">
        <v>-14</v>
      </c>
      <c r="V58" s="7" t="s">
        <v>9</v>
      </c>
      <c r="W58" s="7" t="s">
        <v>9</v>
      </c>
      <c r="X58" s="7" t="s">
        <v>9</v>
      </c>
      <c r="Y58" s="20">
        <f t="shared" si="7"/>
        <v>-20</v>
      </c>
      <c r="Z58" s="2">
        <f t="shared" si="0"/>
        <v>17</v>
      </c>
      <c r="AA58" s="2">
        <f t="shared" si="8"/>
        <v>9</v>
      </c>
      <c r="AB58" s="2">
        <f t="shared" si="9"/>
        <v>1</v>
      </c>
      <c r="AC58" s="2">
        <f t="shared" si="10"/>
        <v>7</v>
      </c>
      <c r="AE58">
        <f t="shared" si="16"/>
        <v>0</v>
      </c>
      <c r="AF58">
        <f t="shared" si="17"/>
        <v>5</v>
      </c>
      <c r="AG58">
        <f t="shared" si="18"/>
        <v>8</v>
      </c>
      <c r="AH58">
        <f t="shared" si="19"/>
        <v>4</v>
      </c>
      <c r="AI58">
        <f t="shared" si="5"/>
        <v>17</v>
      </c>
      <c r="AJ58" t="str">
        <f t="shared" si="11"/>
        <v/>
      </c>
      <c r="AK58" s="13" t="s">
        <v>97</v>
      </c>
      <c r="AL58" s="43">
        <f t="shared" si="12"/>
        <v>0</v>
      </c>
      <c r="AM58" s="43">
        <f t="shared" si="13"/>
        <v>0</v>
      </c>
      <c r="AN58" s="43">
        <f t="shared" si="14"/>
        <v>17</v>
      </c>
      <c r="AO58" s="43">
        <f t="shared" si="15"/>
        <v>0</v>
      </c>
    </row>
    <row r="59" spans="1:41" x14ac:dyDescent="0.25">
      <c r="A59" t="s">
        <v>98</v>
      </c>
      <c r="B59" t="s">
        <v>99</v>
      </c>
      <c r="C59" s="13" t="str">
        <f t="shared" si="6"/>
        <v>Phil McDonald</v>
      </c>
      <c r="D59" s="7">
        <v>0</v>
      </c>
      <c r="E59" s="7">
        <v>2</v>
      </c>
      <c r="F59" s="7">
        <v>1</v>
      </c>
      <c r="G59" s="7">
        <v>-14</v>
      </c>
      <c r="H59" s="7">
        <v>7</v>
      </c>
      <c r="I59" s="7">
        <v>-11</v>
      </c>
      <c r="J59" s="7">
        <v>-7</v>
      </c>
      <c r="K59" s="7" t="s">
        <v>9</v>
      </c>
      <c r="L59" s="7">
        <v>-7</v>
      </c>
      <c r="M59" s="7">
        <v>3</v>
      </c>
      <c r="N59" s="7">
        <v>-3</v>
      </c>
      <c r="O59" s="7">
        <v>-8</v>
      </c>
      <c r="P59" s="7">
        <v>3</v>
      </c>
      <c r="Q59" s="7">
        <v>26</v>
      </c>
      <c r="R59" s="7">
        <v>-6</v>
      </c>
      <c r="S59" s="7">
        <v>-2</v>
      </c>
      <c r="T59" s="7">
        <v>-17</v>
      </c>
      <c r="U59" s="7">
        <v>0</v>
      </c>
      <c r="V59" s="7" t="s">
        <v>9</v>
      </c>
      <c r="W59" s="7" t="s">
        <v>9</v>
      </c>
      <c r="X59" s="7" t="s">
        <v>9</v>
      </c>
      <c r="Y59" s="20">
        <f t="shared" si="7"/>
        <v>-33</v>
      </c>
      <c r="Z59" s="2">
        <f t="shared" si="0"/>
        <v>17</v>
      </c>
      <c r="AA59" s="2">
        <f t="shared" si="8"/>
        <v>6</v>
      </c>
      <c r="AB59" s="2">
        <f t="shared" si="9"/>
        <v>2</v>
      </c>
      <c r="AC59" s="2">
        <f t="shared" si="10"/>
        <v>9</v>
      </c>
      <c r="AE59">
        <f t="shared" si="16"/>
        <v>0</v>
      </c>
      <c r="AF59">
        <f t="shared" si="17"/>
        <v>0</v>
      </c>
      <c r="AG59">
        <f t="shared" si="18"/>
        <v>4</v>
      </c>
      <c r="AH59">
        <f t="shared" si="19"/>
        <v>13</v>
      </c>
      <c r="AI59">
        <f t="shared" si="5"/>
        <v>17</v>
      </c>
      <c r="AJ59" t="str">
        <f t="shared" si="11"/>
        <v/>
      </c>
      <c r="AK59" s="13" t="s">
        <v>100</v>
      </c>
      <c r="AL59" s="43">
        <f t="shared" si="12"/>
        <v>0</v>
      </c>
      <c r="AM59" s="43">
        <f t="shared" si="13"/>
        <v>0</v>
      </c>
      <c r="AN59" s="43">
        <f t="shared" si="14"/>
        <v>17</v>
      </c>
      <c r="AO59" s="43">
        <f t="shared" si="15"/>
        <v>0</v>
      </c>
    </row>
    <row r="60" spans="1:41" x14ac:dyDescent="0.25">
      <c r="A60" t="s">
        <v>101</v>
      </c>
      <c r="B60" t="s">
        <v>99</v>
      </c>
      <c r="C60" s="13" t="str">
        <f t="shared" si="6"/>
        <v>Steven McDonald</v>
      </c>
      <c r="D60" s="7">
        <v>-17</v>
      </c>
      <c r="E60" s="7">
        <v>9</v>
      </c>
      <c r="F60" s="7">
        <v>-17</v>
      </c>
      <c r="G60" s="7">
        <v>26</v>
      </c>
      <c r="H60" s="7">
        <v>21</v>
      </c>
      <c r="I60" s="7">
        <v>1</v>
      </c>
      <c r="J60" s="7">
        <v>1</v>
      </c>
      <c r="K60" s="7">
        <v>4</v>
      </c>
      <c r="L60" s="7">
        <v>-1</v>
      </c>
      <c r="M60" s="7">
        <v>-8</v>
      </c>
      <c r="N60" s="7">
        <v>-11</v>
      </c>
      <c r="O60" s="7">
        <v>0</v>
      </c>
      <c r="P60" s="7">
        <v>4</v>
      </c>
      <c r="Q60" s="7">
        <v>14</v>
      </c>
      <c r="R60" s="7">
        <v>13</v>
      </c>
      <c r="S60" s="7">
        <v>-1</v>
      </c>
      <c r="T60" s="7">
        <v>8</v>
      </c>
      <c r="U60" s="7">
        <v>9</v>
      </c>
      <c r="V60" s="7" t="s">
        <v>9</v>
      </c>
      <c r="W60" s="7">
        <v>-5</v>
      </c>
      <c r="X60" s="7">
        <v>8</v>
      </c>
      <c r="Y60" s="20">
        <f t="shared" si="7"/>
        <v>58</v>
      </c>
      <c r="Z60" s="2">
        <f t="shared" si="0"/>
        <v>20</v>
      </c>
      <c r="AA60" s="2">
        <f t="shared" si="8"/>
        <v>12</v>
      </c>
      <c r="AB60" s="2">
        <f t="shared" si="9"/>
        <v>1</v>
      </c>
      <c r="AC60" s="2">
        <f t="shared" si="10"/>
        <v>7</v>
      </c>
      <c r="AE60">
        <f t="shared" si="16"/>
        <v>0</v>
      </c>
      <c r="AF60">
        <f t="shared" si="17"/>
        <v>18</v>
      </c>
      <c r="AG60">
        <f t="shared" si="18"/>
        <v>2</v>
      </c>
      <c r="AH60">
        <f t="shared" si="19"/>
        <v>0</v>
      </c>
      <c r="AI60">
        <f t="shared" si="5"/>
        <v>20</v>
      </c>
      <c r="AJ60" t="str">
        <f t="shared" si="11"/>
        <v/>
      </c>
      <c r="AK60" s="13" t="s">
        <v>236</v>
      </c>
      <c r="AL60" s="43">
        <f t="shared" si="12"/>
        <v>20</v>
      </c>
      <c r="AM60" s="43">
        <f t="shared" si="13"/>
        <v>0</v>
      </c>
      <c r="AN60" s="43">
        <f t="shared" si="14"/>
        <v>0</v>
      </c>
      <c r="AO60" s="43">
        <f t="shared" si="15"/>
        <v>0</v>
      </c>
    </row>
    <row r="61" spans="1:41" x14ac:dyDescent="0.25">
      <c r="A61" s="19" t="s">
        <v>360</v>
      </c>
      <c r="B61" s="19" t="s">
        <v>163</v>
      </c>
      <c r="C61" s="13" t="str">
        <f t="shared" si="6"/>
        <v>Patrick McGirr</v>
      </c>
      <c r="D61" s="7">
        <v>3</v>
      </c>
      <c r="E61" s="7">
        <v>-1</v>
      </c>
      <c r="F61" s="7">
        <v>-7</v>
      </c>
      <c r="G61" s="7">
        <v>1</v>
      </c>
      <c r="H61" s="7">
        <v>-1</v>
      </c>
      <c r="I61" s="7">
        <v>-2</v>
      </c>
      <c r="J61" s="7">
        <v>17</v>
      </c>
      <c r="K61" s="7">
        <v>-16</v>
      </c>
      <c r="L61" s="7">
        <v>9</v>
      </c>
      <c r="M61" s="7">
        <v>7</v>
      </c>
      <c r="N61" s="7">
        <v>3</v>
      </c>
      <c r="O61" s="7">
        <v>-8</v>
      </c>
      <c r="P61" s="7">
        <v>-6</v>
      </c>
      <c r="Q61" s="7">
        <v>-3</v>
      </c>
      <c r="R61" s="7">
        <v>10</v>
      </c>
      <c r="S61" s="7">
        <v>4</v>
      </c>
      <c r="T61" s="7">
        <v>-3</v>
      </c>
      <c r="U61" s="7">
        <v>0</v>
      </c>
      <c r="V61" s="7" t="s">
        <v>9</v>
      </c>
      <c r="W61" s="7" t="s">
        <v>9</v>
      </c>
      <c r="X61" s="7" t="s">
        <v>9</v>
      </c>
      <c r="Y61" s="20">
        <f t="shared" si="7"/>
        <v>7</v>
      </c>
      <c r="Z61" s="2">
        <f t="shared" si="0"/>
        <v>18</v>
      </c>
      <c r="AA61" s="2">
        <f t="shared" si="8"/>
        <v>8</v>
      </c>
      <c r="AB61" s="2">
        <f t="shared" si="9"/>
        <v>1</v>
      </c>
      <c r="AC61" s="2">
        <f t="shared" si="10"/>
        <v>9</v>
      </c>
      <c r="AE61">
        <f t="shared" si="16"/>
        <v>0</v>
      </c>
      <c r="AF61">
        <f t="shared" si="17"/>
        <v>0</v>
      </c>
      <c r="AG61">
        <f t="shared" si="18"/>
        <v>0</v>
      </c>
      <c r="AH61">
        <f t="shared" si="19"/>
        <v>18</v>
      </c>
      <c r="AI61">
        <f t="shared" si="5"/>
        <v>18</v>
      </c>
      <c r="AJ61" t="str">
        <f t="shared" si="11"/>
        <v/>
      </c>
      <c r="AK61" s="13" t="s">
        <v>284</v>
      </c>
      <c r="AL61" s="43">
        <f t="shared" si="12"/>
        <v>0</v>
      </c>
      <c r="AM61" s="43">
        <f t="shared" si="13"/>
        <v>18</v>
      </c>
      <c r="AN61" s="43">
        <f t="shared" si="14"/>
        <v>0</v>
      </c>
      <c r="AO61" s="43">
        <f t="shared" si="15"/>
        <v>0</v>
      </c>
    </row>
    <row r="62" spans="1:41" x14ac:dyDescent="0.25">
      <c r="A62" t="s">
        <v>50</v>
      </c>
      <c r="B62" t="s">
        <v>102</v>
      </c>
      <c r="C62" s="13" t="str">
        <f t="shared" si="6"/>
        <v>Andrew McGorman</v>
      </c>
      <c r="D62" s="7">
        <v>-11</v>
      </c>
      <c r="E62" s="7">
        <v>3</v>
      </c>
      <c r="F62" s="7">
        <v>1</v>
      </c>
      <c r="G62" s="7">
        <v>3</v>
      </c>
      <c r="H62" s="7" t="s">
        <v>9</v>
      </c>
      <c r="I62" s="7">
        <v>0</v>
      </c>
      <c r="J62" s="7" t="s">
        <v>9</v>
      </c>
      <c r="K62" s="7">
        <v>-13</v>
      </c>
      <c r="L62" s="7">
        <v>15</v>
      </c>
      <c r="M62" s="7">
        <v>-13</v>
      </c>
      <c r="N62" s="7">
        <v>21</v>
      </c>
      <c r="O62" s="7">
        <v>12</v>
      </c>
      <c r="P62" s="7">
        <v>2</v>
      </c>
      <c r="Q62" s="7">
        <v>-4</v>
      </c>
      <c r="R62" s="7">
        <v>6</v>
      </c>
      <c r="S62" s="7">
        <v>7</v>
      </c>
      <c r="T62" s="7">
        <v>-3</v>
      </c>
      <c r="U62" s="7">
        <v>14</v>
      </c>
      <c r="V62" s="7" t="s">
        <v>9</v>
      </c>
      <c r="W62" s="7">
        <v>6</v>
      </c>
      <c r="X62" s="7">
        <v>-2</v>
      </c>
      <c r="Y62" s="20">
        <f t="shared" si="7"/>
        <v>44</v>
      </c>
      <c r="Z62" s="2">
        <f t="shared" si="0"/>
        <v>18</v>
      </c>
      <c r="AA62" s="2">
        <f t="shared" si="8"/>
        <v>11</v>
      </c>
      <c r="AB62" s="2">
        <f t="shared" si="9"/>
        <v>1</v>
      </c>
      <c r="AC62" s="2">
        <f t="shared" si="10"/>
        <v>6</v>
      </c>
      <c r="AE62">
        <f t="shared" si="16"/>
        <v>0</v>
      </c>
      <c r="AF62">
        <f t="shared" si="17"/>
        <v>0</v>
      </c>
      <c r="AG62">
        <f t="shared" si="18"/>
        <v>11</v>
      </c>
      <c r="AH62">
        <f t="shared" si="19"/>
        <v>7</v>
      </c>
      <c r="AI62">
        <f t="shared" si="5"/>
        <v>18</v>
      </c>
      <c r="AJ62" t="str">
        <f t="shared" si="11"/>
        <v/>
      </c>
      <c r="AK62" s="13" t="s">
        <v>103</v>
      </c>
      <c r="AL62" s="43">
        <f t="shared" si="12"/>
        <v>18</v>
      </c>
      <c r="AM62" s="43">
        <f t="shared" si="13"/>
        <v>0</v>
      </c>
      <c r="AN62" s="43">
        <f t="shared" si="14"/>
        <v>0</v>
      </c>
      <c r="AO62" s="43">
        <f t="shared" si="15"/>
        <v>0</v>
      </c>
    </row>
    <row r="63" spans="1:41" x14ac:dyDescent="0.25">
      <c r="A63" s="19" t="s">
        <v>573</v>
      </c>
      <c r="B63" s="19" t="s">
        <v>652</v>
      </c>
      <c r="C63" s="13" t="str">
        <f t="shared" si="6"/>
        <v>Mulvea McGovern</v>
      </c>
      <c r="D63" s="7" t="s">
        <v>9</v>
      </c>
      <c r="E63" s="7" t="s">
        <v>9</v>
      </c>
      <c r="F63" s="7" t="s">
        <v>9</v>
      </c>
      <c r="G63" s="7" t="s">
        <v>9</v>
      </c>
      <c r="H63" s="7">
        <v>26</v>
      </c>
      <c r="I63" s="7" t="s">
        <v>9</v>
      </c>
      <c r="J63" s="7" t="s">
        <v>9</v>
      </c>
      <c r="K63" s="7">
        <v>4</v>
      </c>
      <c r="L63" s="7" t="s">
        <v>9</v>
      </c>
      <c r="M63" s="7" t="s">
        <v>9</v>
      </c>
      <c r="N63" s="7" t="s">
        <v>9</v>
      </c>
      <c r="O63" s="7" t="s">
        <v>9</v>
      </c>
      <c r="P63" s="7" t="s">
        <v>9</v>
      </c>
      <c r="Q63" s="7" t="s">
        <v>9</v>
      </c>
      <c r="R63" s="7" t="s">
        <v>9</v>
      </c>
      <c r="S63" s="7" t="s">
        <v>9</v>
      </c>
      <c r="T63" s="7" t="s">
        <v>9</v>
      </c>
      <c r="U63" s="7">
        <v>12</v>
      </c>
      <c r="V63" s="7" t="s">
        <v>9</v>
      </c>
      <c r="W63" s="7" t="s">
        <v>9</v>
      </c>
      <c r="X63" s="7" t="s">
        <v>9</v>
      </c>
      <c r="Y63" s="20">
        <f t="shared" si="7"/>
        <v>42</v>
      </c>
      <c r="Z63" s="2">
        <f t="shared" si="0"/>
        <v>3</v>
      </c>
      <c r="AA63" s="2">
        <f t="shared" si="8"/>
        <v>3</v>
      </c>
      <c r="AB63" s="2">
        <f t="shared" si="9"/>
        <v>0</v>
      </c>
      <c r="AC63" s="2">
        <f t="shared" si="10"/>
        <v>0</v>
      </c>
      <c r="AE63">
        <f t="shared" si="16"/>
        <v>1</v>
      </c>
      <c r="AF63">
        <f t="shared" si="17"/>
        <v>1</v>
      </c>
      <c r="AG63">
        <f t="shared" si="18"/>
        <v>1</v>
      </c>
      <c r="AH63">
        <f t="shared" si="19"/>
        <v>0</v>
      </c>
      <c r="AI63">
        <f t="shared" si="5"/>
        <v>3</v>
      </c>
      <c r="AJ63" t="str">
        <f t="shared" si="11"/>
        <v/>
      </c>
      <c r="AK63" s="13" t="s">
        <v>617</v>
      </c>
      <c r="AL63" s="43">
        <f t="shared" si="12"/>
        <v>0</v>
      </c>
      <c r="AM63" s="43">
        <f t="shared" si="13"/>
        <v>0</v>
      </c>
      <c r="AN63" s="43">
        <f t="shared" si="14"/>
        <v>1</v>
      </c>
      <c r="AO63" s="43">
        <f t="shared" si="15"/>
        <v>2</v>
      </c>
    </row>
    <row r="64" spans="1:41" x14ac:dyDescent="0.25">
      <c r="A64" s="19" t="s">
        <v>43</v>
      </c>
      <c r="B64" s="19" t="s">
        <v>653</v>
      </c>
      <c r="C64" s="13" t="str">
        <f t="shared" si="6"/>
        <v>Ross McLaren</v>
      </c>
      <c r="D64" s="7" t="s">
        <v>9</v>
      </c>
      <c r="E64" s="7">
        <v>-4</v>
      </c>
      <c r="F64" s="7" t="s">
        <v>9</v>
      </c>
      <c r="G64" s="7">
        <v>-8</v>
      </c>
      <c r="H64" s="7" t="s">
        <v>9</v>
      </c>
      <c r="I64" s="7" t="s">
        <v>9</v>
      </c>
      <c r="J64" s="7" t="s">
        <v>9</v>
      </c>
      <c r="K64" s="7">
        <v>7</v>
      </c>
      <c r="L64" s="7">
        <v>5</v>
      </c>
      <c r="M64" s="7" t="s">
        <v>9</v>
      </c>
      <c r="N64" s="7">
        <v>0</v>
      </c>
      <c r="O64" s="7">
        <v>-6</v>
      </c>
      <c r="P64" s="7" t="s">
        <v>9</v>
      </c>
      <c r="Q64" s="7" t="s">
        <v>9</v>
      </c>
      <c r="R64" s="7" t="s">
        <v>9</v>
      </c>
      <c r="S64" s="7" t="s">
        <v>9</v>
      </c>
      <c r="T64" s="7">
        <v>12</v>
      </c>
      <c r="U64" s="7" t="s">
        <v>9</v>
      </c>
      <c r="V64" s="7" t="s">
        <v>9</v>
      </c>
      <c r="W64" s="7" t="s">
        <v>9</v>
      </c>
      <c r="X64" s="7" t="s">
        <v>9</v>
      </c>
      <c r="Y64" s="20">
        <f t="shared" si="7"/>
        <v>6</v>
      </c>
      <c r="Z64" s="2">
        <f t="shared" si="0"/>
        <v>7</v>
      </c>
      <c r="AA64" s="2">
        <f t="shared" si="8"/>
        <v>3</v>
      </c>
      <c r="AB64" s="2">
        <f t="shared" si="9"/>
        <v>1</v>
      </c>
      <c r="AC64" s="2">
        <f t="shared" si="10"/>
        <v>3</v>
      </c>
      <c r="AE64">
        <f t="shared" si="16"/>
        <v>0</v>
      </c>
      <c r="AF64">
        <f t="shared" si="17"/>
        <v>5</v>
      </c>
      <c r="AG64">
        <f t="shared" si="18"/>
        <v>2</v>
      </c>
      <c r="AH64">
        <f t="shared" si="19"/>
        <v>0</v>
      </c>
      <c r="AI64">
        <f t="shared" si="5"/>
        <v>7</v>
      </c>
      <c r="AJ64" t="str">
        <f t="shared" si="11"/>
        <v/>
      </c>
      <c r="AK64" s="13" t="s">
        <v>611</v>
      </c>
      <c r="AL64" s="43">
        <f t="shared" si="12"/>
        <v>0</v>
      </c>
      <c r="AM64" s="43">
        <f t="shared" si="13"/>
        <v>0</v>
      </c>
      <c r="AN64" s="43">
        <f t="shared" si="14"/>
        <v>0</v>
      </c>
      <c r="AO64" s="43">
        <f t="shared" si="15"/>
        <v>7</v>
      </c>
    </row>
    <row r="65" spans="1:41" x14ac:dyDescent="0.25">
      <c r="A65" t="s">
        <v>104</v>
      </c>
      <c r="B65" t="s">
        <v>105</v>
      </c>
      <c r="C65" s="13" t="str">
        <f t="shared" si="6"/>
        <v>Ian McLaughlin</v>
      </c>
      <c r="D65" s="7">
        <v>12</v>
      </c>
      <c r="E65" s="7" t="s">
        <v>9</v>
      </c>
      <c r="F65" s="7" t="s">
        <v>9</v>
      </c>
      <c r="G65" s="7" t="s">
        <v>9</v>
      </c>
      <c r="H65" s="7" t="s">
        <v>9</v>
      </c>
      <c r="I65" s="7">
        <v>-17</v>
      </c>
      <c r="J65" s="7">
        <v>5</v>
      </c>
      <c r="K65" s="7">
        <v>-9</v>
      </c>
      <c r="L65" s="7">
        <v>-6</v>
      </c>
      <c r="M65" s="7">
        <v>21</v>
      </c>
      <c r="N65" s="7">
        <v>0</v>
      </c>
      <c r="O65" s="7">
        <v>-22</v>
      </c>
      <c r="P65" s="7">
        <v>-3</v>
      </c>
      <c r="Q65" s="7">
        <v>9</v>
      </c>
      <c r="R65" s="7" t="s">
        <v>9</v>
      </c>
      <c r="S65" s="7">
        <v>15</v>
      </c>
      <c r="T65" s="7">
        <v>-3</v>
      </c>
      <c r="U65" s="7">
        <v>18</v>
      </c>
      <c r="V65" s="7" t="s">
        <v>9</v>
      </c>
      <c r="W65" s="7" t="s">
        <v>9</v>
      </c>
      <c r="X65" s="7" t="s">
        <v>9</v>
      </c>
      <c r="Y65" s="20">
        <f t="shared" si="7"/>
        <v>20</v>
      </c>
      <c r="Z65" s="2">
        <f t="shared" si="0"/>
        <v>13</v>
      </c>
      <c r="AA65" s="2">
        <f t="shared" si="8"/>
        <v>6</v>
      </c>
      <c r="AB65" s="2">
        <f t="shared" si="9"/>
        <v>1</v>
      </c>
      <c r="AC65" s="2">
        <f t="shared" si="10"/>
        <v>6</v>
      </c>
      <c r="AE65">
        <f t="shared" si="16"/>
        <v>0</v>
      </c>
      <c r="AF65">
        <f t="shared" si="17"/>
        <v>0</v>
      </c>
      <c r="AG65">
        <f t="shared" si="18"/>
        <v>7</v>
      </c>
      <c r="AH65">
        <f t="shared" si="19"/>
        <v>6</v>
      </c>
      <c r="AI65">
        <f t="shared" si="5"/>
        <v>13</v>
      </c>
      <c r="AJ65" t="str">
        <f t="shared" si="11"/>
        <v/>
      </c>
      <c r="AK65" s="13" t="s">
        <v>106</v>
      </c>
      <c r="AL65" s="43">
        <f t="shared" si="12"/>
        <v>0</v>
      </c>
      <c r="AM65" s="43">
        <f t="shared" si="13"/>
        <v>0</v>
      </c>
      <c r="AN65" s="43">
        <f t="shared" si="14"/>
        <v>0</v>
      </c>
      <c r="AO65" s="43">
        <f t="shared" si="15"/>
        <v>13</v>
      </c>
    </row>
    <row r="66" spans="1:41" x14ac:dyDescent="0.25">
      <c r="A66" t="s">
        <v>476</v>
      </c>
      <c r="B66" t="s">
        <v>582</v>
      </c>
      <c r="C66" s="13" t="str">
        <f t="shared" si="6"/>
        <v>Daryl McMahon</v>
      </c>
      <c r="D66" s="7" t="s">
        <v>9</v>
      </c>
      <c r="E66" s="7">
        <v>-18</v>
      </c>
      <c r="F66" s="7">
        <v>-4</v>
      </c>
      <c r="G66" s="7" t="s">
        <v>9</v>
      </c>
      <c r="H66" s="7">
        <v>-15</v>
      </c>
      <c r="I66" s="7" t="s">
        <v>9</v>
      </c>
      <c r="J66" s="7" t="s">
        <v>9</v>
      </c>
      <c r="K66" s="7">
        <v>2</v>
      </c>
      <c r="L66" s="7">
        <v>-17</v>
      </c>
      <c r="M66" s="7">
        <v>-5</v>
      </c>
      <c r="N66" s="7">
        <v>18</v>
      </c>
      <c r="O66" s="7">
        <v>-11</v>
      </c>
      <c r="P66" s="7">
        <v>8</v>
      </c>
      <c r="Q66" s="7" t="s">
        <v>9</v>
      </c>
      <c r="R66" s="7" t="s">
        <v>9</v>
      </c>
      <c r="S66" s="7" t="s">
        <v>9</v>
      </c>
      <c r="T66" s="7" t="s">
        <v>9</v>
      </c>
      <c r="U66" s="7" t="s">
        <v>9</v>
      </c>
      <c r="V66" s="7" t="s">
        <v>9</v>
      </c>
      <c r="W66" s="7" t="s">
        <v>9</v>
      </c>
      <c r="X66" s="7" t="s">
        <v>9</v>
      </c>
      <c r="Y66" s="20">
        <f t="shared" si="7"/>
        <v>-42</v>
      </c>
      <c r="Z66" s="2">
        <f t="shared" ref="Z66:Z92" si="20">SUM(AA66:AC66)</f>
        <v>9</v>
      </c>
      <c r="AA66" s="2">
        <f t="shared" si="8"/>
        <v>3</v>
      </c>
      <c r="AB66" s="2">
        <f t="shared" si="9"/>
        <v>0</v>
      </c>
      <c r="AC66" s="2">
        <f t="shared" si="10"/>
        <v>6</v>
      </c>
      <c r="AE66">
        <f t="shared" ref="AE66:AE94" si="21">IF(ISERROR(VLOOKUP($C66,$A$115:$C$196,3,FALSE)=1),0,IF(VLOOKUP($C66,$A$115:$C$196,3,FALSE)=1,1,0))+IF(ISERROR(VLOOKUP($C66,$D$115:$F$196,3,FALSE)=1),0,IF(VLOOKUP($C66,$D$115:$F$196,3,FALSE)=1,1,0))+IF(ISERROR(VLOOKUP($C66,$G$115:$I$196,3,FALSE)=1),0,IF(VLOOKUP($C66,$G$115:$I$196,3,FALSE)=1,1,0))+IF(ISERROR(VLOOKUP($C66,$J$115:$L$196,3,FALSE)=1),0,IF(VLOOKUP($C66,$J$115:$L$196,3,FALSE)=1,1,0))+IF(ISERROR(VLOOKUP($C66,$M$115:$O$196,3,FALSE)=1),0,IF(VLOOKUP($C66,$M$115:$O$196,3,FALSE)=1,1,0))+IF(ISERROR(VLOOKUP($C66,$P$115:$R$196,3,FALSE)=1),0,IF(VLOOKUP($C66,$P$115:$R$196,3,FALSE)=1,1,0))+IF(ISERROR(VLOOKUP($C66,$S$115:$U$196,3,FALSE)=1),0,IF(VLOOKUP($C66,$S$115:$U$196,3,FALSE)=1,1,0))+IF(ISERROR(VLOOKUP($C66,$V$115:$X$196,3,FALSE)=1),0,IF(VLOOKUP($C66,$V$115:$X$196,3,FALSE)=1,1,0))+IF(ISERROR(VLOOKUP($C66,$Y$115:$AA$196,3,FALSE)=1),0,IF(VLOOKUP($C66,$Y$115:$AA$196,3,FALSE)=1,1,0))+IF(ISERROR(VLOOKUP($C66,$AB$115:$AD$192,3,FALSE)=1),0,IF(VLOOKUP($C66,$AB$115:$AD$192,3,FALSE)=1,1,0))+IF(ISERROR(VLOOKUP($C66,$AE$115:$AG$192,3,FALSE)=1),0,IF(VLOOKUP($C66,$AE$115:$AG$192,3,FALSE)=1,1,0))+IF(ISERROR(VLOOKUP($C66,$AH$115:$AJ$196,3,FALSE)=1),0,IF(VLOOKUP($C66,$AH$115:$AJ$196,3,FALSE)=1,1,0))+IF(ISERROR(VLOOKUP($C66,$AK$115:$AM$196,3,FALSE)=1),0,IF(VLOOKUP($C66,$AK$115:$AM$196,3,FALSE)=1,1,0))+IF(ISERROR(VLOOKUP($C66,$AN$115:$AP$196,3,FALSE)=1),0,IF(VLOOKUP($C66,$AN$115:$AP$196,3,FALSE)=1,1,0))+IF(ISERROR(VLOOKUP($C66,$AQ$115:$AS$196,3,FALSE)=1),0,IF(VLOOKUP($C66,$AQ$115:$AS$196,3,FALSE)=1,1,0))+IF(ISERROR(VLOOKUP($C66,$AT$115:$AV$196,3,FALSE)=1),0,IF(VLOOKUP($C66,$AT$115:$AV$196,3,FALSE)=1,1,0))+IF(ISERROR(VLOOKUP($C66,$AW$115:$AY$196,3,FALSE)=1),0,IF(VLOOKUP($C66,$AW$115:$AY$196,3,FALSE)=1,1,0))+IF(ISERROR(VLOOKUP($C66,$AZ$115:$BB$196,3,FALSE)=1),0,IF(VLOOKUP($C66,$AZ$115:$BB$196,3,FALSE)=1,1,0))+IF(ISERROR(VLOOKUP($C66,$BC$115:$BE$196,3,FALSE)=1),0,IF(VLOOKUP($C66,$BC$115:$BE$196,3,FALSE)=1,1,0))+IF(ISERROR(VLOOKUP($C66,$BF$115:$BH$196,3,FALSE)=1),0,IF(VLOOKUP($C66,$BF$115:$BH$196,3,FALSE)=1,1,0))+IF(ISERROR(VLOOKUP($C66,$BI$115:$BK$196,3,FALSE)=1),0,IF(VLOOKUP($C66,$BI$115:$BK$196,3,FALSE)=1,1,0))</f>
        <v>0</v>
      </c>
      <c r="AF66">
        <f t="shared" ref="AF66:AF94" si="22">IF(ISERROR(VLOOKUP($C66,$A$115:$C$196,3,FALSE)=2),0,IF(VLOOKUP($C66,$A$115:$C$196,3,FALSE)=2,1,0))+IF(ISERROR(VLOOKUP($C66,$D$115:$F$196,3,FALSE)=2),0,IF(VLOOKUP($C66,$D$115:$F$196,3,FALSE)=2,1,0))+IF(ISERROR(VLOOKUP($C66,$G$115:$I$196,3,FALSE)=2),0,IF(VLOOKUP($C66,$G$115:$I$196,3,FALSE)=2,1,0))+IF(ISERROR(VLOOKUP($C66,$J$115:$L$196,3,FALSE)=2),0,IF(VLOOKUP($C66,$J$115:$L$196,3,FALSE)=2,1,0))+IF(ISERROR(VLOOKUP($C66,$M$115:$O$196,3,FALSE)=2),0,IF(VLOOKUP($C66,$M$115:$O$196,3,FALSE)=2,1,0))+IF(ISERROR(VLOOKUP($C66,$P$115:$R$196,3,FALSE)=2),0,IF(VLOOKUP($C66,$P$115:$R$196,3,FALSE)=2,1,0))+IF(ISERROR(VLOOKUP($C66,$S$115:$U$196,3,FALSE)=2),0,IF(VLOOKUP($C66,$S$115:$U$196,3,FALSE)=2,1,0))+IF(ISERROR(VLOOKUP($C66,$V$115:$X$196,3,FALSE)=2),0,IF(VLOOKUP($C66,$V$115:$X$196,3,FALSE)=2,1,0))+IF(ISERROR(VLOOKUP($C66,$Y$115:$AA$196,3,FALSE)=2),0,IF(VLOOKUP($C66,$Y$115:$AA$196,3,FALSE)=2,1,0))+IF(ISERROR(VLOOKUP($C66,$AB$115:$AD$192,3,FALSE)=2),0,IF(VLOOKUP($C66,$AB$115:$AD$192,3,FALSE)=2,1,0))+IF(ISERROR(VLOOKUP($C66,$AE$115:$AG$192,3,FALSE)=2),0,IF(VLOOKUP($C66,$AE$115:$AG$192,3,FALSE)=2,1,0))+IF(ISERROR(VLOOKUP($C66,$AH$115:$AJ$196,3,FALSE)=2),0,IF(VLOOKUP($C66,$AH$115:$AJ$196,3,FALSE)=2,1,0))+IF(ISERROR(VLOOKUP($C66,$AK$115:$AM$196,3,FALSE)=2),0,IF(VLOOKUP($C66,$AK$115:$AM$196,3,FALSE)=2,1,0))+IF(ISERROR(VLOOKUP($C66,$AN$115:$AP$196,3,FALSE)=2),0,IF(VLOOKUP($C66,$AN$115:$AP$196,3,FALSE)=2,1,0))+IF(ISERROR(VLOOKUP($C66,$AQ$115:$AS$196,3,FALSE)=2),0,IF(VLOOKUP($C66,$AQ$115:$AS$196,3,FALSE)=2,1,0))+IF(ISERROR(VLOOKUP($C66,$AT$115:$AV$196,3,FALSE)=2),0,IF(VLOOKUP($C66,$AT$115:$AV$196,3,FALSE)=2,1,0))+IF(ISERROR(VLOOKUP($C66,$AW$115:$AY$196,3,FALSE)=2),0,IF(VLOOKUP($C66,$AW$115:$AY$196,3,FALSE)=2,1,0))+IF(ISERROR(VLOOKUP($C66,$AZ$115:$BB$196,3,FALSE)=2),0,IF(VLOOKUP($C66,$AZ$115:$BB$196,3,FALSE)=2,1,0))+IF(ISERROR(VLOOKUP($C66,$BC$115:$BE$196,3,FALSE)=2),0,IF(VLOOKUP($C66,$BC$115:$BE$196,3,FALSE)=2,1,0))+IF(ISERROR(VLOOKUP($C66,$BF$115:$BH$196,3,FALSE)=2),0,IF(VLOOKUP($C66,$BF$115:$BH$196,3,FALSE)=2,1,0))+IF(ISERROR(VLOOKUP($C66,$BI$115:$BK$196,3,FALSE)=2),0,IF(VLOOKUP($C66,$BI$115:$BK$196,3,FALSE)=2,1,0))</f>
        <v>5</v>
      </c>
      <c r="AG66">
        <f t="shared" ref="AG66:AG94" si="23">IF(ISERROR(VLOOKUP($C66,$A$115:$C$196,3,FALSE)=3),0,IF(VLOOKUP($C66,$A$115:$C$196,3,FALSE)=3,1,0))+IF(ISERROR(VLOOKUP($C66,$D$115:$F$196,3,FALSE)=3),0,IF(VLOOKUP($C66,$D$115:$F$196,3,FALSE)=3,1,0))+IF(ISERROR(VLOOKUP($C66,$G$115:$I$196,3,FALSE)=3),0,IF(VLOOKUP($C66,$G$115:$I$196,3,FALSE)=3,1,0))+IF(ISERROR(VLOOKUP($C66,$J$115:$L$196,3,FALSE)=3),0,IF(VLOOKUP($C66,$J$115:$L$196,3,FALSE)=3,1,0))+IF(ISERROR(VLOOKUP($C66,$M$115:$O$196,3,FALSE)=3),0,IF(VLOOKUP($C66,$M$115:$O$196,3,FALSE)=3,1,0))+IF(ISERROR(VLOOKUP($C66,$P$115:$R$196,3,FALSE)=3),0,IF(VLOOKUP($C66,$P$115:$R$196,3,FALSE)=3,1,0))+IF(ISERROR(VLOOKUP($C66,$S$115:$U$196,3,FALSE)=3),0,IF(VLOOKUP($C66,$S$115:$U$196,3,FALSE)=3,1,0))+IF(ISERROR(VLOOKUP($C66,$V$115:$X$196,3,FALSE)=3),0,IF(VLOOKUP($C66,$V$115:$X$196,3,FALSE)=3,1,0))+IF(ISERROR(VLOOKUP($C66,$Y$115:$AA$196,3,FALSE)=3),0,IF(VLOOKUP($C66,$Y$115:$AA$196,3,FALSE)=3,1,0))+IF(ISERROR(VLOOKUP($C66,$AB$115:$AD$192,3,FALSE)=3),0,IF(VLOOKUP($C66,$AB$115:$AD$192,3,FALSE)=3,1,0))+IF(ISERROR(VLOOKUP($C66,$AE$115:$AG$192,3,FALSE)=3),0,IF(VLOOKUP($C66,$AE$115:$AG$192,3,FALSE)=3,1,0))+IF(ISERROR(VLOOKUP($C66,$AH$115:$AJ$196,3,FALSE)=3),0,IF(VLOOKUP($C66,$AH$115:$AJ$196,3,FALSE)=3,1,0))+IF(ISERROR(VLOOKUP($C66,$AK$115:$AM$196,3,FALSE)=3),0,IF(VLOOKUP($C66,$AK$115:$AM$196,3,FALSE)=3,1,0))+IF(ISERROR(VLOOKUP($C66,$AN$115:$AP$196,3,FALSE)=3),0,IF(VLOOKUP($C66,$AN$115:$AP$196,3,FALSE)=3,1,0))+IF(ISERROR(VLOOKUP($C66,$AQ$115:$AS$196,3,FALSE)=3),0,IF(VLOOKUP($C66,$AQ$115:$AS$196,3,FALSE)=3,1,0))+IF(ISERROR(VLOOKUP($C66,$AT$115:$AV$196,3,FALSE)=3),0,IF(VLOOKUP($C66,$AT$115:$AV$196,3,FALSE)=3,1,0))+IF(ISERROR(VLOOKUP($C66,$AW$115:$AY$196,3,FALSE)=3),0,IF(VLOOKUP($C66,$AW$115:$AY$196,3,FALSE)=3,1,0))+IF(ISERROR(VLOOKUP($C66,$AZ$115:$BB$196,3,FALSE)=3),0,IF(VLOOKUP($C66,$AZ$115:$BB$196,3,FALSE)=3,1,0))+IF(ISERROR(VLOOKUP($C66,$BC$115:$BE$196,3,FALSE)=3),0,IF(VLOOKUP($C66,$BC$115:$BE$196,3,FALSE)=3,1,0))+IF(ISERROR(VLOOKUP($C66,$BF$115:$BH$196,3,FALSE)=3),0,IF(VLOOKUP($C66,$BF$115:$BH$196,3,FALSE)=3,1,0))+IF(ISERROR(VLOOKUP($C66,$BI$115:$BK$196,3,FALSE)=3),0,IF(VLOOKUP($C66,$BI$115:$BK$196,3,FALSE)=3,1,0))</f>
        <v>4</v>
      </c>
      <c r="AH66">
        <f t="shared" ref="AH66:AH94" si="24">IF(ISERROR(VLOOKUP($C66,$A$115:$C$196,3,FALSE)=4),0,IF(VLOOKUP($C66,$A$115:$C$196,3,FALSE)=4,1,0))+IF(ISERROR(VLOOKUP($C66,$D$115:$F$196,3,FALSE)=4),0,IF(VLOOKUP($C66,$D$115:$F$196,3,FALSE)=4,1,0))+IF(ISERROR(VLOOKUP($C66,$G$115:$I$196,3,FALSE)=4),0,IF(VLOOKUP($C66,$G$115:$I$196,3,FALSE)=4,1,0))+IF(ISERROR(VLOOKUP($C66,$J$115:$L$196,3,FALSE)=4),0,IF(VLOOKUP($C66,$J$115:$L$196,3,FALSE)=4,1,0))+IF(ISERROR(VLOOKUP($C66,$M$115:$O$196,3,FALSE)=4),0,IF(VLOOKUP($C66,$M$115:$O$196,3,FALSE)=4,1,0))+IF(ISERROR(VLOOKUP($C66,$P$115:$R$196,3,FALSE)=4),0,IF(VLOOKUP($C66,$P$115:$R$196,3,FALSE)=4,1,0))+IF(ISERROR(VLOOKUP($C66,$S$115:$U$196,3,FALSE)=4),0,IF(VLOOKUP($C66,$S$115:$U$196,3,FALSE)=4,1,0))+IF(ISERROR(VLOOKUP($C66,$V$115:$X$196,3,FALSE)=4),0,IF(VLOOKUP($C66,$V$115:$X$196,3,FALSE)=4,1,0))+IF(ISERROR(VLOOKUP($C66,$Y$115:$AA$196,3,FALSE)=4),0,IF(VLOOKUP($C66,$Y$115:$AA$196,3,FALSE)=4,1,0))+IF(ISERROR(VLOOKUP($C66,$AB$115:$AD$192,3,FALSE)=4),0,IF(VLOOKUP($C66,$AB$115:$AD$192,3,FALSE)=4,1,0))+IF(ISERROR(VLOOKUP($C66,$AE$115:$AG$192,3,FALSE)=4),0,IF(VLOOKUP($C66,$AE$115:$AG$192,3,FALSE)=4,1,0))+IF(ISERROR(VLOOKUP($C66,$AH$115:$AJ$196,3,FALSE)=4),0,IF(VLOOKUP($C66,$AH$115:$AJ$196,3,FALSE)=4,1,0))+IF(ISERROR(VLOOKUP($C66,$AK$115:$AM$196,3,FALSE)=4),0,IF(VLOOKUP($C66,$AK$115:$AM$196,3,FALSE)=4,1,0))+IF(ISERROR(VLOOKUP($C66,$AN$115:$AP$196,3,FALSE)=4),0,IF(VLOOKUP($C66,$AN$115:$AP$196,3,FALSE)=4,1,0))+IF(ISERROR(VLOOKUP($C66,$AQ$115:$AS$196,3,FALSE)=4),0,IF(VLOOKUP($C66,$AQ$115:$AS$196,3,FALSE)=4,1,0))+IF(ISERROR(VLOOKUP($C66,$AT$115:$AV$196,3,FALSE)=4),0,IF(VLOOKUP($C66,$AT$115:$AV$196,3,FALSE)=4,1,0))+IF(ISERROR(VLOOKUP($C66,$AW$115:$AY$196,3,FALSE)=4),0,IF(VLOOKUP($C66,$AW$115:$AY$196,3,FALSE)=4,1,0))+IF(ISERROR(VLOOKUP($C66,$AZ$115:$BB$196,3,FALSE)=4),0,IF(VLOOKUP($C66,$AZ$115:$BB$196,3,FALSE)=4,1,0))+IF(ISERROR(VLOOKUP($C66,$BC$115:$BE$196,3,FALSE)=4),0,IF(VLOOKUP($C66,$BC$115:$BE$196,3,FALSE)=4,1,0))+IF(ISERROR(VLOOKUP($C66,$BF$115:$BH$196,3,FALSE)=4),0,IF(VLOOKUP($C66,$BF$115:$BH$196,3,FALSE)=4,1,0))+IF(ISERROR(VLOOKUP($C66,$BI$115:$BK$196,3,FALSE)=4),0,IF(VLOOKUP($C66,$BI$115:$BK$196,3,FALSE)=4,1,0))</f>
        <v>0</v>
      </c>
      <c r="AI66">
        <f t="shared" ref="AI66" si="25">SUM(AE66:AH66)</f>
        <v>9</v>
      </c>
      <c r="AJ66" t="str">
        <f t="shared" si="11"/>
        <v/>
      </c>
      <c r="AK66" s="13" t="s">
        <v>566</v>
      </c>
      <c r="AL66" s="43">
        <f t="shared" si="12"/>
        <v>0</v>
      </c>
      <c r="AM66" s="43">
        <f t="shared" si="13"/>
        <v>0</v>
      </c>
      <c r="AN66" s="43">
        <f t="shared" si="14"/>
        <v>1</v>
      </c>
      <c r="AO66" s="43">
        <f t="shared" si="15"/>
        <v>8</v>
      </c>
    </row>
    <row r="67" spans="1:41" x14ac:dyDescent="0.25">
      <c r="A67" t="s">
        <v>654</v>
      </c>
      <c r="B67" t="s">
        <v>655</v>
      </c>
      <c r="C67" s="13" t="str">
        <f t="shared" ref="C67:C109" si="26">A67&amp;" "&amp;B67</f>
        <v>Jan Moen</v>
      </c>
      <c r="D67" s="7">
        <v>0</v>
      </c>
      <c r="E67" s="7">
        <v>2</v>
      </c>
      <c r="F67" s="7">
        <v>1</v>
      </c>
      <c r="G67" s="7">
        <v>-14</v>
      </c>
      <c r="H67" s="7">
        <v>7</v>
      </c>
      <c r="I67" s="7">
        <v>-11</v>
      </c>
      <c r="J67" s="7">
        <v>-7</v>
      </c>
      <c r="K67" s="7">
        <v>4</v>
      </c>
      <c r="L67" s="7">
        <v>-7</v>
      </c>
      <c r="M67" s="7">
        <v>3</v>
      </c>
      <c r="N67" s="7">
        <v>-3</v>
      </c>
      <c r="O67" s="7">
        <v>-8</v>
      </c>
      <c r="P67" s="7">
        <v>3</v>
      </c>
      <c r="Q67" s="7">
        <v>26</v>
      </c>
      <c r="R67" s="7">
        <v>-6</v>
      </c>
      <c r="S67" s="7">
        <v>-2</v>
      </c>
      <c r="T67" s="7" t="s">
        <v>9</v>
      </c>
      <c r="U67" s="7" t="s">
        <v>9</v>
      </c>
      <c r="V67" s="7" t="s">
        <v>9</v>
      </c>
      <c r="W67" s="7" t="s">
        <v>9</v>
      </c>
      <c r="X67" s="7" t="s">
        <v>9</v>
      </c>
      <c r="Y67" s="20">
        <f t="shared" ref="Y67:Y92" si="27">SUM(D67:X67)</f>
        <v>-12</v>
      </c>
      <c r="Z67" s="2">
        <f t="shared" si="20"/>
        <v>16</v>
      </c>
      <c r="AA67" s="2">
        <f t="shared" ref="AA67:AA94" si="28">COUNTIF(D67:X67,"&gt;0")</f>
        <v>7</v>
      </c>
      <c r="AB67" s="2">
        <f t="shared" ref="AB67:AB94" si="29">COUNTIF(D67:X67,0)</f>
        <v>1</v>
      </c>
      <c r="AC67" s="2">
        <f t="shared" ref="AC67:AC94" si="30">COUNTIF(D67:X67,"&lt;0")</f>
        <v>8</v>
      </c>
      <c r="AE67">
        <f t="shared" si="21"/>
        <v>16</v>
      </c>
      <c r="AF67">
        <f t="shared" si="22"/>
        <v>0</v>
      </c>
      <c r="AG67">
        <f t="shared" si="23"/>
        <v>0</v>
      </c>
      <c r="AH67">
        <f t="shared" si="24"/>
        <v>0</v>
      </c>
      <c r="AI67">
        <f t="shared" ref="AI67:AI94" si="31">SUM(AE67:AH67)</f>
        <v>16</v>
      </c>
      <c r="AJ67" t="str">
        <f t="shared" si="11"/>
        <v/>
      </c>
      <c r="AK67" s="13" t="s">
        <v>605</v>
      </c>
      <c r="AL67" s="43">
        <f t="shared" ref="AL67:AL109" si="32">COUNTIF($A$115:$AZ$130,$AK67)+COUNTIF($BF$115:$BI$130,$AK67)</f>
        <v>0</v>
      </c>
      <c r="AM67" s="43">
        <f t="shared" ref="AM67:AM109" si="33">COUNTIF($A$131:$AZ$146,$AK67)</f>
        <v>0</v>
      </c>
      <c r="AN67" s="43">
        <f t="shared" ref="AN67:AN109" si="34">COUNTIF($A$147:$AZ$162,$AK67)</f>
        <v>16</v>
      </c>
      <c r="AO67" s="43">
        <f t="shared" ref="AO67:AO109" si="35">COUNTIF($A$163:$AZ$186,$AK67)</f>
        <v>0</v>
      </c>
    </row>
    <row r="68" spans="1:41" x14ac:dyDescent="0.25">
      <c r="A68" t="s">
        <v>113</v>
      </c>
      <c r="B68" t="s">
        <v>114</v>
      </c>
      <c r="C68" s="13" t="str">
        <f t="shared" si="26"/>
        <v>Mick Moffatt</v>
      </c>
      <c r="D68" s="7">
        <v>-18</v>
      </c>
      <c r="E68" s="7">
        <v>-15</v>
      </c>
      <c r="F68" s="7">
        <v>-4</v>
      </c>
      <c r="G68" s="7">
        <v>0</v>
      </c>
      <c r="H68" s="7">
        <v>-6</v>
      </c>
      <c r="I68" s="7">
        <v>6</v>
      </c>
      <c r="J68" s="7">
        <v>-12</v>
      </c>
      <c r="K68" s="7">
        <v>-3</v>
      </c>
      <c r="L68" s="7">
        <v>10</v>
      </c>
      <c r="M68" s="7">
        <v>3</v>
      </c>
      <c r="N68" s="7">
        <v>-4</v>
      </c>
      <c r="O68" s="7">
        <v>5</v>
      </c>
      <c r="P68" s="7">
        <v>8</v>
      </c>
      <c r="Q68" s="7">
        <v>-12</v>
      </c>
      <c r="R68" s="7">
        <v>5</v>
      </c>
      <c r="S68" s="7">
        <v>-4</v>
      </c>
      <c r="T68" s="7">
        <v>-8</v>
      </c>
      <c r="U68" s="7">
        <v>18</v>
      </c>
      <c r="V68" s="7" t="s">
        <v>9</v>
      </c>
      <c r="W68" s="7" t="s">
        <v>9</v>
      </c>
      <c r="X68" s="7" t="s">
        <v>9</v>
      </c>
      <c r="Y68" s="20">
        <f t="shared" si="27"/>
        <v>-31</v>
      </c>
      <c r="Z68" s="2">
        <f t="shared" si="20"/>
        <v>18</v>
      </c>
      <c r="AA68" s="2">
        <f t="shared" si="28"/>
        <v>7</v>
      </c>
      <c r="AB68" s="2">
        <f t="shared" si="29"/>
        <v>1</v>
      </c>
      <c r="AC68" s="2">
        <f t="shared" si="30"/>
        <v>10</v>
      </c>
      <c r="AE68">
        <f t="shared" si="21"/>
        <v>1</v>
      </c>
      <c r="AF68">
        <f t="shared" si="22"/>
        <v>9</v>
      </c>
      <c r="AG68">
        <f t="shared" si="23"/>
        <v>8</v>
      </c>
      <c r="AH68">
        <f t="shared" si="24"/>
        <v>0</v>
      </c>
      <c r="AI68">
        <f t="shared" si="31"/>
        <v>18</v>
      </c>
      <c r="AJ68" t="str">
        <f t="shared" ref="AJ68:AJ109" si="36">IF(AI68=Z68,"","no")</f>
        <v/>
      </c>
      <c r="AK68" s="13" t="s">
        <v>115</v>
      </c>
      <c r="AL68" s="43">
        <f t="shared" si="32"/>
        <v>0</v>
      </c>
      <c r="AM68" s="43">
        <f t="shared" si="33"/>
        <v>9</v>
      </c>
      <c r="AN68" s="43">
        <f t="shared" si="34"/>
        <v>9</v>
      </c>
      <c r="AO68" s="43">
        <f t="shared" si="35"/>
        <v>0</v>
      </c>
    </row>
    <row r="69" spans="1:41" x14ac:dyDescent="0.25">
      <c r="A69" s="19" t="s">
        <v>585</v>
      </c>
      <c r="B69" t="s">
        <v>586</v>
      </c>
      <c r="C69" s="13" t="str">
        <f t="shared" si="26"/>
        <v>Matthew Northcott</v>
      </c>
      <c r="D69" s="7">
        <v>1</v>
      </c>
      <c r="E69" s="7">
        <v>9</v>
      </c>
      <c r="F69" s="7">
        <v>-17</v>
      </c>
      <c r="G69" s="7">
        <v>26</v>
      </c>
      <c r="H69" s="7">
        <v>21</v>
      </c>
      <c r="I69" s="7">
        <v>1</v>
      </c>
      <c r="J69" s="7">
        <v>-11</v>
      </c>
      <c r="K69" s="7">
        <v>4</v>
      </c>
      <c r="L69" s="7">
        <v>-1</v>
      </c>
      <c r="M69" s="7">
        <v>-8</v>
      </c>
      <c r="N69" s="7">
        <v>-3</v>
      </c>
      <c r="O69" s="7">
        <v>0</v>
      </c>
      <c r="P69" s="7">
        <v>4</v>
      </c>
      <c r="Q69" s="7">
        <v>14</v>
      </c>
      <c r="R69" s="7">
        <v>13</v>
      </c>
      <c r="S69" s="7">
        <v>-1</v>
      </c>
      <c r="T69" s="7">
        <v>8</v>
      </c>
      <c r="U69" s="7">
        <v>9</v>
      </c>
      <c r="V69" s="7" t="s">
        <v>9</v>
      </c>
      <c r="W69" s="7">
        <v>-5</v>
      </c>
      <c r="X69" s="7">
        <v>8</v>
      </c>
      <c r="Y69" s="20">
        <f t="shared" si="27"/>
        <v>72</v>
      </c>
      <c r="Z69" s="2">
        <f t="shared" si="20"/>
        <v>20</v>
      </c>
      <c r="AA69" s="2">
        <f t="shared" si="28"/>
        <v>12</v>
      </c>
      <c r="AB69" s="2">
        <f t="shared" si="29"/>
        <v>1</v>
      </c>
      <c r="AC69" s="2">
        <f t="shared" si="30"/>
        <v>7</v>
      </c>
      <c r="AE69">
        <f t="shared" si="21"/>
        <v>0</v>
      </c>
      <c r="AF69">
        <f t="shared" si="22"/>
        <v>0</v>
      </c>
      <c r="AG69">
        <f t="shared" si="23"/>
        <v>0</v>
      </c>
      <c r="AH69">
        <f t="shared" si="24"/>
        <v>20</v>
      </c>
      <c r="AI69">
        <f t="shared" si="31"/>
        <v>20</v>
      </c>
      <c r="AJ69" t="str">
        <f t="shared" si="36"/>
        <v/>
      </c>
      <c r="AK69" s="13" t="s">
        <v>557</v>
      </c>
      <c r="AL69" s="43">
        <f t="shared" si="32"/>
        <v>20</v>
      </c>
      <c r="AM69" s="43">
        <f t="shared" si="33"/>
        <v>0</v>
      </c>
      <c r="AN69" s="43">
        <f t="shared" si="34"/>
        <v>0</v>
      </c>
      <c r="AO69" s="43">
        <f t="shared" si="35"/>
        <v>0</v>
      </c>
    </row>
    <row r="70" spans="1:41" x14ac:dyDescent="0.25">
      <c r="A70" t="s">
        <v>543</v>
      </c>
      <c r="B70" t="s">
        <v>544</v>
      </c>
      <c r="C70" s="13" t="str">
        <f t="shared" si="26"/>
        <v>Dante Nou</v>
      </c>
      <c r="D70" s="7">
        <v>-1</v>
      </c>
      <c r="E70" s="7" t="s">
        <v>9</v>
      </c>
      <c r="F70" s="7" t="s">
        <v>9</v>
      </c>
      <c r="G70" s="7">
        <v>-12</v>
      </c>
      <c r="H70" s="7">
        <v>7</v>
      </c>
      <c r="I70" s="7">
        <v>-10</v>
      </c>
      <c r="J70" s="7" t="s">
        <v>9</v>
      </c>
      <c r="K70" s="7">
        <v>-3</v>
      </c>
      <c r="L70" s="7" t="s">
        <v>9</v>
      </c>
      <c r="M70" s="7" t="s">
        <v>9</v>
      </c>
      <c r="N70" s="7" t="s">
        <v>9</v>
      </c>
      <c r="O70" s="7" t="s">
        <v>9</v>
      </c>
      <c r="P70" s="7" t="s">
        <v>9</v>
      </c>
      <c r="Q70" s="7" t="s">
        <v>9</v>
      </c>
      <c r="R70" s="7" t="s">
        <v>9</v>
      </c>
      <c r="S70" s="7" t="s">
        <v>9</v>
      </c>
      <c r="T70" s="7" t="s">
        <v>9</v>
      </c>
      <c r="U70" s="7" t="s">
        <v>9</v>
      </c>
      <c r="V70" s="7" t="s">
        <v>9</v>
      </c>
      <c r="W70" s="7" t="s">
        <v>9</v>
      </c>
      <c r="X70" s="7" t="s">
        <v>9</v>
      </c>
      <c r="Y70" s="20">
        <f t="shared" si="27"/>
        <v>-19</v>
      </c>
      <c r="Z70" s="2">
        <f t="shared" si="20"/>
        <v>5</v>
      </c>
      <c r="AA70" s="2">
        <f t="shared" si="28"/>
        <v>1</v>
      </c>
      <c r="AB70" s="2">
        <f t="shared" si="29"/>
        <v>0</v>
      </c>
      <c r="AC70" s="2">
        <f t="shared" si="30"/>
        <v>4</v>
      </c>
      <c r="AE70">
        <f t="shared" si="21"/>
        <v>0</v>
      </c>
      <c r="AF70">
        <f t="shared" si="22"/>
        <v>5</v>
      </c>
      <c r="AG70">
        <f t="shared" si="23"/>
        <v>0</v>
      </c>
      <c r="AH70">
        <f t="shared" si="24"/>
        <v>0</v>
      </c>
      <c r="AI70">
        <f t="shared" si="31"/>
        <v>5</v>
      </c>
      <c r="AJ70" t="str">
        <f t="shared" si="36"/>
        <v/>
      </c>
      <c r="AK70" s="13" t="s">
        <v>501</v>
      </c>
      <c r="AL70" s="43">
        <f t="shared" si="32"/>
        <v>0</v>
      </c>
      <c r="AM70" s="43">
        <f t="shared" si="33"/>
        <v>0</v>
      </c>
      <c r="AN70" s="43">
        <f t="shared" si="34"/>
        <v>5</v>
      </c>
      <c r="AO70" s="43">
        <f t="shared" si="35"/>
        <v>0</v>
      </c>
    </row>
    <row r="71" spans="1:41" x14ac:dyDescent="0.25">
      <c r="A71" t="s">
        <v>545</v>
      </c>
      <c r="B71" t="s">
        <v>544</v>
      </c>
      <c r="C71" s="13" t="str">
        <f t="shared" si="26"/>
        <v>Emil Nou</v>
      </c>
      <c r="D71" s="7" t="s">
        <v>9</v>
      </c>
      <c r="E71" s="7" t="s">
        <v>9</v>
      </c>
      <c r="F71" s="7" t="s">
        <v>9</v>
      </c>
      <c r="G71" s="7" t="s">
        <v>9</v>
      </c>
      <c r="H71" s="7" t="s">
        <v>9</v>
      </c>
      <c r="I71" s="7" t="s">
        <v>9</v>
      </c>
      <c r="J71" s="7" t="s">
        <v>9</v>
      </c>
      <c r="K71" s="7" t="s">
        <v>9</v>
      </c>
      <c r="L71" s="7" t="s">
        <v>9</v>
      </c>
      <c r="M71" s="7" t="s">
        <v>9</v>
      </c>
      <c r="N71" s="7" t="s">
        <v>9</v>
      </c>
      <c r="O71" s="7" t="s">
        <v>9</v>
      </c>
      <c r="P71" s="7" t="s">
        <v>9</v>
      </c>
      <c r="Q71" s="7" t="s">
        <v>9</v>
      </c>
      <c r="R71" s="7" t="s">
        <v>9</v>
      </c>
      <c r="S71" s="7" t="s">
        <v>9</v>
      </c>
      <c r="T71" s="7" t="s">
        <v>9</v>
      </c>
      <c r="U71" s="7" t="s">
        <v>9</v>
      </c>
      <c r="V71" s="7" t="s">
        <v>9</v>
      </c>
      <c r="W71" s="7" t="s">
        <v>9</v>
      </c>
      <c r="X71" s="7" t="s">
        <v>9</v>
      </c>
      <c r="Y71" s="20">
        <f t="shared" si="27"/>
        <v>0</v>
      </c>
      <c r="Z71" s="2">
        <f t="shared" si="20"/>
        <v>0</v>
      </c>
      <c r="AA71" s="2">
        <f t="shared" si="28"/>
        <v>0</v>
      </c>
      <c r="AB71" s="2">
        <f t="shared" si="29"/>
        <v>0</v>
      </c>
      <c r="AC71" s="2">
        <f t="shared" si="30"/>
        <v>0</v>
      </c>
      <c r="AE71">
        <f t="shared" si="21"/>
        <v>0</v>
      </c>
      <c r="AF71">
        <f t="shared" si="22"/>
        <v>0</v>
      </c>
      <c r="AG71">
        <f t="shared" si="23"/>
        <v>0</v>
      </c>
      <c r="AH71">
        <f t="shared" si="24"/>
        <v>0</v>
      </c>
      <c r="AI71">
        <f t="shared" si="31"/>
        <v>0</v>
      </c>
      <c r="AJ71" t="str">
        <f t="shared" si="36"/>
        <v/>
      </c>
      <c r="AK71" s="13" t="s">
        <v>502</v>
      </c>
      <c r="AL71" s="43">
        <f t="shared" si="32"/>
        <v>0</v>
      </c>
      <c r="AM71" s="43">
        <f t="shared" si="33"/>
        <v>0</v>
      </c>
      <c r="AN71" s="43">
        <f t="shared" si="34"/>
        <v>0</v>
      </c>
      <c r="AO71" s="43">
        <f t="shared" si="35"/>
        <v>0</v>
      </c>
    </row>
    <row r="72" spans="1:41" x14ac:dyDescent="0.25">
      <c r="A72" t="s">
        <v>587</v>
      </c>
      <c r="B72" s="19" t="s">
        <v>588</v>
      </c>
      <c r="C72" s="13" t="str">
        <f t="shared" si="26"/>
        <v>Kerri Parsons</v>
      </c>
      <c r="D72" s="7" t="s">
        <v>9</v>
      </c>
      <c r="E72" s="7" t="s">
        <v>9</v>
      </c>
      <c r="F72" s="7" t="s">
        <v>9</v>
      </c>
      <c r="G72" s="7" t="s">
        <v>9</v>
      </c>
      <c r="H72" s="7" t="s">
        <v>9</v>
      </c>
      <c r="I72" s="7" t="s">
        <v>9</v>
      </c>
      <c r="J72" s="7" t="s">
        <v>9</v>
      </c>
      <c r="K72" s="7" t="s">
        <v>9</v>
      </c>
      <c r="L72" s="7" t="s">
        <v>9</v>
      </c>
      <c r="M72" s="7" t="s">
        <v>9</v>
      </c>
      <c r="N72" s="7" t="s">
        <v>9</v>
      </c>
      <c r="O72" s="7" t="s">
        <v>9</v>
      </c>
      <c r="P72" s="7" t="s">
        <v>9</v>
      </c>
      <c r="Q72" s="7" t="s">
        <v>9</v>
      </c>
      <c r="R72" s="7" t="s">
        <v>9</v>
      </c>
      <c r="S72" s="7" t="s">
        <v>9</v>
      </c>
      <c r="T72" s="7" t="s">
        <v>9</v>
      </c>
      <c r="U72" s="7" t="s">
        <v>9</v>
      </c>
      <c r="V72" s="7" t="s">
        <v>9</v>
      </c>
      <c r="W72" s="7" t="s">
        <v>9</v>
      </c>
      <c r="X72" s="7" t="s">
        <v>9</v>
      </c>
      <c r="Y72" s="20">
        <f t="shared" si="27"/>
        <v>0</v>
      </c>
      <c r="Z72" s="2">
        <f t="shared" si="20"/>
        <v>0</v>
      </c>
      <c r="AA72" s="2">
        <f t="shared" si="28"/>
        <v>0</v>
      </c>
      <c r="AB72" s="2">
        <f t="shared" si="29"/>
        <v>0</v>
      </c>
      <c r="AC72" s="2">
        <f t="shared" si="30"/>
        <v>0</v>
      </c>
      <c r="AE72">
        <f t="shared" si="21"/>
        <v>0</v>
      </c>
      <c r="AF72">
        <f t="shared" si="22"/>
        <v>0</v>
      </c>
      <c r="AG72">
        <f t="shared" si="23"/>
        <v>0</v>
      </c>
      <c r="AH72">
        <f t="shared" si="24"/>
        <v>0</v>
      </c>
      <c r="AI72">
        <f t="shared" si="31"/>
        <v>0</v>
      </c>
      <c r="AJ72" t="str">
        <f t="shared" si="36"/>
        <v/>
      </c>
      <c r="AK72" s="13" t="s">
        <v>565</v>
      </c>
      <c r="AL72" s="43">
        <f t="shared" si="32"/>
        <v>0</v>
      </c>
      <c r="AM72" s="43">
        <f t="shared" si="33"/>
        <v>0</v>
      </c>
      <c r="AN72" s="43">
        <f t="shared" si="34"/>
        <v>0</v>
      </c>
      <c r="AO72" s="43">
        <f t="shared" si="35"/>
        <v>0</v>
      </c>
    </row>
    <row r="73" spans="1:41" x14ac:dyDescent="0.25">
      <c r="A73" t="s">
        <v>207</v>
      </c>
      <c r="B73" t="s">
        <v>588</v>
      </c>
      <c r="C73" s="13" t="str">
        <f t="shared" si="26"/>
        <v>Malcolm Parsons</v>
      </c>
      <c r="D73" s="7">
        <v>4</v>
      </c>
      <c r="E73" s="7" t="s">
        <v>9</v>
      </c>
      <c r="F73" s="7">
        <v>2</v>
      </c>
      <c r="G73" s="7" t="s">
        <v>9</v>
      </c>
      <c r="H73" s="7" t="s">
        <v>9</v>
      </c>
      <c r="I73" s="7">
        <v>9</v>
      </c>
      <c r="J73" s="7">
        <v>5</v>
      </c>
      <c r="K73" s="7" t="s">
        <v>9</v>
      </c>
      <c r="L73" s="7">
        <v>-1</v>
      </c>
      <c r="M73" s="7" t="s">
        <v>9</v>
      </c>
      <c r="N73" s="7" t="s">
        <v>9</v>
      </c>
      <c r="O73" s="7" t="s">
        <v>9</v>
      </c>
      <c r="P73" s="7">
        <v>15</v>
      </c>
      <c r="Q73" s="7" t="s">
        <v>9</v>
      </c>
      <c r="R73" s="7">
        <v>-2</v>
      </c>
      <c r="S73" s="7">
        <v>10</v>
      </c>
      <c r="T73" s="7">
        <v>-1</v>
      </c>
      <c r="U73" s="7">
        <v>1</v>
      </c>
      <c r="V73" s="7" t="s">
        <v>9</v>
      </c>
      <c r="W73" s="7" t="s">
        <v>9</v>
      </c>
      <c r="X73" s="7" t="s">
        <v>9</v>
      </c>
      <c r="Y73" s="20">
        <f t="shared" si="27"/>
        <v>42</v>
      </c>
      <c r="Z73" s="2">
        <f t="shared" si="20"/>
        <v>10</v>
      </c>
      <c r="AA73" s="2">
        <f t="shared" si="28"/>
        <v>7</v>
      </c>
      <c r="AB73" s="2">
        <f t="shared" si="29"/>
        <v>0</v>
      </c>
      <c r="AC73" s="2">
        <f t="shared" si="30"/>
        <v>3</v>
      </c>
      <c r="AE73">
        <f t="shared" si="21"/>
        <v>0</v>
      </c>
      <c r="AF73">
        <f t="shared" si="22"/>
        <v>1</v>
      </c>
      <c r="AG73">
        <f t="shared" si="23"/>
        <v>9</v>
      </c>
      <c r="AH73">
        <f t="shared" si="24"/>
        <v>0</v>
      </c>
      <c r="AI73">
        <f t="shared" si="31"/>
        <v>10</v>
      </c>
      <c r="AJ73" t="str">
        <f t="shared" si="36"/>
        <v/>
      </c>
      <c r="AK73" s="13" t="s">
        <v>564</v>
      </c>
      <c r="AL73" s="43">
        <f t="shared" si="32"/>
        <v>0</v>
      </c>
      <c r="AM73" s="43">
        <f t="shared" si="33"/>
        <v>0</v>
      </c>
      <c r="AN73" s="43">
        <f t="shared" si="34"/>
        <v>0</v>
      </c>
      <c r="AO73" s="43">
        <f t="shared" si="35"/>
        <v>10</v>
      </c>
    </row>
    <row r="74" spans="1:41" x14ac:dyDescent="0.25">
      <c r="A74" t="s">
        <v>386</v>
      </c>
      <c r="B74" t="s">
        <v>387</v>
      </c>
      <c r="C74" s="13" t="str">
        <f t="shared" si="26"/>
        <v>Rianne Reiger</v>
      </c>
      <c r="D74" s="7">
        <v>-12</v>
      </c>
      <c r="E74" s="7">
        <v>-21</v>
      </c>
      <c r="F74" s="7">
        <v>0</v>
      </c>
      <c r="G74" s="7" t="s">
        <v>9</v>
      </c>
      <c r="H74" s="7">
        <v>-15</v>
      </c>
      <c r="I74" s="7">
        <v>-17</v>
      </c>
      <c r="J74" s="7" t="s">
        <v>9</v>
      </c>
      <c r="K74" s="7">
        <v>-19</v>
      </c>
      <c r="L74" s="7" t="s">
        <v>9</v>
      </c>
      <c r="M74" s="7">
        <v>21</v>
      </c>
      <c r="N74" s="7">
        <v>0</v>
      </c>
      <c r="O74" s="7" t="s">
        <v>9</v>
      </c>
      <c r="P74" s="7">
        <v>-3</v>
      </c>
      <c r="Q74" s="7">
        <v>9</v>
      </c>
      <c r="R74" s="7" t="s">
        <v>9</v>
      </c>
      <c r="S74" s="7" t="s">
        <v>9</v>
      </c>
      <c r="T74" s="7">
        <v>-3</v>
      </c>
      <c r="U74" s="7" t="s">
        <v>9</v>
      </c>
      <c r="V74" s="7" t="s">
        <v>9</v>
      </c>
      <c r="W74" s="7" t="s">
        <v>9</v>
      </c>
      <c r="X74" s="7" t="s">
        <v>9</v>
      </c>
      <c r="Y74" s="20">
        <f t="shared" si="27"/>
        <v>-60</v>
      </c>
      <c r="Z74" s="2">
        <f t="shared" si="20"/>
        <v>11</v>
      </c>
      <c r="AA74" s="2">
        <f t="shared" si="28"/>
        <v>2</v>
      </c>
      <c r="AB74" s="2">
        <f t="shared" si="29"/>
        <v>2</v>
      </c>
      <c r="AC74" s="2">
        <f t="shared" si="30"/>
        <v>7</v>
      </c>
      <c r="AE74">
        <f t="shared" si="21"/>
        <v>5</v>
      </c>
      <c r="AF74">
        <f t="shared" si="22"/>
        <v>6</v>
      </c>
      <c r="AG74">
        <f t="shared" si="23"/>
        <v>0</v>
      </c>
      <c r="AH74">
        <f t="shared" si="24"/>
        <v>0</v>
      </c>
      <c r="AI74">
        <f t="shared" si="31"/>
        <v>11</v>
      </c>
      <c r="AJ74" t="str">
        <f t="shared" si="36"/>
        <v/>
      </c>
      <c r="AK74" s="13" t="s">
        <v>400</v>
      </c>
      <c r="AL74" s="43">
        <f t="shared" si="32"/>
        <v>0</v>
      </c>
      <c r="AM74" s="43">
        <f t="shared" si="33"/>
        <v>0</v>
      </c>
      <c r="AN74" s="43">
        <f t="shared" si="34"/>
        <v>2</v>
      </c>
      <c r="AO74" s="43">
        <f t="shared" si="35"/>
        <v>9</v>
      </c>
    </row>
    <row r="75" spans="1:41" x14ac:dyDescent="0.25">
      <c r="A75" t="s">
        <v>122</v>
      </c>
      <c r="B75" t="s">
        <v>123</v>
      </c>
      <c r="C75" s="13" t="str">
        <f t="shared" si="26"/>
        <v>Peter Rose</v>
      </c>
      <c r="D75" s="7">
        <v>2</v>
      </c>
      <c r="E75" s="7">
        <v>1</v>
      </c>
      <c r="F75" s="7">
        <v>-15</v>
      </c>
      <c r="G75" s="7">
        <v>9</v>
      </c>
      <c r="H75" s="7">
        <v>26</v>
      </c>
      <c r="I75" s="7">
        <v>-4</v>
      </c>
      <c r="J75" s="7">
        <v>14</v>
      </c>
      <c r="K75" s="7">
        <v>-17</v>
      </c>
      <c r="L75" s="7">
        <v>-4</v>
      </c>
      <c r="M75" s="7">
        <v>-15</v>
      </c>
      <c r="N75" s="7">
        <v>-19</v>
      </c>
      <c r="O75" s="7">
        <v>-5</v>
      </c>
      <c r="P75" s="7">
        <v>4</v>
      </c>
      <c r="Q75" s="7">
        <v>6</v>
      </c>
      <c r="R75" s="7">
        <v>4</v>
      </c>
      <c r="S75" s="7">
        <v>11</v>
      </c>
      <c r="T75" s="7">
        <v>16</v>
      </c>
      <c r="U75" s="7">
        <v>12</v>
      </c>
      <c r="V75" s="7" t="s">
        <v>9</v>
      </c>
      <c r="W75" s="7" t="s">
        <v>9</v>
      </c>
      <c r="X75" s="7" t="s">
        <v>9</v>
      </c>
      <c r="Y75" s="20">
        <f t="shared" si="27"/>
        <v>26</v>
      </c>
      <c r="Z75" s="2">
        <f t="shared" si="20"/>
        <v>18</v>
      </c>
      <c r="AA75" s="2">
        <f t="shared" si="28"/>
        <v>11</v>
      </c>
      <c r="AB75" s="2">
        <f t="shared" si="29"/>
        <v>0</v>
      </c>
      <c r="AC75" s="2">
        <f t="shared" si="30"/>
        <v>7</v>
      </c>
      <c r="AE75">
        <f t="shared" si="21"/>
        <v>0</v>
      </c>
      <c r="AF75">
        <f t="shared" si="22"/>
        <v>1</v>
      </c>
      <c r="AG75">
        <f t="shared" si="23"/>
        <v>1</v>
      </c>
      <c r="AH75">
        <f t="shared" si="24"/>
        <v>16</v>
      </c>
      <c r="AI75">
        <f t="shared" si="31"/>
        <v>18</v>
      </c>
      <c r="AJ75" t="str">
        <f t="shared" si="36"/>
        <v/>
      </c>
      <c r="AK75" s="13" t="s">
        <v>124</v>
      </c>
      <c r="AL75" s="43">
        <f t="shared" si="32"/>
        <v>0</v>
      </c>
      <c r="AM75" s="43">
        <f t="shared" si="33"/>
        <v>0</v>
      </c>
      <c r="AN75" s="43">
        <f t="shared" si="34"/>
        <v>0</v>
      </c>
      <c r="AO75" s="43">
        <f t="shared" si="35"/>
        <v>18</v>
      </c>
    </row>
    <row r="76" spans="1:41" x14ac:dyDescent="0.25">
      <c r="A76" t="s">
        <v>171</v>
      </c>
      <c r="B76" t="s">
        <v>35</v>
      </c>
      <c r="C76" s="13" t="str">
        <f t="shared" si="26"/>
        <v>Bill Scott</v>
      </c>
      <c r="D76" s="7">
        <v>0</v>
      </c>
      <c r="E76" s="7">
        <v>1</v>
      </c>
      <c r="F76" s="7">
        <v>-10</v>
      </c>
      <c r="G76" s="7">
        <v>5</v>
      </c>
      <c r="H76" s="7" t="s">
        <v>9</v>
      </c>
      <c r="I76" s="7">
        <v>-2</v>
      </c>
      <c r="J76" s="7">
        <v>-10</v>
      </c>
      <c r="K76" s="7" t="s">
        <v>9</v>
      </c>
      <c r="L76" s="7" t="s">
        <v>9</v>
      </c>
      <c r="M76" s="7">
        <v>19</v>
      </c>
      <c r="N76" s="7">
        <v>5</v>
      </c>
      <c r="O76" s="7">
        <v>-8</v>
      </c>
      <c r="P76" s="7">
        <v>-8</v>
      </c>
      <c r="Q76" s="7">
        <v>-21</v>
      </c>
      <c r="R76" s="7">
        <v>17</v>
      </c>
      <c r="S76" s="7">
        <v>20</v>
      </c>
      <c r="T76" s="7">
        <v>11</v>
      </c>
      <c r="U76" s="7">
        <v>-7</v>
      </c>
      <c r="V76" s="7" t="s">
        <v>9</v>
      </c>
      <c r="W76" s="7" t="s">
        <v>9</v>
      </c>
      <c r="X76" s="7" t="s">
        <v>9</v>
      </c>
      <c r="Y76" s="20">
        <f t="shared" si="27"/>
        <v>12</v>
      </c>
      <c r="Z76" s="2">
        <f t="shared" si="20"/>
        <v>15</v>
      </c>
      <c r="AA76" s="2">
        <f t="shared" si="28"/>
        <v>7</v>
      </c>
      <c r="AB76" s="2">
        <f t="shared" si="29"/>
        <v>1</v>
      </c>
      <c r="AC76" s="2">
        <f t="shared" si="30"/>
        <v>7</v>
      </c>
      <c r="AE76">
        <f t="shared" si="21"/>
        <v>0</v>
      </c>
      <c r="AF76">
        <f t="shared" si="22"/>
        <v>1</v>
      </c>
      <c r="AG76">
        <f t="shared" si="23"/>
        <v>5</v>
      </c>
      <c r="AH76">
        <f t="shared" si="24"/>
        <v>9</v>
      </c>
      <c r="AI76">
        <f t="shared" si="31"/>
        <v>15</v>
      </c>
      <c r="AJ76" t="str">
        <f t="shared" si="36"/>
        <v/>
      </c>
      <c r="AK76" s="13" t="s">
        <v>252</v>
      </c>
      <c r="AL76" s="43">
        <f t="shared" si="32"/>
        <v>0</v>
      </c>
      <c r="AM76" s="43">
        <f t="shared" si="33"/>
        <v>0</v>
      </c>
      <c r="AN76" s="43">
        <f t="shared" si="34"/>
        <v>2</v>
      </c>
      <c r="AO76" s="43">
        <f t="shared" si="35"/>
        <v>13</v>
      </c>
    </row>
    <row r="77" spans="1:41" x14ac:dyDescent="0.25">
      <c r="A77" t="s">
        <v>546</v>
      </c>
      <c r="B77" t="s">
        <v>550</v>
      </c>
      <c r="C77" s="13" t="str">
        <f t="shared" si="26"/>
        <v>Darren Siegertsz</v>
      </c>
      <c r="D77" s="7">
        <v>-17</v>
      </c>
      <c r="E77" s="7">
        <v>9</v>
      </c>
      <c r="F77" s="7">
        <v>-17</v>
      </c>
      <c r="G77" s="7">
        <v>26</v>
      </c>
      <c r="H77" s="7">
        <v>21</v>
      </c>
      <c r="I77" s="7">
        <v>1</v>
      </c>
      <c r="J77" s="7">
        <v>1</v>
      </c>
      <c r="K77" s="7">
        <v>0</v>
      </c>
      <c r="L77" s="7">
        <v>-6</v>
      </c>
      <c r="M77" s="7">
        <v>9</v>
      </c>
      <c r="N77" s="7">
        <v>10</v>
      </c>
      <c r="O77" s="7">
        <v>7</v>
      </c>
      <c r="P77" s="7">
        <v>-5</v>
      </c>
      <c r="Q77" s="7">
        <v>11</v>
      </c>
      <c r="R77" s="7">
        <v>-10</v>
      </c>
      <c r="S77" s="7">
        <v>-4</v>
      </c>
      <c r="T77" s="7">
        <v>19</v>
      </c>
      <c r="U77" s="7">
        <v>-10</v>
      </c>
      <c r="V77" s="7" t="s">
        <v>9</v>
      </c>
      <c r="W77" s="7">
        <v>-7</v>
      </c>
      <c r="X77" s="7">
        <v>3</v>
      </c>
      <c r="Y77" s="20">
        <f t="shared" si="27"/>
        <v>41</v>
      </c>
      <c r="Z77" s="2">
        <f t="shared" si="20"/>
        <v>20</v>
      </c>
      <c r="AA77" s="2">
        <f t="shared" si="28"/>
        <v>11</v>
      </c>
      <c r="AB77" s="2">
        <f t="shared" si="29"/>
        <v>1</v>
      </c>
      <c r="AC77" s="2">
        <f t="shared" si="30"/>
        <v>8</v>
      </c>
      <c r="AE77">
        <f t="shared" si="21"/>
        <v>0</v>
      </c>
      <c r="AF77">
        <f t="shared" si="22"/>
        <v>0</v>
      </c>
      <c r="AG77">
        <f t="shared" si="23"/>
        <v>10</v>
      </c>
      <c r="AH77">
        <f t="shared" si="24"/>
        <v>10</v>
      </c>
      <c r="AI77">
        <f t="shared" si="31"/>
        <v>20</v>
      </c>
      <c r="AJ77" t="str">
        <f t="shared" si="36"/>
        <v/>
      </c>
      <c r="AK77" s="13" t="s">
        <v>552</v>
      </c>
      <c r="AL77" s="43">
        <f t="shared" si="32"/>
        <v>20</v>
      </c>
      <c r="AM77" s="43">
        <f t="shared" si="33"/>
        <v>0</v>
      </c>
      <c r="AN77" s="43">
        <f t="shared" si="34"/>
        <v>0</v>
      </c>
      <c r="AO77" s="43">
        <f t="shared" si="35"/>
        <v>0</v>
      </c>
    </row>
    <row r="78" spans="1:41" x14ac:dyDescent="0.25">
      <c r="A78" s="19" t="s">
        <v>74</v>
      </c>
      <c r="B78" s="19" t="s">
        <v>125</v>
      </c>
      <c r="C78" s="13" t="str">
        <f t="shared" si="26"/>
        <v>Ken Smith</v>
      </c>
      <c r="D78" s="7">
        <v>10</v>
      </c>
      <c r="E78" s="7" t="s">
        <v>9</v>
      </c>
      <c r="F78" s="7">
        <v>10</v>
      </c>
      <c r="G78" s="7">
        <v>-12</v>
      </c>
      <c r="H78" s="7">
        <v>-18</v>
      </c>
      <c r="I78" s="7">
        <v>4</v>
      </c>
      <c r="J78" s="7">
        <v>-23</v>
      </c>
      <c r="K78" s="7">
        <v>-16</v>
      </c>
      <c r="L78" s="7">
        <v>10</v>
      </c>
      <c r="M78" s="7">
        <v>3</v>
      </c>
      <c r="N78" s="7">
        <v>-4</v>
      </c>
      <c r="O78" s="7">
        <v>5</v>
      </c>
      <c r="P78" s="7">
        <v>8</v>
      </c>
      <c r="Q78" s="7">
        <v>-12</v>
      </c>
      <c r="R78" s="7">
        <v>5</v>
      </c>
      <c r="S78" s="7">
        <v>4</v>
      </c>
      <c r="T78" s="7">
        <v>-8</v>
      </c>
      <c r="U78" s="7">
        <v>-22</v>
      </c>
      <c r="V78" s="7" t="s">
        <v>9</v>
      </c>
      <c r="W78" s="7" t="s">
        <v>9</v>
      </c>
      <c r="X78" s="7" t="s">
        <v>9</v>
      </c>
      <c r="Y78" s="20">
        <f t="shared" si="27"/>
        <v>-56</v>
      </c>
      <c r="Z78" s="2">
        <f t="shared" si="20"/>
        <v>17</v>
      </c>
      <c r="AA78" s="2">
        <f t="shared" si="28"/>
        <v>9</v>
      </c>
      <c r="AB78" s="2">
        <f t="shared" si="29"/>
        <v>0</v>
      </c>
      <c r="AC78" s="2">
        <f t="shared" si="30"/>
        <v>8</v>
      </c>
      <c r="AE78">
        <f t="shared" si="21"/>
        <v>0</v>
      </c>
      <c r="AF78">
        <f t="shared" si="22"/>
        <v>8</v>
      </c>
      <c r="AG78">
        <f t="shared" si="23"/>
        <v>8</v>
      </c>
      <c r="AH78">
        <f t="shared" si="24"/>
        <v>1</v>
      </c>
      <c r="AI78">
        <f t="shared" si="31"/>
        <v>17</v>
      </c>
      <c r="AJ78" t="str">
        <f t="shared" si="36"/>
        <v/>
      </c>
      <c r="AK78" s="13" t="s">
        <v>126</v>
      </c>
      <c r="AL78" s="43">
        <f t="shared" si="32"/>
        <v>0</v>
      </c>
      <c r="AM78" s="43">
        <f t="shared" si="33"/>
        <v>0</v>
      </c>
      <c r="AN78" s="43">
        <f t="shared" si="34"/>
        <v>17</v>
      </c>
      <c r="AO78" s="43">
        <f t="shared" si="35"/>
        <v>0</v>
      </c>
    </row>
    <row r="79" spans="1:41" x14ac:dyDescent="0.25">
      <c r="A79" t="s">
        <v>594</v>
      </c>
      <c r="B79" t="s">
        <v>125</v>
      </c>
      <c r="C79" s="13" t="str">
        <f t="shared" si="26"/>
        <v>Lisa Smith</v>
      </c>
      <c r="D79" s="7">
        <v>0</v>
      </c>
      <c r="E79" s="7">
        <v>1</v>
      </c>
      <c r="F79" s="7">
        <v>-10</v>
      </c>
      <c r="G79" s="7">
        <v>5</v>
      </c>
      <c r="H79" s="7">
        <v>25</v>
      </c>
      <c r="I79" s="7">
        <v>-2</v>
      </c>
      <c r="J79" s="7">
        <v>-23</v>
      </c>
      <c r="K79" s="7" t="s">
        <v>9</v>
      </c>
      <c r="L79" s="7" t="s">
        <v>9</v>
      </c>
      <c r="M79" s="7">
        <v>21</v>
      </c>
      <c r="N79" s="7">
        <v>-4</v>
      </c>
      <c r="O79" s="7">
        <v>-11</v>
      </c>
      <c r="P79" s="7">
        <v>-3</v>
      </c>
      <c r="Q79" s="7">
        <v>9</v>
      </c>
      <c r="R79" s="7">
        <v>25</v>
      </c>
      <c r="S79" s="7">
        <v>-8</v>
      </c>
      <c r="T79" s="7">
        <v>-3</v>
      </c>
      <c r="U79" s="7">
        <v>-22</v>
      </c>
      <c r="V79" s="7" t="s">
        <v>9</v>
      </c>
      <c r="W79" s="7" t="s">
        <v>9</v>
      </c>
      <c r="X79" s="7" t="s">
        <v>9</v>
      </c>
      <c r="Y79" s="20">
        <f t="shared" si="27"/>
        <v>0</v>
      </c>
      <c r="Z79" s="2">
        <f t="shared" si="20"/>
        <v>16</v>
      </c>
      <c r="AA79" s="2">
        <f t="shared" si="28"/>
        <v>6</v>
      </c>
      <c r="AB79" s="2">
        <f t="shared" si="29"/>
        <v>1</v>
      </c>
      <c r="AC79" s="2">
        <f t="shared" si="30"/>
        <v>9</v>
      </c>
      <c r="AE79">
        <f t="shared" si="21"/>
        <v>9</v>
      </c>
      <c r="AF79">
        <f t="shared" si="22"/>
        <v>7</v>
      </c>
      <c r="AG79">
        <f t="shared" si="23"/>
        <v>0</v>
      </c>
      <c r="AH79">
        <f t="shared" si="24"/>
        <v>0</v>
      </c>
      <c r="AI79">
        <f t="shared" si="31"/>
        <v>16</v>
      </c>
      <c r="AJ79" t="str">
        <f t="shared" si="36"/>
        <v/>
      </c>
      <c r="AK79" s="13" t="s">
        <v>599</v>
      </c>
      <c r="AL79" s="43">
        <f t="shared" si="32"/>
        <v>0</v>
      </c>
      <c r="AM79" s="43">
        <f t="shared" si="33"/>
        <v>0</v>
      </c>
      <c r="AN79" s="43">
        <f t="shared" si="34"/>
        <v>3</v>
      </c>
      <c r="AO79" s="43">
        <f t="shared" si="35"/>
        <v>13</v>
      </c>
    </row>
    <row r="80" spans="1:41" x14ac:dyDescent="0.25">
      <c r="A80" t="s">
        <v>590</v>
      </c>
      <c r="B80" t="s">
        <v>125</v>
      </c>
      <c r="C80" s="13" t="str">
        <f t="shared" si="26"/>
        <v>Martin Smith</v>
      </c>
      <c r="D80" s="7">
        <v>0</v>
      </c>
      <c r="E80" s="7">
        <v>2</v>
      </c>
      <c r="F80" s="7">
        <v>1</v>
      </c>
      <c r="G80" s="7">
        <v>-14</v>
      </c>
      <c r="H80" s="7">
        <v>9</v>
      </c>
      <c r="I80" s="7" t="s">
        <v>9</v>
      </c>
      <c r="J80" s="7" t="s">
        <v>9</v>
      </c>
      <c r="K80" s="7" t="s">
        <v>9</v>
      </c>
      <c r="L80" s="7" t="s">
        <v>9</v>
      </c>
      <c r="M80" s="7" t="s">
        <v>9</v>
      </c>
      <c r="N80" s="7" t="s">
        <v>9</v>
      </c>
      <c r="O80" s="7" t="s">
        <v>9</v>
      </c>
      <c r="P80" s="7" t="s">
        <v>9</v>
      </c>
      <c r="Q80" s="7" t="s">
        <v>9</v>
      </c>
      <c r="R80" s="7" t="s">
        <v>9</v>
      </c>
      <c r="S80" s="7" t="s">
        <v>9</v>
      </c>
      <c r="T80" s="7" t="s">
        <v>9</v>
      </c>
      <c r="U80" s="7" t="s">
        <v>9</v>
      </c>
      <c r="V80" s="7" t="s">
        <v>9</v>
      </c>
      <c r="W80" s="7" t="s">
        <v>9</v>
      </c>
      <c r="X80" s="7" t="s">
        <v>9</v>
      </c>
      <c r="Y80" s="20">
        <f t="shared" si="27"/>
        <v>-2</v>
      </c>
      <c r="Z80" s="2">
        <f t="shared" si="20"/>
        <v>5</v>
      </c>
      <c r="AA80" s="2">
        <f t="shared" si="28"/>
        <v>3</v>
      </c>
      <c r="AB80" s="2">
        <f t="shared" si="29"/>
        <v>1</v>
      </c>
      <c r="AC80" s="2">
        <f t="shared" si="30"/>
        <v>1</v>
      </c>
      <c r="AE80">
        <f t="shared" si="21"/>
        <v>0</v>
      </c>
      <c r="AF80">
        <f t="shared" si="22"/>
        <v>5</v>
      </c>
      <c r="AG80">
        <f t="shared" si="23"/>
        <v>0</v>
      </c>
      <c r="AH80">
        <f t="shared" si="24"/>
        <v>0</v>
      </c>
      <c r="AI80">
        <f t="shared" si="31"/>
        <v>5</v>
      </c>
      <c r="AJ80" t="str">
        <f t="shared" si="36"/>
        <v/>
      </c>
      <c r="AK80" s="13" t="s">
        <v>571</v>
      </c>
      <c r="AL80" s="43">
        <f t="shared" si="32"/>
        <v>0</v>
      </c>
      <c r="AM80" s="43">
        <f t="shared" si="33"/>
        <v>0</v>
      </c>
      <c r="AN80" s="43">
        <f t="shared" si="34"/>
        <v>5</v>
      </c>
      <c r="AO80" s="43">
        <f t="shared" si="35"/>
        <v>0</v>
      </c>
    </row>
    <row r="81" spans="1:41" x14ac:dyDescent="0.25">
      <c r="A81" t="s">
        <v>169</v>
      </c>
      <c r="B81" t="s">
        <v>125</v>
      </c>
      <c r="C81" s="13" t="str">
        <f t="shared" si="26"/>
        <v>Paul Smith</v>
      </c>
      <c r="D81" s="7">
        <v>12</v>
      </c>
      <c r="E81" s="7" t="s">
        <v>9</v>
      </c>
      <c r="F81" s="7" t="s">
        <v>9</v>
      </c>
      <c r="G81" s="7">
        <v>9</v>
      </c>
      <c r="H81" s="7">
        <v>-5</v>
      </c>
      <c r="I81" s="7">
        <v>-4</v>
      </c>
      <c r="J81" s="7">
        <v>22</v>
      </c>
      <c r="K81" s="7">
        <v>2</v>
      </c>
      <c r="L81" s="7">
        <v>-1</v>
      </c>
      <c r="M81" s="7" t="s">
        <v>9</v>
      </c>
      <c r="N81" s="7">
        <v>18</v>
      </c>
      <c r="O81" s="7">
        <v>-22</v>
      </c>
      <c r="P81" s="7">
        <v>-8</v>
      </c>
      <c r="Q81" s="7">
        <v>8</v>
      </c>
      <c r="R81" s="7">
        <v>17</v>
      </c>
      <c r="S81" s="7">
        <v>20</v>
      </c>
      <c r="T81" s="7">
        <v>-17</v>
      </c>
      <c r="U81" s="7">
        <v>-22</v>
      </c>
      <c r="V81" s="7" t="s">
        <v>9</v>
      </c>
      <c r="W81" s="7" t="s">
        <v>9</v>
      </c>
      <c r="X81" s="7" t="s">
        <v>9</v>
      </c>
      <c r="Y81" s="20">
        <f t="shared" si="27"/>
        <v>29</v>
      </c>
      <c r="Z81" s="2">
        <f t="shared" si="20"/>
        <v>15</v>
      </c>
      <c r="AA81" s="2">
        <f t="shared" si="28"/>
        <v>8</v>
      </c>
      <c r="AB81" s="2">
        <f t="shared" si="29"/>
        <v>0</v>
      </c>
      <c r="AC81" s="2">
        <f t="shared" si="30"/>
        <v>7</v>
      </c>
      <c r="AE81">
        <f t="shared" si="21"/>
        <v>2</v>
      </c>
      <c r="AF81">
        <f t="shared" si="22"/>
        <v>3</v>
      </c>
      <c r="AG81">
        <f t="shared" si="23"/>
        <v>7</v>
      </c>
      <c r="AH81">
        <f t="shared" si="24"/>
        <v>3</v>
      </c>
      <c r="AI81">
        <f t="shared" si="31"/>
        <v>15</v>
      </c>
      <c r="AJ81" t="str">
        <f t="shared" si="36"/>
        <v/>
      </c>
      <c r="AK81" s="13" t="s">
        <v>593</v>
      </c>
      <c r="AL81" s="43">
        <f t="shared" si="32"/>
        <v>0</v>
      </c>
      <c r="AM81" s="43">
        <f t="shared" si="33"/>
        <v>0</v>
      </c>
      <c r="AN81" s="43">
        <f t="shared" si="34"/>
        <v>3</v>
      </c>
      <c r="AO81" s="43">
        <f t="shared" si="35"/>
        <v>12</v>
      </c>
    </row>
    <row r="82" spans="1:41" x14ac:dyDescent="0.25">
      <c r="A82" t="s">
        <v>98</v>
      </c>
      <c r="B82" t="s">
        <v>127</v>
      </c>
      <c r="C82" s="13" t="str">
        <f t="shared" si="26"/>
        <v>Phil Smyth</v>
      </c>
      <c r="D82" s="7">
        <v>3</v>
      </c>
      <c r="E82" s="7">
        <v>-1</v>
      </c>
      <c r="F82" s="7">
        <v>-7</v>
      </c>
      <c r="G82" s="7">
        <v>1</v>
      </c>
      <c r="H82" s="7">
        <v>-1</v>
      </c>
      <c r="I82" s="7">
        <v>-2</v>
      </c>
      <c r="J82" s="7">
        <v>17</v>
      </c>
      <c r="K82" s="7">
        <v>-16</v>
      </c>
      <c r="L82" s="7">
        <v>9</v>
      </c>
      <c r="M82" s="7">
        <v>7</v>
      </c>
      <c r="N82" s="7">
        <v>3</v>
      </c>
      <c r="O82" s="7">
        <v>-8</v>
      </c>
      <c r="P82" s="7">
        <v>-6</v>
      </c>
      <c r="Q82" s="7">
        <v>-3</v>
      </c>
      <c r="R82" s="7">
        <v>10</v>
      </c>
      <c r="S82" s="7">
        <v>4</v>
      </c>
      <c r="T82" s="7">
        <v>-3</v>
      </c>
      <c r="U82" s="7">
        <v>0</v>
      </c>
      <c r="V82" s="7" t="s">
        <v>9</v>
      </c>
      <c r="W82" s="7" t="s">
        <v>9</v>
      </c>
      <c r="X82" s="7" t="s">
        <v>9</v>
      </c>
      <c r="Y82" s="20">
        <f t="shared" si="27"/>
        <v>7</v>
      </c>
      <c r="Z82" s="2">
        <f t="shared" si="20"/>
        <v>18</v>
      </c>
      <c r="AA82" s="2">
        <f t="shared" si="28"/>
        <v>8</v>
      </c>
      <c r="AB82" s="2">
        <f t="shared" si="29"/>
        <v>1</v>
      </c>
      <c r="AC82" s="2">
        <f t="shared" si="30"/>
        <v>9</v>
      </c>
      <c r="AE82">
        <f t="shared" si="21"/>
        <v>18</v>
      </c>
      <c r="AF82">
        <f t="shared" si="22"/>
        <v>0</v>
      </c>
      <c r="AG82">
        <f t="shared" si="23"/>
        <v>0</v>
      </c>
      <c r="AH82">
        <f t="shared" si="24"/>
        <v>0</v>
      </c>
      <c r="AI82">
        <f t="shared" si="31"/>
        <v>18</v>
      </c>
      <c r="AJ82" t="str">
        <f t="shared" si="36"/>
        <v/>
      </c>
      <c r="AK82" s="13" t="s">
        <v>128</v>
      </c>
      <c r="AL82" s="43">
        <f t="shared" si="32"/>
        <v>0</v>
      </c>
      <c r="AM82" s="43">
        <f t="shared" si="33"/>
        <v>18</v>
      </c>
      <c r="AN82" s="43">
        <f t="shared" si="34"/>
        <v>0</v>
      </c>
      <c r="AO82" s="43">
        <f t="shared" si="35"/>
        <v>0</v>
      </c>
    </row>
    <row r="83" spans="1:41" x14ac:dyDescent="0.25">
      <c r="A83" t="s">
        <v>13</v>
      </c>
      <c r="B83" t="s">
        <v>551</v>
      </c>
      <c r="C83" s="13" t="str">
        <f t="shared" si="26"/>
        <v>Don Stevens</v>
      </c>
      <c r="D83" s="7">
        <v>-1</v>
      </c>
      <c r="E83" s="7">
        <v>7</v>
      </c>
      <c r="F83" s="7">
        <v>-8</v>
      </c>
      <c r="G83" s="7">
        <v>5</v>
      </c>
      <c r="H83" s="7">
        <v>9</v>
      </c>
      <c r="I83" s="7">
        <v>11</v>
      </c>
      <c r="J83" s="7">
        <v>-10</v>
      </c>
      <c r="K83" s="7">
        <v>-16</v>
      </c>
      <c r="L83" s="7">
        <v>9</v>
      </c>
      <c r="M83" s="7">
        <v>-2</v>
      </c>
      <c r="N83" s="7" t="s">
        <v>9</v>
      </c>
      <c r="O83" s="7">
        <v>3</v>
      </c>
      <c r="P83" s="7">
        <v>8</v>
      </c>
      <c r="Q83" s="7">
        <v>2</v>
      </c>
      <c r="R83" s="7">
        <v>-6</v>
      </c>
      <c r="S83" s="7">
        <v>-7</v>
      </c>
      <c r="T83" s="7">
        <v>-11</v>
      </c>
      <c r="U83" s="7">
        <v>18</v>
      </c>
      <c r="V83" s="7" t="s">
        <v>9</v>
      </c>
      <c r="W83" s="7" t="s">
        <v>9</v>
      </c>
      <c r="X83" s="7" t="s">
        <v>9</v>
      </c>
      <c r="Y83" s="20">
        <f t="shared" si="27"/>
        <v>11</v>
      </c>
      <c r="Z83" s="2">
        <f t="shared" si="20"/>
        <v>17</v>
      </c>
      <c r="AA83" s="2">
        <f t="shared" si="28"/>
        <v>9</v>
      </c>
      <c r="AB83" s="2">
        <f t="shared" si="29"/>
        <v>0</v>
      </c>
      <c r="AC83" s="2">
        <f t="shared" si="30"/>
        <v>8</v>
      </c>
      <c r="AE83">
        <f t="shared" si="21"/>
        <v>14</v>
      </c>
      <c r="AF83">
        <f t="shared" si="22"/>
        <v>3</v>
      </c>
      <c r="AG83">
        <f t="shared" si="23"/>
        <v>0</v>
      </c>
      <c r="AH83">
        <f t="shared" si="24"/>
        <v>0</v>
      </c>
      <c r="AI83">
        <f t="shared" si="31"/>
        <v>17</v>
      </c>
      <c r="AJ83" t="str">
        <f t="shared" si="36"/>
        <v/>
      </c>
      <c r="AK83" s="13" t="s">
        <v>553</v>
      </c>
      <c r="AL83" s="43">
        <f t="shared" si="32"/>
        <v>0</v>
      </c>
      <c r="AM83" s="43">
        <f t="shared" si="33"/>
        <v>0</v>
      </c>
      <c r="AN83" s="43">
        <f t="shared" si="34"/>
        <v>17</v>
      </c>
      <c r="AO83" s="43">
        <f t="shared" si="35"/>
        <v>0</v>
      </c>
    </row>
    <row r="84" spans="1:41" x14ac:dyDescent="0.25">
      <c r="A84" t="s">
        <v>322</v>
      </c>
      <c r="B84" t="s">
        <v>575</v>
      </c>
      <c r="C84" s="13" t="str">
        <f t="shared" si="26"/>
        <v>Lee Sydenham</v>
      </c>
      <c r="D84" s="7">
        <v>-3</v>
      </c>
      <c r="E84" s="7">
        <v>-10</v>
      </c>
      <c r="F84" s="7">
        <v>-4</v>
      </c>
      <c r="G84" s="7">
        <v>-11</v>
      </c>
      <c r="H84" s="7">
        <v>-5</v>
      </c>
      <c r="I84" s="7">
        <v>12</v>
      </c>
      <c r="J84" s="7">
        <v>22</v>
      </c>
      <c r="K84" s="7">
        <v>2</v>
      </c>
      <c r="L84" s="7">
        <v>-6</v>
      </c>
      <c r="M84" s="7">
        <v>-5</v>
      </c>
      <c r="N84" s="7">
        <v>18</v>
      </c>
      <c r="O84" s="7">
        <v>-11</v>
      </c>
      <c r="P84" s="7">
        <v>15</v>
      </c>
      <c r="Q84" s="7">
        <v>-6</v>
      </c>
      <c r="R84" s="7" t="s">
        <v>9</v>
      </c>
      <c r="S84" s="7">
        <v>-8</v>
      </c>
      <c r="T84" s="7">
        <v>12</v>
      </c>
      <c r="U84" s="7" t="s">
        <v>9</v>
      </c>
      <c r="V84" s="7" t="s">
        <v>9</v>
      </c>
      <c r="W84" s="7" t="s">
        <v>9</v>
      </c>
      <c r="X84" s="7" t="s">
        <v>9</v>
      </c>
      <c r="Y84" s="20">
        <f t="shared" si="27"/>
        <v>12</v>
      </c>
      <c r="Z84" s="2">
        <f t="shared" si="20"/>
        <v>16</v>
      </c>
      <c r="AA84" s="2">
        <f t="shared" si="28"/>
        <v>6</v>
      </c>
      <c r="AB84" s="2">
        <f t="shared" si="29"/>
        <v>0</v>
      </c>
      <c r="AC84" s="2">
        <f t="shared" si="30"/>
        <v>10</v>
      </c>
      <c r="AE84">
        <f t="shared" si="21"/>
        <v>16</v>
      </c>
      <c r="AF84">
        <f t="shared" si="22"/>
        <v>0</v>
      </c>
      <c r="AG84">
        <f t="shared" si="23"/>
        <v>0</v>
      </c>
      <c r="AH84">
        <f t="shared" si="24"/>
        <v>0</v>
      </c>
      <c r="AI84">
        <f t="shared" si="31"/>
        <v>16</v>
      </c>
      <c r="AJ84" t="str">
        <f t="shared" si="36"/>
        <v/>
      </c>
      <c r="AK84" s="13" t="s">
        <v>561</v>
      </c>
      <c r="AL84" s="43">
        <f t="shared" si="32"/>
        <v>0</v>
      </c>
      <c r="AM84" s="43">
        <f t="shared" si="33"/>
        <v>0</v>
      </c>
      <c r="AN84" s="43">
        <f t="shared" si="34"/>
        <v>0</v>
      </c>
      <c r="AO84" s="43">
        <f t="shared" si="35"/>
        <v>16</v>
      </c>
    </row>
    <row r="85" spans="1:41" x14ac:dyDescent="0.25">
      <c r="A85" t="s">
        <v>24</v>
      </c>
      <c r="B85" t="s">
        <v>132</v>
      </c>
      <c r="C85" s="13" t="str">
        <f t="shared" si="26"/>
        <v>Dave Taylor</v>
      </c>
      <c r="D85" s="7">
        <v>-3</v>
      </c>
      <c r="E85" s="7">
        <v>-10</v>
      </c>
      <c r="F85" s="7" t="s">
        <v>9</v>
      </c>
      <c r="G85" s="7">
        <v>10</v>
      </c>
      <c r="H85" s="7">
        <v>-15</v>
      </c>
      <c r="I85" s="7">
        <v>9</v>
      </c>
      <c r="J85" s="7">
        <v>14</v>
      </c>
      <c r="K85" s="7">
        <v>-19</v>
      </c>
      <c r="L85" s="7" t="s">
        <v>9</v>
      </c>
      <c r="M85" s="7" t="s">
        <v>9</v>
      </c>
      <c r="N85" s="7" t="s">
        <v>9</v>
      </c>
      <c r="O85" s="7" t="s">
        <v>9</v>
      </c>
      <c r="P85" s="7" t="s">
        <v>9</v>
      </c>
      <c r="Q85" s="7" t="s">
        <v>9</v>
      </c>
      <c r="R85" s="7" t="s">
        <v>9</v>
      </c>
      <c r="S85" s="7" t="s">
        <v>9</v>
      </c>
      <c r="T85" s="7" t="s">
        <v>9</v>
      </c>
      <c r="U85" s="7" t="s">
        <v>9</v>
      </c>
      <c r="V85" s="7" t="s">
        <v>9</v>
      </c>
      <c r="W85" s="7" t="s">
        <v>9</v>
      </c>
      <c r="X85" s="7" t="s">
        <v>9</v>
      </c>
      <c r="Y85" s="20">
        <f t="shared" si="27"/>
        <v>-14</v>
      </c>
      <c r="Z85" s="2">
        <f t="shared" si="20"/>
        <v>7</v>
      </c>
      <c r="AA85" s="2">
        <f t="shared" si="28"/>
        <v>3</v>
      </c>
      <c r="AB85" s="2">
        <f t="shared" si="29"/>
        <v>0</v>
      </c>
      <c r="AC85" s="2">
        <f t="shared" si="30"/>
        <v>4</v>
      </c>
      <c r="AE85">
        <f t="shared" si="21"/>
        <v>0</v>
      </c>
      <c r="AF85">
        <f t="shared" si="22"/>
        <v>0</v>
      </c>
      <c r="AG85">
        <f t="shared" si="23"/>
        <v>4</v>
      </c>
      <c r="AH85">
        <f t="shared" si="24"/>
        <v>3</v>
      </c>
      <c r="AI85">
        <f t="shared" si="31"/>
        <v>7</v>
      </c>
      <c r="AJ85" t="str">
        <f t="shared" si="36"/>
        <v/>
      </c>
      <c r="AK85" s="13" t="s">
        <v>239</v>
      </c>
      <c r="AL85" s="43">
        <f t="shared" si="32"/>
        <v>0</v>
      </c>
      <c r="AM85" s="43">
        <f t="shared" si="33"/>
        <v>0</v>
      </c>
      <c r="AN85" s="43">
        <f t="shared" si="34"/>
        <v>0</v>
      </c>
      <c r="AO85" s="43">
        <f t="shared" si="35"/>
        <v>7</v>
      </c>
    </row>
    <row r="86" spans="1:41" x14ac:dyDescent="0.25">
      <c r="A86" t="s">
        <v>133</v>
      </c>
      <c r="B86" t="s">
        <v>132</v>
      </c>
      <c r="C86" s="13" t="str">
        <f t="shared" si="26"/>
        <v>Dennis Taylor</v>
      </c>
      <c r="D86" s="7">
        <v>0</v>
      </c>
      <c r="E86" s="7">
        <v>-10</v>
      </c>
      <c r="F86" s="7">
        <v>-10</v>
      </c>
      <c r="G86" s="7">
        <v>5</v>
      </c>
      <c r="H86" s="7">
        <v>25</v>
      </c>
      <c r="I86" s="7">
        <v>-2</v>
      </c>
      <c r="J86" s="7">
        <v>5</v>
      </c>
      <c r="K86" s="7">
        <v>-9</v>
      </c>
      <c r="L86" s="7">
        <v>-17</v>
      </c>
      <c r="M86" s="7" t="s">
        <v>9</v>
      </c>
      <c r="N86" s="7">
        <v>0</v>
      </c>
      <c r="O86" s="7">
        <v>-8</v>
      </c>
      <c r="P86" s="7">
        <v>8</v>
      </c>
      <c r="Q86" s="7">
        <v>8</v>
      </c>
      <c r="R86" s="7">
        <v>17</v>
      </c>
      <c r="S86" s="7">
        <v>20</v>
      </c>
      <c r="T86" s="7">
        <v>11</v>
      </c>
      <c r="U86" s="7">
        <v>-7</v>
      </c>
      <c r="V86" s="7" t="s">
        <v>9</v>
      </c>
      <c r="W86" s="7" t="s">
        <v>9</v>
      </c>
      <c r="X86" s="7" t="s">
        <v>9</v>
      </c>
      <c r="Y86" s="20">
        <f t="shared" si="27"/>
        <v>36</v>
      </c>
      <c r="Z86" s="2">
        <f t="shared" si="20"/>
        <v>17</v>
      </c>
      <c r="AA86" s="2">
        <f t="shared" si="28"/>
        <v>8</v>
      </c>
      <c r="AB86" s="2">
        <f t="shared" si="29"/>
        <v>2</v>
      </c>
      <c r="AC86" s="2">
        <f t="shared" si="30"/>
        <v>7</v>
      </c>
      <c r="AE86">
        <f t="shared" si="21"/>
        <v>14</v>
      </c>
      <c r="AF86">
        <f t="shared" si="22"/>
        <v>3</v>
      </c>
      <c r="AG86">
        <f t="shared" si="23"/>
        <v>0</v>
      </c>
      <c r="AH86">
        <f t="shared" si="24"/>
        <v>0</v>
      </c>
      <c r="AI86">
        <f t="shared" si="31"/>
        <v>17</v>
      </c>
      <c r="AJ86" t="str">
        <f t="shared" si="36"/>
        <v/>
      </c>
      <c r="AK86" s="13" t="s">
        <v>134</v>
      </c>
      <c r="AL86" s="43">
        <f t="shared" si="32"/>
        <v>0</v>
      </c>
      <c r="AM86" s="43">
        <f t="shared" si="33"/>
        <v>0</v>
      </c>
      <c r="AN86" s="43">
        <f t="shared" si="34"/>
        <v>0</v>
      </c>
      <c r="AO86" s="43">
        <f t="shared" si="35"/>
        <v>17</v>
      </c>
    </row>
    <row r="87" spans="1:41" x14ac:dyDescent="0.25">
      <c r="A87" t="s">
        <v>35</v>
      </c>
      <c r="B87" t="s">
        <v>135</v>
      </c>
      <c r="C87" s="13" t="str">
        <f t="shared" si="26"/>
        <v>Scott Thulborn</v>
      </c>
      <c r="D87" s="7" t="s">
        <v>9</v>
      </c>
      <c r="E87" s="7">
        <v>8</v>
      </c>
      <c r="F87" s="7">
        <v>-15</v>
      </c>
      <c r="G87" s="7">
        <v>6</v>
      </c>
      <c r="H87" s="7">
        <v>10</v>
      </c>
      <c r="I87" s="7">
        <v>10</v>
      </c>
      <c r="J87" s="7" t="s">
        <v>9</v>
      </c>
      <c r="K87" s="7">
        <v>-5</v>
      </c>
      <c r="L87" s="7">
        <v>26</v>
      </c>
      <c r="M87" s="7">
        <v>21</v>
      </c>
      <c r="N87" s="7">
        <v>-11</v>
      </c>
      <c r="O87" s="7">
        <v>6</v>
      </c>
      <c r="P87" s="7">
        <v>14</v>
      </c>
      <c r="Q87" s="7">
        <v>23</v>
      </c>
      <c r="R87" s="7">
        <v>14</v>
      </c>
      <c r="S87" s="7">
        <v>10</v>
      </c>
      <c r="T87" s="7">
        <v>-2</v>
      </c>
      <c r="U87" s="7">
        <v>18</v>
      </c>
      <c r="V87" s="7" t="s">
        <v>9</v>
      </c>
      <c r="W87" s="7">
        <v>10</v>
      </c>
      <c r="X87" s="7">
        <v>5</v>
      </c>
      <c r="Y87" s="20">
        <f t="shared" si="27"/>
        <v>148</v>
      </c>
      <c r="Z87" s="2">
        <f t="shared" si="20"/>
        <v>18</v>
      </c>
      <c r="AA87" s="2">
        <f t="shared" si="28"/>
        <v>14</v>
      </c>
      <c r="AB87" s="2">
        <f t="shared" si="29"/>
        <v>0</v>
      </c>
      <c r="AC87" s="2">
        <f t="shared" si="30"/>
        <v>4</v>
      </c>
      <c r="AE87">
        <f t="shared" si="21"/>
        <v>0</v>
      </c>
      <c r="AF87">
        <f t="shared" si="22"/>
        <v>0</v>
      </c>
      <c r="AG87">
        <f t="shared" si="23"/>
        <v>0</v>
      </c>
      <c r="AH87">
        <f t="shared" si="24"/>
        <v>18</v>
      </c>
      <c r="AI87">
        <f t="shared" si="31"/>
        <v>18</v>
      </c>
      <c r="AJ87" t="str">
        <f t="shared" si="36"/>
        <v/>
      </c>
      <c r="AK87" s="13" t="s">
        <v>137</v>
      </c>
      <c r="AL87" s="43">
        <f t="shared" si="32"/>
        <v>18</v>
      </c>
      <c r="AM87" s="43">
        <f t="shared" si="33"/>
        <v>0</v>
      </c>
      <c r="AN87" s="43">
        <f t="shared" si="34"/>
        <v>0</v>
      </c>
      <c r="AO87" s="43">
        <f t="shared" si="35"/>
        <v>0</v>
      </c>
    </row>
    <row r="88" spans="1:41" x14ac:dyDescent="0.25">
      <c r="A88" t="s">
        <v>53</v>
      </c>
      <c r="B88" t="s">
        <v>656</v>
      </c>
      <c r="C88" s="13" t="str">
        <f t="shared" si="26"/>
        <v>Steve Vick</v>
      </c>
      <c r="D88" s="7" t="s">
        <v>9</v>
      </c>
      <c r="E88" s="7">
        <v>-4</v>
      </c>
      <c r="F88" s="7" t="s">
        <v>9</v>
      </c>
      <c r="G88" s="7">
        <v>10</v>
      </c>
      <c r="H88" s="7" t="s">
        <v>9</v>
      </c>
      <c r="I88" s="7" t="s">
        <v>9</v>
      </c>
      <c r="J88" s="7" t="s">
        <v>9</v>
      </c>
      <c r="K88" s="7">
        <v>7</v>
      </c>
      <c r="L88" s="7">
        <v>5</v>
      </c>
      <c r="M88" s="7" t="s">
        <v>9</v>
      </c>
      <c r="N88" s="7">
        <v>0</v>
      </c>
      <c r="O88" s="7">
        <v>-6</v>
      </c>
      <c r="P88" s="7">
        <v>21</v>
      </c>
      <c r="Q88" s="7">
        <v>15</v>
      </c>
      <c r="R88" s="7">
        <v>13</v>
      </c>
      <c r="S88" s="7">
        <v>-8</v>
      </c>
      <c r="T88" s="7">
        <v>12</v>
      </c>
      <c r="U88" s="7">
        <v>15</v>
      </c>
      <c r="V88" s="7" t="s">
        <v>9</v>
      </c>
      <c r="W88" s="7" t="s">
        <v>9</v>
      </c>
      <c r="X88" s="7" t="s">
        <v>9</v>
      </c>
      <c r="Y88" s="20">
        <f t="shared" si="27"/>
        <v>80</v>
      </c>
      <c r="Z88" s="2">
        <f t="shared" si="20"/>
        <v>12</v>
      </c>
      <c r="AA88" s="2">
        <f t="shared" si="28"/>
        <v>8</v>
      </c>
      <c r="AB88" s="2">
        <f t="shared" si="29"/>
        <v>1</v>
      </c>
      <c r="AC88" s="2">
        <f t="shared" si="30"/>
        <v>3</v>
      </c>
      <c r="AE88">
        <f t="shared" si="21"/>
        <v>0</v>
      </c>
      <c r="AF88">
        <f t="shared" si="22"/>
        <v>0</v>
      </c>
      <c r="AG88">
        <f t="shared" si="23"/>
        <v>10</v>
      </c>
      <c r="AH88">
        <f t="shared" si="24"/>
        <v>2</v>
      </c>
      <c r="AI88">
        <f t="shared" si="31"/>
        <v>12</v>
      </c>
      <c r="AJ88" t="str">
        <f t="shared" si="36"/>
        <v/>
      </c>
      <c r="AK88" s="13" t="s">
        <v>612</v>
      </c>
      <c r="AL88" s="43">
        <f t="shared" si="32"/>
        <v>0</v>
      </c>
      <c r="AM88" s="43">
        <f t="shared" si="33"/>
        <v>0</v>
      </c>
      <c r="AN88" s="43">
        <f t="shared" si="34"/>
        <v>0</v>
      </c>
      <c r="AO88" s="43">
        <f t="shared" si="35"/>
        <v>12</v>
      </c>
    </row>
    <row r="89" spans="1:41" x14ac:dyDescent="0.25">
      <c r="A89" t="s">
        <v>140</v>
      </c>
      <c r="B89" t="s">
        <v>141</v>
      </c>
      <c r="C89" s="13" t="str">
        <f t="shared" si="26"/>
        <v>Vince Violi</v>
      </c>
      <c r="D89" s="7">
        <v>-11</v>
      </c>
      <c r="E89" s="7">
        <v>9</v>
      </c>
      <c r="F89" s="7">
        <v>-17</v>
      </c>
      <c r="G89" s="7">
        <v>26</v>
      </c>
      <c r="H89" s="7">
        <v>21</v>
      </c>
      <c r="I89" s="7">
        <v>1</v>
      </c>
      <c r="J89" s="7">
        <v>1</v>
      </c>
      <c r="K89" s="7">
        <v>4</v>
      </c>
      <c r="L89" s="7">
        <v>-1</v>
      </c>
      <c r="M89" s="7">
        <v>-8</v>
      </c>
      <c r="N89" s="7">
        <v>-3</v>
      </c>
      <c r="O89" s="7">
        <v>0</v>
      </c>
      <c r="P89" s="7">
        <v>4</v>
      </c>
      <c r="Q89" s="7">
        <v>14</v>
      </c>
      <c r="R89" s="7">
        <v>13</v>
      </c>
      <c r="S89" s="7">
        <v>-1</v>
      </c>
      <c r="T89" s="7">
        <v>8</v>
      </c>
      <c r="U89" s="7">
        <v>9</v>
      </c>
      <c r="V89" s="7" t="s">
        <v>9</v>
      </c>
      <c r="W89" s="7">
        <v>-5</v>
      </c>
      <c r="X89" s="7">
        <v>8</v>
      </c>
      <c r="Y89" s="20">
        <f t="shared" si="27"/>
        <v>72</v>
      </c>
      <c r="Z89" s="2">
        <f t="shared" si="20"/>
        <v>20</v>
      </c>
      <c r="AA89" s="2">
        <f t="shared" si="28"/>
        <v>12</v>
      </c>
      <c r="AB89" s="2">
        <f t="shared" si="29"/>
        <v>1</v>
      </c>
      <c r="AC89" s="2">
        <f t="shared" si="30"/>
        <v>7</v>
      </c>
      <c r="AE89">
        <f t="shared" si="21"/>
        <v>20</v>
      </c>
      <c r="AF89">
        <f t="shared" si="22"/>
        <v>0</v>
      </c>
      <c r="AG89">
        <f t="shared" si="23"/>
        <v>0</v>
      </c>
      <c r="AH89">
        <f t="shared" si="24"/>
        <v>0</v>
      </c>
      <c r="AI89">
        <f t="shared" si="31"/>
        <v>20</v>
      </c>
      <c r="AJ89" t="str">
        <f t="shared" si="36"/>
        <v/>
      </c>
      <c r="AK89" s="13" t="s">
        <v>142</v>
      </c>
      <c r="AL89" s="43">
        <f t="shared" si="32"/>
        <v>20</v>
      </c>
      <c r="AM89" s="43">
        <f t="shared" si="33"/>
        <v>0</v>
      </c>
      <c r="AN89" s="43">
        <f t="shared" si="34"/>
        <v>0</v>
      </c>
      <c r="AO89" s="43">
        <f t="shared" si="35"/>
        <v>0</v>
      </c>
    </row>
    <row r="90" spans="1:41" x14ac:dyDescent="0.25">
      <c r="A90" t="s">
        <v>53</v>
      </c>
      <c r="B90" t="s">
        <v>144</v>
      </c>
      <c r="C90" s="13" t="str">
        <f t="shared" si="26"/>
        <v>Steve Walkley</v>
      </c>
      <c r="D90" s="7">
        <v>-18</v>
      </c>
      <c r="E90" s="7">
        <v>-15</v>
      </c>
      <c r="F90" s="7">
        <v>2</v>
      </c>
      <c r="G90" s="7">
        <v>-4</v>
      </c>
      <c r="H90" s="7">
        <v>-2</v>
      </c>
      <c r="I90" s="7" t="s">
        <v>9</v>
      </c>
      <c r="J90" s="7" t="s">
        <v>9</v>
      </c>
      <c r="K90" s="7" t="s">
        <v>9</v>
      </c>
      <c r="L90" s="7" t="s">
        <v>9</v>
      </c>
      <c r="M90" s="7" t="s">
        <v>9</v>
      </c>
      <c r="N90" s="7" t="s">
        <v>9</v>
      </c>
      <c r="O90" s="7" t="s">
        <v>9</v>
      </c>
      <c r="P90" s="7" t="s">
        <v>9</v>
      </c>
      <c r="Q90" s="7" t="s">
        <v>9</v>
      </c>
      <c r="R90" s="7" t="s">
        <v>9</v>
      </c>
      <c r="S90" s="7" t="s">
        <v>9</v>
      </c>
      <c r="T90" s="7" t="s">
        <v>9</v>
      </c>
      <c r="U90" s="7" t="s">
        <v>9</v>
      </c>
      <c r="V90" s="7" t="s">
        <v>9</v>
      </c>
      <c r="W90" s="7" t="s">
        <v>9</v>
      </c>
      <c r="X90" s="7" t="s">
        <v>9</v>
      </c>
      <c r="Y90" s="20">
        <f t="shared" si="27"/>
        <v>-37</v>
      </c>
      <c r="Z90" s="2">
        <f t="shared" si="20"/>
        <v>5</v>
      </c>
      <c r="AA90" s="2">
        <f t="shared" si="28"/>
        <v>1</v>
      </c>
      <c r="AB90" s="2">
        <f t="shared" si="29"/>
        <v>0</v>
      </c>
      <c r="AC90" s="2">
        <f t="shared" si="30"/>
        <v>4</v>
      </c>
      <c r="AE90">
        <f t="shared" si="21"/>
        <v>0</v>
      </c>
      <c r="AF90">
        <f t="shared" si="22"/>
        <v>0</v>
      </c>
      <c r="AG90">
        <f t="shared" si="23"/>
        <v>5</v>
      </c>
      <c r="AH90">
        <f t="shared" si="24"/>
        <v>0</v>
      </c>
      <c r="AI90">
        <f t="shared" si="31"/>
        <v>5</v>
      </c>
      <c r="AJ90" t="str">
        <f t="shared" si="36"/>
        <v/>
      </c>
      <c r="AK90" s="13" t="s">
        <v>145</v>
      </c>
      <c r="AL90" s="43">
        <f t="shared" si="32"/>
        <v>0</v>
      </c>
      <c r="AM90" s="43">
        <f t="shared" si="33"/>
        <v>2</v>
      </c>
      <c r="AN90" s="43">
        <f t="shared" si="34"/>
        <v>3</v>
      </c>
      <c r="AO90" s="43">
        <f t="shared" si="35"/>
        <v>0</v>
      </c>
    </row>
    <row r="91" spans="1:41" x14ac:dyDescent="0.25">
      <c r="A91" t="s">
        <v>146</v>
      </c>
      <c r="B91" t="s">
        <v>147</v>
      </c>
      <c r="C91" s="13" t="str">
        <f t="shared" si="26"/>
        <v>Bruce Wallace</v>
      </c>
      <c r="D91" s="7">
        <v>1</v>
      </c>
      <c r="E91" s="7">
        <v>8</v>
      </c>
      <c r="F91" s="7">
        <v>-15</v>
      </c>
      <c r="G91" s="7">
        <v>6</v>
      </c>
      <c r="H91" s="7">
        <v>10</v>
      </c>
      <c r="I91" s="7">
        <v>10</v>
      </c>
      <c r="J91" s="7">
        <v>6</v>
      </c>
      <c r="K91" s="7">
        <v>-5</v>
      </c>
      <c r="L91" s="7">
        <v>26</v>
      </c>
      <c r="M91" s="7">
        <v>21</v>
      </c>
      <c r="N91" s="7">
        <v>-11</v>
      </c>
      <c r="O91" s="7">
        <v>6</v>
      </c>
      <c r="P91" s="7">
        <v>14</v>
      </c>
      <c r="Q91" s="7">
        <v>23</v>
      </c>
      <c r="R91" s="7">
        <v>14</v>
      </c>
      <c r="S91" s="7">
        <v>10</v>
      </c>
      <c r="T91" s="7">
        <v>-2</v>
      </c>
      <c r="U91" s="7">
        <v>18</v>
      </c>
      <c r="V91" s="7" t="s">
        <v>9</v>
      </c>
      <c r="W91" s="7">
        <v>10</v>
      </c>
      <c r="X91" s="7">
        <v>5</v>
      </c>
      <c r="Y91" s="20">
        <f t="shared" si="27"/>
        <v>155</v>
      </c>
      <c r="Z91" s="2">
        <f t="shared" si="20"/>
        <v>20</v>
      </c>
      <c r="AA91" s="2">
        <f t="shared" si="28"/>
        <v>16</v>
      </c>
      <c r="AB91" s="2">
        <f t="shared" si="29"/>
        <v>0</v>
      </c>
      <c r="AC91" s="2">
        <f t="shared" si="30"/>
        <v>4</v>
      </c>
      <c r="AE91">
        <f t="shared" si="21"/>
        <v>0</v>
      </c>
      <c r="AF91">
        <f t="shared" si="22"/>
        <v>18</v>
      </c>
      <c r="AG91">
        <f t="shared" si="23"/>
        <v>2</v>
      </c>
      <c r="AH91">
        <f t="shared" si="24"/>
        <v>0</v>
      </c>
      <c r="AI91">
        <f t="shared" si="31"/>
        <v>20</v>
      </c>
      <c r="AJ91" t="str">
        <f t="shared" si="36"/>
        <v/>
      </c>
      <c r="AK91" s="13" t="s">
        <v>148</v>
      </c>
      <c r="AL91" s="43">
        <f t="shared" si="32"/>
        <v>20</v>
      </c>
      <c r="AM91" s="43">
        <f t="shared" si="33"/>
        <v>0</v>
      </c>
      <c r="AN91" s="43">
        <f t="shared" si="34"/>
        <v>0</v>
      </c>
      <c r="AO91" s="43">
        <f t="shared" si="35"/>
        <v>0</v>
      </c>
    </row>
    <row r="92" spans="1:41" x14ac:dyDescent="0.25">
      <c r="A92" t="s">
        <v>389</v>
      </c>
      <c r="B92" t="s">
        <v>390</v>
      </c>
      <c r="C92" s="13" t="str">
        <f t="shared" si="26"/>
        <v>Val West</v>
      </c>
      <c r="D92" s="7" t="s">
        <v>9</v>
      </c>
      <c r="E92" s="7">
        <v>-21</v>
      </c>
      <c r="F92" s="7">
        <v>-10</v>
      </c>
      <c r="G92" s="7">
        <v>5</v>
      </c>
      <c r="H92" s="7">
        <v>25</v>
      </c>
      <c r="I92" s="7">
        <v>-17</v>
      </c>
      <c r="J92" s="7">
        <v>-7</v>
      </c>
      <c r="K92" s="7">
        <v>-9</v>
      </c>
      <c r="L92" s="7">
        <v>-1</v>
      </c>
      <c r="M92" s="7">
        <v>21</v>
      </c>
      <c r="N92" s="7">
        <v>0</v>
      </c>
      <c r="O92" s="7" t="s">
        <v>9</v>
      </c>
      <c r="P92" s="7">
        <v>-3</v>
      </c>
      <c r="Q92" s="7">
        <v>9</v>
      </c>
      <c r="R92" s="7">
        <v>25</v>
      </c>
      <c r="S92" s="7">
        <v>-8</v>
      </c>
      <c r="T92" s="7">
        <v>-3</v>
      </c>
      <c r="U92" s="7">
        <v>1</v>
      </c>
      <c r="V92" s="7" t="s">
        <v>9</v>
      </c>
      <c r="W92" s="7" t="s">
        <v>9</v>
      </c>
      <c r="X92" s="7" t="s">
        <v>9</v>
      </c>
      <c r="Y92" s="20">
        <f t="shared" si="27"/>
        <v>7</v>
      </c>
      <c r="Z92" s="2">
        <f t="shared" si="20"/>
        <v>16</v>
      </c>
      <c r="AA92" s="2">
        <f t="shared" si="28"/>
        <v>6</v>
      </c>
      <c r="AB92" s="2">
        <f t="shared" si="29"/>
        <v>1</v>
      </c>
      <c r="AC92" s="2">
        <f t="shared" si="30"/>
        <v>9</v>
      </c>
      <c r="AE92">
        <f t="shared" si="21"/>
        <v>0</v>
      </c>
      <c r="AF92">
        <f t="shared" si="22"/>
        <v>2</v>
      </c>
      <c r="AG92">
        <f t="shared" si="23"/>
        <v>2</v>
      </c>
      <c r="AH92">
        <f t="shared" si="24"/>
        <v>12</v>
      </c>
      <c r="AI92">
        <f t="shared" si="31"/>
        <v>16</v>
      </c>
      <c r="AJ92" t="str">
        <f t="shared" si="36"/>
        <v/>
      </c>
      <c r="AK92" s="13" t="s">
        <v>402</v>
      </c>
      <c r="AL92" s="43">
        <f t="shared" si="32"/>
        <v>0</v>
      </c>
      <c r="AM92" s="43">
        <f t="shared" si="33"/>
        <v>0</v>
      </c>
      <c r="AN92" s="43">
        <f t="shared" si="34"/>
        <v>2</v>
      </c>
      <c r="AO92" s="43">
        <f t="shared" si="35"/>
        <v>14</v>
      </c>
    </row>
    <row r="93" spans="1:41" x14ac:dyDescent="0.25">
      <c r="A93" t="s">
        <v>151</v>
      </c>
      <c r="B93" t="s">
        <v>152</v>
      </c>
      <c r="C93" s="13" t="str">
        <f t="shared" si="26"/>
        <v>Josh Wiles</v>
      </c>
      <c r="D93" s="7" t="s">
        <v>9</v>
      </c>
      <c r="E93" s="7" t="s">
        <v>9</v>
      </c>
      <c r="F93" s="7" t="s">
        <v>9</v>
      </c>
      <c r="G93" s="7" t="s">
        <v>9</v>
      </c>
      <c r="H93" s="7" t="s">
        <v>9</v>
      </c>
      <c r="I93" s="7" t="s">
        <v>9</v>
      </c>
      <c r="J93" s="7" t="s">
        <v>9</v>
      </c>
      <c r="K93" s="7" t="s">
        <v>9</v>
      </c>
      <c r="L93" s="7" t="s">
        <v>9</v>
      </c>
      <c r="M93" s="7" t="s">
        <v>9</v>
      </c>
      <c r="N93" s="7" t="s">
        <v>9</v>
      </c>
      <c r="O93" s="7" t="s">
        <v>9</v>
      </c>
      <c r="P93" s="7" t="s">
        <v>9</v>
      </c>
      <c r="Q93" s="7" t="s">
        <v>9</v>
      </c>
      <c r="R93" s="7">
        <v>17</v>
      </c>
      <c r="S93" s="7">
        <v>20</v>
      </c>
      <c r="T93" s="7" t="s">
        <v>9</v>
      </c>
      <c r="U93" s="7" t="s">
        <v>9</v>
      </c>
      <c r="V93" s="7" t="s">
        <v>9</v>
      </c>
      <c r="W93" s="7" t="s">
        <v>9</v>
      </c>
      <c r="X93" s="7" t="s">
        <v>9</v>
      </c>
      <c r="Y93" s="20">
        <f t="shared" ref="Y93" si="37">SUM(D93:X93)</f>
        <v>37</v>
      </c>
      <c r="Z93" s="2">
        <f t="shared" ref="Z93" si="38">SUM(AA93:AC93)</f>
        <v>2</v>
      </c>
      <c r="AA93" s="2">
        <f t="shared" si="28"/>
        <v>2</v>
      </c>
      <c r="AB93" s="2">
        <f t="shared" si="29"/>
        <v>0</v>
      </c>
      <c r="AC93" s="2">
        <f t="shared" si="30"/>
        <v>0</v>
      </c>
      <c r="AE93">
        <f t="shared" si="21"/>
        <v>0</v>
      </c>
      <c r="AF93">
        <f t="shared" si="22"/>
        <v>2</v>
      </c>
      <c r="AG93">
        <f t="shared" si="23"/>
        <v>0</v>
      </c>
      <c r="AH93">
        <f t="shared" si="24"/>
        <v>0</v>
      </c>
      <c r="AI93">
        <f t="shared" si="31"/>
        <v>2</v>
      </c>
      <c r="AJ93" t="str">
        <f t="shared" si="36"/>
        <v/>
      </c>
      <c r="AK93" s="13" t="s">
        <v>153</v>
      </c>
      <c r="AL93" s="43">
        <f t="shared" si="32"/>
        <v>0</v>
      </c>
      <c r="AM93" s="43">
        <f t="shared" si="33"/>
        <v>0</v>
      </c>
      <c r="AN93" s="43">
        <f t="shared" si="34"/>
        <v>0</v>
      </c>
      <c r="AO93" s="43">
        <f t="shared" si="35"/>
        <v>2</v>
      </c>
    </row>
    <row r="94" spans="1:41" x14ac:dyDescent="0.25">
      <c r="A94" t="s">
        <v>169</v>
      </c>
      <c r="B94" t="s">
        <v>189</v>
      </c>
      <c r="C94" s="13" t="str">
        <f t="shared" si="26"/>
        <v>Paul Young</v>
      </c>
      <c r="D94" s="7">
        <v>3</v>
      </c>
      <c r="E94" s="7">
        <v>-1</v>
      </c>
      <c r="F94" s="7">
        <v>-7</v>
      </c>
      <c r="G94" s="7">
        <v>5</v>
      </c>
      <c r="H94" s="7">
        <v>-6</v>
      </c>
      <c r="I94" s="7">
        <v>-2</v>
      </c>
      <c r="J94" s="7">
        <v>-12</v>
      </c>
      <c r="K94" s="7">
        <v>-18</v>
      </c>
      <c r="L94" s="7">
        <v>1</v>
      </c>
      <c r="M94" s="7" t="s">
        <v>9</v>
      </c>
      <c r="N94" s="7" t="s">
        <v>9</v>
      </c>
      <c r="O94" s="7" t="s">
        <v>9</v>
      </c>
      <c r="P94" s="7">
        <v>3</v>
      </c>
      <c r="Q94" s="7">
        <v>-6</v>
      </c>
      <c r="R94" s="7">
        <v>-6</v>
      </c>
      <c r="S94" s="7">
        <v>-6</v>
      </c>
      <c r="T94" s="7">
        <v>11</v>
      </c>
      <c r="U94" s="7">
        <v>-8</v>
      </c>
      <c r="V94" s="7" t="s">
        <v>9</v>
      </c>
      <c r="W94" s="7" t="s">
        <v>9</v>
      </c>
      <c r="X94" s="7" t="s">
        <v>9</v>
      </c>
      <c r="Y94" s="20">
        <f t="shared" ref="Y94" si="39">SUM(D94:X94)</f>
        <v>-49</v>
      </c>
      <c r="Z94" s="2">
        <f t="shared" ref="Z94" si="40">SUM(AA94:AC94)</f>
        <v>15</v>
      </c>
      <c r="AA94" s="2">
        <f t="shared" si="28"/>
        <v>5</v>
      </c>
      <c r="AB94" s="2">
        <f t="shared" si="29"/>
        <v>0</v>
      </c>
      <c r="AC94" s="2">
        <f t="shared" si="30"/>
        <v>10</v>
      </c>
      <c r="AE94">
        <f t="shared" si="21"/>
        <v>2</v>
      </c>
      <c r="AF94">
        <f t="shared" si="22"/>
        <v>7</v>
      </c>
      <c r="AG94">
        <f t="shared" si="23"/>
        <v>4</v>
      </c>
      <c r="AH94">
        <f t="shared" si="24"/>
        <v>2</v>
      </c>
      <c r="AI94">
        <f t="shared" si="31"/>
        <v>15</v>
      </c>
      <c r="AJ94" t="str">
        <f t="shared" si="36"/>
        <v/>
      </c>
      <c r="AK94" s="13" t="s">
        <v>255</v>
      </c>
      <c r="AL94" s="43">
        <f t="shared" si="32"/>
        <v>0</v>
      </c>
      <c r="AM94" s="43">
        <f t="shared" si="33"/>
        <v>10</v>
      </c>
      <c r="AN94" s="43">
        <f t="shared" si="34"/>
        <v>5</v>
      </c>
      <c r="AO94" s="43">
        <f t="shared" si="35"/>
        <v>0</v>
      </c>
    </row>
    <row r="95" spans="1:41" x14ac:dyDescent="0.25">
      <c r="A95" t="s">
        <v>657</v>
      </c>
      <c r="B95" t="s">
        <v>658</v>
      </c>
      <c r="C95" s="13" t="str">
        <f t="shared" si="26"/>
        <v>Jimmy Cook NOP</v>
      </c>
      <c r="D95" s="7" t="s">
        <v>9</v>
      </c>
      <c r="E95" s="7" t="s">
        <v>9</v>
      </c>
      <c r="F95" s="7" t="s">
        <v>9</v>
      </c>
      <c r="G95" s="7" t="s">
        <v>9</v>
      </c>
      <c r="H95" s="7" t="s">
        <v>9</v>
      </c>
      <c r="I95" s="7">
        <v>9</v>
      </c>
      <c r="J95" s="7" t="s">
        <v>9</v>
      </c>
      <c r="K95" s="7" t="s">
        <v>9</v>
      </c>
      <c r="L95" s="7" t="s">
        <v>9</v>
      </c>
      <c r="M95" s="7" t="s">
        <v>9</v>
      </c>
      <c r="N95" s="7" t="s">
        <v>9</v>
      </c>
      <c r="O95" s="7" t="s">
        <v>9</v>
      </c>
      <c r="P95" s="7" t="s">
        <v>9</v>
      </c>
      <c r="Q95" s="7" t="s">
        <v>9</v>
      </c>
      <c r="R95" s="7" t="s">
        <v>9</v>
      </c>
      <c r="S95" s="7" t="s">
        <v>9</v>
      </c>
      <c r="T95" s="7" t="s">
        <v>9</v>
      </c>
      <c r="U95" s="7">
        <v>12</v>
      </c>
      <c r="V95" s="7" t="s">
        <v>9</v>
      </c>
      <c r="W95" s="7" t="s">
        <v>9</v>
      </c>
      <c r="X95" s="7" t="s">
        <v>9</v>
      </c>
      <c r="Y95" s="20">
        <f t="shared" ref="Y95:Y109" si="41">SUM(D95:X95)</f>
        <v>21</v>
      </c>
      <c r="Z95" s="2">
        <f t="shared" ref="Z95:Z109" si="42">SUM(AA95:AC95)</f>
        <v>2</v>
      </c>
      <c r="AA95" s="2">
        <f t="shared" ref="AA95:AA109" si="43">COUNTIF(D95:X95,"&gt;0")</f>
        <v>2</v>
      </c>
      <c r="AB95" s="2">
        <f t="shared" ref="AB95:AB109" si="44">COUNTIF(D95:X95,0)</f>
        <v>0</v>
      </c>
      <c r="AC95" s="2">
        <f t="shared" ref="AC95:AC109" si="45">COUNTIF(D95:X95,"&lt;0")</f>
        <v>0</v>
      </c>
      <c r="AE95">
        <f t="shared" ref="AE95:AE109" si="46">IF(ISERROR(VLOOKUP($C95,$A$115:$C$196,3,FALSE)=1),0,IF(VLOOKUP($C95,$A$115:$C$196,3,FALSE)=1,1,0))+IF(ISERROR(VLOOKUP($C95,$D$115:$F$196,3,FALSE)=1),0,IF(VLOOKUP($C95,$D$115:$F$196,3,FALSE)=1,1,0))+IF(ISERROR(VLOOKUP($C95,$G$115:$I$196,3,FALSE)=1),0,IF(VLOOKUP($C95,$G$115:$I$196,3,FALSE)=1,1,0))+IF(ISERROR(VLOOKUP($C95,$J$115:$L$196,3,FALSE)=1),0,IF(VLOOKUP($C95,$J$115:$L$196,3,FALSE)=1,1,0))+IF(ISERROR(VLOOKUP($C95,$M$115:$O$196,3,FALSE)=1),0,IF(VLOOKUP($C95,$M$115:$O$196,3,FALSE)=1,1,0))+IF(ISERROR(VLOOKUP($C95,$P$115:$R$196,3,FALSE)=1),0,IF(VLOOKUP($C95,$P$115:$R$196,3,FALSE)=1,1,0))+IF(ISERROR(VLOOKUP($C95,$S$115:$U$196,3,FALSE)=1),0,IF(VLOOKUP($C95,$S$115:$U$196,3,FALSE)=1,1,0))+IF(ISERROR(VLOOKUP($C95,$V$115:$X$196,3,FALSE)=1),0,IF(VLOOKUP($C95,$V$115:$X$196,3,FALSE)=1,1,0))+IF(ISERROR(VLOOKUP($C95,$Y$115:$AA$196,3,FALSE)=1),0,IF(VLOOKUP($C95,$Y$115:$AA$196,3,FALSE)=1,1,0))+IF(ISERROR(VLOOKUP($C95,$AB$115:$AD$192,3,FALSE)=1),0,IF(VLOOKUP($C95,$AB$115:$AD$192,3,FALSE)=1,1,0))+IF(ISERROR(VLOOKUP($C95,$AE$115:$AG$192,3,FALSE)=1),0,IF(VLOOKUP($C95,$AE$115:$AG$192,3,FALSE)=1,1,0))+IF(ISERROR(VLOOKUP($C95,$AH$115:$AJ$196,3,FALSE)=1),0,IF(VLOOKUP($C95,$AH$115:$AJ$196,3,FALSE)=1,1,0))+IF(ISERROR(VLOOKUP($C95,$AK$115:$AM$196,3,FALSE)=1),0,IF(VLOOKUP($C95,$AK$115:$AM$196,3,FALSE)=1,1,0))+IF(ISERROR(VLOOKUP($C95,$AN$115:$AP$196,3,FALSE)=1),0,IF(VLOOKUP($C95,$AN$115:$AP$196,3,FALSE)=1,1,0))+IF(ISERROR(VLOOKUP($C95,$AQ$115:$AS$196,3,FALSE)=1),0,IF(VLOOKUP($C95,$AQ$115:$AS$196,3,FALSE)=1,1,0))+IF(ISERROR(VLOOKUP($C95,$AT$115:$AV$196,3,FALSE)=1),0,IF(VLOOKUP($C95,$AT$115:$AV$196,3,FALSE)=1,1,0))+IF(ISERROR(VLOOKUP($C95,$AW$115:$AY$196,3,FALSE)=1),0,IF(VLOOKUP($C95,$AW$115:$AY$196,3,FALSE)=1,1,0))+IF(ISERROR(VLOOKUP($C95,$AZ$115:$BB$196,3,FALSE)=1),0,IF(VLOOKUP($C95,$AZ$115:$BB$196,3,FALSE)=1,1,0))+IF(ISERROR(VLOOKUP($C95,$BC$115:$BE$196,3,FALSE)=1),0,IF(VLOOKUP($C95,$BC$115:$BE$196,3,FALSE)=1,1,0))+IF(ISERROR(VLOOKUP($C95,$BF$115:$BH$196,3,FALSE)=1),0,IF(VLOOKUP($C95,$BF$115:$BH$196,3,FALSE)=1,1,0))+IF(ISERROR(VLOOKUP($C95,$BI$115:$BK$196,3,FALSE)=1),0,IF(VLOOKUP($C95,$BI$115:$BK$196,3,FALSE)=1,1,0))</f>
        <v>0</v>
      </c>
      <c r="AF95">
        <f t="shared" ref="AF95:AF109" si="47">IF(ISERROR(VLOOKUP($C95,$A$115:$C$196,3,FALSE)=2),0,IF(VLOOKUP($C95,$A$115:$C$196,3,FALSE)=2,1,0))+IF(ISERROR(VLOOKUP($C95,$D$115:$F$196,3,FALSE)=2),0,IF(VLOOKUP($C95,$D$115:$F$196,3,FALSE)=2,1,0))+IF(ISERROR(VLOOKUP($C95,$G$115:$I$196,3,FALSE)=2),0,IF(VLOOKUP($C95,$G$115:$I$196,3,FALSE)=2,1,0))+IF(ISERROR(VLOOKUP($C95,$J$115:$L$196,3,FALSE)=2),0,IF(VLOOKUP($C95,$J$115:$L$196,3,FALSE)=2,1,0))+IF(ISERROR(VLOOKUP($C95,$M$115:$O$196,3,FALSE)=2),0,IF(VLOOKUP($C95,$M$115:$O$196,3,FALSE)=2,1,0))+IF(ISERROR(VLOOKUP($C95,$P$115:$R$196,3,FALSE)=2),0,IF(VLOOKUP($C95,$P$115:$R$196,3,FALSE)=2,1,0))+IF(ISERROR(VLOOKUP($C95,$S$115:$U$196,3,FALSE)=2),0,IF(VLOOKUP($C95,$S$115:$U$196,3,FALSE)=2,1,0))+IF(ISERROR(VLOOKUP($C95,$V$115:$X$196,3,FALSE)=2),0,IF(VLOOKUP($C95,$V$115:$X$196,3,FALSE)=2,1,0))+IF(ISERROR(VLOOKUP($C95,$Y$115:$AA$196,3,FALSE)=2),0,IF(VLOOKUP($C95,$Y$115:$AA$196,3,FALSE)=2,1,0))+IF(ISERROR(VLOOKUP($C95,$AB$115:$AD$192,3,FALSE)=2),0,IF(VLOOKUP($C95,$AB$115:$AD$192,3,FALSE)=2,1,0))+IF(ISERROR(VLOOKUP($C95,$AE$115:$AG$192,3,FALSE)=2),0,IF(VLOOKUP($C95,$AE$115:$AG$192,3,FALSE)=2,1,0))+IF(ISERROR(VLOOKUP($C95,$AH$115:$AJ$196,3,FALSE)=2),0,IF(VLOOKUP($C95,$AH$115:$AJ$196,3,FALSE)=2,1,0))+IF(ISERROR(VLOOKUP($C95,$AK$115:$AM$196,3,FALSE)=2),0,IF(VLOOKUP($C95,$AK$115:$AM$196,3,FALSE)=2,1,0))+IF(ISERROR(VLOOKUP($C95,$AN$115:$AP$196,3,FALSE)=2),0,IF(VLOOKUP($C95,$AN$115:$AP$196,3,FALSE)=2,1,0))+IF(ISERROR(VLOOKUP($C95,$AQ$115:$AS$196,3,FALSE)=2),0,IF(VLOOKUP($C95,$AQ$115:$AS$196,3,FALSE)=2,1,0))+IF(ISERROR(VLOOKUP($C95,$AT$115:$AV$196,3,FALSE)=2),0,IF(VLOOKUP($C95,$AT$115:$AV$196,3,FALSE)=2,1,0))+IF(ISERROR(VLOOKUP($C95,$AW$115:$AY$196,3,FALSE)=2),0,IF(VLOOKUP($C95,$AW$115:$AY$196,3,FALSE)=2,1,0))+IF(ISERROR(VLOOKUP($C95,$AZ$115:$BB$196,3,FALSE)=2),0,IF(VLOOKUP($C95,$AZ$115:$BB$196,3,FALSE)=2,1,0))+IF(ISERROR(VLOOKUP($C95,$BC$115:$BE$196,3,FALSE)=2),0,IF(VLOOKUP($C95,$BC$115:$BE$196,3,FALSE)=2,1,0))+IF(ISERROR(VLOOKUP($C95,$BF$115:$BH$196,3,FALSE)=2),0,IF(VLOOKUP($C95,$BF$115:$BH$196,3,FALSE)=2,1,0))+IF(ISERROR(VLOOKUP($C95,$BI$115:$BK$196,3,FALSE)=2),0,IF(VLOOKUP($C95,$BI$115:$BK$196,3,FALSE)=2,1,0))</f>
        <v>2</v>
      </c>
      <c r="AG95">
        <f t="shared" ref="AG95:AG109" si="48">IF(ISERROR(VLOOKUP($C95,$A$115:$C$196,3,FALSE)=3),0,IF(VLOOKUP($C95,$A$115:$C$196,3,FALSE)=3,1,0))+IF(ISERROR(VLOOKUP($C95,$D$115:$F$196,3,FALSE)=3),0,IF(VLOOKUP($C95,$D$115:$F$196,3,FALSE)=3,1,0))+IF(ISERROR(VLOOKUP($C95,$G$115:$I$196,3,FALSE)=3),0,IF(VLOOKUP($C95,$G$115:$I$196,3,FALSE)=3,1,0))+IF(ISERROR(VLOOKUP($C95,$J$115:$L$196,3,FALSE)=3),0,IF(VLOOKUP($C95,$J$115:$L$196,3,FALSE)=3,1,0))+IF(ISERROR(VLOOKUP($C95,$M$115:$O$196,3,FALSE)=3),0,IF(VLOOKUP($C95,$M$115:$O$196,3,FALSE)=3,1,0))+IF(ISERROR(VLOOKUP($C95,$P$115:$R$196,3,FALSE)=3),0,IF(VLOOKUP($C95,$P$115:$R$196,3,FALSE)=3,1,0))+IF(ISERROR(VLOOKUP($C95,$S$115:$U$196,3,FALSE)=3),0,IF(VLOOKUP($C95,$S$115:$U$196,3,FALSE)=3,1,0))+IF(ISERROR(VLOOKUP($C95,$V$115:$X$196,3,FALSE)=3),0,IF(VLOOKUP($C95,$V$115:$X$196,3,FALSE)=3,1,0))+IF(ISERROR(VLOOKUP($C95,$Y$115:$AA$196,3,FALSE)=3),0,IF(VLOOKUP($C95,$Y$115:$AA$196,3,FALSE)=3,1,0))+IF(ISERROR(VLOOKUP($C95,$AB$115:$AD$192,3,FALSE)=3),0,IF(VLOOKUP($C95,$AB$115:$AD$192,3,FALSE)=3,1,0))+IF(ISERROR(VLOOKUP($C95,$AE$115:$AG$192,3,FALSE)=3),0,IF(VLOOKUP($C95,$AE$115:$AG$192,3,FALSE)=3,1,0))+IF(ISERROR(VLOOKUP($C95,$AH$115:$AJ$196,3,FALSE)=3),0,IF(VLOOKUP($C95,$AH$115:$AJ$196,3,FALSE)=3,1,0))+IF(ISERROR(VLOOKUP($C95,$AK$115:$AM$196,3,FALSE)=3),0,IF(VLOOKUP($C95,$AK$115:$AM$196,3,FALSE)=3,1,0))+IF(ISERROR(VLOOKUP($C95,$AN$115:$AP$196,3,FALSE)=3),0,IF(VLOOKUP($C95,$AN$115:$AP$196,3,FALSE)=3,1,0))+IF(ISERROR(VLOOKUP($C95,$AQ$115:$AS$196,3,FALSE)=3),0,IF(VLOOKUP($C95,$AQ$115:$AS$196,3,FALSE)=3,1,0))+IF(ISERROR(VLOOKUP($C95,$AT$115:$AV$196,3,FALSE)=3),0,IF(VLOOKUP($C95,$AT$115:$AV$196,3,FALSE)=3,1,0))+IF(ISERROR(VLOOKUP($C95,$AW$115:$AY$196,3,FALSE)=3),0,IF(VLOOKUP($C95,$AW$115:$AY$196,3,FALSE)=3,1,0))+IF(ISERROR(VLOOKUP($C95,$AZ$115:$BB$196,3,FALSE)=3),0,IF(VLOOKUP($C95,$AZ$115:$BB$196,3,FALSE)=3,1,0))+IF(ISERROR(VLOOKUP($C95,$BC$115:$BE$196,3,FALSE)=3),0,IF(VLOOKUP($C95,$BC$115:$BE$196,3,FALSE)=3,1,0))+IF(ISERROR(VLOOKUP($C95,$BF$115:$BH$196,3,FALSE)=3),0,IF(VLOOKUP($C95,$BF$115:$BH$196,3,FALSE)=3,1,0))+IF(ISERROR(VLOOKUP($C95,$BI$115:$BK$196,3,FALSE)=3),0,IF(VLOOKUP($C95,$BI$115:$BK$196,3,FALSE)=3,1,0))</f>
        <v>0</v>
      </c>
      <c r="AH95">
        <f t="shared" ref="AH95:AH109" si="49">IF(ISERROR(VLOOKUP($C95,$A$115:$C$196,3,FALSE)=4),0,IF(VLOOKUP($C95,$A$115:$C$196,3,FALSE)=4,1,0))+IF(ISERROR(VLOOKUP($C95,$D$115:$F$196,3,FALSE)=4),0,IF(VLOOKUP($C95,$D$115:$F$196,3,FALSE)=4,1,0))+IF(ISERROR(VLOOKUP($C95,$G$115:$I$196,3,FALSE)=4),0,IF(VLOOKUP($C95,$G$115:$I$196,3,FALSE)=4,1,0))+IF(ISERROR(VLOOKUP($C95,$J$115:$L$196,3,FALSE)=4),0,IF(VLOOKUP($C95,$J$115:$L$196,3,FALSE)=4,1,0))+IF(ISERROR(VLOOKUP($C95,$M$115:$O$196,3,FALSE)=4),0,IF(VLOOKUP($C95,$M$115:$O$196,3,FALSE)=4,1,0))+IF(ISERROR(VLOOKUP($C95,$P$115:$R$196,3,FALSE)=4),0,IF(VLOOKUP($C95,$P$115:$R$196,3,FALSE)=4,1,0))+IF(ISERROR(VLOOKUP($C95,$S$115:$U$196,3,FALSE)=4),0,IF(VLOOKUP($C95,$S$115:$U$196,3,FALSE)=4,1,0))+IF(ISERROR(VLOOKUP($C95,$V$115:$X$196,3,FALSE)=4),0,IF(VLOOKUP($C95,$V$115:$X$196,3,FALSE)=4,1,0))+IF(ISERROR(VLOOKUP($C95,$Y$115:$AA$196,3,FALSE)=4),0,IF(VLOOKUP($C95,$Y$115:$AA$196,3,FALSE)=4,1,0))+IF(ISERROR(VLOOKUP($C95,$AB$115:$AD$192,3,FALSE)=4),0,IF(VLOOKUP($C95,$AB$115:$AD$192,3,FALSE)=4,1,0))+IF(ISERROR(VLOOKUP($C95,$AE$115:$AG$192,3,FALSE)=4),0,IF(VLOOKUP($C95,$AE$115:$AG$192,3,FALSE)=4,1,0))+IF(ISERROR(VLOOKUP($C95,$AH$115:$AJ$196,3,FALSE)=4),0,IF(VLOOKUP($C95,$AH$115:$AJ$196,3,FALSE)=4,1,0))+IF(ISERROR(VLOOKUP($C95,$AK$115:$AM$196,3,FALSE)=4),0,IF(VLOOKUP($C95,$AK$115:$AM$196,3,FALSE)=4,1,0))+IF(ISERROR(VLOOKUP($C95,$AN$115:$AP$196,3,FALSE)=4),0,IF(VLOOKUP($C95,$AN$115:$AP$196,3,FALSE)=4,1,0))+IF(ISERROR(VLOOKUP($C95,$AQ$115:$AS$196,3,FALSE)=4),0,IF(VLOOKUP($C95,$AQ$115:$AS$196,3,FALSE)=4,1,0))+IF(ISERROR(VLOOKUP($C95,$AT$115:$AV$196,3,FALSE)=4),0,IF(VLOOKUP($C95,$AT$115:$AV$196,3,FALSE)=4,1,0))+IF(ISERROR(VLOOKUP($C95,$AW$115:$AY$196,3,FALSE)=4),0,IF(VLOOKUP($C95,$AW$115:$AY$196,3,FALSE)=4,1,0))+IF(ISERROR(VLOOKUP($C95,$AZ$115:$BB$196,3,FALSE)=4),0,IF(VLOOKUP($C95,$AZ$115:$BB$196,3,FALSE)=4,1,0))+IF(ISERROR(VLOOKUP($C95,$BC$115:$BE$196,3,FALSE)=4),0,IF(VLOOKUP($C95,$BC$115:$BE$196,3,FALSE)=4,1,0))+IF(ISERROR(VLOOKUP($C95,$BF$115:$BH$196,3,FALSE)=4),0,IF(VLOOKUP($C95,$BF$115:$BH$196,3,FALSE)=4,1,0))+IF(ISERROR(VLOOKUP($C95,$BI$115:$BK$196,3,FALSE)=4),0,IF(VLOOKUP($C95,$BI$115:$BK$196,3,FALSE)=4,1,0))</f>
        <v>0</v>
      </c>
      <c r="AI95">
        <f t="shared" ref="AI95:AI109" si="50">SUM(AE95:AH95)</f>
        <v>2</v>
      </c>
      <c r="AJ95" t="str">
        <f t="shared" si="36"/>
        <v/>
      </c>
      <c r="AK95" s="13" t="s">
        <v>618</v>
      </c>
      <c r="AL95" s="43">
        <f t="shared" si="32"/>
        <v>0</v>
      </c>
      <c r="AM95" s="43">
        <f t="shared" si="33"/>
        <v>0</v>
      </c>
      <c r="AN95" s="43">
        <f t="shared" si="34"/>
        <v>0</v>
      </c>
      <c r="AO95" s="43">
        <f t="shared" si="35"/>
        <v>2</v>
      </c>
    </row>
    <row r="96" spans="1:41" x14ac:dyDescent="0.25">
      <c r="A96" t="s">
        <v>409</v>
      </c>
      <c r="B96" t="s">
        <v>659</v>
      </c>
      <c r="C96" s="13" t="str">
        <f t="shared" si="26"/>
        <v>Kevin Stephenson NOP</v>
      </c>
      <c r="D96" s="7" t="s">
        <v>9</v>
      </c>
      <c r="E96" s="7" t="s">
        <v>9</v>
      </c>
      <c r="F96" s="7" t="s">
        <v>9</v>
      </c>
      <c r="G96" s="7" t="s">
        <v>9</v>
      </c>
      <c r="H96" s="7" t="s">
        <v>9</v>
      </c>
      <c r="I96" s="7" t="s">
        <v>9</v>
      </c>
      <c r="J96" s="7" t="s">
        <v>9</v>
      </c>
      <c r="K96" s="7">
        <v>-17</v>
      </c>
      <c r="L96" s="7" t="s">
        <v>9</v>
      </c>
      <c r="M96" s="7" t="s">
        <v>9</v>
      </c>
      <c r="N96" s="7" t="s">
        <v>9</v>
      </c>
      <c r="O96" s="7" t="s">
        <v>9</v>
      </c>
      <c r="P96" s="7" t="s">
        <v>9</v>
      </c>
      <c r="Q96" s="7" t="s">
        <v>9</v>
      </c>
      <c r="R96" s="7" t="s">
        <v>9</v>
      </c>
      <c r="S96" s="7" t="s">
        <v>9</v>
      </c>
      <c r="T96" s="7" t="s">
        <v>9</v>
      </c>
      <c r="U96" s="7" t="s">
        <v>9</v>
      </c>
      <c r="V96" s="7" t="s">
        <v>9</v>
      </c>
      <c r="W96" s="7" t="s">
        <v>9</v>
      </c>
      <c r="X96" s="7" t="s">
        <v>9</v>
      </c>
      <c r="Y96" s="20">
        <f t="shared" si="41"/>
        <v>-17</v>
      </c>
      <c r="Z96" s="2">
        <f t="shared" si="42"/>
        <v>1</v>
      </c>
      <c r="AA96" s="2">
        <f t="shared" si="43"/>
        <v>0</v>
      </c>
      <c r="AB96" s="2">
        <f t="shared" si="44"/>
        <v>0</v>
      </c>
      <c r="AC96" s="2">
        <f t="shared" si="45"/>
        <v>1</v>
      </c>
      <c r="AE96">
        <f t="shared" si="46"/>
        <v>0</v>
      </c>
      <c r="AF96">
        <f t="shared" si="47"/>
        <v>0</v>
      </c>
      <c r="AG96">
        <f t="shared" si="48"/>
        <v>1</v>
      </c>
      <c r="AH96">
        <f t="shared" si="49"/>
        <v>0</v>
      </c>
      <c r="AI96">
        <f t="shared" si="50"/>
        <v>1</v>
      </c>
      <c r="AJ96" t="str">
        <f t="shared" si="36"/>
        <v/>
      </c>
      <c r="AK96" s="13" t="s">
        <v>619</v>
      </c>
      <c r="AL96" s="43">
        <f t="shared" si="32"/>
        <v>0</v>
      </c>
      <c r="AM96" s="43">
        <f t="shared" si="33"/>
        <v>0</v>
      </c>
      <c r="AN96" s="43">
        <f t="shared" si="34"/>
        <v>0</v>
      </c>
      <c r="AO96" s="43">
        <f t="shared" si="35"/>
        <v>1</v>
      </c>
    </row>
    <row r="97" spans="1:41" x14ac:dyDescent="0.25">
      <c r="A97" t="s">
        <v>660</v>
      </c>
      <c r="B97" t="s">
        <v>661</v>
      </c>
      <c r="C97" s="13" t="str">
        <f t="shared" si="26"/>
        <v>Mitch Watkins NOP</v>
      </c>
      <c r="D97" s="7" t="s">
        <v>9</v>
      </c>
      <c r="E97" s="7" t="s">
        <v>9</v>
      </c>
      <c r="F97" s="7" t="s">
        <v>9</v>
      </c>
      <c r="G97" s="7" t="s">
        <v>9</v>
      </c>
      <c r="H97" s="7" t="s">
        <v>9</v>
      </c>
      <c r="I97" s="7" t="s">
        <v>9</v>
      </c>
      <c r="J97" s="7" t="s">
        <v>9</v>
      </c>
      <c r="K97" s="7">
        <v>-3</v>
      </c>
      <c r="L97" s="7" t="s">
        <v>9</v>
      </c>
      <c r="M97" s="7" t="s">
        <v>9</v>
      </c>
      <c r="N97" s="7" t="s">
        <v>9</v>
      </c>
      <c r="O97" s="7" t="s">
        <v>9</v>
      </c>
      <c r="P97" s="7" t="s">
        <v>9</v>
      </c>
      <c r="Q97" s="7" t="s">
        <v>9</v>
      </c>
      <c r="R97" s="7" t="s">
        <v>9</v>
      </c>
      <c r="S97" s="7" t="s">
        <v>9</v>
      </c>
      <c r="T97" s="7" t="s">
        <v>9</v>
      </c>
      <c r="U97" s="7" t="s">
        <v>9</v>
      </c>
      <c r="V97" s="7" t="s">
        <v>9</v>
      </c>
      <c r="W97" s="7" t="s">
        <v>9</v>
      </c>
      <c r="X97" s="7" t="s">
        <v>9</v>
      </c>
      <c r="Y97" s="20">
        <f t="shared" si="41"/>
        <v>-3</v>
      </c>
      <c r="Z97" s="2">
        <f t="shared" si="42"/>
        <v>1</v>
      </c>
      <c r="AA97" s="2">
        <f t="shared" si="43"/>
        <v>0</v>
      </c>
      <c r="AB97" s="2">
        <f t="shared" si="44"/>
        <v>0</v>
      </c>
      <c r="AC97" s="2">
        <f t="shared" si="45"/>
        <v>1</v>
      </c>
      <c r="AE97">
        <f t="shared" si="46"/>
        <v>0</v>
      </c>
      <c r="AF97">
        <f t="shared" si="47"/>
        <v>1</v>
      </c>
      <c r="AG97">
        <f t="shared" si="48"/>
        <v>0</v>
      </c>
      <c r="AH97">
        <f t="shared" si="49"/>
        <v>0</v>
      </c>
      <c r="AI97">
        <f t="shared" si="50"/>
        <v>1</v>
      </c>
      <c r="AJ97" t="str">
        <f t="shared" si="36"/>
        <v/>
      </c>
      <c r="AK97" s="13" t="s">
        <v>620</v>
      </c>
      <c r="AL97" s="43">
        <f t="shared" si="32"/>
        <v>0</v>
      </c>
      <c r="AM97" s="43">
        <f t="shared" si="33"/>
        <v>0</v>
      </c>
      <c r="AN97" s="43">
        <f t="shared" si="34"/>
        <v>0</v>
      </c>
      <c r="AO97" s="43">
        <f t="shared" si="35"/>
        <v>1</v>
      </c>
    </row>
    <row r="98" spans="1:41" x14ac:dyDescent="0.25">
      <c r="A98" t="s">
        <v>662</v>
      </c>
      <c r="B98" t="s">
        <v>663</v>
      </c>
      <c r="C98" s="13" t="str">
        <f t="shared" si="26"/>
        <v>Reg Grantham NOP</v>
      </c>
      <c r="D98" s="7" t="s">
        <v>9</v>
      </c>
      <c r="E98" s="7" t="s">
        <v>9</v>
      </c>
      <c r="F98" s="7" t="s">
        <v>9</v>
      </c>
      <c r="G98" s="7" t="s">
        <v>9</v>
      </c>
      <c r="H98" s="7" t="s">
        <v>9</v>
      </c>
      <c r="I98" s="7" t="s">
        <v>9</v>
      </c>
      <c r="J98" s="7" t="s">
        <v>9</v>
      </c>
      <c r="K98" s="7">
        <v>-3</v>
      </c>
      <c r="L98" s="7" t="s">
        <v>9</v>
      </c>
      <c r="M98" s="7" t="s">
        <v>9</v>
      </c>
      <c r="N98" s="7" t="s">
        <v>9</v>
      </c>
      <c r="O98" s="7" t="s">
        <v>9</v>
      </c>
      <c r="P98" s="7" t="s">
        <v>9</v>
      </c>
      <c r="Q98" s="7" t="s">
        <v>9</v>
      </c>
      <c r="R98" s="7" t="s">
        <v>9</v>
      </c>
      <c r="S98" s="7" t="s">
        <v>9</v>
      </c>
      <c r="T98" s="7" t="s">
        <v>9</v>
      </c>
      <c r="U98" s="7" t="s">
        <v>9</v>
      </c>
      <c r="V98" s="7" t="s">
        <v>9</v>
      </c>
      <c r="W98" s="7" t="s">
        <v>9</v>
      </c>
      <c r="X98" s="7" t="s">
        <v>9</v>
      </c>
      <c r="Y98" s="20">
        <f t="shared" si="41"/>
        <v>-3</v>
      </c>
      <c r="Z98" s="2">
        <f t="shared" si="42"/>
        <v>1</v>
      </c>
      <c r="AA98" s="2">
        <f t="shared" si="43"/>
        <v>0</v>
      </c>
      <c r="AB98" s="2">
        <f t="shared" si="44"/>
        <v>0</v>
      </c>
      <c r="AC98" s="2">
        <f t="shared" si="45"/>
        <v>1</v>
      </c>
      <c r="AE98">
        <f t="shared" si="46"/>
        <v>0</v>
      </c>
      <c r="AF98">
        <f t="shared" si="47"/>
        <v>0</v>
      </c>
      <c r="AG98">
        <f t="shared" si="48"/>
        <v>0</v>
      </c>
      <c r="AH98">
        <f t="shared" si="49"/>
        <v>1</v>
      </c>
      <c r="AI98">
        <f t="shared" si="50"/>
        <v>1</v>
      </c>
      <c r="AJ98" t="str">
        <f t="shared" si="36"/>
        <v/>
      </c>
      <c r="AK98" s="13" t="s">
        <v>621</v>
      </c>
      <c r="AL98" s="43">
        <f t="shared" si="32"/>
        <v>0</v>
      </c>
      <c r="AM98" s="43">
        <f t="shared" si="33"/>
        <v>0</v>
      </c>
      <c r="AN98" s="43">
        <f t="shared" si="34"/>
        <v>0</v>
      </c>
      <c r="AO98" s="43">
        <f t="shared" si="35"/>
        <v>1</v>
      </c>
    </row>
    <row r="99" spans="1:41" x14ac:dyDescent="0.25">
      <c r="A99" t="s">
        <v>585</v>
      </c>
      <c r="B99" t="s">
        <v>664</v>
      </c>
      <c r="C99" s="13" t="str">
        <f t="shared" si="26"/>
        <v>Matthew Bing NOP</v>
      </c>
      <c r="D99" s="7" t="s">
        <v>9</v>
      </c>
      <c r="E99" s="7" t="s">
        <v>9</v>
      </c>
      <c r="F99" s="7" t="s">
        <v>9</v>
      </c>
      <c r="G99" s="7" t="s">
        <v>9</v>
      </c>
      <c r="H99" s="7" t="s">
        <v>9</v>
      </c>
      <c r="I99" s="7" t="s">
        <v>9</v>
      </c>
      <c r="J99" s="7" t="s">
        <v>9</v>
      </c>
      <c r="K99" s="7">
        <v>7</v>
      </c>
      <c r="L99" s="7" t="s">
        <v>9</v>
      </c>
      <c r="M99" s="7" t="s">
        <v>9</v>
      </c>
      <c r="N99" s="7" t="s">
        <v>9</v>
      </c>
      <c r="O99" s="7">
        <v>-5</v>
      </c>
      <c r="P99" s="7" t="s">
        <v>9</v>
      </c>
      <c r="Q99" s="7" t="s">
        <v>9</v>
      </c>
      <c r="R99" s="7" t="s">
        <v>9</v>
      </c>
      <c r="S99" s="7" t="s">
        <v>9</v>
      </c>
      <c r="T99" s="7" t="s">
        <v>9</v>
      </c>
      <c r="U99" s="7" t="s">
        <v>9</v>
      </c>
      <c r="V99" s="7" t="s">
        <v>9</v>
      </c>
      <c r="W99" s="7" t="s">
        <v>9</v>
      </c>
      <c r="X99" s="7" t="s">
        <v>9</v>
      </c>
      <c r="Y99" s="20">
        <f t="shared" si="41"/>
        <v>2</v>
      </c>
      <c r="Z99" s="2">
        <f t="shared" si="42"/>
        <v>2</v>
      </c>
      <c r="AA99" s="2">
        <f t="shared" si="43"/>
        <v>1</v>
      </c>
      <c r="AB99" s="2">
        <f t="shared" si="44"/>
        <v>0</v>
      </c>
      <c r="AC99" s="2">
        <f t="shared" si="45"/>
        <v>1</v>
      </c>
      <c r="AE99">
        <f t="shared" si="46"/>
        <v>1</v>
      </c>
      <c r="AF99">
        <f t="shared" si="47"/>
        <v>1</v>
      </c>
      <c r="AG99">
        <f t="shared" si="48"/>
        <v>0</v>
      </c>
      <c r="AH99">
        <f t="shared" si="49"/>
        <v>0</v>
      </c>
      <c r="AI99">
        <f t="shared" si="50"/>
        <v>2</v>
      </c>
      <c r="AJ99" t="str">
        <f t="shared" si="36"/>
        <v/>
      </c>
      <c r="AK99" s="13" t="s">
        <v>622</v>
      </c>
      <c r="AL99" s="43">
        <f t="shared" si="32"/>
        <v>0</v>
      </c>
      <c r="AM99" s="43">
        <f t="shared" si="33"/>
        <v>0</v>
      </c>
      <c r="AN99" s="43">
        <f t="shared" si="34"/>
        <v>0</v>
      </c>
      <c r="AO99" s="43">
        <f t="shared" si="35"/>
        <v>2</v>
      </c>
    </row>
    <row r="100" spans="1:41" x14ac:dyDescent="0.25">
      <c r="A100" t="s">
        <v>64</v>
      </c>
      <c r="B100" t="s">
        <v>665</v>
      </c>
      <c r="C100" s="13" t="str">
        <f t="shared" si="26"/>
        <v>Tony Zappia NOP</v>
      </c>
      <c r="D100" s="7" t="s">
        <v>9</v>
      </c>
      <c r="E100" s="7" t="s">
        <v>9</v>
      </c>
      <c r="F100" s="7" t="s">
        <v>9</v>
      </c>
      <c r="G100" s="7" t="s">
        <v>9</v>
      </c>
      <c r="H100" s="7" t="s">
        <v>9</v>
      </c>
      <c r="I100" s="7" t="s">
        <v>9</v>
      </c>
      <c r="J100" s="7" t="s">
        <v>9</v>
      </c>
      <c r="K100" s="7" t="s">
        <v>9</v>
      </c>
      <c r="L100" s="7">
        <v>5</v>
      </c>
      <c r="M100" s="7" t="s">
        <v>9</v>
      </c>
      <c r="N100" s="7" t="s">
        <v>9</v>
      </c>
      <c r="O100" s="7" t="s">
        <v>9</v>
      </c>
      <c r="P100" s="7" t="s">
        <v>9</v>
      </c>
      <c r="Q100" s="7" t="s">
        <v>9</v>
      </c>
      <c r="R100" s="7" t="s">
        <v>9</v>
      </c>
      <c r="S100" s="7" t="s">
        <v>9</v>
      </c>
      <c r="T100" s="7" t="s">
        <v>9</v>
      </c>
      <c r="U100" s="7" t="s">
        <v>9</v>
      </c>
      <c r="V100" s="7" t="s">
        <v>9</v>
      </c>
      <c r="W100" s="7" t="s">
        <v>9</v>
      </c>
      <c r="X100" s="7" t="s">
        <v>9</v>
      </c>
      <c r="Y100" s="20">
        <f t="shared" si="41"/>
        <v>5</v>
      </c>
      <c r="Z100" s="2">
        <f t="shared" si="42"/>
        <v>1</v>
      </c>
      <c r="AA100" s="2">
        <f t="shared" si="43"/>
        <v>1</v>
      </c>
      <c r="AB100" s="2">
        <f t="shared" si="44"/>
        <v>0</v>
      </c>
      <c r="AC100" s="2">
        <f t="shared" si="45"/>
        <v>0</v>
      </c>
      <c r="AE100">
        <f t="shared" si="46"/>
        <v>0</v>
      </c>
      <c r="AF100">
        <f t="shared" si="47"/>
        <v>1</v>
      </c>
      <c r="AG100">
        <f t="shared" si="48"/>
        <v>0</v>
      </c>
      <c r="AH100">
        <f t="shared" si="49"/>
        <v>0</v>
      </c>
      <c r="AI100">
        <f t="shared" si="50"/>
        <v>1</v>
      </c>
      <c r="AJ100" t="str">
        <f t="shared" si="36"/>
        <v/>
      </c>
      <c r="AK100" s="13" t="s">
        <v>623</v>
      </c>
      <c r="AL100" s="43">
        <f t="shared" si="32"/>
        <v>0</v>
      </c>
      <c r="AM100" s="43">
        <f t="shared" si="33"/>
        <v>0</v>
      </c>
      <c r="AN100" s="43">
        <f t="shared" si="34"/>
        <v>0</v>
      </c>
      <c r="AO100" s="43">
        <f t="shared" si="35"/>
        <v>1</v>
      </c>
    </row>
    <row r="101" spans="1:41" x14ac:dyDescent="0.25">
      <c r="A101" t="s">
        <v>432</v>
      </c>
      <c r="B101" t="s">
        <v>666</v>
      </c>
      <c r="C101" s="13" t="str">
        <f t="shared" si="26"/>
        <v>Lawrie Begnini NOP</v>
      </c>
      <c r="D101" s="7" t="s">
        <v>9</v>
      </c>
      <c r="E101" s="7" t="s">
        <v>9</v>
      </c>
      <c r="F101" s="7" t="s">
        <v>9</v>
      </c>
      <c r="G101" s="7" t="s">
        <v>9</v>
      </c>
      <c r="H101" s="7" t="s">
        <v>9</v>
      </c>
      <c r="I101" s="7" t="s">
        <v>9</v>
      </c>
      <c r="J101" s="7" t="s">
        <v>9</v>
      </c>
      <c r="K101" s="7" t="s">
        <v>9</v>
      </c>
      <c r="L101" s="7">
        <v>5</v>
      </c>
      <c r="M101" s="7" t="s">
        <v>9</v>
      </c>
      <c r="N101" s="7" t="s">
        <v>9</v>
      </c>
      <c r="O101" s="7" t="s">
        <v>9</v>
      </c>
      <c r="P101" s="7" t="s">
        <v>9</v>
      </c>
      <c r="Q101" s="7" t="s">
        <v>9</v>
      </c>
      <c r="R101" s="7" t="s">
        <v>9</v>
      </c>
      <c r="S101" s="7" t="s">
        <v>9</v>
      </c>
      <c r="T101" s="7" t="s">
        <v>9</v>
      </c>
      <c r="U101" s="7">
        <v>0</v>
      </c>
      <c r="V101" s="7" t="s">
        <v>9</v>
      </c>
      <c r="W101" s="7" t="s">
        <v>9</v>
      </c>
      <c r="X101" s="7" t="s">
        <v>9</v>
      </c>
      <c r="Y101" s="20">
        <f t="shared" si="41"/>
        <v>5</v>
      </c>
      <c r="Z101" s="2">
        <f t="shared" si="42"/>
        <v>2</v>
      </c>
      <c r="AA101" s="2">
        <f t="shared" si="43"/>
        <v>1</v>
      </c>
      <c r="AB101" s="2">
        <f t="shared" si="44"/>
        <v>1</v>
      </c>
      <c r="AC101" s="2">
        <f t="shared" si="45"/>
        <v>0</v>
      </c>
      <c r="AE101">
        <f t="shared" si="46"/>
        <v>0</v>
      </c>
      <c r="AF101">
        <f t="shared" si="47"/>
        <v>0</v>
      </c>
      <c r="AG101">
        <f t="shared" si="48"/>
        <v>2</v>
      </c>
      <c r="AH101">
        <f t="shared" si="49"/>
        <v>0</v>
      </c>
      <c r="AI101">
        <f t="shared" si="50"/>
        <v>2</v>
      </c>
      <c r="AJ101" t="str">
        <f t="shared" si="36"/>
        <v/>
      </c>
      <c r="AK101" s="13" t="s">
        <v>624</v>
      </c>
      <c r="AL101" s="43">
        <f t="shared" si="32"/>
        <v>0</v>
      </c>
      <c r="AM101" s="43">
        <f t="shared" si="33"/>
        <v>0</v>
      </c>
      <c r="AN101" s="43">
        <f t="shared" si="34"/>
        <v>0</v>
      </c>
      <c r="AO101" s="43">
        <f t="shared" si="35"/>
        <v>2</v>
      </c>
    </row>
    <row r="102" spans="1:41" x14ac:dyDescent="0.25">
      <c r="A102" t="s">
        <v>376</v>
      </c>
      <c r="B102" t="s">
        <v>377</v>
      </c>
      <c r="C102" s="13" t="str">
        <f t="shared" si="26"/>
        <v>Adam Davenport</v>
      </c>
      <c r="D102" s="7" t="s">
        <v>9</v>
      </c>
      <c r="E102" s="7" t="s">
        <v>9</v>
      </c>
      <c r="F102" s="7" t="s">
        <v>9</v>
      </c>
      <c r="G102" s="7" t="s">
        <v>9</v>
      </c>
      <c r="H102" s="7" t="s">
        <v>9</v>
      </c>
      <c r="I102" s="7" t="s">
        <v>9</v>
      </c>
      <c r="J102" s="7" t="s">
        <v>9</v>
      </c>
      <c r="K102" s="7" t="s">
        <v>9</v>
      </c>
      <c r="L102" s="7" t="s">
        <v>9</v>
      </c>
      <c r="M102" s="7">
        <v>2</v>
      </c>
      <c r="N102" s="7" t="s">
        <v>9</v>
      </c>
      <c r="O102" s="7" t="s">
        <v>9</v>
      </c>
      <c r="P102" s="7" t="s">
        <v>9</v>
      </c>
      <c r="Q102" s="7" t="s">
        <v>9</v>
      </c>
      <c r="R102" s="7" t="s">
        <v>9</v>
      </c>
      <c r="S102" s="7" t="s">
        <v>9</v>
      </c>
      <c r="T102" s="7" t="s">
        <v>9</v>
      </c>
      <c r="U102" s="7" t="s">
        <v>9</v>
      </c>
      <c r="V102" s="7" t="s">
        <v>9</v>
      </c>
      <c r="W102" s="7" t="s">
        <v>9</v>
      </c>
      <c r="X102" s="7" t="s">
        <v>9</v>
      </c>
      <c r="Y102" s="20">
        <f t="shared" si="41"/>
        <v>2</v>
      </c>
      <c r="Z102" s="2">
        <f t="shared" si="42"/>
        <v>1</v>
      </c>
      <c r="AA102" s="2">
        <f t="shared" si="43"/>
        <v>1</v>
      </c>
      <c r="AB102" s="2">
        <f t="shared" si="44"/>
        <v>0</v>
      </c>
      <c r="AC102" s="2">
        <f t="shared" si="45"/>
        <v>0</v>
      </c>
      <c r="AE102">
        <f t="shared" si="46"/>
        <v>0</v>
      </c>
      <c r="AF102">
        <f t="shared" si="47"/>
        <v>0</v>
      </c>
      <c r="AG102">
        <f t="shared" si="48"/>
        <v>1</v>
      </c>
      <c r="AH102">
        <f t="shared" si="49"/>
        <v>0</v>
      </c>
      <c r="AI102">
        <f t="shared" si="50"/>
        <v>1</v>
      </c>
      <c r="AJ102" t="str">
        <f t="shared" si="36"/>
        <v/>
      </c>
      <c r="AK102" s="13" t="s">
        <v>392</v>
      </c>
      <c r="AL102" s="43">
        <f t="shared" si="32"/>
        <v>0</v>
      </c>
      <c r="AM102" s="43">
        <f t="shared" si="33"/>
        <v>0</v>
      </c>
      <c r="AN102" s="43">
        <f t="shared" si="34"/>
        <v>0</v>
      </c>
      <c r="AO102" s="43">
        <f t="shared" si="35"/>
        <v>1</v>
      </c>
    </row>
    <row r="103" spans="1:41" x14ac:dyDescent="0.25">
      <c r="A103" t="s">
        <v>219</v>
      </c>
      <c r="B103" t="s">
        <v>667</v>
      </c>
      <c r="C103" s="13" t="str">
        <f t="shared" si="26"/>
        <v>Ben Trainor</v>
      </c>
      <c r="D103" s="7" t="s">
        <v>9</v>
      </c>
      <c r="E103" s="7" t="s">
        <v>9</v>
      </c>
      <c r="F103" s="7" t="s">
        <v>9</v>
      </c>
      <c r="G103" s="7" t="s">
        <v>9</v>
      </c>
      <c r="H103" s="7" t="s">
        <v>9</v>
      </c>
      <c r="I103" s="7" t="s">
        <v>9</v>
      </c>
      <c r="J103" s="7" t="s">
        <v>9</v>
      </c>
      <c r="K103" s="7" t="s">
        <v>9</v>
      </c>
      <c r="L103" s="7" t="s">
        <v>9</v>
      </c>
      <c r="M103" s="7" t="s">
        <v>9</v>
      </c>
      <c r="N103" s="7">
        <v>7</v>
      </c>
      <c r="O103" s="7">
        <v>9</v>
      </c>
      <c r="P103" s="7">
        <v>-9</v>
      </c>
      <c r="Q103" s="7">
        <v>10</v>
      </c>
      <c r="R103" s="7" t="s">
        <v>9</v>
      </c>
      <c r="S103" s="7" t="s">
        <v>9</v>
      </c>
      <c r="T103" s="7" t="s">
        <v>9</v>
      </c>
      <c r="U103" s="7" t="s">
        <v>9</v>
      </c>
      <c r="V103" s="7" t="s">
        <v>9</v>
      </c>
      <c r="W103" s="7" t="s">
        <v>9</v>
      </c>
      <c r="X103" s="7" t="s">
        <v>9</v>
      </c>
      <c r="Y103" s="20">
        <f t="shared" si="41"/>
        <v>17</v>
      </c>
      <c r="Z103" s="2">
        <f t="shared" si="42"/>
        <v>4</v>
      </c>
      <c r="AA103" s="2">
        <f t="shared" si="43"/>
        <v>3</v>
      </c>
      <c r="AB103" s="2">
        <f t="shared" si="44"/>
        <v>0</v>
      </c>
      <c r="AC103" s="2">
        <f t="shared" si="45"/>
        <v>1</v>
      </c>
      <c r="AE103">
        <f t="shared" si="46"/>
        <v>0</v>
      </c>
      <c r="AF103">
        <f t="shared" si="47"/>
        <v>1</v>
      </c>
      <c r="AG103">
        <f t="shared" si="48"/>
        <v>2</v>
      </c>
      <c r="AH103">
        <f t="shared" si="49"/>
        <v>1</v>
      </c>
      <c r="AI103">
        <f t="shared" si="50"/>
        <v>4</v>
      </c>
      <c r="AJ103" t="str">
        <f t="shared" si="36"/>
        <v/>
      </c>
      <c r="AK103" s="13" t="s">
        <v>625</v>
      </c>
      <c r="AL103" s="43">
        <f t="shared" si="32"/>
        <v>0</v>
      </c>
      <c r="AM103" s="43">
        <f t="shared" si="33"/>
        <v>4</v>
      </c>
      <c r="AN103" s="43">
        <f t="shared" si="34"/>
        <v>0</v>
      </c>
      <c r="AO103" s="43">
        <f t="shared" si="35"/>
        <v>0</v>
      </c>
    </row>
    <row r="104" spans="1:41" x14ac:dyDescent="0.25">
      <c r="A104" t="s">
        <v>641</v>
      </c>
      <c r="B104" t="s">
        <v>668</v>
      </c>
      <c r="C104" s="13" t="str">
        <f t="shared" si="26"/>
        <v>Trevor Squire</v>
      </c>
      <c r="D104" s="7" t="s">
        <v>9</v>
      </c>
      <c r="E104" s="7" t="s">
        <v>9</v>
      </c>
      <c r="F104" s="7" t="s">
        <v>9</v>
      </c>
      <c r="G104" s="7" t="s">
        <v>9</v>
      </c>
      <c r="H104" s="7" t="s">
        <v>9</v>
      </c>
      <c r="I104" s="7" t="s">
        <v>9</v>
      </c>
      <c r="J104" s="7" t="s">
        <v>9</v>
      </c>
      <c r="K104" s="7" t="s">
        <v>9</v>
      </c>
      <c r="L104" s="7" t="s">
        <v>9</v>
      </c>
      <c r="M104" s="7" t="s">
        <v>9</v>
      </c>
      <c r="N104" s="7">
        <v>-4</v>
      </c>
      <c r="O104" s="7">
        <v>5</v>
      </c>
      <c r="P104" s="7">
        <v>8</v>
      </c>
      <c r="Q104" s="7">
        <v>10</v>
      </c>
      <c r="R104" s="7">
        <v>-13</v>
      </c>
      <c r="S104" s="7">
        <v>4</v>
      </c>
      <c r="T104" s="7">
        <v>9</v>
      </c>
      <c r="U104" s="7">
        <v>-8</v>
      </c>
      <c r="V104" s="7" t="s">
        <v>9</v>
      </c>
      <c r="W104" s="7" t="s">
        <v>9</v>
      </c>
      <c r="X104" s="7" t="s">
        <v>9</v>
      </c>
      <c r="Y104" s="20">
        <f t="shared" si="41"/>
        <v>11</v>
      </c>
      <c r="Z104" s="2">
        <f t="shared" si="42"/>
        <v>8</v>
      </c>
      <c r="AA104" s="2">
        <f t="shared" si="43"/>
        <v>5</v>
      </c>
      <c r="AB104" s="2">
        <f t="shared" si="44"/>
        <v>0</v>
      </c>
      <c r="AC104" s="2">
        <f t="shared" si="45"/>
        <v>3</v>
      </c>
      <c r="AE104">
        <f t="shared" si="46"/>
        <v>0</v>
      </c>
      <c r="AF104">
        <f t="shared" si="47"/>
        <v>0</v>
      </c>
      <c r="AG104">
        <f t="shared" si="48"/>
        <v>5</v>
      </c>
      <c r="AH104">
        <f t="shared" si="49"/>
        <v>3</v>
      </c>
      <c r="AI104">
        <f t="shared" si="50"/>
        <v>8</v>
      </c>
      <c r="AJ104" t="str">
        <f t="shared" si="36"/>
        <v/>
      </c>
      <c r="AK104" s="13" t="s">
        <v>626</v>
      </c>
      <c r="AL104" s="43">
        <f t="shared" si="32"/>
        <v>0</v>
      </c>
      <c r="AM104" s="43">
        <f t="shared" si="33"/>
        <v>4</v>
      </c>
      <c r="AN104" s="43">
        <f t="shared" si="34"/>
        <v>4</v>
      </c>
      <c r="AO104" s="43">
        <f t="shared" si="35"/>
        <v>0</v>
      </c>
    </row>
    <row r="105" spans="1:41" x14ac:dyDescent="0.25">
      <c r="A105" t="s">
        <v>546</v>
      </c>
      <c r="B105" t="s">
        <v>669</v>
      </c>
      <c r="C105" s="13" t="str">
        <f t="shared" si="26"/>
        <v>Darren Booth</v>
      </c>
      <c r="D105" s="7" t="s">
        <v>9</v>
      </c>
      <c r="E105" s="7" t="s">
        <v>9</v>
      </c>
      <c r="F105" s="7" t="s">
        <v>9</v>
      </c>
      <c r="G105" s="7" t="s">
        <v>9</v>
      </c>
      <c r="H105" s="7" t="s">
        <v>9</v>
      </c>
      <c r="I105" s="7" t="s">
        <v>9</v>
      </c>
      <c r="J105" s="7" t="s">
        <v>9</v>
      </c>
      <c r="K105" s="7" t="s">
        <v>9</v>
      </c>
      <c r="L105" s="7" t="s">
        <v>9</v>
      </c>
      <c r="M105" s="7" t="s">
        <v>9</v>
      </c>
      <c r="N105" s="7" t="s">
        <v>9</v>
      </c>
      <c r="O105" s="7">
        <v>-7</v>
      </c>
      <c r="P105" s="7">
        <v>17</v>
      </c>
      <c r="Q105" s="7">
        <v>-12</v>
      </c>
      <c r="R105" s="7">
        <v>5</v>
      </c>
      <c r="S105" s="7">
        <v>4</v>
      </c>
      <c r="T105" s="7">
        <v>-8</v>
      </c>
      <c r="U105" s="7">
        <v>-22</v>
      </c>
      <c r="V105" s="7" t="s">
        <v>9</v>
      </c>
      <c r="W105" s="7" t="s">
        <v>9</v>
      </c>
      <c r="X105" s="7" t="s">
        <v>9</v>
      </c>
      <c r="Y105" s="20">
        <f t="shared" si="41"/>
        <v>-23</v>
      </c>
      <c r="Z105" s="2">
        <f t="shared" si="42"/>
        <v>7</v>
      </c>
      <c r="AA105" s="2">
        <f t="shared" si="43"/>
        <v>3</v>
      </c>
      <c r="AB105" s="2">
        <f t="shared" si="44"/>
        <v>0</v>
      </c>
      <c r="AC105" s="2">
        <f t="shared" si="45"/>
        <v>4</v>
      </c>
      <c r="AE105">
        <f t="shared" si="46"/>
        <v>0</v>
      </c>
      <c r="AF105">
        <f t="shared" si="47"/>
        <v>0</v>
      </c>
      <c r="AG105">
        <f t="shared" si="48"/>
        <v>1</v>
      </c>
      <c r="AH105">
        <f t="shared" si="49"/>
        <v>6</v>
      </c>
      <c r="AI105">
        <f t="shared" si="50"/>
        <v>7</v>
      </c>
      <c r="AJ105" t="str">
        <f t="shared" si="36"/>
        <v/>
      </c>
      <c r="AK105" s="13" t="s">
        <v>627</v>
      </c>
      <c r="AL105" s="43">
        <f t="shared" si="32"/>
        <v>0</v>
      </c>
      <c r="AM105" s="43">
        <f t="shared" si="33"/>
        <v>0</v>
      </c>
      <c r="AN105" s="43">
        <f t="shared" si="34"/>
        <v>6</v>
      </c>
      <c r="AO105" s="43">
        <f t="shared" si="35"/>
        <v>1</v>
      </c>
    </row>
    <row r="106" spans="1:41" x14ac:dyDescent="0.25">
      <c r="A106" t="s">
        <v>688</v>
      </c>
      <c r="B106" t="s">
        <v>689</v>
      </c>
      <c r="C106" s="13" t="str">
        <f t="shared" si="26"/>
        <v>Simson Omabak</v>
      </c>
      <c r="D106" s="7" t="s">
        <v>9</v>
      </c>
      <c r="E106" s="7" t="s">
        <v>9</v>
      </c>
      <c r="F106" s="7" t="s">
        <v>9</v>
      </c>
      <c r="G106" s="7" t="s">
        <v>9</v>
      </c>
      <c r="H106" s="7" t="s">
        <v>9</v>
      </c>
      <c r="I106" s="7" t="s">
        <v>9</v>
      </c>
      <c r="J106" s="7" t="s">
        <v>9</v>
      </c>
      <c r="K106" s="7" t="s">
        <v>9</v>
      </c>
      <c r="L106" s="7" t="s">
        <v>9</v>
      </c>
      <c r="M106" s="7" t="s">
        <v>9</v>
      </c>
      <c r="N106" s="7" t="s">
        <v>9</v>
      </c>
      <c r="O106" s="7" t="s">
        <v>9</v>
      </c>
      <c r="P106" s="7" t="s">
        <v>9</v>
      </c>
      <c r="Q106" s="7" t="s">
        <v>9</v>
      </c>
      <c r="R106" s="7">
        <v>-18</v>
      </c>
      <c r="S106" s="7" t="s">
        <v>9</v>
      </c>
      <c r="T106" s="7" t="s">
        <v>9</v>
      </c>
      <c r="U106" s="7">
        <v>0</v>
      </c>
      <c r="V106" s="7" t="s">
        <v>9</v>
      </c>
      <c r="W106" s="7" t="s">
        <v>9</v>
      </c>
      <c r="X106" s="7" t="s">
        <v>9</v>
      </c>
      <c r="Y106" s="20">
        <f t="shared" si="41"/>
        <v>-18</v>
      </c>
      <c r="Z106" s="2">
        <f t="shared" si="42"/>
        <v>2</v>
      </c>
      <c r="AA106" s="2">
        <f t="shared" si="43"/>
        <v>0</v>
      </c>
      <c r="AB106" s="2">
        <f t="shared" si="44"/>
        <v>1</v>
      </c>
      <c r="AC106" s="2">
        <f t="shared" si="45"/>
        <v>1</v>
      </c>
      <c r="AE106">
        <f t="shared" si="46"/>
        <v>1</v>
      </c>
      <c r="AF106">
        <f t="shared" si="47"/>
        <v>1</v>
      </c>
      <c r="AG106">
        <f t="shared" si="48"/>
        <v>0</v>
      </c>
      <c r="AH106">
        <f t="shared" si="49"/>
        <v>0</v>
      </c>
      <c r="AI106">
        <f t="shared" si="50"/>
        <v>2</v>
      </c>
      <c r="AJ106" t="str">
        <f t="shared" si="36"/>
        <v/>
      </c>
      <c r="AK106" s="13" t="s">
        <v>709</v>
      </c>
      <c r="AL106" s="43">
        <f t="shared" si="32"/>
        <v>0</v>
      </c>
      <c r="AM106" s="43">
        <f t="shared" si="33"/>
        <v>0</v>
      </c>
      <c r="AN106" s="43">
        <f t="shared" si="34"/>
        <v>0</v>
      </c>
      <c r="AO106" s="43">
        <f t="shared" si="35"/>
        <v>2</v>
      </c>
    </row>
    <row r="107" spans="1:41" x14ac:dyDescent="0.25">
      <c r="A107" t="s">
        <v>58</v>
      </c>
      <c r="B107" t="s">
        <v>670</v>
      </c>
      <c r="C107" s="13" t="str">
        <f t="shared" si="26"/>
        <v>John Evans</v>
      </c>
      <c r="D107" s="7" t="s">
        <v>9</v>
      </c>
      <c r="E107" s="7" t="s">
        <v>9</v>
      </c>
      <c r="F107" s="7" t="s">
        <v>9</v>
      </c>
      <c r="G107" s="7" t="s">
        <v>9</v>
      </c>
      <c r="H107" s="7" t="s">
        <v>9</v>
      </c>
      <c r="I107" s="7" t="s">
        <v>9</v>
      </c>
      <c r="J107" s="7" t="s">
        <v>9</v>
      </c>
      <c r="K107" s="7" t="s">
        <v>9</v>
      </c>
      <c r="L107" s="7" t="s">
        <v>9</v>
      </c>
      <c r="M107" s="7" t="s">
        <v>9</v>
      </c>
      <c r="N107" s="7" t="s">
        <v>9</v>
      </c>
      <c r="O107" s="7" t="s">
        <v>9</v>
      </c>
      <c r="P107" s="7" t="s">
        <v>9</v>
      </c>
      <c r="Q107" s="7" t="s">
        <v>9</v>
      </c>
      <c r="R107" s="7">
        <v>-18</v>
      </c>
      <c r="S107" s="7">
        <v>10</v>
      </c>
      <c r="T107" s="7">
        <v>16</v>
      </c>
      <c r="U107" s="7">
        <v>15</v>
      </c>
      <c r="V107" s="7" t="s">
        <v>9</v>
      </c>
      <c r="W107" s="7" t="s">
        <v>9</v>
      </c>
      <c r="X107" s="7" t="s">
        <v>9</v>
      </c>
      <c r="Y107" s="20">
        <f t="shared" si="41"/>
        <v>23</v>
      </c>
      <c r="Z107" s="2">
        <f t="shared" si="42"/>
        <v>4</v>
      </c>
      <c r="AA107" s="2">
        <f t="shared" si="43"/>
        <v>3</v>
      </c>
      <c r="AB107" s="2">
        <f t="shared" si="44"/>
        <v>0</v>
      </c>
      <c r="AC107" s="2">
        <f t="shared" si="45"/>
        <v>1</v>
      </c>
      <c r="AE107">
        <f t="shared" si="46"/>
        <v>0</v>
      </c>
      <c r="AF107">
        <f t="shared" si="47"/>
        <v>1</v>
      </c>
      <c r="AG107">
        <f t="shared" si="48"/>
        <v>3</v>
      </c>
      <c r="AH107">
        <f t="shared" si="49"/>
        <v>0</v>
      </c>
      <c r="AI107">
        <f t="shared" si="50"/>
        <v>4</v>
      </c>
      <c r="AJ107" t="str">
        <f t="shared" si="36"/>
        <v/>
      </c>
      <c r="AK107" s="13" t="s">
        <v>628</v>
      </c>
      <c r="AL107" s="43">
        <f t="shared" si="32"/>
        <v>0</v>
      </c>
      <c r="AM107" s="43">
        <f t="shared" si="33"/>
        <v>0</v>
      </c>
      <c r="AN107" s="43">
        <f t="shared" si="34"/>
        <v>0</v>
      </c>
      <c r="AO107" s="43">
        <f t="shared" si="35"/>
        <v>4</v>
      </c>
    </row>
    <row r="108" spans="1:41" x14ac:dyDescent="0.25">
      <c r="A108" t="s">
        <v>210</v>
      </c>
      <c r="B108" t="s">
        <v>690</v>
      </c>
      <c r="C108" s="13" t="str">
        <f t="shared" si="26"/>
        <v>Grant Price</v>
      </c>
      <c r="D108" s="7" t="s">
        <v>9</v>
      </c>
      <c r="E108" s="7" t="s">
        <v>9</v>
      </c>
      <c r="F108" s="7" t="s">
        <v>9</v>
      </c>
      <c r="G108" s="7" t="s">
        <v>9</v>
      </c>
      <c r="H108" s="7" t="s">
        <v>9</v>
      </c>
      <c r="I108" s="7" t="s">
        <v>9</v>
      </c>
      <c r="J108" s="7" t="s">
        <v>9</v>
      </c>
      <c r="K108" s="7" t="s">
        <v>9</v>
      </c>
      <c r="L108" s="7" t="s">
        <v>9</v>
      </c>
      <c r="M108" s="7" t="s">
        <v>9</v>
      </c>
      <c r="N108" s="7" t="s">
        <v>9</v>
      </c>
      <c r="O108" s="7" t="s">
        <v>9</v>
      </c>
      <c r="P108" s="7" t="s">
        <v>9</v>
      </c>
      <c r="Q108" s="7" t="s">
        <v>9</v>
      </c>
      <c r="R108" s="7">
        <v>-18</v>
      </c>
      <c r="S108" s="7" t="s">
        <v>9</v>
      </c>
      <c r="T108" s="7" t="s">
        <v>9</v>
      </c>
      <c r="U108" s="7" t="s">
        <v>9</v>
      </c>
      <c r="V108" s="7" t="s">
        <v>9</v>
      </c>
      <c r="W108" s="7" t="s">
        <v>9</v>
      </c>
      <c r="X108" s="7" t="s">
        <v>9</v>
      </c>
      <c r="Y108" s="20">
        <f t="shared" si="41"/>
        <v>-18</v>
      </c>
      <c r="Z108" s="2">
        <f t="shared" si="42"/>
        <v>1</v>
      </c>
      <c r="AA108" s="2">
        <f t="shared" si="43"/>
        <v>0</v>
      </c>
      <c r="AB108" s="2">
        <f t="shared" si="44"/>
        <v>0</v>
      </c>
      <c r="AC108" s="2">
        <f t="shared" si="45"/>
        <v>1</v>
      </c>
      <c r="AE108">
        <f t="shared" si="46"/>
        <v>0</v>
      </c>
      <c r="AF108">
        <f t="shared" si="47"/>
        <v>1</v>
      </c>
      <c r="AG108">
        <f t="shared" si="48"/>
        <v>0</v>
      </c>
      <c r="AH108">
        <f t="shared" si="49"/>
        <v>0</v>
      </c>
      <c r="AI108">
        <f t="shared" si="50"/>
        <v>1</v>
      </c>
      <c r="AJ108" t="str">
        <f t="shared" si="36"/>
        <v/>
      </c>
      <c r="AK108" s="13" t="s">
        <v>710</v>
      </c>
      <c r="AL108" s="43">
        <f t="shared" si="32"/>
        <v>0</v>
      </c>
      <c r="AM108" s="43">
        <f t="shared" si="33"/>
        <v>0</v>
      </c>
      <c r="AN108" s="43">
        <f t="shared" si="34"/>
        <v>0</v>
      </c>
      <c r="AO108" s="43">
        <f t="shared" si="35"/>
        <v>1</v>
      </c>
    </row>
    <row r="109" spans="1:41" x14ac:dyDescent="0.25">
      <c r="A109" t="s">
        <v>671</v>
      </c>
      <c r="B109" t="s">
        <v>672</v>
      </c>
      <c r="C109" s="13" t="str">
        <f t="shared" si="26"/>
        <v>Jakub Krumbholc (NOP)</v>
      </c>
      <c r="D109" s="7" t="s">
        <v>9</v>
      </c>
      <c r="E109" s="7" t="s">
        <v>9</v>
      </c>
      <c r="F109" s="7" t="s">
        <v>9</v>
      </c>
      <c r="G109" s="7" t="s">
        <v>9</v>
      </c>
      <c r="H109" s="7" t="s">
        <v>9</v>
      </c>
      <c r="I109" s="7" t="s">
        <v>9</v>
      </c>
      <c r="J109" s="7" t="s">
        <v>9</v>
      </c>
      <c r="K109" s="7" t="s">
        <v>9</v>
      </c>
      <c r="L109" s="7" t="s">
        <v>9</v>
      </c>
      <c r="M109" s="7" t="s">
        <v>9</v>
      </c>
      <c r="N109" s="7" t="s">
        <v>9</v>
      </c>
      <c r="O109" s="7" t="s">
        <v>9</v>
      </c>
      <c r="P109" s="7" t="s">
        <v>9</v>
      </c>
      <c r="Q109" s="7" t="s">
        <v>9</v>
      </c>
      <c r="R109" s="7" t="s">
        <v>9</v>
      </c>
      <c r="S109" s="7" t="s">
        <v>9</v>
      </c>
      <c r="T109" s="7" t="s">
        <v>9</v>
      </c>
      <c r="U109" s="7">
        <v>15</v>
      </c>
      <c r="V109" s="7" t="s">
        <v>9</v>
      </c>
      <c r="W109" s="7" t="s">
        <v>9</v>
      </c>
      <c r="X109" s="7" t="s">
        <v>9</v>
      </c>
      <c r="Y109" s="20">
        <f t="shared" si="41"/>
        <v>15</v>
      </c>
      <c r="Z109" s="2">
        <f t="shared" si="42"/>
        <v>1</v>
      </c>
      <c r="AA109" s="2">
        <f t="shared" si="43"/>
        <v>1</v>
      </c>
      <c r="AB109" s="2">
        <f t="shared" si="44"/>
        <v>0</v>
      </c>
      <c r="AC109" s="2">
        <f t="shared" si="45"/>
        <v>0</v>
      </c>
      <c r="AE109">
        <f t="shared" si="46"/>
        <v>1</v>
      </c>
      <c r="AF109">
        <f t="shared" si="47"/>
        <v>0</v>
      </c>
      <c r="AG109">
        <f t="shared" si="48"/>
        <v>0</v>
      </c>
      <c r="AH109">
        <f t="shared" si="49"/>
        <v>0</v>
      </c>
      <c r="AI109">
        <f t="shared" si="50"/>
        <v>1</v>
      </c>
      <c r="AJ109" t="str">
        <f t="shared" si="36"/>
        <v/>
      </c>
      <c r="AK109" s="13" t="s">
        <v>629</v>
      </c>
      <c r="AL109" s="43">
        <f t="shared" si="32"/>
        <v>0</v>
      </c>
      <c r="AM109" s="43">
        <f t="shared" si="33"/>
        <v>0</v>
      </c>
      <c r="AN109" s="43">
        <f t="shared" si="34"/>
        <v>0</v>
      </c>
      <c r="AO109" s="43">
        <f t="shared" si="35"/>
        <v>1</v>
      </c>
    </row>
    <row r="114" spans="1:63" x14ac:dyDescent="0.25">
      <c r="A114" s="21">
        <v>1</v>
      </c>
      <c r="B114" s="21"/>
      <c r="C114" s="21"/>
      <c r="D114" s="4">
        <v>2</v>
      </c>
      <c r="E114" s="21"/>
      <c r="F114" s="21"/>
      <c r="G114" s="21">
        <v>3</v>
      </c>
      <c r="H114" s="21"/>
      <c r="I114" s="21"/>
      <c r="J114" s="21">
        <v>4</v>
      </c>
      <c r="K114" s="21"/>
      <c r="L114" s="21"/>
      <c r="M114" s="21">
        <v>5</v>
      </c>
      <c r="N114" s="21"/>
      <c r="O114" s="21"/>
      <c r="P114" s="21">
        <v>6</v>
      </c>
      <c r="Q114" s="21"/>
      <c r="R114" s="21"/>
      <c r="S114" s="21">
        <v>7</v>
      </c>
      <c r="T114" s="21"/>
      <c r="U114" s="21"/>
      <c r="V114" s="21">
        <v>8</v>
      </c>
      <c r="W114" s="21"/>
      <c r="X114" s="21"/>
      <c r="Y114" s="21">
        <v>9</v>
      </c>
      <c r="Z114" s="21"/>
      <c r="AA114" s="21"/>
      <c r="AB114" s="21">
        <v>10</v>
      </c>
      <c r="AC114" s="21"/>
      <c r="AD114" s="21"/>
      <c r="AE114" s="21">
        <v>11</v>
      </c>
      <c r="AF114" s="21"/>
      <c r="AG114" s="21"/>
      <c r="AH114" s="21">
        <v>12</v>
      </c>
      <c r="AI114" s="21"/>
      <c r="AJ114" s="21"/>
      <c r="AK114" s="21">
        <v>13</v>
      </c>
      <c r="AL114" s="21"/>
      <c r="AM114" s="21"/>
      <c r="AN114" s="21">
        <v>14</v>
      </c>
      <c r="AO114" s="21"/>
      <c r="AP114" s="21"/>
      <c r="AQ114" s="21">
        <v>15</v>
      </c>
      <c r="AR114" s="21"/>
      <c r="AS114" s="21"/>
      <c r="AT114" s="21">
        <v>16</v>
      </c>
      <c r="AU114" s="21"/>
      <c r="AV114" s="21"/>
      <c r="AW114" s="21">
        <v>17</v>
      </c>
      <c r="AX114" s="21"/>
      <c r="AY114" s="21"/>
      <c r="AZ114" s="21">
        <v>18</v>
      </c>
      <c r="BA114" s="21"/>
      <c r="BB114" s="21"/>
      <c r="BC114" s="21" t="s">
        <v>554</v>
      </c>
      <c r="BD114" s="21"/>
      <c r="BE114" s="21"/>
      <c r="BF114" s="21" t="s">
        <v>555</v>
      </c>
      <c r="BG114" s="21"/>
      <c r="BH114" s="21"/>
      <c r="BI114" s="21" t="s">
        <v>556</v>
      </c>
      <c r="BJ114" s="21"/>
      <c r="BK114" s="21"/>
    </row>
    <row r="115" spans="1:63" x14ac:dyDescent="0.25">
      <c r="A115" s="21" t="s">
        <v>600</v>
      </c>
      <c r="B115" s="21">
        <v>-7</v>
      </c>
      <c r="C115" s="21">
        <v>1</v>
      </c>
      <c r="D115" s="21" t="s">
        <v>600</v>
      </c>
      <c r="E115" s="21">
        <v>-13</v>
      </c>
      <c r="F115" s="21">
        <v>1</v>
      </c>
      <c r="G115" s="21" t="s">
        <v>600</v>
      </c>
      <c r="H115" s="21">
        <v>-15</v>
      </c>
      <c r="I115" s="21">
        <v>1</v>
      </c>
      <c r="J115" s="21" t="s">
        <v>601</v>
      </c>
      <c r="K115" s="21">
        <v>3</v>
      </c>
      <c r="L115" s="21">
        <v>1</v>
      </c>
      <c r="M115" s="21" t="s">
        <v>600</v>
      </c>
      <c r="N115" s="21">
        <v>10</v>
      </c>
      <c r="O115" s="21">
        <v>1</v>
      </c>
      <c r="P115" s="21" t="s">
        <v>601</v>
      </c>
      <c r="Q115" s="21">
        <v>0</v>
      </c>
      <c r="R115" s="21">
        <v>1</v>
      </c>
      <c r="S115" s="21" t="s">
        <v>601</v>
      </c>
      <c r="T115" s="21">
        <v>0</v>
      </c>
      <c r="U115" s="21">
        <v>1</v>
      </c>
      <c r="V115" s="21" t="s">
        <v>559</v>
      </c>
      <c r="W115" s="21">
        <v>0</v>
      </c>
      <c r="X115" s="21">
        <v>1</v>
      </c>
      <c r="Y115" s="21" t="s">
        <v>559</v>
      </c>
      <c r="Z115" s="21">
        <v>-6</v>
      </c>
      <c r="AA115" s="21">
        <v>1</v>
      </c>
      <c r="AB115" s="21" t="s">
        <v>601</v>
      </c>
      <c r="AC115" s="21">
        <v>-13</v>
      </c>
      <c r="AD115" s="21">
        <v>1</v>
      </c>
      <c r="AE115" s="21" t="s">
        <v>600</v>
      </c>
      <c r="AF115" s="21">
        <v>10</v>
      </c>
      <c r="AG115" s="21">
        <v>1</v>
      </c>
      <c r="AH115" s="21" t="s">
        <v>600</v>
      </c>
      <c r="AI115" s="21">
        <v>12</v>
      </c>
      <c r="AJ115" s="21">
        <v>1</v>
      </c>
      <c r="AK115" s="21" t="s">
        <v>600</v>
      </c>
      <c r="AL115" s="21">
        <v>2</v>
      </c>
      <c r="AM115" s="21">
        <v>1</v>
      </c>
      <c r="AN115" s="21" t="s">
        <v>142</v>
      </c>
      <c r="AO115" s="21">
        <v>14</v>
      </c>
      <c r="AP115" s="21">
        <v>1</v>
      </c>
      <c r="AQ115" s="21" t="s">
        <v>600</v>
      </c>
      <c r="AR115" s="21">
        <v>6</v>
      </c>
      <c r="AS115" s="21">
        <v>1</v>
      </c>
      <c r="AT115" s="21" t="s">
        <v>601</v>
      </c>
      <c r="AU115" s="21">
        <v>10</v>
      </c>
      <c r="AV115" s="21">
        <v>1</v>
      </c>
      <c r="AW115" s="21" t="s">
        <v>600</v>
      </c>
      <c r="AX115" s="21">
        <v>-3</v>
      </c>
      <c r="AY115" s="21">
        <v>1</v>
      </c>
      <c r="AZ115" s="21" t="s">
        <v>600</v>
      </c>
      <c r="BA115" s="21">
        <v>14</v>
      </c>
      <c r="BB115" s="21">
        <v>1</v>
      </c>
      <c r="BC115" s="21"/>
      <c r="BD115" s="21"/>
      <c r="BE115" s="21">
        <v>1</v>
      </c>
      <c r="BF115" s="21" t="s">
        <v>600</v>
      </c>
      <c r="BG115" s="21">
        <v>6</v>
      </c>
      <c r="BH115" s="21">
        <v>1</v>
      </c>
      <c r="BI115" s="21" t="s">
        <v>600</v>
      </c>
      <c r="BJ115" s="21">
        <v>-2</v>
      </c>
      <c r="BK115" s="21">
        <v>1</v>
      </c>
    </row>
    <row r="116" spans="1:63" x14ac:dyDescent="0.25">
      <c r="A116" s="21" t="s">
        <v>396</v>
      </c>
      <c r="B116" s="21">
        <v>-7</v>
      </c>
      <c r="C116" s="21">
        <v>2</v>
      </c>
      <c r="D116" s="21" t="s">
        <v>396</v>
      </c>
      <c r="E116" s="21">
        <v>-13</v>
      </c>
      <c r="F116" s="21">
        <v>2</v>
      </c>
      <c r="G116" s="21" t="s">
        <v>148</v>
      </c>
      <c r="H116" s="21">
        <v>-15</v>
      </c>
      <c r="I116" s="21">
        <v>2</v>
      </c>
      <c r="J116" s="21" t="s">
        <v>396</v>
      </c>
      <c r="K116" s="21">
        <v>3</v>
      </c>
      <c r="L116" s="21">
        <v>2</v>
      </c>
      <c r="M116" s="21" t="s">
        <v>148</v>
      </c>
      <c r="N116" s="21">
        <v>10</v>
      </c>
      <c r="O116" s="21">
        <v>2</v>
      </c>
      <c r="P116" s="21" t="s">
        <v>396</v>
      </c>
      <c r="Q116" s="21">
        <v>0</v>
      </c>
      <c r="R116" s="21">
        <v>2</v>
      </c>
      <c r="S116" s="21" t="s">
        <v>396</v>
      </c>
      <c r="T116" s="21">
        <v>0</v>
      </c>
      <c r="U116" s="21">
        <v>2</v>
      </c>
      <c r="V116" s="21" t="s">
        <v>396</v>
      </c>
      <c r="W116" s="21">
        <v>0</v>
      </c>
      <c r="X116" s="21">
        <v>2</v>
      </c>
      <c r="Y116" s="21" t="s">
        <v>396</v>
      </c>
      <c r="Z116" s="21">
        <v>-6</v>
      </c>
      <c r="AA116" s="21">
        <v>2</v>
      </c>
      <c r="AB116" s="21" t="s">
        <v>73</v>
      </c>
      <c r="AC116" s="21">
        <v>-13</v>
      </c>
      <c r="AD116" s="21">
        <v>2</v>
      </c>
      <c r="AE116" s="21" t="s">
        <v>396</v>
      </c>
      <c r="AF116" s="21">
        <v>10</v>
      </c>
      <c r="AG116" s="21">
        <v>2</v>
      </c>
      <c r="AH116" s="21" t="s">
        <v>396</v>
      </c>
      <c r="AI116" s="21">
        <v>12</v>
      </c>
      <c r="AJ116" s="21">
        <v>2</v>
      </c>
      <c r="AK116" s="21" t="s">
        <v>396</v>
      </c>
      <c r="AL116" s="21">
        <v>2</v>
      </c>
      <c r="AM116" s="21">
        <v>2</v>
      </c>
      <c r="AN116" s="21" t="s">
        <v>236</v>
      </c>
      <c r="AO116" s="21">
        <v>14</v>
      </c>
      <c r="AP116" s="21">
        <v>2</v>
      </c>
      <c r="AQ116" s="21" t="s">
        <v>396</v>
      </c>
      <c r="AR116" s="21">
        <v>6</v>
      </c>
      <c r="AS116" s="21">
        <v>2</v>
      </c>
      <c r="AT116" s="21" t="s">
        <v>148</v>
      </c>
      <c r="AU116" s="21">
        <v>10</v>
      </c>
      <c r="AV116" s="21">
        <v>2</v>
      </c>
      <c r="AW116" s="21" t="s">
        <v>396</v>
      </c>
      <c r="AX116" s="21">
        <v>-3</v>
      </c>
      <c r="AY116" s="21">
        <v>2</v>
      </c>
      <c r="AZ116" s="21" t="s">
        <v>36</v>
      </c>
      <c r="BA116" s="21">
        <v>14</v>
      </c>
      <c r="BB116" s="21">
        <v>2</v>
      </c>
      <c r="BC116" s="21"/>
      <c r="BD116" s="21"/>
      <c r="BE116" s="21">
        <v>2</v>
      </c>
      <c r="BF116" s="21" t="s">
        <v>36</v>
      </c>
      <c r="BG116" s="21">
        <v>6</v>
      </c>
      <c r="BH116" s="21">
        <v>2</v>
      </c>
      <c r="BI116" s="21" t="s">
        <v>396</v>
      </c>
      <c r="BJ116" s="21">
        <v>-2</v>
      </c>
      <c r="BK116" s="21">
        <v>2</v>
      </c>
    </row>
    <row r="117" spans="1:63" x14ac:dyDescent="0.25">
      <c r="A117" s="21" t="s">
        <v>52</v>
      </c>
      <c r="B117" s="21">
        <v>-7</v>
      </c>
      <c r="C117" s="21">
        <v>3</v>
      </c>
      <c r="D117" s="21" t="s">
        <v>52</v>
      </c>
      <c r="E117" s="21">
        <v>-13</v>
      </c>
      <c r="F117" s="21">
        <v>3</v>
      </c>
      <c r="G117" s="21" t="s">
        <v>397</v>
      </c>
      <c r="H117" s="21">
        <v>-15</v>
      </c>
      <c r="I117" s="21">
        <v>3</v>
      </c>
      <c r="J117" s="21" t="s">
        <v>52</v>
      </c>
      <c r="K117" s="21">
        <v>3</v>
      </c>
      <c r="L117" s="21">
        <v>3</v>
      </c>
      <c r="M117" s="21" t="s">
        <v>397</v>
      </c>
      <c r="N117" s="21">
        <v>10</v>
      </c>
      <c r="O117" s="21">
        <v>3</v>
      </c>
      <c r="P117" s="21" t="s">
        <v>52</v>
      </c>
      <c r="Q117" s="21">
        <v>0</v>
      </c>
      <c r="R117" s="21">
        <v>3</v>
      </c>
      <c r="S117" s="21" t="s">
        <v>52</v>
      </c>
      <c r="T117" s="21">
        <v>0</v>
      </c>
      <c r="U117" s="21">
        <v>3</v>
      </c>
      <c r="V117" s="21" t="s">
        <v>552</v>
      </c>
      <c r="W117" s="21">
        <v>0</v>
      </c>
      <c r="X117" s="21">
        <v>3</v>
      </c>
      <c r="Y117" s="21" t="s">
        <v>552</v>
      </c>
      <c r="Z117" s="21">
        <v>-6</v>
      </c>
      <c r="AA117" s="21">
        <v>3</v>
      </c>
      <c r="AB117" s="21" t="s">
        <v>52</v>
      </c>
      <c r="AC117" s="21">
        <v>-13</v>
      </c>
      <c r="AD117" s="21">
        <v>3</v>
      </c>
      <c r="AE117" s="21" t="s">
        <v>552</v>
      </c>
      <c r="AF117" s="21">
        <v>10</v>
      </c>
      <c r="AG117" s="21">
        <v>3</v>
      </c>
      <c r="AH117" s="21" t="s">
        <v>103</v>
      </c>
      <c r="AI117" s="21">
        <v>12</v>
      </c>
      <c r="AJ117" s="21">
        <v>3</v>
      </c>
      <c r="AK117" s="21" t="s">
        <v>103</v>
      </c>
      <c r="AL117" s="21">
        <v>2</v>
      </c>
      <c r="AM117" s="21">
        <v>3</v>
      </c>
      <c r="AN117" s="21" t="s">
        <v>397</v>
      </c>
      <c r="AO117" s="21">
        <v>14</v>
      </c>
      <c r="AP117" s="21">
        <v>3</v>
      </c>
      <c r="AQ117" s="21" t="s">
        <v>103</v>
      </c>
      <c r="AR117" s="21">
        <v>6</v>
      </c>
      <c r="AS117" s="21">
        <v>3</v>
      </c>
      <c r="AT117" s="21" t="s">
        <v>52</v>
      </c>
      <c r="AU117" s="21">
        <v>10</v>
      </c>
      <c r="AV117" s="21">
        <v>3</v>
      </c>
      <c r="AW117" s="21" t="s">
        <v>103</v>
      </c>
      <c r="AX117" s="21">
        <v>-3</v>
      </c>
      <c r="AY117" s="21">
        <v>3</v>
      </c>
      <c r="AZ117" s="21" t="s">
        <v>103</v>
      </c>
      <c r="BA117" s="21">
        <v>14</v>
      </c>
      <c r="BB117" s="21">
        <v>3</v>
      </c>
      <c r="BC117" s="21"/>
      <c r="BD117" s="21"/>
      <c r="BE117" s="21">
        <v>3</v>
      </c>
      <c r="BF117" s="21" t="s">
        <v>103</v>
      </c>
      <c r="BG117" s="21">
        <v>6</v>
      </c>
      <c r="BH117" s="21">
        <v>3</v>
      </c>
      <c r="BI117" s="21" t="s">
        <v>103</v>
      </c>
      <c r="BJ117" s="21">
        <v>-2</v>
      </c>
      <c r="BK117" s="21">
        <v>3</v>
      </c>
    </row>
    <row r="118" spans="1:63" x14ac:dyDescent="0.25">
      <c r="A118" s="21" t="s">
        <v>63</v>
      </c>
      <c r="B118" s="21">
        <v>-7</v>
      </c>
      <c r="C118" s="21">
        <v>4</v>
      </c>
      <c r="D118" s="21" t="s">
        <v>63</v>
      </c>
      <c r="E118" s="21">
        <v>-13</v>
      </c>
      <c r="F118" s="21">
        <v>4</v>
      </c>
      <c r="G118" s="21" t="s">
        <v>137</v>
      </c>
      <c r="H118" s="21">
        <v>-15</v>
      </c>
      <c r="I118" s="21">
        <v>4</v>
      </c>
      <c r="J118" s="21" t="s">
        <v>103</v>
      </c>
      <c r="K118" s="21">
        <v>3</v>
      </c>
      <c r="L118" s="21">
        <v>4</v>
      </c>
      <c r="M118" s="21" t="s">
        <v>137</v>
      </c>
      <c r="N118" s="21">
        <v>10</v>
      </c>
      <c r="O118" s="21">
        <v>4</v>
      </c>
      <c r="P118" s="21" t="s">
        <v>103</v>
      </c>
      <c r="Q118" s="21">
        <v>0</v>
      </c>
      <c r="R118" s="21">
        <v>4</v>
      </c>
      <c r="S118" s="21" t="s">
        <v>397</v>
      </c>
      <c r="T118" s="21">
        <v>0</v>
      </c>
      <c r="U118" s="21">
        <v>4</v>
      </c>
      <c r="V118" s="21" t="s">
        <v>42</v>
      </c>
      <c r="W118" s="21">
        <v>0</v>
      </c>
      <c r="X118" s="21">
        <v>4</v>
      </c>
      <c r="Y118" s="21" t="s">
        <v>42</v>
      </c>
      <c r="Z118" s="21">
        <v>-6</v>
      </c>
      <c r="AA118" s="21">
        <v>4</v>
      </c>
      <c r="AB118" s="21" t="s">
        <v>103</v>
      </c>
      <c r="AC118" s="21">
        <v>-13</v>
      </c>
      <c r="AD118" s="21">
        <v>4</v>
      </c>
      <c r="AE118" s="21" t="s">
        <v>42</v>
      </c>
      <c r="AF118" s="21">
        <v>10</v>
      </c>
      <c r="AG118" s="21">
        <v>4</v>
      </c>
      <c r="AH118" s="21" t="s">
        <v>42</v>
      </c>
      <c r="AI118" s="21">
        <v>12</v>
      </c>
      <c r="AJ118" s="21">
        <v>4</v>
      </c>
      <c r="AK118" s="21" t="s">
        <v>42</v>
      </c>
      <c r="AL118" s="21">
        <v>2</v>
      </c>
      <c r="AM118" s="21">
        <v>4</v>
      </c>
      <c r="AN118" s="21" t="s">
        <v>557</v>
      </c>
      <c r="AO118" s="21">
        <v>14</v>
      </c>
      <c r="AP118" s="21">
        <v>4</v>
      </c>
      <c r="AQ118" s="21" t="s">
        <v>42</v>
      </c>
      <c r="AR118" s="21">
        <v>6</v>
      </c>
      <c r="AS118" s="21">
        <v>4</v>
      </c>
      <c r="AT118" s="21" t="s">
        <v>137</v>
      </c>
      <c r="AU118" s="21">
        <v>10</v>
      </c>
      <c r="AV118" s="21">
        <v>4</v>
      </c>
      <c r="AW118" s="21" t="s">
        <v>42</v>
      </c>
      <c r="AX118" s="21">
        <v>-3</v>
      </c>
      <c r="AY118" s="21">
        <v>4</v>
      </c>
      <c r="AZ118" s="21" t="s">
        <v>42</v>
      </c>
      <c r="BA118" s="21">
        <v>14</v>
      </c>
      <c r="BB118" s="21">
        <v>4</v>
      </c>
      <c r="BC118" s="21"/>
      <c r="BD118" s="21"/>
      <c r="BE118" s="21">
        <v>4</v>
      </c>
      <c r="BF118" s="21" t="s">
        <v>42</v>
      </c>
      <c r="BG118" s="21">
        <v>6</v>
      </c>
      <c r="BH118" s="21">
        <v>4</v>
      </c>
      <c r="BI118" s="21" t="s">
        <v>42</v>
      </c>
      <c r="BJ118" s="21">
        <v>-2</v>
      </c>
      <c r="BK118" s="21">
        <v>4</v>
      </c>
    </row>
    <row r="119" spans="1:63" x14ac:dyDescent="0.25">
      <c r="A119" s="21" t="s">
        <v>601</v>
      </c>
      <c r="B119" s="21">
        <v>1</v>
      </c>
      <c r="C119" s="21">
        <v>1</v>
      </c>
      <c r="D119" s="21" t="s">
        <v>559</v>
      </c>
      <c r="E119" s="21">
        <v>8</v>
      </c>
      <c r="F119" s="21">
        <v>1</v>
      </c>
      <c r="G119" s="21" t="s">
        <v>559</v>
      </c>
      <c r="H119" s="21">
        <v>-12</v>
      </c>
      <c r="I119" s="21">
        <v>1</v>
      </c>
      <c r="J119" s="21" t="s">
        <v>559</v>
      </c>
      <c r="K119" s="21">
        <v>-13</v>
      </c>
      <c r="L119" s="21">
        <v>1</v>
      </c>
      <c r="M119" s="21" t="s">
        <v>559</v>
      </c>
      <c r="N119" s="21">
        <v>19</v>
      </c>
      <c r="O119" s="21">
        <v>1</v>
      </c>
      <c r="P119" s="21" t="s">
        <v>142</v>
      </c>
      <c r="Q119" s="21">
        <v>1</v>
      </c>
      <c r="R119" s="21">
        <v>1</v>
      </c>
      <c r="S119" s="21" t="s">
        <v>142</v>
      </c>
      <c r="T119" s="21">
        <v>1</v>
      </c>
      <c r="U119" s="21">
        <v>1</v>
      </c>
      <c r="V119" s="21" t="s">
        <v>142</v>
      </c>
      <c r="W119" s="21">
        <v>4</v>
      </c>
      <c r="X119" s="21">
        <v>1</v>
      </c>
      <c r="Y119" s="21" t="s">
        <v>142</v>
      </c>
      <c r="Z119" s="21">
        <v>-1</v>
      </c>
      <c r="AA119" s="21">
        <v>1</v>
      </c>
      <c r="AB119" s="21" t="s">
        <v>142</v>
      </c>
      <c r="AC119" s="21">
        <v>-8</v>
      </c>
      <c r="AD119" s="21">
        <v>1</v>
      </c>
      <c r="AE119" s="21" t="s">
        <v>142</v>
      </c>
      <c r="AF119" s="21">
        <v>-3</v>
      </c>
      <c r="AG119" s="21">
        <v>1</v>
      </c>
      <c r="AH119" s="21" t="s">
        <v>142</v>
      </c>
      <c r="AI119" s="21">
        <v>0</v>
      </c>
      <c r="AJ119" s="21">
        <v>1</v>
      </c>
      <c r="AK119" s="21" t="s">
        <v>142</v>
      </c>
      <c r="AL119" s="21">
        <v>4</v>
      </c>
      <c r="AM119" s="21">
        <v>1</v>
      </c>
      <c r="AN119" s="21" t="s">
        <v>600</v>
      </c>
      <c r="AO119" s="21">
        <v>-4</v>
      </c>
      <c r="AP119" s="21">
        <v>1</v>
      </c>
      <c r="AQ119" s="21" t="s">
        <v>142</v>
      </c>
      <c r="AR119" s="21">
        <v>13</v>
      </c>
      <c r="AS119" s="21">
        <v>1</v>
      </c>
      <c r="AT119" s="21" t="s">
        <v>600</v>
      </c>
      <c r="AU119" s="21">
        <v>7</v>
      </c>
      <c r="AV119" s="21">
        <v>1</v>
      </c>
      <c r="AW119" s="21" t="s">
        <v>142</v>
      </c>
      <c r="AX119" s="21">
        <v>8</v>
      </c>
      <c r="AY119" s="21">
        <v>1</v>
      </c>
      <c r="AZ119" s="21" t="s">
        <v>142</v>
      </c>
      <c r="BA119" s="21">
        <v>9</v>
      </c>
      <c r="BB119" s="21">
        <v>1</v>
      </c>
      <c r="BC119" s="21"/>
      <c r="BD119" s="21"/>
      <c r="BE119" s="21">
        <v>1</v>
      </c>
      <c r="BF119" s="21" t="s">
        <v>142</v>
      </c>
      <c r="BG119" s="21">
        <v>-5</v>
      </c>
      <c r="BH119" s="21">
        <v>1</v>
      </c>
      <c r="BI119" s="21" t="s">
        <v>142</v>
      </c>
      <c r="BJ119" s="21">
        <v>8</v>
      </c>
      <c r="BK119" s="21">
        <v>1</v>
      </c>
    </row>
    <row r="120" spans="1:63" x14ac:dyDescent="0.25">
      <c r="A120" s="21" t="s">
        <v>73</v>
      </c>
      <c r="B120" s="21">
        <v>1</v>
      </c>
      <c r="C120" s="21">
        <v>2</v>
      </c>
      <c r="D120" s="21" t="s">
        <v>148</v>
      </c>
      <c r="E120" s="21">
        <v>8</v>
      </c>
      <c r="F120" s="21">
        <v>2</v>
      </c>
      <c r="G120" s="21" t="s">
        <v>73</v>
      </c>
      <c r="H120" s="21">
        <v>-12</v>
      </c>
      <c r="I120" s="21">
        <v>2</v>
      </c>
      <c r="J120" s="21" t="s">
        <v>73</v>
      </c>
      <c r="K120" s="21">
        <v>-13</v>
      </c>
      <c r="L120" s="21">
        <v>2</v>
      </c>
      <c r="M120" s="21" t="s">
        <v>73</v>
      </c>
      <c r="N120" s="21">
        <v>19</v>
      </c>
      <c r="O120" s="21">
        <v>2</v>
      </c>
      <c r="P120" s="21" t="s">
        <v>236</v>
      </c>
      <c r="Q120" s="21">
        <v>1</v>
      </c>
      <c r="R120" s="21">
        <v>2</v>
      </c>
      <c r="S120" s="21" t="s">
        <v>73</v>
      </c>
      <c r="T120" s="21">
        <v>1</v>
      </c>
      <c r="U120" s="21">
        <v>2</v>
      </c>
      <c r="V120" s="21" t="s">
        <v>236</v>
      </c>
      <c r="W120" s="21">
        <v>4</v>
      </c>
      <c r="X120" s="21">
        <v>2</v>
      </c>
      <c r="Y120" s="21" t="s">
        <v>236</v>
      </c>
      <c r="Z120" s="21">
        <v>-1</v>
      </c>
      <c r="AA120" s="21">
        <v>2</v>
      </c>
      <c r="AB120" s="21" t="s">
        <v>236</v>
      </c>
      <c r="AC120" s="21">
        <v>-8</v>
      </c>
      <c r="AD120" s="21">
        <v>2</v>
      </c>
      <c r="AE120" s="21" t="s">
        <v>73</v>
      </c>
      <c r="AF120" s="21">
        <v>-3</v>
      </c>
      <c r="AG120" s="21">
        <v>2</v>
      </c>
      <c r="AH120" s="21" t="s">
        <v>236</v>
      </c>
      <c r="AI120" s="21">
        <v>0</v>
      </c>
      <c r="AJ120" s="21">
        <v>2</v>
      </c>
      <c r="AK120" s="21" t="s">
        <v>236</v>
      </c>
      <c r="AL120" s="21">
        <v>4</v>
      </c>
      <c r="AM120" s="21">
        <v>2</v>
      </c>
      <c r="AN120" s="21" t="s">
        <v>396</v>
      </c>
      <c r="AO120" s="21">
        <v>-4</v>
      </c>
      <c r="AP120" s="21">
        <v>2</v>
      </c>
      <c r="AQ120" s="21" t="s">
        <v>236</v>
      </c>
      <c r="AR120" s="21">
        <v>13</v>
      </c>
      <c r="AS120" s="21">
        <v>2</v>
      </c>
      <c r="AT120" s="21" t="s">
        <v>396</v>
      </c>
      <c r="AU120" s="21">
        <v>7</v>
      </c>
      <c r="AV120" s="21">
        <v>2</v>
      </c>
      <c r="AW120" s="21" t="s">
        <v>236</v>
      </c>
      <c r="AX120" s="21">
        <v>8</v>
      </c>
      <c r="AY120" s="21">
        <v>2</v>
      </c>
      <c r="AZ120" s="21" t="s">
        <v>236</v>
      </c>
      <c r="BA120" s="21">
        <v>9</v>
      </c>
      <c r="BB120" s="21">
        <v>2</v>
      </c>
      <c r="BC120" s="21"/>
      <c r="BD120" s="21"/>
      <c r="BE120" s="21">
        <v>2</v>
      </c>
      <c r="BF120" s="21" t="s">
        <v>236</v>
      </c>
      <c r="BG120" s="21">
        <v>-5</v>
      </c>
      <c r="BH120" s="21">
        <v>2</v>
      </c>
      <c r="BI120" s="21" t="s">
        <v>236</v>
      </c>
      <c r="BJ120" s="21">
        <v>8</v>
      </c>
      <c r="BK120" s="21">
        <v>2</v>
      </c>
    </row>
    <row r="121" spans="1:63" x14ac:dyDescent="0.25">
      <c r="A121" s="21" t="s">
        <v>148</v>
      </c>
      <c r="B121" s="21">
        <v>1</v>
      </c>
      <c r="C121" s="21">
        <v>3</v>
      </c>
      <c r="D121" s="21" t="s">
        <v>397</v>
      </c>
      <c r="E121" s="21">
        <v>8</v>
      </c>
      <c r="F121" s="21">
        <v>3</v>
      </c>
      <c r="G121" s="21" t="s">
        <v>391</v>
      </c>
      <c r="H121" s="21">
        <v>-12</v>
      </c>
      <c r="I121" s="21">
        <v>3</v>
      </c>
      <c r="J121" s="21" t="s">
        <v>391</v>
      </c>
      <c r="K121" s="21">
        <v>-13</v>
      </c>
      <c r="L121" s="21">
        <v>3</v>
      </c>
      <c r="M121" s="21" t="s">
        <v>391</v>
      </c>
      <c r="N121" s="21">
        <v>19</v>
      </c>
      <c r="O121" s="21">
        <v>3</v>
      </c>
      <c r="P121" s="21" t="s">
        <v>552</v>
      </c>
      <c r="Q121" s="21">
        <v>1</v>
      </c>
      <c r="R121" s="21">
        <v>3</v>
      </c>
      <c r="S121" s="21" t="s">
        <v>236</v>
      </c>
      <c r="T121" s="21">
        <v>1</v>
      </c>
      <c r="U121" s="21">
        <v>3</v>
      </c>
      <c r="V121" s="21" t="s">
        <v>397</v>
      </c>
      <c r="W121" s="21">
        <v>4</v>
      </c>
      <c r="X121" s="21">
        <v>3</v>
      </c>
      <c r="Y121" s="21" t="s">
        <v>397</v>
      </c>
      <c r="Z121" s="21">
        <v>-1</v>
      </c>
      <c r="AA121" s="21">
        <v>3</v>
      </c>
      <c r="AB121" s="21" t="s">
        <v>397</v>
      </c>
      <c r="AC121" s="21">
        <v>-8</v>
      </c>
      <c r="AD121" s="21">
        <v>3</v>
      </c>
      <c r="AE121" s="21" t="s">
        <v>36</v>
      </c>
      <c r="AF121" s="21">
        <v>-3</v>
      </c>
      <c r="AG121" s="21">
        <v>3</v>
      </c>
      <c r="AH121" s="21" t="s">
        <v>397</v>
      </c>
      <c r="AI121" s="21">
        <v>0</v>
      </c>
      <c r="AJ121" s="21">
        <v>3</v>
      </c>
      <c r="AK121" s="21" t="s">
        <v>397</v>
      </c>
      <c r="AL121" s="21">
        <v>4</v>
      </c>
      <c r="AM121" s="21">
        <v>3</v>
      </c>
      <c r="AN121" s="21" t="s">
        <v>103</v>
      </c>
      <c r="AO121" s="21">
        <v>-4</v>
      </c>
      <c r="AP121" s="21">
        <v>3</v>
      </c>
      <c r="AQ121" s="21" t="s">
        <v>397</v>
      </c>
      <c r="AR121" s="21">
        <v>13</v>
      </c>
      <c r="AS121" s="21">
        <v>3</v>
      </c>
      <c r="AT121" s="21" t="s">
        <v>103</v>
      </c>
      <c r="AU121" s="21">
        <v>7</v>
      </c>
      <c r="AV121" s="21">
        <v>3</v>
      </c>
      <c r="AW121" s="21" t="s">
        <v>397</v>
      </c>
      <c r="AX121" s="21">
        <v>8</v>
      </c>
      <c r="AY121" s="21">
        <v>3</v>
      </c>
      <c r="AZ121" s="21" t="s">
        <v>397</v>
      </c>
      <c r="BA121" s="21">
        <v>9</v>
      </c>
      <c r="BB121" s="21">
        <v>3</v>
      </c>
      <c r="BC121" s="21"/>
      <c r="BD121" s="21"/>
      <c r="BE121" s="21">
        <v>3</v>
      </c>
      <c r="BF121" s="21" t="s">
        <v>397</v>
      </c>
      <c r="BG121" s="21">
        <v>-5</v>
      </c>
      <c r="BH121" s="21">
        <v>3</v>
      </c>
      <c r="BI121" s="21" t="s">
        <v>397</v>
      </c>
      <c r="BJ121" s="21">
        <v>8</v>
      </c>
      <c r="BK121" s="21">
        <v>3</v>
      </c>
    </row>
    <row r="122" spans="1:63" x14ac:dyDescent="0.25">
      <c r="A122" s="21" t="s">
        <v>557</v>
      </c>
      <c r="B122" s="21">
        <v>1</v>
      </c>
      <c r="C122" s="21">
        <v>4</v>
      </c>
      <c r="D122" s="21" t="s">
        <v>137</v>
      </c>
      <c r="E122" s="21">
        <v>8</v>
      </c>
      <c r="F122" s="21">
        <v>4</v>
      </c>
      <c r="G122" s="21" t="s">
        <v>42</v>
      </c>
      <c r="H122" s="21">
        <v>-12</v>
      </c>
      <c r="I122" s="21">
        <v>4</v>
      </c>
      <c r="J122" s="21" t="s">
        <v>42</v>
      </c>
      <c r="K122" s="21">
        <v>-13</v>
      </c>
      <c r="L122" s="21">
        <v>4</v>
      </c>
      <c r="M122" s="21" t="s">
        <v>42</v>
      </c>
      <c r="N122" s="21">
        <v>19</v>
      </c>
      <c r="O122" s="21">
        <v>4</v>
      </c>
      <c r="P122" s="21" t="s">
        <v>557</v>
      </c>
      <c r="Q122" s="21">
        <v>1</v>
      </c>
      <c r="R122" s="21">
        <v>4</v>
      </c>
      <c r="S122" s="21" t="s">
        <v>552</v>
      </c>
      <c r="T122" s="21">
        <v>1</v>
      </c>
      <c r="U122" s="21">
        <v>4</v>
      </c>
      <c r="V122" s="21" t="s">
        <v>557</v>
      </c>
      <c r="W122" s="21">
        <v>4</v>
      </c>
      <c r="X122" s="21">
        <v>4</v>
      </c>
      <c r="Y122" s="21" t="s">
        <v>557</v>
      </c>
      <c r="Z122" s="21">
        <v>-1</v>
      </c>
      <c r="AA122" s="21">
        <v>4</v>
      </c>
      <c r="AB122" s="21" t="s">
        <v>557</v>
      </c>
      <c r="AC122" s="21">
        <v>-8</v>
      </c>
      <c r="AD122" s="21">
        <v>4</v>
      </c>
      <c r="AE122" s="21" t="s">
        <v>557</v>
      </c>
      <c r="AF122" s="21">
        <v>-3</v>
      </c>
      <c r="AG122" s="21">
        <v>4</v>
      </c>
      <c r="AH122" s="21" t="s">
        <v>557</v>
      </c>
      <c r="AI122" s="21">
        <v>0</v>
      </c>
      <c r="AJ122" s="21">
        <v>4</v>
      </c>
      <c r="AK122" s="21" t="s">
        <v>557</v>
      </c>
      <c r="AL122" s="21">
        <v>4</v>
      </c>
      <c r="AM122" s="21">
        <v>4</v>
      </c>
      <c r="AN122" s="21" t="s">
        <v>42</v>
      </c>
      <c r="AO122" s="21">
        <v>-4</v>
      </c>
      <c r="AP122" s="21">
        <v>4</v>
      </c>
      <c r="AQ122" s="21" t="s">
        <v>557</v>
      </c>
      <c r="AR122" s="21">
        <v>13</v>
      </c>
      <c r="AS122" s="21">
        <v>4</v>
      </c>
      <c r="AT122" s="21" t="s">
        <v>42</v>
      </c>
      <c r="AU122" s="21">
        <v>7</v>
      </c>
      <c r="AV122" s="21">
        <v>4</v>
      </c>
      <c r="AW122" s="21" t="s">
        <v>557</v>
      </c>
      <c r="AX122" s="21">
        <v>8</v>
      </c>
      <c r="AY122" s="21">
        <v>4</v>
      </c>
      <c r="AZ122" s="21" t="s">
        <v>557</v>
      </c>
      <c r="BA122" s="21">
        <v>9</v>
      </c>
      <c r="BB122" s="21">
        <v>4</v>
      </c>
      <c r="BC122" s="21"/>
      <c r="BD122" s="21"/>
      <c r="BE122" s="21">
        <v>4</v>
      </c>
      <c r="BF122" s="21" t="s">
        <v>557</v>
      </c>
      <c r="BG122" s="21">
        <v>-5</v>
      </c>
      <c r="BH122" s="21">
        <v>4</v>
      </c>
      <c r="BI122" s="21" t="s">
        <v>557</v>
      </c>
      <c r="BJ122" s="21">
        <v>8</v>
      </c>
      <c r="BK122" s="21">
        <v>4</v>
      </c>
    </row>
    <row r="123" spans="1:63" x14ac:dyDescent="0.25">
      <c r="A123" s="21" t="s">
        <v>142</v>
      </c>
      <c r="B123" s="21">
        <v>-11</v>
      </c>
      <c r="C123" s="21">
        <v>1</v>
      </c>
      <c r="D123" s="21" t="s">
        <v>601</v>
      </c>
      <c r="E123" s="21">
        <v>3</v>
      </c>
      <c r="F123" s="21">
        <v>1</v>
      </c>
      <c r="G123" s="21" t="s">
        <v>601</v>
      </c>
      <c r="H123" s="21">
        <v>1</v>
      </c>
      <c r="I123" s="21">
        <v>1</v>
      </c>
      <c r="J123" s="21" t="s">
        <v>600</v>
      </c>
      <c r="K123" s="21">
        <v>6</v>
      </c>
      <c r="L123" s="21">
        <v>1</v>
      </c>
      <c r="M123" s="21" t="s">
        <v>601</v>
      </c>
      <c r="N123" s="21">
        <v>-17</v>
      </c>
      <c r="O123" s="21">
        <v>1</v>
      </c>
      <c r="P123" s="21" t="s">
        <v>559</v>
      </c>
      <c r="Q123" s="21">
        <v>-16</v>
      </c>
      <c r="R123" s="21">
        <v>1</v>
      </c>
      <c r="S123" s="21" t="s">
        <v>559</v>
      </c>
      <c r="T123" s="21">
        <v>-11</v>
      </c>
      <c r="U123" s="21">
        <v>1</v>
      </c>
      <c r="V123" s="21" t="s">
        <v>391</v>
      </c>
      <c r="W123" s="21">
        <v>-5</v>
      </c>
      <c r="X123" s="21">
        <v>1</v>
      </c>
      <c r="Y123" s="21" t="s">
        <v>391</v>
      </c>
      <c r="Z123" s="21">
        <v>26</v>
      </c>
      <c r="AA123" s="21">
        <v>1</v>
      </c>
      <c r="AB123" s="21" t="s">
        <v>559</v>
      </c>
      <c r="AC123" s="21">
        <v>9</v>
      </c>
      <c r="AD123" s="21">
        <v>1</v>
      </c>
      <c r="AE123" s="21" t="s">
        <v>391</v>
      </c>
      <c r="AF123" s="21">
        <v>-11</v>
      </c>
      <c r="AG123" s="21">
        <v>1</v>
      </c>
      <c r="AH123" s="21" t="s">
        <v>601</v>
      </c>
      <c r="AI123" s="21">
        <v>6</v>
      </c>
      <c r="AJ123" s="21">
        <v>1</v>
      </c>
      <c r="AK123" s="21" t="s">
        <v>601</v>
      </c>
      <c r="AL123" s="21">
        <v>14</v>
      </c>
      <c r="AM123" s="21">
        <v>1</v>
      </c>
      <c r="AN123" s="21" t="s">
        <v>601</v>
      </c>
      <c r="AO123" s="21">
        <v>23</v>
      </c>
      <c r="AP123" s="21">
        <v>1</v>
      </c>
      <c r="AQ123" s="21" t="s">
        <v>601</v>
      </c>
      <c r="AR123" s="21">
        <v>14</v>
      </c>
      <c r="AS123" s="21">
        <v>1</v>
      </c>
      <c r="AT123" s="21" t="s">
        <v>391</v>
      </c>
      <c r="AU123" s="21">
        <v>-4</v>
      </c>
      <c r="AV123" s="21">
        <v>1</v>
      </c>
      <c r="AW123" s="21" t="s">
        <v>601</v>
      </c>
      <c r="AX123" s="21">
        <v>-2</v>
      </c>
      <c r="AY123" s="21">
        <v>1</v>
      </c>
      <c r="AZ123" s="21" t="s">
        <v>601</v>
      </c>
      <c r="BA123" s="21">
        <v>18</v>
      </c>
      <c r="BB123" s="21">
        <v>1</v>
      </c>
      <c r="BC123" s="21"/>
      <c r="BD123" s="21"/>
      <c r="BE123" s="21">
        <v>1</v>
      </c>
      <c r="BF123" s="21" t="s">
        <v>601</v>
      </c>
      <c r="BG123" s="21">
        <v>10</v>
      </c>
      <c r="BH123" s="21">
        <v>1</v>
      </c>
      <c r="BI123" s="21" t="s">
        <v>601</v>
      </c>
      <c r="BJ123" s="21">
        <v>5</v>
      </c>
      <c r="BK123" s="21">
        <v>1</v>
      </c>
    </row>
    <row r="124" spans="1:63" x14ac:dyDescent="0.25">
      <c r="A124" s="21" t="s">
        <v>391</v>
      </c>
      <c r="B124" s="21">
        <v>-11</v>
      </c>
      <c r="C124" s="21">
        <v>2</v>
      </c>
      <c r="D124" s="21" t="s">
        <v>73</v>
      </c>
      <c r="E124" s="21">
        <v>3</v>
      </c>
      <c r="F124" s="21">
        <v>2</v>
      </c>
      <c r="G124" s="21" t="s">
        <v>396</v>
      </c>
      <c r="H124" s="21">
        <v>1</v>
      </c>
      <c r="I124" s="21">
        <v>2</v>
      </c>
      <c r="J124" s="21" t="s">
        <v>148</v>
      </c>
      <c r="K124" s="21">
        <v>6</v>
      </c>
      <c r="L124" s="21">
        <v>2</v>
      </c>
      <c r="M124" s="21" t="s">
        <v>602</v>
      </c>
      <c r="N124" s="21">
        <v>-17</v>
      </c>
      <c r="O124" s="21">
        <v>2</v>
      </c>
      <c r="P124" s="21" t="s">
        <v>73</v>
      </c>
      <c r="Q124" s="21">
        <v>-16</v>
      </c>
      <c r="R124" s="21">
        <v>2</v>
      </c>
      <c r="S124" s="21" t="s">
        <v>54</v>
      </c>
      <c r="T124" s="21">
        <v>-11</v>
      </c>
      <c r="U124" s="21">
        <v>2</v>
      </c>
      <c r="V124" s="21" t="s">
        <v>148</v>
      </c>
      <c r="W124" s="21">
        <v>-5</v>
      </c>
      <c r="X124" s="21">
        <v>2</v>
      </c>
      <c r="Y124" s="21" t="s">
        <v>148</v>
      </c>
      <c r="Z124" s="21">
        <v>26</v>
      </c>
      <c r="AA124" s="21">
        <v>2</v>
      </c>
      <c r="AB124" s="21" t="s">
        <v>396</v>
      </c>
      <c r="AC124" s="21">
        <v>9</v>
      </c>
      <c r="AD124" s="21">
        <v>2</v>
      </c>
      <c r="AE124" s="21" t="s">
        <v>148</v>
      </c>
      <c r="AF124" s="21">
        <v>-11</v>
      </c>
      <c r="AG124" s="21">
        <v>2</v>
      </c>
      <c r="AH124" s="21" t="s">
        <v>148</v>
      </c>
      <c r="AI124" s="21">
        <v>6</v>
      </c>
      <c r="AJ124" s="21">
        <v>2</v>
      </c>
      <c r="AK124" s="21" t="s">
        <v>148</v>
      </c>
      <c r="AL124" s="21">
        <v>14</v>
      </c>
      <c r="AM124" s="21">
        <v>2</v>
      </c>
      <c r="AN124" s="21" t="s">
        <v>148</v>
      </c>
      <c r="AO124" s="21">
        <v>23</v>
      </c>
      <c r="AP124" s="21">
        <v>2</v>
      </c>
      <c r="AQ124" s="21" t="s">
        <v>148</v>
      </c>
      <c r="AR124" s="21">
        <v>14</v>
      </c>
      <c r="AS124" s="21">
        <v>2</v>
      </c>
      <c r="AT124" s="21" t="s">
        <v>559</v>
      </c>
      <c r="AU124" s="21">
        <v>-4</v>
      </c>
      <c r="AV124" s="21">
        <v>2</v>
      </c>
      <c r="AW124" s="21" t="s">
        <v>148</v>
      </c>
      <c r="AX124" s="21">
        <v>-2</v>
      </c>
      <c r="AY124" s="21">
        <v>2</v>
      </c>
      <c r="AZ124" s="21" t="s">
        <v>148</v>
      </c>
      <c r="BA124" s="21">
        <v>18</v>
      </c>
      <c r="BB124" s="21">
        <v>2</v>
      </c>
      <c r="BC124" s="21"/>
      <c r="BD124" s="21"/>
      <c r="BE124" s="21">
        <v>2</v>
      </c>
      <c r="BF124" s="21" t="s">
        <v>148</v>
      </c>
      <c r="BG124" s="21">
        <v>10</v>
      </c>
      <c r="BH124" s="21">
        <v>2</v>
      </c>
      <c r="BI124" s="21" t="s">
        <v>148</v>
      </c>
      <c r="BJ124" s="21">
        <v>5</v>
      </c>
      <c r="BK124" s="21">
        <v>2</v>
      </c>
    </row>
    <row r="125" spans="1:63" x14ac:dyDescent="0.25">
      <c r="A125" s="21" t="s">
        <v>103</v>
      </c>
      <c r="B125" s="21">
        <v>-11</v>
      </c>
      <c r="C125" s="21">
        <v>3</v>
      </c>
      <c r="D125" s="21" t="s">
        <v>103</v>
      </c>
      <c r="E125" s="21">
        <v>3</v>
      </c>
      <c r="F125" s="21">
        <v>3</v>
      </c>
      <c r="G125" s="21" t="s">
        <v>52</v>
      </c>
      <c r="H125" s="21">
        <v>1</v>
      </c>
      <c r="I125" s="21">
        <v>3</v>
      </c>
      <c r="J125" s="21" t="s">
        <v>397</v>
      </c>
      <c r="K125" s="21">
        <v>6</v>
      </c>
      <c r="L125" s="21">
        <v>3</v>
      </c>
      <c r="M125" s="21" t="s">
        <v>396</v>
      </c>
      <c r="N125" s="21">
        <v>-17</v>
      </c>
      <c r="O125" s="21">
        <v>3</v>
      </c>
      <c r="P125" s="21" t="s">
        <v>391</v>
      </c>
      <c r="Q125" s="21">
        <v>-16</v>
      </c>
      <c r="R125" s="21">
        <v>3</v>
      </c>
      <c r="S125" s="21" t="s">
        <v>391</v>
      </c>
      <c r="T125" s="21">
        <v>-11</v>
      </c>
      <c r="U125" s="21">
        <v>3</v>
      </c>
      <c r="V125" s="21" t="s">
        <v>36</v>
      </c>
      <c r="W125" s="21">
        <v>-5</v>
      </c>
      <c r="X125" s="21">
        <v>3</v>
      </c>
      <c r="Y125" s="21" t="s">
        <v>36</v>
      </c>
      <c r="Z125" s="21">
        <v>26</v>
      </c>
      <c r="AA125" s="21">
        <v>3</v>
      </c>
      <c r="AB125" s="21" t="s">
        <v>552</v>
      </c>
      <c r="AC125" s="21">
        <v>9</v>
      </c>
      <c r="AD125" s="21">
        <v>3</v>
      </c>
      <c r="AE125" s="21" t="s">
        <v>236</v>
      </c>
      <c r="AF125" s="21">
        <v>-11</v>
      </c>
      <c r="AG125" s="21">
        <v>3</v>
      </c>
      <c r="AH125" s="21" t="s">
        <v>52</v>
      </c>
      <c r="AI125" s="21">
        <v>6</v>
      </c>
      <c r="AJ125" s="21">
        <v>3</v>
      </c>
      <c r="AK125" s="21" t="s">
        <v>52</v>
      </c>
      <c r="AL125" s="21">
        <v>14</v>
      </c>
      <c r="AM125" s="21">
        <v>3</v>
      </c>
      <c r="AN125" s="21" t="s">
        <v>52</v>
      </c>
      <c r="AO125" s="21">
        <v>23</v>
      </c>
      <c r="AP125" s="21">
        <v>3</v>
      </c>
      <c r="AQ125" s="21" t="s">
        <v>52</v>
      </c>
      <c r="AR125" s="21">
        <v>14</v>
      </c>
      <c r="AS125" s="21">
        <v>3</v>
      </c>
      <c r="AT125" s="21" t="s">
        <v>73</v>
      </c>
      <c r="AU125" s="21">
        <v>-4</v>
      </c>
      <c r="AV125" s="21">
        <v>3</v>
      </c>
      <c r="AW125" s="21" t="s">
        <v>52</v>
      </c>
      <c r="AX125" s="21">
        <v>-2</v>
      </c>
      <c r="AY125" s="21">
        <v>3</v>
      </c>
      <c r="AZ125" s="21" t="s">
        <v>52</v>
      </c>
      <c r="BA125" s="21">
        <v>18</v>
      </c>
      <c r="BB125" s="21">
        <v>3</v>
      </c>
      <c r="BC125" s="21"/>
      <c r="BD125" s="21"/>
      <c r="BE125" s="21">
        <v>3</v>
      </c>
      <c r="BF125" s="21" t="s">
        <v>52</v>
      </c>
      <c r="BG125" s="21">
        <v>10</v>
      </c>
      <c r="BH125" s="21">
        <v>3</v>
      </c>
      <c r="BI125" s="21" t="s">
        <v>52</v>
      </c>
      <c r="BJ125" s="21">
        <v>5</v>
      </c>
      <c r="BK125" s="21">
        <v>3</v>
      </c>
    </row>
    <row r="126" spans="1:63" x14ac:dyDescent="0.25">
      <c r="A126" s="21" t="s">
        <v>42</v>
      </c>
      <c r="B126" s="21">
        <v>-11</v>
      </c>
      <c r="C126" s="21">
        <v>4</v>
      </c>
      <c r="D126" s="21" t="s">
        <v>42</v>
      </c>
      <c r="E126" s="21">
        <v>3</v>
      </c>
      <c r="F126" s="21">
        <v>4</v>
      </c>
      <c r="G126" s="21" t="s">
        <v>103</v>
      </c>
      <c r="H126" s="21">
        <v>1</v>
      </c>
      <c r="I126" s="21">
        <v>4</v>
      </c>
      <c r="J126" s="21" t="s">
        <v>137</v>
      </c>
      <c r="K126" s="21">
        <v>6</v>
      </c>
      <c r="L126" s="21">
        <v>4</v>
      </c>
      <c r="M126" s="21" t="s">
        <v>52</v>
      </c>
      <c r="N126" s="21">
        <v>-17</v>
      </c>
      <c r="O126" s="21">
        <v>4</v>
      </c>
      <c r="P126" s="21" t="s">
        <v>42</v>
      </c>
      <c r="Q126" s="21">
        <v>-16</v>
      </c>
      <c r="R126" s="21">
        <v>4</v>
      </c>
      <c r="S126" s="21" t="s">
        <v>557</v>
      </c>
      <c r="T126" s="21">
        <v>-11</v>
      </c>
      <c r="U126" s="21">
        <v>4</v>
      </c>
      <c r="V126" s="21" t="s">
        <v>137</v>
      </c>
      <c r="W126" s="21">
        <v>-5</v>
      </c>
      <c r="X126" s="21">
        <v>4</v>
      </c>
      <c r="Y126" s="21" t="s">
        <v>137</v>
      </c>
      <c r="Z126" s="21">
        <v>26</v>
      </c>
      <c r="AA126" s="21">
        <v>4</v>
      </c>
      <c r="AB126" s="21" t="s">
        <v>42</v>
      </c>
      <c r="AC126" s="21">
        <v>9</v>
      </c>
      <c r="AD126" s="21">
        <v>4</v>
      </c>
      <c r="AE126" s="21" t="s">
        <v>137</v>
      </c>
      <c r="AF126" s="21">
        <v>-11</v>
      </c>
      <c r="AG126" s="21">
        <v>4</v>
      </c>
      <c r="AH126" s="21" t="s">
        <v>137</v>
      </c>
      <c r="AI126" s="21">
        <v>6</v>
      </c>
      <c r="AJ126" s="21">
        <v>4</v>
      </c>
      <c r="AK126" s="21" t="s">
        <v>137</v>
      </c>
      <c r="AL126" s="21">
        <v>14</v>
      </c>
      <c r="AM126" s="21">
        <v>4</v>
      </c>
      <c r="AN126" s="21" t="s">
        <v>137</v>
      </c>
      <c r="AO126" s="21">
        <v>23</v>
      </c>
      <c r="AP126" s="21">
        <v>4</v>
      </c>
      <c r="AQ126" s="21" t="s">
        <v>137</v>
      </c>
      <c r="AR126" s="21">
        <v>14</v>
      </c>
      <c r="AS126" s="21">
        <v>4</v>
      </c>
      <c r="AT126" s="21" t="s">
        <v>552</v>
      </c>
      <c r="AU126" s="21">
        <v>-4</v>
      </c>
      <c r="AV126" s="21">
        <v>4</v>
      </c>
      <c r="AW126" s="21" t="s">
        <v>137</v>
      </c>
      <c r="AX126" s="21">
        <v>-2</v>
      </c>
      <c r="AY126" s="21">
        <v>4</v>
      </c>
      <c r="AZ126" s="21" t="s">
        <v>137</v>
      </c>
      <c r="BA126" s="21">
        <v>18</v>
      </c>
      <c r="BB126" s="21">
        <v>4</v>
      </c>
      <c r="BC126" s="21"/>
      <c r="BD126" s="21"/>
      <c r="BE126" s="21">
        <v>4</v>
      </c>
      <c r="BF126" s="21" t="s">
        <v>137</v>
      </c>
      <c r="BG126" s="21">
        <v>10</v>
      </c>
      <c r="BH126" s="21">
        <v>4</v>
      </c>
      <c r="BI126" s="21" t="s">
        <v>137</v>
      </c>
      <c r="BJ126" s="21">
        <v>5</v>
      </c>
      <c r="BK126" s="21">
        <v>4</v>
      </c>
    </row>
    <row r="127" spans="1:63" x14ac:dyDescent="0.25">
      <c r="A127" s="21" t="s">
        <v>602</v>
      </c>
      <c r="B127" s="21">
        <v>-17</v>
      </c>
      <c r="C127" s="21">
        <v>1</v>
      </c>
      <c r="D127" s="21" t="s">
        <v>142</v>
      </c>
      <c r="E127" s="21">
        <v>9</v>
      </c>
      <c r="F127" s="21">
        <v>1</v>
      </c>
      <c r="G127" s="21" t="s">
        <v>142</v>
      </c>
      <c r="H127" s="21">
        <v>-17</v>
      </c>
      <c r="I127" s="21">
        <v>1</v>
      </c>
      <c r="J127" s="21" t="s">
        <v>142</v>
      </c>
      <c r="K127" s="21">
        <v>26</v>
      </c>
      <c r="L127" s="21">
        <v>1</v>
      </c>
      <c r="M127" s="21" t="s">
        <v>142</v>
      </c>
      <c r="N127" s="21">
        <v>21</v>
      </c>
      <c r="O127" s="21">
        <v>1</v>
      </c>
      <c r="P127" s="21" t="s">
        <v>600</v>
      </c>
      <c r="Q127" s="21">
        <v>10</v>
      </c>
      <c r="R127" s="21">
        <v>1</v>
      </c>
      <c r="S127" s="21" t="s">
        <v>602</v>
      </c>
      <c r="T127" s="21">
        <v>6</v>
      </c>
      <c r="U127" s="21">
        <v>1</v>
      </c>
      <c r="V127" s="21" t="s">
        <v>601</v>
      </c>
      <c r="W127" s="21">
        <v>-13</v>
      </c>
      <c r="X127" s="21">
        <v>1</v>
      </c>
      <c r="Y127" s="21" t="s">
        <v>601</v>
      </c>
      <c r="Z127" s="21">
        <v>15</v>
      </c>
      <c r="AA127" s="21">
        <v>1</v>
      </c>
      <c r="AB127" s="21" t="s">
        <v>391</v>
      </c>
      <c r="AC127" s="21">
        <v>21</v>
      </c>
      <c r="AD127" s="21">
        <v>1</v>
      </c>
      <c r="AE127" s="21" t="s">
        <v>601</v>
      </c>
      <c r="AF127" s="21">
        <v>21</v>
      </c>
      <c r="AG127" s="21">
        <v>1</v>
      </c>
      <c r="AH127" s="21" t="s">
        <v>391</v>
      </c>
      <c r="AI127" s="21">
        <v>7</v>
      </c>
      <c r="AJ127" s="21">
        <v>1</v>
      </c>
      <c r="AK127" s="21" t="s">
        <v>559</v>
      </c>
      <c r="AL127" s="21">
        <v>-5</v>
      </c>
      <c r="AM127" s="21">
        <v>1</v>
      </c>
      <c r="AN127" s="21" t="s">
        <v>391</v>
      </c>
      <c r="AO127" s="21">
        <v>11</v>
      </c>
      <c r="AP127" s="21">
        <v>1</v>
      </c>
      <c r="AQ127" s="21" t="s">
        <v>559</v>
      </c>
      <c r="AR127" s="21">
        <v>-10</v>
      </c>
      <c r="AS127" s="21">
        <v>1</v>
      </c>
      <c r="AT127" s="21" t="s">
        <v>142</v>
      </c>
      <c r="AU127" s="21">
        <v>-1</v>
      </c>
      <c r="AV127" s="21">
        <v>1</v>
      </c>
      <c r="AW127" s="21" t="s">
        <v>391</v>
      </c>
      <c r="AX127" s="21">
        <v>19</v>
      </c>
      <c r="AY127" s="21">
        <v>1</v>
      </c>
      <c r="AZ127" s="21" t="s">
        <v>391</v>
      </c>
      <c r="BA127" s="21">
        <v>-10</v>
      </c>
      <c r="BB127" s="21">
        <v>1</v>
      </c>
      <c r="BC127" s="21"/>
      <c r="BD127" s="21"/>
      <c r="BE127" s="21">
        <v>1</v>
      </c>
      <c r="BF127" s="21" t="s">
        <v>391</v>
      </c>
      <c r="BG127" s="21">
        <v>-7</v>
      </c>
      <c r="BH127" s="21">
        <v>1</v>
      </c>
      <c r="BI127" s="21" t="s">
        <v>391</v>
      </c>
      <c r="BJ127" s="21">
        <v>3</v>
      </c>
      <c r="BK127" s="21">
        <v>1</v>
      </c>
    </row>
    <row r="128" spans="1:63" x14ac:dyDescent="0.25">
      <c r="A128" s="21" t="s">
        <v>236</v>
      </c>
      <c r="B128" s="21">
        <v>-17</v>
      </c>
      <c r="C128" s="21">
        <v>2</v>
      </c>
      <c r="D128" s="21" t="s">
        <v>236</v>
      </c>
      <c r="E128" s="21">
        <v>9</v>
      </c>
      <c r="F128" s="21">
        <v>2</v>
      </c>
      <c r="G128" s="21" t="s">
        <v>236</v>
      </c>
      <c r="H128" s="21">
        <v>-17</v>
      </c>
      <c r="I128" s="21">
        <v>2</v>
      </c>
      <c r="J128" s="21" t="s">
        <v>236</v>
      </c>
      <c r="K128" s="21">
        <v>26</v>
      </c>
      <c r="L128" s="21">
        <v>2</v>
      </c>
      <c r="M128" s="21" t="s">
        <v>236</v>
      </c>
      <c r="N128" s="21">
        <v>21</v>
      </c>
      <c r="O128" s="21">
        <v>2</v>
      </c>
      <c r="P128" s="21" t="s">
        <v>148</v>
      </c>
      <c r="Q128" s="21">
        <v>10</v>
      </c>
      <c r="R128" s="21">
        <v>2</v>
      </c>
      <c r="S128" s="21" t="s">
        <v>395</v>
      </c>
      <c r="T128" s="21">
        <v>6</v>
      </c>
      <c r="U128" s="21">
        <v>2</v>
      </c>
      <c r="V128" s="21" t="s">
        <v>73</v>
      </c>
      <c r="W128" s="21">
        <v>-13</v>
      </c>
      <c r="X128" s="21">
        <v>2</v>
      </c>
      <c r="Y128" s="21" t="s">
        <v>73</v>
      </c>
      <c r="Z128" s="21">
        <v>15</v>
      </c>
      <c r="AA128" s="21">
        <v>2</v>
      </c>
      <c r="AB128" s="21" t="s">
        <v>148</v>
      </c>
      <c r="AC128" s="21">
        <v>21</v>
      </c>
      <c r="AD128" s="21">
        <v>2</v>
      </c>
      <c r="AE128" s="21" t="s">
        <v>397</v>
      </c>
      <c r="AF128" s="21">
        <v>21</v>
      </c>
      <c r="AG128" s="21">
        <v>2</v>
      </c>
      <c r="AH128" s="21" t="s">
        <v>36</v>
      </c>
      <c r="AI128" s="21">
        <v>7</v>
      </c>
      <c r="AJ128" s="21">
        <v>2</v>
      </c>
      <c r="AK128" s="21" t="s">
        <v>391</v>
      </c>
      <c r="AL128" s="21">
        <v>-5</v>
      </c>
      <c r="AM128" s="21">
        <v>2</v>
      </c>
      <c r="AN128" s="21" t="s">
        <v>559</v>
      </c>
      <c r="AO128" s="21">
        <v>11</v>
      </c>
      <c r="AP128" s="21">
        <v>2</v>
      </c>
      <c r="AQ128" s="21" t="s">
        <v>391</v>
      </c>
      <c r="AR128" s="21">
        <v>-10</v>
      </c>
      <c r="AS128" s="21">
        <v>2</v>
      </c>
      <c r="AT128" s="21" t="s">
        <v>236</v>
      </c>
      <c r="AU128" s="21">
        <v>-1</v>
      </c>
      <c r="AV128" s="21">
        <v>2</v>
      </c>
      <c r="AW128" s="21" t="s">
        <v>559</v>
      </c>
      <c r="AX128" s="21">
        <v>19</v>
      </c>
      <c r="AY128" s="21">
        <v>2</v>
      </c>
      <c r="AZ128" s="21" t="s">
        <v>559</v>
      </c>
      <c r="BA128" s="21">
        <v>-10</v>
      </c>
      <c r="BB128" s="21">
        <v>2</v>
      </c>
      <c r="BC128" s="21"/>
      <c r="BD128" s="21"/>
      <c r="BE128" s="21">
        <v>2</v>
      </c>
      <c r="BF128" s="21" t="s">
        <v>559</v>
      </c>
      <c r="BG128" s="21">
        <v>-7</v>
      </c>
      <c r="BH128" s="21">
        <v>2</v>
      </c>
      <c r="BI128" s="21" t="s">
        <v>559</v>
      </c>
      <c r="BJ128" s="21">
        <v>3</v>
      </c>
      <c r="BK128" s="21">
        <v>2</v>
      </c>
    </row>
    <row r="129" spans="1:63" x14ac:dyDescent="0.25">
      <c r="A129" s="21" t="s">
        <v>552</v>
      </c>
      <c r="B129" s="21">
        <v>-17</v>
      </c>
      <c r="C129" s="21">
        <v>3</v>
      </c>
      <c r="D129" s="21" t="s">
        <v>552</v>
      </c>
      <c r="E129" s="21">
        <v>9</v>
      </c>
      <c r="F129" s="21">
        <v>3</v>
      </c>
      <c r="G129" s="21" t="s">
        <v>552</v>
      </c>
      <c r="H129" s="21">
        <v>-17</v>
      </c>
      <c r="I129" s="21">
        <v>3</v>
      </c>
      <c r="J129" s="21" t="s">
        <v>552</v>
      </c>
      <c r="K129" s="21">
        <v>26</v>
      </c>
      <c r="L129" s="21">
        <v>3</v>
      </c>
      <c r="M129" s="21" t="s">
        <v>552</v>
      </c>
      <c r="N129" s="21">
        <v>21</v>
      </c>
      <c r="O129" s="21">
        <v>3</v>
      </c>
      <c r="P129" s="21" t="s">
        <v>397</v>
      </c>
      <c r="Q129" s="21">
        <v>10</v>
      </c>
      <c r="R129" s="21">
        <v>3</v>
      </c>
      <c r="S129" s="21" t="s">
        <v>148</v>
      </c>
      <c r="T129" s="21">
        <v>6</v>
      </c>
      <c r="U129" s="21">
        <v>3</v>
      </c>
      <c r="V129" s="21" t="s">
        <v>52</v>
      </c>
      <c r="W129" s="21">
        <v>-13</v>
      </c>
      <c r="X129" s="21">
        <v>3</v>
      </c>
      <c r="Y129" s="21" t="s">
        <v>52</v>
      </c>
      <c r="Z129" s="21">
        <v>15</v>
      </c>
      <c r="AA129" s="21">
        <v>3</v>
      </c>
      <c r="AB129" s="21" t="s">
        <v>36</v>
      </c>
      <c r="AC129" s="21">
        <v>21</v>
      </c>
      <c r="AD129" s="21">
        <v>3</v>
      </c>
      <c r="AE129" s="21" t="s">
        <v>52</v>
      </c>
      <c r="AF129" s="21">
        <v>21</v>
      </c>
      <c r="AG129" s="21">
        <v>3</v>
      </c>
      <c r="AH129" s="21" t="s">
        <v>73</v>
      </c>
      <c r="AI129" s="21">
        <v>7</v>
      </c>
      <c r="AJ129" s="21">
        <v>3</v>
      </c>
      <c r="AK129" s="21" t="s">
        <v>73</v>
      </c>
      <c r="AL129" s="21">
        <v>-5</v>
      </c>
      <c r="AM129" s="21">
        <v>3</v>
      </c>
      <c r="AN129" s="21" t="s">
        <v>73</v>
      </c>
      <c r="AO129" s="21">
        <v>11</v>
      </c>
      <c r="AP129" s="21">
        <v>3</v>
      </c>
      <c r="AQ129" s="21" t="s">
        <v>73</v>
      </c>
      <c r="AR129" s="21">
        <v>-10</v>
      </c>
      <c r="AS129" s="21">
        <v>3</v>
      </c>
      <c r="AT129" s="21" t="s">
        <v>397</v>
      </c>
      <c r="AU129" s="21">
        <v>-1</v>
      </c>
      <c r="AV129" s="21">
        <v>3</v>
      </c>
      <c r="AW129" s="21" t="s">
        <v>73</v>
      </c>
      <c r="AX129" s="21">
        <v>19</v>
      </c>
      <c r="AY129" s="21">
        <v>3</v>
      </c>
      <c r="AZ129" s="21" t="s">
        <v>73</v>
      </c>
      <c r="BA129" s="21">
        <v>-10</v>
      </c>
      <c r="BB129" s="21">
        <v>3</v>
      </c>
      <c r="BC129" s="21"/>
      <c r="BD129" s="21"/>
      <c r="BE129" s="21">
        <v>3</v>
      </c>
      <c r="BF129" s="21" t="s">
        <v>73</v>
      </c>
      <c r="BG129" s="21">
        <v>-7</v>
      </c>
      <c r="BH129" s="21">
        <v>3</v>
      </c>
      <c r="BI129" s="21" t="s">
        <v>73</v>
      </c>
      <c r="BJ129" s="21">
        <v>3</v>
      </c>
      <c r="BK129" s="21">
        <v>3</v>
      </c>
    </row>
    <row r="130" spans="1:63" x14ac:dyDescent="0.25">
      <c r="A130" s="21" t="s">
        <v>397</v>
      </c>
      <c r="B130" s="21">
        <v>-17</v>
      </c>
      <c r="C130" s="21">
        <v>4</v>
      </c>
      <c r="D130" s="21" t="s">
        <v>557</v>
      </c>
      <c r="E130" s="21">
        <v>9</v>
      </c>
      <c r="F130" s="21">
        <v>4</v>
      </c>
      <c r="G130" s="21" t="s">
        <v>557</v>
      </c>
      <c r="H130" s="21">
        <v>-17</v>
      </c>
      <c r="I130" s="21">
        <v>4</v>
      </c>
      <c r="J130" s="21" t="s">
        <v>557</v>
      </c>
      <c r="K130" s="21">
        <v>26</v>
      </c>
      <c r="L130" s="21">
        <v>4</v>
      </c>
      <c r="M130" s="21" t="s">
        <v>557</v>
      </c>
      <c r="N130" s="21">
        <v>21</v>
      </c>
      <c r="O130" s="21">
        <v>4</v>
      </c>
      <c r="P130" s="21" t="s">
        <v>137</v>
      </c>
      <c r="Q130" s="21">
        <v>10</v>
      </c>
      <c r="R130" s="21">
        <v>4</v>
      </c>
      <c r="S130" s="21" t="s">
        <v>42</v>
      </c>
      <c r="T130" s="21">
        <v>6</v>
      </c>
      <c r="U130" s="21">
        <v>4</v>
      </c>
      <c r="V130" s="21" t="s">
        <v>103</v>
      </c>
      <c r="W130" s="21">
        <v>-13</v>
      </c>
      <c r="X130" s="21">
        <v>4</v>
      </c>
      <c r="Y130" s="21" t="s">
        <v>103</v>
      </c>
      <c r="Z130" s="21">
        <v>15</v>
      </c>
      <c r="AA130" s="21">
        <v>4</v>
      </c>
      <c r="AB130" s="21" t="s">
        <v>137</v>
      </c>
      <c r="AC130" s="21">
        <v>21</v>
      </c>
      <c r="AD130" s="21">
        <v>4</v>
      </c>
      <c r="AE130" s="21" t="s">
        <v>103</v>
      </c>
      <c r="AF130" s="21">
        <v>21</v>
      </c>
      <c r="AG130" s="21">
        <v>4</v>
      </c>
      <c r="AH130" s="21" t="s">
        <v>552</v>
      </c>
      <c r="AI130" s="21">
        <v>7</v>
      </c>
      <c r="AJ130" s="21">
        <v>4</v>
      </c>
      <c r="AK130" s="21" t="s">
        <v>552</v>
      </c>
      <c r="AL130" s="21">
        <v>-5</v>
      </c>
      <c r="AM130" s="21">
        <v>4</v>
      </c>
      <c r="AN130" s="21" t="s">
        <v>552</v>
      </c>
      <c r="AO130" s="21">
        <v>11</v>
      </c>
      <c r="AP130" s="21">
        <v>4</v>
      </c>
      <c r="AQ130" s="21" t="s">
        <v>552</v>
      </c>
      <c r="AR130" s="21">
        <v>-10</v>
      </c>
      <c r="AS130" s="21">
        <v>4</v>
      </c>
      <c r="AT130" s="21" t="s">
        <v>557</v>
      </c>
      <c r="AU130" s="21">
        <v>-1</v>
      </c>
      <c r="AV130" s="21">
        <v>4</v>
      </c>
      <c r="AW130" s="21" t="s">
        <v>552</v>
      </c>
      <c r="AX130" s="21">
        <v>19</v>
      </c>
      <c r="AY130" s="21">
        <v>4</v>
      </c>
      <c r="AZ130" s="21" t="s">
        <v>552</v>
      </c>
      <c r="BA130" s="21">
        <v>-10</v>
      </c>
      <c r="BB130" s="21">
        <v>4</v>
      </c>
      <c r="BC130" s="21"/>
      <c r="BD130" s="21"/>
      <c r="BE130" s="21">
        <v>4</v>
      </c>
      <c r="BF130" s="21" t="s">
        <v>552</v>
      </c>
      <c r="BG130" s="21">
        <v>-7</v>
      </c>
      <c r="BH130" s="21">
        <v>4</v>
      </c>
      <c r="BI130" s="21" t="s">
        <v>552</v>
      </c>
      <c r="BJ130" s="21">
        <v>3</v>
      </c>
      <c r="BK130" s="21">
        <v>4</v>
      </c>
    </row>
    <row r="131" spans="1:63" x14ac:dyDescent="0.25">
      <c r="A131" s="21" t="s">
        <v>559</v>
      </c>
      <c r="B131" s="21">
        <v>18</v>
      </c>
      <c r="C131" s="21">
        <v>1</v>
      </c>
      <c r="D131" s="21" t="s">
        <v>154</v>
      </c>
      <c r="E131" s="21">
        <v>-15</v>
      </c>
      <c r="F131" s="21">
        <v>1</v>
      </c>
      <c r="G131" s="21" t="s">
        <v>369</v>
      </c>
      <c r="H131" s="21">
        <v>-33</v>
      </c>
      <c r="I131" s="21">
        <v>1</v>
      </c>
      <c r="J131" s="21" t="s">
        <v>154</v>
      </c>
      <c r="K131" s="21">
        <v>-2</v>
      </c>
      <c r="L131" s="21">
        <v>1</v>
      </c>
      <c r="M131" s="21" t="s">
        <v>154</v>
      </c>
      <c r="N131" s="21">
        <v>39</v>
      </c>
      <c r="O131" s="21">
        <v>1</v>
      </c>
      <c r="P131" s="21" t="s">
        <v>602</v>
      </c>
      <c r="Q131" s="21">
        <v>6</v>
      </c>
      <c r="R131" s="21">
        <v>1</v>
      </c>
      <c r="S131" s="21" t="s">
        <v>154</v>
      </c>
      <c r="T131" s="21">
        <v>7</v>
      </c>
      <c r="U131" s="21">
        <v>1</v>
      </c>
      <c r="V131" s="21" t="s">
        <v>154</v>
      </c>
      <c r="W131" s="21">
        <v>-12</v>
      </c>
      <c r="X131" s="21">
        <v>1</v>
      </c>
      <c r="Y131" s="21" t="s">
        <v>154</v>
      </c>
      <c r="Z131" s="21">
        <v>7</v>
      </c>
      <c r="AA131" s="21">
        <v>1</v>
      </c>
      <c r="AB131" s="21" t="s">
        <v>154</v>
      </c>
      <c r="AC131" s="21">
        <v>21</v>
      </c>
      <c r="AD131" s="21">
        <v>1</v>
      </c>
      <c r="AE131" s="21" t="s">
        <v>154</v>
      </c>
      <c r="AF131" s="21">
        <v>29</v>
      </c>
      <c r="AG131" s="21">
        <v>1</v>
      </c>
      <c r="AH131" s="21" t="s">
        <v>128</v>
      </c>
      <c r="AI131" s="21">
        <v>-8</v>
      </c>
      <c r="AJ131" s="21">
        <v>1</v>
      </c>
      <c r="AK131" s="21" t="s">
        <v>154</v>
      </c>
      <c r="AL131" s="21">
        <v>-8</v>
      </c>
      <c r="AM131" s="21">
        <v>1</v>
      </c>
      <c r="AN131" s="21" t="s">
        <v>128</v>
      </c>
      <c r="AO131" s="21">
        <v>-3</v>
      </c>
      <c r="AP131" s="21">
        <v>1</v>
      </c>
      <c r="AQ131" s="21" t="s">
        <v>154</v>
      </c>
      <c r="AR131" s="21">
        <v>-10</v>
      </c>
      <c r="AS131" s="21">
        <v>1</v>
      </c>
      <c r="AT131" s="21" t="s">
        <v>115</v>
      </c>
      <c r="AU131" s="21">
        <v>-4</v>
      </c>
      <c r="AV131" s="21">
        <v>1</v>
      </c>
      <c r="AW131" s="21" t="s">
        <v>497</v>
      </c>
      <c r="AX131" s="21">
        <v>-8</v>
      </c>
      <c r="AY131" s="21">
        <v>1</v>
      </c>
      <c r="AZ131" s="21" t="s">
        <v>497</v>
      </c>
      <c r="BA131" s="21">
        <v>-8</v>
      </c>
      <c r="BB131" s="21">
        <v>1</v>
      </c>
      <c r="BC131" s="21"/>
      <c r="BD131" s="21"/>
      <c r="BE131" s="21">
        <v>1</v>
      </c>
      <c r="BF131" s="21"/>
      <c r="BG131" s="21"/>
      <c r="BH131" s="21">
        <v>1</v>
      </c>
      <c r="BI131" s="21"/>
      <c r="BJ131" s="21"/>
      <c r="BK131" s="21">
        <v>1</v>
      </c>
    </row>
    <row r="132" spans="1:63" x14ac:dyDescent="0.25">
      <c r="A132" s="21" t="s">
        <v>497</v>
      </c>
      <c r="B132" s="21">
        <v>18</v>
      </c>
      <c r="C132" s="21">
        <v>2</v>
      </c>
      <c r="D132" s="21" t="s">
        <v>115</v>
      </c>
      <c r="E132" s="21">
        <v>-15</v>
      </c>
      <c r="F132" s="21">
        <v>2</v>
      </c>
      <c r="G132" s="21" t="s">
        <v>497</v>
      </c>
      <c r="H132" s="21">
        <v>-33</v>
      </c>
      <c r="I132" s="21">
        <v>2</v>
      </c>
      <c r="J132" s="21" t="s">
        <v>497</v>
      </c>
      <c r="K132" s="21">
        <v>-2</v>
      </c>
      <c r="L132" s="21">
        <v>2</v>
      </c>
      <c r="M132" s="21" t="s">
        <v>497</v>
      </c>
      <c r="N132" s="21">
        <v>39</v>
      </c>
      <c r="O132" s="21">
        <v>2</v>
      </c>
      <c r="P132" s="21" t="s">
        <v>115</v>
      </c>
      <c r="Q132" s="21">
        <v>6</v>
      </c>
      <c r="R132" s="21">
        <v>2</v>
      </c>
      <c r="S132" s="21" t="s">
        <v>157</v>
      </c>
      <c r="T132" s="21">
        <v>7</v>
      </c>
      <c r="U132" s="21">
        <v>2</v>
      </c>
      <c r="V132" s="21" t="s">
        <v>497</v>
      </c>
      <c r="W132" s="21">
        <v>-12</v>
      </c>
      <c r="X132" s="21">
        <v>2</v>
      </c>
      <c r="Y132" s="21" t="s">
        <v>497</v>
      </c>
      <c r="Z132" s="21">
        <v>7</v>
      </c>
      <c r="AA132" s="21">
        <v>2</v>
      </c>
      <c r="AB132" s="21" t="s">
        <v>497</v>
      </c>
      <c r="AC132" s="21">
        <v>21</v>
      </c>
      <c r="AD132" s="21">
        <v>2</v>
      </c>
      <c r="AE132" s="21" t="s">
        <v>497</v>
      </c>
      <c r="AF132" s="21">
        <v>29</v>
      </c>
      <c r="AG132" s="21">
        <v>2</v>
      </c>
      <c r="AH132" s="21" t="s">
        <v>71</v>
      </c>
      <c r="AI132" s="21">
        <v>-8</v>
      </c>
      <c r="AJ132" s="21">
        <v>2</v>
      </c>
      <c r="AK132" s="21" t="s">
        <v>497</v>
      </c>
      <c r="AL132" s="21">
        <v>-8</v>
      </c>
      <c r="AM132" s="21">
        <v>2</v>
      </c>
      <c r="AN132" s="21" t="s">
        <v>71</v>
      </c>
      <c r="AO132" s="21">
        <v>-3</v>
      </c>
      <c r="AP132" s="21">
        <v>2</v>
      </c>
      <c r="AQ132" s="21" t="s">
        <v>497</v>
      </c>
      <c r="AR132" s="21">
        <v>-10</v>
      </c>
      <c r="AS132" s="21">
        <v>2</v>
      </c>
      <c r="AT132" s="21" t="s">
        <v>394</v>
      </c>
      <c r="AU132" s="21">
        <v>-4</v>
      </c>
      <c r="AV132" s="21">
        <v>2</v>
      </c>
      <c r="AW132" s="21" t="s">
        <v>115</v>
      </c>
      <c r="AX132" s="21">
        <v>-8</v>
      </c>
      <c r="AY132" s="21">
        <v>2</v>
      </c>
      <c r="AZ132" s="21" t="s">
        <v>255</v>
      </c>
      <c r="BA132" s="21">
        <v>-8</v>
      </c>
      <c r="BB132" s="21">
        <v>2</v>
      </c>
      <c r="BC132" s="21"/>
      <c r="BD132" s="21"/>
      <c r="BE132" s="21">
        <v>2</v>
      </c>
      <c r="BF132" s="21"/>
      <c r="BG132" s="21"/>
      <c r="BH132" s="21">
        <v>2</v>
      </c>
      <c r="BI132" s="21"/>
      <c r="BJ132" s="21"/>
      <c r="BK132" s="21">
        <v>2</v>
      </c>
    </row>
    <row r="133" spans="1:63" x14ac:dyDescent="0.25">
      <c r="A133" s="21" t="s">
        <v>394</v>
      </c>
      <c r="B133" s="21">
        <v>18</v>
      </c>
      <c r="C133" s="21">
        <v>3</v>
      </c>
      <c r="D133" s="21" t="s">
        <v>145</v>
      </c>
      <c r="E133" s="21">
        <v>-15</v>
      </c>
      <c r="F133" s="21">
        <v>3</v>
      </c>
      <c r="G133" s="21" t="s">
        <v>394</v>
      </c>
      <c r="H133" s="21">
        <v>-33</v>
      </c>
      <c r="I133" s="21">
        <v>3</v>
      </c>
      <c r="J133" s="21" t="s">
        <v>394</v>
      </c>
      <c r="K133" s="21">
        <v>-2</v>
      </c>
      <c r="L133" s="21">
        <v>3</v>
      </c>
      <c r="M133" s="21" t="s">
        <v>394</v>
      </c>
      <c r="N133" s="21">
        <v>39</v>
      </c>
      <c r="O133" s="21">
        <v>3</v>
      </c>
      <c r="P133" s="21" t="s">
        <v>36</v>
      </c>
      <c r="Q133" s="21">
        <v>6</v>
      </c>
      <c r="R133" s="21">
        <v>3</v>
      </c>
      <c r="S133" s="21" t="s">
        <v>394</v>
      </c>
      <c r="T133" s="21">
        <v>7</v>
      </c>
      <c r="U133" s="21">
        <v>3</v>
      </c>
      <c r="V133" s="21" t="s">
        <v>394</v>
      </c>
      <c r="W133" s="21">
        <v>-12</v>
      </c>
      <c r="X133" s="21">
        <v>3</v>
      </c>
      <c r="Y133" s="21" t="s">
        <v>394</v>
      </c>
      <c r="Z133" s="21">
        <v>7</v>
      </c>
      <c r="AA133" s="21">
        <v>3</v>
      </c>
      <c r="AB133" s="21" t="s">
        <v>394</v>
      </c>
      <c r="AC133" s="21">
        <v>21</v>
      </c>
      <c r="AD133" s="21">
        <v>3</v>
      </c>
      <c r="AE133" s="21" t="s">
        <v>394</v>
      </c>
      <c r="AF133" s="21">
        <v>29</v>
      </c>
      <c r="AG133" s="21">
        <v>3</v>
      </c>
      <c r="AH133" s="21" t="s">
        <v>413</v>
      </c>
      <c r="AI133" s="21">
        <v>-8</v>
      </c>
      <c r="AJ133" s="21">
        <v>3</v>
      </c>
      <c r="AK133" s="21" t="s">
        <v>394</v>
      </c>
      <c r="AL133" s="21">
        <v>-8</v>
      </c>
      <c r="AM133" s="21">
        <v>3</v>
      </c>
      <c r="AN133" s="21" t="s">
        <v>413</v>
      </c>
      <c r="AO133" s="21">
        <v>-3</v>
      </c>
      <c r="AP133" s="21">
        <v>3</v>
      </c>
      <c r="AQ133" s="21" t="s">
        <v>394</v>
      </c>
      <c r="AR133" s="21">
        <v>-10</v>
      </c>
      <c r="AS133" s="21">
        <v>3</v>
      </c>
      <c r="AT133" s="21" t="s">
        <v>260</v>
      </c>
      <c r="AU133" s="21">
        <v>-4</v>
      </c>
      <c r="AV133" s="21">
        <v>3</v>
      </c>
      <c r="AW133" s="21" t="s">
        <v>54</v>
      </c>
      <c r="AX133" s="21">
        <v>-8</v>
      </c>
      <c r="AY133" s="21">
        <v>3</v>
      </c>
      <c r="AZ133" s="21" t="s">
        <v>54</v>
      </c>
      <c r="BA133" s="21">
        <v>-8</v>
      </c>
      <c r="BB133" s="21">
        <v>3</v>
      </c>
      <c r="BC133" s="21"/>
      <c r="BD133" s="21"/>
      <c r="BE133" s="21">
        <v>3</v>
      </c>
      <c r="BF133" s="21"/>
      <c r="BG133" s="21"/>
      <c r="BH133" s="21">
        <v>3</v>
      </c>
      <c r="BI133" s="21"/>
      <c r="BJ133" s="21"/>
      <c r="BK133" s="21">
        <v>3</v>
      </c>
    </row>
    <row r="134" spans="1:63" x14ac:dyDescent="0.25">
      <c r="A134" s="21" t="s">
        <v>91</v>
      </c>
      <c r="B134" s="21">
        <v>18</v>
      </c>
      <c r="C134" s="21">
        <v>4</v>
      </c>
      <c r="D134" s="21" t="s">
        <v>260</v>
      </c>
      <c r="E134" s="21">
        <v>-15</v>
      </c>
      <c r="F134" s="21">
        <v>4</v>
      </c>
      <c r="G134" s="21" t="s">
        <v>91</v>
      </c>
      <c r="H134" s="21">
        <v>-33</v>
      </c>
      <c r="I134" s="21">
        <v>4</v>
      </c>
      <c r="J134" s="21" t="s">
        <v>91</v>
      </c>
      <c r="K134" s="21">
        <v>-2</v>
      </c>
      <c r="L134" s="21">
        <v>4</v>
      </c>
      <c r="M134" s="21" t="s">
        <v>91</v>
      </c>
      <c r="N134" s="21">
        <v>39</v>
      </c>
      <c r="O134" s="21">
        <v>4</v>
      </c>
      <c r="P134" s="21" t="s">
        <v>12</v>
      </c>
      <c r="Q134" s="21">
        <v>6</v>
      </c>
      <c r="R134" s="21">
        <v>4</v>
      </c>
      <c r="S134" s="21" t="s">
        <v>91</v>
      </c>
      <c r="T134" s="21">
        <v>7</v>
      </c>
      <c r="U134" s="21">
        <v>4</v>
      </c>
      <c r="V134" s="21" t="s">
        <v>91</v>
      </c>
      <c r="W134" s="21">
        <v>-12</v>
      </c>
      <c r="X134" s="21">
        <v>4</v>
      </c>
      <c r="Y134" s="21" t="s">
        <v>91</v>
      </c>
      <c r="Z134" s="21">
        <v>7</v>
      </c>
      <c r="AA134" s="21">
        <v>4</v>
      </c>
      <c r="AB134" s="21" t="s">
        <v>91</v>
      </c>
      <c r="AC134" s="21">
        <v>21</v>
      </c>
      <c r="AD134" s="21">
        <v>4</v>
      </c>
      <c r="AE134" s="21" t="s">
        <v>91</v>
      </c>
      <c r="AF134" s="21">
        <v>29</v>
      </c>
      <c r="AG134" s="21">
        <v>4</v>
      </c>
      <c r="AH134" s="21" t="s">
        <v>284</v>
      </c>
      <c r="AI134" s="21">
        <v>-8</v>
      </c>
      <c r="AJ134" s="21">
        <v>4</v>
      </c>
      <c r="AK134" s="21" t="s">
        <v>91</v>
      </c>
      <c r="AL134" s="21">
        <v>-8</v>
      </c>
      <c r="AM134" s="21">
        <v>4</v>
      </c>
      <c r="AN134" s="21" t="s">
        <v>284</v>
      </c>
      <c r="AO134" s="21">
        <v>-3</v>
      </c>
      <c r="AP134" s="21">
        <v>4</v>
      </c>
      <c r="AQ134" s="21" t="s">
        <v>91</v>
      </c>
      <c r="AR134" s="21">
        <v>-10</v>
      </c>
      <c r="AS134" s="21">
        <v>4</v>
      </c>
      <c r="AT134" s="21" t="s">
        <v>79</v>
      </c>
      <c r="AU134" s="21">
        <v>-4</v>
      </c>
      <c r="AV134" s="21">
        <v>4</v>
      </c>
      <c r="AW134" s="21" t="s">
        <v>91</v>
      </c>
      <c r="AX134" s="21">
        <v>-8</v>
      </c>
      <c r="AY134" s="21">
        <v>4</v>
      </c>
      <c r="AZ134" s="21" t="s">
        <v>91</v>
      </c>
      <c r="BA134" s="21">
        <v>-8</v>
      </c>
      <c r="BB134" s="21">
        <v>4</v>
      </c>
      <c r="BC134" s="21"/>
      <c r="BD134" s="21"/>
      <c r="BE134" s="21">
        <v>4</v>
      </c>
      <c r="BF134" s="21"/>
      <c r="BG134" s="21"/>
      <c r="BH134" s="21">
        <v>4</v>
      </c>
      <c r="BI134" s="21"/>
      <c r="BJ134" s="21"/>
      <c r="BK134" s="21">
        <v>4</v>
      </c>
    </row>
    <row r="135" spans="1:63" x14ac:dyDescent="0.25">
      <c r="A135" s="21" t="s">
        <v>154</v>
      </c>
      <c r="B135" s="21">
        <v>-18</v>
      </c>
      <c r="C135" s="21">
        <v>1</v>
      </c>
      <c r="D135" s="21" t="s">
        <v>603</v>
      </c>
      <c r="E135" s="21">
        <v>7</v>
      </c>
      <c r="F135" s="21">
        <v>1</v>
      </c>
      <c r="G135" s="21" t="s">
        <v>602</v>
      </c>
      <c r="H135" s="21">
        <v>-4</v>
      </c>
      <c r="I135" s="21">
        <v>1</v>
      </c>
      <c r="J135" s="21" t="s">
        <v>128</v>
      </c>
      <c r="K135" s="21">
        <v>1</v>
      </c>
      <c r="L135" s="21">
        <v>1</v>
      </c>
      <c r="M135" s="21" t="s">
        <v>255</v>
      </c>
      <c r="N135" s="21">
        <v>-6</v>
      </c>
      <c r="O135" s="21">
        <v>1</v>
      </c>
      <c r="P135" s="21" t="s">
        <v>603</v>
      </c>
      <c r="Q135" s="21">
        <v>4</v>
      </c>
      <c r="R135" s="21">
        <v>1</v>
      </c>
      <c r="S135" s="21" t="s">
        <v>60</v>
      </c>
      <c r="T135" s="21">
        <v>-12</v>
      </c>
      <c r="U135" s="21">
        <v>1</v>
      </c>
      <c r="V135" s="21" t="s">
        <v>602</v>
      </c>
      <c r="W135" s="21">
        <v>-9</v>
      </c>
      <c r="X135" s="21">
        <v>1</v>
      </c>
      <c r="Y135" s="21" t="s">
        <v>602</v>
      </c>
      <c r="Z135" s="21">
        <v>1</v>
      </c>
      <c r="AA135" s="21">
        <v>1</v>
      </c>
      <c r="AB135" s="21" t="s">
        <v>602</v>
      </c>
      <c r="AC135" s="21">
        <v>-6</v>
      </c>
      <c r="AD135" s="21">
        <v>1</v>
      </c>
      <c r="AE135" s="21" t="s">
        <v>603</v>
      </c>
      <c r="AF135" s="21">
        <v>7</v>
      </c>
      <c r="AG135" s="21">
        <v>1</v>
      </c>
      <c r="AH135" s="21" t="s">
        <v>602</v>
      </c>
      <c r="AI135" s="21">
        <v>9</v>
      </c>
      <c r="AJ135" s="21">
        <v>1</v>
      </c>
      <c r="AK135" s="21" t="s">
        <v>603</v>
      </c>
      <c r="AL135" s="21">
        <v>-3</v>
      </c>
      <c r="AM135" s="21">
        <v>1</v>
      </c>
      <c r="AN135" s="21" t="s">
        <v>154</v>
      </c>
      <c r="AO135" s="21">
        <v>-17</v>
      </c>
      <c r="AP135" s="21">
        <v>1</v>
      </c>
      <c r="AQ135" s="21" t="s">
        <v>603</v>
      </c>
      <c r="AR135" s="21">
        <v>-14</v>
      </c>
      <c r="AS135" s="21">
        <v>1</v>
      </c>
      <c r="AT135" s="21" t="s">
        <v>602</v>
      </c>
      <c r="AU135" s="21">
        <v>4</v>
      </c>
      <c r="AV135" s="21">
        <v>1</v>
      </c>
      <c r="AW135" s="21" t="s">
        <v>154</v>
      </c>
      <c r="AX135" s="21">
        <v>9</v>
      </c>
      <c r="AY135" s="21">
        <v>1</v>
      </c>
      <c r="AZ135" s="21" t="s">
        <v>154</v>
      </c>
      <c r="BA135" s="21">
        <v>-12</v>
      </c>
      <c r="BB135" s="21">
        <v>1</v>
      </c>
      <c r="BC135" s="21"/>
      <c r="BD135" s="21"/>
      <c r="BE135" s="21">
        <v>1</v>
      </c>
      <c r="BF135" s="21"/>
      <c r="BG135" s="21"/>
      <c r="BH135" s="21">
        <v>1</v>
      </c>
      <c r="BI135" s="21"/>
      <c r="BJ135" s="21"/>
      <c r="BK135" s="21">
        <v>1</v>
      </c>
    </row>
    <row r="136" spans="1:63" x14ac:dyDescent="0.25">
      <c r="A136" s="21" t="s">
        <v>115</v>
      </c>
      <c r="B136" s="21">
        <v>-18</v>
      </c>
      <c r="C136" s="21">
        <v>2</v>
      </c>
      <c r="D136" s="21" t="s">
        <v>71</v>
      </c>
      <c r="E136" s="21">
        <v>7</v>
      </c>
      <c r="F136" s="21">
        <v>2</v>
      </c>
      <c r="G136" s="21" t="s">
        <v>115</v>
      </c>
      <c r="H136" s="21">
        <v>-4</v>
      </c>
      <c r="I136" s="21">
        <v>2</v>
      </c>
      <c r="J136" s="21" t="s">
        <v>494</v>
      </c>
      <c r="K136" s="21">
        <v>1</v>
      </c>
      <c r="L136" s="21">
        <v>2</v>
      </c>
      <c r="M136" s="21" t="s">
        <v>115</v>
      </c>
      <c r="N136" s="21">
        <v>-6</v>
      </c>
      <c r="O136" s="21">
        <v>2</v>
      </c>
      <c r="P136" s="21" t="s">
        <v>413</v>
      </c>
      <c r="Q136" s="21">
        <v>4</v>
      </c>
      <c r="R136" s="21">
        <v>2</v>
      </c>
      <c r="S136" s="21" t="s">
        <v>115</v>
      </c>
      <c r="T136" s="21">
        <v>-12</v>
      </c>
      <c r="U136" s="21">
        <v>2</v>
      </c>
      <c r="V136" s="21" t="s">
        <v>494</v>
      </c>
      <c r="W136" s="21">
        <v>-9</v>
      </c>
      <c r="X136" s="21">
        <v>2</v>
      </c>
      <c r="Y136" s="21" t="s">
        <v>255</v>
      </c>
      <c r="Z136" s="21">
        <v>1</v>
      </c>
      <c r="AA136" s="21">
        <v>2</v>
      </c>
      <c r="AB136" s="21" t="s">
        <v>603</v>
      </c>
      <c r="AC136" s="21">
        <v>-6</v>
      </c>
      <c r="AD136" s="21">
        <v>2</v>
      </c>
      <c r="AE136" s="21" t="s">
        <v>625</v>
      </c>
      <c r="AF136" s="21">
        <v>7</v>
      </c>
      <c r="AG136" s="21">
        <v>2</v>
      </c>
      <c r="AH136" s="21" t="s">
        <v>559</v>
      </c>
      <c r="AI136" s="21">
        <v>9</v>
      </c>
      <c r="AJ136" s="21">
        <v>2</v>
      </c>
      <c r="AK136" s="21" t="s">
        <v>54</v>
      </c>
      <c r="AL136" s="21">
        <v>-3</v>
      </c>
      <c r="AM136" s="21">
        <v>2</v>
      </c>
      <c r="AN136" s="21" t="s">
        <v>497</v>
      </c>
      <c r="AO136" s="21">
        <v>-17</v>
      </c>
      <c r="AP136" s="21">
        <v>2</v>
      </c>
      <c r="AQ136" s="21" t="s">
        <v>54</v>
      </c>
      <c r="AR136" s="21">
        <v>-14</v>
      </c>
      <c r="AS136" s="21">
        <v>2</v>
      </c>
      <c r="AT136" s="21" t="s">
        <v>494</v>
      </c>
      <c r="AU136" s="21">
        <v>4</v>
      </c>
      <c r="AV136" s="21">
        <v>2</v>
      </c>
      <c r="AW136" s="21" t="s">
        <v>394</v>
      </c>
      <c r="AX136" s="21">
        <v>9</v>
      </c>
      <c r="AY136" s="21">
        <v>2</v>
      </c>
      <c r="AZ136" s="21" t="s">
        <v>394</v>
      </c>
      <c r="BA136" s="21">
        <v>-12</v>
      </c>
      <c r="BB136" s="21">
        <v>2</v>
      </c>
      <c r="BC136" s="21"/>
      <c r="BD136" s="21"/>
      <c r="BE136" s="21">
        <v>2</v>
      </c>
      <c r="BF136" s="21"/>
      <c r="BG136" s="21"/>
      <c r="BH136" s="21">
        <v>2</v>
      </c>
      <c r="BI136" s="21"/>
      <c r="BJ136" s="21"/>
      <c r="BK136" s="21">
        <v>2</v>
      </c>
    </row>
    <row r="137" spans="1:63" x14ac:dyDescent="0.25">
      <c r="A137" s="21" t="s">
        <v>145</v>
      </c>
      <c r="B137" s="21">
        <v>-18</v>
      </c>
      <c r="C137" s="21">
        <v>3</v>
      </c>
      <c r="D137" s="21" t="s">
        <v>413</v>
      </c>
      <c r="E137" s="21">
        <v>7</v>
      </c>
      <c r="F137" s="21">
        <v>3</v>
      </c>
      <c r="G137" s="21" t="s">
        <v>260</v>
      </c>
      <c r="H137" s="21">
        <v>-4</v>
      </c>
      <c r="I137" s="21">
        <v>3</v>
      </c>
      <c r="J137" s="21" t="s">
        <v>54</v>
      </c>
      <c r="K137" s="21">
        <v>1</v>
      </c>
      <c r="L137" s="21">
        <v>3</v>
      </c>
      <c r="M137" s="21" t="s">
        <v>494</v>
      </c>
      <c r="N137" s="21">
        <v>-6</v>
      </c>
      <c r="O137" s="21">
        <v>3</v>
      </c>
      <c r="P137" s="21" t="s">
        <v>260</v>
      </c>
      <c r="Q137" s="21">
        <v>4</v>
      </c>
      <c r="R137" s="21">
        <v>3</v>
      </c>
      <c r="S137" s="21" t="s">
        <v>255</v>
      </c>
      <c r="T137" s="21">
        <v>-12</v>
      </c>
      <c r="U137" s="21">
        <v>3</v>
      </c>
      <c r="V137" s="21" t="s">
        <v>54</v>
      </c>
      <c r="W137" s="21">
        <v>-9</v>
      </c>
      <c r="X137" s="21">
        <v>3</v>
      </c>
      <c r="Y137" s="21" t="s">
        <v>395</v>
      </c>
      <c r="Z137" s="21">
        <v>1</v>
      </c>
      <c r="AA137" s="21">
        <v>3</v>
      </c>
      <c r="AB137" s="21" t="s">
        <v>260</v>
      </c>
      <c r="AC137" s="21">
        <v>-6</v>
      </c>
      <c r="AD137" s="21">
        <v>3</v>
      </c>
      <c r="AE137" s="21" t="s">
        <v>260</v>
      </c>
      <c r="AF137" s="21">
        <v>7</v>
      </c>
      <c r="AG137" s="21">
        <v>3</v>
      </c>
      <c r="AH137" s="21" t="s">
        <v>625</v>
      </c>
      <c r="AI137" s="21">
        <v>9</v>
      </c>
      <c r="AJ137" s="21">
        <v>3</v>
      </c>
      <c r="AK137" s="21" t="s">
        <v>260</v>
      </c>
      <c r="AL137" s="21">
        <v>-3</v>
      </c>
      <c r="AM137" s="21">
        <v>3</v>
      </c>
      <c r="AN137" s="21" t="s">
        <v>394</v>
      </c>
      <c r="AO137" s="21">
        <v>-17</v>
      </c>
      <c r="AP137" s="21">
        <v>3</v>
      </c>
      <c r="AQ137" s="21" t="s">
        <v>260</v>
      </c>
      <c r="AR137" s="21">
        <v>-14</v>
      </c>
      <c r="AS137" s="21">
        <v>3</v>
      </c>
      <c r="AT137" s="21" t="s">
        <v>626</v>
      </c>
      <c r="AU137" s="21">
        <v>4</v>
      </c>
      <c r="AV137" s="21">
        <v>3</v>
      </c>
      <c r="AW137" s="21" t="s">
        <v>260</v>
      </c>
      <c r="AX137" s="21">
        <v>9</v>
      </c>
      <c r="AY137" s="21">
        <v>3</v>
      </c>
      <c r="AZ137" s="21" t="s">
        <v>260</v>
      </c>
      <c r="BA137" s="21">
        <v>-12</v>
      </c>
      <c r="BB137" s="21">
        <v>3</v>
      </c>
      <c r="BC137" s="21"/>
      <c r="BD137" s="21"/>
      <c r="BE137" s="21">
        <v>3</v>
      </c>
      <c r="BF137" s="21"/>
      <c r="BG137" s="21"/>
      <c r="BH137" s="21">
        <v>3</v>
      </c>
      <c r="BI137" s="21"/>
      <c r="BJ137" s="21"/>
      <c r="BK137" s="21">
        <v>3</v>
      </c>
    </row>
    <row r="138" spans="1:63" x14ac:dyDescent="0.25">
      <c r="A138" s="21" t="s">
        <v>260</v>
      </c>
      <c r="B138" s="21">
        <v>-18</v>
      </c>
      <c r="C138" s="21">
        <v>4</v>
      </c>
      <c r="D138" s="21" t="s">
        <v>79</v>
      </c>
      <c r="E138" s="21">
        <v>7</v>
      </c>
      <c r="F138" s="21">
        <v>4</v>
      </c>
      <c r="G138" s="21" t="s">
        <v>12</v>
      </c>
      <c r="H138" s="21">
        <v>-4</v>
      </c>
      <c r="I138" s="21">
        <v>4</v>
      </c>
      <c r="J138" s="21" t="s">
        <v>284</v>
      </c>
      <c r="K138" s="21">
        <v>1</v>
      </c>
      <c r="L138" s="21">
        <v>4</v>
      </c>
      <c r="M138" s="21" t="s">
        <v>12</v>
      </c>
      <c r="N138" s="21">
        <v>-6</v>
      </c>
      <c r="O138" s="21">
        <v>4</v>
      </c>
      <c r="P138" s="21" t="s">
        <v>79</v>
      </c>
      <c r="Q138" s="21">
        <v>4</v>
      </c>
      <c r="R138" s="21">
        <v>4</v>
      </c>
      <c r="S138" s="21" t="s">
        <v>12</v>
      </c>
      <c r="T138" s="21">
        <v>-12</v>
      </c>
      <c r="U138" s="21">
        <v>4</v>
      </c>
      <c r="V138" s="21" t="s">
        <v>12</v>
      </c>
      <c r="W138" s="21">
        <v>-9</v>
      </c>
      <c r="X138" s="21">
        <v>4</v>
      </c>
      <c r="Y138" s="21" t="s">
        <v>79</v>
      </c>
      <c r="Z138" s="21">
        <v>1</v>
      </c>
      <c r="AA138" s="21">
        <v>4</v>
      </c>
      <c r="AB138" s="21" t="s">
        <v>79</v>
      </c>
      <c r="AC138" s="21">
        <v>-6</v>
      </c>
      <c r="AD138" s="21">
        <v>4</v>
      </c>
      <c r="AE138" s="21" t="s">
        <v>79</v>
      </c>
      <c r="AF138" s="21">
        <v>7</v>
      </c>
      <c r="AG138" s="21">
        <v>4</v>
      </c>
      <c r="AH138" s="21" t="s">
        <v>12</v>
      </c>
      <c r="AI138" s="21">
        <v>9</v>
      </c>
      <c r="AJ138" s="21">
        <v>4</v>
      </c>
      <c r="AK138" s="21" t="s">
        <v>79</v>
      </c>
      <c r="AL138" s="21">
        <v>-3</v>
      </c>
      <c r="AM138" s="21">
        <v>4</v>
      </c>
      <c r="AN138" s="21" t="s">
        <v>12</v>
      </c>
      <c r="AO138" s="21">
        <v>-17</v>
      </c>
      <c r="AP138" s="21">
        <v>4</v>
      </c>
      <c r="AQ138" s="21" t="s">
        <v>79</v>
      </c>
      <c r="AR138" s="21">
        <v>-14</v>
      </c>
      <c r="AS138" s="21">
        <v>4</v>
      </c>
      <c r="AT138" s="21" t="s">
        <v>12</v>
      </c>
      <c r="AU138" s="21">
        <v>4</v>
      </c>
      <c r="AV138" s="21">
        <v>4</v>
      </c>
      <c r="AW138" s="21" t="s">
        <v>79</v>
      </c>
      <c r="AX138" s="21">
        <v>9</v>
      </c>
      <c r="AY138" s="21">
        <v>4</v>
      </c>
      <c r="AZ138" s="21" t="s">
        <v>79</v>
      </c>
      <c r="BA138" s="21">
        <v>-12</v>
      </c>
      <c r="BB138" s="21">
        <v>4</v>
      </c>
      <c r="BC138" s="21"/>
      <c r="BD138" s="21"/>
      <c r="BE138" s="21">
        <v>4</v>
      </c>
      <c r="BF138" s="21"/>
      <c r="BG138" s="21"/>
      <c r="BH138" s="21">
        <v>4</v>
      </c>
      <c r="BI138" s="21"/>
      <c r="BJ138" s="21"/>
      <c r="BK138" s="21">
        <v>4</v>
      </c>
    </row>
    <row r="139" spans="1:63" x14ac:dyDescent="0.25">
      <c r="A139" s="21" t="s">
        <v>128</v>
      </c>
      <c r="B139" s="21">
        <v>3</v>
      </c>
      <c r="C139" s="21">
        <v>1</v>
      </c>
      <c r="D139" s="21" t="s">
        <v>128</v>
      </c>
      <c r="E139" s="21">
        <v>-1</v>
      </c>
      <c r="F139" s="21">
        <v>1</v>
      </c>
      <c r="G139" s="21" t="s">
        <v>128</v>
      </c>
      <c r="H139" s="21">
        <v>-7</v>
      </c>
      <c r="I139" s="21">
        <v>1</v>
      </c>
      <c r="J139" s="21" t="s">
        <v>602</v>
      </c>
      <c r="K139" s="21">
        <v>0</v>
      </c>
      <c r="L139" s="21">
        <v>1</v>
      </c>
      <c r="M139" s="21" t="s">
        <v>128</v>
      </c>
      <c r="N139" s="21">
        <v>-1</v>
      </c>
      <c r="O139" s="21">
        <v>1</v>
      </c>
      <c r="P139" s="21" t="s">
        <v>128</v>
      </c>
      <c r="Q139" s="21">
        <v>-2</v>
      </c>
      <c r="R139" s="21">
        <v>1</v>
      </c>
      <c r="S139" s="21" t="s">
        <v>128</v>
      </c>
      <c r="T139" s="21">
        <v>17</v>
      </c>
      <c r="U139" s="21">
        <v>1</v>
      </c>
      <c r="V139" s="21" t="s">
        <v>128</v>
      </c>
      <c r="W139" s="21">
        <v>-16</v>
      </c>
      <c r="X139" s="21">
        <v>1</v>
      </c>
      <c r="Y139" s="21" t="s">
        <v>128</v>
      </c>
      <c r="Z139" s="21">
        <v>9</v>
      </c>
      <c r="AA139" s="21">
        <v>1</v>
      </c>
      <c r="AB139" s="21" t="s">
        <v>600</v>
      </c>
      <c r="AC139" s="21">
        <v>-5</v>
      </c>
      <c r="AD139" s="21">
        <v>1</v>
      </c>
      <c r="AE139" s="21" t="s">
        <v>128</v>
      </c>
      <c r="AF139" s="21">
        <v>3</v>
      </c>
      <c r="AG139" s="21">
        <v>1</v>
      </c>
      <c r="AH139" s="21" t="s">
        <v>603</v>
      </c>
      <c r="AI139" s="21">
        <v>23</v>
      </c>
      <c r="AJ139" s="21">
        <v>1</v>
      </c>
      <c r="AK139" s="21" t="s">
        <v>128</v>
      </c>
      <c r="AL139" s="21">
        <v>-6</v>
      </c>
      <c r="AM139" s="21">
        <v>1</v>
      </c>
      <c r="AN139" s="21" t="s">
        <v>602</v>
      </c>
      <c r="AO139" s="21">
        <v>10</v>
      </c>
      <c r="AP139" s="21">
        <v>1</v>
      </c>
      <c r="AQ139" s="21" t="s">
        <v>128</v>
      </c>
      <c r="AR139" s="21">
        <v>10</v>
      </c>
      <c r="AS139" s="21">
        <v>1</v>
      </c>
      <c r="AT139" s="21" t="s">
        <v>154</v>
      </c>
      <c r="AU139" s="21">
        <v>-15</v>
      </c>
      <c r="AV139" s="21">
        <v>1</v>
      </c>
      <c r="AW139" s="21" t="s">
        <v>128</v>
      </c>
      <c r="AX139" s="21">
        <v>-3</v>
      </c>
      <c r="AY139" s="21">
        <v>1</v>
      </c>
      <c r="AZ139" s="21" t="s">
        <v>128</v>
      </c>
      <c r="BA139" s="21">
        <v>0</v>
      </c>
      <c r="BB139" s="21">
        <v>1</v>
      </c>
      <c r="BC139" s="21"/>
      <c r="BD139" s="21"/>
      <c r="BE139" s="21">
        <v>1</v>
      </c>
      <c r="BF139" s="21"/>
      <c r="BG139" s="21"/>
      <c r="BH139" s="21">
        <v>1</v>
      </c>
      <c r="BI139" s="21"/>
      <c r="BJ139" s="21"/>
      <c r="BK139" s="21">
        <v>1</v>
      </c>
    </row>
    <row r="140" spans="1:63" x14ac:dyDescent="0.25">
      <c r="A140" s="21" t="s">
        <v>255</v>
      </c>
      <c r="B140" s="21">
        <v>3</v>
      </c>
      <c r="C140" s="21">
        <v>2</v>
      </c>
      <c r="D140" s="21" t="s">
        <v>255</v>
      </c>
      <c r="E140" s="21">
        <v>-1</v>
      </c>
      <c r="F140" s="21">
        <v>2</v>
      </c>
      <c r="G140" s="21" t="s">
        <v>255</v>
      </c>
      <c r="H140" s="21">
        <v>-7</v>
      </c>
      <c r="I140" s="21">
        <v>2</v>
      </c>
      <c r="J140" s="21" t="s">
        <v>115</v>
      </c>
      <c r="K140" s="21">
        <v>0</v>
      </c>
      <c r="L140" s="21">
        <v>2</v>
      </c>
      <c r="M140" s="21" t="s">
        <v>71</v>
      </c>
      <c r="N140" s="21">
        <v>-1</v>
      </c>
      <c r="O140" s="21">
        <v>2</v>
      </c>
      <c r="P140" s="21" t="s">
        <v>255</v>
      </c>
      <c r="Q140" s="21">
        <v>-2</v>
      </c>
      <c r="R140" s="21">
        <v>2</v>
      </c>
      <c r="S140" s="21" t="s">
        <v>71</v>
      </c>
      <c r="T140" s="21">
        <v>17</v>
      </c>
      <c r="U140" s="21">
        <v>2</v>
      </c>
      <c r="V140" s="21" t="s">
        <v>71</v>
      </c>
      <c r="W140" s="21">
        <v>-16</v>
      </c>
      <c r="X140" s="21">
        <v>2</v>
      </c>
      <c r="Y140" s="21" t="s">
        <v>71</v>
      </c>
      <c r="Z140" s="21">
        <v>9</v>
      </c>
      <c r="AA140" s="21">
        <v>2</v>
      </c>
      <c r="AB140" s="21" t="s">
        <v>494</v>
      </c>
      <c r="AC140" s="21">
        <v>-5</v>
      </c>
      <c r="AD140" s="21">
        <v>2</v>
      </c>
      <c r="AE140" s="21" t="s">
        <v>71</v>
      </c>
      <c r="AF140" s="21">
        <v>3</v>
      </c>
      <c r="AG140" s="21">
        <v>2</v>
      </c>
      <c r="AH140" s="21" t="s">
        <v>54</v>
      </c>
      <c r="AI140" s="21">
        <v>23</v>
      </c>
      <c r="AJ140" s="21">
        <v>2</v>
      </c>
      <c r="AK140" s="21" t="s">
        <v>71</v>
      </c>
      <c r="AL140" s="21">
        <v>-6</v>
      </c>
      <c r="AM140" s="21">
        <v>2</v>
      </c>
      <c r="AN140" s="21" t="s">
        <v>494</v>
      </c>
      <c r="AO140" s="21">
        <v>10</v>
      </c>
      <c r="AP140" s="21">
        <v>2</v>
      </c>
      <c r="AQ140" s="21" t="s">
        <v>71</v>
      </c>
      <c r="AR140" s="21">
        <v>10</v>
      </c>
      <c r="AS140" s="21">
        <v>2</v>
      </c>
      <c r="AT140" s="21" t="s">
        <v>497</v>
      </c>
      <c r="AU140" s="21">
        <v>-15</v>
      </c>
      <c r="AV140" s="21">
        <v>2</v>
      </c>
      <c r="AW140" s="21" t="s">
        <v>71</v>
      </c>
      <c r="AX140" s="21">
        <v>-3</v>
      </c>
      <c r="AY140" s="21">
        <v>2</v>
      </c>
      <c r="AZ140" s="21" t="s">
        <v>71</v>
      </c>
      <c r="BA140" s="21">
        <v>0</v>
      </c>
      <c r="BB140" s="21">
        <v>2</v>
      </c>
      <c r="BC140" s="21"/>
      <c r="BD140" s="21"/>
      <c r="BE140" s="21">
        <v>2</v>
      </c>
      <c r="BF140" s="21"/>
      <c r="BG140" s="21"/>
      <c r="BH140" s="21">
        <v>2</v>
      </c>
      <c r="BI140" s="21"/>
      <c r="BJ140" s="21"/>
      <c r="BK140" s="21">
        <v>2</v>
      </c>
    </row>
    <row r="141" spans="1:63" x14ac:dyDescent="0.25">
      <c r="A141" s="21" t="s">
        <v>494</v>
      </c>
      <c r="B141" s="21">
        <v>3</v>
      </c>
      <c r="C141" s="21">
        <v>3</v>
      </c>
      <c r="D141" s="21" t="s">
        <v>494</v>
      </c>
      <c r="E141" s="21">
        <v>-1</v>
      </c>
      <c r="F141" s="21">
        <v>3</v>
      </c>
      <c r="G141" s="21" t="s">
        <v>494</v>
      </c>
      <c r="H141" s="21">
        <v>-7</v>
      </c>
      <c r="I141" s="21">
        <v>3</v>
      </c>
      <c r="J141" s="21" t="s">
        <v>12</v>
      </c>
      <c r="K141" s="21">
        <v>0</v>
      </c>
      <c r="L141" s="21">
        <v>3</v>
      </c>
      <c r="M141" s="21" t="s">
        <v>54</v>
      </c>
      <c r="N141" s="21">
        <v>-1</v>
      </c>
      <c r="O141" s="21">
        <v>3</v>
      </c>
      <c r="P141" s="21" t="s">
        <v>54</v>
      </c>
      <c r="Q141" s="21">
        <v>-2</v>
      </c>
      <c r="R141" s="21">
        <v>3</v>
      </c>
      <c r="S141" s="21" t="s">
        <v>413</v>
      </c>
      <c r="T141" s="21">
        <v>17</v>
      </c>
      <c r="U141" s="21">
        <v>3</v>
      </c>
      <c r="V141" s="21" t="s">
        <v>413</v>
      </c>
      <c r="W141" s="21">
        <v>-16</v>
      </c>
      <c r="X141" s="21">
        <v>3</v>
      </c>
      <c r="Y141" s="21" t="s">
        <v>413</v>
      </c>
      <c r="Z141" s="21">
        <v>9</v>
      </c>
      <c r="AA141" s="21">
        <v>3</v>
      </c>
      <c r="AB141" s="21" t="s">
        <v>54</v>
      </c>
      <c r="AC141" s="21">
        <v>-5</v>
      </c>
      <c r="AD141" s="21">
        <v>3</v>
      </c>
      <c r="AE141" s="21" t="s">
        <v>413</v>
      </c>
      <c r="AF141" s="21">
        <v>3</v>
      </c>
      <c r="AG141" s="21">
        <v>3</v>
      </c>
      <c r="AH141" s="21" t="s">
        <v>260</v>
      </c>
      <c r="AI141" s="21">
        <v>23</v>
      </c>
      <c r="AJ141" s="21">
        <v>3</v>
      </c>
      <c r="AK141" s="21" t="s">
        <v>413</v>
      </c>
      <c r="AL141" s="21">
        <v>-6</v>
      </c>
      <c r="AM141" s="21">
        <v>3</v>
      </c>
      <c r="AN141" s="21" t="s">
        <v>626</v>
      </c>
      <c r="AO141" s="21">
        <v>10</v>
      </c>
      <c r="AP141" s="21">
        <v>3</v>
      </c>
      <c r="AQ141" s="21" t="s">
        <v>413</v>
      </c>
      <c r="AR141" s="21">
        <v>10</v>
      </c>
      <c r="AS141" s="21">
        <v>3</v>
      </c>
      <c r="AT141" s="21" t="s">
        <v>54</v>
      </c>
      <c r="AU141" s="21">
        <v>-15</v>
      </c>
      <c r="AV141" s="21">
        <v>3</v>
      </c>
      <c r="AW141" s="21" t="s">
        <v>413</v>
      </c>
      <c r="AX141" s="21">
        <v>-3</v>
      </c>
      <c r="AY141" s="21">
        <v>3</v>
      </c>
      <c r="AZ141" s="21" t="s">
        <v>413</v>
      </c>
      <c r="BA141" s="21">
        <v>0</v>
      </c>
      <c r="BB141" s="21">
        <v>3</v>
      </c>
      <c r="BC141" s="21"/>
      <c r="BD141" s="21"/>
      <c r="BE141" s="21">
        <v>3</v>
      </c>
      <c r="BF141" s="21"/>
      <c r="BG141" s="21"/>
      <c r="BH141" s="21">
        <v>3</v>
      </c>
      <c r="BI141" s="21"/>
      <c r="BJ141" s="21"/>
      <c r="BK141" s="21">
        <v>3</v>
      </c>
    </row>
    <row r="142" spans="1:63" x14ac:dyDescent="0.25">
      <c r="A142" s="21" t="s">
        <v>284</v>
      </c>
      <c r="B142" s="21">
        <v>3</v>
      </c>
      <c r="C142" s="21">
        <v>4</v>
      </c>
      <c r="D142" s="21" t="s">
        <v>284</v>
      </c>
      <c r="E142" s="21">
        <v>-1</v>
      </c>
      <c r="F142" s="21">
        <v>4</v>
      </c>
      <c r="G142" s="21" t="s">
        <v>284</v>
      </c>
      <c r="H142" s="21">
        <v>-7</v>
      </c>
      <c r="I142" s="21">
        <v>4</v>
      </c>
      <c r="J142" s="21" t="s">
        <v>36</v>
      </c>
      <c r="K142" s="21">
        <v>0</v>
      </c>
      <c r="L142" s="21">
        <v>4</v>
      </c>
      <c r="M142" s="21" t="s">
        <v>284</v>
      </c>
      <c r="N142" s="21">
        <v>-1</v>
      </c>
      <c r="O142" s="21">
        <v>4</v>
      </c>
      <c r="P142" s="21" t="s">
        <v>284</v>
      </c>
      <c r="Q142" s="21">
        <v>-2</v>
      </c>
      <c r="R142" s="21">
        <v>4</v>
      </c>
      <c r="S142" s="21" t="s">
        <v>284</v>
      </c>
      <c r="T142" s="21">
        <v>17</v>
      </c>
      <c r="U142" s="21">
        <v>4</v>
      </c>
      <c r="V142" s="21" t="s">
        <v>284</v>
      </c>
      <c r="W142" s="21">
        <v>-16</v>
      </c>
      <c r="X142" s="21">
        <v>4</v>
      </c>
      <c r="Y142" s="21" t="s">
        <v>284</v>
      </c>
      <c r="Z142" s="21">
        <v>9</v>
      </c>
      <c r="AA142" s="21">
        <v>4</v>
      </c>
      <c r="AB142" s="21" t="s">
        <v>12</v>
      </c>
      <c r="AC142" s="21">
        <v>-5</v>
      </c>
      <c r="AD142" s="21">
        <v>4</v>
      </c>
      <c r="AE142" s="21" t="s">
        <v>284</v>
      </c>
      <c r="AF142" s="21">
        <v>3</v>
      </c>
      <c r="AG142" s="21">
        <v>4</v>
      </c>
      <c r="AH142" s="21" t="s">
        <v>79</v>
      </c>
      <c r="AI142" s="21">
        <v>23</v>
      </c>
      <c r="AJ142" s="21">
        <v>4</v>
      </c>
      <c r="AK142" s="21" t="s">
        <v>284</v>
      </c>
      <c r="AL142" s="21">
        <v>-6</v>
      </c>
      <c r="AM142" s="21">
        <v>4</v>
      </c>
      <c r="AN142" s="21" t="s">
        <v>625</v>
      </c>
      <c r="AO142" s="21">
        <v>10</v>
      </c>
      <c r="AP142" s="21">
        <v>4</v>
      </c>
      <c r="AQ142" s="21" t="s">
        <v>284</v>
      </c>
      <c r="AR142" s="21">
        <v>10</v>
      </c>
      <c r="AS142" s="21">
        <v>4</v>
      </c>
      <c r="AT142" s="21" t="s">
        <v>91</v>
      </c>
      <c r="AU142" s="21">
        <v>-15</v>
      </c>
      <c r="AV142" s="21">
        <v>4</v>
      </c>
      <c r="AW142" s="21" t="s">
        <v>284</v>
      </c>
      <c r="AX142" s="21">
        <v>-3</v>
      </c>
      <c r="AY142" s="21">
        <v>4</v>
      </c>
      <c r="AZ142" s="21" t="s">
        <v>284</v>
      </c>
      <c r="BA142" s="21">
        <v>0</v>
      </c>
      <c r="BB142" s="21">
        <v>4</v>
      </c>
      <c r="BC142" s="21"/>
      <c r="BD142" s="21"/>
      <c r="BE142" s="21">
        <v>4</v>
      </c>
      <c r="BF142" s="21"/>
      <c r="BG142" s="21"/>
      <c r="BH142" s="21">
        <v>4</v>
      </c>
      <c r="BI142" s="21"/>
      <c r="BJ142" s="21"/>
      <c r="BK142" s="21">
        <v>4</v>
      </c>
    </row>
    <row r="143" spans="1:63" x14ac:dyDescent="0.25">
      <c r="A143" s="21" t="s">
        <v>603</v>
      </c>
      <c r="B143" s="21">
        <v>-2</v>
      </c>
      <c r="C143" s="21">
        <v>1</v>
      </c>
      <c r="D143" s="21" t="s">
        <v>369</v>
      </c>
      <c r="E143" s="21">
        <v>21</v>
      </c>
      <c r="F143" s="21">
        <v>1</v>
      </c>
      <c r="G143" s="21" t="s">
        <v>603</v>
      </c>
      <c r="H143" s="21">
        <v>1</v>
      </c>
      <c r="I143" s="21">
        <v>1</v>
      </c>
      <c r="J143" s="21" t="s">
        <v>603</v>
      </c>
      <c r="K143" s="21">
        <v>6</v>
      </c>
      <c r="L143" s="21">
        <v>1</v>
      </c>
      <c r="M143" s="21" t="s">
        <v>603</v>
      </c>
      <c r="N143" s="21">
        <v>-2</v>
      </c>
      <c r="O143" s="21">
        <v>1</v>
      </c>
      <c r="P143" s="21" t="s">
        <v>154</v>
      </c>
      <c r="Q143" s="21">
        <v>-15</v>
      </c>
      <c r="R143" s="21">
        <v>1</v>
      </c>
      <c r="S143" s="21" t="s">
        <v>604</v>
      </c>
      <c r="T143" s="21">
        <v>16</v>
      </c>
      <c r="U143" s="21">
        <v>1</v>
      </c>
      <c r="V143" s="21" t="s">
        <v>603</v>
      </c>
      <c r="W143" s="21">
        <v>-18</v>
      </c>
      <c r="X143" s="21">
        <v>1</v>
      </c>
      <c r="Y143" s="21" t="s">
        <v>603</v>
      </c>
      <c r="Z143" s="21">
        <v>17</v>
      </c>
      <c r="AA143" s="21">
        <v>1</v>
      </c>
      <c r="AB143" s="21" t="s">
        <v>128</v>
      </c>
      <c r="AC143" s="21">
        <v>7</v>
      </c>
      <c r="AD143" s="21">
        <v>1</v>
      </c>
      <c r="AE143" s="21" t="s">
        <v>559</v>
      </c>
      <c r="AF143" s="21">
        <v>-5</v>
      </c>
      <c r="AG143" s="21">
        <v>1</v>
      </c>
      <c r="AH143" s="21" t="s">
        <v>154</v>
      </c>
      <c r="AI143" s="21">
        <v>1</v>
      </c>
      <c r="AJ143" s="21">
        <v>1</v>
      </c>
      <c r="AK143" s="21" t="s">
        <v>602</v>
      </c>
      <c r="AL143" s="21">
        <v>-9</v>
      </c>
      <c r="AM143" s="21">
        <v>1</v>
      </c>
      <c r="AN143" s="21" t="s">
        <v>255</v>
      </c>
      <c r="AO143" s="21">
        <v>-6</v>
      </c>
      <c r="AP143" s="21">
        <v>1</v>
      </c>
      <c r="AQ143" s="21" t="s">
        <v>602</v>
      </c>
      <c r="AR143" s="21">
        <v>-3</v>
      </c>
      <c r="AS143" s="21">
        <v>1</v>
      </c>
      <c r="AT143" s="21" t="s">
        <v>128</v>
      </c>
      <c r="AU143" s="21">
        <v>4</v>
      </c>
      <c r="AV143" s="21">
        <v>1</v>
      </c>
      <c r="AW143" s="21" t="s">
        <v>602</v>
      </c>
      <c r="AX143" s="21">
        <v>9</v>
      </c>
      <c r="AY143" s="21">
        <v>1</v>
      </c>
      <c r="AZ143" s="21" t="s">
        <v>602</v>
      </c>
      <c r="BA143" s="21">
        <v>-8</v>
      </c>
      <c r="BB143" s="21">
        <v>1</v>
      </c>
      <c r="BC143" s="21"/>
      <c r="BD143" s="21"/>
      <c r="BE143" s="21">
        <v>1</v>
      </c>
      <c r="BF143" s="21"/>
      <c r="BG143" s="21"/>
      <c r="BH143" s="21">
        <v>1</v>
      </c>
      <c r="BI143" s="21"/>
      <c r="BJ143" s="21"/>
      <c r="BK143" s="21">
        <v>1</v>
      </c>
    </row>
    <row r="144" spans="1:63" x14ac:dyDescent="0.25">
      <c r="A144" s="21" t="s">
        <v>71</v>
      </c>
      <c r="B144" s="21">
        <v>-2</v>
      </c>
      <c r="C144" s="21">
        <v>2</v>
      </c>
      <c r="D144" s="21" t="s">
        <v>497</v>
      </c>
      <c r="E144" s="21">
        <v>21</v>
      </c>
      <c r="F144" s="21">
        <v>2</v>
      </c>
      <c r="G144" s="21" t="s">
        <v>54</v>
      </c>
      <c r="H144" s="21">
        <v>1</v>
      </c>
      <c r="I144" s="21">
        <v>2</v>
      </c>
      <c r="J144" s="21" t="s">
        <v>260</v>
      </c>
      <c r="K144" s="21">
        <v>6</v>
      </c>
      <c r="L144" s="21">
        <v>2</v>
      </c>
      <c r="M144" s="21" t="s">
        <v>260</v>
      </c>
      <c r="N144" s="21">
        <v>-2</v>
      </c>
      <c r="O144" s="21">
        <v>2</v>
      </c>
      <c r="P144" s="21" t="s">
        <v>497</v>
      </c>
      <c r="Q144" s="21">
        <v>-15</v>
      </c>
      <c r="R144" s="21">
        <v>2</v>
      </c>
      <c r="S144" s="21" t="s">
        <v>603</v>
      </c>
      <c r="T144" s="21">
        <v>16</v>
      </c>
      <c r="U144" s="21">
        <v>2</v>
      </c>
      <c r="V144" s="21" t="s">
        <v>255</v>
      </c>
      <c r="W144" s="21">
        <v>-18</v>
      </c>
      <c r="X144" s="21">
        <v>2</v>
      </c>
      <c r="Y144" s="21" t="s">
        <v>494</v>
      </c>
      <c r="Z144" s="21">
        <v>17</v>
      </c>
      <c r="AA144" s="21">
        <v>2</v>
      </c>
      <c r="AB144" s="21" t="s">
        <v>71</v>
      </c>
      <c r="AC144" s="21">
        <v>7</v>
      </c>
      <c r="AD144" s="21">
        <v>2</v>
      </c>
      <c r="AE144" s="21" t="s">
        <v>494</v>
      </c>
      <c r="AF144" s="21">
        <v>-5</v>
      </c>
      <c r="AG144" s="21">
        <v>2</v>
      </c>
      <c r="AH144" s="21" t="s">
        <v>497</v>
      </c>
      <c r="AI144" s="21">
        <v>1</v>
      </c>
      <c r="AJ144" s="21">
        <v>2</v>
      </c>
      <c r="AK144" s="21" t="s">
        <v>494</v>
      </c>
      <c r="AL144" s="21">
        <v>-9</v>
      </c>
      <c r="AM144" s="21">
        <v>2</v>
      </c>
      <c r="AN144" s="21" t="s">
        <v>54</v>
      </c>
      <c r="AO144" s="21">
        <v>-6</v>
      </c>
      <c r="AP144" s="21">
        <v>2</v>
      </c>
      <c r="AQ144" s="21" t="s">
        <v>494</v>
      </c>
      <c r="AR144" s="21">
        <v>-3</v>
      </c>
      <c r="AS144" s="21">
        <v>2</v>
      </c>
      <c r="AT144" s="21" t="s">
        <v>71</v>
      </c>
      <c r="AU144" s="21">
        <v>4</v>
      </c>
      <c r="AV144" s="21">
        <v>2</v>
      </c>
      <c r="AW144" s="21" t="s">
        <v>494</v>
      </c>
      <c r="AX144" s="21">
        <v>9</v>
      </c>
      <c r="AY144" s="21">
        <v>2</v>
      </c>
      <c r="AZ144" s="21" t="s">
        <v>494</v>
      </c>
      <c r="BA144" s="21">
        <v>-8</v>
      </c>
      <c r="BB144" s="21">
        <v>2</v>
      </c>
      <c r="BC144" s="21"/>
      <c r="BD144" s="21"/>
      <c r="BE144" s="21">
        <v>2</v>
      </c>
      <c r="BF144" s="21"/>
      <c r="BG144" s="21"/>
      <c r="BH144" s="21">
        <v>2</v>
      </c>
      <c r="BI144" s="21"/>
      <c r="BJ144" s="21"/>
      <c r="BK144" s="21">
        <v>2</v>
      </c>
    </row>
    <row r="145" spans="1:63" x14ac:dyDescent="0.25">
      <c r="A145" s="21" t="s">
        <v>413</v>
      </c>
      <c r="B145" s="21">
        <v>-2</v>
      </c>
      <c r="C145" s="21">
        <v>3</v>
      </c>
      <c r="D145" s="21" t="s">
        <v>394</v>
      </c>
      <c r="E145" s="21">
        <v>21</v>
      </c>
      <c r="F145" s="21">
        <v>3</v>
      </c>
      <c r="G145" s="21" t="s">
        <v>413</v>
      </c>
      <c r="H145" s="21">
        <v>1</v>
      </c>
      <c r="I145" s="21">
        <v>3</v>
      </c>
      <c r="J145" s="21" t="s">
        <v>413</v>
      </c>
      <c r="K145" s="21">
        <v>6</v>
      </c>
      <c r="L145" s="21">
        <v>3</v>
      </c>
      <c r="M145" s="21" t="s">
        <v>413</v>
      </c>
      <c r="N145" s="21">
        <v>-2</v>
      </c>
      <c r="O145" s="21">
        <v>3</v>
      </c>
      <c r="P145" s="21" t="s">
        <v>394</v>
      </c>
      <c r="Q145" s="21">
        <v>-15</v>
      </c>
      <c r="R145" s="21">
        <v>3</v>
      </c>
      <c r="S145" s="21" t="s">
        <v>260</v>
      </c>
      <c r="T145" s="21">
        <v>16</v>
      </c>
      <c r="U145" s="21">
        <v>3</v>
      </c>
      <c r="V145" s="21" t="s">
        <v>260</v>
      </c>
      <c r="W145" s="21">
        <v>-18</v>
      </c>
      <c r="X145" s="21">
        <v>3</v>
      </c>
      <c r="Y145" s="21" t="s">
        <v>54</v>
      </c>
      <c r="Z145" s="21">
        <v>17</v>
      </c>
      <c r="AA145" s="21">
        <v>3</v>
      </c>
      <c r="AB145" s="21" t="s">
        <v>413</v>
      </c>
      <c r="AC145" s="21">
        <v>7</v>
      </c>
      <c r="AD145" s="21">
        <v>3</v>
      </c>
      <c r="AE145" s="21" t="s">
        <v>54</v>
      </c>
      <c r="AF145" s="21">
        <v>-5</v>
      </c>
      <c r="AG145" s="21">
        <v>3</v>
      </c>
      <c r="AH145" s="21" t="s">
        <v>394</v>
      </c>
      <c r="AI145" s="21">
        <v>1</v>
      </c>
      <c r="AJ145" s="21">
        <v>3</v>
      </c>
      <c r="AK145" s="21" t="s">
        <v>625</v>
      </c>
      <c r="AL145" s="21">
        <v>-9</v>
      </c>
      <c r="AM145" s="21">
        <v>3</v>
      </c>
      <c r="AN145" s="21" t="s">
        <v>260</v>
      </c>
      <c r="AO145" s="21">
        <v>-6</v>
      </c>
      <c r="AP145" s="21">
        <v>3</v>
      </c>
      <c r="AQ145" s="21" t="s">
        <v>36</v>
      </c>
      <c r="AR145" s="21">
        <v>-3</v>
      </c>
      <c r="AS145" s="21">
        <v>3</v>
      </c>
      <c r="AT145" s="21" t="s">
        <v>413</v>
      </c>
      <c r="AU145" s="21">
        <v>4</v>
      </c>
      <c r="AV145" s="21">
        <v>3</v>
      </c>
      <c r="AW145" s="21" t="s">
        <v>626</v>
      </c>
      <c r="AX145" s="21">
        <v>9</v>
      </c>
      <c r="AY145" s="21">
        <v>3</v>
      </c>
      <c r="AZ145" s="21" t="s">
        <v>626</v>
      </c>
      <c r="BA145" s="21">
        <v>-8</v>
      </c>
      <c r="BB145" s="21">
        <v>3</v>
      </c>
      <c r="BC145" s="21"/>
      <c r="BD145" s="21"/>
      <c r="BE145" s="21">
        <v>3</v>
      </c>
      <c r="BF145" s="21"/>
      <c r="BG145" s="21"/>
      <c r="BH145" s="21">
        <v>3</v>
      </c>
      <c r="BI145" s="21"/>
      <c r="BJ145" s="21"/>
      <c r="BK145" s="21">
        <v>3</v>
      </c>
    </row>
    <row r="146" spans="1:63" x14ac:dyDescent="0.25">
      <c r="A146" s="21" t="s">
        <v>79</v>
      </c>
      <c r="B146" s="21">
        <v>-2</v>
      </c>
      <c r="C146" s="21">
        <v>4</v>
      </c>
      <c r="D146" s="21" t="s">
        <v>91</v>
      </c>
      <c r="E146" s="21">
        <v>21</v>
      </c>
      <c r="F146" s="21">
        <v>4</v>
      </c>
      <c r="G146" s="21" t="s">
        <v>79</v>
      </c>
      <c r="H146" s="21">
        <v>1</v>
      </c>
      <c r="I146" s="21">
        <v>4</v>
      </c>
      <c r="J146" s="21" t="s">
        <v>79</v>
      </c>
      <c r="K146" s="21">
        <v>6</v>
      </c>
      <c r="L146" s="21">
        <v>4</v>
      </c>
      <c r="M146" s="21" t="s">
        <v>79</v>
      </c>
      <c r="N146" s="21">
        <v>-2</v>
      </c>
      <c r="O146" s="21">
        <v>4</v>
      </c>
      <c r="P146" s="21" t="s">
        <v>91</v>
      </c>
      <c r="Q146" s="21">
        <v>-15</v>
      </c>
      <c r="R146" s="21">
        <v>4</v>
      </c>
      <c r="S146" s="21" t="s">
        <v>79</v>
      </c>
      <c r="T146" s="21">
        <v>16</v>
      </c>
      <c r="U146" s="21">
        <v>4</v>
      </c>
      <c r="V146" s="21" t="s">
        <v>79</v>
      </c>
      <c r="W146" s="21">
        <v>-18</v>
      </c>
      <c r="X146" s="21">
        <v>4</v>
      </c>
      <c r="Y146" s="21" t="s">
        <v>12</v>
      </c>
      <c r="Z146" s="21">
        <v>17</v>
      </c>
      <c r="AA146" s="21">
        <v>4</v>
      </c>
      <c r="AB146" s="21" t="s">
        <v>284</v>
      </c>
      <c r="AC146" s="21">
        <v>7</v>
      </c>
      <c r="AD146" s="21">
        <v>4</v>
      </c>
      <c r="AE146" s="21" t="s">
        <v>12</v>
      </c>
      <c r="AF146" s="21">
        <v>-5</v>
      </c>
      <c r="AG146" s="21">
        <v>4</v>
      </c>
      <c r="AH146" s="21" t="s">
        <v>91</v>
      </c>
      <c r="AI146" s="21">
        <v>1</v>
      </c>
      <c r="AJ146" s="21">
        <v>4</v>
      </c>
      <c r="AK146" s="21" t="s">
        <v>12</v>
      </c>
      <c r="AL146" s="21">
        <v>-9</v>
      </c>
      <c r="AM146" s="21">
        <v>4</v>
      </c>
      <c r="AN146" s="21" t="s">
        <v>79</v>
      </c>
      <c r="AO146" s="21">
        <v>-6</v>
      </c>
      <c r="AP146" s="21">
        <v>4</v>
      </c>
      <c r="AQ146" s="21" t="s">
        <v>12</v>
      </c>
      <c r="AR146" s="21">
        <v>-3</v>
      </c>
      <c r="AS146" s="21">
        <v>4</v>
      </c>
      <c r="AT146" s="21" t="s">
        <v>284</v>
      </c>
      <c r="AU146" s="21">
        <v>4</v>
      </c>
      <c r="AV146" s="21">
        <v>4</v>
      </c>
      <c r="AW146" s="21" t="s">
        <v>12</v>
      </c>
      <c r="AX146" s="21">
        <v>9</v>
      </c>
      <c r="AY146" s="21">
        <v>4</v>
      </c>
      <c r="AZ146" s="21" t="s">
        <v>12</v>
      </c>
      <c r="BA146" s="21">
        <v>-8</v>
      </c>
      <c r="BB146" s="21">
        <v>4</v>
      </c>
      <c r="BC146" s="21"/>
      <c r="BD146" s="21"/>
      <c r="BE146" s="21">
        <v>4</v>
      </c>
      <c r="BF146" s="21"/>
      <c r="BG146" s="21"/>
      <c r="BH146" s="21">
        <v>4</v>
      </c>
      <c r="BI146" s="21"/>
      <c r="BJ146" s="21"/>
      <c r="BK146" s="21">
        <v>4</v>
      </c>
    </row>
    <row r="147" spans="1:63" x14ac:dyDescent="0.25">
      <c r="A147" s="21" t="s">
        <v>400</v>
      </c>
      <c r="B147" s="21">
        <v>-12</v>
      </c>
      <c r="C147" s="21">
        <v>1</v>
      </c>
      <c r="D147" s="21" t="s">
        <v>606</v>
      </c>
      <c r="E147" s="21">
        <v>-18</v>
      </c>
      <c r="F147" s="21">
        <v>1</v>
      </c>
      <c r="G147" s="21" t="s">
        <v>604</v>
      </c>
      <c r="H147" s="21">
        <v>2</v>
      </c>
      <c r="I147" s="21">
        <v>1</v>
      </c>
      <c r="J147" s="21" t="s">
        <v>553</v>
      </c>
      <c r="K147" s="21">
        <v>5</v>
      </c>
      <c r="L147" s="21">
        <v>1</v>
      </c>
      <c r="M147" s="21" t="s">
        <v>604</v>
      </c>
      <c r="N147" s="21">
        <v>-2</v>
      </c>
      <c r="O147" s="21">
        <v>1</v>
      </c>
      <c r="P147" s="21" t="s">
        <v>605</v>
      </c>
      <c r="Q147" s="21">
        <v>-11</v>
      </c>
      <c r="R147" s="21">
        <v>1</v>
      </c>
      <c r="S147" s="21" t="s">
        <v>599</v>
      </c>
      <c r="T147" s="21">
        <v>-23</v>
      </c>
      <c r="U147" s="21">
        <v>1</v>
      </c>
      <c r="V147" s="21" t="s">
        <v>553</v>
      </c>
      <c r="W147" s="21">
        <v>-16</v>
      </c>
      <c r="X147" s="21">
        <v>1</v>
      </c>
      <c r="Y147" s="21" t="s">
        <v>593</v>
      </c>
      <c r="Z147" s="21">
        <v>-1</v>
      </c>
      <c r="AA147" s="21">
        <v>1</v>
      </c>
      <c r="AB147" s="21" t="s">
        <v>606</v>
      </c>
      <c r="AC147" s="21">
        <v>-6</v>
      </c>
      <c r="AD147" s="21">
        <v>1</v>
      </c>
      <c r="AE147" s="21" t="s">
        <v>606</v>
      </c>
      <c r="AF147" s="21">
        <v>-2</v>
      </c>
      <c r="AG147" s="21">
        <v>1</v>
      </c>
      <c r="AH147" s="21" t="s">
        <v>369</v>
      </c>
      <c r="AI147" s="21">
        <v>5</v>
      </c>
      <c r="AJ147" s="21">
        <v>1</v>
      </c>
      <c r="AK147" s="21" t="s">
        <v>606</v>
      </c>
      <c r="AL147" s="21">
        <v>17</v>
      </c>
      <c r="AM147" s="21">
        <v>1</v>
      </c>
      <c r="AN147" s="21" t="s">
        <v>606</v>
      </c>
      <c r="AO147" s="21">
        <v>2</v>
      </c>
      <c r="AP147" s="21">
        <v>1</v>
      </c>
      <c r="AQ147" s="21" t="s">
        <v>606</v>
      </c>
      <c r="AR147" s="21">
        <v>-13</v>
      </c>
      <c r="AS147" s="21">
        <v>1</v>
      </c>
      <c r="AT147" s="21" t="s">
        <v>605</v>
      </c>
      <c r="AU147" s="21">
        <v>-2</v>
      </c>
      <c r="AV147" s="21">
        <v>1</v>
      </c>
      <c r="AW147" s="21" t="s">
        <v>606</v>
      </c>
      <c r="AX147" s="21">
        <v>11</v>
      </c>
      <c r="AY147" s="21">
        <v>1</v>
      </c>
      <c r="AZ147" s="21" t="s">
        <v>553</v>
      </c>
      <c r="BA147" s="21">
        <v>18</v>
      </c>
      <c r="BB147" s="21">
        <v>1</v>
      </c>
      <c r="BC147" s="21"/>
      <c r="BD147" s="21"/>
      <c r="BE147" s="21">
        <v>1</v>
      </c>
      <c r="BF147" s="21"/>
      <c r="BG147" s="21"/>
      <c r="BH147" s="21">
        <v>1</v>
      </c>
      <c r="BI147" s="21"/>
      <c r="BJ147" s="21"/>
      <c r="BK147" s="21">
        <v>1</v>
      </c>
    </row>
    <row r="148" spans="1:63" x14ac:dyDescent="0.25">
      <c r="A148" s="21" t="s">
        <v>604</v>
      </c>
      <c r="B148" s="21">
        <v>-12</v>
      </c>
      <c r="C148" s="21">
        <v>2</v>
      </c>
      <c r="D148" s="21" t="s">
        <v>566</v>
      </c>
      <c r="E148" s="21">
        <v>-18</v>
      </c>
      <c r="F148" s="21">
        <v>2</v>
      </c>
      <c r="G148" s="21" t="s">
        <v>31</v>
      </c>
      <c r="H148" s="21">
        <v>2</v>
      </c>
      <c r="I148" s="21">
        <v>2</v>
      </c>
      <c r="J148" s="21" t="s">
        <v>157</v>
      </c>
      <c r="K148" s="21">
        <v>5</v>
      </c>
      <c r="L148" s="21">
        <v>2</v>
      </c>
      <c r="M148" s="21" t="s">
        <v>31</v>
      </c>
      <c r="N148" s="21">
        <v>-2</v>
      </c>
      <c r="O148" s="21">
        <v>2</v>
      </c>
      <c r="P148" s="21" t="s">
        <v>60</v>
      </c>
      <c r="Q148" s="21">
        <v>-11</v>
      </c>
      <c r="R148" s="21">
        <v>2</v>
      </c>
      <c r="S148" s="21" t="s">
        <v>242</v>
      </c>
      <c r="T148" s="21">
        <v>-23</v>
      </c>
      <c r="U148" s="21">
        <v>2</v>
      </c>
      <c r="V148" s="21" t="s">
        <v>126</v>
      </c>
      <c r="W148" s="21">
        <v>-16</v>
      </c>
      <c r="X148" s="21">
        <v>2</v>
      </c>
      <c r="Y148" s="21" t="s">
        <v>604</v>
      </c>
      <c r="Z148" s="21">
        <v>-1</v>
      </c>
      <c r="AA148" s="21">
        <v>2</v>
      </c>
      <c r="AB148" s="21" t="s">
        <v>604</v>
      </c>
      <c r="AC148" s="21">
        <v>-6</v>
      </c>
      <c r="AD148" s="21">
        <v>2</v>
      </c>
      <c r="AE148" s="21" t="s">
        <v>60</v>
      </c>
      <c r="AF148" s="21">
        <v>-2</v>
      </c>
      <c r="AG148" s="21">
        <v>2</v>
      </c>
      <c r="AH148" s="21" t="s">
        <v>126</v>
      </c>
      <c r="AI148" s="21">
        <v>5</v>
      </c>
      <c r="AJ148" s="21">
        <v>2</v>
      </c>
      <c r="AK148" s="21" t="s">
        <v>610</v>
      </c>
      <c r="AL148" s="21">
        <v>17</v>
      </c>
      <c r="AM148" s="21">
        <v>2</v>
      </c>
      <c r="AN148" s="21" t="s">
        <v>553</v>
      </c>
      <c r="AO148" s="21">
        <v>2</v>
      </c>
      <c r="AP148" s="21">
        <v>2</v>
      </c>
      <c r="AQ148" s="21" t="s">
        <v>97</v>
      </c>
      <c r="AR148" s="21">
        <v>-13</v>
      </c>
      <c r="AS148" s="21">
        <v>2</v>
      </c>
      <c r="AT148" s="21" t="s">
        <v>60</v>
      </c>
      <c r="AU148" s="21">
        <v>-2</v>
      </c>
      <c r="AV148" s="21">
        <v>2</v>
      </c>
      <c r="AW148" s="21" t="s">
        <v>97</v>
      </c>
      <c r="AX148" s="21">
        <v>11</v>
      </c>
      <c r="AY148" s="21">
        <v>2</v>
      </c>
      <c r="AZ148" s="21" t="s">
        <v>115</v>
      </c>
      <c r="BA148" s="21">
        <v>18</v>
      </c>
      <c r="BB148" s="21">
        <v>2</v>
      </c>
      <c r="BC148" s="21"/>
      <c r="BD148" s="21"/>
      <c r="BE148" s="21">
        <v>2</v>
      </c>
      <c r="BF148" s="21"/>
      <c r="BG148" s="21"/>
      <c r="BH148" s="21">
        <v>2</v>
      </c>
      <c r="BI148" s="21"/>
      <c r="BJ148" s="21"/>
      <c r="BK148" s="21">
        <v>2</v>
      </c>
    </row>
    <row r="149" spans="1:63" x14ac:dyDescent="0.25">
      <c r="A149" s="21" t="s">
        <v>60</v>
      </c>
      <c r="B149" s="21">
        <v>-12</v>
      </c>
      <c r="C149" s="21">
        <v>3</v>
      </c>
      <c r="D149" s="21" t="s">
        <v>60</v>
      </c>
      <c r="E149" s="21">
        <v>-18</v>
      </c>
      <c r="F149" s="21">
        <v>3</v>
      </c>
      <c r="G149" s="21" t="s">
        <v>145</v>
      </c>
      <c r="H149" s="21">
        <v>2</v>
      </c>
      <c r="I149" s="21">
        <v>3</v>
      </c>
      <c r="J149" s="21" t="s">
        <v>255</v>
      </c>
      <c r="K149" s="21">
        <v>5</v>
      </c>
      <c r="L149" s="21">
        <v>3</v>
      </c>
      <c r="M149" s="21" t="s">
        <v>145</v>
      </c>
      <c r="N149" s="21">
        <v>-2</v>
      </c>
      <c r="O149" s="21">
        <v>3</v>
      </c>
      <c r="P149" s="21" t="s">
        <v>610</v>
      </c>
      <c r="Q149" s="21">
        <v>-11</v>
      </c>
      <c r="R149" s="21">
        <v>3</v>
      </c>
      <c r="S149" s="21" t="s">
        <v>126</v>
      </c>
      <c r="T149" s="21">
        <v>-23</v>
      </c>
      <c r="U149" s="21">
        <v>3</v>
      </c>
      <c r="V149" s="21" t="s">
        <v>60</v>
      </c>
      <c r="W149" s="21">
        <v>-16</v>
      </c>
      <c r="X149" s="21">
        <v>3</v>
      </c>
      <c r="Y149" s="21" t="s">
        <v>60</v>
      </c>
      <c r="Z149" s="21">
        <v>-1</v>
      </c>
      <c r="AA149" s="21">
        <v>3</v>
      </c>
      <c r="AB149" s="21" t="s">
        <v>610</v>
      </c>
      <c r="AC149" s="21">
        <v>-6</v>
      </c>
      <c r="AD149" s="21">
        <v>3</v>
      </c>
      <c r="AE149" s="21" t="s">
        <v>18</v>
      </c>
      <c r="AF149" s="21">
        <v>-2</v>
      </c>
      <c r="AG149" s="21">
        <v>3</v>
      </c>
      <c r="AH149" s="21" t="s">
        <v>115</v>
      </c>
      <c r="AI149" s="21">
        <v>5</v>
      </c>
      <c r="AJ149" s="21">
        <v>3</v>
      </c>
      <c r="AK149" s="21" t="s">
        <v>627</v>
      </c>
      <c r="AL149" s="21">
        <v>17</v>
      </c>
      <c r="AM149" s="21">
        <v>3</v>
      </c>
      <c r="AN149" s="21" t="s">
        <v>610</v>
      </c>
      <c r="AO149" s="21">
        <v>2</v>
      </c>
      <c r="AP149" s="21">
        <v>3</v>
      </c>
      <c r="AQ149" s="21" t="s">
        <v>626</v>
      </c>
      <c r="AR149" s="21">
        <v>-13</v>
      </c>
      <c r="AS149" s="21">
        <v>3</v>
      </c>
      <c r="AT149" s="21" t="s">
        <v>15</v>
      </c>
      <c r="AU149" s="21">
        <v>-2</v>
      </c>
      <c r="AV149" s="21">
        <v>3</v>
      </c>
      <c r="AW149" s="21" t="s">
        <v>31</v>
      </c>
      <c r="AX149" s="21">
        <v>11</v>
      </c>
      <c r="AY149" s="21">
        <v>3</v>
      </c>
      <c r="AZ149" s="21" t="s">
        <v>15</v>
      </c>
      <c r="BA149" s="21">
        <v>18</v>
      </c>
      <c r="BB149" s="21">
        <v>3</v>
      </c>
      <c r="BC149" s="21"/>
      <c r="BD149" s="21"/>
      <c r="BE149" s="21">
        <v>3</v>
      </c>
      <c r="BF149" s="21"/>
      <c r="BG149" s="21"/>
      <c r="BH149" s="21">
        <v>3</v>
      </c>
      <c r="BI149" s="21"/>
      <c r="BJ149" s="21"/>
      <c r="BK149" s="21">
        <v>3</v>
      </c>
    </row>
    <row r="150" spans="1:63" x14ac:dyDescent="0.25">
      <c r="A150" s="21" t="s">
        <v>31</v>
      </c>
      <c r="B150" s="21">
        <v>-12</v>
      </c>
      <c r="C150" s="21">
        <v>4</v>
      </c>
      <c r="D150" s="21" t="s">
        <v>31</v>
      </c>
      <c r="E150" s="21">
        <v>-18</v>
      </c>
      <c r="F150" s="21">
        <v>4</v>
      </c>
      <c r="G150" s="21" t="s">
        <v>71</v>
      </c>
      <c r="H150" s="21">
        <v>2</v>
      </c>
      <c r="I150" s="21">
        <v>4</v>
      </c>
      <c r="J150" s="21" t="s">
        <v>18</v>
      </c>
      <c r="K150" s="21">
        <v>5</v>
      </c>
      <c r="L150" s="21">
        <v>4</v>
      </c>
      <c r="M150" s="21" t="s">
        <v>18</v>
      </c>
      <c r="N150" s="21">
        <v>-2</v>
      </c>
      <c r="O150" s="21">
        <v>4</v>
      </c>
      <c r="P150" s="21" t="s">
        <v>100</v>
      </c>
      <c r="Q150" s="21">
        <v>-11</v>
      </c>
      <c r="R150" s="21">
        <v>4</v>
      </c>
      <c r="S150" s="21" t="s">
        <v>610</v>
      </c>
      <c r="T150" s="21">
        <v>-23</v>
      </c>
      <c r="U150" s="21">
        <v>4</v>
      </c>
      <c r="V150" s="21" t="s">
        <v>31</v>
      </c>
      <c r="W150" s="21">
        <v>-16</v>
      </c>
      <c r="X150" s="21">
        <v>4</v>
      </c>
      <c r="Y150" s="21" t="s">
        <v>157</v>
      </c>
      <c r="Z150" s="21">
        <v>-1</v>
      </c>
      <c r="AA150" s="21">
        <v>4</v>
      </c>
      <c r="AB150" s="21" t="s">
        <v>157</v>
      </c>
      <c r="AC150" s="21">
        <v>-6</v>
      </c>
      <c r="AD150" s="21">
        <v>4</v>
      </c>
      <c r="AE150" s="21" t="s">
        <v>157</v>
      </c>
      <c r="AF150" s="21">
        <v>-2</v>
      </c>
      <c r="AG150" s="21">
        <v>4</v>
      </c>
      <c r="AH150" s="21" t="s">
        <v>626</v>
      </c>
      <c r="AI150" s="21">
        <v>5</v>
      </c>
      <c r="AJ150" s="21">
        <v>4</v>
      </c>
      <c r="AK150" s="21" t="s">
        <v>157</v>
      </c>
      <c r="AL150" s="21">
        <v>17</v>
      </c>
      <c r="AM150" s="21">
        <v>4</v>
      </c>
      <c r="AN150" s="21" t="s">
        <v>157</v>
      </c>
      <c r="AO150" s="21">
        <v>2</v>
      </c>
      <c r="AP150" s="21">
        <v>4</v>
      </c>
      <c r="AQ150" s="21" t="s">
        <v>31</v>
      </c>
      <c r="AR150" s="21">
        <v>-13</v>
      </c>
      <c r="AS150" s="21">
        <v>4</v>
      </c>
      <c r="AT150" s="21" t="s">
        <v>100</v>
      </c>
      <c r="AU150" s="21">
        <v>-2</v>
      </c>
      <c r="AV150" s="21">
        <v>4</v>
      </c>
      <c r="AW150" s="21" t="s">
        <v>255</v>
      </c>
      <c r="AX150" s="21">
        <v>11</v>
      </c>
      <c r="AY150" s="21">
        <v>4</v>
      </c>
      <c r="AZ150" s="21" t="s">
        <v>157</v>
      </c>
      <c r="BA150" s="21">
        <v>18</v>
      </c>
      <c r="BB150" s="21">
        <v>4</v>
      </c>
      <c r="BC150" s="21"/>
      <c r="BD150" s="21"/>
      <c r="BE150" s="21">
        <v>4</v>
      </c>
      <c r="BF150" s="21"/>
      <c r="BG150" s="21"/>
      <c r="BH150" s="21">
        <v>4</v>
      </c>
      <c r="BI150" s="21"/>
      <c r="BJ150" s="21"/>
      <c r="BK150" s="21">
        <v>4</v>
      </c>
    </row>
    <row r="151" spans="1:63" x14ac:dyDescent="0.25">
      <c r="A151" s="21" t="s">
        <v>553</v>
      </c>
      <c r="B151" s="21">
        <v>-1</v>
      </c>
      <c r="C151" s="21">
        <v>1</v>
      </c>
      <c r="D151" s="21" t="s">
        <v>553</v>
      </c>
      <c r="E151" s="21">
        <v>7</v>
      </c>
      <c r="F151" s="21">
        <v>1</v>
      </c>
      <c r="G151" s="21" t="s">
        <v>553</v>
      </c>
      <c r="H151" s="21">
        <v>-8</v>
      </c>
      <c r="I151" s="21">
        <v>1</v>
      </c>
      <c r="J151" s="21" t="s">
        <v>605</v>
      </c>
      <c r="K151" s="21">
        <v>-14</v>
      </c>
      <c r="L151" s="21">
        <v>1</v>
      </c>
      <c r="M151" s="21" t="s">
        <v>553</v>
      </c>
      <c r="N151" s="21">
        <v>9</v>
      </c>
      <c r="O151" s="21">
        <v>1</v>
      </c>
      <c r="P151" s="21" t="s">
        <v>553</v>
      </c>
      <c r="Q151" s="21">
        <v>11</v>
      </c>
      <c r="R151" s="21">
        <v>1</v>
      </c>
      <c r="S151" s="21" t="s">
        <v>606</v>
      </c>
      <c r="T151" s="21">
        <v>-4</v>
      </c>
      <c r="U151" s="21">
        <v>1</v>
      </c>
      <c r="V151" s="21" t="s">
        <v>369</v>
      </c>
      <c r="W151" s="21">
        <v>-3</v>
      </c>
      <c r="X151" s="21">
        <v>1</v>
      </c>
      <c r="Y151" s="21" t="s">
        <v>553</v>
      </c>
      <c r="Z151" s="21">
        <v>9</v>
      </c>
      <c r="AA151" s="21">
        <v>1</v>
      </c>
      <c r="AB151" s="21" t="s">
        <v>553</v>
      </c>
      <c r="AC151" s="21">
        <v>-2</v>
      </c>
      <c r="AD151" s="21">
        <v>1</v>
      </c>
      <c r="AE151" s="21" t="s">
        <v>602</v>
      </c>
      <c r="AF151" s="21">
        <v>-4</v>
      </c>
      <c r="AG151" s="21">
        <v>1</v>
      </c>
      <c r="AH151" s="21" t="s">
        <v>605</v>
      </c>
      <c r="AI151" s="21">
        <v>-8</v>
      </c>
      <c r="AJ151" s="21">
        <v>1</v>
      </c>
      <c r="AK151" s="21" t="s">
        <v>604</v>
      </c>
      <c r="AL151" s="21">
        <v>13</v>
      </c>
      <c r="AM151" s="21">
        <v>1</v>
      </c>
      <c r="AN151" s="21" t="s">
        <v>604</v>
      </c>
      <c r="AO151" s="21">
        <v>-21</v>
      </c>
      <c r="AP151" s="21">
        <v>1</v>
      </c>
      <c r="AQ151" s="21" t="s">
        <v>553</v>
      </c>
      <c r="AR151" s="21">
        <v>-6</v>
      </c>
      <c r="AS151" s="21">
        <v>1</v>
      </c>
      <c r="AT151" s="21" t="s">
        <v>369</v>
      </c>
      <c r="AU151" s="21">
        <v>4</v>
      </c>
      <c r="AV151" s="21">
        <v>1</v>
      </c>
      <c r="AW151" s="21" t="s">
        <v>553</v>
      </c>
      <c r="AX151" s="21">
        <v>-11</v>
      </c>
      <c r="AY151" s="21">
        <v>1</v>
      </c>
      <c r="AZ151" s="21" t="s">
        <v>606</v>
      </c>
      <c r="BA151" s="21">
        <v>-14</v>
      </c>
      <c r="BB151" s="21">
        <v>1</v>
      </c>
      <c r="BC151" s="21"/>
      <c r="BD151" s="21"/>
      <c r="BE151" s="21">
        <v>1</v>
      </c>
      <c r="BF151" s="21"/>
      <c r="BG151" s="21"/>
      <c r="BH151" s="21">
        <v>1</v>
      </c>
      <c r="BI151" s="21"/>
      <c r="BJ151" s="21"/>
      <c r="BK151" s="21">
        <v>1</v>
      </c>
    </row>
    <row r="152" spans="1:63" x14ac:dyDescent="0.25">
      <c r="A152" s="21" t="s">
        <v>501</v>
      </c>
      <c r="B152" s="21">
        <v>-1</v>
      </c>
      <c r="C152" s="21">
        <v>2</v>
      </c>
      <c r="D152" s="21" t="s">
        <v>604</v>
      </c>
      <c r="E152" s="21">
        <v>7</v>
      </c>
      <c r="F152" s="21">
        <v>2</v>
      </c>
      <c r="G152" s="21" t="s">
        <v>60</v>
      </c>
      <c r="H152" s="21">
        <v>-8</v>
      </c>
      <c r="I152" s="21">
        <v>2</v>
      </c>
      <c r="J152" s="21" t="s">
        <v>571</v>
      </c>
      <c r="K152" s="21">
        <v>-14</v>
      </c>
      <c r="L152" s="21">
        <v>2</v>
      </c>
      <c r="M152" s="21" t="s">
        <v>571</v>
      </c>
      <c r="N152" s="21">
        <v>9</v>
      </c>
      <c r="O152" s="21">
        <v>2</v>
      </c>
      <c r="P152" s="21" t="s">
        <v>97</v>
      </c>
      <c r="Q152" s="21">
        <v>11</v>
      </c>
      <c r="R152" s="21">
        <v>2</v>
      </c>
      <c r="S152" s="21" t="s">
        <v>234</v>
      </c>
      <c r="T152" s="21">
        <v>-4</v>
      </c>
      <c r="U152" s="21">
        <v>2</v>
      </c>
      <c r="V152" s="21" t="s">
        <v>501</v>
      </c>
      <c r="W152" s="21">
        <v>-3</v>
      </c>
      <c r="X152" s="21">
        <v>2</v>
      </c>
      <c r="Y152" s="21" t="s">
        <v>242</v>
      </c>
      <c r="Z152" s="21">
        <v>9</v>
      </c>
      <c r="AA152" s="21">
        <v>2</v>
      </c>
      <c r="AB152" s="21" t="s">
        <v>242</v>
      </c>
      <c r="AC152" s="21">
        <v>-2</v>
      </c>
      <c r="AD152" s="21">
        <v>2</v>
      </c>
      <c r="AE152" s="21" t="s">
        <v>126</v>
      </c>
      <c r="AF152" s="21">
        <v>-4</v>
      </c>
      <c r="AG152" s="21">
        <v>2</v>
      </c>
      <c r="AH152" s="21" t="s">
        <v>60</v>
      </c>
      <c r="AI152" s="21">
        <v>-8</v>
      </c>
      <c r="AJ152" s="21">
        <v>2</v>
      </c>
      <c r="AK152" s="21" t="s">
        <v>15</v>
      </c>
      <c r="AL152" s="21">
        <v>13</v>
      </c>
      <c r="AM152" s="21">
        <v>2</v>
      </c>
      <c r="AN152" s="21" t="s">
        <v>252</v>
      </c>
      <c r="AO152" s="21">
        <v>-21</v>
      </c>
      <c r="AP152" s="21">
        <v>2</v>
      </c>
      <c r="AQ152" s="21" t="s">
        <v>18</v>
      </c>
      <c r="AR152" s="21">
        <v>-6</v>
      </c>
      <c r="AS152" s="21">
        <v>2</v>
      </c>
      <c r="AT152" s="21" t="s">
        <v>610</v>
      </c>
      <c r="AU152" s="21">
        <v>4</v>
      </c>
      <c r="AV152" s="21">
        <v>2</v>
      </c>
      <c r="AW152" s="21" t="s">
        <v>603</v>
      </c>
      <c r="AX152" s="21">
        <v>-11</v>
      </c>
      <c r="AY152" s="21">
        <v>2</v>
      </c>
      <c r="AZ152" s="21" t="s">
        <v>97</v>
      </c>
      <c r="BA152" s="21">
        <v>-14</v>
      </c>
      <c r="BB152" s="21">
        <v>2</v>
      </c>
      <c r="BC152" s="21"/>
      <c r="BD152" s="21"/>
      <c r="BE152" s="21">
        <v>2</v>
      </c>
      <c r="BF152" s="21"/>
      <c r="BG152" s="21"/>
      <c r="BH152" s="21">
        <v>2</v>
      </c>
      <c r="BI152" s="21"/>
      <c r="BJ152" s="21"/>
      <c r="BK152" s="21">
        <v>2</v>
      </c>
    </row>
    <row r="153" spans="1:63" x14ac:dyDescent="0.25">
      <c r="A153" s="21" t="s">
        <v>157</v>
      </c>
      <c r="B153" s="21">
        <v>-1</v>
      </c>
      <c r="C153" s="21">
        <v>3</v>
      </c>
      <c r="D153" s="21" t="s">
        <v>395</v>
      </c>
      <c r="E153" s="21">
        <v>7</v>
      </c>
      <c r="F153" s="21">
        <v>3</v>
      </c>
      <c r="G153" s="21" t="s">
        <v>157</v>
      </c>
      <c r="H153" s="21">
        <v>-8</v>
      </c>
      <c r="I153" s="21">
        <v>3</v>
      </c>
      <c r="J153" s="21" t="s">
        <v>97</v>
      </c>
      <c r="K153" s="21">
        <v>-14</v>
      </c>
      <c r="L153" s="21">
        <v>3</v>
      </c>
      <c r="M153" s="21" t="s">
        <v>97</v>
      </c>
      <c r="N153" s="21">
        <v>9</v>
      </c>
      <c r="O153" s="21">
        <v>3</v>
      </c>
      <c r="P153" s="21" t="s">
        <v>157</v>
      </c>
      <c r="Q153" s="21">
        <v>11</v>
      </c>
      <c r="R153" s="21">
        <v>3</v>
      </c>
      <c r="S153" s="21" t="s">
        <v>85</v>
      </c>
      <c r="T153" s="21">
        <v>-4</v>
      </c>
      <c r="U153" s="21">
        <v>3</v>
      </c>
      <c r="V153" s="21" t="s">
        <v>115</v>
      </c>
      <c r="W153" s="21">
        <v>-3</v>
      </c>
      <c r="X153" s="21">
        <v>3</v>
      </c>
      <c r="Y153" s="21" t="s">
        <v>15</v>
      </c>
      <c r="Z153" s="21">
        <v>9</v>
      </c>
      <c r="AA153" s="21">
        <v>3</v>
      </c>
      <c r="AB153" s="21" t="s">
        <v>15</v>
      </c>
      <c r="AC153" s="21">
        <v>-2</v>
      </c>
      <c r="AD153" s="21">
        <v>3</v>
      </c>
      <c r="AE153" s="21" t="s">
        <v>115</v>
      </c>
      <c r="AF153" s="21">
        <v>-4</v>
      </c>
      <c r="AG153" s="21">
        <v>3</v>
      </c>
      <c r="AH153" s="21" t="s">
        <v>100</v>
      </c>
      <c r="AI153" s="21">
        <v>-8</v>
      </c>
      <c r="AJ153" s="21">
        <v>3</v>
      </c>
      <c r="AK153" s="21" t="s">
        <v>97</v>
      </c>
      <c r="AL153" s="21">
        <v>13</v>
      </c>
      <c r="AM153" s="21">
        <v>3</v>
      </c>
      <c r="AN153" s="21" t="s">
        <v>97</v>
      </c>
      <c r="AO153" s="21">
        <v>-21</v>
      </c>
      <c r="AP153" s="21">
        <v>3</v>
      </c>
      <c r="AQ153" s="21" t="s">
        <v>610</v>
      </c>
      <c r="AR153" s="21">
        <v>-6</v>
      </c>
      <c r="AS153" s="21">
        <v>3</v>
      </c>
      <c r="AT153" s="21" t="s">
        <v>126</v>
      </c>
      <c r="AU153" s="21">
        <v>4</v>
      </c>
      <c r="AV153" s="21">
        <v>3</v>
      </c>
      <c r="AW153" s="21" t="s">
        <v>18</v>
      </c>
      <c r="AX153" s="21">
        <v>-11</v>
      </c>
      <c r="AY153" s="21">
        <v>3</v>
      </c>
      <c r="AZ153" s="21" t="s">
        <v>31</v>
      </c>
      <c r="BA153" s="21">
        <v>-14</v>
      </c>
      <c r="BB153" s="21">
        <v>3</v>
      </c>
      <c r="BC153" s="21"/>
      <c r="BD153" s="21"/>
      <c r="BE153" s="21">
        <v>3</v>
      </c>
      <c r="BF153" s="21"/>
      <c r="BG153" s="21"/>
      <c r="BH153" s="21">
        <v>3</v>
      </c>
      <c r="BI153" s="21"/>
      <c r="BJ153" s="21"/>
      <c r="BK153" s="21">
        <v>3</v>
      </c>
    </row>
    <row r="154" spans="1:63" x14ac:dyDescent="0.25">
      <c r="A154" s="21" t="s">
        <v>18</v>
      </c>
      <c r="B154" s="21">
        <v>-1</v>
      </c>
      <c r="C154" s="21">
        <v>4</v>
      </c>
      <c r="D154" s="21" t="s">
        <v>18</v>
      </c>
      <c r="E154" s="21">
        <v>7</v>
      </c>
      <c r="F154" s="21">
        <v>4</v>
      </c>
      <c r="G154" s="21" t="s">
        <v>18</v>
      </c>
      <c r="H154" s="21">
        <v>-8</v>
      </c>
      <c r="I154" s="21">
        <v>4</v>
      </c>
      <c r="J154" s="21" t="s">
        <v>100</v>
      </c>
      <c r="K154" s="21">
        <v>-14</v>
      </c>
      <c r="L154" s="21">
        <v>4</v>
      </c>
      <c r="M154" s="21" t="s">
        <v>157</v>
      </c>
      <c r="N154" s="21">
        <v>9</v>
      </c>
      <c r="O154" s="21">
        <v>4</v>
      </c>
      <c r="P154" s="21" t="s">
        <v>395</v>
      </c>
      <c r="Q154" s="21">
        <v>11</v>
      </c>
      <c r="R154" s="21">
        <v>4</v>
      </c>
      <c r="S154" s="21" t="s">
        <v>31</v>
      </c>
      <c r="T154" s="21">
        <v>-4</v>
      </c>
      <c r="U154" s="21">
        <v>4</v>
      </c>
      <c r="V154" s="21" t="s">
        <v>97</v>
      </c>
      <c r="W154" s="21">
        <v>-3</v>
      </c>
      <c r="X154" s="21">
        <v>4</v>
      </c>
      <c r="Y154" s="21" t="s">
        <v>31</v>
      </c>
      <c r="Z154" s="21">
        <v>9</v>
      </c>
      <c r="AA154" s="21">
        <v>4</v>
      </c>
      <c r="AB154" s="21" t="s">
        <v>31</v>
      </c>
      <c r="AC154" s="21">
        <v>-2</v>
      </c>
      <c r="AD154" s="21">
        <v>4</v>
      </c>
      <c r="AE154" s="21" t="s">
        <v>626</v>
      </c>
      <c r="AF154" s="21">
        <v>-4</v>
      </c>
      <c r="AG154" s="21">
        <v>4</v>
      </c>
      <c r="AH154" s="21" t="s">
        <v>494</v>
      </c>
      <c r="AI154" s="21">
        <v>-8</v>
      </c>
      <c r="AJ154" s="21">
        <v>4</v>
      </c>
      <c r="AK154" s="21" t="s">
        <v>31</v>
      </c>
      <c r="AL154" s="21">
        <v>13</v>
      </c>
      <c r="AM154" s="21">
        <v>4</v>
      </c>
      <c r="AN154" s="21" t="s">
        <v>31</v>
      </c>
      <c r="AO154" s="21">
        <v>-21</v>
      </c>
      <c r="AP154" s="21">
        <v>4</v>
      </c>
      <c r="AQ154" s="21" t="s">
        <v>157</v>
      </c>
      <c r="AR154" s="21">
        <v>-6</v>
      </c>
      <c r="AS154" s="21">
        <v>4</v>
      </c>
      <c r="AT154" s="21" t="s">
        <v>627</v>
      </c>
      <c r="AU154" s="21">
        <v>4</v>
      </c>
      <c r="AV154" s="21">
        <v>4</v>
      </c>
      <c r="AW154" s="21" t="s">
        <v>157</v>
      </c>
      <c r="AX154" s="21">
        <v>-11</v>
      </c>
      <c r="AY154" s="21">
        <v>4</v>
      </c>
      <c r="AZ154" s="21" t="s">
        <v>18</v>
      </c>
      <c r="BA154" s="21">
        <v>-14</v>
      </c>
      <c r="BB154" s="21">
        <v>4</v>
      </c>
      <c r="BC154" s="21"/>
      <c r="BD154" s="21"/>
      <c r="BE154" s="21">
        <v>4</v>
      </c>
      <c r="BF154" s="21"/>
      <c r="BG154" s="21"/>
      <c r="BH154" s="21">
        <v>4</v>
      </c>
      <c r="BI154" s="21"/>
      <c r="BJ154" s="21"/>
      <c r="BK154" s="21">
        <v>4</v>
      </c>
    </row>
    <row r="155" spans="1:63" x14ac:dyDescent="0.25">
      <c r="A155" s="21" t="s">
        <v>605</v>
      </c>
      <c r="B155" s="21">
        <v>0</v>
      </c>
      <c r="C155" s="21">
        <v>1</v>
      </c>
      <c r="D155" s="21" t="s">
        <v>605</v>
      </c>
      <c r="E155" s="21">
        <v>2</v>
      </c>
      <c r="F155" s="21">
        <v>1</v>
      </c>
      <c r="G155" s="21" t="s">
        <v>605</v>
      </c>
      <c r="H155" s="21">
        <v>1</v>
      </c>
      <c r="I155" s="21">
        <v>1</v>
      </c>
      <c r="J155" s="21" t="s">
        <v>604</v>
      </c>
      <c r="K155" s="21">
        <v>-4</v>
      </c>
      <c r="L155" s="21">
        <v>1</v>
      </c>
      <c r="M155" s="21" t="s">
        <v>605</v>
      </c>
      <c r="N155" s="21">
        <v>7</v>
      </c>
      <c r="O155" s="21">
        <v>1</v>
      </c>
      <c r="P155" s="21" t="s">
        <v>369</v>
      </c>
      <c r="Q155" s="21">
        <v>-10</v>
      </c>
      <c r="R155" s="21">
        <v>1</v>
      </c>
      <c r="S155" s="21" t="s">
        <v>605</v>
      </c>
      <c r="T155" s="21">
        <v>-7</v>
      </c>
      <c r="U155" s="21">
        <v>1</v>
      </c>
      <c r="V155" s="21" t="s">
        <v>606</v>
      </c>
      <c r="W155" s="21">
        <v>-27</v>
      </c>
      <c r="X155" s="21">
        <v>1</v>
      </c>
      <c r="Y155" s="21" t="s">
        <v>605</v>
      </c>
      <c r="Z155" s="21">
        <v>-7</v>
      </c>
      <c r="AA155" s="21">
        <v>1</v>
      </c>
      <c r="AB155" s="21" t="s">
        <v>605</v>
      </c>
      <c r="AC155" s="21">
        <v>3</v>
      </c>
      <c r="AD155" s="21">
        <v>1</v>
      </c>
      <c r="AE155" s="21" t="s">
        <v>599</v>
      </c>
      <c r="AF155" s="21">
        <v>-4</v>
      </c>
      <c r="AG155" s="21">
        <v>1</v>
      </c>
      <c r="AH155" s="21" t="s">
        <v>606</v>
      </c>
      <c r="AI155" s="21">
        <v>3</v>
      </c>
      <c r="AJ155" s="21">
        <v>1</v>
      </c>
      <c r="AK155" s="21" t="s">
        <v>605</v>
      </c>
      <c r="AL155" s="21">
        <v>3</v>
      </c>
      <c r="AM155" s="21">
        <v>1</v>
      </c>
      <c r="AN155" s="21" t="s">
        <v>605</v>
      </c>
      <c r="AO155" s="21">
        <v>26</v>
      </c>
      <c r="AP155" s="21">
        <v>1</v>
      </c>
      <c r="AQ155" s="21" t="s">
        <v>605</v>
      </c>
      <c r="AR155" s="21">
        <v>-6</v>
      </c>
      <c r="AS155" s="21">
        <v>1</v>
      </c>
      <c r="AT155" s="21" t="s">
        <v>553</v>
      </c>
      <c r="AU155" s="21">
        <v>-7</v>
      </c>
      <c r="AV155" s="21">
        <v>1</v>
      </c>
      <c r="AW155" s="21" t="s">
        <v>593</v>
      </c>
      <c r="AX155" s="21">
        <v>-17</v>
      </c>
      <c r="AY155" s="21">
        <v>1</v>
      </c>
      <c r="AZ155" s="21" t="s">
        <v>599</v>
      </c>
      <c r="BA155" s="21">
        <v>-22</v>
      </c>
      <c r="BB155" s="21">
        <v>1</v>
      </c>
      <c r="BC155" s="21"/>
      <c r="BD155" s="21"/>
      <c r="BE155" s="21">
        <v>1</v>
      </c>
      <c r="BF155" s="21"/>
      <c r="BG155" s="21"/>
      <c r="BH155" s="21">
        <v>1</v>
      </c>
      <c r="BI155" s="21"/>
      <c r="BJ155" s="21"/>
      <c r="BK155" s="21">
        <v>1</v>
      </c>
    </row>
    <row r="156" spans="1:63" x14ac:dyDescent="0.25">
      <c r="A156" s="21" t="s">
        <v>571</v>
      </c>
      <c r="B156" s="21">
        <v>0</v>
      </c>
      <c r="C156" s="21">
        <v>2</v>
      </c>
      <c r="D156" s="21" t="s">
        <v>571</v>
      </c>
      <c r="E156" s="21">
        <v>2</v>
      </c>
      <c r="F156" s="21">
        <v>2</v>
      </c>
      <c r="G156" s="21" t="s">
        <v>571</v>
      </c>
      <c r="H156" s="21">
        <v>1</v>
      </c>
      <c r="I156" s="21">
        <v>2</v>
      </c>
      <c r="J156" s="21" t="s">
        <v>31</v>
      </c>
      <c r="K156" s="21">
        <v>-4</v>
      </c>
      <c r="L156" s="21">
        <v>2</v>
      </c>
      <c r="M156" s="21" t="s">
        <v>501</v>
      </c>
      <c r="N156" s="21">
        <v>7</v>
      </c>
      <c r="O156" s="21">
        <v>2</v>
      </c>
      <c r="P156" s="21" t="s">
        <v>501</v>
      </c>
      <c r="Q156" s="21">
        <v>-10</v>
      </c>
      <c r="R156" s="21">
        <v>2</v>
      </c>
      <c r="S156" s="21" t="s">
        <v>402</v>
      </c>
      <c r="T156" s="21">
        <v>-7</v>
      </c>
      <c r="U156" s="21">
        <v>2</v>
      </c>
      <c r="V156" s="21" t="s">
        <v>604</v>
      </c>
      <c r="W156" s="21">
        <v>-27</v>
      </c>
      <c r="X156" s="21">
        <v>2</v>
      </c>
      <c r="Y156" s="21" t="s">
        <v>234</v>
      </c>
      <c r="Z156" s="21">
        <v>-7</v>
      </c>
      <c r="AA156" s="21">
        <v>2</v>
      </c>
      <c r="AB156" s="21" t="s">
        <v>234</v>
      </c>
      <c r="AC156" s="21">
        <v>3</v>
      </c>
      <c r="AD156" s="21">
        <v>2</v>
      </c>
      <c r="AE156" s="21" t="s">
        <v>604</v>
      </c>
      <c r="AF156" s="21">
        <v>-4</v>
      </c>
      <c r="AG156" s="21">
        <v>2</v>
      </c>
      <c r="AH156" s="21" t="s">
        <v>553</v>
      </c>
      <c r="AI156" s="21">
        <v>3</v>
      </c>
      <c r="AJ156" s="21">
        <v>2</v>
      </c>
      <c r="AK156" s="21" t="s">
        <v>60</v>
      </c>
      <c r="AL156" s="21">
        <v>3</v>
      </c>
      <c r="AM156" s="21">
        <v>2</v>
      </c>
      <c r="AN156" s="21" t="s">
        <v>60</v>
      </c>
      <c r="AO156" s="21">
        <v>26</v>
      </c>
      <c r="AP156" s="21">
        <v>2</v>
      </c>
      <c r="AQ156" s="21" t="s">
        <v>60</v>
      </c>
      <c r="AR156" s="21">
        <v>-6</v>
      </c>
      <c r="AS156" s="21">
        <v>2</v>
      </c>
      <c r="AT156" s="21" t="s">
        <v>603</v>
      </c>
      <c r="AU156" s="21">
        <v>-7</v>
      </c>
      <c r="AV156" s="21">
        <v>2</v>
      </c>
      <c r="AW156" s="21" t="s">
        <v>15</v>
      </c>
      <c r="AX156" s="21">
        <v>-17</v>
      </c>
      <c r="AY156" s="21">
        <v>2</v>
      </c>
      <c r="AZ156" s="21" t="s">
        <v>593</v>
      </c>
      <c r="BA156" s="21">
        <v>-22</v>
      </c>
      <c r="BB156" s="21">
        <v>2</v>
      </c>
      <c r="BC156" s="21"/>
      <c r="BD156" s="21"/>
      <c r="BE156" s="21">
        <v>2</v>
      </c>
      <c r="BF156" s="21"/>
      <c r="BG156" s="21"/>
      <c r="BH156" s="21">
        <v>2</v>
      </c>
      <c r="BI156" s="21"/>
      <c r="BJ156" s="21"/>
      <c r="BK156" s="21">
        <v>2</v>
      </c>
    </row>
    <row r="157" spans="1:63" x14ac:dyDescent="0.25">
      <c r="A157" s="21" t="s">
        <v>97</v>
      </c>
      <c r="B157" s="21">
        <v>0</v>
      </c>
      <c r="C157" s="21">
        <v>3</v>
      </c>
      <c r="D157" s="21" t="s">
        <v>97</v>
      </c>
      <c r="E157" s="21">
        <v>2</v>
      </c>
      <c r="F157" s="21">
        <v>3</v>
      </c>
      <c r="G157" s="21" t="s">
        <v>97</v>
      </c>
      <c r="H157" s="21">
        <v>1</v>
      </c>
      <c r="I157" s="21">
        <v>3</v>
      </c>
      <c r="J157" s="21" t="s">
        <v>145</v>
      </c>
      <c r="K157" s="21">
        <v>-4</v>
      </c>
      <c r="L157" s="21">
        <v>3</v>
      </c>
      <c r="M157" s="21" t="s">
        <v>610</v>
      </c>
      <c r="N157" s="21">
        <v>7</v>
      </c>
      <c r="O157" s="21">
        <v>3</v>
      </c>
      <c r="P157" s="21" t="s">
        <v>15</v>
      </c>
      <c r="Q157" s="21">
        <v>-10</v>
      </c>
      <c r="R157" s="21">
        <v>3</v>
      </c>
      <c r="S157" s="21" t="s">
        <v>15</v>
      </c>
      <c r="T157" s="21">
        <v>-7</v>
      </c>
      <c r="U157" s="21">
        <v>3</v>
      </c>
      <c r="V157" s="21" t="s">
        <v>157</v>
      </c>
      <c r="W157" s="21">
        <v>-27</v>
      </c>
      <c r="X157" s="21">
        <v>3</v>
      </c>
      <c r="Y157" s="21" t="s">
        <v>610</v>
      </c>
      <c r="Z157" s="21">
        <v>-7</v>
      </c>
      <c r="AA157" s="21">
        <v>3</v>
      </c>
      <c r="AB157" s="21" t="s">
        <v>100</v>
      </c>
      <c r="AC157" s="21">
        <v>3</v>
      </c>
      <c r="AD157" s="21">
        <v>3</v>
      </c>
      <c r="AE157" s="21" t="s">
        <v>15</v>
      </c>
      <c r="AF157" s="21">
        <v>-4</v>
      </c>
      <c r="AG157" s="21">
        <v>3</v>
      </c>
      <c r="AH157" s="21" t="s">
        <v>610</v>
      </c>
      <c r="AI157" s="21">
        <v>3</v>
      </c>
      <c r="AJ157" s="21">
        <v>3</v>
      </c>
      <c r="AK157" s="21" t="s">
        <v>255</v>
      </c>
      <c r="AL157" s="21">
        <v>3</v>
      </c>
      <c r="AM157" s="21">
        <v>3</v>
      </c>
      <c r="AN157" s="21" t="s">
        <v>15</v>
      </c>
      <c r="AO157" s="21">
        <v>26</v>
      </c>
      <c r="AP157" s="21">
        <v>3</v>
      </c>
      <c r="AQ157" s="21" t="s">
        <v>255</v>
      </c>
      <c r="AR157" s="21">
        <v>-6</v>
      </c>
      <c r="AS157" s="21">
        <v>3</v>
      </c>
      <c r="AT157" s="21" t="s">
        <v>18</v>
      </c>
      <c r="AU157" s="21">
        <v>-7</v>
      </c>
      <c r="AV157" s="21">
        <v>3</v>
      </c>
      <c r="AW157" s="21" t="s">
        <v>395</v>
      </c>
      <c r="AX157" s="21">
        <v>-17</v>
      </c>
      <c r="AY157" s="21">
        <v>3</v>
      </c>
      <c r="AZ157" s="21" t="s">
        <v>126</v>
      </c>
      <c r="BA157" s="21">
        <v>-22</v>
      </c>
      <c r="BB157" s="21">
        <v>3</v>
      </c>
      <c r="BC157" s="21"/>
      <c r="BD157" s="21"/>
      <c r="BE157" s="21">
        <v>3</v>
      </c>
      <c r="BF157" s="21"/>
      <c r="BG157" s="21"/>
      <c r="BH157" s="21">
        <v>3</v>
      </c>
      <c r="BI157" s="21"/>
      <c r="BJ157" s="21"/>
      <c r="BK157" s="21">
        <v>3</v>
      </c>
    </row>
    <row r="158" spans="1:63" x14ac:dyDescent="0.25">
      <c r="A158" s="21" t="s">
        <v>100</v>
      </c>
      <c r="B158" s="21">
        <v>0</v>
      </c>
      <c r="C158" s="21">
        <v>4</v>
      </c>
      <c r="D158" s="21" t="s">
        <v>100</v>
      </c>
      <c r="E158" s="21">
        <v>2</v>
      </c>
      <c r="F158" s="21">
        <v>4</v>
      </c>
      <c r="G158" s="21" t="s">
        <v>100</v>
      </c>
      <c r="H158" s="21">
        <v>1</v>
      </c>
      <c r="I158" s="21">
        <v>4</v>
      </c>
      <c r="J158" s="21" t="s">
        <v>71</v>
      </c>
      <c r="K158" s="21">
        <v>-4</v>
      </c>
      <c r="L158" s="21">
        <v>4</v>
      </c>
      <c r="M158" s="21" t="s">
        <v>100</v>
      </c>
      <c r="N158" s="21">
        <v>7</v>
      </c>
      <c r="O158" s="21">
        <v>4</v>
      </c>
      <c r="P158" s="21" t="s">
        <v>494</v>
      </c>
      <c r="Q158" s="21">
        <v>-10</v>
      </c>
      <c r="R158" s="21">
        <v>4</v>
      </c>
      <c r="S158" s="21" t="s">
        <v>100</v>
      </c>
      <c r="T158" s="21">
        <v>-7</v>
      </c>
      <c r="U158" s="21">
        <v>4</v>
      </c>
      <c r="V158" s="21" t="s">
        <v>18</v>
      </c>
      <c r="W158" s="21">
        <v>-27</v>
      </c>
      <c r="X158" s="21">
        <v>4</v>
      </c>
      <c r="Y158" s="21" t="s">
        <v>100</v>
      </c>
      <c r="Z158" s="21">
        <v>-7</v>
      </c>
      <c r="AA158" s="21">
        <v>4</v>
      </c>
      <c r="AB158" s="21" t="s">
        <v>395</v>
      </c>
      <c r="AC158" s="21">
        <v>3</v>
      </c>
      <c r="AD158" s="21">
        <v>4</v>
      </c>
      <c r="AE158" s="21" t="s">
        <v>31</v>
      </c>
      <c r="AF158" s="21">
        <v>-4</v>
      </c>
      <c r="AG158" s="21">
        <v>4</v>
      </c>
      <c r="AH158" s="21" t="s">
        <v>157</v>
      </c>
      <c r="AI158" s="21">
        <v>3</v>
      </c>
      <c r="AJ158" s="21">
        <v>4</v>
      </c>
      <c r="AK158" s="21" t="s">
        <v>100</v>
      </c>
      <c r="AL158" s="21">
        <v>3</v>
      </c>
      <c r="AM158" s="21">
        <v>4</v>
      </c>
      <c r="AN158" s="21" t="s">
        <v>100</v>
      </c>
      <c r="AO158" s="21">
        <v>26</v>
      </c>
      <c r="AP158" s="21">
        <v>4</v>
      </c>
      <c r="AQ158" s="21" t="s">
        <v>100</v>
      </c>
      <c r="AR158" s="21">
        <v>-6</v>
      </c>
      <c r="AS158" s="21">
        <v>4</v>
      </c>
      <c r="AT158" s="21" t="s">
        <v>157</v>
      </c>
      <c r="AU158" s="21">
        <v>-7</v>
      </c>
      <c r="AV158" s="21">
        <v>4</v>
      </c>
      <c r="AW158" s="21" t="s">
        <v>100</v>
      </c>
      <c r="AX158" s="21">
        <v>-17</v>
      </c>
      <c r="AY158" s="21">
        <v>4</v>
      </c>
      <c r="AZ158" s="21" t="s">
        <v>627</v>
      </c>
      <c r="BA158" s="21">
        <v>-22</v>
      </c>
      <c r="BB158" s="21">
        <v>4</v>
      </c>
      <c r="BC158" s="21"/>
      <c r="BD158" s="21"/>
      <c r="BE158" s="21">
        <v>4</v>
      </c>
      <c r="BF158" s="21"/>
      <c r="BG158" s="21"/>
      <c r="BH158" s="21">
        <v>4</v>
      </c>
      <c r="BI158" s="21"/>
      <c r="BJ158" s="21"/>
      <c r="BK158" s="21">
        <v>4</v>
      </c>
    </row>
    <row r="159" spans="1:63" x14ac:dyDescent="0.25">
      <c r="A159" s="21" t="s">
        <v>369</v>
      </c>
      <c r="B159" s="21">
        <v>10</v>
      </c>
      <c r="C159" s="21">
        <v>1</v>
      </c>
      <c r="D159" s="21" t="s">
        <v>400</v>
      </c>
      <c r="E159" s="21">
        <v>-21</v>
      </c>
      <c r="F159" s="21">
        <v>1</v>
      </c>
      <c r="G159" s="21" t="s">
        <v>242</v>
      </c>
      <c r="H159" s="21">
        <v>10</v>
      </c>
      <c r="I159" s="21">
        <v>1</v>
      </c>
      <c r="J159" s="21" t="s">
        <v>369</v>
      </c>
      <c r="K159" s="21">
        <v>-12</v>
      </c>
      <c r="L159" s="21">
        <v>1</v>
      </c>
      <c r="M159" s="21" t="s">
        <v>369</v>
      </c>
      <c r="N159" s="21">
        <v>-18</v>
      </c>
      <c r="O159" s="21">
        <v>1</v>
      </c>
      <c r="P159" s="21" t="s">
        <v>604</v>
      </c>
      <c r="Q159" s="21">
        <v>4</v>
      </c>
      <c r="R159" s="21">
        <v>1</v>
      </c>
      <c r="S159" s="21" t="s">
        <v>345</v>
      </c>
      <c r="T159" s="21">
        <v>-10</v>
      </c>
      <c r="U159" s="21">
        <v>1</v>
      </c>
      <c r="V159" s="21" t="s">
        <v>605</v>
      </c>
      <c r="W159" s="21">
        <v>4</v>
      </c>
      <c r="X159" s="21">
        <v>1</v>
      </c>
      <c r="Y159" s="21" t="s">
        <v>369</v>
      </c>
      <c r="Z159" s="21">
        <v>10</v>
      </c>
      <c r="AA159" s="21">
        <v>1</v>
      </c>
      <c r="AB159" s="21" t="s">
        <v>369</v>
      </c>
      <c r="AC159" s="21">
        <v>3</v>
      </c>
      <c r="AD159" s="21">
        <v>1</v>
      </c>
      <c r="AE159" s="21" t="s">
        <v>605</v>
      </c>
      <c r="AF159" s="21">
        <v>-3</v>
      </c>
      <c r="AG159" s="21">
        <v>1</v>
      </c>
      <c r="AH159" s="21" t="s">
        <v>604</v>
      </c>
      <c r="AI159" s="21">
        <v>1</v>
      </c>
      <c r="AJ159" s="21">
        <v>1</v>
      </c>
      <c r="AK159" s="21" t="s">
        <v>553</v>
      </c>
      <c r="AL159" s="21">
        <v>8</v>
      </c>
      <c r="AM159" s="21">
        <v>1</v>
      </c>
      <c r="AN159" s="21" t="s">
        <v>369</v>
      </c>
      <c r="AO159" s="21">
        <v>-12</v>
      </c>
      <c r="AP159" s="21">
        <v>1</v>
      </c>
      <c r="AQ159" s="21" t="s">
        <v>369</v>
      </c>
      <c r="AR159" s="21">
        <v>5</v>
      </c>
      <c r="AS159" s="21">
        <v>1</v>
      </c>
      <c r="AT159" s="21" t="s">
        <v>606</v>
      </c>
      <c r="AU159" s="21">
        <v>-6</v>
      </c>
      <c r="AV159" s="21">
        <v>1</v>
      </c>
      <c r="AW159" s="21" t="s">
        <v>369</v>
      </c>
      <c r="AX159" s="21">
        <v>-8</v>
      </c>
      <c r="AY159" s="21">
        <v>1</v>
      </c>
      <c r="AZ159" s="21" t="s">
        <v>603</v>
      </c>
      <c r="BA159" s="21">
        <v>0</v>
      </c>
      <c r="BB159" s="21">
        <v>1</v>
      </c>
      <c r="BC159" s="21"/>
      <c r="BD159" s="21"/>
      <c r="BE159" s="21">
        <v>1</v>
      </c>
      <c r="BF159" s="21"/>
      <c r="BG159" s="21"/>
      <c r="BH159" s="21">
        <v>1</v>
      </c>
      <c r="BI159" s="21"/>
      <c r="BJ159" s="21"/>
      <c r="BK159" s="21">
        <v>1</v>
      </c>
    </row>
    <row r="160" spans="1:63" x14ac:dyDescent="0.25">
      <c r="A160" s="21" t="s">
        <v>242</v>
      </c>
      <c r="B160" s="21">
        <v>10</v>
      </c>
      <c r="C160" s="21">
        <v>2</v>
      </c>
      <c r="D160" s="21" t="s">
        <v>402</v>
      </c>
      <c r="E160" s="21">
        <v>-21</v>
      </c>
      <c r="F160" s="21">
        <v>2</v>
      </c>
      <c r="G160" s="21" t="s">
        <v>15</v>
      </c>
      <c r="H160" s="21">
        <v>10</v>
      </c>
      <c r="I160" s="21">
        <v>2</v>
      </c>
      <c r="J160" s="21" t="s">
        <v>501</v>
      </c>
      <c r="K160" s="21">
        <v>-12</v>
      </c>
      <c r="L160" s="21">
        <v>2</v>
      </c>
      <c r="M160" s="21" t="s">
        <v>60</v>
      </c>
      <c r="N160" s="21">
        <v>-18</v>
      </c>
      <c r="O160" s="21">
        <v>2</v>
      </c>
      <c r="P160" s="21" t="s">
        <v>242</v>
      </c>
      <c r="Q160" s="21">
        <v>4</v>
      </c>
      <c r="R160" s="21">
        <v>2</v>
      </c>
      <c r="S160" s="21" t="s">
        <v>553</v>
      </c>
      <c r="T160" s="21">
        <v>-10</v>
      </c>
      <c r="U160" s="21">
        <v>2</v>
      </c>
      <c r="V160" s="21" t="s">
        <v>617</v>
      </c>
      <c r="W160" s="21">
        <v>4</v>
      </c>
      <c r="X160" s="21">
        <v>2</v>
      </c>
      <c r="Y160" s="21" t="s">
        <v>126</v>
      </c>
      <c r="Z160" s="21">
        <v>10</v>
      </c>
      <c r="AA160" s="21">
        <v>2</v>
      </c>
      <c r="AB160" s="21" t="s">
        <v>126</v>
      </c>
      <c r="AC160" s="21">
        <v>3</v>
      </c>
      <c r="AD160" s="21">
        <v>2</v>
      </c>
      <c r="AE160" s="21" t="s">
        <v>234</v>
      </c>
      <c r="AF160" s="21">
        <v>-3</v>
      </c>
      <c r="AG160" s="21">
        <v>2</v>
      </c>
      <c r="AH160" s="21" t="s">
        <v>15</v>
      </c>
      <c r="AI160" s="21">
        <v>1</v>
      </c>
      <c r="AJ160" s="21">
        <v>2</v>
      </c>
      <c r="AK160" s="21" t="s">
        <v>126</v>
      </c>
      <c r="AL160" s="21">
        <v>8</v>
      </c>
      <c r="AM160" s="21">
        <v>2</v>
      </c>
      <c r="AN160" s="21" t="s">
        <v>126</v>
      </c>
      <c r="AO160" s="21">
        <v>-12</v>
      </c>
      <c r="AP160" s="21">
        <v>2</v>
      </c>
      <c r="AQ160" s="21" t="s">
        <v>126</v>
      </c>
      <c r="AR160" s="21">
        <v>5</v>
      </c>
      <c r="AS160" s="21">
        <v>2</v>
      </c>
      <c r="AT160" s="21" t="s">
        <v>97</v>
      </c>
      <c r="AU160" s="21">
        <v>-6</v>
      </c>
      <c r="AV160" s="21">
        <v>2</v>
      </c>
      <c r="AW160" s="21" t="s">
        <v>610</v>
      </c>
      <c r="AX160" s="21">
        <v>-8</v>
      </c>
      <c r="AY160" s="21">
        <v>2</v>
      </c>
      <c r="AZ160" s="21" t="s">
        <v>60</v>
      </c>
      <c r="BA160" s="21">
        <v>0</v>
      </c>
      <c r="BB160" s="21">
        <v>2</v>
      </c>
      <c r="BC160" s="21"/>
      <c r="BD160" s="21"/>
      <c r="BE160" s="21">
        <v>2</v>
      </c>
      <c r="BF160" s="21"/>
      <c r="BG160" s="21"/>
      <c r="BH160" s="21">
        <v>2</v>
      </c>
      <c r="BI160" s="21"/>
      <c r="BJ160" s="21"/>
      <c r="BK160" s="21">
        <v>2</v>
      </c>
    </row>
    <row r="161" spans="1:63" x14ac:dyDescent="0.25">
      <c r="A161" s="21" t="s">
        <v>126</v>
      </c>
      <c r="B161" s="21">
        <v>10</v>
      </c>
      <c r="C161" s="21">
        <v>3</v>
      </c>
      <c r="D161" s="21" t="s">
        <v>242</v>
      </c>
      <c r="E161" s="21">
        <v>-21</v>
      </c>
      <c r="F161" s="21">
        <v>3</v>
      </c>
      <c r="G161" s="21" t="s">
        <v>126</v>
      </c>
      <c r="H161" s="21">
        <v>10</v>
      </c>
      <c r="I161" s="21">
        <v>3</v>
      </c>
      <c r="J161" s="21" t="s">
        <v>60</v>
      </c>
      <c r="K161" s="21">
        <v>-12</v>
      </c>
      <c r="L161" s="21">
        <v>3</v>
      </c>
      <c r="M161" s="21" t="s">
        <v>126</v>
      </c>
      <c r="N161" s="21">
        <v>-18</v>
      </c>
      <c r="O161" s="21">
        <v>3</v>
      </c>
      <c r="P161" s="21" t="s">
        <v>126</v>
      </c>
      <c r="Q161" s="21">
        <v>4</v>
      </c>
      <c r="R161" s="21">
        <v>3</v>
      </c>
      <c r="S161" s="21" t="s">
        <v>252</v>
      </c>
      <c r="T161" s="21">
        <v>-10</v>
      </c>
      <c r="U161" s="21">
        <v>3</v>
      </c>
      <c r="V161" s="21" t="s">
        <v>242</v>
      </c>
      <c r="W161" s="21">
        <v>4</v>
      </c>
      <c r="X161" s="21">
        <v>3</v>
      </c>
      <c r="Y161" s="21" t="s">
        <v>115</v>
      </c>
      <c r="Z161" s="21">
        <v>10</v>
      </c>
      <c r="AA161" s="21">
        <v>3</v>
      </c>
      <c r="AB161" s="21" t="s">
        <v>115</v>
      </c>
      <c r="AC161" s="21">
        <v>3</v>
      </c>
      <c r="AD161" s="21">
        <v>3</v>
      </c>
      <c r="AE161" s="21" t="s">
        <v>100</v>
      </c>
      <c r="AF161" s="21">
        <v>-3</v>
      </c>
      <c r="AG161" s="21">
        <v>3</v>
      </c>
      <c r="AH161" s="21" t="s">
        <v>97</v>
      </c>
      <c r="AI161" s="21">
        <v>1</v>
      </c>
      <c r="AJ161" s="21">
        <v>3</v>
      </c>
      <c r="AK161" s="21" t="s">
        <v>115</v>
      </c>
      <c r="AL161" s="21">
        <v>8</v>
      </c>
      <c r="AM161" s="21">
        <v>3</v>
      </c>
      <c r="AN161" s="21" t="s">
        <v>115</v>
      </c>
      <c r="AO161" s="21">
        <v>-12</v>
      </c>
      <c r="AP161" s="21">
        <v>3</v>
      </c>
      <c r="AQ161" s="21" t="s">
        <v>115</v>
      </c>
      <c r="AR161" s="21">
        <v>5</v>
      </c>
      <c r="AS161" s="21">
        <v>3</v>
      </c>
      <c r="AT161" s="21" t="s">
        <v>31</v>
      </c>
      <c r="AU161" s="21">
        <v>-6</v>
      </c>
      <c r="AV161" s="21">
        <v>3</v>
      </c>
      <c r="AW161" s="21" t="s">
        <v>126</v>
      </c>
      <c r="AX161" s="21">
        <v>-8</v>
      </c>
      <c r="AY161" s="21">
        <v>3</v>
      </c>
      <c r="AZ161" s="21" t="s">
        <v>100</v>
      </c>
      <c r="BA161" s="21">
        <v>0</v>
      </c>
      <c r="BB161" s="21">
        <v>3</v>
      </c>
      <c r="BC161" s="21"/>
      <c r="BD161" s="21"/>
      <c r="BE161" s="21">
        <v>3</v>
      </c>
      <c r="BF161" s="21"/>
      <c r="BG161" s="21"/>
      <c r="BH161" s="21">
        <v>3</v>
      </c>
      <c r="BI161" s="21"/>
      <c r="BJ161" s="21"/>
      <c r="BK161" s="21">
        <v>3</v>
      </c>
    </row>
    <row r="162" spans="1:63" x14ac:dyDescent="0.25">
      <c r="A162" s="21" t="s">
        <v>15</v>
      </c>
      <c r="B162" s="21">
        <v>10</v>
      </c>
      <c r="C162" s="21">
        <v>4</v>
      </c>
      <c r="D162" s="21" t="s">
        <v>15</v>
      </c>
      <c r="E162" s="21">
        <v>-21</v>
      </c>
      <c r="F162" s="21">
        <v>4</v>
      </c>
      <c r="G162" s="21" t="s">
        <v>395</v>
      </c>
      <c r="H162" s="21">
        <v>10</v>
      </c>
      <c r="I162" s="21">
        <v>4</v>
      </c>
      <c r="J162" s="21" t="s">
        <v>126</v>
      </c>
      <c r="K162" s="21">
        <v>-12</v>
      </c>
      <c r="L162" s="21">
        <v>4</v>
      </c>
      <c r="M162" s="21" t="s">
        <v>15</v>
      </c>
      <c r="N162" s="21">
        <v>-18</v>
      </c>
      <c r="O162" s="21">
        <v>4</v>
      </c>
      <c r="P162" s="21" t="s">
        <v>71</v>
      </c>
      <c r="Q162" s="21">
        <v>4</v>
      </c>
      <c r="R162" s="21">
        <v>4</v>
      </c>
      <c r="S162" s="21" t="s">
        <v>97</v>
      </c>
      <c r="T162" s="21">
        <v>-10</v>
      </c>
      <c r="U162" s="21">
        <v>4</v>
      </c>
      <c r="V162" s="21" t="s">
        <v>610</v>
      </c>
      <c r="W162" s="21">
        <v>4</v>
      </c>
      <c r="X162" s="21">
        <v>4</v>
      </c>
      <c r="Y162" s="21" t="s">
        <v>97</v>
      </c>
      <c r="Z162" s="21">
        <v>10</v>
      </c>
      <c r="AA162" s="21">
        <v>4</v>
      </c>
      <c r="AB162" s="21" t="s">
        <v>97</v>
      </c>
      <c r="AC162" s="21">
        <v>3</v>
      </c>
      <c r="AD162" s="21">
        <v>4</v>
      </c>
      <c r="AE162" s="21" t="s">
        <v>395</v>
      </c>
      <c r="AF162" s="21">
        <v>-3</v>
      </c>
      <c r="AG162" s="21">
        <v>4</v>
      </c>
      <c r="AH162" s="21" t="s">
        <v>31</v>
      </c>
      <c r="AI162" s="21">
        <v>1</v>
      </c>
      <c r="AJ162" s="21">
        <v>4</v>
      </c>
      <c r="AK162" s="21" t="s">
        <v>626</v>
      </c>
      <c r="AL162" s="21">
        <v>8</v>
      </c>
      <c r="AM162" s="21">
        <v>4</v>
      </c>
      <c r="AN162" s="21" t="s">
        <v>627</v>
      </c>
      <c r="AO162" s="21">
        <v>-12</v>
      </c>
      <c r="AP162" s="21">
        <v>4</v>
      </c>
      <c r="AQ162" s="21" t="s">
        <v>627</v>
      </c>
      <c r="AR162" s="21">
        <v>5</v>
      </c>
      <c r="AS162" s="21">
        <v>4</v>
      </c>
      <c r="AT162" s="21" t="s">
        <v>255</v>
      </c>
      <c r="AU162" s="21">
        <v>-6</v>
      </c>
      <c r="AV162" s="21">
        <v>4</v>
      </c>
      <c r="AW162" s="21" t="s">
        <v>627</v>
      </c>
      <c r="AX162" s="21">
        <v>-8</v>
      </c>
      <c r="AY162" s="21">
        <v>4</v>
      </c>
      <c r="AZ162" s="21" t="s">
        <v>395</v>
      </c>
      <c r="BA162" s="21">
        <v>0</v>
      </c>
      <c r="BB162" s="21">
        <v>4</v>
      </c>
      <c r="BC162" s="21"/>
      <c r="BD162" s="21"/>
      <c r="BE162" s="21">
        <v>4</v>
      </c>
      <c r="BF162" s="21"/>
      <c r="BG162" s="21"/>
      <c r="BH162" s="21">
        <v>4</v>
      </c>
      <c r="BI162" s="21"/>
      <c r="BJ162" s="21"/>
      <c r="BK162" s="21">
        <v>4</v>
      </c>
    </row>
    <row r="163" spans="1:63" x14ac:dyDescent="0.25">
      <c r="A163" s="21" t="s">
        <v>561</v>
      </c>
      <c r="B163" s="21">
        <v>-3</v>
      </c>
      <c r="C163" s="21">
        <v>1</v>
      </c>
      <c r="D163" s="21" t="s">
        <v>45</v>
      </c>
      <c r="E163" s="21">
        <v>1</v>
      </c>
      <c r="F163" s="21">
        <v>1</v>
      </c>
      <c r="G163" s="21" t="s">
        <v>561</v>
      </c>
      <c r="H163" s="21">
        <v>-4</v>
      </c>
      <c r="I163" s="21">
        <v>1</v>
      </c>
      <c r="J163" s="21" t="s">
        <v>561</v>
      </c>
      <c r="K163" s="21">
        <v>-11</v>
      </c>
      <c r="L163" s="21">
        <v>1</v>
      </c>
      <c r="M163" s="21" t="s">
        <v>561</v>
      </c>
      <c r="N163" s="21">
        <v>-5</v>
      </c>
      <c r="O163" s="21">
        <v>1</v>
      </c>
      <c r="P163" s="21" t="s">
        <v>400</v>
      </c>
      <c r="Q163" s="21">
        <v>-17</v>
      </c>
      <c r="R163" s="21">
        <v>1</v>
      </c>
      <c r="S163" s="21" t="s">
        <v>393</v>
      </c>
      <c r="T163" s="21">
        <v>14</v>
      </c>
      <c r="U163" s="21">
        <v>1</v>
      </c>
      <c r="V163" s="21" t="s">
        <v>134</v>
      </c>
      <c r="W163" s="21">
        <v>-9</v>
      </c>
      <c r="X163" s="21">
        <v>1</v>
      </c>
      <c r="Y163" s="21" t="s">
        <v>607</v>
      </c>
      <c r="Z163" s="21">
        <v>-17</v>
      </c>
      <c r="AA163" s="21">
        <v>1</v>
      </c>
      <c r="AB163" s="21" t="s">
        <v>393</v>
      </c>
      <c r="AC163" s="21">
        <v>19</v>
      </c>
      <c r="AD163" s="21">
        <v>1</v>
      </c>
      <c r="AE163" s="21" t="s">
        <v>134</v>
      </c>
      <c r="AF163" s="21">
        <v>0</v>
      </c>
      <c r="AG163" s="21">
        <v>1</v>
      </c>
      <c r="AH163" s="21" t="s">
        <v>561</v>
      </c>
      <c r="AI163" s="21">
        <v>-11</v>
      </c>
      <c r="AJ163" s="21">
        <v>1</v>
      </c>
      <c r="AK163" s="21" t="s">
        <v>369</v>
      </c>
      <c r="AL163" s="21">
        <v>-8</v>
      </c>
      <c r="AM163" s="21">
        <v>1</v>
      </c>
      <c r="AN163" s="21" t="s">
        <v>134</v>
      </c>
      <c r="AO163" s="21">
        <v>8</v>
      </c>
      <c r="AP163" s="21">
        <v>1</v>
      </c>
      <c r="AQ163" s="21" t="s">
        <v>599</v>
      </c>
      <c r="AR163" s="21">
        <v>25</v>
      </c>
      <c r="AS163" s="21">
        <v>1</v>
      </c>
      <c r="AT163" s="21" t="s">
        <v>20</v>
      </c>
      <c r="AU163" s="21">
        <v>15</v>
      </c>
      <c r="AV163" s="21">
        <v>1</v>
      </c>
      <c r="AW163" s="21" t="s">
        <v>134</v>
      </c>
      <c r="AX163" s="21">
        <v>11</v>
      </c>
      <c r="AY163" s="21">
        <v>1</v>
      </c>
      <c r="AZ163" s="21" t="s">
        <v>20</v>
      </c>
      <c r="BA163" s="21">
        <v>18</v>
      </c>
      <c r="BB163" s="21">
        <v>1</v>
      </c>
      <c r="BC163" s="21"/>
      <c r="BD163" s="21"/>
      <c r="BE163" s="21">
        <v>1</v>
      </c>
      <c r="BF163" s="21"/>
      <c r="BG163" s="21"/>
      <c r="BH163" s="21">
        <v>1</v>
      </c>
      <c r="BI163" s="21"/>
      <c r="BJ163" s="21"/>
      <c r="BK163" s="21">
        <v>1</v>
      </c>
    </row>
    <row r="164" spans="1:63" x14ac:dyDescent="0.25">
      <c r="A164" s="21" t="s">
        <v>606</v>
      </c>
      <c r="B164" s="21">
        <v>-3</v>
      </c>
      <c r="C164" s="21">
        <v>2</v>
      </c>
      <c r="D164" s="21" t="s">
        <v>599</v>
      </c>
      <c r="E164" s="21">
        <v>1</v>
      </c>
      <c r="F164" s="21">
        <v>2</v>
      </c>
      <c r="G164" s="21" t="s">
        <v>566</v>
      </c>
      <c r="H164" s="21">
        <v>-4</v>
      </c>
      <c r="I164" s="21">
        <v>2</v>
      </c>
      <c r="J164" s="21" t="s">
        <v>20</v>
      </c>
      <c r="K164" s="21">
        <v>-11</v>
      </c>
      <c r="L164" s="21">
        <v>2</v>
      </c>
      <c r="M164" s="21" t="s">
        <v>607</v>
      </c>
      <c r="N164" s="21">
        <v>-5</v>
      </c>
      <c r="O164" s="21">
        <v>2</v>
      </c>
      <c r="P164" s="21" t="s">
        <v>606</v>
      </c>
      <c r="Q164" s="21">
        <v>-17</v>
      </c>
      <c r="R164" s="21">
        <v>2</v>
      </c>
      <c r="S164" s="21" t="s">
        <v>124</v>
      </c>
      <c r="T164" s="21">
        <v>14</v>
      </c>
      <c r="U164" s="21">
        <v>2</v>
      </c>
      <c r="V164" s="21" t="s">
        <v>398</v>
      </c>
      <c r="W164" s="21">
        <v>-9</v>
      </c>
      <c r="X164" s="21">
        <v>2</v>
      </c>
      <c r="Y164" s="21" t="s">
        <v>134</v>
      </c>
      <c r="Z164" s="21">
        <v>-17</v>
      </c>
      <c r="AA164" s="21">
        <v>2</v>
      </c>
      <c r="AB164" s="21" t="s">
        <v>20</v>
      </c>
      <c r="AC164" s="21">
        <v>19</v>
      </c>
      <c r="AD164" s="21">
        <v>2</v>
      </c>
      <c r="AE164" s="21" t="s">
        <v>400</v>
      </c>
      <c r="AF164" s="21">
        <v>0</v>
      </c>
      <c r="AG164" s="21">
        <v>2</v>
      </c>
      <c r="AH164" s="21" t="s">
        <v>599</v>
      </c>
      <c r="AI164" s="21">
        <v>-11</v>
      </c>
      <c r="AJ164" s="21">
        <v>2</v>
      </c>
      <c r="AK164" s="21" t="s">
        <v>20</v>
      </c>
      <c r="AL164" s="21">
        <v>-8</v>
      </c>
      <c r="AM164" s="21">
        <v>2</v>
      </c>
      <c r="AN164" s="21" t="s">
        <v>607</v>
      </c>
      <c r="AO164" s="21">
        <v>8</v>
      </c>
      <c r="AP164" s="21">
        <v>2</v>
      </c>
      <c r="AQ164" s="21" t="s">
        <v>607</v>
      </c>
      <c r="AR164" s="21">
        <v>25</v>
      </c>
      <c r="AS164" s="21">
        <v>2</v>
      </c>
      <c r="AT164" s="21" t="s">
        <v>615</v>
      </c>
      <c r="AU164" s="21">
        <v>15</v>
      </c>
      <c r="AV164" s="21">
        <v>2</v>
      </c>
      <c r="AW164" s="21" t="s">
        <v>613</v>
      </c>
      <c r="AX164" s="21">
        <v>11</v>
      </c>
      <c r="AY164" s="21">
        <v>2</v>
      </c>
      <c r="AZ164" s="21" t="s">
        <v>615</v>
      </c>
      <c r="BA164" s="21">
        <v>18</v>
      </c>
      <c r="BB164" s="21">
        <v>2</v>
      </c>
      <c r="BC164" s="21"/>
      <c r="BD164" s="21"/>
      <c r="BE164" s="21">
        <v>2</v>
      </c>
      <c r="BF164" s="21"/>
      <c r="BG164" s="21"/>
      <c r="BH164" s="21">
        <v>2</v>
      </c>
      <c r="BI164" s="21"/>
      <c r="BJ164" s="21"/>
      <c r="BK164" s="21">
        <v>2</v>
      </c>
    </row>
    <row r="165" spans="1:63" x14ac:dyDescent="0.25">
      <c r="A165" s="21" t="s">
        <v>239</v>
      </c>
      <c r="B165" s="21">
        <v>-3</v>
      </c>
      <c r="C165" s="21">
        <v>3</v>
      </c>
      <c r="D165" s="21" t="s">
        <v>345</v>
      </c>
      <c r="E165" s="21">
        <v>1</v>
      </c>
      <c r="F165" s="21">
        <v>3</v>
      </c>
      <c r="G165" s="21" t="s">
        <v>345</v>
      </c>
      <c r="H165" s="21">
        <v>-4</v>
      </c>
      <c r="I165" s="21">
        <v>3</v>
      </c>
      <c r="J165" s="21" t="s">
        <v>345</v>
      </c>
      <c r="K165" s="21">
        <v>-11</v>
      </c>
      <c r="L165" s="21">
        <v>3</v>
      </c>
      <c r="M165" s="21" t="s">
        <v>593</v>
      </c>
      <c r="N165" s="21">
        <v>-5</v>
      </c>
      <c r="O165" s="21">
        <v>3</v>
      </c>
      <c r="P165" s="21" t="s">
        <v>106</v>
      </c>
      <c r="Q165" s="21">
        <v>-17</v>
      </c>
      <c r="R165" s="21">
        <v>3</v>
      </c>
      <c r="S165" s="21" t="s">
        <v>608</v>
      </c>
      <c r="T165" s="21">
        <v>14</v>
      </c>
      <c r="U165" s="21">
        <v>3</v>
      </c>
      <c r="V165" s="21" t="s">
        <v>106</v>
      </c>
      <c r="W165" s="21">
        <v>-9</v>
      </c>
      <c r="X165" s="21">
        <v>3</v>
      </c>
      <c r="Y165" s="21" t="s">
        <v>566</v>
      </c>
      <c r="Z165" s="21">
        <v>-17</v>
      </c>
      <c r="AA165" s="21">
        <v>3</v>
      </c>
      <c r="AB165" s="21" t="s">
        <v>345</v>
      </c>
      <c r="AC165" s="21">
        <v>19</v>
      </c>
      <c r="AD165" s="21">
        <v>3</v>
      </c>
      <c r="AE165" s="21" t="s">
        <v>106</v>
      </c>
      <c r="AF165" s="21">
        <v>0</v>
      </c>
      <c r="AG165" s="21">
        <v>3</v>
      </c>
      <c r="AH165" s="21" t="s">
        <v>566</v>
      </c>
      <c r="AI165" s="21">
        <v>-11</v>
      </c>
      <c r="AJ165" s="21">
        <v>3</v>
      </c>
      <c r="AK165" s="21" t="s">
        <v>593</v>
      </c>
      <c r="AL165" s="21">
        <v>-8</v>
      </c>
      <c r="AM165" s="21">
        <v>3</v>
      </c>
      <c r="AN165" s="21" t="s">
        <v>593</v>
      </c>
      <c r="AO165" s="21">
        <v>8</v>
      </c>
      <c r="AP165" s="21">
        <v>3</v>
      </c>
      <c r="AQ165" s="21" t="s">
        <v>604</v>
      </c>
      <c r="AR165" s="21">
        <v>25</v>
      </c>
      <c r="AS165" s="21">
        <v>3</v>
      </c>
      <c r="AT165" s="21" t="s">
        <v>345</v>
      </c>
      <c r="AU165" s="21">
        <v>15</v>
      </c>
      <c r="AV165" s="21">
        <v>3</v>
      </c>
      <c r="AW165" s="21" t="s">
        <v>252</v>
      </c>
      <c r="AX165" s="21">
        <v>11</v>
      </c>
      <c r="AY165" s="21">
        <v>3</v>
      </c>
      <c r="AZ165" s="21" t="s">
        <v>345</v>
      </c>
      <c r="BA165" s="21">
        <v>18</v>
      </c>
      <c r="BB165" s="21">
        <v>3</v>
      </c>
      <c r="BC165" s="21"/>
      <c r="BD165" s="21"/>
      <c r="BE165" s="21">
        <v>3</v>
      </c>
      <c r="BF165" s="21"/>
      <c r="BG165" s="21"/>
      <c r="BH165" s="21">
        <v>3</v>
      </c>
      <c r="BI165" s="21"/>
      <c r="BJ165" s="21"/>
      <c r="BK165" s="21">
        <v>3</v>
      </c>
    </row>
    <row r="166" spans="1:63" x14ac:dyDescent="0.25">
      <c r="A166" s="21" t="s">
        <v>57</v>
      </c>
      <c r="B166" s="21">
        <v>-3</v>
      </c>
      <c r="C166" s="21">
        <v>4</v>
      </c>
      <c r="D166" s="21" t="s">
        <v>252</v>
      </c>
      <c r="E166" s="21">
        <v>1</v>
      </c>
      <c r="F166" s="21">
        <v>4</v>
      </c>
      <c r="G166" s="21" t="s">
        <v>234</v>
      </c>
      <c r="H166" s="21">
        <v>-4</v>
      </c>
      <c r="I166" s="21">
        <v>4</v>
      </c>
      <c r="J166" s="21" t="s">
        <v>234</v>
      </c>
      <c r="K166" s="21">
        <v>-11</v>
      </c>
      <c r="L166" s="21">
        <v>4</v>
      </c>
      <c r="M166" s="21" t="s">
        <v>345</v>
      </c>
      <c r="N166" s="21">
        <v>-5</v>
      </c>
      <c r="O166" s="21">
        <v>4</v>
      </c>
      <c r="P166" s="21" t="s">
        <v>402</v>
      </c>
      <c r="Q166" s="21">
        <v>-17</v>
      </c>
      <c r="R166" s="21">
        <v>4</v>
      </c>
      <c r="S166" s="21" t="s">
        <v>239</v>
      </c>
      <c r="T166" s="21">
        <v>14</v>
      </c>
      <c r="U166" s="21">
        <v>4</v>
      </c>
      <c r="V166" s="21" t="s">
        <v>402</v>
      </c>
      <c r="W166" s="21">
        <v>-9</v>
      </c>
      <c r="X166" s="21">
        <v>4</v>
      </c>
      <c r="Y166" s="21" t="s">
        <v>85</v>
      </c>
      <c r="Z166" s="21">
        <v>-17</v>
      </c>
      <c r="AA166" s="21">
        <v>4</v>
      </c>
      <c r="AB166" s="21" t="s">
        <v>252</v>
      </c>
      <c r="AC166" s="21">
        <v>19</v>
      </c>
      <c r="AD166" s="21">
        <v>4</v>
      </c>
      <c r="AE166" s="21" t="s">
        <v>402</v>
      </c>
      <c r="AF166" s="21">
        <v>0</v>
      </c>
      <c r="AG166" s="21">
        <v>4</v>
      </c>
      <c r="AH166" s="21" t="s">
        <v>85</v>
      </c>
      <c r="AI166" s="21">
        <v>-11</v>
      </c>
      <c r="AJ166" s="21">
        <v>4</v>
      </c>
      <c r="AK166" s="21" t="s">
        <v>252</v>
      </c>
      <c r="AL166" s="21">
        <v>-8</v>
      </c>
      <c r="AM166" s="21">
        <v>4</v>
      </c>
      <c r="AN166" s="21" t="s">
        <v>18</v>
      </c>
      <c r="AO166" s="21">
        <v>8</v>
      </c>
      <c r="AP166" s="21">
        <v>4</v>
      </c>
      <c r="AQ166" s="21" t="s">
        <v>402</v>
      </c>
      <c r="AR166" s="21">
        <v>25</v>
      </c>
      <c r="AS166" s="21">
        <v>4</v>
      </c>
      <c r="AT166" s="21" t="s">
        <v>106</v>
      </c>
      <c r="AU166" s="21">
        <v>15</v>
      </c>
      <c r="AV166" s="21">
        <v>4</v>
      </c>
      <c r="AW166" s="21" t="s">
        <v>234</v>
      </c>
      <c r="AX166" s="21">
        <v>11</v>
      </c>
      <c r="AY166" s="21">
        <v>4</v>
      </c>
      <c r="AZ166" s="21" t="s">
        <v>106</v>
      </c>
      <c r="BA166" s="21">
        <v>18</v>
      </c>
      <c r="BB166" s="21">
        <v>4</v>
      </c>
      <c r="BC166" s="21"/>
      <c r="BD166" s="21"/>
      <c r="BE166" s="21">
        <v>4</v>
      </c>
      <c r="BF166" s="21"/>
      <c r="BG166" s="21"/>
      <c r="BH166" s="21">
        <v>4</v>
      </c>
      <c r="BI166" s="21"/>
      <c r="BJ166" s="21"/>
      <c r="BK166" s="21">
        <v>4</v>
      </c>
    </row>
    <row r="167" spans="1:63" x14ac:dyDescent="0.25">
      <c r="A167" s="21" t="s">
        <v>20</v>
      </c>
      <c r="B167" s="21">
        <v>12</v>
      </c>
      <c r="C167" s="21">
        <v>1</v>
      </c>
      <c r="D167" s="21" t="s">
        <v>607</v>
      </c>
      <c r="E167" s="21">
        <v>1</v>
      </c>
      <c r="F167" s="21">
        <v>1</v>
      </c>
      <c r="G167" s="21" t="s">
        <v>400</v>
      </c>
      <c r="H167" s="21">
        <v>0</v>
      </c>
      <c r="I167" s="21">
        <v>1</v>
      </c>
      <c r="J167" s="21" t="s">
        <v>607</v>
      </c>
      <c r="K167" s="21">
        <v>13</v>
      </c>
      <c r="L167" s="21">
        <v>1</v>
      </c>
      <c r="M167" s="21" t="s">
        <v>400</v>
      </c>
      <c r="N167" s="21">
        <v>-15</v>
      </c>
      <c r="O167" s="21">
        <v>1</v>
      </c>
      <c r="P167" s="21" t="s">
        <v>561</v>
      </c>
      <c r="Q167" s="21">
        <v>12</v>
      </c>
      <c r="R167" s="21">
        <v>1</v>
      </c>
      <c r="S167" s="21" t="s">
        <v>561</v>
      </c>
      <c r="T167" s="21">
        <v>22</v>
      </c>
      <c r="U167" s="21">
        <v>1</v>
      </c>
      <c r="V167" s="21" t="s">
        <v>561</v>
      </c>
      <c r="W167" s="21">
        <v>2</v>
      </c>
      <c r="X167" s="21">
        <v>1</v>
      </c>
      <c r="Y167" s="21" t="s">
        <v>561</v>
      </c>
      <c r="Z167" s="21">
        <v>-6</v>
      </c>
      <c r="AA167" s="21">
        <v>1</v>
      </c>
      <c r="AB167" s="21" t="s">
        <v>599</v>
      </c>
      <c r="AC167" s="21">
        <v>21</v>
      </c>
      <c r="AD167" s="21">
        <v>1</v>
      </c>
      <c r="AE167" s="21" t="s">
        <v>607</v>
      </c>
      <c r="AF167" s="21">
        <v>5</v>
      </c>
      <c r="AG167" s="21">
        <v>1</v>
      </c>
      <c r="AH167" s="21" t="s">
        <v>134</v>
      </c>
      <c r="AI167" s="21">
        <v>-8</v>
      </c>
      <c r="AJ167" s="21">
        <v>1</v>
      </c>
      <c r="AK167" s="21" t="s">
        <v>134</v>
      </c>
      <c r="AL167" s="21">
        <v>8</v>
      </c>
      <c r="AM167" s="21">
        <v>1</v>
      </c>
      <c r="AN167" s="21" t="s">
        <v>20</v>
      </c>
      <c r="AO167" s="21">
        <v>-3</v>
      </c>
      <c r="AP167" s="21">
        <v>1</v>
      </c>
      <c r="AQ167" s="21" t="s">
        <v>20</v>
      </c>
      <c r="AR167" s="21">
        <v>-2</v>
      </c>
      <c r="AS167" s="21">
        <v>1</v>
      </c>
      <c r="AT167" s="21" t="s">
        <v>134</v>
      </c>
      <c r="AU167" s="21">
        <v>20</v>
      </c>
      <c r="AV167" s="21">
        <v>1</v>
      </c>
      <c r="AW167" s="21" t="s">
        <v>20</v>
      </c>
      <c r="AX167" s="21">
        <v>-3</v>
      </c>
      <c r="AY167" s="21">
        <v>1</v>
      </c>
      <c r="AZ167" s="21" t="s">
        <v>8</v>
      </c>
      <c r="BA167" s="21">
        <v>-7</v>
      </c>
      <c r="BB167" s="21">
        <v>1</v>
      </c>
      <c r="BC167" s="21"/>
      <c r="BD167" s="21"/>
      <c r="BE167" s="21">
        <v>1</v>
      </c>
      <c r="BF167" s="21"/>
      <c r="BG167" s="21"/>
      <c r="BH167" s="21">
        <v>1</v>
      </c>
      <c r="BI167" s="21"/>
      <c r="BJ167" s="21"/>
      <c r="BK167" s="21">
        <v>1</v>
      </c>
    </row>
    <row r="168" spans="1:63" x14ac:dyDescent="0.25">
      <c r="A168" s="21" t="s">
        <v>593</v>
      </c>
      <c r="B168" s="21">
        <v>12</v>
      </c>
      <c r="C168" s="21">
        <v>2</v>
      </c>
      <c r="D168" s="21" t="s">
        <v>20</v>
      </c>
      <c r="E168" s="21">
        <v>1</v>
      </c>
      <c r="F168" s="21">
        <v>2</v>
      </c>
      <c r="G168" s="21" t="s">
        <v>606</v>
      </c>
      <c r="H168" s="21">
        <v>0</v>
      </c>
      <c r="I168" s="21">
        <v>2</v>
      </c>
      <c r="J168" s="21" t="s">
        <v>606</v>
      </c>
      <c r="K168" s="21">
        <v>13</v>
      </c>
      <c r="L168" s="21">
        <v>2</v>
      </c>
      <c r="M168" s="21" t="s">
        <v>566</v>
      </c>
      <c r="N168" s="21">
        <v>-15</v>
      </c>
      <c r="O168" s="21">
        <v>2</v>
      </c>
      <c r="P168" s="21" t="s">
        <v>607</v>
      </c>
      <c r="Q168" s="21">
        <v>12</v>
      </c>
      <c r="R168" s="21">
        <v>2</v>
      </c>
      <c r="S168" s="21" t="s">
        <v>562</v>
      </c>
      <c r="T168" s="21">
        <v>22</v>
      </c>
      <c r="U168" s="21">
        <v>2</v>
      </c>
      <c r="V168" s="21" t="s">
        <v>566</v>
      </c>
      <c r="W168" s="21">
        <v>2</v>
      </c>
      <c r="X168" s="21">
        <v>2</v>
      </c>
      <c r="Y168" s="21" t="s">
        <v>562</v>
      </c>
      <c r="Z168" s="21">
        <v>-6</v>
      </c>
      <c r="AA168" s="21">
        <v>2</v>
      </c>
      <c r="AB168" s="21" t="s">
        <v>400</v>
      </c>
      <c r="AC168" s="21">
        <v>21</v>
      </c>
      <c r="AD168" s="21">
        <v>2</v>
      </c>
      <c r="AE168" s="21" t="s">
        <v>20</v>
      </c>
      <c r="AF168" s="21">
        <v>5</v>
      </c>
      <c r="AG168" s="21">
        <v>2</v>
      </c>
      <c r="AH168" s="21" t="s">
        <v>20</v>
      </c>
      <c r="AI168" s="21">
        <v>-8</v>
      </c>
      <c r="AJ168" s="21">
        <v>2</v>
      </c>
      <c r="AK168" s="21" t="s">
        <v>566</v>
      </c>
      <c r="AL168" s="21">
        <v>8</v>
      </c>
      <c r="AM168" s="21">
        <v>2</v>
      </c>
      <c r="AN168" s="21" t="s">
        <v>630</v>
      </c>
      <c r="AO168" s="21">
        <v>-3</v>
      </c>
      <c r="AP168" s="21">
        <v>2</v>
      </c>
      <c r="AQ168" s="21" t="s">
        <v>564</v>
      </c>
      <c r="AR168" s="21">
        <v>-2</v>
      </c>
      <c r="AS168" s="21">
        <v>2</v>
      </c>
      <c r="AT168" s="21" t="s">
        <v>153</v>
      </c>
      <c r="AU168" s="21">
        <v>20</v>
      </c>
      <c r="AV168" s="21">
        <v>2</v>
      </c>
      <c r="AW168" s="21" t="s">
        <v>615</v>
      </c>
      <c r="AX168" s="21">
        <v>-3</v>
      </c>
      <c r="AY168" s="21">
        <v>2</v>
      </c>
      <c r="AZ168" s="21" t="s">
        <v>134</v>
      </c>
      <c r="BA168" s="21">
        <v>-7</v>
      </c>
      <c r="BB168" s="21">
        <v>2</v>
      </c>
      <c r="BC168" s="21"/>
      <c r="BD168" s="21"/>
      <c r="BE168" s="21">
        <v>2</v>
      </c>
      <c r="BF168" s="21"/>
      <c r="BG168" s="21"/>
      <c r="BH168" s="21">
        <v>2</v>
      </c>
      <c r="BI168" s="21"/>
      <c r="BJ168" s="21"/>
      <c r="BK168" s="21">
        <v>2</v>
      </c>
    </row>
    <row r="169" spans="1:63" x14ac:dyDescent="0.25">
      <c r="A169" s="21" t="s">
        <v>106</v>
      </c>
      <c r="B169" s="21">
        <v>12</v>
      </c>
      <c r="C169" s="21">
        <v>3</v>
      </c>
      <c r="D169" s="21" t="s">
        <v>124</v>
      </c>
      <c r="E169" s="21">
        <v>1</v>
      </c>
      <c r="F169" s="21">
        <v>3</v>
      </c>
      <c r="G169" s="21" t="s">
        <v>610</v>
      </c>
      <c r="H169" s="21">
        <v>0</v>
      </c>
      <c r="I169" s="21">
        <v>3</v>
      </c>
      <c r="J169" s="21" t="s">
        <v>85</v>
      </c>
      <c r="K169" s="21">
        <v>13</v>
      </c>
      <c r="L169" s="21">
        <v>3</v>
      </c>
      <c r="M169" s="21" t="s">
        <v>239</v>
      </c>
      <c r="N169" s="21">
        <v>-15</v>
      </c>
      <c r="O169" s="21">
        <v>3</v>
      </c>
      <c r="P169" s="21" t="s">
        <v>234</v>
      </c>
      <c r="Q169" s="21">
        <v>12</v>
      </c>
      <c r="R169" s="21">
        <v>3</v>
      </c>
      <c r="S169" s="21" t="s">
        <v>45</v>
      </c>
      <c r="T169" s="21">
        <v>22</v>
      </c>
      <c r="U169" s="21">
        <v>3</v>
      </c>
      <c r="V169" s="21" t="s">
        <v>593</v>
      </c>
      <c r="W169" s="21">
        <v>2</v>
      </c>
      <c r="X169" s="21">
        <v>3</v>
      </c>
      <c r="Y169" s="21" t="s">
        <v>345</v>
      </c>
      <c r="Z169" s="21">
        <v>-6</v>
      </c>
      <c r="AA169" s="21">
        <v>3</v>
      </c>
      <c r="AB169" s="21" t="s">
        <v>106</v>
      </c>
      <c r="AC169" s="21">
        <v>21</v>
      </c>
      <c r="AD169" s="21">
        <v>3</v>
      </c>
      <c r="AE169" s="21" t="s">
        <v>345</v>
      </c>
      <c r="AF169" s="21">
        <v>5</v>
      </c>
      <c r="AG169" s="21">
        <v>3</v>
      </c>
      <c r="AH169" s="21" t="s">
        <v>345</v>
      </c>
      <c r="AI169" s="21">
        <v>-8</v>
      </c>
      <c r="AJ169" s="21">
        <v>3</v>
      </c>
      <c r="AK169" s="21" t="s">
        <v>345</v>
      </c>
      <c r="AL169" s="21">
        <v>8</v>
      </c>
      <c r="AM169" s="21">
        <v>3</v>
      </c>
      <c r="AN169" s="21" t="s">
        <v>345</v>
      </c>
      <c r="AO169" s="21">
        <v>-3</v>
      </c>
      <c r="AP169" s="21">
        <v>3</v>
      </c>
      <c r="AQ169" s="21" t="s">
        <v>345</v>
      </c>
      <c r="AR169" s="21">
        <v>-2</v>
      </c>
      <c r="AS169" s="21">
        <v>3</v>
      </c>
      <c r="AT169" s="21" t="s">
        <v>252</v>
      </c>
      <c r="AU169" s="21">
        <v>20</v>
      </c>
      <c r="AV169" s="21">
        <v>3</v>
      </c>
      <c r="AW169" s="21" t="s">
        <v>345</v>
      </c>
      <c r="AX169" s="21">
        <v>-3</v>
      </c>
      <c r="AY169" s="21">
        <v>3</v>
      </c>
      <c r="AZ169" s="21" t="s">
        <v>252</v>
      </c>
      <c r="BA169" s="21">
        <v>-7</v>
      </c>
      <c r="BB169" s="21">
        <v>3</v>
      </c>
      <c r="BC169" s="21"/>
      <c r="BD169" s="21"/>
      <c r="BE169" s="21">
        <v>3</v>
      </c>
      <c r="BF169" s="21"/>
      <c r="BG169" s="21"/>
      <c r="BH169" s="21">
        <v>3</v>
      </c>
      <c r="BI169" s="21"/>
      <c r="BJ169" s="21"/>
      <c r="BK169" s="21">
        <v>3</v>
      </c>
    </row>
    <row r="170" spans="1:63" x14ac:dyDescent="0.25">
      <c r="A170" s="21" t="s">
        <v>85</v>
      </c>
      <c r="B170" s="21">
        <v>12</v>
      </c>
      <c r="C170" s="21">
        <v>4</v>
      </c>
      <c r="D170" s="21" t="s">
        <v>85</v>
      </c>
      <c r="E170" s="21">
        <v>1</v>
      </c>
      <c r="F170" s="21">
        <v>4</v>
      </c>
      <c r="G170" s="21" t="s">
        <v>85</v>
      </c>
      <c r="H170" s="21">
        <v>0</v>
      </c>
      <c r="I170" s="21">
        <v>4</v>
      </c>
      <c r="J170" s="21" t="s">
        <v>610</v>
      </c>
      <c r="K170" s="21">
        <v>13</v>
      </c>
      <c r="L170" s="21">
        <v>4</v>
      </c>
      <c r="M170" s="21" t="s">
        <v>85</v>
      </c>
      <c r="N170" s="21">
        <v>-15</v>
      </c>
      <c r="O170" s="21">
        <v>4</v>
      </c>
      <c r="P170" s="21" t="s">
        <v>85</v>
      </c>
      <c r="Q170" s="21">
        <v>12</v>
      </c>
      <c r="R170" s="21">
        <v>4</v>
      </c>
      <c r="S170" s="21" t="s">
        <v>593</v>
      </c>
      <c r="T170" s="21">
        <v>22</v>
      </c>
      <c r="U170" s="21">
        <v>4</v>
      </c>
      <c r="V170" s="21" t="s">
        <v>242</v>
      </c>
      <c r="W170" s="21">
        <v>2</v>
      </c>
      <c r="X170" s="21">
        <v>4</v>
      </c>
      <c r="Y170" s="21" t="s">
        <v>106</v>
      </c>
      <c r="Z170" s="21">
        <v>-6</v>
      </c>
      <c r="AA170" s="21">
        <v>4</v>
      </c>
      <c r="AB170" s="21" t="s">
        <v>402</v>
      </c>
      <c r="AC170" s="21">
        <v>21</v>
      </c>
      <c r="AD170" s="21">
        <v>4</v>
      </c>
      <c r="AE170" s="21" t="s">
        <v>252</v>
      </c>
      <c r="AF170" s="21">
        <v>5</v>
      </c>
      <c r="AG170" s="21">
        <v>4</v>
      </c>
      <c r="AH170" s="21" t="s">
        <v>252</v>
      </c>
      <c r="AI170" s="21">
        <v>-8</v>
      </c>
      <c r="AJ170" s="21">
        <v>4</v>
      </c>
      <c r="AK170" s="21" t="s">
        <v>234</v>
      </c>
      <c r="AL170" s="21">
        <v>8</v>
      </c>
      <c r="AM170" s="21">
        <v>4</v>
      </c>
      <c r="AN170" s="21" t="s">
        <v>85</v>
      </c>
      <c r="AO170" s="21">
        <v>-3</v>
      </c>
      <c r="AP170" s="21">
        <v>4</v>
      </c>
      <c r="AQ170" s="21" t="s">
        <v>85</v>
      </c>
      <c r="AR170" s="21">
        <v>-2</v>
      </c>
      <c r="AS170" s="21">
        <v>4</v>
      </c>
      <c r="AT170" s="21" t="s">
        <v>593</v>
      </c>
      <c r="AU170" s="21">
        <v>20</v>
      </c>
      <c r="AV170" s="21">
        <v>4</v>
      </c>
      <c r="AW170" s="21" t="s">
        <v>106</v>
      </c>
      <c r="AX170" s="21">
        <v>-3</v>
      </c>
      <c r="AY170" s="21">
        <v>4</v>
      </c>
      <c r="AZ170" s="21" t="s">
        <v>613</v>
      </c>
      <c r="BA170" s="21">
        <v>-7</v>
      </c>
      <c r="BB170" s="21">
        <v>4</v>
      </c>
      <c r="BC170" s="21"/>
      <c r="BD170" s="21"/>
      <c r="BE170" s="21">
        <v>4</v>
      </c>
      <c r="BF170" s="21"/>
      <c r="BG170" s="21"/>
      <c r="BH170" s="21">
        <v>4</v>
      </c>
      <c r="BI170" s="21"/>
      <c r="BJ170" s="21"/>
      <c r="BK170" s="21">
        <v>4</v>
      </c>
    </row>
    <row r="171" spans="1:63" x14ac:dyDescent="0.25">
      <c r="A171" s="21" t="s">
        <v>134</v>
      </c>
      <c r="B171" s="21">
        <v>0</v>
      </c>
      <c r="C171" s="21">
        <v>1</v>
      </c>
      <c r="D171" s="21" t="s">
        <v>561</v>
      </c>
      <c r="E171" s="21">
        <v>-10</v>
      </c>
      <c r="F171" s="21">
        <v>1</v>
      </c>
      <c r="G171" s="21" t="s">
        <v>134</v>
      </c>
      <c r="H171" s="21">
        <v>-10</v>
      </c>
      <c r="I171" s="21">
        <v>1</v>
      </c>
      <c r="J171" s="21" t="s">
        <v>134</v>
      </c>
      <c r="K171" s="21">
        <v>5</v>
      </c>
      <c r="L171" s="21">
        <v>1</v>
      </c>
      <c r="M171" s="21" t="s">
        <v>134</v>
      </c>
      <c r="N171" s="21">
        <v>25</v>
      </c>
      <c r="O171" s="21">
        <v>1</v>
      </c>
      <c r="P171" s="21" t="s">
        <v>134</v>
      </c>
      <c r="Q171" s="21">
        <v>-2</v>
      </c>
      <c r="R171" s="21">
        <v>1</v>
      </c>
      <c r="S171" s="21" t="s">
        <v>134</v>
      </c>
      <c r="T171" s="21">
        <v>5</v>
      </c>
      <c r="U171" s="21">
        <v>1</v>
      </c>
      <c r="V171" s="21" t="s">
        <v>607</v>
      </c>
      <c r="W171" s="21">
        <v>-19</v>
      </c>
      <c r="X171" s="21">
        <v>1</v>
      </c>
      <c r="Y171" s="21" t="s">
        <v>45</v>
      </c>
      <c r="Z171" s="21">
        <v>-1</v>
      </c>
      <c r="AA171" s="21">
        <v>1</v>
      </c>
      <c r="AB171" s="21" t="s">
        <v>561</v>
      </c>
      <c r="AC171" s="21">
        <v>-5</v>
      </c>
      <c r="AD171" s="21">
        <v>1</v>
      </c>
      <c r="AE171" s="21" t="s">
        <v>561</v>
      </c>
      <c r="AF171" s="21">
        <v>18</v>
      </c>
      <c r="AG171" s="21">
        <v>1</v>
      </c>
      <c r="AH171" s="21" t="s">
        <v>393</v>
      </c>
      <c r="AI171" s="21">
        <v>-22</v>
      </c>
      <c r="AJ171" s="21">
        <v>1</v>
      </c>
      <c r="AK171" s="21" t="s">
        <v>599</v>
      </c>
      <c r="AL171" s="21">
        <v>-3</v>
      </c>
      <c r="AM171" s="21">
        <v>1</v>
      </c>
      <c r="AN171" s="21" t="s">
        <v>599</v>
      </c>
      <c r="AO171" s="21">
        <v>9</v>
      </c>
      <c r="AP171" s="21">
        <v>1</v>
      </c>
      <c r="AQ171" s="21" t="s">
        <v>134</v>
      </c>
      <c r="AR171" s="21">
        <v>17</v>
      </c>
      <c r="AS171" s="21">
        <v>1</v>
      </c>
      <c r="AT171" s="21" t="s">
        <v>599</v>
      </c>
      <c r="AU171" s="21">
        <v>-8</v>
      </c>
      <c r="AV171" s="21">
        <v>1</v>
      </c>
      <c r="AW171" s="21" t="s">
        <v>599</v>
      </c>
      <c r="AX171" s="21">
        <v>-3</v>
      </c>
      <c r="AY171" s="21">
        <v>1</v>
      </c>
      <c r="AZ171" s="21" t="s">
        <v>393</v>
      </c>
      <c r="BA171" s="21">
        <v>1</v>
      </c>
      <c r="BB171" s="21">
        <v>1</v>
      </c>
      <c r="BC171" s="21"/>
      <c r="BD171" s="21"/>
      <c r="BE171" s="21">
        <v>1</v>
      </c>
      <c r="BF171" s="21"/>
      <c r="BG171" s="21"/>
      <c r="BH171" s="21">
        <v>1</v>
      </c>
      <c r="BI171" s="21"/>
      <c r="BJ171" s="21"/>
      <c r="BK171" s="21">
        <v>1</v>
      </c>
    </row>
    <row r="172" spans="1:63" x14ac:dyDescent="0.25">
      <c r="A172" s="21" t="s">
        <v>599</v>
      </c>
      <c r="B172" s="21">
        <v>0</v>
      </c>
      <c r="C172" s="21">
        <v>2</v>
      </c>
      <c r="D172" s="21" t="s">
        <v>134</v>
      </c>
      <c r="E172" s="21">
        <v>-10</v>
      </c>
      <c r="F172" s="21">
        <v>2</v>
      </c>
      <c r="G172" s="21" t="s">
        <v>599</v>
      </c>
      <c r="H172" s="21">
        <v>-10</v>
      </c>
      <c r="I172" s="21">
        <v>2</v>
      </c>
      <c r="J172" s="21" t="s">
        <v>599</v>
      </c>
      <c r="K172" s="21">
        <v>5</v>
      </c>
      <c r="L172" s="21">
        <v>2</v>
      </c>
      <c r="M172" s="21" t="s">
        <v>599</v>
      </c>
      <c r="N172" s="21">
        <v>25</v>
      </c>
      <c r="O172" s="21">
        <v>2</v>
      </c>
      <c r="P172" s="21" t="s">
        <v>599</v>
      </c>
      <c r="Q172" s="21">
        <v>-2</v>
      </c>
      <c r="R172" s="21">
        <v>2</v>
      </c>
      <c r="S172" s="21" t="s">
        <v>398</v>
      </c>
      <c r="T172" s="21">
        <v>5</v>
      </c>
      <c r="U172" s="21">
        <v>2</v>
      </c>
      <c r="V172" s="21" t="s">
        <v>400</v>
      </c>
      <c r="W172" s="21">
        <v>-19</v>
      </c>
      <c r="X172" s="21">
        <v>2</v>
      </c>
      <c r="Y172" s="21" t="s">
        <v>606</v>
      </c>
      <c r="Z172" s="21">
        <v>-1</v>
      </c>
      <c r="AA172" s="21">
        <v>2</v>
      </c>
      <c r="AB172" s="21" t="s">
        <v>607</v>
      </c>
      <c r="AC172" s="21">
        <v>-5</v>
      </c>
      <c r="AD172" s="21">
        <v>2</v>
      </c>
      <c r="AE172" s="21" t="s">
        <v>593</v>
      </c>
      <c r="AF172" s="21">
        <v>18</v>
      </c>
      <c r="AG172" s="21">
        <v>2</v>
      </c>
      <c r="AH172" s="21" t="s">
        <v>607</v>
      </c>
      <c r="AI172" s="21">
        <v>-22</v>
      </c>
      <c r="AJ172" s="21">
        <v>2</v>
      </c>
      <c r="AK172" s="21" t="s">
        <v>400</v>
      </c>
      <c r="AL172" s="21">
        <v>-3</v>
      </c>
      <c r="AM172" s="21">
        <v>2</v>
      </c>
      <c r="AN172" s="21" t="s">
        <v>400</v>
      </c>
      <c r="AO172" s="21">
        <v>9</v>
      </c>
      <c r="AP172" s="21">
        <v>2</v>
      </c>
      <c r="AQ172" s="21" t="s">
        <v>153</v>
      </c>
      <c r="AR172" s="21">
        <v>17</v>
      </c>
      <c r="AS172" s="21">
        <v>2</v>
      </c>
      <c r="AT172" s="21" t="s">
        <v>607</v>
      </c>
      <c r="AU172" s="21">
        <v>-8</v>
      </c>
      <c r="AV172" s="21">
        <v>2</v>
      </c>
      <c r="AW172" s="21" t="s">
        <v>400</v>
      </c>
      <c r="AX172" s="21">
        <v>-3</v>
      </c>
      <c r="AY172" s="21">
        <v>2</v>
      </c>
      <c r="AZ172" s="21" t="s">
        <v>607</v>
      </c>
      <c r="BA172" s="21">
        <v>1</v>
      </c>
      <c r="BB172" s="21">
        <v>2</v>
      </c>
      <c r="BC172" s="21"/>
      <c r="BD172" s="21"/>
      <c r="BE172" s="21">
        <v>2</v>
      </c>
      <c r="BF172" s="21"/>
      <c r="BG172" s="21"/>
      <c r="BH172" s="21">
        <v>2</v>
      </c>
      <c r="BI172" s="21"/>
      <c r="BJ172" s="21"/>
      <c r="BK172" s="21">
        <v>2</v>
      </c>
    </row>
    <row r="173" spans="1:63" x14ac:dyDescent="0.25">
      <c r="A173" s="21" t="s">
        <v>345</v>
      </c>
      <c r="B173" s="21">
        <v>0</v>
      </c>
      <c r="C173" s="21">
        <v>3</v>
      </c>
      <c r="D173" s="21" t="s">
        <v>239</v>
      </c>
      <c r="E173" s="21">
        <v>-10</v>
      </c>
      <c r="F173" s="21">
        <v>3</v>
      </c>
      <c r="G173" s="21" t="s">
        <v>402</v>
      </c>
      <c r="H173" s="21">
        <v>-10</v>
      </c>
      <c r="I173" s="21">
        <v>3</v>
      </c>
      <c r="J173" s="21" t="s">
        <v>402</v>
      </c>
      <c r="K173" s="21">
        <v>5</v>
      </c>
      <c r="L173" s="21">
        <v>3</v>
      </c>
      <c r="M173" s="21" t="s">
        <v>606</v>
      </c>
      <c r="N173" s="21">
        <v>25</v>
      </c>
      <c r="O173" s="21">
        <v>3</v>
      </c>
      <c r="P173" s="21" t="s">
        <v>345</v>
      </c>
      <c r="Q173" s="21">
        <v>-2</v>
      </c>
      <c r="R173" s="21">
        <v>3</v>
      </c>
      <c r="S173" s="21" t="s">
        <v>564</v>
      </c>
      <c r="T173" s="21">
        <v>5</v>
      </c>
      <c r="U173" s="21">
        <v>3</v>
      </c>
      <c r="V173" s="21" t="s">
        <v>239</v>
      </c>
      <c r="W173" s="21">
        <v>-19</v>
      </c>
      <c r="X173" s="21">
        <v>3</v>
      </c>
      <c r="Y173" s="21" t="s">
        <v>564</v>
      </c>
      <c r="Z173" s="21">
        <v>-1</v>
      </c>
      <c r="AA173" s="21">
        <v>3</v>
      </c>
      <c r="AB173" s="21" t="s">
        <v>566</v>
      </c>
      <c r="AC173" s="21">
        <v>-5</v>
      </c>
      <c r="AD173" s="21">
        <v>3</v>
      </c>
      <c r="AE173" s="21" t="s">
        <v>566</v>
      </c>
      <c r="AF173" s="21">
        <v>18</v>
      </c>
      <c r="AG173" s="21">
        <v>3</v>
      </c>
      <c r="AH173" s="21" t="s">
        <v>593</v>
      </c>
      <c r="AI173" s="21">
        <v>-22</v>
      </c>
      <c r="AJ173" s="21">
        <v>3</v>
      </c>
      <c r="AK173" s="21" t="s">
        <v>106</v>
      </c>
      <c r="AL173" s="21">
        <v>-3</v>
      </c>
      <c r="AM173" s="21">
        <v>3</v>
      </c>
      <c r="AN173" s="21" t="s">
        <v>106</v>
      </c>
      <c r="AO173" s="21">
        <v>9</v>
      </c>
      <c r="AP173" s="21">
        <v>3</v>
      </c>
      <c r="AQ173" s="21" t="s">
        <v>252</v>
      </c>
      <c r="AR173" s="21">
        <v>17</v>
      </c>
      <c r="AS173" s="21">
        <v>3</v>
      </c>
      <c r="AT173" s="21" t="s">
        <v>604</v>
      </c>
      <c r="AU173" s="21">
        <v>-8</v>
      </c>
      <c r="AV173" s="21">
        <v>3</v>
      </c>
      <c r="AW173" s="21" t="s">
        <v>85</v>
      </c>
      <c r="AX173" s="21">
        <v>-3</v>
      </c>
      <c r="AY173" s="21">
        <v>3</v>
      </c>
      <c r="AZ173" s="21" t="s">
        <v>564</v>
      </c>
      <c r="BA173" s="21">
        <v>1</v>
      </c>
      <c r="BB173" s="21">
        <v>3</v>
      </c>
      <c r="BC173" s="21"/>
      <c r="BD173" s="21"/>
      <c r="BE173" s="21">
        <v>3</v>
      </c>
      <c r="BF173" s="21"/>
      <c r="BG173" s="21"/>
      <c r="BH173" s="21">
        <v>3</v>
      </c>
      <c r="BI173" s="21"/>
      <c r="BJ173" s="21"/>
      <c r="BK173" s="21">
        <v>3</v>
      </c>
    </row>
    <row r="174" spans="1:63" x14ac:dyDescent="0.25">
      <c r="A174" s="21" t="s">
        <v>252</v>
      </c>
      <c r="B174" s="21">
        <v>0</v>
      </c>
      <c r="C174" s="21">
        <v>4</v>
      </c>
      <c r="D174" s="21" t="s">
        <v>610</v>
      </c>
      <c r="E174" s="21">
        <v>-10</v>
      </c>
      <c r="F174" s="21">
        <v>4</v>
      </c>
      <c r="G174" s="21" t="s">
        <v>252</v>
      </c>
      <c r="H174" s="21">
        <v>-10</v>
      </c>
      <c r="I174" s="21">
        <v>4</v>
      </c>
      <c r="J174" s="21" t="s">
        <v>252</v>
      </c>
      <c r="K174" s="21">
        <v>5</v>
      </c>
      <c r="L174" s="21">
        <v>4</v>
      </c>
      <c r="M174" s="21" t="s">
        <v>402</v>
      </c>
      <c r="N174" s="21">
        <v>25</v>
      </c>
      <c r="O174" s="21">
        <v>4</v>
      </c>
      <c r="P174" s="21" t="s">
        <v>252</v>
      </c>
      <c r="Q174" s="21">
        <v>-2</v>
      </c>
      <c r="R174" s="21">
        <v>4</v>
      </c>
      <c r="S174" s="21" t="s">
        <v>106</v>
      </c>
      <c r="T174" s="21">
        <v>5</v>
      </c>
      <c r="U174" s="21">
        <v>4</v>
      </c>
      <c r="V174" s="21" t="s">
        <v>85</v>
      </c>
      <c r="W174" s="21">
        <v>-19</v>
      </c>
      <c r="X174" s="21">
        <v>4</v>
      </c>
      <c r="Y174" s="21" t="s">
        <v>402</v>
      </c>
      <c r="Z174" s="21">
        <v>-1</v>
      </c>
      <c r="AA174" s="21">
        <v>4</v>
      </c>
      <c r="AB174" s="21" t="s">
        <v>85</v>
      </c>
      <c r="AC174" s="21">
        <v>-5</v>
      </c>
      <c r="AD174" s="21">
        <v>4</v>
      </c>
      <c r="AE174" s="21" t="s">
        <v>85</v>
      </c>
      <c r="AF174" s="21">
        <v>18</v>
      </c>
      <c r="AG174" s="21">
        <v>4</v>
      </c>
      <c r="AH174" s="21" t="s">
        <v>106</v>
      </c>
      <c r="AI174" s="21">
        <v>-22</v>
      </c>
      <c r="AJ174" s="21">
        <v>4</v>
      </c>
      <c r="AK174" s="21" t="s">
        <v>402</v>
      </c>
      <c r="AL174" s="21">
        <v>-3</v>
      </c>
      <c r="AM174" s="21">
        <v>4</v>
      </c>
      <c r="AN174" s="21" t="s">
        <v>402</v>
      </c>
      <c r="AO174" s="21">
        <v>9</v>
      </c>
      <c r="AP174" s="21">
        <v>4</v>
      </c>
      <c r="AQ174" s="21" t="s">
        <v>593</v>
      </c>
      <c r="AR174" s="21">
        <v>17</v>
      </c>
      <c r="AS174" s="21">
        <v>4</v>
      </c>
      <c r="AT174" s="21" t="s">
        <v>402</v>
      </c>
      <c r="AU174" s="21">
        <v>-8</v>
      </c>
      <c r="AV174" s="21">
        <v>4</v>
      </c>
      <c r="AW174" s="21" t="s">
        <v>402</v>
      </c>
      <c r="AX174" s="21">
        <v>-3</v>
      </c>
      <c r="AY174" s="21">
        <v>4</v>
      </c>
      <c r="AZ174" s="21" t="s">
        <v>402</v>
      </c>
      <c r="BA174" s="21">
        <v>1</v>
      </c>
      <c r="BB174" s="21">
        <v>4</v>
      </c>
      <c r="BC174" s="21"/>
      <c r="BD174" s="21"/>
      <c r="BE174" s="21">
        <v>4</v>
      </c>
      <c r="BF174" s="21"/>
      <c r="BG174" s="21"/>
      <c r="BH174" s="21">
        <v>4</v>
      </c>
      <c r="BI174" s="21"/>
      <c r="BJ174" s="21"/>
      <c r="BK174" s="21">
        <v>4</v>
      </c>
    </row>
    <row r="175" spans="1:63" x14ac:dyDescent="0.25">
      <c r="A175" s="21" t="s">
        <v>607</v>
      </c>
      <c r="B175" s="21">
        <v>2</v>
      </c>
      <c r="C175" s="21">
        <v>1</v>
      </c>
      <c r="D175" s="21" t="s">
        <v>393</v>
      </c>
      <c r="E175" s="21">
        <v>-4</v>
      </c>
      <c r="F175" s="21">
        <v>1</v>
      </c>
      <c r="G175" s="21" t="s">
        <v>393</v>
      </c>
      <c r="H175" s="21">
        <v>-15</v>
      </c>
      <c r="I175" s="21">
        <v>1</v>
      </c>
      <c r="J175" s="21" t="s">
        <v>615</v>
      </c>
      <c r="K175" s="21">
        <v>9</v>
      </c>
      <c r="L175" s="21">
        <v>1</v>
      </c>
      <c r="M175" s="21" t="s">
        <v>615</v>
      </c>
      <c r="N175" s="21">
        <v>26</v>
      </c>
      <c r="O175" s="21">
        <v>1</v>
      </c>
      <c r="P175" s="21" t="s">
        <v>615</v>
      </c>
      <c r="Q175" s="21">
        <v>-4</v>
      </c>
      <c r="R175" s="21">
        <v>1</v>
      </c>
      <c r="S175" s="21"/>
      <c r="T175" s="21"/>
      <c r="U175" s="21">
        <v>1</v>
      </c>
      <c r="V175" s="21" t="s">
        <v>609</v>
      </c>
      <c r="W175" s="21">
        <v>-17</v>
      </c>
      <c r="X175" s="21">
        <v>1</v>
      </c>
      <c r="Y175" s="21" t="s">
        <v>614</v>
      </c>
      <c r="Z175" s="21">
        <v>-4</v>
      </c>
      <c r="AA175" s="21">
        <v>1</v>
      </c>
      <c r="AB175" s="21" t="s">
        <v>614</v>
      </c>
      <c r="AC175" s="21">
        <v>-15</v>
      </c>
      <c r="AD175" s="21">
        <v>1</v>
      </c>
      <c r="AE175" s="21" t="s">
        <v>8</v>
      </c>
      <c r="AF175" s="21">
        <v>0</v>
      </c>
      <c r="AG175" s="21">
        <v>1</v>
      </c>
      <c r="AH175" s="21" t="s">
        <v>615</v>
      </c>
      <c r="AI175" s="21">
        <v>-5</v>
      </c>
      <c r="AJ175" s="21">
        <v>1</v>
      </c>
      <c r="AK175" s="21" t="s">
        <v>562</v>
      </c>
      <c r="AL175" s="21">
        <v>21</v>
      </c>
      <c r="AM175" s="21">
        <v>1</v>
      </c>
      <c r="AN175" s="21" t="s">
        <v>614</v>
      </c>
      <c r="AO175" s="21">
        <v>15</v>
      </c>
      <c r="AP175" s="21">
        <v>1</v>
      </c>
      <c r="AQ175" s="21" t="s">
        <v>614</v>
      </c>
      <c r="AR175" s="21">
        <v>13</v>
      </c>
      <c r="AS175" s="21">
        <v>1</v>
      </c>
      <c r="AT175" s="21" t="s">
        <v>8</v>
      </c>
      <c r="AU175" s="21">
        <v>11</v>
      </c>
      <c r="AV175" s="21">
        <v>1</v>
      </c>
      <c r="AW175" s="21" t="s">
        <v>561</v>
      </c>
      <c r="AX175" s="21">
        <v>12</v>
      </c>
      <c r="AY175" s="21">
        <v>1</v>
      </c>
      <c r="AZ175" s="21" t="s">
        <v>617</v>
      </c>
      <c r="BA175" s="21">
        <v>12</v>
      </c>
      <c r="BB175" s="21">
        <v>1</v>
      </c>
      <c r="BC175" s="21"/>
      <c r="BD175" s="21"/>
      <c r="BE175" s="21">
        <v>1</v>
      </c>
      <c r="BF175" s="21"/>
      <c r="BG175" s="21"/>
      <c r="BH175" s="21">
        <v>1</v>
      </c>
      <c r="BI175" s="21"/>
      <c r="BJ175" s="21"/>
      <c r="BK175" s="21">
        <v>1</v>
      </c>
    </row>
    <row r="176" spans="1:63" x14ac:dyDescent="0.25">
      <c r="A176" s="21" t="s">
        <v>498</v>
      </c>
      <c r="B176" s="21">
        <v>2</v>
      </c>
      <c r="C176" s="21">
        <v>2</v>
      </c>
      <c r="D176" s="21" t="s">
        <v>611</v>
      </c>
      <c r="E176" s="21">
        <v>-4</v>
      </c>
      <c r="F176" s="21">
        <v>2</v>
      </c>
      <c r="G176" s="21" t="s">
        <v>562</v>
      </c>
      <c r="H176" s="21">
        <v>-15</v>
      </c>
      <c r="I176" s="21">
        <v>2</v>
      </c>
      <c r="J176" s="21" t="s">
        <v>609</v>
      </c>
      <c r="K176" s="21">
        <v>9</v>
      </c>
      <c r="L176" s="21">
        <v>2</v>
      </c>
      <c r="M176" s="21" t="s">
        <v>609</v>
      </c>
      <c r="N176" s="21">
        <v>26</v>
      </c>
      <c r="O176" s="21">
        <v>2</v>
      </c>
      <c r="P176" s="21" t="s">
        <v>609</v>
      </c>
      <c r="Q176" s="21">
        <v>-4</v>
      </c>
      <c r="R176" s="21">
        <v>2</v>
      </c>
      <c r="S176" s="21"/>
      <c r="T176" s="21"/>
      <c r="U176" s="21">
        <v>2</v>
      </c>
      <c r="V176" s="21" t="s">
        <v>630</v>
      </c>
      <c r="W176" s="21">
        <v>0</v>
      </c>
      <c r="X176" s="21">
        <v>2</v>
      </c>
      <c r="Y176" s="21" t="s">
        <v>609</v>
      </c>
      <c r="Z176" s="21">
        <v>-4</v>
      </c>
      <c r="AA176" s="21">
        <v>2</v>
      </c>
      <c r="AB176" s="21" t="s">
        <v>609</v>
      </c>
      <c r="AC176" s="21">
        <v>-15</v>
      </c>
      <c r="AD176" s="21">
        <v>2</v>
      </c>
      <c r="AE176" s="21" t="s">
        <v>611</v>
      </c>
      <c r="AF176" s="21">
        <v>0</v>
      </c>
      <c r="AG176" s="21">
        <v>2</v>
      </c>
      <c r="AH176" s="21" t="s">
        <v>622</v>
      </c>
      <c r="AI176" s="21">
        <v>-5</v>
      </c>
      <c r="AJ176" s="21">
        <v>2</v>
      </c>
      <c r="AK176" s="21" t="s">
        <v>615</v>
      </c>
      <c r="AL176" s="21">
        <v>21</v>
      </c>
      <c r="AM176" s="21">
        <v>2</v>
      </c>
      <c r="AN176" s="21" t="s">
        <v>615</v>
      </c>
      <c r="AO176" s="21">
        <v>15</v>
      </c>
      <c r="AP176" s="21">
        <v>2</v>
      </c>
      <c r="AQ176" s="21" t="s">
        <v>615</v>
      </c>
      <c r="AR176" s="21">
        <v>13</v>
      </c>
      <c r="AS176" s="21">
        <v>2</v>
      </c>
      <c r="AT176" s="21" t="s">
        <v>393</v>
      </c>
      <c r="AU176" s="21">
        <v>11</v>
      </c>
      <c r="AV176" s="21">
        <v>2</v>
      </c>
      <c r="AW176" s="21" t="s">
        <v>614</v>
      </c>
      <c r="AX176" s="21">
        <v>12</v>
      </c>
      <c r="AY176" s="21">
        <v>2</v>
      </c>
      <c r="AZ176" s="21" t="s">
        <v>618</v>
      </c>
      <c r="BA176" s="21">
        <v>12</v>
      </c>
      <c r="BB176" s="21">
        <v>2</v>
      </c>
      <c r="BC176" s="21"/>
      <c r="BD176" s="21"/>
      <c r="BE176" s="21">
        <v>2</v>
      </c>
      <c r="BF176" s="21"/>
      <c r="BG176" s="21"/>
      <c r="BH176" s="21">
        <v>2</v>
      </c>
      <c r="BI176" s="21"/>
      <c r="BJ176" s="21"/>
      <c r="BK176" s="21">
        <v>2</v>
      </c>
    </row>
    <row r="177" spans="1:63" x14ac:dyDescent="0.25">
      <c r="A177" s="21" t="s">
        <v>263</v>
      </c>
      <c r="B177" s="21">
        <v>2</v>
      </c>
      <c r="C177" s="21">
        <v>3</v>
      </c>
      <c r="D177" s="21" t="s">
        <v>612</v>
      </c>
      <c r="E177" s="21">
        <v>-4</v>
      </c>
      <c r="F177" s="21">
        <v>3</v>
      </c>
      <c r="G177" s="21" t="s">
        <v>20</v>
      </c>
      <c r="H177" s="21">
        <v>-15</v>
      </c>
      <c r="I177" s="21">
        <v>3</v>
      </c>
      <c r="J177" s="21" t="s">
        <v>593</v>
      </c>
      <c r="K177" s="21">
        <v>9</v>
      </c>
      <c r="L177" s="21">
        <v>3</v>
      </c>
      <c r="M177" s="21" t="s">
        <v>617</v>
      </c>
      <c r="N177" s="21">
        <v>26</v>
      </c>
      <c r="O177" s="21">
        <v>3</v>
      </c>
      <c r="P177" s="21" t="s">
        <v>593</v>
      </c>
      <c r="Q177" s="21">
        <v>-4</v>
      </c>
      <c r="R177" s="21">
        <v>3</v>
      </c>
      <c r="S177" s="21"/>
      <c r="T177" s="21"/>
      <c r="U177" s="21">
        <v>3</v>
      </c>
      <c r="V177" s="21" t="s">
        <v>619</v>
      </c>
      <c r="W177" s="21">
        <v>-17</v>
      </c>
      <c r="X177" s="21">
        <v>3</v>
      </c>
      <c r="Y177" s="21" t="s">
        <v>615</v>
      </c>
      <c r="Z177" s="21">
        <v>-4</v>
      </c>
      <c r="AA177" s="21">
        <v>3</v>
      </c>
      <c r="AB177" s="21" t="s">
        <v>615</v>
      </c>
      <c r="AC177" s="21">
        <v>-15</v>
      </c>
      <c r="AD177" s="21">
        <v>3</v>
      </c>
      <c r="AE177" s="21" t="s">
        <v>612</v>
      </c>
      <c r="AF177" s="21">
        <v>0</v>
      </c>
      <c r="AG177" s="21">
        <v>3</v>
      </c>
      <c r="AH177" s="21" t="s">
        <v>608</v>
      </c>
      <c r="AI177" s="21">
        <v>5</v>
      </c>
      <c r="AJ177" s="21">
        <v>3</v>
      </c>
      <c r="AK177" s="21" t="s">
        <v>612</v>
      </c>
      <c r="AL177" s="21">
        <v>21</v>
      </c>
      <c r="AM177" s="21">
        <v>3</v>
      </c>
      <c r="AN177" s="21" t="s">
        <v>612</v>
      </c>
      <c r="AO177" s="21">
        <v>15</v>
      </c>
      <c r="AP177" s="21">
        <v>3</v>
      </c>
      <c r="AQ177" s="21" t="s">
        <v>612</v>
      </c>
      <c r="AR177" s="21">
        <v>13</v>
      </c>
      <c r="AS177" s="21">
        <v>3</v>
      </c>
      <c r="AT177" s="21" t="s">
        <v>608</v>
      </c>
      <c r="AU177" s="21">
        <v>11</v>
      </c>
      <c r="AV177" s="21">
        <v>3</v>
      </c>
      <c r="AW177" s="21" t="s">
        <v>611</v>
      </c>
      <c r="AX177" s="21">
        <v>12</v>
      </c>
      <c r="AY177" s="21">
        <v>3</v>
      </c>
      <c r="AZ177" s="21" t="s">
        <v>608</v>
      </c>
      <c r="BA177" s="21">
        <v>12</v>
      </c>
      <c r="BB177" s="21">
        <v>3</v>
      </c>
      <c r="BC177" s="21"/>
      <c r="BD177" s="21"/>
      <c r="BE177" s="21">
        <v>3</v>
      </c>
      <c r="BF177" s="21"/>
      <c r="BG177" s="21"/>
      <c r="BH177" s="21">
        <v>3</v>
      </c>
      <c r="BI177" s="21"/>
      <c r="BJ177" s="21"/>
      <c r="BK177" s="21">
        <v>3</v>
      </c>
    </row>
    <row r="178" spans="1:63" x14ac:dyDescent="0.25">
      <c r="A178" s="21" t="s">
        <v>124</v>
      </c>
      <c r="B178" s="21">
        <v>2</v>
      </c>
      <c r="C178" s="21">
        <v>4</v>
      </c>
      <c r="D178" s="21" t="s">
        <v>613</v>
      </c>
      <c r="E178" s="21">
        <v>-4</v>
      </c>
      <c r="F178" s="21">
        <v>4</v>
      </c>
      <c r="G178" s="21" t="s">
        <v>124</v>
      </c>
      <c r="H178" s="21">
        <v>-15</v>
      </c>
      <c r="I178" s="21">
        <v>4</v>
      </c>
      <c r="J178" s="21" t="s">
        <v>124</v>
      </c>
      <c r="K178" s="21">
        <v>9</v>
      </c>
      <c r="L178" s="21">
        <v>4</v>
      </c>
      <c r="M178" s="21" t="s">
        <v>124</v>
      </c>
      <c r="N178" s="21">
        <v>26</v>
      </c>
      <c r="O178" s="21">
        <v>4</v>
      </c>
      <c r="P178" s="21" t="s">
        <v>124</v>
      </c>
      <c r="Q178" s="21">
        <v>-4</v>
      </c>
      <c r="R178" s="21">
        <v>4</v>
      </c>
      <c r="S178" s="21"/>
      <c r="T178" s="21"/>
      <c r="U178" s="21">
        <v>4</v>
      </c>
      <c r="V178" s="21" t="s">
        <v>124</v>
      </c>
      <c r="W178" s="21">
        <v>-17</v>
      </c>
      <c r="X178" s="21">
        <v>4</v>
      </c>
      <c r="Y178" s="21" t="s">
        <v>124</v>
      </c>
      <c r="Z178" s="21">
        <v>-4</v>
      </c>
      <c r="AA178" s="21">
        <v>4</v>
      </c>
      <c r="AB178" s="21" t="s">
        <v>124</v>
      </c>
      <c r="AC178" s="21">
        <v>-15</v>
      </c>
      <c r="AD178" s="21">
        <v>4</v>
      </c>
      <c r="AE178" s="21" t="s">
        <v>613</v>
      </c>
      <c r="AF178" s="21">
        <v>0</v>
      </c>
      <c r="AG178" s="21">
        <v>4</v>
      </c>
      <c r="AH178" s="21" t="s">
        <v>124</v>
      </c>
      <c r="AI178" s="21">
        <v>-5</v>
      </c>
      <c r="AJ178" s="21">
        <v>4</v>
      </c>
      <c r="AK178" s="21" t="s">
        <v>613</v>
      </c>
      <c r="AL178" s="21">
        <v>21</v>
      </c>
      <c r="AM178" s="21">
        <v>4</v>
      </c>
      <c r="AN178" s="21" t="s">
        <v>613</v>
      </c>
      <c r="AO178" s="21">
        <v>15</v>
      </c>
      <c r="AP178" s="21">
        <v>4</v>
      </c>
      <c r="AQ178" s="21" t="s">
        <v>613</v>
      </c>
      <c r="AR178" s="21">
        <v>13</v>
      </c>
      <c r="AS178" s="21">
        <v>4</v>
      </c>
      <c r="AT178" s="21" t="s">
        <v>124</v>
      </c>
      <c r="AU178" s="21">
        <v>11</v>
      </c>
      <c r="AV178" s="21">
        <v>4</v>
      </c>
      <c r="AW178" s="21" t="s">
        <v>612</v>
      </c>
      <c r="AX178" s="21">
        <v>12</v>
      </c>
      <c r="AY178" s="21">
        <v>4</v>
      </c>
      <c r="AZ178" s="21" t="s">
        <v>124</v>
      </c>
      <c r="BA178" s="21">
        <v>12</v>
      </c>
      <c r="BB178" s="21">
        <v>4</v>
      </c>
      <c r="BC178" s="21"/>
      <c r="BD178" s="21"/>
      <c r="BE178" s="21">
        <v>4</v>
      </c>
      <c r="BF178" s="21"/>
      <c r="BG178" s="21"/>
      <c r="BH178" s="21">
        <v>4</v>
      </c>
      <c r="BI178" s="21"/>
      <c r="BJ178" s="21"/>
      <c r="BK178" s="21">
        <v>4</v>
      </c>
    </row>
    <row r="179" spans="1:63" x14ac:dyDescent="0.25">
      <c r="A179" s="21" t="s">
        <v>393</v>
      </c>
      <c r="B179" s="21">
        <v>-10</v>
      </c>
      <c r="C179" s="21">
        <v>1</v>
      </c>
      <c r="D179" s="21" t="s">
        <v>562</v>
      </c>
      <c r="E179" s="21">
        <v>-3</v>
      </c>
      <c r="F179" s="21">
        <v>1</v>
      </c>
      <c r="G179" s="21" t="s">
        <v>615</v>
      </c>
      <c r="H179" s="21">
        <v>-22</v>
      </c>
      <c r="I179" s="21">
        <v>1</v>
      </c>
      <c r="J179" s="21" t="s">
        <v>281</v>
      </c>
      <c r="K179" s="21">
        <v>10</v>
      </c>
      <c r="L179" s="21">
        <v>1</v>
      </c>
      <c r="M179" s="21" t="s">
        <v>393</v>
      </c>
      <c r="N179" s="21">
        <v>12</v>
      </c>
      <c r="O179" s="21">
        <v>1</v>
      </c>
      <c r="P179" s="21" t="s">
        <v>614</v>
      </c>
      <c r="Q179" s="21">
        <v>9</v>
      </c>
      <c r="R179" s="21">
        <v>1</v>
      </c>
      <c r="S179" s="21"/>
      <c r="T179" s="21"/>
      <c r="U179" s="21">
        <v>1</v>
      </c>
      <c r="V179" s="21" t="s">
        <v>614</v>
      </c>
      <c r="W179" s="21">
        <v>-3</v>
      </c>
      <c r="X179" s="21">
        <v>1</v>
      </c>
      <c r="Y179" s="21" t="s">
        <v>608</v>
      </c>
      <c r="Z179" s="21">
        <v>5</v>
      </c>
      <c r="AA179" s="21">
        <v>1</v>
      </c>
      <c r="AB179" s="21" t="s">
        <v>562</v>
      </c>
      <c r="AC179" s="21">
        <v>2</v>
      </c>
      <c r="AD179" s="21">
        <v>1</v>
      </c>
      <c r="AE179" s="21" t="s">
        <v>393</v>
      </c>
      <c r="AF179" s="21">
        <v>-6</v>
      </c>
      <c r="AG179" s="21">
        <v>1</v>
      </c>
      <c r="AH179" s="21" t="s">
        <v>8</v>
      </c>
      <c r="AI179" s="21">
        <v>-7</v>
      </c>
      <c r="AJ179" s="21">
        <v>1</v>
      </c>
      <c r="AK179" s="21" t="s">
        <v>8</v>
      </c>
      <c r="AL179" s="21">
        <v>4</v>
      </c>
      <c r="AM179" s="21">
        <v>1</v>
      </c>
      <c r="AN179" s="21" t="s">
        <v>561</v>
      </c>
      <c r="AO179" s="21">
        <v>-6</v>
      </c>
      <c r="AP179" s="21">
        <v>1</v>
      </c>
      <c r="AQ179" s="21" t="s">
        <v>709</v>
      </c>
      <c r="AR179" s="21">
        <v>-18</v>
      </c>
      <c r="AS179" s="21">
        <v>1</v>
      </c>
      <c r="AT179" s="21" t="s">
        <v>609</v>
      </c>
      <c r="AU179" s="21">
        <v>10</v>
      </c>
      <c r="AV179" s="21">
        <v>1</v>
      </c>
      <c r="AW179" s="21" t="s">
        <v>609</v>
      </c>
      <c r="AX179" s="21">
        <v>-1</v>
      </c>
      <c r="AY179" s="21">
        <v>1</v>
      </c>
      <c r="AZ179" s="21" t="s">
        <v>609</v>
      </c>
      <c r="BA179" s="21">
        <v>0</v>
      </c>
      <c r="BB179" s="21">
        <v>1</v>
      </c>
      <c r="BC179" s="21"/>
      <c r="BD179" s="21"/>
      <c r="BE179" s="21">
        <v>1</v>
      </c>
      <c r="BF179" s="21"/>
      <c r="BG179" s="21"/>
      <c r="BH179" s="21">
        <v>1</v>
      </c>
      <c r="BI179" s="21"/>
      <c r="BJ179" s="21"/>
      <c r="BK179" s="21">
        <v>1</v>
      </c>
    </row>
    <row r="180" spans="1:63" x14ac:dyDescent="0.25">
      <c r="A180" s="21" t="s">
        <v>562</v>
      </c>
      <c r="B180" s="21">
        <v>-10</v>
      </c>
      <c r="C180" s="21">
        <v>2</v>
      </c>
      <c r="D180" s="21" t="s">
        <v>609</v>
      </c>
      <c r="E180" s="21">
        <v>-3</v>
      </c>
      <c r="F180" s="21">
        <v>2</v>
      </c>
      <c r="G180" s="21" t="s">
        <v>281</v>
      </c>
      <c r="H180" s="21">
        <v>-22</v>
      </c>
      <c r="I180" s="21">
        <v>2</v>
      </c>
      <c r="J180" s="21" t="s">
        <v>562</v>
      </c>
      <c r="K180" s="21">
        <v>10</v>
      </c>
      <c r="L180" s="21">
        <v>2</v>
      </c>
      <c r="M180" s="21" t="s">
        <v>281</v>
      </c>
      <c r="N180" s="21">
        <v>12</v>
      </c>
      <c r="O180" s="21">
        <v>2</v>
      </c>
      <c r="P180" s="21" t="s">
        <v>618</v>
      </c>
      <c r="Q180" s="21">
        <v>9</v>
      </c>
      <c r="R180" s="21">
        <v>2</v>
      </c>
      <c r="S180" s="21"/>
      <c r="T180" s="21"/>
      <c r="U180" s="21">
        <v>2</v>
      </c>
      <c r="V180" s="21" t="s">
        <v>620</v>
      </c>
      <c r="W180" s="21">
        <v>-3</v>
      </c>
      <c r="X180" s="21">
        <v>2</v>
      </c>
      <c r="Y180" s="21" t="s">
        <v>623</v>
      </c>
      <c r="Z180" s="21">
        <v>5</v>
      </c>
      <c r="AA180" s="21">
        <v>2</v>
      </c>
      <c r="AB180" s="21" t="s">
        <v>630</v>
      </c>
      <c r="AC180" s="21">
        <v>2</v>
      </c>
      <c r="AD180" s="21">
        <v>2</v>
      </c>
      <c r="AE180" s="21" t="s">
        <v>562</v>
      </c>
      <c r="AF180" s="21">
        <v>-6</v>
      </c>
      <c r="AG180" s="21">
        <v>2</v>
      </c>
      <c r="AH180" s="21" t="s">
        <v>562</v>
      </c>
      <c r="AI180" s="21">
        <v>-7</v>
      </c>
      <c r="AJ180" s="21">
        <v>2</v>
      </c>
      <c r="AK180" s="21" t="s">
        <v>607</v>
      </c>
      <c r="AL180" s="21">
        <v>4</v>
      </c>
      <c r="AM180" s="21">
        <v>2</v>
      </c>
      <c r="AN180" s="21" t="s">
        <v>609</v>
      </c>
      <c r="AO180" s="21">
        <v>-6</v>
      </c>
      <c r="AP180" s="21">
        <v>2</v>
      </c>
      <c r="AQ180" s="21" t="s">
        <v>710</v>
      </c>
      <c r="AR180" s="21">
        <v>-18</v>
      </c>
      <c r="AS180" s="21">
        <v>2</v>
      </c>
      <c r="AT180" s="21" t="s">
        <v>628</v>
      </c>
      <c r="AU180" s="21">
        <v>10</v>
      </c>
      <c r="AV180" s="21">
        <v>2</v>
      </c>
      <c r="AW180" s="21" t="s">
        <v>607</v>
      </c>
      <c r="AX180" s="21">
        <v>-1</v>
      </c>
      <c r="AY180" s="21">
        <v>2</v>
      </c>
      <c r="AZ180" s="21" t="s">
        <v>709</v>
      </c>
      <c r="BA180" s="21">
        <v>0</v>
      </c>
      <c r="BB180" s="21">
        <v>2</v>
      </c>
      <c r="BC180" s="21"/>
      <c r="BD180" s="21"/>
      <c r="BE180" s="21">
        <v>2</v>
      </c>
      <c r="BF180" s="21"/>
      <c r="BG180" s="21"/>
      <c r="BH180" s="21">
        <v>2</v>
      </c>
      <c r="BI180" s="21"/>
      <c r="BJ180" s="21"/>
      <c r="BK180" s="21">
        <v>2</v>
      </c>
    </row>
    <row r="181" spans="1:63" x14ac:dyDescent="0.25">
      <c r="A181" s="21" t="s">
        <v>608</v>
      </c>
      <c r="B181" s="21">
        <v>-10</v>
      </c>
      <c r="C181" s="21">
        <v>3</v>
      </c>
      <c r="D181" s="21" t="s">
        <v>608</v>
      </c>
      <c r="E181" s="21">
        <v>-3</v>
      </c>
      <c r="F181" s="21">
        <v>3</v>
      </c>
      <c r="G181" s="21" t="s">
        <v>607</v>
      </c>
      <c r="H181" s="21">
        <v>-22</v>
      </c>
      <c r="I181" s="21">
        <v>3</v>
      </c>
      <c r="J181" s="21" t="s">
        <v>612</v>
      </c>
      <c r="K181" s="21">
        <v>10</v>
      </c>
      <c r="L181" s="21">
        <v>3</v>
      </c>
      <c r="M181" s="21" t="s">
        <v>398</v>
      </c>
      <c r="N181" s="21">
        <v>12</v>
      </c>
      <c r="O181" s="21">
        <v>3</v>
      </c>
      <c r="P181" s="21" t="s">
        <v>564</v>
      </c>
      <c r="Q181" s="21">
        <v>9</v>
      </c>
      <c r="R181" s="21">
        <v>3</v>
      </c>
      <c r="S181" s="21"/>
      <c r="T181" s="21"/>
      <c r="U181" s="21">
        <v>3</v>
      </c>
      <c r="V181" s="21" t="s">
        <v>615</v>
      </c>
      <c r="W181" s="21">
        <v>-3</v>
      </c>
      <c r="X181" s="21">
        <v>3</v>
      </c>
      <c r="Y181" s="21" t="s">
        <v>624</v>
      </c>
      <c r="Z181" s="21">
        <v>5</v>
      </c>
      <c r="AA181" s="21">
        <v>3</v>
      </c>
      <c r="AB181" s="21" t="s">
        <v>392</v>
      </c>
      <c r="AC181" s="21">
        <v>2</v>
      </c>
      <c r="AD181" s="21">
        <v>3</v>
      </c>
      <c r="AE181" s="21" t="s">
        <v>608</v>
      </c>
      <c r="AF181" s="21">
        <v>-6</v>
      </c>
      <c r="AG181" s="21">
        <v>3</v>
      </c>
      <c r="AH181" s="21" t="s">
        <v>630</v>
      </c>
      <c r="AI181" s="21">
        <v>-7</v>
      </c>
      <c r="AJ181" s="21">
        <v>3</v>
      </c>
      <c r="AK181" s="21" t="s">
        <v>608</v>
      </c>
      <c r="AL181" s="21">
        <v>4</v>
      </c>
      <c r="AM181" s="21">
        <v>3</v>
      </c>
      <c r="AN181" s="21" t="s">
        <v>562</v>
      </c>
      <c r="AO181" s="21">
        <v>-6</v>
      </c>
      <c r="AP181" s="21">
        <v>3</v>
      </c>
      <c r="AQ181" s="21" t="s">
        <v>628</v>
      </c>
      <c r="AR181" s="21">
        <v>-18</v>
      </c>
      <c r="AS181" s="21">
        <v>3</v>
      </c>
      <c r="AT181" s="21" t="s">
        <v>564</v>
      </c>
      <c r="AU181" s="21">
        <v>10</v>
      </c>
      <c r="AV181" s="21">
        <v>3</v>
      </c>
      <c r="AW181" s="21" t="s">
        <v>564</v>
      </c>
      <c r="AX181" s="21">
        <v>-1</v>
      </c>
      <c r="AY181" s="21">
        <v>3</v>
      </c>
      <c r="AZ181" s="21" t="s">
        <v>624</v>
      </c>
      <c r="BA181" s="21">
        <v>0</v>
      </c>
      <c r="BB181" s="21">
        <v>3</v>
      </c>
      <c r="BC181" s="21"/>
      <c r="BD181" s="21"/>
      <c r="BE181" s="21">
        <v>3</v>
      </c>
      <c r="BF181" s="21"/>
      <c r="BG181" s="21"/>
      <c r="BH181" s="21">
        <v>3</v>
      </c>
      <c r="BI181" s="21"/>
      <c r="BJ181" s="21"/>
      <c r="BK181" s="21">
        <v>3</v>
      </c>
    </row>
    <row r="182" spans="1:63" x14ac:dyDescent="0.25">
      <c r="A182" s="21" t="s">
        <v>281</v>
      </c>
      <c r="B182" s="21">
        <v>-10</v>
      </c>
      <c r="C182" s="21">
        <v>4</v>
      </c>
      <c r="D182" s="21" t="s">
        <v>398</v>
      </c>
      <c r="E182" s="21">
        <v>-3</v>
      </c>
      <c r="F182" s="21">
        <v>4</v>
      </c>
      <c r="G182" s="21" t="s">
        <v>398</v>
      </c>
      <c r="H182" s="21">
        <v>-22</v>
      </c>
      <c r="I182" s="21">
        <v>4</v>
      </c>
      <c r="J182" s="21" t="s">
        <v>239</v>
      </c>
      <c r="K182" s="21">
        <v>10</v>
      </c>
      <c r="L182" s="21">
        <v>4</v>
      </c>
      <c r="M182" s="21" t="s">
        <v>263</v>
      </c>
      <c r="N182" s="21">
        <v>12</v>
      </c>
      <c r="O182" s="21">
        <v>4</v>
      </c>
      <c r="P182" s="21" t="s">
        <v>239</v>
      </c>
      <c r="Q182" s="21">
        <v>9</v>
      </c>
      <c r="R182" s="21">
        <v>4</v>
      </c>
      <c r="S182" s="21"/>
      <c r="T182" s="21"/>
      <c r="U182" s="21">
        <v>4</v>
      </c>
      <c r="V182" s="21" t="s">
        <v>621</v>
      </c>
      <c r="W182" s="21">
        <v>-3</v>
      </c>
      <c r="X182" s="21">
        <v>4</v>
      </c>
      <c r="Y182" s="21" t="s">
        <v>263</v>
      </c>
      <c r="Z182" s="21">
        <v>5</v>
      </c>
      <c r="AA182" s="21">
        <v>4</v>
      </c>
      <c r="AB182" s="21" t="s">
        <v>45</v>
      </c>
      <c r="AC182" s="21">
        <v>2</v>
      </c>
      <c r="AD182" s="21">
        <v>4</v>
      </c>
      <c r="AE182" s="21" t="s">
        <v>45</v>
      </c>
      <c r="AF182" s="21">
        <v>-6</v>
      </c>
      <c r="AG182" s="21">
        <v>4</v>
      </c>
      <c r="AH182" s="21" t="s">
        <v>627</v>
      </c>
      <c r="AI182" s="21">
        <v>-7</v>
      </c>
      <c r="AJ182" s="21">
        <v>4</v>
      </c>
      <c r="AK182" s="21" t="s">
        <v>124</v>
      </c>
      <c r="AL182" s="21">
        <v>4</v>
      </c>
      <c r="AM182" s="21">
        <v>4</v>
      </c>
      <c r="AN182" s="21" t="s">
        <v>45</v>
      </c>
      <c r="AO182" s="21">
        <v>-6</v>
      </c>
      <c r="AP182" s="21">
        <v>4</v>
      </c>
      <c r="AQ182" s="21" t="s">
        <v>45</v>
      </c>
      <c r="AR182" s="21">
        <v>-18</v>
      </c>
      <c r="AS182" s="21">
        <v>4</v>
      </c>
      <c r="AT182" s="21" t="s">
        <v>85</v>
      </c>
      <c r="AU182" s="21">
        <v>10</v>
      </c>
      <c r="AV182" s="21">
        <v>4</v>
      </c>
      <c r="AW182" s="21" t="s">
        <v>45</v>
      </c>
      <c r="AX182" s="21">
        <v>-1</v>
      </c>
      <c r="AY182" s="21">
        <v>4</v>
      </c>
      <c r="AZ182" s="21" t="s">
        <v>45</v>
      </c>
      <c r="BA182" s="21">
        <v>0</v>
      </c>
      <c r="BB182" s="21">
        <v>4</v>
      </c>
      <c r="BC182" s="21"/>
      <c r="BD182" s="21"/>
      <c r="BE182" s="21">
        <v>4</v>
      </c>
      <c r="BF182" s="21"/>
      <c r="BG182" s="21"/>
      <c r="BH182" s="21">
        <v>4</v>
      </c>
      <c r="BI182" s="21"/>
      <c r="BJ182" s="21"/>
      <c r="BK182" s="21">
        <v>4</v>
      </c>
    </row>
    <row r="183" spans="1:63" x14ac:dyDescent="0.25">
      <c r="A183" s="21" t="s">
        <v>407</v>
      </c>
      <c r="B183" s="21">
        <v>4</v>
      </c>
      <c r="C183" s="21">
        <v>1</v>
      </c>
      <c r="D183" s="21" t="s">
        <v>614</v>
      </c>
      <c r="E183" s="21">
        <v>-28</v>
      </c>
      <c r="F183" s="21">
        <v>1</v>
      </c>
      <c r="G183" s="21" t="s">
        <v>609</v>
      </c>
      <c r="H183" s="21">
        <v>2</v>
      </c>
      <c r="I183" s="21">
        <v>1</v>
      </c>
      <c r="J183" s="21" t="s">
        <v>614</v>
      </c>
      <c r="K183" s="21">
        <v>-8</v>
      </c>
      <c r="L183" s="21">
        <v>1</v>
      </c>
      <c r="M183" s="21" t="s">
        <v>614</v>
      </c>
      <c r="N183" s="21">
        <v>2</v>
      </c>
      <c r="O183" s="21">
        <v>1</v>
      </c>
      <c r="P183" s="21" t="s">
        <v>393</v>
      </c>
      <c r="Q183" s="21">
        <v>8</v>
      </c>
      <c r="R183" s="21">
        <v>1</v>
      </c>
      <c r="S183" s="21"/>
      <c r="T183" s="21"/>
      <c r="U183" s="21">
        <v>1</v>
      </c>
      <c r="V183" s="21" t="s">
        <v>622</v>
      </c>
      <c r="W183" s="21">
        <v>7</v>
      </c>
      <c r="X183" s="21">
        <v>1</v>
      </c>
      <c r="Y183" s="21" t="s">
        <v>393</v>
      </c>
      <c r="Z183" s="21">
        <v>5</v>
      </c>
      <c r="AA183" s="21">
        <v>1</v>
      </c>
      <c r="AB183" s="21" t="s">
        <v>8</v>
      </c>
      <c r="AC183" s="21">
        <v>-7</v>
      </c>
      <c r="AD183" s="21">
        <v>1</v>
      </c>
      <c r="AE183" s="21" t="s">
        <v>614</v>
      </c>
      <c r="AF183" s="21">
        <v>-19</v>
      </c>
      <c r="AG183" s="21">
        <v>1</v>
      </c>
      <c r="AH183" s="21" t="s">
        <v>614</v>
      </c>
      <c r="AI183" s="21">
        <v>-6</v>
      </c>
      <c r="AJ183" s="21">
        <v>1</v>
      </c>
      <c r="AK183" s="21" t="s">
        <v>561</v>
      </c>
      <c r="AL183" s="21">
        <v>15</v>
      </c>
      <c r="AM183" s="21">
        <v>1</v>
      </c>
      <c r="AN183" s="21" t="s">
        <v>8</v>
      </c>
      <c r="AO183" s="21">
        <v>6</v>
      </c>
      <c r="AP183" s="21">
        <v>1</v>
      </c>
      <c r="AQ183" s="21" t="s">
        <v>8</v>
      </c>
      <c r="AR183" s="21">
        <v>4</v>
      </c>
      <c r="AS183" s="21">
        <v>1</v>
      </c>
      <c r="AT183" s="21" t="s">
        <v>561</v>
      </c>
      <c r="AU183" s="21">
        <v>-8</v>
      </c>
      <c r="AV183" s="21">
        <v>1</v>
      </c>
      <c r="AW183" s="21" t="s">
        <v>8</v>
      </c>
      <c r="AX183" s="21">
        <v>16</v>
      </c>
      <c r="AY183" s="21">
        <v>1</v>
      </c>
      <c r="AZ183" s="21" t="s">
        <v>629</v>
      </c>
      <c r="BA183" s="21">
        <v>15</v>
      </c>
      <c r="BB183" s="21">
        <v>1</v>
      </c>
      <c r="BC183" s="21"/>
      <c r="BD183" s="21"/>
      <c r="BE183" s="21">
        <v>1</v>
      </c>
      <c r="BF183" s="21"/>
      <c r="BG183" s="21"/>
      <c r="BH183" s="21">
        <v>1</v>
      </c>
      <c r="BI183" s="21"/>
      <c r="BJ183" s="21"/>
      <c r="BK183" s="21">
        <v>1</v>
      </c>
    </row>
    <row r="184" spans="1:63" x14ac:dyDescent="0.25">
      <c r="A184" s="21" t="s">
        <v>609</v>
      </c>
      <c r="B184" s="21">
        <v>4</v>
      </c>
      <c r="C184" s="21">
        <v>2</v>
      </c>
      <c r="D184" s="21" t="s">
        <v>615</v>
      </c>
      <c r="E184" s="21">
        <v>-28</v>
      </c>
      <c r="F184" s="21">
        <v>2</v>
      </c>
      <c r="G184" s="21" t="s">
        <v>614</v>
      </c>
      <c r="H184" s="21">
        <v>2</v>
      </c>
      <c r="I184" s="21">
        <v>2</v>
      </c>
      <c r="J184" s="21" t="s">
        <v>608</v>
      </c>
      <c r="K184" s="21">
        <v>-8</v>
      </c>
      <c r="L184" s="21">
        <v>2</v>
      </c>
      <c r="M184" s="21" t="s">
        <v>608</v>
      </c>
      <c r="N184" s="21">
        <v>2</v>
      </c>
      <c r="O184" s="21">
        <v>2</v>
      </c>
      <c r="P184" s="21" t="s">
        <v>281</v>
      </c>
      <c r="Q184" s="21">
        <v>8</v>
      </c>
      <c r="R184" s="21">
        <v>2</v>
      </c>
      <c r="S184" s="21"/>
      <c r="T184" s="21"/>
      <c r="U184" s="21">
        <v>2</v>
      </c>
      <c r="V184" s="21" t="s">
        <v>611</v>
      </c>
      <c r="W184" s="21">
        <v>7</v>
      </c>
      <c r="X184" s="21">
        <v>2</v>
      </c>
      <c r="Y184" s="21" t="s">
        <v>611</v>
      </c>
      <c r="Z184" s="21">
        <v>5</v>
      </c>
      <c r="AA184" s="21">
        <v>2</v>
      </c>
      <c r="AB184" s="21" t="s">
        <v>630</v>
      </c>
      <c r="AC184" s="21">
        <v>-7</v>
      </c>
      <c r="AD184" s="21">
        <v>2</v>
      </c>
      <c r="AE184" s="21" t="s">
        <v>609</v>
      </c>
      <c r="AF184" s="21">
        <v>-19</v>
      </c>
      <c r="AG184" s="21">
        <v>2</v>
      </c>
      <c r="AH184" s="21" t="s">
        <v>611</v>
      </c>
      <c r="AI184" s="21">
        <v>-6</v>
      </c>
      <c r="AJ184" s="21">
        <v>2</v>
      </c>
      <c r="AK184" s="21" t="s">
        <v>393</v>
      </c>
      <c r="AL184" s="21">
        <v>15</v>
      </c>
      <c r="AM184" s="21">
        <v>2</v>
      </c>
      <c r="AN184" s="21" t="s">
        <v>393</v>
      </c>
      <c r="AO184" s="21">
        <v>6</v>
      </c>
      <c r="AP184" s="21">
        <v>2</v>
      </c>
      <c r="AQ184" s="21" t="s">
        <v>393</v>
      </c>
      <c r="AR184" s="21">
        <v>4</v>
      </c>
      <c r="AS184" s="21">
        <v>2</v>
      </c>
      <c r="AT184" s="21" t="s">
        <v>45</v>
      </c>
      <c r="AU184" s="21">
        <v>-8</v>
      </c>
      <c r="AV184" s="21">
        <v>2</v>
      </c>
      <c r="AW184" s="21" t="s">
        <v>393</v>
      </c>
      <c r="AX184" s="21">
        <v>16</v>
      </c>
      <c r="AY184" s="21">
        <v>2</v>
      </c>
      <c r="AZ184" s="21" t="s">
        <v>614</v>
      </c>
      <c r="BA184" s="21">
        <v>15</v>
      </c>
      <c r="BB184" s="21">
        <v>2</v>
      </c>
      <c r="BC184" s="21"/>
      <c r="BD184" s="21"/>
      <c r="BE184" s="21">
        <v>2</v>
      </c>
      <c r="BF184" s="21"/>
      <c r="BG184" s="21"/>
      <c r="BH184" s="21">
        <v>2</v>
      </c>
      <c r="BI184" s="21"/>
      <c r="BJ184" s="21"/>
      <c r="BK184" s="21">
        <v>2</v>
      </c>
    </row>
    <row r="185" spans="1:63" x14ac:dyDescent="0.25">
      <c r="A185" s="21" t="s">
        <v>564</v>
      </c>
      <c r="B185" s="21">
        <v>4</v>
      </c>
      <c r="C185" s="21">
        <v>3</v>
      </c>
      <c r="D185" s="21" t="s">
        <v>616</v>
      </c>
      <c r="E185" s="21">
        <v>-28</v>
      </c>
      <c r="F185" s="21">
        <v>3</v>
      </c>
      <c r="G185" s="21" t="s">
        <v>564</v>
      </c>
      <c r="H185" s="21">
        <v>2</v>
      </c>
      <c r="I185" s="21">
        <v>3</v>
      </c>
      <c r="J185" s="21" t="s">
        <v>611</v>
      </c>
      <c r="K185" s="21">
        <v>-8</v>
      </c>
      <c r="L185" s="21">
        <v>3</v>
      </c>
      <c r="M185" s="21" t="s">
        <v>613</v>
      </c>
      <c r="N185" s="21">
        <v>2</v>
      </c>
      <c r="O185" s="21">
        <v>3</v>
      </c>
      <c r="P185" s="21" t="s">
        <v>398</v>
      </c>
      <c r="Q185" s="21">
        <v>8</v>
      </c>
      <c r="R185" s="21">
        <v>3</v>
      </c>
      <c r="S185" s="21"/>
      <c r="T185" s="21"/>
      <c r="U185" s="21">
        <v>3</v>
      </c>
      <c r="V185" s="21" t="s">
        <v>612</v>
      </c>
      <c r="W185" s="21">
        <v>7</v>
      </c>
      <c r="X185" s="21">
        <v>3</v>
      </c>
      <c r="Y185" s="21" t="s">
        <v>612</v>
      </c>
      <c r="Z185" s="21">
        <v>5</v>
      </c>
      <c r="AA185" s="21">
        <v>3</v>
      </c>
      <c r="AB185" s="21" t="s">
        <v>608</v>
      </c>
      <c r="AC185" s="21">
        <v>-7</v>
      </c>
      <c r="AD185" s="21">
        <v>3</v>
      </c>
      <c r="AE185" s="21" t="s">
        <v>615</v>
      </c>
      <c r="AF185" s="21">
        <v>-19</v>
      </c>
      <c r="AG185" s="21">
        <v>3</v>
      </c>
      <c r="AH185" s="21" t="s">
        <v>612</v>
      </c>
      <c r="AI185" s="21">
        <v>-6</v>
      </c>
      <c r="AJ185" s="21">
        <v>3</v>
      </c>
      <c r="AK185" s="21" t="s">
        <v>564</v>
      </c>
      <c r="AL185" s="21">
        <v>15</v>
      </c>
      <c r="AM185" s="21">
        <v>3</v>
      </c>
      <c r="AN185" s="21" t="s">
        <v>608</v>
      </c>
      <c r="AO185" s="21">
        <v>6</v>
      </c>
      <c r="AP185" s="21">
        <v>3</v>
      </c>
      <c r="AQ185" s="21" t="s">
        <v>608</v>
      </c>
      <c r="AR185" s="21">
        <v>4</v>
      </c>
      <c r="AS185" s="21">
        <v>3</v>
      </c>
      <c r="AT185" s="21" t="s">
        <v>612</v>
      </c>
      <c r="AU185" s="21">
        <v>-8</v>
      </c>
      <c r="AV185" s="21">
        <v>3</v>
      </c>
      <c r="AW185" s="21" t="s">
        <v>628</v>
      </c>
      <c r="AX185" s="21">
        <v>16</v>
      </c>
      <c r="AY185" s="21">
        <v>3</v>
      </c>
      <c r="AZ185" s="21" t="s">
        <v>628</v>
      </c>
      <c r="BA185" s="21">
        <v>15</v>
      </c>
      <c r="BB185" s="21">
        <v>3</v>
      </c>
      <c r="BC185" s="21"/>
      <c r="BD185" s="21"/>
      <c r="BE185" s="21">
        <v>3</v>
      </c>
      <c r="BF185" s="21"/>
      <c r="BG185" s="21"/>
      <c r="BH185" s="21">
        <v>3</v>
      </c>
      <c r="BI185" s="21"/>
      <c r="BJ185" s="21"/>
      <c r="BK185" s="21">
        <v>3</v>
      </c>
    </row>
    <row r="186" spans="1:63" x14ac:dyDescent="0.25">
      <c r="A186" s="21" t="s">
        <v>610</v>
      </c>
      <c r="B186" s="21">
        <v>4</v>
      </c>
      <c r="C186" s="21">
        <v>4</v>
      </c>
      <c r="D186" s="21" t="s">
        <v>263</v>
      </c>
      <c r="E186" s="21">
        <v>-28</v>
      </c>
      <c r="F186" s="21">
        <v>4</v>
      </c>
      <c r="G186" s="21" t="s">
        <v>263</v>
      </c>
      <c r="H186" s="21">
        <v>2</v>
      </c>
      <c r="I186" s="21">
        <v>4</v>
      </c>
      <c r="J186" s="21" t="s">
        <v>613</v>
      </c>
      <c r="K186" s="21">
        <v>-8</v>
      </c>
      <c r="L186" s="21">
        <v>4</v>
      </c>
      <c r="M186" s="21" t="s">
        <v>57</v>
      </c>
      <c r="N186" s="21">
        <v>2</v>
      </c>
      <c r="O186" s="21">
        <v>4</v>
      </c>
      <c r="P186" s="21" t="s">
        <v>263</v>
      </c>
      <c r="Q186" s="21">
        <v>8</v>
      </c>
      <c r="R186" s="21">
        <v>4</v>
      </c>
      <c r="S186" s="21"/>
      <c r="T186" s="21"/>
      <c r="U186" s="21">
        <v>4</v>
      </c>
      <c r="V186" s="21" t="s">
        <v>613</v>
      </c>
      <c r="W186" s="21">
        <v>7</v>
      </c>
      <c r="X186" s="21">
        <v>4</v>
      </c>
      <c r="Y186" s="21" t="s">
        <v>613</v>
      </c>
      <c r="Z186" s="21">
        <v>5</v>
      </c>
      <c r="AA186" s="21">
        <v>4</v>
      </c>
      <c r="AB186" s="21" t="s">
        <v>613</v>
      </c>
      <c r="AC186" s="21">
        <v>-7</v>
      </c>
      <c r="AD186" s="21">
        <v>4</v>
      </c>
      <c r="AE186" s="21" t="s">
        <v>124</v>
      </c>
      <c r="AF186" s="21">
        <v>-19</v>
      </c>
      <c r="AG186" s="21">
        <v>4</v>
      </c>
      <c r="AH186" s="21" t="s">
        <v>613</v>
      </c>
      <c r="AI186" s="21">
        <v>-6</v>
      </c>
      <c r="AJ186" s="21">
        <v>4</v>
      </c>
      <c r="AK186" s="21" t="s">
        <v>45</v>
      </c>
      <c r="AL186" s="21">
        <v>15</v>
      </c>
      <c r="AM186" s="21">
        <v>4</v>
      </c>
      <c r="AN186" s="21" t="s">
        <v>124</v>
      </c>
      <c r="AO186" s="21">
        <v>6</v>
      </c>
      <c r="AP186" s="21">
        <v>4</v>
      </c>
      <c r="AQ186" s="21" t="s">
        <v>124</v>
      </c>
      <c r="AR186" s="21">
        <v>4</v>
      </c>
      <c r="AS186" s="21">
        <v>4</v>
      </c>
      <c r="AT186" s="21" t="s">
        <v>613</v>
      </c>
      <c r="AU186" s="21">
        <v>-8</v>
      </c>
      <c r="AV186" s="21">
        <v>4</v>
      </c>
      <c r="AW186" s="21" t="s">
        <v>124</v>
      </c>
      <c r="AX186" s="21">
        <v>16</v>
      </c>
      <c r="AY186" s="21">
        <v>4</v>
      </c>
      <c r="AZ186" s="21" t="s">
        <v>612</v>
      </c>
      <c r="BA186" s="21">
        <v>15</v>
      </c>
      <c r="BB186" s="21">
        <v>4</v>
      </c>
      <c r="BC186" s="21"/>
      <c r="BD186" s="21"/>
      <c r="BE186" s="21">
        <v>4</v>
      </c>
      <c r="BF186" s="21"/>
      <c r="BG186" s="21"/>
      <c r="BH186" s="21">
        <v>4</v>
      </c>
      <c r="BI186" s="21"/>
      <c r="BJ186" s="21"/>
      <c r="BK186" s="21">
        <v>4</v>
      </c>
    </row>
    <row r="187" spans="1:63" x14ac:dyDescent="0.25">
      <c r="A187" s="21"/>
      <c r="B187" s="21"/>
      <c r="C187" s="21">
        <v>1</v>
      </c>
      <c r="D187" s="21"/>
      <c r="E187" s="21"/>
      <c r="F187" s="21">
        <v>1</v>
      </c>
      <c r="G187" s="21"/>
      <c r="H187" s="21"/>
      <c r="I187" s="21">
        <v>1</v>
      </c>
      <c r="J187" s="21"/>
      <c r="K187" s="21"/>
      <c r="L187" s="21">
        <v>1</v>
      </c>
      <c r="M187" s="21"/>
      <c r="N187" s="21"/>
      <c r="O187" s="21">
        <v>1</v>
      </c>
      <c r="P187" s="21"/>
      <c r="Q187" s="21"/>
      <c r="R187" s="21">
        <v>1</v>
      </c>
      <c r="S187" s="21"/>
      <c r="T187" s="21"/>
      <c r="U187" s="21">
        <v>1</v>
      </c>
      <c r="V187" s="21"/>
      <c r="W187" s="21"/>
      <c r="X187" s="21">
        <v>1</v>
      </c>
      <c r="Y187" s="21"/>
      <c r="Z187" s="21"/>
      <c r="AA187" s="21">
        <v>1</v>
      </c>
      <c r="AB187" s="21"/>
      <c r="AC187" s="21"/>
      <c r="AD187" s="21">
        <v>1</v>
      </c>
      <c r="AE187" s="21"/>
      <c r="AF187" s="21"/>
      <c r="AG187" s="21">
        <v>1</v>
      </c>
      <c r="AH187" s="21"/>
      <c r="AI187" s="21"/>
      <c r="AJ187" s="21">
        <v>1</v>
      </c>
      <c r="AK187" s="21"/>
      <c r="AL187" s="21"/>
      <c r="AM187" s="21">
        <v>1</v>
      </c>
      <c r="AN187" s="21"/>
      <c r="AO187" s="21"/>
      <c r="AP187" s="21">
        <v>1</v>
      </c>
      <c r="AQ187" s="21"/>
      <c r="AR187" s="21"/>
      <c r="AS187" s="21">
        <v>1</v>
      </c>
      <c r="AT187" s="21"/>
      <c r="AU187" s="21"/>
      <c r="AV187" s="21">
        <v>1</v>
      </c>
      <c r="AW187" s="21"/>
      <c r="AX187" s="21"/>
      <c r="AY187" s="21">
        <v>1</v>
      </c>
      <c r="AZ187" s="21"/>
      <c r="BA187" s="21"/>
      <c r="BB187" s="21">
        <v>1</v>
      </c>
      <c r="BC187" s="21"/>
      <c r="BD187" s="21"/>
      <c r="BE187" s="21">
        <v>1</v>
      </c>
      <c r="BF187" s="21"/>
      <c r="BG187" s="21"/>
      <c r="BH187" s="21">
        <v>1</v>
      </c>
      <c r="BI187" s="21"/>
      <c r="BJ187" s="21"/>
      <c r="BK187" s="21">
        <v>1</v>
      </c>
    </row>
    <row r="188" spans="1:63" x14ac:dyDescent="0.25">
      <c r="A188" s="21"/>
      <c r="B188" s="21"/>
      <c r="C188" s="21">
        <v>2</v>
      </c>
      <c r="D188" s="21"/>
      <c r="E188" s="21"/>
      <c r="F188" s="21">
        <v>2</v>
      </c>
      <c r="G188" s="21"/>
      <c r="H188" s="21"/>
      <c r="I188" s="21">
        <v>2</v>
      </c>
      <c r="J188" s="21"/>
      <c r="K188" s="21"/>
      <c r="L188" s="21">
        <v>2</v>
      </c>
      <c r="M188" s="21"/>
      <c r="N188" s="21"/>
      <c r="O188" s="21">
        <v>2</v>
      </c>
      <c r="P188" s="21"/>
      <c r="Q188" s="21"/>
      <c r="R188" s="21">
        <v>2</v>
      </c>
      <c r="S188" s="21"/>
      <c r="T188" s="21"/>
      <c r="U188" s="21">
        <v>2</v>
      </c>
      <c r="V188" s="21"/>
      <c r="W188" s="21"/>
      <c r="X188" s="21">
        <v>2</v>
      </c>
      <c r="Y188" s="21"/>
      <c r="Z188" s="21"/>
      <c r="AA188" s="21">
        <v>2</v>
      </c>
      <c r="AB188" s="21"/>
      <c r="AC188" s="21"/>
      <c r="AD188" s="21">
        <v>2</v>
      </c>
      <c r="AE188" s="21"/>
      <c r="AF188" s="21"/>
      <c r="AG188" s="21">
        <v>2</v>
      </c>
      <c r="AH188" s="21"/>
      <c r="AI188" s="21"/>
      <c r="AJ188" s="21">
        <v>2</v>
      </c>
      <c r="AK188" s="21"/>
      <c r="AL188" s="21"/>
      <c r="AM188" s="21">
        <v>2</v>
      </c>
      <c r="AN188" s="21"/>
      <c r="AO188" s="21"/>
      <c r="AP188" s="21">
        <v>2</v>
      </c>
      <c r="AQ188" s="21"/>
      <c r="AR188" s="21"/>
      <c r="AS188" s="21">
        <v>2</v>
      </c>
      <c r="AT188" s="21"/>
      <c r="AU188" s="21"/>
      <c r="AV188" s="21">
        <v>2</v>
      </c>
      <c r="AW188" s="21"/>
      <c r="AX188" s="21"/>
      <c r="AY188" s="21">
        <v>2</v>
      </c>
      <c r="AZ188" s="21"/>
      <c r="BA188" s="21"/>
      <c r="BB188" s="21">
        <v>2</v>
      </c>
      <c r="BC188" s="21"/>
      <c r="BD188" s="21"/>
      <c r="BE188" s="21">
        <v>2</v>
      </c>
      <c r="BF188" s="21"/>
      <c r="BG188" s="21"/>
      <c r="BH188" s="21">
        <v>2</v>
      </c>
      <c r="BI188" s="21"/>
      <c r="BJ188" s="21"/>
      <c r="BK188" s="21">
        <v>2</v>
      </c>
    </row>
    <row r="189" spans="1:63" x14ac:dyDescent="0.25">
      <c r="A189" s="21"/>
      <c r="B189" s="21"/>
      <c r="C189" s="21">
        <v>3</v>
      </c>
      <c r="D189" s="21"/>
      <c r="E189" s="21"/>
      <c r="F189" s="21">
        <v>3</v>
      </c>
      <c r="G189" s="21"/>
      <c r="H189" s="21"/>
      <c r="I189" s="21">
        <v>3</v>
      </c>
      <c r="J189" s="21"/>
      <c r="K189" s="21"/>
      <c r="L189" s="21">
        <v>3</v>
      </c>
      <c r="M189" s="21"/>
      <c r="N189" s="21"/>
      <c r="O189" s="21">
        <v>3</v>
      </c>
      <c r="P189" s="21"/>
      <c r="Q189" s="21"/>
      <c r="R189" s="21">
        <v>3</v>
      </c>
      <c r="S189" s="21"/>
      <c r="T189" s="21"/>
      <c r="U189" s="21">
        <v>3</v>
      </c>
      <c r="V189" s="21"/>
      <c r="W189" s="21"/>
      <c r="X189" s="21">
        <v>3</v>
      </c>
      <c r="Y189" s="21"/>
      <c r="Z189" s="21"/>
      <c r="AA189" s="21">
        <v>3</v>
      </c>
      <c r="AB189" s="21"/>
      <c r="AC189" s="21"/>
      <c r="AD189" s="21">
        <v>3</v>
      </c>
      <c r="AE189" s="21"/>
      <c r="AF189" s="21"/>
      <c r="AG189" s="21">
        <v>3</v>
      </c>
      <c r="AH189" s="21"/>
      <c r="AI189" s="21"/>
      <c r="AJ189" s="21">
        <v>3</v>
      </c>
      <c r="AK189" s="21"/>
      <c r="AL189" s="21"/>
      <c r="AM189" s="21">
        <v>3</v>
      </c>
      <c r="AN189" s="21"/>
      <c r="AO189" s="21"/>
      <c r="AP189" s="21">
        <v>3</v>
      </c>
      <c r="AQ189" s="21"/>
      <c r="AR189" s="21"/>
      <c r="AS189" s="21">
        <v>3</v>
      </c>
      <c r="AT189" s="21"/>
      <c r="AU189" s="21"/>
      <c r="AV189" s="21">
        <v>3</v>
      </c>
      <c r="AW189" s="21"/>
      <c r="AX189" s="21"/>
      <c r="AY189" s="21">
        <v>3</v>
      </c>
      <c r="AZ189" s="21"/>
      <c r="BA189" s="21"/>
      <c r="BB189" s="21">
        <v>3</v>
      </c>
      <c r="BC189" s="21"/>
      <c r="BD189" s="21"/>
      <c r="BE189" s="21">
        <v>3</v>
      </c>
      <c r="BF189" s="21"/>
      <c r="BG189" s="21"/>
      <c r="BH189" s="21">
        <v>3</v>
      </c>
      <c r="BI189" s="21"/>
      <c r="BJ189" s="21"/>
      <c r="BK189" s="21">
        <v>3</v>
      </c>
    </row>
    <row r="190" spans="1:63" x14ac:dyDescent="0.25">
      <c r="A190" s="21"/>
      <c r="B190" s="21"/>
      <c r="C190" s="21">
        <v>4</v>
      </c>
      <c r="D190" s="21"/>
      <c r="E190" s="21"/>
      <c r="F190" s="21">
        <v>4</v>
      </c>
      <c r="G190" s="21"/>
      <c r="H190" s="21"/>
      <c r="I190" s="21">
        <v>4</v>
      </c>
      <c r="J190" s="21"/>
      <c r="K190" s="21"/>
      <c r="L190" s="21">
        <v>4</v>
      </c>
      <c r="M190" s="21"/>
      <c r="N190" s="21"/>
      <c r="O190" s="21">
        <v>4</v>
      </c>
      <c r="P190" s="21"/>
      <c r="Q190" s="21"/>
      <c r="R190" s="21">
        <v>4</v>
      </c>
      <c r="S190" s="21"/>
      <c r="T190" s="21"/>
      <c r="U190" s="21">
        <v>4</v>
      </c>
      <c r="V190" s="21"/>
      <c r="W190" s="21"/>
      <c r="X190" s="21">
        <v>4</v>
      </c>
      <c r="Y190" s="21"/>
      <c r="Z190" s="21"/>
      <c r="AA190" s="21">
        <v>4</v>
      </c>
      <c r="AB190" s="21"/>
      <c r="AC190" s="21"/>
      <c r="AD190" s="21">
        <v>4</v>
      </c>
      <c r="AE190" s="21"/>
      <c r="AF190" s="21"/>
      <c r="AG190" s="21">
        <v>4</v>
      </c>
      <c r="AH190" s="21"/>
      <c r="AI190" s="21"/>
      <c r="AJ190" s="21">
        <v>4</v>
      </c>
      <c r="AK190" s="21"/>
      <c r="AL190" s="21"/>
      <c r="AM190" s="21">
        <v>4</v>
      </c>
      <c r="AN190" s="21"/>
      <c r="AO190" s="21"/>
      <c r="AP190" s="21">
        <v>4</v>
      </c>
      <c r="AQ190" s="21"/>
      <c r="AR190" s="21"/>
      <c r="AS190" s="21">
        <v>4</v>
      </c>
      <c r="AT190" s="21"/>
      <c r="AU190" s="21"/>
      <c r="AV190" s="21">
        <v>4</v>
      </c>
      <c r="AW190" s="21"/>
      <c r="AX190" s="21"/>
      <c r="AY190" s="21">
        <v>4</v>
      </c>
      <c r="AZ190" s="21"/>
      <c r="BA190" s="21"/>
      <c r="BB190" s="21">
        <v>4</v>
      </c>
      <c r="BC190" s="21"/>
      <c r="BD190" s="21"/>
      <c r="BE190" s="21">
        <v>4</v>
      </c>
      <c r="BF190" s="21"/>
      <c r="BG190" s="21"/>
      <c r="BH190" s="21">
        <v>4</v>
      </c>
      <c r="BI190" s="21"/>
      <c r="BJ190" s="21"/>
      <c r="BK190" s="21">
        <v>4</v>
      </c>
    </row>
    <row r="191" spans="1:63" x14ac:dyDescent="0.25">
      <c r="A191" s="21"/>
      <c r="B191" s="21"/>
      <c r="C191" s="21">
        <v>1</v>
      </c>
      <c r="D191" s="21"/>
      <c r="E191" s="21"/>
      <c r="F191" s="21">
        <v>1</v>
      </c>
      <c r="G191" s="21"/>
      <c r="H191" s="21"/>
      <c r="I191" s="21">
        <v>1</v>
      </c>
      <c r="J191" s="21"/>
      <c r="K191" s="21"/>
      <c r="L191" s="21">
        <v>1</v>
      </c>
      <c r="M191" s="21"/>
      <c r="N191" s="21"/>
      <c r="O191" s="21">
        <v>1</v>
      </c>
      <c r="P191" s="21"/>
      <c r="Q191" s="21"/>
      <c r="R191" s="21">
        <v>1</v>
      </c>
      <c r="S191" s="21"/>
      <c r="T191" s="21"/>
      <c r="U191" s="21">
        <v>1</v>
      </c>
      <c r="V191" s="21"/>
      <c r="W191" s="21"/>
      <c r="X191" s="21">
        <v>1</v>
      </c>
      <c r="Y191" s="21"/>
      <c r="Z191" s="21"/>
      <c r="AA191" s="21">
        <v>1</v>
      </c>
      <c r="AB191" s="21"/>
      <c r="AC191" s="21"/>
      <c r="AD191" s="21">
        <v>1</v>
      </c>
      <c r="AE191" s="21"/>
      <c r="AF191" s="21"/>
      <c r="AG191" s="21">
        <v>1</v>
      </c>
      <c r="AH191" s="21"/>
      <c r="AI191" s="21"/>
      <c r="AJ191" s="21">
        <v>1</v>
      </c>
      <c r="AK191" s="21"/>
      <c r="AL191" s="21"/>
      <c r="AM191" s="21">
        <v>1</v>
      </c>
      <c r="AN191" s="21"/>
      <c r="AO191" s="21"/>
      <c r="AP191" s="21">
        <v>1</v>
      </c>
      <c r="AQ191" s="21"/>
      <c r="AR191" s="21"/>
      <c r="AS191" s="21">
        <v>1</v>
      </c>
      <c r="AT191" s="21"/>
      <c r="AU191" s="21"/>
      <c r="AV191" s="21">
        <v>1</v>
      </c>
      <c r="AW191" s="21"/>
      <c r="AX191" s="21"/>
      <c r="AY191" s="21">
        <v>1</v>
      </c>
      <c r="AZ191" s="21"/>
      <c r="BA191" s="21"/>
      <c r="BB191" s="21">
        <v>1</v>
      </c>
      <c r="BC191" s="21"/>
      <c r="BD191" s="21"/>
      <c r="BE191" s="21">
        <v>1</v>
      </c>
      <c r="BF191" s="21"/>
      <c r="BG191" s="21"/>
      <c r="BH191" s="21">
        <v>1</v>
      </c>
      <c r="BI191" s="21"/>
      <c r="BJ191" s="21"/>
      <c r="BK191" s="21">
        <v>1</v>
      </c>
    </row>
    <row r="192" spans="1:63" x14ac:dyDescent="0.25">
      <c r="A192" s="21"/>
      <c r="B192" s="21"/>
      <c r="C192" s="21">
        <v>2</v>
      </c>
      <c r="D192" s="21"/>
      <c r="E192" s="21"/>
      <c r="F192" s="21">
        <v>2</v>
      </c>
      <c r="G192" s="21"/>
      <c r="H192" s="21"/>
      <c r="I192" s="21">
        <v>2</v>
      </c>
      <c r="J192" s="21"/>
      <c r="K192" s="21"/>
      <c r="L192" s="21">
        <v>2</v>
      </c>
      <c r="M192" s="21"/>
      <c r="N192" s="21"/>
      <c r="O192" s="21">
        <v>2</v>
      </c>
      <c r="P192" s="21"/>
      <c r="Q192" s="21"/>
      <c r="R192" s="21">
        <v>2</v>
      </c>
      <c r="S192" s="21"/>
      <c r="T192" s="21"/>
      <c r="U192" s="21">
        <v>2</v>
      </c>
      <c r="V192" s="21"/>
      <c r="W192" s="21"/>
      <c r="X192" s="21">
        <v>2</v>
      </c>
      <c r="Y192" s="21"/>
      <c r="Z192" s="21"/>
      <c r="AA192" s="21">
        <v>2</v>
      </c>
      <c r="AB192" s="21"/>
      <c r="AC192" s="21"/>
      <c r="AD192" s="21">
        <v>2</v>
      </c>
      <c r="AE192" s="21"/>
      <c r="AF192" s="21"/>
      <c r="AG192" s="21">
        <v>2</v>
      </c>
      <c r="AH192" s="21"/>
      <c r="AI192" s="21"/>
      <c r="AJ192" s="21">
        <v>2</v>
      </c>
      <c r="AK192" s="21"/>
      <c r="AL192" s="21"/>
      <c r="AM192" s="21">
        <v>2</v>
      </c>
      <c r="AN192" s="21"/>
      <c r="AO192" s="21"/>
      <c r="AP192" s="21">
        <v>2</v>
      </c>
      <c r="AQ192" s="21"/>
      <c r="AR192" s="21"/>
      <c r="AS192" s="21">
        <v>2</v>
      </c>
      <c r="AT192" s="21"/>
      <c r="AU192" s="21"/>
      <c r="AV192" s="21">
        <v>2</v>
      </c>
      <c r="AW192" s="21"/>
      <c r="AX192" s="21"/>
      <c r="AY192" s="21">
        <v>2</v>
      </c>
      <c r="AZ192" s="21"/>
      <c r="BA192" s="21"/>
      <c r="BB192" s="21">
        <v>2</v>
      </c>
      <c r="BC192" s="21"/>
      <c r="BD192" s="21"/>
      <c r="BE192" s="21">
        <v>2</v>
      </c>
      <c r="BF192" s="21"/>
      <c r="BG192" s="21"/>
      <c r="BH192" s="21">
        <v>2</v>
      </c>
      <c r="BI192" s="21"/>
      <c r="BJ192" s="21"/>
      <c r="BK192" s="21">
        <v>2</v>
      </c>
    </row>
    <row r="193" spans="1:63" x14ac:dyDescent="0.25">
      <c r="A193" s="21"/>
      <c r="B193" s="21"/>
      <c r="C193" s="21">
        <v>3</v>
      </c>
      <c r="D193" s="21"/>
      <c r="E193" s="21"/>
      <c r="F193" s="21">
        <v>3</v>
      </c>
      <c r="G193" s="21"/>
      <c r="H193" s="21"/>
      <c r="I193" s="21">
        <v>3</v>
      </c>
      <c r="J193" s="21"/>
      <c r="K193" s="21"/>
      <c r="L193" s="21">
        <v>3</v>
      </c>
      <c r="M193" s="21"/>
      <c r="N193" s="21"/>
      <c r="O193" s="21">
        <v>3</v>
      </c>
      <c r="P193" s="21"/>
      <c r="Q193" s="21"/>
      <c r="R193" s="21">
        <v>3</v>
      </c>
      <c r="S193" s="21"/>
      <c r="T193" s="21"/>
      <c r="U193" s="21">
        <v>3</v>
      </c>
      <c r="V193" s="21"/>
      <c r="W193" s="21"/>
      <c r="X193" s="21">
        <v>3</v>
      </c>
      <c r="Y193" s="21"/>
      <c r="Z193" s="21"/>
      <c r="AA193" s="21">
        <v>3</v>
      </c>
      <c r="AB193" s="21"/>
      <c r="AC193" s="21"/>
      <c r="AD193" s="21">
        <v>3</v>
      </c>
      <c r="AE193" s="21"/>
      <c r="AF193" s="21"/>
      <c r="AG193" s="21">
        <v>3</v>
      </c>
      <c r="AH193" s="21"/>
      <c r="AI193" s="21"/>
      <c r="AJ193" s="21">
        <v>3</v>
      </c>
      <c r="AK193" s="21"/>
      <c r="AL193" s="21"/>
      <c r="AM193" s="21">
        <v>3</v>
      </c>
      <c r="AN193" s="21"/>
      <c r="AO193" s="21"/>
      <c r="AP193" s="21">
        <v>3</v>
      </c>
      <c r="AQ193" s="21"/>
      <c r="AR193" s="21"/>
      <c r="AS193" s="21">
        <v>3</v>
      </c>
      <c r="AT193" s="21"/>
      <c r="AU193" s="21"/>
      <c r="AV193" s="21">
        <v>3</v>
      </c>
      <c r="AW193" s="21"/>
      <c r="AX193" s="21"/>
      <c r="AY193" s="21">
        <v>3</v>
      </c>
      <c r="AZ193" s="21"/>
      <c r="BA193" s="21"/>
      <c r="BB193" s="21">
        <v>3</v>
      </c>
      <c r="BC193" s="21"/>
      <c r="BD193" s="21"/>
      <c r="BE193" s="21">
        <v>3</v>
      </c>
      <c r="BF193" s="21"/>
      <c r="BG193" s="21"/>
      <c r="BH193" s="21">
        <v>3</v>
      </c>
      <c r="BI193" s="21"/>
      <c r="BJ193" s="21"/>
      <c r="BK193" s="21">
        <v>3</v>
      </c>
    </row>
    <row r="194" spans="1:63" x14ac:dyDescent="0.25">
      <c r="A194" s="21"/>
      <c r="B194" s="21"/>
      <c r="C194" s="21">
        <v>4</v>
      </c>
      <c r="D194" s="21"/>
      <c r="E194" s="21"/>
      <c r="F194" s="21">
        <v>4</v>
      </c>
      <c r="G194" s="21"/>
      <c r="H194" s="21"/>
      <c r="I194" s="21">
        <v>4</v>
      </c>
      <c r="J194" s="21"/>
      <c r="K194" s="21"/>
      <c r="L194" s="21">
        <v>4</v>
      </c>
      <c r="M194" s="21"/>
      <c r="N194" s="21"/>
      <c r="O194" s="21">
        <v>4</v>
      </c>
      <c r="P194" s="21"/>
      <c r="Q194" s="21"/>
      <c r="R194" s="21">
        <v>4</v>
      </c>
      <c r="S194" s="21"/>
      <c r="T194" s="21"/>
      <c r="U194" s="21">
        <v>4</v>
      </c>
      <c r="V194" s="21"/>
      <c r="W194" s="21"/>
      <c r="X194" s="21">
        <v>4</v>
      </c>
      <c r="Y194" s="21"/>
      <c r="Z194" s="21"/>
      <c r="AA194" s="21">
        <v>4</v>
      </c>
      <c r="AB194" s="21"/>
      <c r="AC194" s="21"/>
      <c r="AD194" s="21">
        <v>4</v>
      </c>
      <c r="AE194" s="21"/>
      <c r="AF194" s="21"/>
      <c r="AG194" s="21">
        <v>4</v>
      </c>
      <c r="AH194" s="21"/>
      <c r="AI194" s="21"/>
      <c r="AJ194" s="21">
        <v>4</v>
      </c>
      <c r="AK194" s="21"/>
      <c r="AL194" s="21"/>
      <c r="AM194" s="21">
        <v>4</v>
      </c>
      <c r="AN194" s="21"/>
      <c r="AO194" s="21"/>
      <c r="AP194" s="21">
        <v>4</v>
      </c>
      <c r="AQ194" s="21"/>
      <c r="AR194" s="21"/>
      <c r="AS194" s="21">
        <v>4</v>
      </c>
      <c r="AT194" s="21"/>
      <c r="AU194" s="21"/>
      <c r="AV194" s="21">
        <v>4</v>
      </c>
      <c r="AW194" s="21"/>
      <c r="AX194" s="21"/>
      <c r="AY194" s="21">
        <v>4</v>
      </c>
      <c r="AZ194" s="21"/>
      <c r="BA194" s="21"/>
      <c r="BB194" s="21">
        <v>4</v>
      </c>
      <c r="BC194" s="21"/>
      <c r="BD194" s="21"/>
      <c r="BE194" s="21">
        <v>4</v>
      </c>
      <c r="BF194" s="21"/>
      <c r="BG194" s="21"/>
      <c r="BH194" s="21">
        <v>4</v>
      </c>
      <c r="BI194" s="21"/>
      <c r="BJ194" s="21"/>
      <c r="BK194" s="21">
        <v>4</v>
      </c>
    </row>
    <row r="195" spans="1:63" x14ac:dyDescent="0.25">
      <c r="A195" s="21"/>
      <c r="B195" s="21"/>
      <c r="C195" s="21">
        <v>1</v>
      </c>
      <c r="D195" s="21"/>
      <c r="E195" s="21"/>
      <c r="F195" s="21">
        <v>1</v>
      </c>
      <c r="G195" s="21"/>
      <c r="H195" s="21"/>
      <c r="I195" s="21">
        <v>1</v>
      </c>
      <c r="J195" s="21"/>
      <c r="K195" s="21"/>
      <c r="L195" s="21">
        <v>1</v>
      </c>
      <c r="M195" s="21"/>
      <c r="N195" s="21"/>
      <c r="O195" s="21">
        <v>1</v>
      </c>
      <c r="P195" s="21"/>
      <c r="Q195" s="21"/>
      <c r="R195" s="21">
        <v>1</v>
      </c>
      <c r="S195" s="21"/>
      <c r="T195" s="21"/>
      <c r="U195" s="21">
        <v>1</v>
      </c>
      <c r="V195" s="21"/>
      <c r="W195" s="21"/>
      <c r="X195" s="21">
        <v>1</v>
      </c>
      <c r="Y195" s="21"/>
      <c r="Z195" s="21"/>
      <c r="AA195" s="21">
        <v>1</v>
      </c>
      <c r="AB195" s="21"/>
      <c r="AC195" s="21"/>
      <c r="AD195" s="21">
        <v>1</v>
      </c>
      <c r="AE195" s="21"/>
      <c r="AF195" s="21"/>
      <c r="AG195" s="21">
        <v>1</v>
      </c>
      <c r="AH195" s="21"/>
      <c r="AI195" s="21"/>
      <c r="AJ195" s="21">
        <v>1</v>
      </c>
      <c r="AK195" s="21"/>
      <c r="AL195" s="21"/>
      <c r="AM195" s="21">
        <v>1</v>
      </c>
      <c r="AN195" s="21"/>
      <c r="AO195" s="21"/>
      <c r="AP195" s="21">
        <v>1</v>
      </c>
      <c r="AQ195" s="21"/>
      <c r="AR195" s="21"/>
      <c r="AS195" s="21">
        <v>1</v>
      </c>
      <c r="AT195" s="21"/>
      <c r="AU195" s="21"/>
      <c r="AV195" s="21">
        <v>1</v>
      </c>
      <c r="AW195" s="21"/>
      <c r="AX195" s="21"/>
      <c r="AY195" s="21">
        <v>1</v>
      </c>
      <c r="AZ195" s="21"/>
      <c r="BA195" s="21"/>
      <c r="BB195" s="21">
        <v>1</v>
      </c>
      <c r="BC195" s="21"/>
      <c r="BD195" s="21"/>
      <c r="BE195" s="21">
        <v>1</v>
      </c>
      <c r="BF195" s="21"/>
      <c r="BG195" s="21"/>
      <c r="BH195" s="21">
        <v>1</v>
      </c>
      <c r="BI195" s="21"/>
      <c r="BJ195" s="21"/>
      <c r="BK195" s="21">
        <v>1</v>
      </c>
    </row>
    <row r="196" spans="1:63" x14ac:dyDescent="0.25">
      <c r="A196" s="21"/>
      <c r="B196" s="21"/>
      <c r="C196" s="21">
        <v>2</v>
      </c>
      <c r="D196" s="21"/>
      <c r="E196" s="21"/>
      <c r="F196" s="21">
        <v>2</v>
      </c>
      <c r="G196" s="21"/>
      <c r="H196" s="21"/>
      <c r="I196" s="21">
        <v>2</v>
      </c>
      <c r="J196" s="21"/>
      <c r="K196" s="21"/>
      <c r="L196" s="21">
        <v>2</v>
      </c>
      <c r="M196" s="21"/>
      <c r="N196" s="21"/>
      <c r="O196" s="21">
        <v>2</v>
      </c>
      <c r="P196" s="21"/>
      <c r="Q196" s="21"/>
      <c r="R196" s="21">
        <v>2</v>
      </c>
      <c r="S196" s="21"/>
      <c r="T196" s="21"/>
      <c r="U196" s="21">
        <v>2</v>
      </c>
      <c r="V196" s="21"/>
      <c r="W196" s="21"/>
      <c r="X196" s="21">
        <v>2</v>
      </c>
      <c r="Y196" s="21"/>
      <c r="Z196" s="21"/>
      <c r="AA196" s="21">
        <v>2</v>
      </c>
      <c r="AB196" s="21"/>
      <c r="AC196" s="21"/>
      <c r="AD196" s="21">
        <v>2</v>
      </c>
      <c r="AE196" s="21"/>
      <c r="AF196" s="21"/>
      <c r="AG196" s="21">
        <v>2</v>
      </c>
      <c r="AH196" s="21"/>
      <c r="AI196" s="21"/>
      <c r="AJ196" s="21">
        <v>2</v>
      </c>
      <c r="AK196" s="21"/>
      <c r="AL196" s="21"/>
      <c r="AM196" s="21">
        <v>2</v>
      </c>
      <c r="AN196" s="21"/>
      <c r="AO196" s="21"/>
      <c r="AP196" s="21">
        <v>2</v>
      </c>
      <c r="AQ196" s="21"/>
      <c r="AR196" s="21"/>
      <c r="AS196" s="21">
        <v>2</v>
      </c>
      <c r="AT196" s="21"/>
      <c r="AU196" s="21"/>
      <c r="AV196" s="21">
        <v>2</v>
      </c>
      <c r="AW196" s="21"/>
      <c r="AX196" s="21"/>
      <c r="AY196" s="21">
        <v>2</v>
      </c>
      <c r="AZ196" s="21"/>
      <c r="BA196" s="21"/>
      <c r="BB196" s="21">
        <v>2</v>
      </c>
      <c r="BC196" s="21"/>
      <c r="BD196" s="21"/>
      <c r="BE196" s="21">
        <v>2</v>
      </c>
      <c r="BF196" s="21"/>
      <c r="BG196" s="21"/>
      <c r="BH196" s="21">
        <v>2</v>
      </c>
      <c r="BI196" s="21"/>
      <c r="BJ196" s="21"/>
      <c r="BK196" s="21">
        <v>2</v>
      </c>
    </row>
    <row r="197" spans="1:63" x14ac:dyDescent="0.25">
      <c r="A197" s="21"/>
      <c r="B197" s="21"/>
      <c r="C197" s="21">
        <v>3</v>
      </c>
      <c r="D197" s="21"/>
      <c r="E197" s="21"/>
      <c r="F197" s="21">
        <v>3</v>
      </c>
      <c r="G197" s="21"/>
      <c r="H197" s="21"/>
      <c r="I197" s="21">
        <v>3</v>
      </c>
      <c r="J197" s="21"/>
      <c r="K197" s="21"/>
      <c r="L197" s="21">
        <v>3</v>
      </c>
      <c r="M197" s="21"/>
      <c r="N197" s="21"/>
      <c r="O197" s="21">
        <v>3</v>
      </c>
      <c r="P197" s="21"/>
      <c r="Q197" s="21"/>
      <c r="R197" s="21">
        <v>3</v>
      </c>
      <c r="S197" s="21"/>
      <c r="T197" s="21"/>
      <c r="U197" s="21">
        <v>3</v>
      </c>
      <c r="V197" s="21"/>
      <c r="W197" s="21"/>
      <c r="X197" s="21">
        <v>3</v>
      </c>
      <c r="Y197" s="21"/>
      <c r="Z197" s="21"/>
      <c r="AA197" s="21">
        <v>3</v>
      </c>
      <c r="AB197" s="21"/>
      <c r="AC197" s="21"/>
      <c r="AD197" s="21">
        <v>3</v>
      </c>
      <c r="AE197" s="21"/>
      <c r="AF197" s="21"/>
      <c r="AG197" s="21">
        <v>3</v>
      </c>
      <c r="AH197" s="21"/>
      <c r="AI197" s="21"/>
      <c r="AJ197" s="21">
        <v>3</v>
      </c>
      <c r="AK197" s="21"/>
      <c r="AL197" s="21"/>
      <c r="AM197" s="21">
        <v>3</v>
      </c>
      <c r="AN197" s="21"/>
      <c r="AO197" s="21"/>
      <c r="AP197" s="21">
        <v>3</v>
      </c>
      <c r="AQ197" s="21"/>
      <c r="AR197" s="21"/>
      <c r="AS197" s="21">
        <v>3</v>
      </c>
      <c r="AT197" s="21"/>
      <c r="AU197" s="21"/>
      <c r="AV197" s="21">
        <v>3</v>
      </c>
      <c r="AW197" s="21"/>
      <c r="AX197" s="21"/>
      <c r="AY197" s="21">
        <v>3</v>
      </c>
      <c r="AZ197" s="21"/>
      <c r="BA197" s="21"/>
      <c r="BB197" s="21">
        <v>3</v>
      </c>
      <c r="BC197" s="21"/>
      <c r="BD197" s="21"/>
      <c r="BE197" s="21">
        <v>3</v>
      </c>
      <c r="BF197" s="21"/>
      <c r="BG197" s="21"/>
      <c r="BH197" s="21">
        <v>3</v>
      </c>
      <c r="BI197" s="21"/>
      <c r="BJ197" s="21"/>
      <c r="BK197" s="21">
        <v>3</v>
      </c>
    </row>
    <row r="198" spans="1:63" x14ac:dyDescent="0.25">
      <c r="A198" s="21"/>
      <c r="B198" s="21"/>
      <c r="C198" s="21">
        <v>4</v>
      </c>
      <c r="D198" s="21"/>
      <c r="E198" s="21"/>
      <c r="F198" s="21">
        <v>4</v>
      </c>
      <c r="G198" s="21"/>
      <c r="H198" s="21"/>
      <c r="I198" s="21">
        <v>4</v>
      </c>
      <c r="J198" s="21"/>
      <c r="K198" s="21"/>
      <c r="L198" s="21">
        <v>4</v>
      </c>
      <c r="M198" s="21"/>
      <c r="N198" s="21"/>
      <c r="O198" s="21">
        <v>4</v>
      </c>
      <c r="P198" s="21"/>
      <c r="Q198" s="21"/>
      <c r="R198" s="21">
        <v>4</v>
      </c>
      <c r="S198" s="21"/>
      <c r="T198" s="21"/>
      <c r="U198" s="21">
        <v>4</v>
      </c>
      <c r="V198" s="21"/>
      <c r="W198" s="21"/>
      <c r="X198" s="21">
        <v>4</v>
      </c>
      <c r="Y198" s="21"/>
      <c r="Z198" s="21"/>
      <c r="AA198" s="21">
        <v>4</v>
      </c>
      <c r="AB198" s="21"/>
      <c r="AC198" s="21"/>
      <c r="AD198" s="21">
        <v>4</v>
      </c>
      <c r="AE198" s="21"/>
      <c r="AF198" s="21"/>
      <c r="AG198" s="21">
        <v>4</v>
      </c>
      <c r="AH198" s="21"/>
      <c r="AI198" s="21"/>
      <c r="AJ198" s="21">
        <v>4</v>
      </c>
      <c r="AK198" s="21"/>
      <c r="AL198" s="21"/>
      <c r="AM198" s="21">
        <v>4</v>
      </c>
      <c r="AN198" s="21"/>
      <c r="AO198" s="21"/>
      <c r="AP198" s="21">
        <v>4</v>
      </c>
      <c r="AQ198" s="21"/>
      <c r="AR198" s="21"/>
      <c r="AS198" s="21">
        <v>4</v>
      </c>
      <c r="AT198" s="21"/>
      <c r="AU198" s="21"/>
      <c r="AV198" s="21">
        <v>4</v>
      </c>
      <c r="AW198" s="21"/>
      <c r="AX198" s="21"/>
      <c r="AY198" s="21">
        <v>4</v>
      </c>
      <c r="AZ198" s="21"/>
      <c r="BA198" s="21"/>
      <c r="BB198" s="21">
        <v>4</v>
      </c>
      <c r="BC198" s="21"/>
      <c r="BD198" s="21"/>
      <c r="BE198" s="21">
        <v>4</v>
      </c>
      <c r="BF198" s="21"/>
      <c r="BG198" s="21"/>
      <c r="BH198" s="21">
        <v>4</v>
      </c>
      <c r="BI198" s="21"/>
      <c r="BJ198" s="21"/>
      <c r="BK198" s="21">
        <v>4</v>
      </c>
    </row>
    <row r="199" spans="1:63" x14ac:dyDescent="0.25">
      <c r="A199" s="21"/>
      <c r="B199" s="21"/>
      <c r="C199" s="21">
        <v>1</v>
      </c>
      <c r="D199" s="21"/>
      <c r="E199" s="21"/>
      <c r="F199" s="21">
        <v>1</v>
      </c>
      <c r="G199" s="21"/>
      <c r="H199" s="21"/>
      <c r="I199" s="21">
        <v>1</v>
      </c>
      <c r="J199" s="21"/>
      <c r="K199" s="21"/>
      <c r="L199" s="21">
        <v>1</v>
      </c>
      <c r="M199" s="21"/>
      <c r="N199" s="21"/>
      <c r="O199" s="21">
        <v>1</v>
      </c>
      <c r="P199" s="21"/>
      <c r="Q199" s="21"/>
      <c r="R199" s="21">
        <v>1</v>
      </c>
      <c r="S199" s="21"/>
      <c r="T199" s="21"/>
      <c r="U199" s="21">
        <v>1</v>
      </c>
      <c r="V199" s="21"/>
      <c r="W199" s="21"/>
      <c r="X199" s="21">
        <v>1</v>
      </c>
      <c r="Y199" s="21"/>
      <c r="Z199" s="21"/>
      <c r="AA199" s="21">
        <v>1</v>
      </c>
      <c r="AB199" s="21"/>
      <c r="AC199" s="21"/>
      <c r="AD199" s="21">
        <v>1</v>
      </c>
      <c r="AE199" s="21"/>
      <c r="AF199" s="21"/>
      <c r="AG199" s="21">
        <v>1</v>
      </c>
      <c r="AH199" s="21"/>
      <c r="AI199" s="21"/>
      <c r="AJ199" s="21">
        <v>1</v>
      </c>
      <c r="AK199" s="21"/>
      <c r="AL199" s="21"/>
      <c r="AM199" s="21">
        <v>1</v>
      </c>
      <c r="AN199" s="21"/>
      <c r="AO199" s="21"/>
      <c r="AP199" s="21">
        <v>1</v>
      </c>
      <c r="AQ199" s="21"/>
      <c r="AR199" s="21"/>
      <c r="AS199" s="21">
        <v>1</v>
      </c>
      <c r="AT199" s="21"/>
      <c r="AU199" s="21"/>
      <c r="AV199" s="21">
        <v>1</v>
      </c>
      <c r="AW199" s="21"/>
      <c r="AX199" s="21"/>
      <c r="AY199" s="21">
        <v>1</v>
      </c>
      <c r="AZ199" s="21"/>
      <c r="BA199" s="21"/>
      <c r="BB199" s="21">
        <v>1</v>
      </c>
      <c r="BC199" s="21"/>
      <c r="BD199" s="21"/>
      <c r="BE199" s="21">
        <v>1</v>
      </c>
      <c r="BF199" s="21"/>
      <c r="BG199" s="21"/>
      <c r="BH199" s="21">
        <v>1</v>
      </c>
      <c r="BI199" s="21"/>
      <c r="BJ199" s="21"/>
      <c r="BK199" s="21">
        <v>1</v>
      </c>
    </row>
    <row r="200" spans="1:63" x14ac:dyDescent="0.25">
      <c r="A200" s="21"/>
      <c r="B200" s="21"/>
      <c r="C200" s="21">
        <v>2</v>
      </c>
      <c r="D200" s="21"/>
      <c r="E200" s="21"/>
      <c r="F200" s="21">
        <v>2</v>
      </c>
      <c r="G200" s="21"/>
      <c r="H200" s="21"/>
      <c r="I200" s="21">
        <v>2</v>
      </c>
      <c r="J200" s="21"/>
      <c r="K200" s="21"/>
      <c r="L200" s="21">
        <v>2</v>
      </c>
      <c r="M200" s="21"/>
      <c r="N200" s="21"/>
      <c r="O200" s="21">
        <v>2</v>
      </c>
      <c r="P200" s="21"/>
      <c r="Q200" s="21"/>
      <c r="R200" s="21">
        <v>2</v>
      </c>
      <c r="S200" s="21"/>
      <c r="T200" s="21"/>
      <c r="U200" s="21">
        <v>2</v>
      </c>
      <c r="V200" s="21"/>
      <c r="W200" s="21"/>
      <c r="X200" s="21">
        <v>2</v>
      </c>
      <c r="Y200" s="21"/>
      <c r="Z200" s="21"/>
      <c r="AA200" s="21">
        <v>2</v>
      </c>
      <c r="AB200" s="21"/>
      <c r="AC200" s="21"/>
      <c r="AD200" s="21">
        <v>2</v>
      </c>
      <c r="AE200" s="21"/>
      <c r="AF200" s="21"/>
      <c r="AG200" s="21">
        <v>2</v>
      </c>
      <c r="AH200" s="21"/>
      <c r="AI200" s="21"/>
      <c r="AJ200" s="21">
        <v>2</v>
      </c>
      <c r="AK200" s="21"/>
      <c r="AL200" s="21"/>
      <c r="AM200" s="21">
        <v>2</v>
      </c>
      <c r="AN200" s="21"/>
      <c r="AO200" s="21"/>
      <c r="AP200" s="21">
        <v>2</v>
      </c>
      <c r="AQ200" s="21"/>
      <c r="AR200" s="21"/>
      <c r="AS200" s="21">
        <v>2</v>
      </c>
      <c r="AT200" s="21"/>
      <c r="AU200" s="21"/>
      <c r="AV200" s="21">
        <v>2</v>
      </c>
      <c r="AW200" s="21"/>
      <c r="AX200" s="21"/>
      <c r="AY200" s="21">
        <v>2</v>
      </c>
      <c r="AZ200" s="21"/>
      <c r="BA200" s="21"/>
      <c r="BB200" s="21">
        <v>2</v>
      </c>
      <c r="BC200" s="21"/>
      <c r="BD200" s="21"/>
      <c r="BE200" s="21">
        <v>2</v>
      </c>
      <c r="BF200" s="21"/>
      <c r="BG200" s="21"/>
      <c r="BH200" s="21">
        <v>2</v>
      </c>
      <c r="BI200" s="21"/>
      <c r="BJ200" s="21"/>
      <c r="BK200" s="21">
        <v>2</v>
      </c>
    </row>
    <row r="201" spans="1:63" x14ac:dyDescent="0.25">
      <c r="A201" s="21"/>
      <c r="B201" s="21"/>
      <c r="C201" s="21">
        <v>3</v>
      </c>
      <c r="D201" s="21"/>
      <c r="E201" s="21"/>
      <c r="F201" s="21">
        <v>3</v>
      </c>
      <c r="G201" s="21"/>
      <c r="H201" s="21"/>
      <c r="I201" s="21">
        <v>3</v>
      </c>
      <c r="J201" s="21"/>
      <c r="K201" s="21"/>
      <c r="L201" s="21">
        <v>3</v>
      </c>
      <c r="M201" s="21"/>
      <c r="N201" s="21"/>
      <c r="O201" s="21">
        <v>3</v>
      </c>
      <c r="P201" s="21"/>
      <c r="Q201" s="21"/>
      <c r="R201" s="21">
        <v>3</v>
      </c>
      <c r="S201" s="21"/>
      <c r="T201" s="21"/>
      <c r="U201" s="21">
        <v>3</v>
      </c>
      <c r="V201" s="21"/>
      <c r="W201" s="21"/>
      <c r="X201" s="21">
        <v>3</v>
      </c>
      <c r="Y201" s="21"/>
      <c r="Z201" s="21"/>
      <c r="AA201" s="21">
        <v>3</v>
      </c>
      <c r="AB201" s="21"/>
      <c r="AC201" s="21"/>
      <c r="AD201" s="21">
        <v>3</v>
      </c>
      <c r="AE201" s="21"/>
      <c r="AF201" s="21"/>
      <c r="AG201" s="21">
        <v>3</v>
      </c>
      <c r="AH201" s="21"/>
      <c r="AI201" s="21"/>
      <c r="AJ201" s="21">
        <v>3</v>
      </c>
      <c r="AK201" s="21"/>
      <c r="AL201" s="21"/>
      <c r="AM201" s="21">
        <v>3</v>
      </c>
      <c r="AN201" s="21"/>
      <c r="AO201" s="21"/>
      <c r="AP201" s="21">
        <v>3</v>
      </c>
      <c r="AQ201" s="21"/>
      <c r="AR201" s="21"/>
      <c r="AS201" s="21">
        <v>3</v>
      </c>
      <c r="AT201" s="21"/>
      <c r="AU201" s="21"/>
      <c r="AV201" s="21">
        <v>3</v>
      </c>
      <c r="AW201" s="21"/>
      <c r="AX201" s="21"/>
      <c r="AY201" s="21">
        <v>3</v>
      </c>
      <c r="AZ201" s="21"/>
      <c r="BA201" s="21"/>
      <c r="BB201" s="21">
        <v>3</v>
      </c>
      <c r="BC201" s="21"/>
      <c r="BD201" s="21"/>
      <c r="BE201" s="21">
        <v>3</v>
      </c>
      <c r="BF201" s="21"/>
      <c r="BG201" s="21"/>
      <c r="BH201" s="21">
        <v>3</v>
      </c>
      <c r="BI201" s="21"/>
      <c r="BJ201" s="21"/>
      <c r="BK201" s="21">
        <v>3</v>
      </c>
    </row>
    <row r="202" spans="1:63" x14ac:dyDescent="0.25">
      <c r="A202" s="21"/>
      <c r="B202" s="21"/>
      <c r="C202" s="21">
        <v>4</v>
      </c>
      <c r="D202" s="21"/>
      <c r="E202" s="21"/>
      <c r="F202" s="21">
        <v>4</v>
      </c>
      <c r="G202" s="21"/>
      <c r="H202" s="21"/>
      <c r="I202" s="21">
        <v>4</v>
      </c>
      <c r="J202" s="21"/>
      <c r="K202" s="21"/>
      <c r="L202" s="21">
        <v>4</v>
      </c>
      <c r="M202" s="21"/>
      <c r="N202" s="21"/>
      <c r="O202" s="21">
        <v>4</v>
      </c>
      <c r="P202" s="21"/>
      <c r="Q202" s="21"/>
      <c r="R202" s="21">
        <v>4</v>
      </c>
      <c r="S202" s="21"/>
      <c r="T202" s="21"/>
      <c r="U202" s="21">
        <v>4</v>
      </c>
      <c r="V202" s="21"/>
      <c r="W202" s="21"/>
      <c r="X202" s="21">
        <v>4</v>
      </c>
      <c r="Y202" s="21"/>
      <c r="Z202" s="21"/>
      <c r="AA202" s="21">
        <v>4</v>
      </c>
      <c r="AB202" s="21"/>
      <c r="AC202" s="21"/>
      <c r="AD202" s="21">
        <v>4</v>
      </c>
      <c r="AE202" s="21"/>
      <c r="AF202" s="21"/>
      <c r="AG202" s="21">
        <v>4</v>
      </c>
      <c r="AH202" s="21"/>
      <c r="AI202" s="21"/>
      <c r="AJ202" s="21">
        <v>4</v>
      </c>
      <c r="AK202" s="21"/>
      <c r="AL202" s="21"/>
      <c r="AM202" s="21">
        <v>4</v>
      </c>
      <c r="AN202" s="21"/>
      <c r="AO202" s="21"/>
      <c r="AP202" s="21">
        <v>4</v>
      </c>
      <c r="AQ202" s="21"/>
      <c r="AR202" s="21"/>
      <c r="AS202" s="21">
        <v>4</v>
      </c>
      <c r="AT202" s="21"/>
      <c r="AU202" s="21"/>
      <c r="AV202" s="21">
        <v>4</v>
      </c>
      <c r="AW202" s="21"/>
      <c r="AX202" s="21"/>
      <c r="AY202" s="21">
        <v>4</v>
      </c>
      <c r="AZ202" s="21"/>
      <c r="BA202" s="21"/>
      <c r="BB202" s="21">
        <v>4</v>
      </c>
      <c r="BC202" s="21"/>
      <c r="BD202" s="21"/>
      <c r="BE202" s="21">
        <v>4</v>
      </c>
      <c r="BF202" s="21"/>
      <c r="BG202" s="21"/>
      <c r="BH202" s="21">
        <v>4</v>
      </c>
      <c r="BI202" s="21"/>
      <c r="BJ202" s="21"/>
      <c r="BK202" s="21">
        <v>4</v>
      </c>
    </row>
    <row r="203" spans="1:63" x14ac:dyDescent="0.25">
      <c r="A203" s="21"/>
      <c r="B203" s="21"/>
      <c r="C203" s="21">
        <v>1</v>
      </c>
      <c r="D203" s="21"/>
      <c r="E203" s="21"/>
      <c r="F203" s="21">
        <v>1</v>
      </c>
      <c r="G203" s="21"/>
      <c r="H203" s="21"/>
      <c r="I203" s="21">
        <v>1</v>
      </c>
      <c r="J203" s="21"/>
      <c r="K203" s="21"/>
      <c r="L203" s="21">
        <v>1</v>
      </c>
      <c r="M203" s="21"/>
      <c r="N203" s="21"/>
      <c r="O203" s="21">
        <v>1</v>
      </c>
      <c r="P203" s="21"/>
      <c r="Q203" s="21"/>
      <c r="R203" s="21">
        <v>1</v>
      </c>
      <c r="S203" s="21"/>
      <c r="T203" s="21"/>
      <c r="U203" s="21">
        <v>1</v>
      </c>
      <c r="V203" s="21"/>
      <c r="W203" s="21"/>
      <c r="X203" s="21">
        <v>1</v>
      </c>
      <c r="Y203" s="21"/>
      <c r="Z203" s="21"/>
      <c r="AA203" s="21">
        <v>1</v>
      </c>
      <c r="AB203" s="21"/>
      <c r="AC203" s="21"/>
      <c r="AD203" s="21">
        <v>1</v>
      </c>
      <c r="AE203" s="21"/>
      <c r="AF203" s="21"/>
      <c r="AG203" s="21">
        <v>1</v>
      </c>
      <c r="AJ203" s="21">
        <v>1</v>
      </c>
      <c r="AM203" s="21">
        <v>1</v>
      </c>
      <c r="AN203" s="21"/>
      <c r="AO203" s="21"/>
      <c r="AP203" s="21">
        <v>1</v>
      </c>
      <c r="AQ203" s="21"/>
      <c r="AR203" s="21"/>
      <c r="AS203" s="21">
        <v>1</v>
      </c>
      <c r="AT203" s="21"/>
      <c r="AU203" s="21"/>
      <c r="AV203" s="21">
        <v>1</v>
      </c>
      <c r="AW203" s="21"/>
      <c r="AX203" s="21"/>
      <c r="AY203" s="21">
        <v>1</v>
      </c>
      <c r="BB203" s="21">
        <v>1</v>
      </c>
      <c r="BC203" s="21"/>
      <c r="BD203" s="21"/>
      <c r="BE203" s="21">
        <v>1</v>
      </c>
      <c r="BF203" s="21"/>
      <c r="BG203" s="21"/>
      <c r="BH203" s="21">
        <v>1</v>
      </c>
      <c r="BI203" s="21"/>
      <c r="BJ203" s="21"/>
      <c r="BK203" s="21">
        <v>1</v>
      </c>
    </row>
    <row r="204" spans="1:63" x14ac:dyDescent="0.25">
      <c r="A204" s="21"/>
      <c r="B204" s="21"/>
      <c r="C204" s="21">
        <v>2</v>
      </c>
      <c r="D204" s="21"/>
      <c r="E204" s="21"/>
      <c r="F204" s="21">
        <v>2</v>
      </c>
      <c r="G204" s="21"/>
      <c r="H204" s="21"/>
      <c r="I204" s="21">
        <v>2</v>
      </c>
      <c r="J204" s="21"/>
      <c r="K204" s="21"/>
      <c r="L204" s="21">
        <v>2</v>
      </c>
      <c r="M204" s="21"/>
      <c r="N204" s="21"/>
      <c r="O204" s="21">
        <v>2</v>
      </c>
      <c r="P204" s="21"/>
      <c r="Q204" s="21"/>
      <c r="R204" s="21">
        <v>2</v>
      </c>
      <c r="S204" s="21"/>
      <c r="T204" s="21"/>
      <c r="U204" s="21">
        <v>2</v>
      </c>
      <c r="V204" s="21"/>
      <c r="W204" s="21"/>
      <c r="X204" s="21">
        <v>2</v>
      </c>
      <c r="Y204" s="21"/>
      <c r="Z204" s="21"/>
      <c r="AA204" s="21">
        <v>2</v>
      </c>
      <c r="AB204" s="21"/>
      <c r="AC204" s="21"/>
      <c r="AD204" s="21">
        <v>2</v>
      </c>
      <c r="AE204" s="21"/>
      <c r="AF204" s="21"/>
      <c r="AG204" s="21">
        <v>2</v>
      </c>
      <c r="AJ204" s="21">
        <v>2</v>
      </c>
      <c r="AM204" s="21">
        <v>2</v>
      </c>
      <c r="AN204" s="21"/>
      <c r="AO204" s="21"/>
      <c r="AP204" s="21">
        <v>2</v>
      </c>
      <c r="AQ204" s="21"/>
      <c r="AR204" s="21"/>
      <c r="AS204" s="21">
        <v>2</v>
      </c>
      <c r="AT204" s="21"/>
      <c r="AU204" s="21"/>
      <c r="AV204" s="21">
        <v>2</v>
      </c>
      <c r="AW204" s="21"/>
      <c r="AX204" s="21"/>
      <c r="AY204" s="21">
        <v>2</v>
      </c>
      <c r="BB204" s="21">
        <v>2</v>
      </c>
      <c r="BC204" s="21"/>
      <c r="BD204" s="21"/>
      <c r="BE204" s="21">
        <v>2</v>
      </c>
      <c r="BF204" s="21"/>
      <c r="BG204" s="21"/>
      <c r="BH204" s="21">
        <v>2</v>
      </c>
      <c r="BI204" s="21"/>
      <c r="BJ204" s="21"/>
      <c r="BK204" s="21">
        <v>2</v>
      </c>
    </row>
    <row r="205" spans="1:63" x14ac:dyDescent="0.25">
      <c r="A205" s="21"/>
      <c r="B205" s="21"/>
      <c r="C205" s="21">
        <v>3</v>
      </c>
      <c r="D205" s="21"/>
      <c r="E205" s="21"/>
      <c r="F205" s="21">
        <v>3</v>
      </c>
      <c r="G205" s="21"/>
      <c r="H205" s="21"/>
      <c r="I205" s="21">
        <v>3</v>
      </c>
      <c r="J205" s="21"/>
      <c r="K205" s="21"/>
      <c r="L205" s="21">
        <v>3</v>
      </c>
      <c r="M205" s="21"/>
      <c r="N205" s="21"/>
      <c r="O205" s="21">
        <v>3</v>
      </c>
      <c r="P205" s="21"/>
      <c r="Q205" s="21"/>
      <c r="R205" s="21">
        <v>3</v>
      </c>
      <c r="S205" s="21"/>
      <c r="T205" s="21"/>
      <c r="U205" s="21">
        <v>3</v>
      </c>
      <c r="V205" s="21"/>
      <c r="W205" s="21"/>
      <c r="X205" s="21">
        <v>3</v>
      </c>
      <c r="Y205" s="21"/>
      <c r="Z205" s="21"/>
      <c r="AA205" s="21">
        <v>3</v>
      </c>
      <c r="AB205" s="21"/>
      <c r="AC205" s="21"/>
      <c r="AD205" s="21">
        <v>3</v>
      </c>
      <c r="AE205" s="21"/>
      <c r="AF205" s="21"/>
      <c r="AG205" s="21">
        <v>3</v>
      </c>
      <c r="AJ205" s="21">
        <v>3</v>
      </c>
      <c r="AM205" s="21">
        <v>3</v>
      </c>
      <c r="AN205" s="21"/>
      <c r="AO205" s="21"/>
      <c r="AP205" s="21">
        <v>3</v>
      </c>
      <c r="AQ205" s="21"/>
      <c r="AR205" s="21"/>
      <c r="AS205" s="21">
        <v>3</v>
      </c>
      <c r="AT205" s="21"/>
      <c r="AU205" s="21"/>
      <c r="AV205" s="21">
        <v>3</v>
      </c>
      <c r="AW205" s="21"/>
      <c r="AX205" s="21"/>
      <c r="AY205" s="21">
        <v>3</v>
      </c>
      <c r="BB205" s="21">
        <v>3</v>
      </c>
      <c r="BC205" s="21"/>
      <c r="BD205" s="21"/>
      <c r="BE205" s="21">
        <v>3</v>
      </c>
      <c r="BF205" s="21"/>
      <c r="BG205" s="21"/>
      <c r="BH205" s="21">
        <v>3</v>
      </c>
      <c r="BI205" s="21"/>
      <c r="BJ205" s="21"/>
      <c r="BK205" s="21">
        <v>3</v>
      </c>
    </row>
    <row r="206" spans="1:63" x14ac:dyDescent="0.25">
      <c r="A206" s="21"/>
      <c r="B206" s="21"/>
      <c r="C206" s="21">
        <v>4</v>
      </c>
      <c r="D206" s="21"/>
      <c r="E206" s="21"/>
      <c r="F206" s="21">
        <v>4</v>
      </c>
      <c r="G206" s="21"/>
      <c r="H206" s="21"/>
      <c r="I206" s="21">
        <v>4</v>
      </c>
      <c r="J206" s="21"/>
      <c r="K206" s="21"/>
      <c r="L206" s="21">
        <v>4</v>
      </c>
      <c r="M206" s="21"/>
      <c r="N206" s="21"/>
      <c r="O206" s="21">
        <v>4</v>
      </c>
      <c r="P206" s="21"/>
      <c r="Q206" s="21"/>
      <c r="R206" s="21">
        <v>4</v>
      </c>
      <c r="S206" s="21"/>
      <c r="T206" s="21"/>
      <c r="U206" s="21">
        <v>4</v>
      </c>
      <c r="V206" s="21"/>
      <c r="W206" s="21"/>
      <c r="X206" s="21">
        <v>4</v>
      </c>
      <c r="Y206" s="21"/>
      <c r="Z206" s="21"/>
      <c r="AA206" s="21">
        <v>4</v>
      </c>
      <c r="AB206" s="21"/>
      <c r="AC206" s="21"/>
      <c r="AD206" s="21">
        <v>4</v>
      </c>
      <c r="AE206" s="21"/>
      <c r="AF206" s="21"/>
      <c r="AG206" s="21">
        <v>4</v>
      </c>
      <c r="AJ206" s="21">
        <v>4</v>
      </c>
      <c r="AM206" s="21">
        <v>4</v>
      </c>
      <c r="AN206" s="21"/>
      <c r="AO206" s="21"/>
      <c r="AP206" s="21">
        <v>4</v>
      </c>
      <c r="AQ206" s="21"/>
      <c r="AR206" s="21"/>
      <c r="AS206" s="21">
        <v>4</v>
      </c>
      <c r="AT206" s="21"/>
      <c r="AU206" s="21"/>
      <c r="AV206" s="21">
        <v>4</v>
      </c>
      <c r="AW206" s="21"/>
      <c r="AX206" s="21"/>
      <c r="AY206" s="21">
        <v>4</v>
      </c>
      <c r="BB206" s="21">
        <v>4</v>
      </c>
      <c r="BC206" s="21"/>
      <c r="BD206" s="21"/>
      <c r="BE206" s="21">
        <v>4</v>
      </c>
      <c r="BF206" s="21"/>
      <c r="BG206" s="21"/>
      <c r="BH206" s="21">
        <v>4</v>
      </c>
      <c r="BI206" s="21"/>
      <c r="BJ206" s="21"/>
      <c r="BK206" s="21">
        <v>4</v>
      </c>
    </row>
    <row r="207" spans="1:63" x14ac:dyDescent="0.25">
      <c r="A207" s="21"/>
      <c r="B207" s="21"/>
      <c r="C207" s="21">
        <v>1</v>
      </c>
      <c r="D207" s="21"/>
      <c r="E207" s="21"/>
      <c r="F207" s="21">
        <v>1</v>
      </c>
      <c r="G207" s="21"/>
      <c r="H207" s="21"/>
      <c r="I207" s="21">
        <v>1</v>
      </c>
      <c r="J207" s="21"/>
      <c r="K207" s="21"/>
      <c r="L207" s="21">
        <v>1</v>
      </c>
      <c r="M207" s="21"/>
      <c r="N207" s="21"/>
      <c r="O207" s="21">
        <v>1</v>
      </c>
      <c r="P207" s="21"/>
      <c r="Q207" s="21"/>
      <c r="R207" s="21">
        <v>1</v>
      </c>
      <c r="S207" s="21"/>
      <c r="T207" s="21"/>
      <c r="U207" s="21">
        <v>1</v>
      </c>
      <c r="V207" s="21"/>
      <c r="W207" s="21"/>
      <c r="X207" s="21">
        <v>1</v>
      </c>
      <c r="Y207" s="21"/>
      <c r="Z207" s="21"/>
      <c r="AA207" s="21">
        <v>1</v>
      </c>
      <c r="AB207" s="21"/>
      <c r="AC207" s="21"/>
      <c r="AD207" s="21">
        <v>1</v>
      </c>
      <c r="AE207" s="21"/>
      <c r="AF207" s="21"/>
      <c r="AG207" s="21">
        <v>1</v>
      </c>
      <c r="AJ207" s="21">
        <v>1</v>
      </c>
      <c r="AM207" s="21">
        <v>1</v>
      </c>
      <c r="AN207" s="21"/>
      <c r="AO207" s="21"/>
      <c r="AP207" s="21">
        <v>1</v>
      </c>
      <c r="AQ207" s="21"/>
      <c r="AR207" s="21"/>
      <c r="AS207" s="21">
        <v>1</v>
      </c>
      <c r="AT207" s="21"/>
      <c r="AU207" s="21"/>
      <c r="AV207" s="21">
        <v>1</v>
      </c>
      <c r="AW207" s="21"/>
      <c r="AX207" s="21"/>
      <c r="AY207" s="21">
        <v>1</v>
      </c>
      <c r="BB207" s="21">
        <v>1</v>
      </c>
      <c r="BC207" s="21"/>
      <c r="BD207" s="21"/>
      <c r="BE207" s="21">
        <v>1</v>
      </c>
      <c r="BF207" s="21"/>
      <c r="BG207" s="21"/>
      <c r="BH207" s="21">
        <v>1</v>
      </c>
      <c r="BI207" s="21"/>
      <c r="BJ207" s="21"/>
      <c r="BK207" s="21">
        <v>1</v>
      </c>
    </row>
    <row r="208" spans="1:63" x14ac:dyDescent="0.25">
      <c r="A208" s="21"/>
      <c r="B208" s="21"/>
      <c r="C208" s="21">
        <v>2</v>
      </c>
      <c r="D208" s="21"/>
      <c r="E208" s="21"/>
      <c r="F208" s="21">
        <v>2</v>
      </c>
      <c r="G208" s="21"/>
      <c r="H208" s="21"/>
      <c r="I208" s="21">
        <v>2</v>
      </c>
      <c r="J208" s="21"/>
      <c r="K208" s="21"/>
      <c r="L208" s="21">
        <v>2</v>
      </c>
      <c r="M208" s="21"/>
      <c r="N208" s="21"/>
      <c r="O208" s="21">
        <v>2</v>
      </c>
      <c r="P208" s="21"/>
      <c r="Q208" s="21"/>
      <c r="R208" s="21">
        <v>2</v>
      </c>
      <c r="S208" s="21"/>
      <c r="T208" s="21"/>
      <c r="U208" s="21">
        <v>2</v>
      </c>
      <c r="V208" s="21"/>
      <c r="W208" s="21"/>
      <c r="X208" s="21">
        <v>2</v>
      </c>
      <c r="Y208" s="21"/>
      <c r="Z208" s="21"/>
      <c r="AA208" s="21">
        <v>2</v>
      </c>
      <c r="AB208" s="21"/>
      <c r="AC208" s="21"/>
      <c r="AD208" s="21">
        <v>2</v>
      </c>
      <c r="AE208" s="21"/>
      <c r="AF208" s="21"/>
      <c r="AG208" s="21">
        <v>2</v>
      </c>
      <c r="AJ208" s="21">
        <v>2</v>
      </c>
      <c r="AM208" s="21">
        <v>2</v>
      </c>
      <c r="AN208" s="21"/>
      <c r="AO208" s="21"/>
      <c r="AP208" s="21">
        <v>2</v>
      </c>
      <c r="AQ208" s="21"/>
      <c r="AR208" s="21"/>
      <c r="AS208" s="21">
        <v>2</v>
      </c>
      <c r="AT208" s="21"/>
      <c r="AU208" s="21"/>
      <c r="AV208" s="21">
        <v>2</v>
      </c>
      <c r="AW208" s="21"/>
      <c r="AX208" s="21"/>
      <c r="AY208" s="21">
        <v>2</v>
      </c>
      <c r="BB208" s="21">
        <v>2</v>
      </c>
      <c r="BC208" s="21"/>
      <c r="BD208" s="21"/>
      <c r="BE208" s="21">
        <v>2</v>
      </c>
      <c r="BF208" s="21"/>
      <c r="BG208" s="21"/>
      <c r="BH208" s="21">
        <v>2</v>
      </c>
      <c r="BI208" s="21"/>
      <c r="BJ208" s="21"/>
      <c r="BK208" s="21">
        <v>2</v>
      </c>
    </row>
    <row r="209" spans="1:63" x14ac:dyDescent="0.25">
      <c r="A209" s="21"/>
      <c r="B209" s="21"/>
      <c r="C209" s="21">
        <v>3</v>
      </c>
      <c r="D209" s="21"/>
      <c r="E209" s="21"/>
      <c r="F209" s="21">
        <v>3</v>
      </c>
      <c r="G209" s="21"/>
      <c r="H209" s="21"/>
      <c r="I209" s="21">
        <v>3</v>
      </c>
      <c r="J209" s="21"/>
      <c r="K209" s="21"/>
      <c r="L209" s="21">
        <v>3</v>
      </c>
      <c r="M209" s="21"/>
      <c r="N209" s="21"/>
      <c r="O209" s="21">
        <v>3</v>
      </c>
      <c r="P209" s="21"/>
      <c r="Q209" s="21"/>
      <c r="R209" s="21">
        <v>3</v>
      </c>
      <c r="S209" s="21"/>
      <c r="T209" s="21"/>
      <c r="U209" s="21">
        <v>3</v>
      </c>
      <c r="V209" s="21"/>
      <c r="W209" s="21"/>
      <c r="X209" s="21">
        <v>3</v>
      </c>
      <c r="Y209" s="21"/>
      <c r="Z209" s="21"/>
      <c r="AA209" s="21">
        <v>3</v>
      </c>
      <c r="AB209" s="21"/>
      <c r="AC209" s="21"/>
      <c r="AD209" s="21">
        <v>3</v>
      </c>
      <c r="AE209" s="21"/>
      <c r="AF209" s="21"/>
      <c r="AG209" s="21">
        <v>3</v>
      </c>
      <c r="AJ209" s="21">
        <v>3</v>
      </c>
      <c r="AM209" s="21">
        <v>3</v>
      </c>
      <c r="AN209" s="21"/>
      <c r="AO209" s="21"/>
      <c r="AP209" s="21">
        <v>3</v>
      </c>
      <c r="AQ209" s="21"/>
      <c r="AR209" s="21"/>
      <c r="AS209" s="21">
        <v>3</v>
      </c>
      <c r="AT209" s="21"/>
      <c r="AU209" s="21"/>
      <c r="AV209" s="21">
        <v>3</v>
      </c>
      <c r="AW209" s="21"/>
      <c r="AX209" s="21"/>
      <c r="AY209" s="21">
        <v>3</v>
      </c>
      <c r="BB209" s="21">
        <v>3</v>
      </c>
      <c r="BC209" s="21"/>
      <c r="BD209" s="21"/>
      <c r="BE209" s="21">
        <v>3</v>
      </c>
      <c r="BF209" s="21"/>
      <c r="BG209" s="21"/>
      <c r="BH209" s="21">
        <v>3</v>
      </c>
      <c r="BI209" s="21"/>
      <c r="BJ209" s="21"/>
      <c r="BK209" s="21">
        <v>3</v>
      </c>
    </row>
    <row r="210" spans="1:63" x14ac:dyDescent="0.25">
      <c r="A210" s="21"/>
      <c r="B210" s="21"/>
      <c r="C210" s="21">
        <v>4</v>
      </c>
      <c r="D210" s="21"/>
      <c r="E210" s="21"/>
      <c r="F210" s="21">
        <v>4</v>
      </c>
      <c r="G210" s="21"/>
      <c r="H210" s="21"/>
      <c r="I210" s="21">
        <v>4</v>
      </c>
      <c r="J210" s="21"/>
      <c r="K210" s="21"/>
      <c r="L210" s="21">
        <v>4</v>
      </c>
      <c r="M210" s="21"/>
      <c r="N210" s="21"/>
      <c r="O210" s="21">
        <v>4</v>
      </c>
      <c r="P210" s="21"/>
      <c r="Q210" s="21"/>
      <c r="R210" s="21">
        <v>4</v>
      </c>
      <c r="S210" s="21"/>
      <c r="T210" s="21"/>
      <c r="U210" s="21">
        <v>4</v>
      </c>
      <c r="V210" s="21"/>
      <c r="W210" s="21"/>
      <c r="X210" s="21">
        <v>4</v>
      </c>
      <c r="Y210" s="21"/>
      <c r="Z210" s="21"/>
      <c r="AA210" s="21">
        <v>4</v>
      </c>
      <c r="AB210" s="21"/>
      <c r="AC210" s="21"/>
      <c r="AD210" s="21">
        <v>4</v>
      </c>
      <c r="AE210" s="21"/>
      <c r="AF210" s="21"/>
      <c r="AG210" s="21">
        <v>4</v>
      </c>
      <c r="AJ210" s="21">
        <v>4</v>
      </c>
      <c r="AM210" s="21">
        <v>4</v>
      </c>
      <c r="AN210" s="21"/>
      <c r="AO210" s="21"/>
      <c r="AP210" s="21">
        <v>4</v>
      </c>
      <c r="AQ210" s="21"/>
      <c r="AR210" s="21"/>
      <c r="AS210" s="21">
        <v>4</v>
      </c>
      <c r="AT210" s="21"/>
      <c r="AU210" s="21"/>
      <c r="AV210" s="21">
        <v>4</v>
      </c>
      <c r="AW210" s="21"/>
      <c r="AX210" s="21"/>
      <c r="AY210" s="21">
        <v>4</v>
      </c>
      <c r="BB210" s="21">
        <v>4</v>
      </c>
      <c r="BC210" s="21"/>
      <c r="BD210" s="21"/>
      <c r="BE210" s="21">
        <v>4</v>
      </c>
      <c r="BF210" s="21"/>
      <c r="BG210" s="21"/>
      <c r="BH210" s="21">
        <v>4</v>
      </c>
      <c r="BI210" s="21"/>
      <c r="BJ210" s="21"/>
      <c r="BK210" s="21">
        <v>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K202"/>
  <sheetViews>
    <sheetView topLeftCell="A19" workbookViewId="0">
      <selection activeCell="C28" sqref="C28"/>
    </sheetView>
  </sheetViews>
  <sheetFormatPr defaultRowHeight="15" x14ac:dyDescent="0.25"/>
  <cols>
    <col min="1" max="1" width="13.140625" customWidth="1"/>
    <col min="2" max="2" width="12.140625" customWidth="1"/>
    <col min="3" max="3" width="18.85546875" bestFit="1" customWidth="1"/>
    <col min="4" max="24" width="9" style="4" customWidth="1"/>
    <col min="25" max="35" width="9" customWidth="1"/>
    <col min="37" max="37" width="20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t="s">
        <v>104</v>
      </c>
      <c r="B2" s="19" t="s">
        <v>634</v>
      </c>
      <c r="C2" s="13" t="str">
        <f>A2&amp;" "&amp;B2</f>
        <v>Ian Andrae</v>
      </c>
      <c r="D2" s="7">
        <v>22</v>
      </c>
      <c r="E2" s="7">
        <v>-8</v>
      </c>
      <c r="F2" s="7">
        <v>-20</v>
      </c>
      <c r="G2" s="7" t="s">
        <v>9</v>
      </c>
      <c r="H2" s="7">
        <v>19</v>
      </c>
      <c r="I2" s="7" t="s">
        <v>9</v>
      </c>
      <c r="J2" s="7">
        <v>9</v>
      </c>
      <c r="K2" s="7">
        <v>-21</v>
      </c>
      <c r="L2" s="7">
        <v>5</v>
      </c>
      <c r="M2" s="7">
        <v>-1</v>
      </c>
      <c r="N2" s="7">
        <v>-3</v>
      </c>
      <c r="O2" s="7">
        <v>-13</v>
      </c>
      <c r="P2" s="7">
        <v>1</v>
      </c>
      <c r="Q2" s="7">
        <v>16</v>
      </c>
      <c r="R2" s="7">
        <v>-2</v>
      </c>
      <c r="S2" s="7">
        <v>-13</v>
      </c>
      <c r="T2" s="7">
        <v>14</v>
      </c>
      <c r="U2" s="7">
        <v>1</v>
      </c>
      <c r="V2" s="7" t="s">
        <v>9</v>
      </c>
      <c r="W2" s="7" t="s">
        <v>9</v>
      </c>
      <c r="X2" s="7" t="s">
        <v>9</v>
      </c>
      <c r="Y2" s="20">
        <f>SUM(D2:X2)</f>
        <v>6</v>
      </c>
      <c r="Z2" s="2">
        <f t="shared" ref="Z2:Z65" si="0">SUM(AA2:AC2)</f>
        <v>16</v>
      </c>
      <c r="AA2" s="2">
        <f>COUNTIF(D2:X2,"&gt;0")</f>
        <v>8</v>
      </c>
      <c r="AB2" s="2">
        <f>COUNTIF(D2:X2,0)</f>
        <v>0</v>
      </c>
      <c r="AC2" s="2">
        <f>COUNTIF(D2:X2,"&lt;0")</f>
        <v>8</v>
      </c>
      <c r="AE2">
        <f>IF(ISERROR(VLOOKUP($C2,$A$115:$C$190,3,FALSE)=1),0,IF(VLOOKUP($C2,$A$115:$C$190,3,FALSE)=1,1,0))+IF(ISERROR(VLOOKUP($C2,$D$115:$F$190,3,FALSE)=1),0,IF(VLOOKUP($C2,$D$115:$F$190,3,FALSE)=1,1,0))+IF(ISERROR(VLOOKUP($C2,$G$115:$I$190,3,FALSE)=1),0,IF(VLOOKUP($C2,$G$115:$I$190,3,FALSE)=1,1,0))+IF(ISERROR(VLOOKUP($C2,$J$115:$L$190,3,FALSE)=1),0,IF(VLOOKUP($C2,$J$115:$L$188,3,FALSE)=1,1,0))+IF(ISERROR(VLOOKUP($C2,$M$115:$O$188,3,FALSE)=1),0,IF(VLOOKUP($C2,$M$115:$O$188,3,FALSE)=1,1,0))+IF(ISERROR(VLOOKUP($C2,$P$115:$R$190,3,FALSE)=1),0,IF(VLOOKUP($C2,$P$115:$R$190,3,FALSE)=1,1,0))+IF(ISERROR(VLOOKUP($C2,$S$115:$U$190,3,FALSE)=1),0,IF(VLOOKUP($C2,$S$115:$U$190,3,FALSE)=1,1,0))+IF(ISERROR(VLOOKUP($C2,$V$115:$X$190,3,FALSE)=1),0,IF(VLOOKUP($C2,$V$115:$X$190,3,FALSE)=1,1,0))+IF(ISERROR(VLOOKUP($C2,$Y$115:$AA$190,3,FALSE)=1),0,IF(VLOOKUP($C2,$Y$115:$AA$190,3,FALSE)=1,1,0))+IF(ISERROR(VLOOKUP($C2,$AB$115:$AD$190,3,FALSE)=1),0,IF(VLOOKUP($C2,$AB$115:$AD$190,3,FALSE)=1,1,0))+IF(ISERROR(VLOOKUP($C2,$AE$115:$AG$190,3,FALSE)=1),0,IF(VLOOKUP($C2,$AE$115:$AG$190,3,FALSE)=1,1,0))+IF(ISERROR(VLOOKUP($C2,$AH$115:$AJ$190,3,FALSE)=1),0,IF(VLOOKUP($C2,$AH$115:$AJ$190,3,FALSE)=1,1,0))+IF(ISERROR(VLOOKUP($C2,$AK$115:$AM$190,3,FALSE)=1),0,IF(VLOOKUP($C2,$AK$115:$AM$190,3,FALSE)=1,1,0))+IF(ISERROR(VLOOKUP($C2,$AN$115:$AP$190,3,FALSE)=1),0,IF(VLOOKUP($C2,$AN$115:$AP$190,3,FALSE)=1,1,0))+IF(ISERROR(VLOOKUP($C2,$AQ$115:$AS$190,3,FALSE)=1),0,IF(VLOOKUP($C2,$AQ$115:$AS$190,3,FALSE)=1,1,0))+IF(ISERROR(VLOOKUP($C2,$AT$115:$AV$190,3,FALSE)=1),0,IF(VLOOKUP($C2,$AT$115:$AV$190,3,FALSE)=1,1,0))+IF(ISERROR(VLOOKUP($C2,$AW$115:$AY$190,3,FALSE)=1),0,IF(VLOOKUP($C2,$AW$115:$AY$190,3,FALSE)=1,1,0))+IF(ISERROR(VLOOKUP($C2,$AZ$115:$BB$190,3,FALSE)=1),0,IF(VLOOKUP($C2,$AZ$115:$BB$190,3,FALSE)=1,1,0))+IF(ISERROR(VLOOKUP($C2,$BC$115:$BE$190,3,FALSE)=1),0,IF(VLOOKUP($C2,$BC$115:$BE$190,3,FALSE)=1,1,0))+IF(ISERROR(VLOOKUP($C2,$BF$115:$BH$190,3,FALSE)=1),0,IF(VLOOKUP($C2,$BF$115:$BH$190,3,FALSE)=1,1,0))+IF(ISERROR(VLOOKUP($C2,$BI$115:$BK$190,3,FALSE)=1),0,IF(VLOOKUP($C2,$BI$115:$BK$190,3,FALSE)=1,1,0))</f>
        <v>1</v>
      </c>
      <c r="AF2">
        <f>IF(ISERROR(VLOOKUP($C2,$A$115:$C$190,3,FALSE)=2),0,IF(VLOOKUP($C2,$A$115:$C$190,3,FALSE)=2,1,0))+IF(ISERROR(VLOOKUP($C2,$D$115:$F$190,3,FALSE)=2),0,IF(VLOOKUP($C2,$D$115:$F$190,3,FALSE)=2,1,0))+IF(ISERROR(VLOOKUP($C2,$G$115:$I$190,3,FALSE)=2),0,IF(VLOOKUP($C2,$G$115:$I$190,3,FALSE)=2,1,0))+IF(ISERROR(VLOOKUP($C2,$J$115:$L$190,3,FALSE)=2),0,IF(VLOOKUP($C2,$J$115:$L$190,3,FALSE)=2,1,0))+IF(ISERROR(VLOOKUP($C2,$M$115:$O$190,3,FALSE)=2),0,IF(VLOOKUP($C2,$M$115:$O$190,3,FALSE)=2,1,0))+IF(ISERROR(VLOOKUP($C2,$P$115:$R$190,3,FALSE)=2),0,IF(VLOOKUP($C2,$P$115:$R$190,3,FALSE)=2,1,0))+IF(ISERROR(VLOOKUP($C2,$S$115:$U$190,3,FALSE)=2),0,IF(VLOOKUP($C2,$S$115:$U$190,3,FALSE)=2,1,0))+IF(ISERROR(VLOOKUP($C2,$V$115:$X$190,3,FALSE)=2),0,IF(VLOOKUP($C2,$V$115:$X$190,3,FALSE)=2,1,0))+IF(ISERROR(VLOOKUP($C2,$Y$115:$AA$190,3,FALSE)=2),0,IF(VLOOKUP($C2,$Y$115:$AA$190,3,FALSE)=2,1,0))+IF(ISERROR(VLOOKUP($C2,$AB$115:$AD$190,3,FALSE)=2),0,IF(VLOOKUP($C2,$AB$115:$AD$190,3,FALSE)=2,1,0))+IF(ISERROR(VLOOKUP($C2,$AE$115:$AG$190,3,FALSE)=2),0,IF(VLOOKUP($C2,$AE$115:$AG$190,3,FALSE)=2,1,0))+IF(ISERROR(VLOOKUP($C2,$AH$115:$AJ$190,3,FALSE)=2),0,IF(VLOOKUP($C2,$AH$115:$AJ$190,3,FALSE)=2,1,0))+IF(ISERROR(VLOOKUP($C2,$AK$115:$AM$190,3,FALSE)=2),0,IF(VLOOKUP($C2,$AK$115:$AM$190,3,FALSE)=2,1,0))+IF(ISERROR(VLOOKUP($C2,$AN$115:$AP$190,3,FALSE)=2),0,IF(VLOOKUP($C2,$AN$115:$AP$190,3,FALSE)=2,1,0))+IF(ISERROR(VLOOKUP($C2,$AQ$115:$AS$190,3,FALSE)=2),0,IF(VLOOKUP($C2,$AQ$115:$AS$190,3,FALSE)=2,1,0))+IF(ISERROR(VLOOKUP($C2,$AT$115:$AV$190,3,FALSE)=2),0,IF(VLOOKUP($C2,$AT$115:$AV$190,3,FALSE)=2,1,0))+IF(ISERROR(VLOOKUP($C2,$AW$115:$AY$190,3,FALSE)=2),0,IF(VLOOKUP($C2,$AW$115:$AY$190,3,FALSE)=2,1,0))+IF(ISERROR(VLOOKUP($C2,$AZ$115:$BB$190,3,FALSE)=2),0,IF(VLOOKUP($C2,$AZ$115:$BB$190,3,FALSE)=2,1,0))+IF(ISERROR(VLOOKUP($C2,$BC$115:$BE$190,3,FALSE)=2),0,IF(VLOOKUP($C2,$BC$115:$BE$190,3,FALSE)=2,1,0))+IF(ISERROR(VLOOKUP($C2,$BF$115:$BH$190,3,FALSE)=2),0,IF(VLOOKUP($C2,$BF$115:$BH$190,3,FALSE)=2,1,0))+IF(ISERROR(VLOOKUP($C2,$BI$115:$BK$190,3,FALSE)=2),0,IF(VLOOKUP($C2,$BI$115:$BK$190,3,FALSE)=2,1,0))</f>
        <v>5</v>
      </c>
      <c r="AG2">
        <f>IF(ISERROR(VLOOKUP($C2,$A$115:$C$190,3,FALSE)=3),0,IF(VLOOKUP($C2,$A$115:$C$190,3,FALSE)=3,1,0))+IF(ISERROR(VLOOKUP($C2,$D$115:$F$190,3,FALSE)=3),0,IF(VLOOKUP($C2,$D$115:$F$190,3,FALSE)=3,1,0))+IF(ISERROR(VLOOKUP($C2,$G$115:$I$190,3,FALSE)=3),0,IF(VLOOKUP($C2,$G$115:$I$190,3,FALSE)=3,1,0))+IF(ISERROR(VLOOKUP($C2,$J$115:$L$190,3,FALSE)=3),0,IF(VLOOKUP($C2,$J$115:$L$190,3,FALSE)=3,1,0))+IF(ISERROR(VLOOKUP($C2,$M$115:$O$190,3,FALSE)=3),0,IF(VLOOKUP($C2,$M$115:$O$190,3,FALSE)=3,1,0))+IF(ISERROR(VLOOKUP($C2,$P$115:$R$190,3,FALSE)=3),0,IF(VLOOKUP($C2,$P$115:$R$190,3,FALSE)=3,1,0))+IF(ISERROR(VLOOKUP($C2,$S$115:$U$190,3,FALSE)=3),0,IF(VLOOKUP($C2,$S$115:$U$190,3,FALSE)=3,1,0))+IF(ISERROR(VLOOKUP($C2,$V$115:$X$190,3,FALSE)=3),0,IF(VLOOKUP($C2,$V$115:$X$190,3,FALSE)=3,1,0))+IF(ISERROR(VLOOKUP($C2,$Y$115:$AA$190,3,FALSE)=3),0,IF(VLOOKUP($C2,$Y$115:$AA$190,3,FALSE)=3,1,0))+IF(ISERROR(VLOOKUP($C2,$AB$115:$AD$190,3,FALSE)=3),0,IF(VLOOKUP($C2,$AB$115:$AD$190,3,FALSE)=3,1,0))+IF(ISERROR(VLOOKUP($C2,$AE$115:$AG$190,3,FALSE)=3),0,IF(VLOOKUP($C2,$AE$115:$AG$190,3,FALSE)=3,1,0))+IF(ISERROR(VLOOKUP($C2,$AH$115:$AJ$190,3,FALSE)=3),0,IF(VLOOKUP($C2,$AH$115:$AJ$190,3,FALSE)=3,1,0))+IF(ISERROR(VLOOKUP($C2,$AK$115:$AM$190,3,FALSE)=3),0,IF(VLOOKUP($C2,$AK$115:$AM$190,3,FALSE)=3,1,0))+IF(ISERROR(VLOOKUP($C2,$AN$115:$AP$190,3,FALSE)=3),0,IF(VLOOKUP($C2,$AN$115:$AP$190,3,FALSE)=3,1,0))+IF(ISERROR(VLOOKUP($C2,$AQ$115:$AS$190,3,FALSE)=3),0,IF(VLOOKUP($C2,$AQ$115:$AS$190,3,FALSE)=3,1,0))+IF(ISERROR(VLOOKUP($C2,$AT$115:$AV$190,3,FALSE)=3),0,IF(VLOOKUP($C2,$AT$115:$AV$190,3,FALSE)=3,1,0))+IF(ISERROR(VLOOKUP($C2,$AW$115:$AY$190,3,FALSE)=3),0,IF(VLOOKUP($C2,$AW$115:$AY$190,3,FALSE)=3,1,0))+IF(ISERROR(VLOOKUP($C2,$AZ$115:$BB$190,3,FALSE)=3),0,IF(VLOOKUP($C2,$AZ$115:$BB$190,3,FALSE)=3,1,0))+IF(ISERROR(VLOOKUP($C2,$BC$115:$BE$190,3,FALSE)=3),0,IF(VLOOKUP($C2,$BC$115:$BE$190,3,FALSE)=3,1,0))+IF(ISERROR(VLOOKUP($C2,$BF$115:$BH$190,3,FALSE)=3),0,IF(VLOOKUP($C2,$BF$115:$BH$190,3,FALSE)=3,1,0))+IF(ISERROR(VLOOKUP($C2,$BI$115:$BK$190,3,FALSE)=3),0,IF(VLOOKUP($C2,$BI$115:$BK$190,3,FALSE)=3,1,0))</f>
        <v>9</v>
      </c>
      <c r="AH2">
        <f>IF(ISERROR(VLOOKUP($C2,$A$115:$C$190,3,FALSE)=4),0,IF(VLOOKUP($C2,$A$115:$C$190,3,FALSE)=4,1,0))+IF(ISERROR(VLOOKUP($C2,$D$115:$F$190,3,FALSE)=4),0,IF(VLOOKUP($C2,$D$115:$F$190,3,FALSE)=4,1,0))+IF(ISERROR(VLOOKUP($C2,$G$115:$I$190,3,FALSE)=4),0,IF(VLOOKUP($C2,$G$115:$I$190,3,FALSE)=4,1,0))+IF(ISERROR(VLOOKUP($C2,$J$115:$L$190,3,FALSE)=4),0,IF(VLOOKUP($C2,$J$115:$L$190,3,FALSE)=4,1,0))+IF(ISERROR(VLOOKUP($C2,$M$115:$O$190,3,FALSE)=4),0,IF(VLOOKUP($C2,$M$115:$O$190,3,FALSE)=4,1,0))+IF(ISERROR(VLOOKUP($C2,$P$115:$R$190,3,FALSE)=4),0,IF(VLOOKUP($C2,$P$115:$R$190,3,FALSE)=4,1,0))+IF(ISERROR(VLOOKUP($C2,$S$115:$U$190,3,FALSE)=4),0,IF(VLOOKUP($C2,$S$115:$U$190,3,FALSE)=4,1,0))+IF(ISERROR(VLOOKUP($C2,$V$115:$X$190,3,FALSE)=4),0,IF(VLOOKUP($C2,$V$115:$X$190,3,FALSE)=4,1,0))+IF(ISERROR(VLOOKUP($C2,$Y$115:$AA$190,3,FALSE)=4),0,IF(VLOOKUP($C2,$Y$115:$AA$190,3,FALSE)=4,1,0))+IF(ISERROR(VLOOKUP($C2,$AB$115:$AD$190,3,FALSE)=4),0,IF(VLOOKUP($C2,$AB$115:$AD$190,3,FALSE)=4,1,0))+IF(ISERROR(VLOOKUP($C2,$AE$115:$AG$190,3,FALSE)=4),0,IF(VLOOKUP($C2,$AE$115:$AG$190,3,FALSE)=4,1,0))+IF(ISERROR(VLOOKUP($C2,$AH$115:$AJ$190,3,FALSE)=4),0,IF(VLOOKUP($C2,$AH$115:$AJ$190,3,FALSE)=4,1,0))+IF(ISERROR(VLOOKUP($C2,$AK$115:$AM$190,3,FALSE)=4),0,IF(VLOOKUP($C2,$AK$115:$AM$190,3,FALSE)=4,1,0))+IF(ISERROR(VLOOKUP($C2,$AN$115:$AP$190,3,FALSE)=4),0,IF(VLOOKUP($C2,$AN$115:$AP$190,3,FALSE)=4,1,0))+IF(ISERROR(VLOOKUP($C2,$AQ$115:$AS$190,3,FALSE)=4),0,IF(VLOOKUP($C2,$AQ$115:$AS$190,3,FALSE)=4,1,0))+IF(ISERROR(VLOOKUP($C2,$AT$115:$AV$190,3,FALSE)=4),0,IF(VLOOKUP($C2,$AT$115:$AV$190,3,FALSE)=4,1,0))+IF(ISERROR(VLOOKUP($C2,$AW$115:$AY$190,3,FALSE)=4),0,IF(VLOOKUP($C2,$AW$115:$AY$190,3,FALSE)=4,1,0))+IF(ISERROR(VLOOKUP($C2,$AZ$115:$BB$190,3,FALSE)=4),0,IF(VLOOKUP($C2,$AZ$115:$BB$190,3,FALSE)=4,1,0))+IF(ISERROR(VLOOKUP($C2,$BC$115:$BE$190,3,FALSE)=4),0,IF(VLOOKUP($C2,$BC$115:$BE$190,3,FALSE)=4,1,0))+IF(ISERROR(VLOOKUP($C2,$BF$115:$BH$190,3,FALSE)=4),0,IF(VLOOKUP($C2,$BF$115:$BH$190,3,FALSE)=4,1,0))+IF(ISERROR(VLOOKUP($C2,$BI$115:$BK$190,3,FALSE)=4),0,IF(VLOOKUP($C2,$BI$115:$BK$190,3,FALSE)=4,1,0))</f>
        <v>1</v>
      </c>
      <c r="AI2">
        <f t="shared" ref="AI2:AI65" si="1">SUM(AE2:AH2)</f>
        <v>16</v>
      </c>
      <c r="AJ2" t="str">
        <f>IF(AI2=Z2,"","no")</f>
        <v/>
      </c>
      <c r="AK2" t="s">
        <v>608</v>
      </c>
      <c r="AL2" s="43">
        <f>COUNTIF($A$115:$AZ$130,$AK2)</f>
        <v>0</v>
      </c>
      <c r="AM2" s="43">
        <f>COUNTIF($A$131:$AZ$146,$AK2)+COUNTIF($BC$115:$BC$130,$AK2)</f>
        <v>0</v>
      </c>
      <c r="AN2" s="43">
        <f>COUNTIF($A$147:$AZ$162,$AK2)</f>
        <v>0</v>
      </c>
      <c r="AO2" s="43">
        <f>COUNTIF($A$162:$AZ$186,$AK2)</f>
        <v>16</v>
      </c>
    </row>
    <row r="3" spans="1:41" x14ac:dyDescent="0.25">
      <c r="A3" t="s">
        <v>6</v>
      </c>
      <c r="B3" t="s">
        <v>7</v>
      </c>
      <c r="C3" s="13" t="str">
        <f t="shared" ref="C3:C66" si="2">A3&amp;" "&amp;B3</f>
        <v>Warwick Armour</v>
      </c>
      <c r="D3" s="7">
        <v>-13</v>
      </c>
      <c r="E3" s="7">
        <v>10</v>
      </c>
      <c r="F3" s="7">
        <v>-8</v>
      </c>
      <c r="G3" s="7" t="s">
        <v>9</v>
      </c>
      <c r="H3" s="7" t="s">
        <v>9</v>
      </c>
      <c r="I3" s="7" t="s">
        <v>9</v>
      </c>
      <c r="J3" s="7" t="s">
        <v>9</v>
      </c>
      <c r="K3" s="7">
        <v>8</v>
      </c>
      <c r="L3" s="7" t="s">
        <v>9</v>
      </c>
      <c r="M3" s="7">
        <v>12</v>
      </c>
      <c r="N3" s="7" t="s">
        <v>9</v>
      </c>
      <c r="O3" s="7" t="s">
        <v>9</v>
      </c>
      <c r="P3" s="7">
        <v>-2</v>
      </c>
      <c r="Q3" s="7" t="s">
        <v>9</v>
      </c>
      <c r="R3" s="7" t="s">
        <v>9</v>
      </c>
      <c r="S3" s="7" t="s">
        <v>9</v>
      </c>
      <c r="T3" s="7" t="s">
        <v>9</v>
      </c>
      <c r="U3" s="7">
        <v>20</v>
      </c>
      <c r="V3" s="7" t="s">
        <v>9</v>
      </c>
      <c r="W3" s="7" t="s">
        <v>9</v>
      </c>
      <c r="X3" s="7" t="s">
        <v>9</v>
      </c>
      <c r="Y3" s="20">
        <f t="shared" ref="Y3:Y66" si="3">SUM(D3:X3)</f>
        <v>27</v>
      </c>
      <c r="Z3" s="2">
        <f t="shared" si="0"/>
        <v>7</v>
      </c>
      <c r="AA3" s="2">
        <f t="shared" ref="AA3:AA66" si="4">COUNTIF(D3:X3,"&gt;0")</f>
        <v>4</v>
      </c>
      <c r="AB3" s="2">
        <f t="shared" ref="AB3:AB66" si="5">COUNTIF(D3:X3,0)</f>
        <v>0</v>
      </c>
      <c r="AC3" s="2">
        <f t="shared" ref="AC3:AC66" si="6">COUNTIF(D3:X3,"&lt;0")</f>
        <v>3</v>
      </c>
      <c r="AE3">
        <f t="shared" ref="AE3:AE66" si="7">IF(ISERROR(VLOOKUP($C3,$A$115:$C$190,3,FALSE)=1),0,IF(VLOOKUP($C3,$A$115:$C$190,3,FALSE)=1,1,0))+IF(ISERROR(VLOOKUP($C3,$D$115:$F$190,3,FALSE)=1),0,IF(VLOOKUP($C3,$D$115:$F$190,3,FALSE)=1,1,0))+IF(ISERROR(VLOOKUP($C3,$G$115:$I$190,3,FALSE)=1),0,IF(VLOOKUP($C3,$G$115:$I$190,3,FALSE)=1,1,0))+IF(ISERROR(VLOOKUP($C3,$J$115:$L$190,3,FALSE)=1),0,IF(VLOOKUP($C3,$J$115:$L$188,3,FALSE)=1,1,0))+IF(ISERROR(VLOOKUP($C3,$M$115:$O$188,3,FALSE)=1),0,IF(VLOOKUP($C3,$M$115:$O$188,3,FALSE)=1,1,0))+IF(ISERROR(VLOOKUP($C3,$P$115:$R$190,3,FALSE)=1),0,IF(VLOOKUP($C3,$P$115:$R$190,3,FALSE)=1,1,0))+IF(ISERROR(VLOOKUP($C3,$S$115:$U$190,3,FALSE)=1),0,IF(VLOOKUP($C3,$S$115:$U$190,3,FALSE)=1,1,0))+IF(ISERROR(VLOOKUP($C3,$V$115:$X$190,3,FALSE)=1),0,IF(VLOOKUP($C3,$V$115:$X$190,3,FALSE)=1,1,0))+IF(ISERROR(VLOOKUP($C3,$Y$115:$AA$190,3,FALSE)=1),0,IF(VLOOKUP($C3,$Y$115:$AA$190,3,FALSE)=1,1,0))+IF(ISERROR(VLOOKUP($C3,$AB$115:$AD$190,3,FALSE)=1),0,IF(VLOOKUP($C3,$AB$115:$AD$190,3,FALSE)=1,1,0))+IF(ISERROR(VLOOKUP($C3,$AE$115:$AG$190,3,FALSE)=1),0,IF(VLOOKUP($C3,$AE$115:$AG$190,3,FALSE)=1,1,0))+IF(ISERROR(VLOOKUP($C3,$AH$115:$AJ$190,3,FALSE)=1),0,IF(VLOOKUP($C3,$AH$115:$AJ$190,3,FALSE)=1,1,0))+IF(ISERROR(VLOOKUP($C3,$AK$115:$AM$190,3,FALSE)=1),0,IF(VLOOKUP($C3,$AK$115:$AM$190,3,FALSE)=1,1,0))+IF(ISERROR(VLOOKUP($C3,$AN$115:$AP$190,3,FALSE)=1),0,IF(VLOOKUP($C3,$AN$115:$AP$190,3,FALSE)=1,1,0))+IF(ISERROR(VLOOKUP($C3,$AQ$115:$AS$190,3,FALSE)=1),0,IF(VLOOKUP($C3,$AQ$115:$AS$190,3,FALSE)=1,1,0))+IF(ISERROR(VLOOKUP($C3,$AT$115:$AV$190,3,FALSE)=1),0,IF(VLOOKUP($C3,$AT$115:$AV$190,3,FALSE)=1,1,0))+IF(ISERROR(VLOOKUP($C3,$AW$115:$AY$190,3,FALSE)=1),0,IF(VLOOKUP($C3,$AW$115:$AY$190,3,FALSE)=1,1,0))+IF(ISERROR(VLOOKUP($C3,$AZ$115:$BB$190,3,FALSE)=1),0,IF(VLOOKUP($C3,$AZ$115:$BB$190,3,FALSE)=1,1,0))+IF(ISERROR(VLOOKUP($C3,$BC$115:$BE$190,3,FALSE)=1),0,IF(VLOOKUP($C3,$BC$115:$BE$190,3,FALSE)=1,1,0))+IF(ISERROR(VLOOKUP($C3,$BF$115:$BH$190,3,FALSE)=1),0,IF(VLOOKUP($C3,$BF$115:$BH$190,3,FALSE)=1,1,0))+IF(ISERROR(VLOOKUP($C3,$BI$115:$BK$190,3,FALSE)=1),0,IF(VLOOKUP($C3,$BI$115:$BK$190,3,FALSE)=1,1,0))</f>
        <v>3</v>
      </c>
      <c r="AF3">
        <f t="shared" ref="AF3:AF66" si="8">IF(ISERROR(VLOOKUP($C3,$A$115:$C$190,3,FALSE)=2),0,IF(VLOOKUP($C3,$A$115:$C$190,3,FALSE)=2,1,0))+IF(ISERROR(VLOOKUP($C3,$D$115:$F$190,3,FALSE)=2),0,IF(VLOOKUP($C3,$D$115:$F$190,3,FALSE)=2,1,0))+IF(ISERROR(VLOOKUP($C3,$G$115:$I$190,3,FALSE)=2),0,IF(VLOOKUP($C3,$G$115:$I$190,3,FALSE)=2,1,0))+IF(ISERROR(VLOOKUP($C3,$J$115:$L$190,3,FALSE)=2),0,IF(VLOOKUP($C3,$J$115:$L$190,3,FALSE)=2,1,0))+IF(ISERROR(VLOOKUP($C3,$M$115:$O$190,3,FALSE)=2),0,IF(VLOOKUP($C3,$M$115:$O$190,3,FALSE)=2,1,0))+IF(ISERROR(VLOOKUP($C3,$P$115:$R$190,3,FALSE)=2),0,IF(VLOOKUP($C3,$P$115:$R$190,3,FALSE)=2,1,0))+IF(ISERROR(VLOOKUP($C3,$S$115:$U$190,3,FALSE)=2),0,IF(VLOOKUP($C3,$S$115:$U$190,3,FALSE)=2,1,0))+IF(ISERROR(VLOOKUP($C3,$V$115:$X$190,3,FALSE)=2),0,IF(VLOOKUP($C3,$V$115:$X$190,3,FALSE)=2,1,0))+IF(ISERROR(VLOOKUP($C3,$Y$115:$AA$190,3,FALSE)=2),0,IF(VLOOKUP($C3,$Y$115:$AA$190,3,FALSE)=2,1,0))+IF(ISERROR(VLOOKUP($C3,$AB$115:$AD$190,3,FALSE)=2),0,IF(VLOOKUP($C3,$AB$115:$AD$190,3,FALSE)=2,1,0))+IF(ISERROR(VLOOKUP($C3,$AE$115:$AG$190,3,FALSE)=2),0,IF(VLOOKUP($C3,$AE$115:$AG$190,3,FALSE)=2,1,0))+IF(ISERROR(VLOOKUP($C3,$AH$115:$AJ$190,3,FALSE)=2),0,IF(VLOOKUP($C3,$AH$115:$AJ$190,3,FALSE)=2,1,0))+IF(ISERROR(VLOOKUP($C3,$AK$115:$AM$190,3,FALSE)=2),0,IF(VLOOKUP($C3,$AK$115:$AM$190,3,FALSE)=2,1,0))+IF(ISERROR(VLOOKUP($C3,$AN$115:$AP$190,3,FALSE)=2),0,IF(VLOOKUP($C3,$AN$115:$AP$190,3,FALSE)=2,1,0))+IF(ISERROR(VLOOKUP($C3,$AQ$115:$AS$190,3,FALSE)=2),0,IF(VLOOKUP($C3,$AQ$115:$AS$190,3,FALSE)=2,1,0))+IF(ISERROR(VLOOKUP($C3,$AT$115:$AV$190,3,FALSE)=2),0,IF(VLOOKUP($C3,$AT$115:$AV$190,3,FALSE)=2,1,0))+IF(ISERROR(VLOOKUP($C3,$AW$115:$AY$190,3,FALSE)=2),0,IF(VLOOKUP($C3,$AW$115:$AY$190,3,FALSE)=2,1,0))+IF(ISERROR(VLOOKUP($C3,$AZ$115:$BB$190,3,FALSE)=2),0,IF(VLOOKUP($C3,$AZ$115:$BB$190,3,FALSE)=2,1,0))+IF(ISERROR(VLOOKUP($C3,$BC$115:$BE$190,3,FALSE)=2),0,IF(VLOOKUP($C3,$BC$115:$BE$190,3,FALSE)=2,1,0))+IF(ISERROR(VLOOKUP($C3,$BF$115:$BH$190,3,FALSE)=2),0,IF(VLOOKUP($C3,$BF$115:$BH$190,3,FALSE)=2,1,0))+IF(ISERROR(VLOOKUP($C3,$BI$115:$BK$190,3,FALSE)=2),0,IF(VLOOKUP($C3,$BI$115:$BK$190,3,FALSE)=2,1,0))</f>
        <v>3</v>
      </c>
      <c r="AG3">
        <f t="shared" ref="AG3:AG66" si="9">IF(ISERROR(VLOOKUP($C3,$A$115:$C$190,3,FALSE)=3),0,IF(VLOOKUP($C3,$A$115:$C$190,3,FALSE)=3,1,0))+IF(ISERROR(VLOOKUP($C3,$D$115:$F$190,3,FALSE)=3),0,IF(VLOOKUP($C3,$D$115:$F$190,3,FALSE)=3,1,0))+IF(ISERROR(VLOOKUP($C3,$G$115:$I$190,3,FALSE)=3),0,IF(VLOOKUP($C3,$G$115:$I$190,3,FALSE)=3,1,0))+IF(ISERROR(VLOOKUP($C3,$J$115:$L$190,3,FALSE)=3),0,IF(VLOOKUP($C3,$J$115:$L$190,3,FALSE)=3,1,0))+IF(ISERROR(VLOOKUP($C3,$M$115:$O$190,3,FALSE)=3),0,IF(VLOOKUP($C3,$M$115:$O$190,3,FALSE)=3,1,0))+IF(ISERROR(VLOOKUP($C3,$P$115:$R$190,3,FALSE)=3),0,IF(VLOOKUP($C3,$P$115:$R$190,3,FALSE)=3,1,0))+IF(ISERROR(VLOOKUP($C3,$S$115:$U$190,3,FALSE)=3),0,IF(VLOOKUP($C3,$S$115:$U$190,3,FALSE)=3,1,0))+IF(ISERROR(VLOOKUP($C3,$V$115:$X$190,3,FALSE)=3),0,IF(VLOOKUP($C3,$V$115:$X$190,3,FALSE)=3,1,0))+IF(ISERROR(VLOOKUP($C3,$Y$115:$AA$190,3,FALSE)=3),0,IF(VLOOKUP($C3,$Y$115:$AA$190,3,FALSE)=3,1,0))+IF(ISERROR(VLOOKUP($C3,$AB$115:$AD$190,3,FALSE)=3),0,IF(VLOOKUP($C3,$AB$115:$AD$190,3,FALSE)=3,1,0))+IF(ISERROR(VLOOKUP($C3,$AE$115:$AG$190,3,FALSE)=3),0,IF(VLOOKUP($C3,$AE$115:$AG$190,3,FALSE)=3,1,0))+IF(ISERROR(VLOOKUP($C3,$AH$115:$AJ$190,3,FALSE)=3),0,IF(VLOOKUP($C3,$AH$115:$AJ$190,3,FALSE)=3,1,0))+IF(ISERROR(VLOOKUP($C3,$AK$115:$AM$190,3,FALSE)=3),0,IF(VLOOKUP($C3,$AK$115:$AM$190,3,FALSE)=3,1,0))+IF(ISERROR(VLOOKUP($C3,$AN$115:$AP$190,3,FALSE)=3),0,IF(VLOOKUP($C3,$AN$115:$AP$190,3,FALSE)=3,1,0))+IF(ISERROR(VLOOKUP($C3,$AQ$115:$AS$190,3,FALSE)=3),0,IF(VLOOKUP($C3,$AQ$115:$AS$190,3,FALSE)=3,1,0))+IF(ISERROR(VLOOKUP($C3,$AT$115:$AV$190,3,FALSE)=3),0,IF(VLOOKUP($C3,$AT$115:$AV$190,3,FALSE)=3,1,0))+IF(ISERROR(VLOOKUP($C3,$AW$115:$AY$190,3,FALSE)=3),0,IF(VLOOKUP($C3,$AW$115:$AY$190,3,FALSE)=3,1,0))+IF(ISERROR(VLOOKUP($C3,$AZ$115:$BB$190,3,FALSE)=3),0,IF(VLOOKUP($C3,$AZ$115:$BB$190,3,FALSE)=3,1,0))+IF(ISERROR(VLOOKUP($C3,$BC$115:$BE$190,3,FALSE)=3),0,IF(VLOOKUP($C3,$BC$115:$BE$190,3,FALSE)=3,1,0))+IF(ISERROR(VLOOKUP($C3,$BF$115:$BH$190,3,FALSE)=3),0,IF(VLOOKUP($C3,$BF$115:$BH$190,3,FALSE)=3,1,0))+IF(ISERROR(VLOOKUP($C3,$BI$115:$BK$190,3,FALSE)=3),0,IF(VLOOKUP($C3,$BI$115:$BK$190,3,FALSE)=3,1,0))</f>
        <v>1</v>
      </c>
      <c r="AH3">
        <f t="shared" ref="AH3:AH66" si="10">IF(ISERROR(VLOOKUP($C3,$A$115:$C$190,3,FALSE)=4),0,IF(VLOOKUP($C3,$A$115:$C$190,3,FALSE)=4,1,0))+IF(ISERROR(VLOOKUP($C3,$D$115:$F$190,3,FALSE)=4),0,IF(VLOOKUP($C3,$D$115:$F$190,3,FALSE)=4,1,0))+IF(ISERROR(VLOOKUP($C3,$G$115:$I$190,3,FALSE)=4),0,IF(VLOOKUP($C3,$G$115:$I$190,3,FALSE)=4,1,0))+IF(ISERROR(VLOOKUP($C3,$J$115:$L$190,3,FALSE)=4),0,IF(VLOOKUP($C3,$J$115:$L$190,3,FALSE)=4,1,0))+IF(ISERROR(VLOOKUP($C3,$M$115:$O$190,3,FALSE)=4),0,IF(VLOOKUP($C3,$M$115:$O$190,3,FALSE)=4,1,0))+IF(ISERROR(VLOOKUP($C3,$P$115:$R$190,3,FALSE)=4),0,IF(VLOOKUP($C3,$P$115:$R$190,3,FALSE)=4,1,0))+IF(ISERROR(VLOOKUP($C3,$S$115:$U$190,3,FALSE)=4),0,IF(VLOOKUP($C3,$S$115:$U$190,3,FALSE)=4,1,0))+IF(ISERROR(VLOOKUP($C3,$V$115:$X$190,3,FALSE)=4),0,IF(VLOOKUP($C3,$V$115:$X$190,3,FALSE)=4,1,0))+IF(ISERROR(VLOOKUP($C3,$Y$115:$AA$190,3,FALSE)=4),0,IF(VLOOKUP($C3,$Y$115:$AA$190,3,FALSE)=4,1,0))+IF(ISERROR(VLOOKUP($C3,$AB$115:$AD$190,3,FALSE)=4),0,IF(VLOOKUP($C3,$AB$115:$AD$190,3,FALSE)=4,1,0))+IF(ISERROR(VLOOKUP($C3,$AE$115:$AG$190,3,FALSE)=4),0,IF(VLOOKUP($C3,$AE$115:$AG$190,3,FALSE)=4,1,0))+IF(ISERROR(VLOOKUP($C3,$AH$115:$AJ$190,3,FALSE)=4),0,IF(VLOOKUP($C3,$AH$115:$AJ$190,3,FALSE)=4,1,0))+IF(ISERROR(VLOOKUP($C3,$AK$115:$AM$190,3,FALSE)=4),0,IF(VLOOKUP($C3,$AK$115:$AM$190,3,FALSE)=4,1,0))+IF(ISERROR(VLOOKUP($C3,$AN$115:$AP$190,3,FALSE)=4),0,IF(VLOOKUP($C3,$AN$115:$AP$190,3,FALSE)=4,1,0))+IF(ISERROR(VLOOKUP($C3,$AQ$115:$AS$190,3,FALSE)=4),0,IF(VLOOKUP($C3,$AQ$115:$AS$190,3,FALSE)=4,1,0))+IF(ISERROR(VLOOKUP($C3,$AT$115:$AV$190,3,FALSE)=4),0,IF(VLOOKUP($C3,$AT$115:$AV$190,3,FALSE)=4,1,0))+IF(ISERROR(VLOOKUP($C3,$AW$115:$AY$190,3,FALSE)=4),0,IF(VLOOKUP($C3,$AW$115:$AY$190,3,FALSE)=4,1,0))+IF(ISERROR(VLOOKUP($C3,$AZ$115:$BB$190,3,FALSE)=4),0,IF(VLOOKUP($C3,$AZ$115:$BB$190,3,FALSE)=4,1,0))+IF(ISERROR(VLOOKUP($C3,$BC$115:$BE$190,3,FALSE)=4),0,IF(VLOOKUP($C3,$BC$115:$BE$190,3,FALSE)=4,1,0))+IF(ISERROR(VLOOKUP($C3,$BF$115:$BH$190,3,FALSE)=4),0,IF(VLOOKUP($C3,$BF$115:$BH$190,3,FALSE)=4,1,0))+IF(ISERROR(VLOOKUP($C3,$BI$115:$BK$190,3,FALSE)=4),0,IF(VLOOKUP($C3,$BI$115:$BK$190,3,FALSE)=4,1,0))</f>
        <v>0</v>
      </c>
      <c r="AI3">
        <f t="shared" si="1"/>
        <v>7</v>
      </c>
      <c r="AJ3" t="str">
        <f t="shared" ref="AJ3:AJ67" si="11">IF(AI3=Z3,"","no")</f>
        <v/>
      </c>
      <c r="AK3" t="s">
        <v>8</v>
      </c>
      <c r="AL3" s="43">
        <f t="shared" ref="AL3:AL66" si="12">COUNTIF($A$115:$AZ$130,$AK3)</f>
        <v>0</v>
      </c>
      <c r="AM3" s="43">
        <f t="shared" ref="AM3:AM66" si="13">COUNTIF($A$131:$AZ$146,$AK3)+COUNTIF($BC$115:$BC$130,$AK3)</f>
        <v>0</v>
      </c>
      <c r="AN3" s="43">
        <f t="shared" ref="AN3:AN66" si="14">COUNTIF($A$147:$AZ$162,$AK3)</f>
        <v>0</v>
      </c>
      <c r="AO3" s="43">
        <f t="shared" ref="AO3:AO66" si="15">COUNTIF($A$162:$AZ$186,$AK3)</f>
        <v>7</v>
      </c>
    </row>
    <row r="4" spans="1:41" x14ac:dyDescent="0.25">
      <c r="A4" t="s">
        <v>164</v>
      </c>
      <c r="B4" t="s">
        <v>411</v>
      </c>
      <c r="C4" s="13" t="str">
        <f t="shared" si="2"/>
        <v>Greg Arnfield</v>
      </c>
      <c r="D4" s="7" t="s">
        <v>9</v>
      </c>
      <c r="E4" s="7" t="s">
        <v>9</v>
      </c>
      <c r="F4" s="7" t="s">
        <v>9</v>
      </c>
      <c r="G4" s="7" t="s">
        <v>9</v>
      </c>
      <c r="H4" s="7" t="s">
        <v>9</v>
      </c>
      <c r="I4" s="7">
        <v>-12</v>
      </c>
      <c r="J4" s="7">
        <v>24</v>
      </c>
      <c r="K4" s="7">
        <v>3</v>
      </c>
      <c r="L4" s="7">
        <v>8</v>
      </c>
      <c r="M4" s="7">
        <v>5</v>
      </c>
      <c r="N4" s="7">
        <v>8</v>
      </c>
      <c r="O4" s="7">
        <v>6</v>
      </c>
      <c r="P4" s="7">
        <v>6</v>
      </c>
      <c r="Q4" s="7">
        <v>-8</v>
      </c>
      <c r="R4" s="7">
        <v>5</v>
      </c>
      <c r="S4" s="7">
        <v>-4</v>
      </c>
      <c r="T4" s="7">
        <v>-3</v>
      </c>
      <c r="U4" s="7">
        <v>-2</v>
      </c>
      <c r="V4" s="7">
        <v>-4</v>
      </c>
      <c r="W4" s="7" t="s">
        <v>9</v>
      </c>
      <c r="X4" s="7" t="s">
        <v>9</v>
      </c>
      <c r="Y4" s="20">
        <f t="shared" si="3"/>
        <v>32</v>
      </c>
      <c r="Z4" s="2">
        <f t="shared" si="0"/>
        <v>14</v>
      </c>
      <c r="AA4" s="2">
        <f t="shared" si="4"/>
        <v>8</v>
      </c>
      <c r="AB4" s="2">
        <f t="shared" si="5"/>
        <v>0</v>
      </c>
      <c r="AC4" s="2">
        <f t="shared" si="6"/>
        <v>6</v>
      </c>
      <c r="AE4">
        <f t="shared" si="7"/>
        <v>0</v>
      </c>
      <c r="AF4">
        <f t="shared" si="8"/>
        <v>5</v>
      </c>
      <c r="AG4">
        <f t="shared" si="9"/>
        <v>9</v>
      </c>
      <c r="AH4">
        <f t="shared" si="10"/>
        <v>0</v>
      </c>
      <c r="AI4">
        <f t="shared" si="1"/>
        <v>14</v>
      </c>
      <c r="AJ4" t="str">
        <f t="shared" si="11"/>
        <v/>
      </c>
      <c r="AK4" t="s">
        <v>413</v>
      </c>
      <c r="AL4" s="43">
        <f t="shared" si="12"/>
        <v>0</v>
      </c>
      <c r="AM4" s="43">
        <f t="shared" si="13"/>
        <v>13</v>
      </c>
      <c r="AN4" s="43">
        <f t="shared" si="14"/>
        <v>1</v>
      </c>
      <c r="AO4" s="43">
        <f t="shared" si="15"/>
        <v>0</v>
      </c>
    </row>
    <row r="5" spans="1:41" x14ac:dyDescent="0.25">
      <c r="A5" s="19" t="s">
        <v>146</v>
      </c>
      <c r="B5" s="19" t="s">
        <v>206</v>
      </c>
      <c r="C5" s="13" t="str">
        <f t="shared" si="2"/>
        <v>Bruce Bate</v>
      </c>
      <c r="D5" s="7" t="s">
        <v>9</v>
      </c>
      <c r="E5" s="7">
        <v>-14</v>
      </c>
      <c r="F5" s="7" t="s">
        <v>9</v>
      </c>
      <c r="G5" s="7" t="s">
        <v>9</v>
      </c>
      <c r="H5" s="7" t="s">
        <v>9</v>
      </c>
      <c r="I5" s="7">
        <v>5</v>
      </c>
      <c r="J5" s="7">
        <v>-14</v>
      </c>
      <c r="K5" s="7">
        <v>16</v>
      </c>
      <c r="L5" s="7">
        <v>4</v>
      </c>
      <c r="M5" s="7">
        <v>6</v>
      </c>
      <c r="N5" s="7">
        <v>-3</v>
      </c>
      <c r="O5" s="7">
        <v>2</v>
      </c>
      <c r="P5" s="7">
        <v>1</v>
      </c>
      <c r="Q5" s="7">
        <v>6</v>
      </c>
      <c r="R5" s="7">
        <v>20</v>
      </c>
      <c r="S5" s="7">
        <v>7</v>
      </c>
      <c r="T5" s="7">
        <v>14</v>
      </c>
      <c r="U5" s="7">
        <v>1</v>
      </c>
      <c r="V5" s="7" t="s">
        <v>9</v>
      </c>
      <c r="W5" s="7" t="s">
        <v>9</v>
      </c>
      <c r="X5" s="7" t="s">
        <v>9</v>
      </c>
      <c r="Y5" s="20">
        <f t="shared" si="3"/>
        <v>51</v>
      </c>
      <c r="Z5" s="2">
        <f t="shared" si="0"/>
        <v>14</v>
      </c>
      <c r="AA5" s="2">
        <f t="shared" si="4"/>
        <v>11</v>
      </c>
      <c r="AB5" s="2">
        <f t="shared" si="5"/>
        <v>0</v>
      </c>
      <c r="AC5" s="2">
        <f t="shared" si="6"/>
        <v>3</v>
      </c>
      <c r="AE5">
        <f t="shared" si="7"/>
        <v>1</v>
      </c>
      <c r="AF5">
        <f t="shared" si="8"/>
        <v>3</v>
      </c>
      <c r="AG5">
        <f t="shared" si="9"/>
        <v>5</v>
      </c>
      <c r="AH5">
        <f t="shared" si="10"/>
        <v>5</v>
      </c>
      <c r="AI5">
        <f t="shared" si="1"/>
        <v>14</v>
      </c>
      <c r="AJ5" t="str">
        <f t="shared" si="11"/>
        <v/>
      </c>
      <c r="AK5" t="s">
        <v>345</v>
      </c>
      <c r="AL5" s="43">
        <f t="shared" si="12"/>
        <v>0</v>
      </c>
      <c r="AM5" s="43">
        <f t="shared" si="13"/>
        <v>0</v>
      </c>
      <c r="AN5" s="43">
        <f t="shared" si="14"/>
        <v>0</v>
      </c>
      <c r="AO5" s="43">
        <f t="shared" si="15"/>
        <v>14</v>
      </c>
    </row>
    <row r="6" spans="1:41" x14ac:dyDescent="0.25">
      <c r="A6" s="19" t="s">
        <v>10</v>
      </c>
      <c r="B6" s="19" t="s">
        <v>11</v>
      </c>
      <c r="C6" s="13" t="str">
        <f t="shared" si="2"/>
        <v>Garry Benveniste</v>
      </c>
      <c r="D6" s="7">
        <v>6</v>
      </c>
      <c r="E6" s="7">
        <v>9</v>
      </c>
      <c r="F6" s="7">
        <v>2</v>
      </c>
      <c r="G6" s="7">
        <v>-4</v>
      </c>
      <c r="H6" s="7" t="s">
        <v>9</v>
      </c>
      <c r="I6" s="7">
        <v>20</v>
      </c>
      <c r="J6" s="7">
        <v>-1</v>
      </c>
      <c r="K6" s="7">
        <v>-5</v>
      </c>
      <c r="L6" s="7">
        <v>-8</v>
      </c>
      <c r="M6" s="7">
        <v>4</v>
      </c>
      <c r="N6" s="7">
        <v>1</v>
      </c>
      <c r="O6" s="7">
        <v>10</v>
      </c>
      <c r="P6" s="7">
        <v>0</v>
      </c>
      <c r="Q6" s="7">
        <v>3</v>
      </c>
      <c r="R6" s="7">
        <v>15</v>
      </c>
      <c r="S6" s="7">
        <v>-2</v>
      </c>
      <c r="T6" s="7">
        <v>20</v>
      </c>
      <c r="U6" s="7">
        <v>-3</v>
      </c>
      <c r="V6" s="7">
        <v>-10</v>
      </c>
      <c r="W6" s="7" t="s">
        <v>9</v>
      </c>
      <c r="X6" s="7" t="s">
        <v>9</v>
      </c>
      <c r="Y6" s="20">
        <f t="shared" si="3"/>
        <v>57</v>
      </c>
      <c r="Z6" s="2">
        <f t="shared" si="0"/>
        <v>18</v>
      </c>
      <c r="AA6" s="2">
        <f t="shared" si="4"/>
        <v>10</v>
      </c>
      <c r="AB6" s="2">
        <f t="shared" si="5"/>
        <v>1</v>
      </c>
      <c r="AC6" s="2">
        <f t="shared" si="6"/>
        <v>7</v>
      </c>
      <c r="AE6">
        <f t="shared" si="7"/>
        <v>0</v>
      </c>
      <c r="AF6">
        <f t="shared" si="8"/>
        <v>0</v>
      </c>
      <c r="AG6">
        <f t="shared" si="9"/>
        <v>0</v>
      </c>
      <c r="AH6">
        <f t="shared" si="10"/>
        <v>18</v>
      </c>
      <c r="AI6">
        <f t="shared" si="1"/>
        <v>18</v>
      </c>
      <c r="AJ6" t="str">
        <f t="shared" si="11"/>
        <v/>
      </c>
      <c r="AK6" t="s">
        <v>12</v>
      </c>
      <c r="AL6" s="43">
        <f t="shared" si="12"/>
        <v>0</v>
      </c>
      <c r="AM6" s="43">
        <f t="shared" si="13"/>
        <v>18</v>
      </c>
      <c r="AN6" s="43">
        <f t="shared" si="14"/>
        <v>0</v>
      </c>
      <c r="AO6" s="43">
        <f t="shared" si="15"/>
        <v>0</v>
      </c>
    </row>
    <row r="7" spans="1:41" x14ac:dyDescent="0.25">
      <c r="A7" t="s">
        <v>13</v>
      </c>
      <c r="B7" t="s">
        <v>14</v>
      </c>
      <c r="C7" s="13" t="str">
        <f t="shared" si="2"/>
        <v>Don Blesing</v>
      </c>
      <c r="D7" s="7">
        <v>9</v>
      </c>
      <c r="E7" s="7">
        <v>-6</v>
      </c>
      <c r="F7" s="7">
        <v>12</v>
      </c>
      <c r="G7" s="7">
        <v>14</v>
      </c>
      <c r="H7" s="7">
        <v>18</v>
      </c>
      <c r="I7" s="7">
        <v>8</v>
      </c>
      <c r="J7" s="7">
        <v>9</v>
      </c>
      <c r="K7" s="7">
        <v>8</v>
      </c>
      <c r="L7" s="7">
        <v>3</v>
      </c>
      <c r="M7" s="7">
        <v>-13</v>
      </c>
      <c r="N7" s="7">
        <v>0</v>
      </c>
      <c r="O7" s="7">
        <v>14</v>
      </c>
      <c r="P7" s="7">
        <v>6</v>
      </c>
      <c r="Q7" s="7">
        <v>2</v>
      </c>
      <c r="R7" s="7">
        <v>19</v>
      </c>
      <c r="S7" s="7">
        <v>20</v>
      </c>
      <c r="T7" s="7" t="s">
        <v>9</v>
      </c>
      <c r="U7" s="7">
        <v>-4</v>
      </c>
      <c r="V7" s="7" t="s">
        <v>9</v>
      </c>
      <c r="W7" s="7" t="s">
        <v>9</v>
      </c>
      <c r="X7" s="7" t="s">
        <v>9</v>
      </c>
      <c r="Y7" s="20">
        <f t="shared" si="3"/>
        <v>119</v>
      </c>
      <c r="Z7" s="2">
        <f t="shared" si="0"/>
        <v>17</v>
      </c>
      <c r="AA7" s="2">
        <f t="shared" si="4"/>
        <v>13</v>
      </c>
      <c r="AB7" s="2">
        <f t="shared" si="5"/>
        <v>1</v>
      </c>
      <c r="AC7" s="2">
        <f t="shared" si="6"/>
        <v>3</v>
      </c>
      <c r="AE7">
        <f t="shared" si="7"/>
        <v>0</v>
      </c>
      <c r="AF7">
        <f t="shared" si="8"/>
        <v>3</v>
      </c>
      <c r="AG7">
        <f t="shared" si="9"/>
        <v>3</v>
      </c>
      <c r="AH7">
        <f t="shared" si="10"/>
        <v>11</v>
      </c>
      <c r="AI7">
        <f t="shared" si="1"/>
        <v>17</v>
      </c>
      <c r="AJ7" t="str">
        <f t="shared" si="11"/>
        <v/>
      </c>
      <c r="AK7" t="s">
        <v>15</v>
      </c>
      <c r="AL7" s="43">
        <f t="shared" si="12"/>
        <v>0</v>
      </c>
      <c r="AM7" s="43">
        <f t="shared" si="13"/>
        <v>0</v>
      </c>
      <c r="AN7" s="43">
        <f t="shared" si="14"/>
        <v>6</v>
      </c>
      <c r="AO7" s="43">
        <f t="shared" si="15"/>
        <v>11</v>
      </c>
    </row>
    <row r="8" spans="1:41" x14ac:dyDescent="0.25">
      <c r="A8" t="s">
        <v>77</v>
      </c>
      <c r="B8" t="s">
        <v>635</v>
      </c>
      <c r="C8" s="13" t="str">
        <f t="shared" si="2"/>
        <v>Richard Bond</v>
      </c>
      <c r="D8" s="7">
        <v>9</v>
      </c>
      <c r="E8" s="7">
        <v>-6</v>
      </c>
      <c r="F8" s="7">
        <v>-44</v>
      </c>
      <c r="G8" s="7">
        <v>0</v>
      </c>
      <c r="H8" s="7">
        <v>-16</v>
      </c>
      <c r="I8" s="7">
        <v>2</v>
      </c>
      <c r="J8" s="7">
        <v>-14</v>
      </c>
      <c r="K8" s="7">
        <v>8</v>
      </c>
      <c r="L8" s="7">
        <v>0</v>
      </c>
      <c r="M8" s="7">
        <v>-27</v>
      </c>
      <c r="N8" s="7">
        <v>-18</v>
      </c>
      <c r="O8" s="7">
        <v>-13</v>
      </c>
      <c r="P8" s="7" t="s">
        <v>9</v>
      </c>
      <c r="Q8" s="7" t="s">
        <v>9</v>
      </c>
      <c r="R8" s="7" t="s">
        <v>9</v>
      </c>
      <c r="S8" s="7" t="s">
        <v>9</v>
      </c>
      <c r="T8" s="7" t="s">
        <v>9</v>
      </c>
      <c r="U8" s="7" t="s">
        <v>9</v>
      </c>
      <c r="V8" s="7" t="s">
        <v>9</v>
      </c>
      <c r="W8" s="7" t="s">
        <v>9</v>
      </c>
      <c r="X8" s="7" t="s">
        <v>9</v>
      </c>
      <c r="Y8" s="20">
        <f t="shared" si="3"/>
        <v>-119</v>
      </c>
      <c r="Z8" s="2">
        <f t="shared" si="0"/>
        <v>12</v>
      </c>
      <c r="AA8" s="2">
        <f t="shared" si="4"/>
        <v>3</v>
      </c>
      <c r="AB8" s="2">
        <f t="shared" si="5"/>
        <v>2</v>
      </c>
      <c r="AC8" s="2">
        <f t="shared" si="6"/>
        <v>7</v>
      </c>
      <c r="AE8">
        <f t="shared" si="7"/>
        <v>4</v>
      </c>
      <c r="AF8">
        <f t="shared" si="8"/>
        <v>5</v>
      </c>
      <c r="AG8">
        <f t="shared" si="9"/>
        <v>3</v>
      </c>
      <c r="AH8">
        <f t="shared" si="10"/>
        <v>0</v>
      </c>
      <c r="AI8">
        <f t="shared" si="1"/>
        <v>12</v>
      </c>
      <c r="AJ8" t="str">
        <f t="shared" si="11"/>
        <v/>
      </c>
      <c r="AK8" t="s">
        <v>607</v>
      </c>
      <c r="AL8" s="43">
        <f t="shared" si="12"/>
        <v>0</v>
      </c>
      <c r="AM8" s="43">
        <f t="shared" si="13"/>
        <v>0</v>
      </c>
      <c r="AN8" s="43">
        <f t="shared" si="14"/>
        <v>0</v>
      </c>
      <c r="AO8" s="43">
        <f t="shared" si="15"/>
        <v>12</v>
      </c>
    </row>
    <row r="9" spans="1:41" x14ac:dyDescent="0.25">
      <c r="A9" t="s">
        <v>16</v>
      </c>
      <c r="B9" t="s">
        <v>17</v>
      </c>
      <c r="C9" s="13" t="str">
        <f t="shared" si="2"/>
        <v>Bob Boorman</v>
      </c>
      <c r="D9" s="7">
        <v>-4</v>
      </c>
      <c r="E9" s="7">
        <v>-1</v>
      </c>
      <c r="F9" s="7">
        <v>14</v>
      </c>
      <c r="G9" s="7">
        <v>2</v>
      </c>
      <c r="H9" s="7">
        <v>3</v>
      </c>
      <c r="I9" s="7">
        <v>-13</v>
      </c>
      <c r="J9" s="7">
        <v>-8</v>
      </c>
      <c r="K9" s="7">
        <v>5</v>
      </c>
      <c r="L9" s="7">
        <v>3</v>
      </c>
      <c r="M9" s="7">
        <v>-3</v>
      </c>
      <c r="N9" s="7">
        <v>-26</v>
      </c>
      <c r="O9" s="7">
        <v>-1</v>
      </c>
      <c r="P9" s="7">
        <v>-26</v>
      </c>
      <c r="Q9" s="7">
        <v>1</v>
      </c>
      <c r="R9" s="7">
        <v>-5</v>
      </c>
      <c r="S9" s="7">
        <v>-2</v>
      </c>
      <c r="T9" s="7">
        <v>-3</v>
      </c>
      <c r="U9" s="7" t="s">
        <v>9</v>
      </c>
      <c r="V9" s="7" t="s">
        <v>9</v>
      </c>
      <c r="W9" s="7" t="s">
        <v>9</v>
      </c>
      <c r="X9" s="7" t="s">
        <v>9</v>
      </c>
      <c r="Y9" s="20">
        <f t="shared" si="3"/>
        <v>-64</v>
      </c>
      <c r="Z9" s="2">
        <f t="shared" si="0"/>
        <v>17</v>
      </c>
      <c r="AA9" s="2">
        <f t="shared" si="4"/>
        <v>6</v>
      </c>
      <c r="AB9" s="2">
        <f t="shared" si="5"/>
        <v>0</v>
      </c>
      <c r="AC9" s="2">
        <f t="shared" si="6"/>
        <v>11</v>
      </c>
      <c r="AE9">
        <f t="shared" si="7"/>
        <v>0</v>
      </c>
      <c r="AF9">
        <f t="shared" si="8"/>
        <v>4</v>
      </c>
      <c r="AG9">
        <f t="shared" si="9"/>
        <v>0</v>
      </c>
      <c r="AH9">
        <f t="shared" si="10"/>
        <v>13</v>
      </c>
      <c r="AI9">
        <f t="shared" si="1"/>
        <v>17</v>
      </c>
      <c r="AJ9" t="str">
        <f t="shared" si="11"/>
        <v/>
      </c>
      <c r="AK9" t="s">
        <v>18</v>
      </c>
      <c r="AL9" s="43">
        <f t="shared" si="12"/>
        <v>0</v>
      </c>
      <c r="AM9" s="43">
        <f t="shared" si="13"/>
        <v>4</v>
      </c>
      <c r="AN9" s="43">
        <f t="shared" si="14"/>
        <v>13</v>
      </c>
      <c r="AO9" s="43">
        <f t="shared" si="15"/>
        <v>5</v>
      </c>
    </row>
    <row r="10" spans="1:41" x14ac:dyDescent="0.25">
      <c r="A10" t="s">
        <v>546</v>
      </c>
      <c r="B10" t="s">
        <v>669</v>
      </c>
      <c r="C10" s="13" t="str">
        <f t="shared" si="2"/>
        <v>Darren Booth</v>
      </c>
      <c r="D10" s="7">
        <v>-4</v>
      </c>
      <c r="E10" s="7">
        <v>8</v>
      </c>
      <c r="F10" s="7">
        <v>-22</v>
      </c>
      <c r="G10" s="7">
        <v>2</v>
      </c>
      <c r="H10" s="7">
        <v>-4</v>
      </c>
      <c r="I10" s="7" t="s">
        <v>9</v>
      </c>
      <c r="J10" s="7">
        <v>-5</v>
      </c>
      <c r="K10" s="7">
        <v>8</v>
      </c>
      <c r="L10" s="7">
        <v>21</v>
      </c>
      <c r="M10" s="7">
        <v>-8</v>
      </c>
      <c r="N10" s="7">
        <v>15</v>
      </c>
      <c r="O10" s="7">
        <v>4</v>
      </c>
      <c r="P10" s="7" t="s">
        <v>9</v>
      </c>
      <c r="Q10" s="7">
        <v>11</v>
      </c>
      <c r="R10" s="7">
        <v>5</v>
      </c>
      <c r="S10" s="7">
        <v>19</v>
      </c>
      <c r="T10" s="7">
        <v>10</v>
      </c>
      <c r="U10" s="7">
        <v>-4</v>
      </c>
      <c r="V10" s="7" t="s">
        <v>9</v>
      </c>
      <c r="W10" s="7" t="s">
        <v>9</v>
      </c>
      <c r="X10" s="7" t="s">
        <v>9</v>
      </c>
      <c r="Y10" s="20">
        <f t="shared" si="3"/>
        <v>56</v>
      </c>
      <c r="Z10" s="2">
        <f t="shared" si="0"/>
        <v>16</v>
      </c>
      <c r="AA10" s="2">
        <f t="shared" si="4"/>
        <v>10</v>
      </c>
      <c r="AB10" s="2">
        <f t="shared" si="5"/>
        <v>0</v>
      </c>
      <c r="AC10" s="2">
        <f t="shared" si="6"/>
        <v>6</v>
      </c>
      <c r="AE10">
        <f t="shared" si="7"/>
        <v>0</v>
      </c>
      <c r="AF10">
        <f t="shared" si="8"/>
        <v>3</v>
      </c>
      <c r="AG10">
        <f t="shared" si="9"/>
        <v>7</v>
      </c>
      <c r="AH10">
        <f t="shared" si="10"/>
        <v>6</v>
      </c>
      <c r="AI10">
        <f t="shared" si="1"/>
        <v>16</v>
      </c>
      <c r="AJ10" t="str">
        <f t="shared" si="11"/>
        <v/>
      </c>
      <c r="AK10" t="s">
        <v>627</v>
      </c>
      <c r="AL10" s="43">
        <f t="shared" si="12"/>
        <v>0</v>
      </c>
      <c r="AM10" s="43">
        <f t="shared" si="13"/>
        <v>3</v>
      </c>
      <c r="AN10" s="43">
        <f t="shared" si="14"/>
        <v>13</v>
      </c>
      <c r="AO10" s="43">
        <f t="shared" si="15"/>
        <v>3</v>
      </c>
    </row>
    <row r="11" spans="1:41" x14ac:dyDescent="0.25">
      <c r="A11" t="s">
        <v>636</v>
      </c>
      <c r="B11" t="s">
        <v>637</v>
      </c>
      <c r="C11" s="13" t="str">
        <f t="shared" si="2"/>
        <v>Michael Bowman</v>
      </c>
      <c r="D11" s="7">
        <v>-4</v>
      </c>
      <c r="E11" s="7">
        <v>26</v>
      </c>
      <c r="F11" s="7">
        <v>-7</v>
      </c>
      <c r="G11" s="7">
        <v>-9</v>
      </c>
      <c r="H11" s="7">
        <v>18</v>
      </c>
      <c r="I11" s="7">
        <v>20</v>
      </c>
      <c r="J11" s="7">
        <v>13</v>
      </c>
      <c r="K11" s="7">
        <v>-9</v>
      </c>
      <c r="L11" s="7">
        <v>5</v>
      </c>
      <c r="M11" s="7">
        <v>8</v>
      </c>
      <c r="N11" s="7" t="s">
        <v>9</v>
      </c>
      <c r="O11" s="7">
        <v>2</v>
      </c>
      <c r="P11" s="7">
        <v>-7</v>
      </c>
      <c r="Q11" s="7">
        <v>7</v>
      </c>
      <c r="R11" s="7">
        <v>1</v>
      </c>
      <c r="S11" s="7">
        <v>3</v>
      </c>
      <c r="T11" s="7" t="s">
        <v>9</v>
      </c>
      <c r="U11" s="7" t="s">
        <v>9</v>
      </c>
      <c r="V11" s="7" t="s">
        <v>9</v>
      </c>
      <c r="W11" s="7" t="s">
        <v>9</v>
      </c>
      <c r="X11" s="7" t="s">
        <v>9</v>
      </c>
      <c r="Y11" s="20">
        <f t="shared" si="3"/>
        <v>67</v>
      </c>
      <c r="Z11" s="2">
        <f t="shared" si="0"/>
        <v>15</v>
      </c>
      <c r="AA11" s="2">
        <f t="shared" si="4"/>
        <v>10</v>
      </c>
      <c r="AB11" s="2">
        <f t="shared" si="5"/>
        <v>0</v>
      </c>
      <c r="AC11" s="2">
        <f t="shared" si="6"/>
        <v>5</v>
      </c>
      <c r="AE11">
        <f t="shared" si="7"/>
        <v>0</v>
      </c>
      <c r="AF11">
        <f t="shared" si="8"/>
        <v>0</v>
      </c>
      <c r="AG11">
        <f t="shared" si="9"/>
        <v>15</v>
      </c>
      <c r="AH11">
        <f t="shared" si="10"/>
        <v>0</v>
      </c>
      <c r="AI11">
        <f t="shared" si="1"/>
        <v>15</v>
      </c>
      <c r="AJ11" t="str">
        <f t="shared" si="11"/>
        <v/>
      </c>
      <c r="AK11" t="s">
        <v>610</v>
      </c>
      <c r="AL11" s="43">
        <f t="shared" si="12"/>
        <v>0</v>
      </c>
      <c r="AM11" s="43">
        <f t="shared" si="13"/>
        <v>0</v>
      </c>
      <c r="AN11" s="43">
        <f t="shared" si="14"/>
        <v>15</v>
      </c>
      <c r="AO11" s="43">
        <f t="shared" si="15"/>
        <v>0</v>
      </c>
    </row>
    <row r="12" spans="1:41" x14ac:dyDescent="0.25">
      <c r="A12" s="19" t="s">
        <v>16</v>
      </c>
      <c r="B12" s="19" t="s">
        <v>674</v>
      </c>
      <c r="C12" s="13" t="str">
        <f t="shared" si="2"/>
        <v>Bob Burton</v>
      </c>
      <c r="D12" s="7">
        <v>7</v>
      </c>
      <c r="E12" s="7">
        <v>-14</v>
      </c>
      <c r="F12" s="7" t="s">
        <v>9</v>
      </c>
      <c r="G12" s="7" t="s">
        <v>9</v>
      </c>
      <c r="H12" s="7">
        <v>19</v>
      </c>
      <c r="I12" s="7">
        <v>5</v>
      </c>
      <c r="J12" s="7" t="s">
        <v>9</v>
      </c>
      <c r="K12" s="7">
        <v>-21</v>
      </c>
      <c r="L12" s="7">
        <v>11</v>
      </c>
      <c r="M12" s="7">
        <v>6</v>
      </c>
      <c r="N12" s="7">
        <v>12</v>
      </c>
      <c r="O12" s="7">
        <v>16</v>
      </c>
      <c r="P12" s="7">
        <v>1</v>
      </c>
      <c r="Q12" s="7">
        <v>16</v>
      </c>
      <c r="R12" s="7">
        <v>12</v>
      </c>
      <c r="S12" s="7">
        <v>-16</v>
      </c>
      <c r="T12" s="7">
        <v>-17</v>
      </c>
      <c r="U12" s="7">
        <v>-16</v>
      </c>
      <c r="V12" s="7" t="s">
        <v>9</v>
      </c>
      <c r="W12" s="7" t="s">
        <v>9</v>
      </c>
      <c r="X12" s="7" t="s">
        <v>9</v>
      </c>
      <c r="Y12" s="20">
        <f t="shared" si="3"/>
        <v>21</v>
      </c>
      <c r="Z12" s="2">
        <f t="shared" si="0"/>
        <v>15</v>
      </c>
      <c r="AA12" s="2">
        <f t="shared" si="4"/>
        <v>10</v>
      </c>
      <c r="AB12" s="2">
        <f t="shared" si="5"/>
        <v>0</v>
      </c>
      <c r="AC12" s="2">
        <f t="shared" si="6"/>
        <v>5</v>
      </c>
      <c r="AE12">
        <f t="shared" si="7"/>
        <v>13</v>
      </c>
      <c r="AF12">
        <f t="shared" si="8"/>
        <v>0</v>
      </c>
      <c r="AG12">
        <f t="shared" si="9"/>
        <v>2</v>
      </c>
      <c r="AH12">
        <f t="shared" si="10"/>
        <v>0</v>
      </c>
      <c r="AI12">
        <f t="shared" si="1"/>
        <v>15</v>
      </c>
      <c r="AJ12" t="str">
        <f t="shared" si="11"/>
        <v/>
      </c>
      <c r="AK12" t="s">
        <v>696</v>
      </c>
      <c r="AL12" s="43">
        <f t="shared" si="12"/>
        <v>0</v>
      </c>
      <c r="AM12" s="43">
        <f t="shared" si="13"/>
        <v>0</v>
      </c>
      <c r="AN12" s="43">
        <f t="shared" si="14"/>
        <v>0</v>
      </c>
      <c r="AO12" s="43">
        <f t="shared" si="15"/>
        <v>15</v>
      </c>
    </row>
    <row r="13" spans="1:41" x14ac:dyDescent="0.25">
      <c r="A13" t="s">
        <v>572</v>
      </c>
      <c r="B13" t="s">
        <v>19</v>
      </c>
      <c r="C13" s="13" t="str">
        <f t="shared" si="2"/>
        <v>Nick Buvinic</v>
      </c>
      <c r="D13" s="7" t="s">
        <v>9</v>
      </c>
      <c r="E13" s="7">
        <v>-6</v>
      </c>
      <c r="F13" s="7">
        <v>-44</v>
      </c>
      <c r="G13" s="7">
        <v>14</v>
      </c>
      <c r="H13" s="7">
        <v>19</v>
      </c>
      <c r="I13" s="7">
        <v>5</v>
      </c>
      <c r="J13" s="7">
        <v>9</v>
      </c>
      <c r="K13" s="7">
        <v>16</v>
      </c>
      <c r="L13" s="7">
        <v>-1</v>
      </c>
      <c r="M13" s="7">
        <v>-21</v>
      </c>
      <c r="N13" s="7" t="s">
        <v>9</v>
      </c>
      <c r="O13" s="7">
        <v>-1</v>
      </c>
      <c r="P13" s="7">
        <v>-9</v>
      </c>
      <c r="Q13" s="7">
        <v>21</v>
      </c>
      <c r="R13" s="7">
        <v>5</v>
      </c>
      <c r="S13" s="7">
        <v>3</v>
      </c>
      <c r="T13" s="7">
        <v>14</v>
      </c>
      <c r="U13" s="7" t="s">
        <v>9</v>
      </c>
      <c r="V13" s="7" t="s">
        <v>9</v>
      </c>
      <c r="W13" s="7" t="s">
        <v>9</v>
      </c>
      <c r="X13" s="7" t="s">
        <v>9</v>
      </c>
      <c r="Y13" s="20">
        <f t="shared" si="3"/>
        <v>24</v>
      </c>
      <c r="Z13" s="2">
        <f t="shared" si="0"/>
        <v>15</v>
      </c>
      <c r="AA13" s="2">
        <f t="shared" si="4"/>
        <v>9</v>
      </c>
      <c r="AB13" s="2">
        <f t="shared" si="5"/>
        <v>0</v>
      </c>
      <c r="AC13" s="2">
        <f t="shared" si="6"/>
        <v>6</v>
      </c>
      <c r="AE13">
        <f t="shared" si="7"/>
        <v>7</v>
      </c>
      <c r="AF13">
        <f t="shared" si="8"/>
        <v>4</v>
      </c>
      <c r="AG13">
        <f t="shared" si="9"/>
        <v>3</v>
      </c>
      <c r="AH13">
        <f t="shared" si="10"/>
        <v>1</v>
      </c>
      <c r="AI13">
        <f t="shared" si="1"/>
        <v>15</v>
      </c>
      <c r="AJ13" t="str">
        <f t="shared" si="11"/>
        <v/>
      </c>
      <c r="AK13" t="s">
        <v>20</v>
      </c>
      <c r="AL13" s="43">
        <f t="shared" si="12"/>
        <v>0</v>
      </c>
      <c r="AM13" s="43">
        <f t="shared" si="13"/>
        <v>0</v>
      </c>
      <c r="AN13" s="43">
        <f t="shared" si="14"/>
        <v>0</v>
      </c>
      <c r="AO13" s="43">
        <f t="shared" si="15"/>
        <v>15</v>
      </c>
    </row>
    <row r="14" spans="1:41" x14ac:dyDescent="0.25">
      <c r="A14" t="s">
        <v>29</v>
      </c>
      <c r="B14" t="s">
        <v>30</v>
      </c>
      <c r="C14" s="13" t="str">
        <f t="shared" si="2"/>
        <v>Graham Cass</v>
      </c>
      <c r="D14" s="7">
        <v>19</v>
      </c>
      <c r="E14" s="7">
        <v>17</v>
      </c>
      <c r="F14" s="7">
        <v>14</v>
      </c>
      <c r="G14" s="7">
        <v>-18</v>
      </c>
      <c r="H14" s="7">
        <v>3</v>
      </c>
      <c r="I14" s="7">
        <v>-13</v>
      </c>
      <c r="J14" s="7">
        <v>24</v>
      </c>
      <c r="K14" s="7">
        <v>3</v>
      </c>
      <c r="L14" s="7">
        <v>8</v>
      </c>
      <c r="M14" s="7">
        <v>3</v>
      </c>
      <c r="N14" s="7">
        <v>-1</v>
      </c>
      <c r="O14" s="7">
        <v>-4</v>
      </c>
      <c r="P14" s="7">
        <v>-5</v>
      </c>
      <c r="Q14" s="7">
        <v>10</v>
      </c>
      <c r="R14" s="7">
        <v>-4</v>
      </c>
      <c r="S14" s="7">
        <v>1</v>
      </c>
      <c r="T14" s="7">
        <v>6</v>
      </c>
      <c r="U14" s="7">
        <v>16</v>
      </c>
      <c r="V14" s="7">
        <v>16</v>
      </c>
      <c r="W14" s="7" t="s">
        <v>9</v>
      </c>
      <c r="X14" s="7" t="s">
        <v>9</v>
      </c>
      <c r="Y14" s="20">
        <f t="shared" si="3"/>
        <v>95</v>
      </c>
      <c r="Z14" s="2">
        <f t="shared" si="0"/>
        <v>19</v>
      </c>
      <c r="AA14" s="2">
        <f t="shared" si="4"/>
        <v>13</v>
      </c>
      <c r="AB14" s="2">
        <f t="shared" si="5"/>
        <v>0</v>
      </c>
      <c r="AC14" s="2">
        <f t="shared" si="6"/>
        <v>6</v>
      </c>
      <c r="AE14">
        <f t="shared" si="7"/>
        <v>17</v>
      </c>
      <c r="AF14">
        <f t="shared" si="8"/>
        <v>2</v>
      </c>
      <c r="AG14">
        <f t="shared" si="9"/>
        <v>0</v>
      </c>
      <c r="AH14">
        <f t="shared" si="10"/>
        <v>0</v>
      </c>
      <c r="AI14">
        <f t="shared" si="1"/>
        <v>19</v>
      </c>
      <c r="AJ14" t="str">
        <f t="shared" si="11"/>
        <v/>
      </c>
      <c r="AK14" t="s">
        <v>31</v>
      </c>
      <c r="AL14" s="43">
        <f t="shared" si="12"/>
        <v>0</v>
      </c>
      <c r="AM14" s="43">
        <f t="shared" si="13"/>
        <v>19</v>
      </c>
      <c r="AN14" s="43">
        <f t="shared" si="14"/>
        <v>0</v>
      </c>
      <c r="AO14" s="43">
        <f t="shared" si="15"/>
        <v>0</v>
      </c>
    </row>
    <row r="15" spans="1:41" x14ac:dyDescent="0.25">
      <c r="A15" s="19" t="s">
        <v>375</v>
      </c>
      <c r="B15" s="19" t="s">
        <v>275</v>
      </c>
      <c r="C15" s="13" t="str">
        <f t="shared" si="2"/>
        <v>Justin Colvill</v>
      </c>
      <c r="D15" s="7">
        <v>13</v>
      </c>
      <c r="E15" s="7">
        <v>-11</v>
      </c>
      <c r="F15" s="7">
        <v>8</v>
      </c>
      <c r="G15" s="7">
        <v>11</v>
      </c>
      <c r="H15" s="7">
        <v>-4</v>
      </c>
      <c r="I15" s="7">
        <v>10</v>
      </c>
      <c r="J15" s="7">
        <v>0</v>
      </c>
      <c r="K15" s="7">
        <v>-18</v>
      </c>
      <c r="L15" s="7">
        <v>6</v>
      </c>
      <c r="M15" s="7">
        <v>-14</v>
      </c>
      <c r="N15" s="7">
        <v>15</v>
      </c>
      <c r="O15" s="7">
        <v>-8</v>
      </c>
      <c r="P15" s="7">
        <v>11</v>
      </c>
      <c r="Q15" s="7">
        <v>1</v>
      </c>
      <c r="R15" s="7">
        <v>20</v>
      </c>
      <c r="S15" s="7">
        <v>-1</v>
      </c>
      <c r="T15" s="7">
        <v>3</v>
      </c>
      <c r="U15" s="7">
        <v>1</v>
      </c>
      <c r="V15" s="7" t="s">
        <v>9</v>
      </c>
      <c r="W15" s="7" t="s">
        <v>9</v>
      </c>
      <c r="X15" s="7" t="s">
        <v>9</v>
      </c>
      <c r="Y15" s="20">
        <f t="shared" si="3"/>
        <v>43</v>
      </c>
      <c r="Z15" s="2">
        <f t="shared" si="0"/>
        <v>18</v>
      </c>
      <c r="AA15" s="2">
        <f t="shared" si="4"/>
        <v>11</v>
      </c>
      <c r="AB15" s="2">
        <f t="shared" si="5"/>
        <v>1</v>
      </c>
      <c r="AC15" s="2">
        <f t="shared" si="6"/>
        <v>6</v>
      </c>
      <c r="AE15">
        <f t="shared" si="7"/>
        <v>0</v>
      </c>
      <c r="AF15">
        <f t="shared" si="8"/>
        <v>13</v>
      </c>
      <c r="AG15">
        <f t="shared" si="9"/>
        <v>5</v>
      </c>
      <c r="AH15">
        <f t="shared" si="10"/>
        <v>0</v>
      </c>
      <c r="AI15">
        <f t="shared" si="1"/>
        <v>18</v>
      </c>
      <c r="AJ15" t="str">
        <f t="shared" si="11"/>
        <v/>
      </c>
      <c r="AK15" t="s">
        <v>391</v>
      </c>
      <c r="AL15" s="43">
        <f t="shared" si="12"/>
        <v>18</v>
      </c>
      <c r="AM15" s="43">
        <f t="shared" si="13"/>
        <v>0</v>
      </c>
      <c r="AN15" s="43">
        <f t="shared" si="14"/>
        <v>0</v>
      </c>
      <c r="AO15" s="43">
        <f t="shared" si="15"/>
        <v>0</v>
      </c>
    </row>
    <row r="16" spans="1:41" x14ac:dyDescent="0.25">
      <c r="A16" t="s">
        <v>35</v>
      </c>
      <c r="B16" t="s">
        <v>275</v>
      </c>
      <c r="C16" s="13" t="str">
        <f t="shared" si="2"/>
        <v>Scott Colvill</v>
      </c>
      <c r="D16" s="7" t="s">
        <v>9</v>
      </c>
      <c r="E16" s="7" t="s">
        <v>9</v>
      </c>
      <c r="F16" s="7" t="s">
        <v>9</v>
      </c>
      <c r="G16" s="7">
        <v>-4</v>
      </c>
      <c r="H16" s="7">
        <v>16</v>
      </c>
      <c r="I16" s="7" t="s">
        <v>9</v>
      </c>
      <c r="J16" s="7" t="s">
        <v>9</v>
      </c>
      <c r="K16" s="7">
        <v>-1</v>
      </c>
      <c r="L16" s="7">
        <v>-6</v>
      </c>
      <c r="M16" s="7">
        <v>1</v>
      </c>
      <c r="N16" s="7">
        <v>7</v>
      </c>
      <c r="O16" s="7">
        <v>-8</v>
      </c>
      <c r="P16" s="7">
        <v>11</v>
      </c>
      <c r="Q16" s="7">
        <v>1</v>
      </c>
      <c r="R16" s="7" t="s">
        <v>9</v>
      </c>
      <c r="S16" s="7">
        <v>-5</v>
      </c>
      <c r="T16" s="7" t="s">
        <v>9</v>
      </c>
      <c r="U16" s="7">
        <v>1</v>
      </c>
      <c r="V16" s="7" t="s">
        <v>9</v>
      </c>
      <c r="W16" s="7" t="s">
        <v>9</v>
      </c>
      <c r="X16" s="7" t="s">
        <v>9</v>
      </c>
      <c r="Y16" s="20">
        <f t="shared" si="3"/>
        <v>13</v>
      </c>
      <c r="Z16" s="2">
        <f t="shared" si="0"/>
        <v>11</v>
      </c>
      <c r="AA16" s="2">
        <f t="shared" si="4"/>
        <v>6</v>
      </c>
      <c r="AB16" s="2">
        <f t="shared" si="5"/>
        <v>0</v>
      </c>
      <c r="AC16" s="2">
        <f t="shared" si="6"/>
        <v>5</v>
      </c>
      <c r="AE16">
        <f t="shared" si="7"/>
        <v>0</v>
      </c>
      <c r="AF16">
        <f t="shared" si="8"/>
        <v>1</v>
      </c>
      <c r="AG16">
        <f t="shared" si="9"/>
        <v>9</v>
      </c>
      <c r="AH16">
        <f t="shared" si="10"/>
        <v>1</v>
      </c>
      <c r="AI16">
        <f t="shared" si="1"/>
        <v>11</v>
      </c>
      <c r="AJ16" t="str">
        <f t="shared" si="11"/>
        <v/>
      </c>
      <c r="AK16" t="s">
        <v>36</v>
      </c>
      <c r="AL16" s="43">
        <f t="shared" si="12"/>
        <v>9</v>
      </c>
      <c r="AM16" s="43">
        <f t="shared" si="13"/>
        <v>2</v>
      </c>
      <c r="AN16" s="43">
        <f t="shared" si="14"/>
        <v>0</v>
      </c>
      <c r="AO16" s="43">
        <f t="shared" si="15"/>
        <v>0</v>
      </c>
    </row>
    <row r="17" spans="1:41" x14ac:dyDescent="0.25">
      <c r="A17" t="s">
        <v>376</v>
      </c>
      <c r="B17" t="s">
        <v>377</v>
      </c>
      <c r="C17" s="13" t="str">
        <f t="shared" si="2"/>
        <v>Adam Davenport</v>
      </c>
      <c r="D17" s="7">
        <v>17</v>
      </c>
      <c r="E17" s="7">
        <v>14</v>
      </c>
      <c r="F17" s="7" t="s">
        <v>9</v>
      </c>
      <c r="G17" s="7">
        <v>1</v>
      </c>
      <c r="H17" s="7">
        <v>-12</v>
      </c>
      <c r="I17" s="7">
        <v>-3</v>
      </c>
      <c r="J17" s="7" t="s">
        <v>9</v>
      </c>
      <c r="K17" s="7">
        <v>2</v>
      </c>
      <c r="L17" s="7">
        <v>-12</v>
      </c>
      <c r="M17" s="7">
        <v>12</v>
      </c>
      <c r="N17" s="7">
        <v>12</v>
      </c>
      <c r="O17" s="7">
        <v>16</v>
      </c>
      <c r="P17" s="7" t="s">
        <v>9</v>
      </c>
      <c r="Q17" s="7">
        <v>0</v>
      </c>
      <c r="R17" s="7">
        <v>12</v>
      </c>
      <c r="S17" s="7" t="s">
        <v>9</v>
      </c>
      <c r="T17" s="7">
        <v>3</v>
      </c>
      <c r="U17" s="7">
        <v>-20</v>
      </c>
      <c r="V17" s="7" t="s">
        <v>9</v>
      </c>
      <c r="W17" s="7" t="s">
        <v>9</v>
      </c>
      <c r="X17" s="7" t="s">
        <v>9</v>
      </c>
      <c r="Y17" s="20">
        <f t="shared" si="3"/>
        <v>42</v>
      </c>
      <c r="Z17" s="2">
        <f t="shared" si="0"/>
        <v>14</v>
      </c>
      <c r="AA17" s="2">
        <f t="shared" si="4"/>
        <v>9</v>
      </c>
      <c r="AB17" s="2">
        <f t="shared" si="5"/>
        <v>1</v>
      </c>
      <c r="AC17" s="2">
        <f t="shared" si="6"/>
        <v>4</v>
      </c>
      <c r="AE17">
        <f t="shared" si="7"/>
        <v>0</v>
      </c>
      <c r="AF17">
        <f t="shared" si="8"/>
        <v>2</v>
      </c>
      <c r="AG17">
        <f t="shared" si="9"/>
        <v>2</v>
      </c>
      <c r="AH17">
        <f t="shared" si="10"/>
        <v>10</v>
      </c>
      <c r="AI17">
        <f t="shared" si="1"/>
        <v>14</v>
      </c>
      <c r="AJ17" t="str">
        <f t="shared" si="11"/>
        <v/>
      </c>
      <c r="AK17" t="s">
        <v>392</v>
      </c>
      <c r="AL17" s="43">
        <f t="shared" si="12"/>
        <v>0</v>
      </c>
      <c r="AM17" s="43">
        <f t="shared" si="13"/>
        <v>0</v>
      </c>
      <c r="AN17" s="43">
        <f t="shared" si="14"/>
        <v>2</v>
      </c>
      <c r="AO17" s="43">
        <f t="shared" si="15"/>
        <v>12</v>
      </c>
    </row>
    <row r="18" spans="1:41" x14ac:dyDescent="0.25">
      <c r="A18" t="s">
        <v>89</v>
      </c>
      <c r="B18" t="s">
        <v>675</v>
      </c>
      <c r="C18" s="13" t="str">
        <f t="shared" si="2"/>
        <v>Ron Davidson</v>
      </c>
      <c r="D18" s="7" t="s">
        <v>9</v>
      </c>
      <c r="E18" s="7" t="s">
        <v>9</v>
      </c>
      <c r="F18" s="7" t="s">
        <v>9</v>
      </c>
      <c r="G18" s="7" t="s">
        <v>9</v>
      </c>
      <c r="H18" s="7" t="s">
        <v>9</v>
      </c>
      <c r="I18" s="7" t="s">
        <v>9</v>
      </c>
      <c r="J18" s="7" t="s">
        <v>9</v>
      </c>
      <c r="K18" s="7" t="s">
        <v>9</v>
      </c>
      <c r="L18" s="7" t="s">
        <v>9</v>
      </c>
      <c r="M18" s="7" t="s">
        <v>9</v>
      </c>
      <c r="N18" s="7" t="s">
        <v>9</v>
      </c>
      <c r="O18" s="7" t="s">
        <v>9</v>
      </c>
      <c r="P18" s="7">
        <v>-2</v>
      </c>
      <c r="Q18" s="7">
        <v>21</v>
      </c>
      <c r="R18" s="7">
        <v>5</v>
      </c>
      <c r="S18" s="7">
        <v>3</v>
      </c>
      <c r="T18" s="7">
        <v>15</v>
      </c>
      <c r="U18" s="7">
        <v>24</v>
      </c>
      <c r="V18" s="7" t="s">
        <v>9</v>
      </c>
      <c r="W18" s="7" t="s">
        <v>9</v>
      </c>
      <c r="X18" s="7" t="s">
        <v>9</v>
      </c>
      <c r="Y18" s="20">
        <f t="shared" si="3"/>
        <v>66</v>
      </c>
      <c r="Z18" s="2">
        <f t="shared" si="0"/>
        <v>6</v>
      </c>
      <c r="AA18" s="2">
        <f t="shared" si="4"/>
        <v>5</v>
      </c>
      <c r="AB18" s="2">
        <f t="shared" si="5"/>
        <v>0</v>
      </c>
      <c r="AC18" s="2">
        <f t="shared" si="6"/>
        <v>1</v>
      </c>
      <c r="AE18">
        <f t="shared" si="7"/>
        <v>3</v>
      </c>
      <c r="AF18">
        <f t="shared" si="8"/>
        <v>3</v>
      </c>
      <c r="AG18">
        <f t="shared" si="9"/>
        <v>0</v>
      </c>
      <c r="AH18">
        <f t="shared" si="10"/>
        <v>0</v>
      </c>
      <c r="AI18">
        <f t="shared" si="1"/>
        <v>6</v>
      </c>
      <c r="AJ18" t="str">
        <f t="shared" si="11"/>
        <v/>
      </c>
      <c r="AK18" t="s">
        <v>697</v>
      </c>
      <c r="AL18" s="43">
        <f t="shared" si="12"/>
        <v>0</v>
      </c>
      <c r="AM18" s="43">
        <f t="shared" si="13"/>
        <v>0</v>
      </c>
      <c r="AN18" s="43">
        <f t="shared" si="14"/>
        <v>0</v>
      </c>
      <c r="AO18" s="43">
        <f t="shared" si="15"/>
        <v>6</v>
      </c>
    </row>
    <row r="19" spans="1:41" x14ac:dyDescent="0.25">
      <c r="A19" t="s">
        <v>40</v>
      </c>
      <c r="B19" t="s">
        <v>41</v>
      </c>
      <c r="C19" s="13" t="str">
        <f t="shared" si="2"/>
        <v>Brett Davis</v>
      </c>
      <c r="D19" s="7">
        <v>-4</v>
      </c>
      <c r="E19" s="7">
        <v>14</v>
      </c>
      <c r="F19" s="7">
        <v>-13</v>
      </c>
      <c r="G19" s="7">
        <v>-7</v>
      </c>
      <c r="H19" s="7">
        <v>6</v>
      </c>
      <c r="I19" s="7">
        <v>11</v>
      </c>
      <c r="J19" s="7">
        <v>-4</v>
      </c>
      <c r="K19" s="7">
        <v>-4</v>
      </c>
      <c r="L19" s="7">
        <v>13</v>
      </c>
      <c r="M19" s="7">
        <v>0</v>
      </c>
      <c r="N19" s="7">
        <v>11</v>
      </c>
      <c r="O19" s="7">
        <v>-2</v>
      </c>
      <c r="P19" s="7">
        <v>17</v>
      </c>
      <c r="Q19" s="7">
        <v>7</v>
      </c>
      <c r="R19" s="7">
        <v>1</v>
      </c>
      <c r="S19" s="7" t="s">
        <v>9</v>
      </c>
      <c r="T19" s="7">
        <v>16</v>
      </c>
      <c r="U19" s="7">
        <v>17</v>
      </c>
      <c r="V19" s="7" t="s">
        <v>9</v>
      </c>
      <c r="W19" s="7" t="s">
        <v>9</v>
      </c>
      <c r="X19" s="7" t="s">
        <v>9</v>
      </c>
      <c r="Y19" s="20">
        <f t="shared" si="3"/>
        <v>79</v>
      </c>
      <c r="Z19" s="2">
        <f t="shared" si="0"/>
        <v>17</v>
      </c>
      <c r="AA19" s="2">
        <f t="shared" si="4"/>
        <v>10</v>
      </c>
      <c r="AB19" s="2">
        <f t="shared" si="5"/>
        <v>1</v>
      </c>
      <c r="AC19" s="2">
        <f t="shared" si="6"/>
        <v>6</v>
      </c>
      <c r="AE19">
        <f t="shared" si="7"/>
        <v>0</v>
      </c>
      <c r="AF19">
        <f t="shared" si="8"/>
        <v>0</v>
      </c>
      <c r="AG19">
        <f t="shared" si="9"/>
        <v>0</v>
      </c>
      <c r="AH19">
        <f t="shared" si="10"/>
        <v>17</v>
      </c>
      <c r="AI19">
        <f t="shared" si="1"/>
        <v>17</v>
      </c>
      <c r="AJ19" t="str">
        <f t="shared" si="11"/>
        <v/>
      </c>
      <c r="AK19" t="s">
        <v>42</v>
      </c>
      <c r="AL19" s="43">
        <f t="shared" si="12"/>
        <v>17</v>
      </c>
      <c r="AM19" s="43">
        <f t="shared" si="13"/>
        <v>0</v>
      </c>
      <c r="AN19" s="43">
        <f t="shared" si="14"/>
        <v>0</v>
      </c>
      <c r="AO19" s="43">
        <f t="shared" si="15"/>
        <v>0</v>
      </c>
    </row>
    <row r="20" spans="1:41" x14ac:dyDescent="0.25">
      <c r="A20" t="s">
        <v>638</v>
      </c>
      <c r="B20" t="s">
        <v>639</v>
      </c>
      <c r="C20" s="13" t="str">
        <f t="shared" si="2"/>
        <v>Vicki Degenhardt</v>
      </c>
      <c r="D20" s="7">
        <v>-4</v>
      </c>
      <c r="E20" s="7">
        <v>-1</v>
      </c>
      <c r="F20" s="7">
        <v>0</v>
      </c>
      <c r="G20" s="7">
        <v>-3</v>
      </c>
      <c r="H20" s="7">
        <v>-4</v>
      </c>
      <c r="I20" s="7">
        <v>3</v>
      </c>
      <c r="J20" s="7">
        <v>-5</v>
      </c>
      <c r="K20" s="7" t="s">
        <v>9</v>
      </c>
      <c r="L20" s="7">
        <v>4</v>
      </c>
      <c r="M20" s="7">
        <v>8</v>
      </c>
      <c r="N20" s="7">
        <v>-26</v>
      </c>
      <c r="O20" s="7">
        <v>-1</v>
      </c>
      <c r="P20" s="7">
        <v>-26</v>
      </c>
      <c r="Q20" s="7">
        <v>13</v>
      </c>
      <c r="R20" s="7">
        <v>-7</v>
      </c>
      <c r="S20" s="7">
        <v>4</v>
      </c>
      <c r="T20" s="7">
        <v>0</v>
      </c>
      <c r="U20" s="7">
        <v>-6</v>
      </c>
      <c r="V20" s="7" t="s">
        <v>9</v>
      </c>
      <c r="W20" s="7" t="s">
        <v>9</v>
      </c>
      <c r="X20" s="7" t="s">
        <v>9</v>
      </c>
      <c r="Y20" s="20">
        <f t="shared" si="3"/>
        <v>-51</v>
      </c>
      <c r="Z20" s="2">
        <f t="shared" si="0"/>
        <v>17</v>
      </c>
      <c r="AA20" s="2">
        <f t="shared" si="4"/>
        <v>5</v>
      </c>
      <c r="AB20" s="2">
        <f t="shared" si="5"/>
        <v>2</v>
      </c>
      <c r="AC20" s="2">
        <f t="shared" si="6"/>
        <v>10</v>
      </c>
      <c r="AE20">
        <f t="shared" si="7"/>
        <v>6</v>
      </c>
      <c r="AF20">
        <f t="shared" si="8"/>
        <v>11</v>
      </c>
      <c r="AG20">
        <f t="shared" si="9"/>
        <v>0</v>
      </c>
      <c r="AH20">
        <f t="shared" si="10"/>
        <v>0</v>
      </c>
      <c r="AI20">
        <f t="shared" si="1"/>
        <v>17</v>
      </c>
      <c r="AJ20" t="str">
        <f t="shared" si="11"/>
        <v/>
      </c>
      <c r="AK20" t="s">
        <v>615</v>
      </c>
      <c r="AL20" s="43">
        <f t="shared" si="12"/>
        <v>0</v>
      </c>
      <c r="AM20" s="43">
        <f t="shared" si="13"/>
        <v>0</v>
      </c>
      <c r="AN20" s="43">
        <f t="shared" si="14"/>
        <v>16</v>
      </c>
      <c r="AO20" s="43">
        <f t="shared" si="15"/>
        <v>1</v>
      </c>
    </row>
    <row r="21" spans="1:41" x14ac:dyDescent="0.25">
      <c r="A21" s="19" t="s">
        <v>43</v>
      </c>
      <c r="B21" s="19" t="s">
        <v>44</v>
      </c>
      <c r="C21" s="13" t="str">
        <f t="shared" si="2"/>
        <v>Ross DeLaine</v>
      </c>
      <c r="D21" s="7" t="s">
        <v>9</v>
      </c>
      <c r="E21" s="7" t="s">
        <v>9</v>
      </c>
      <c r="F21" s="7" t="s">
        <v>9</v>
      </c>
      <c r="G21" s="7" t="s">
        <v>9</v>
      </c>
      <c r="H21" s="7" t="s">
        <v>9</v>
      </c>
      <c r="I21" s="7" t="s">
        <v>9</v>
      </c>
      <c r="J21" s="7" t="s">
        <v>9</v>
      </c>
      <c r="K21" s="7">
        <v>2</v>
      </c>
      <c r="L21" s="7">
        <v>11</v>
      </c>
      <c r="M21" s="7">
        <v>-27</v>
      </c>
      <c r="N21" s="7">
        <v>-18</v>
      </c>
      <c r="O21" s="7" t="s">
        <v>9</v>
      </c>
      <c r="P21" s="7">
        <v>-2</v>
      </c>
      <c r="Q21" s="7">
        <v>16</v>
      </c>
      <c r="R21" s="7">
        <v>-2</v>
      </c>
      <c r="S21" s="7">
        <v>-13</v>
      </c>
      <c r="T21" s="7">
        <v>7</v>
      </c>
      <c r="U21" s="7">
        <v>20</v>
      </c>
      <c r="V21" s="7" t="s">
        <v>9</v>
      </c>
      <c r="W21" s="7" t="s">
        <v>9</v>
      </c>
      <c r="X21" s="7" t="s">
        <v>9</v>
      </c>
      <c r="Y21" s="20">
        <f t="shared" si="3"/>
        <v>-6</v>
      </c>
      <c r="Z21" s="2">
        <f t="shared" si="0"/>
        <v>10</v>
      </c>
      <c r="AA21" s="2">
        <f t="shared" si="4"/>
        <v>5</v>
      </c>
      <c r="AB21" s="2">
        <f t="shared" si="5"/>
        <v>0</v>
      </c>
      <c r="AC21" s="2">
        <f t="shared" si="6"/>
        <v>5</v>
      </c>
      <c r="AE21">
        <f t="shared" si="7"/>
        <v>1</v>
      </c>
      <c r="AF21">
        <f t="shared" si="8"/>
        <v>1</v>
      </c>
      <c r="AG21">
        <f t="shared" si="9"/>
        <v>3</v>
      </c>
      <c r="AH21">
        <f t="shared" si="10"/>
        <v>5</v>
      </c>
      <c r="AI21">
        <f t="shared" si="1"/>
        <v>10</v>
      </c>
      <c r="AJ21" t="str">
        <f t="shared" si="11"/>
        <v/>
      </c>
      <c r="AK21" t="s">
        <v>45</v>
      </c>
      <c r="AL21" s="43">
        <f t="shared" si="12"/>
        <v>0</v>
      </c>
      <c r="AM21" s="43">
        <f t="shared" si="13"/>
        <v>0</v>
      </c>
      <c r="AN21" s="43">
        <f t="shared" si="14"/>
        <v>0</v>
      </c>
      <c r="AO21" s="43">
        <f t="shared" si="15"/>
        <v>10</v>
      </c>
    </row>
    <row r="22" spans="1:41" x14ac:dyDescent="0.25">
      <c r="A22" s="19" t="s">
        <v>171</v>
      </c>
      <c r="B22" s="19" t="s">
        <v>577</v>
      </c>
      <c r="C22" s="13" t="str">
        <f t="shared" si="2"/>
        <v>Bill Dunbar</v>
      </c>
      <c r="D22" s="7">
        <v>22</v>
      </c>
      <c r="E22" s="7">
        <v>-8</v>
      </c>
      <c r="F22" s="7">
        <v>-20</v>
      </c>
      <c r="G22" s="7">
        <v>-3</v>
      </c>
      <c r="H22" s="7">
        <v>-19</v>
      </c>
      <c r="I22" s="7">
        <v>13</v>
      </c>
      <c r="J22" s="7">
        <v>-4</v>
      </c>
      <c r="K22" s="7">
        <v>-13</v>
      </c>
      <c r="L22" s="7">
        <v>11</v>
      </c>
      <c r="M22" s="7">
        <v>-27</v>
      </c>
      <c r="N22" s="7" t="s">
        <v>9</v>
      </c>
      <c r="O22" s="7" t="s">
        <v>9</v>
      </c>
      <c r="P22" s="7" t="s">
        <v>9</v>
      </c>
      <c r="Q22" s="7" t="s">
        <v>9</v>
      </c>
      <c r="R22" s="7">
        <v>-2</v>
      </c>
      <c r="S22" s="7" t="s">
        <v>9</v>
      </c>
      <c r="T22" s="7">
        <v>7</v>
      </c>
      <c r="U22" s="7">
        <v>20</v>
      </c>
      <c r="V22" s="7" t="s">
        <v>9</v>
      </c>
      <c r="W22" s="7" t="s">
        <v>9</v>
      </c>
      <c r="X22" s="7" t="s">
        <v>9</v>
      </c>
      <c r="Y22" s="20">
        <f t="shared" si="3"/>
        <v>-23</v>
      </c>
      <c r="Z22" s="2">
        <f t="shared" si="0"/>
        <v>13</v>
      </c>
      <c r="AA22" s="2">
        <f t="shared" si="4"/>
        <v>5</v>
      </c>
      <c r="AB22" s="2">
        <f t="shared" si="5"/>
        <v>0</v>
      </c>
      <c r="AC22" s="2">
        <f t="shared" si="6"/>
        <v>8</v>
      </c>
      <c r="AE22">
        <f t="shared" si="7"/>
        <v>9</v>
      </c>
      <c r="AF22">
        <f t="shared" si="8"/>
        <v>4</v>
      </c>
      <c r="AG22">
        <f t="shared" si="9"/>
        <v>0</v>
      </c>
      <c r="AH22">
        <f t="shared" si="10"/>
        <v>0</v>
      </c>
      <c r="AI22">
        <f t="shared" si="1"/>
        <v>13</v>
      </c>
      <c r="AJ22" t="str">
        <f t="shared" si="11"/>
        <v/>
      </c>
      <c r="AK22" t="s">
        <v>562</v>
      </c>
      <c r="AL22" s="43">
        <f t="shared" si="12"/>
        <v>0</v>
      </c>
      <c r="AM22" s="43">
        <f t="shared" si="13"/>
        <v>0</v>
      </c>
      <c r="AN22" s="43">
        <f t="shared" si="14"/>
        <v>0</v>
      </c>
      <c r="AO22" s="43">
        <f t="shared" si="15"/>
        <v>13</v>
      </c>
    </row>
    <row r="23" spans="1:41" x14ac:dyDescent="0.25">
      <c r="A23" t="s">
        <v>676</v>
      </c>
      <c r="B23" t="s">
        <v>677</v>
      </c>
      <c r="C23" s="13" t="str">
        <f t="shared" si="2"/>
        <v>Warren Durdin</v>
      </c>
      <c r="D23" s="7" t="s">
        <v>9</v>
      </c>
      <c r="E23" s="7">
        <v>14</v>
      </c>
      <c r="F23" s="7">
        <v>-8</v>
      </c>
      <c r="G23" s="7" t="s">
        <v>9</v>
      </c>
      <c r="H23" s="7" t="s">
        <v>9</v>
      </c>
      <c r="I23" s="7" t="s">
        <v>9</v>
      </c>
      <c r="J23" s="7" t="s">
        <v>9</v>
      </c>
      <c r="K23" s="7">
        <v>-13</v>
      </c>
      <c r="L23" s="7">
        <v>-1</v>
      </c>
      <c r="M23" s="7">
        <v>-13</v>
      </c>
      <c r="N23" s="7">
        <v>0</v>
      </c>
      <c r="O23" s="7">
        <v>14</v>
      </c>
      <c r="P23" s="7" t="s">
        <v>9</v>
      </c>
      <c r="Q23" s="7" t="s">
        <v>9</v>
      </c>
      <c r="R23" s="7">
        <v>5</v>
      </c>
      <c r="S23" s="7">
        <v>-14</v>
      </c>
      <c r="T23" s="7">
        <v>16</v>
      </c>
      <c r="U23" s="7" t="s">
        <v>9</v>
      </c>
      <c r="V23" s="7" t="s">
        <v>9</v>
      </c>
      <c r="W23" s="7" t="s">
        <v>9</v>
      </c>
      <c r="X23" s="7" t="s">
        <v>9</v>
      </c>
      <c r="Y23" s="20">
        <f t="shared" si="3"/>
        <v>0</v>
      </c>
      <c r="Z23" s="2">
        <f t="shared" si="0"/>
        <v>10</v>
      </c>
      <c r="AA23" s="2">
        <f t="shared" si="4"/>
        <v>4</v>
      </c>
      <c r="AB23" s="2">
        <f t="shared" si="5"/>
        <v>1</v>
      </c>
      <c r="AC23" s="2">
        <f t="shared" si="6"/>
        <v>5</v>
      </c>
      <c r="AE23">
        <f t="shared" si="7"/>
        <v>4</v>
      </c>
      <c r="AF23">
        <f t="shared" si="8"/>
        <v>2</v>
      </c>
      <c r="AG23">
        <f t="shared" si="9"/>
        <v>1</v>
      </c>
      <c r="AH23">
        <f t="shared" si="10"/>
        <v>3</v>
      </c>
      <c r="AI23">
        <f t="shared" si="1"/>
        <v>10</v>
      </c>
      <c r="AJ23" t="str">
        <f t="shared" si="11"/>
        <v/>
      </c>
      <c r="AK23" t="s">
        <v>698</v>
      </c>
      <c r="AL23" s="43">
        <f t="shared" si="12"/>
        <v>0</v>
      </c>
      <c r="AM23" s="43">
        <f t="shared" si="13"/>
        <v>0</v>
      </c>
      <c r="AN23" s="43">
        <f t="shared" si="14"/>
        <v>0</v>
      </c>
      <c r="AO23" s="43">
        <f t="shared" si="15"/>
        <v>10</v>
      </c>
    </row>
    <row r="24" spans="1:41" x14ac:dyDescent="0.25">
      <c r="A24" s="19" t="s">
        <v>169</v>
      </c>
      <c r="B24" s="19" t="s">
        <v>378</v>
      </c>
      <c r="C24" s="13" t="str">
        <f t="shared" si="2"/>
        <v>Paul Eckhold</v>
      </c>
      <c r="D24" s="7">
        <v>9</v>
      </c>
      <c r="E24" s="7">
        <v>-6</v>
      </c>
      <c r="F24" s="7" t="s">
        <v>9</v>
      </c>
      <c r="G24" s="7" t="s">
        <v>9</v>
      </c>
      <c r="H24" s="7">
        <v>-7</v>
      </c>
      <c r="I24" s="7" t="s">
        <v>9</v>
      </c>
      <c r="J24" s="7" t="s">
        <v>9</v>
      </c>
      <c r="K24" s="7">
        <v>-21</v>
      </c>
      <c r="L24" s="7">
        <v>-1</v>
      </c>
      <c r="M24" s="7" t="s">
        <v>9</v>
      </c>
      <c r="N24" s="7">
        <v>-18</v>
      </c>
      <c r="O24" s="7">
        <v>-13</v>
      </c>
      <c r="P24" s="7">
        <v>-2</v>
      </c>
      <c r="Q24" s="7" t="s">
        <v>9</v>
      </c>
      <c r="R24" s="7">
        <v>-2</v>
      </c>
      <c r="S24" s="7" t="s">
        <v>9</v>
      </c>
      <c r="T24" s="7">
        <v>-9</v>
      </c>
      <c r="U24" s="7">
        <v>-9</v>
      </c>
      <c r="V24" s="7" t="s">
        <v>9</v>
      </c>
      <c r="W24" s="7" t="s">
        <v>9</v>
      </c>
      <c r="X24" s="7" t="s">
        <v>9</v>
      </c>
      <c r="Y24" s="20">
        <f t="shared" si="3"/>
        <v>-79</v>
      </c>
      <c r="Z24" s="2">
        <f t="shared" si="0"/>
        <v>11</v>
      </c>
      <c r="AA24" s="2">
        <f t="shared" si="4"/>
        <v>1</v>
      </c>
      <c r="AB24" s="2">
        <f t="shared" si="5"/>
        <v>0</v>
      </c>
      <c r="AC24" s="2">
        <f t="shared" si="6"/>
        <v>10</v>
      </c>
      <c r="AE24">
        <f t="shared" si="7"/>
        <v>6</v>
      </c>
      <c r="AF24">
        <f t="shared" si="8"/>
        <v>5</v>
      </c>
      <c r="AG24">
        <f t="shared" si="9"/>
        <v>0</v>
      </c>
      <c r="AH24">
        <f t="shared" si="10"/>
        <v>0</v>
      </c>
      <c r="AI24">
        <f t="shared" si="1"/>
        <v>11</v>
      </c>
      <c r="AJ24" t="str">
        <f t="shared" si="11"/>
        <v/>
      </c>
      <c r="AK24" t="s">
        <v>393</v>
      </c>
      <c r="AL24" s="43">
        <f t="shared" si="12"/>
        <v>0</v>
      </c>
      <c r="AM24" s="43">
        <f t="shared" si="13"/>
        <v>0</v>
      </c>
      <c r="AN24" s="43">
        <f t="shared" si="14"/>
        <v>0</v>
      </c>
      <c r="AO24" s="43">
        <f t="shared" si="15"/>
        <v>11</v>
      </c>
    </row>
    <row r="25" spans="1:41" x14ac:dyDescent="0.25">
      <c r="A25" s="19" t="s">
        <v>92</v>
      </c>
      <c r="B25" s="19" t="s">
        <v>379</v>
      </c>
      <c r="C25" s="13" t="str">
        <f t="shared" si="2"/>
        <v>Mark Elgar</v>
      </c>
      <c r="D25" s="7">
        <v>19</v>
      </c>
      <c r="E25" s="7">
        <v>17</v>
      </c>
      <c r="F25" s="7">
        <v>14</v>
      </c>
      <c r="G25" s="7">
        <v>-18</v>
      </c>
      <c r="H25" s="7">
        <v>3</v>
      </c>
      <c r="I25" s="7">
        <v>-13</v>
      </c>
      <c r="J25" s="7">
        <v>24</v>
      </c>
      <c r="K25" s="7">
        <v>3</v>
      </c>
      <c r="L25" s="7">
        <v>8</v>
      </c>
      <c r="M25" s="7">
        <v>3</v>
      </c>
      <c r="N25" s="7">
        <v>-1</v>
      </c>
      <c r="O25" s="7">
        <v>-4</v>
      </c>
      <c r="P25" s="7">
        <v>-5</v>
      </c>
      <c r="Q25" s="7">
        <v>10</v>
      </c>
      <c r="R25" s="7">
        <v>-4</v>
      </c>
      <c r="S25" s="7">
        <v>1</v>
      </c>
      <c r="T25" s="7">
        <v>6</v>
      </c>
      <c r="U25" s="7">
        <v>16</v>
      </c>
      <c r="V25" s="7">
        <v>16</v>
      </c>
      <c r="W25" s="7" t="s">
        <v>9</v>
      </c>
      <c r="X25" s="7" t="s">
        <v>9</v>
      </c>
      <c r="Y25" s="20">
        <f t="shared" si="3"/>
        <v>95</v>
      </c>
      <c r="Z25" s="2">
        <f t="shared" si="0"/>
        <v>19</v>
      </c>
      <c r="AA25" s="2">
        <f t="shared" si="4"/>
        <v>13</v>
      </c>
      <c r="AB25" s="2">
        <f t="shared" si="5"/>
        <v>0</v>
      </c>
      <c r="AC25" s="2">
        <f t="shared" si="6"/>
        <v>6</v>
      </c>
      <c r="AE25">
        <f t="shared" si="7"/>
        <v>0</v>
      </c>
      <c r="AF25">
        <f t="shared" si="8"/>
        <v>0</v>
      </c>
      <c r="AG25">
        <f t="shared" si="9"/>
        <v>19</v>
      </c>
      <c r="AH25">
        <f t="shared" si="10"/>
        <v>0</v>
      </c>
      <c r="AI25">
        <f t="shared" si="1"/>
        <v>19</v>
      </c>
      <c r="AJ25" t="str">
        <f t="shared" si="11"/>
        <v/>
      </c>
      <c r="AK25" t="s">
        <v>394</v>
      </c>
      <c r="AL25" s="43">
        <f t="shared" si="12"/>
        <v>0</v>
      </c>
      <c r="AM25" s="43">
        <f t="shared" si="13"/>
        <v>19</v>
      </c>
      <c r="AN25" s="43">
        <f t="shared" si="14"/>
        <v>0</v>
      </c>
      <c r="AO25" s="43">
        <f t="shared" si="15"/>
        <v>0</v>
      </c>
    </row>
    <row r="26" spans="1:41" x14ac:dyDescent="0.25">
      <c r="A26" t="s">
        <v>380</v>
      </c>
      <c r="B26" t="s">
        <v>379</v>
      </c>
      <c r="C26" s="13" t="str">
        <f t="shared" si="2"/>
        <v>Tristan Elgar</v>
      </c>
      <c r="D26" s="7">
        <v>20</v>
      </c>
      <c r="E26" s="7">
        <v>3</v>
      </c>
      <c r="F26" s="7">
        <v>3</v>
      </c>
      <c r="G26" s="7">
        <v>14</v>
      </c>
      <c r="H26" s="7">
        <v>6</v>
      </c>
      <c r="I26" s="7">
        <v>11</v>
      </c>
      <c r="J26" s="7">
        <v>-4</v>
      </c>
      <c r="K26" s="7">
        <v>-4</v>
      </c>
      <c r="L26" s="7">
        <v>6</v>
      </c>
      <c r="M26" s="7" t="s">
        <v>9</v>
      </c>
      <c r="N26" s="7">
        <v>7</v>
      </c>
      <c r="O26" s="7">
        <v>-4</v>
      </c>
      <c r="P26" s="7">
        <v>11</v>
      </c>
      <c r="Q26" s="7">
        <v>1</v>
      </c>
      <c r="R26" s="7">
        <v>20</v>
      </c>
      <c r="S26" s="7">
        <v>-1</v>
      </c>
      <c r="T26" s="7">
        <v>3</v>
      </c>
      <c r="U26" s="7">
        <v>1</v>
      </c>
      <c r="V26" s="7" t="s">
        <v>9</v>
      </c>
      <c r="W26" s="7" t="s">
        <v>9</v>
      </c>
      <c r="X26" s="7" t="s">
        <v>9</v>
      </c>
      <c r="Y26" s="20">
        <f t="shared" si="3"/>
        <v>93</v>
      </c>
      <c r="Z26" s="2">
        <f t="shared" si="0"/>
        <v>17</v>
      </c>
      <c r="AA26" s="2">
        <f t="shared" si="4"/>
        <v>13</v>
      </c>
      <c r="AB26" s="2">
        <f t="shared" si="5"/>
        <v>0</v>
      </c>
      <c r="AC26" s="2">
        <f t="shared" si="6"/>
        <v>4</v>
      </c>
      <c r="AE26">
        <f t="shared" si="7"/>
        <v>9</v>
      </c>
      <c r="AF26">
        <f t="shared" si="8"/>
        <v>8</v>
      </c>
      <c r="AG26">
        <f t="shared" si="9"/>
        <v>0</v>
      </c>
      <c r="AH26">
        <f t="shared" si="10"/>
        <v>0</v>
      </c>
      <c r="AI26">
        <f t="shared" si="1"/>
        <v>17</v>
      </c>
      <c r="AJ26" t="str">
        <f t="shared" si="11"/>
        <v/>
      </c>
      <c r="AK26" t="s">
        <v>395</v>
      </c>
      <c r="AL26" s="43">
        <f t="shared" si="12"/>
        <v>16</v>
      </c>
      <c r="AM26" s="43">
        <f t="shared" si="13"/>
        <v>1</v>
      </c>
      <c r="AN26" s="43">
        <f t="shared" si="14"/>
        <v>0</v>
      </c>
      <c r="AO26" s="43">
        <f t="shared" si="15"/>
        <v>0</v>
      </c>
    </row>
    <row r="27" spans="1:41" x14ac:dyDescent="0.25">
      <c r="A27" t="s">
        <v>58</v>
      </c>
      <c r="B27" t="s">
        <v>670</v>
      </c>
      <c r="C27" s="13" t="str">
        <f t="shared" si="2"/>
        <v>John Evans</v>
      </c>
      <c r="D27" s="7">
        <v>-13</v>
      </c>
      <c r="E27" s="7" t="s">
        <v>9</v>
      </c>
      <c r="F27" s="7" t="s">
        <v>9</v>
      </c>
      <c r="G27" s="7">
        <v>-3</v>
      </c>
      <c r="H27" s="7">
        <v>-19</v>
      </c>
      <c r="I27" s="7">
        <v>13</v>
      </c>
      <c r="J27" s="7">
        <v>-4</v>
      </c>
      <c r="K27" s="7">
        <v>16</v>
      </c>
      <c r="L27" s="7">
        <v>0</v>
      </c>
      <c r="M27" s="7">
        <v>-13</v>
      </c>
      <c r="N27" s="7">
        <v>0</v>
      </c>
      <c r="O27" s="7">
        <v>14</v>
      </c>
      <c r="P27" s="7">
        <v>6</v>
      </c>
      <c r="Q27" s="7">
        <v>16</v>
      </c>
      <c r="R27" s="7">
        <v>19</v>
      </c>
      <c r="S27" s="7">
        <v>20</v>
      </c>
      <c r="T27" s="7">
        <v>15</v>
      </c>
      <c r="U27" s="7">
        <v>24</v>
      </c>
      <c r="V27" s="7" t="s">
        <v>9</v>
      </c>
      <c r="W27" s="7" t="s">
        <v>9</v>
      </c>
      <c r="X27" s="7" t="s">
        <v>9</v>
      </c>
      <c r="Y27" s="20">
        <f t="shared" si="3"/>
        <v>91</v>
      </c>
      <c r="Z27" s="2">
        <f t="shared" si="0"/>
        <v>16</v>
      </c>
      <c r="AA27" s="2">
        <f t="shared" si="4"/>
        <v>9</v>
      </c>
      <c r="AB27" s="2">
        <f t="shared" si="5"/>
        <v>2</v>
      </c>
      <c r="AC27" s="2">
        <f t="shared" si="6"/>
        <v>5</v>
      </c>
      <c r="AE27">
        <f t="shared" si="7"/>
        <v>0</v>
      </c>
      <c r="AF27">
        <f t="shared" si="8"/>
        <v>9</v>
      </c>
      <c r="AG27">
        <f t="shared" si="9"/>
        <v>7</v>
      </c>
      <c r="AH27">
        <f t="shared" si="10"/>
        <v>0</v>
      </c>
      <c r="AI27">
        <f t="shared" si="1"/>
        <v>16</v>
      </c>
      <c r="AJ27" t="str">
        <f t="shared" si="11"/>
        <v/>
      </c>
      <c r="AK27" t="s">
        <v>628</v>
      </c>
      <c r="AL27" s="43">
        <f t="shared" si="12"/>
        <v>0</v>
      </c>
      <c r="AM27" s="43">
        <f t="shared" si="13"/>
        <v>0</v>
      </c>
      <c r="AN27" s="43">
        <f t="shared" si="14"/>
        <v>0</v>
      </c>
      <c r="AO27" s="43">
        <f t="shared" si="15"/>
        <v>16</v>
      </c>
    </row>
    <row r="28" spans="1:41" x14ac:dyDescent="0.25">
      <c r="A28" t="s">
        <v>50</v>
      </c>
      <c r="B28" t="s">
        <v>51</v>
      </c>
      <c r="C28" s="13" t="str">
        <f t="shared" si="2"/>
        <v>Andrew Feijen</v>
      </c>
      <c r="D28" s="7">
        <v>20</v>
      </c>
      <c r="E28" s="7">
        <v>3</v>
      </c>
      <c r="F28" s="7">
        <v>3</v>
      </c>
      <c r="G28" s="7">
        <v>14</v>
      </c>
      <c r="H28" s="7">
        <v>-5</v>
      </c>
      <c r="I28" s="7">
        <v>-4</v>
      </c>
      <c r="J28" s="7">
        <v>0</v>
      </c>
      <c r="K28" s="7">
        <v>-18</v>
      </c>
      <c r="L28" s="7">
        <v>6</v>
      </c>
      <c r="M28" s="7">
        <v>-14</v>
      </c>
      <c r="N28" s="7">
        <v>7</v>
      </c>
      <c r="O28" s="7">
        <v>-8</v>
      </c>
      <c r="P28" s="7">
        <v>11</v>
      </c>
      <c r="Q28" s="7">
        <v>1</v>
      </c>
      <c r="R28" s="7">
        <v>20</v>
      </c>
      <c r="S28" s="7">
        <v>-1</v>
      </c>
      <c r="T28" s="7">
        <v>3</v>
      </c>
      <c r="U28" s="7">
        <v>1</v>
      </c>
      <c r="V28" s="7" t="s">
        <v>9</v>
      </c>
      <c r="W28" s="7" t="s">
        <v>9</v>
      </c>
      <c r="X28" s="7" t="s">
        <v>9</v>
      </c>
      <c r="Y28" s="20">
        <f t="shared" si="3"/>
        <v>39</v>
      </c>
      <c r="Z28" s="2">
        <f t="shared" si="0"/>
        <v>18</v>
      </c>
      <c r="AA28" s="2">
        <f t="shared" si="4"/>
        <v>11</v>
      </c>
      <c r="AB28" s="2">
        <f t="shared" si="5"/>
        <v>1</v>
      </c>
      <c r="AC28" s="2">
        <f t="shared" si="6"/>
        <v>6</v>
      </c>
      <c r="AE28">
        <f t="shared" si="7"/>
        <v>0</v>
      </c>
      <c r="AF28">
        <f t="shared" si="8"/>
        <v>0</v>
      </c>
      <c r="AG28">
        <f t="shared" si="9"/>
        <v>5</v>
      </c>
      <c r="AH28">
        <f t="shared" si="10"/>
        <v>13</v>
      </c>
      <c r="AI28">
        <f t="shared" si="1"/>
        <v>18</v>
      </c>
      <c r="AJ28" t="str">
        <f t="shared" si="11"/>
        <v/>
      </c>
      <c r="AK28" t="s">
        <v>52</v>
      </c>
      <c r="AL28" s="43">
        <f t="shared" si="12"/>
        <v>18</v>
      </c>
      <c r="AM28" s="43">
        <f t="shared" si="13"/>
        <v>0</v>
      </c>
      <c r="AN28" s="43">
        <f t="shared" si="14"/>
        <v>0</v>
      </c>
      <c r="AO28" s="43">
        <f t="shared" si="15"/>
        <v>0</v>
      </c>
    </row>
    <row r="29" spans="1:41" x14ac:dyDescent="0.25">
      <c r="A29" t="s">
        <v>53</v>
      </c>
      <c r="B29" t="s">
        <v>51</v>
      </c>
      <c r="C29" s="13" t="str">
        <f t="shared" si="2"/>
        <v>Steve Feijen</v>
      </c>
      <c r="D29" s="7">
        <v>6</v>
      </c>
      <c r="E29" s="7">
        <v>-6</v>
      </c>
      <c r="F29" s="7">
        <v>8</v>
      </c>
      <c r="G29" s="7">
        <v>12</v>
      </c>
      <c r="H29" s="7">
        <v>-15</v>
      </c>
      <c r="I29" s="7">
        <v>11</v>
      </c>
      <c r="J29" s="7">
        <v>-8</v>
      </c>
      <c r="K29" s="7">
        <v>-6</v>
      </c>
      <c r="L29" s="7">
        <v>-14</v>
      </c>
      <c r="M29" s="7">
        <v>4</v>
      </c>
      <c r="N29" s="7">
        <v>1</v>
      </c>
      <c r="O29" s="7">
        <v>10</v>
      </c>
      <c r="P29" s="7">
        <v>0</v>
      </c>
      <c r="Q29" s="7">
        <v>3</v>
      </c>
      <c r="R29" s="7">
        <v>15</v>
      </c>
      <c r="S29" s="7">
        <v>-2</v>
      </c>
      <c r="T29" s="7">
        <v>20</v>
      </c>
      <c r="U29" s="7">
        <v>-3</v>
      </c>
      <c r="V29" s="7">
        <v>-10</v>
      </c>
      <c r="W29" s="7" t="s">
        <v>9</v>
      </c>
      <c r="X29" s="7" t="s">
        <v>9</v>
      </c>
      <c r="Y29" s="20">
        <f t="shared" si="3"/>
        <v>26</v>
      </c>
      <c r="Z29" s="2">
        <f t="shared" si="0"/>
        <v>19</v>
      </c>
      <c r="AA29" s="2">
        <f t="shared" si="4"/>
        <v>10</v>
      </c>
      <c r="AB29" s="2">
        <f t="shared" si="5"/>
        <v>1</v>
      </c>
      <c r="AC29" s="2">
        <f t="shared" si="6"/>
        <v>8</v>
      </c>
      <c r="AE29">
        <f t="shared" si="7"/>
        <v>0</v>
      </c>
      <c r="AF29">
        <f t="shared" si="8"/>
        <v>0</v>
      </c>
      <c r="AG29">
        <f t="shared" si="9"/>
        <v>17</v>
      </c>
      <c r="AH29">
        <f t="shared" si="10"/>
        <v>2</v>
      </c>
      <c r="AI29">
        <f t="shared" si="1"/>
        <v>19</v>
      </c>
      <c r="AJ29" t="str">
        <f t="shared" si="11"/>
        <v/>
      </c>
      <c r="AK29" t="s">
        <v>54</v>
      </c>
      <c r="AL29" s="43">
        <f t="shared" si="12"/>
        <v>0</v>
      </c>
      <c r="AM29" s="43">
        <f t="shared" si="13"/>
        <v>19</v>
      </c>
      <c r="AN29" s="43">
        <f t="shared" si="14"/>
        <v>0</v>
      </c>
      <c r="AO29" s="43">
        <f t="shared" si="15"/>
        <v>0</v>
      </c>
    </row>
    <row r="30" spans="1:41" x14ac:dyDescent="0.25">
      <c r="A30" t="s">
        <v>32</v>
      </c>
      <c r="B30" t="s">
        <v>381</v>
      </c>
      <c r="C30" s="13" t="str">
        <f t="shared" si="2"/>
        <v>Chris Firth</v>
      </c>
      <c r="D30" s="7">
        <v>-4</v>
      </c>
      <c r="E30" s="7">
        <v>14</v>
      </c>
      <c r="F30" s="7">
        <v>-13</v>
      </c>
      <c r="G30" s="7">
        <v>-7</v>
      </c>
      <c r="H30" s="7">
        <v>-5</v>
      </c>
      <c r="I30" s="7">
        <v>-4</v>
      </c>
      <c r="J30" s="7">
        <v>-12</v>
      </c>
      <c r="K30" s="7">
        <v>3</v>
      </c>
      <c r="L30" s="7">
        <v>-6</v>
      </c>
      <c r="M30" s="7">
        <v>1</v>
      </c>
      <c r="N30" s="7">
        <v>15</v>
      </c>
      <c r="O30" s="7">
        <v>2</v>
      </c>
      <c r="P30" s="7">
        <v>13</v>
      </c>
      <c r="Q30" s="7">
        <v>7</v>
      </c>
      <c r="R30" s="7">
        <v>6</v>
      </c>
      <c r="S30" s="7">
        <v>-6</v>
      </c>
      <c r="T30" s="7">
        <v>-4</v>
      </c>
      <c r="U30" s="7">
        <v>1</v>
      </c>
      <c r="V30" s="7" t="s">
        <v>9</v>
      </c>
      <c r="W30" s="7" t="s">
        <v>9</v>
      </c>
      <c r="X30" s="7" t="s">
        <v>9</v>
      </c>
      <c r="Y30" s="20">
        <f t="shared" si="3"/>
        <v>1</v>
      </c>
      <c r="Z30" s="2">
        <f t="shared" si="0"/>
        <v>18</v>
      </c>
      <c r="AA30" s="2">
        <f t="shared" si="4"/>
        <v>9</v>
      </c>
      <c r="AB30" s="2">
        <f t="shared" si="5"/>
        <v>0</v>
      </c>
      <c r="AC30" s="2">
        <f t="shared" si="6"/>
        <v>9</v>
      </c>
      <c r="AE30">
        <f t="shared" si="7"/>
        <v>6</v>
      </c>
      <c r="AF30">
        <f t="shared" si="8"/>
        <v>12</v>
      </c>
      <c r="AG30">
        <f t="shared" si="9"/>
        <v>0</v>
      </c>
      <c r="AH30">
        <f t="shared" si="10"/>
        <v>0</v>
      </c>
      <c r="AI30">
        <f t="shared" si="1"/>
        <v>18</v>
      </c>
      <c r="AJ30" t="str">
        <f t="shared" si="11"/>
        <v/>
      </c>
      <c r="AK30" t="s">
        <v>396</v>
      </c>
      <c r="AL30" s="43">
        <f t="shared" si="12"/>
        <v>18</v>
      </c>
      <c r="AM30" s="43">
        <f t="shared" si="13"/>
        <v>0</v>
      </c>
      <c r="AN30" s="43">
        <f t="shared" si="14"/>
        <v>0</v>
      </c>
      <c r="AO30" s="43">
        <f t="shared" si="15"/>
        <v>0</v>
      </c>
    </row>
    <row r="31" spans="1:41" x14ac:dyDescent="0.25">
      <c r="A31" t="s">
        <v>58</v>
      </c>
      <c r="B31" t="s">
        <v>59</v>
      </c>
      <c r="C31" s="13" t="str">
        <f t="shared" si="2"/>
        <v>John Frangos</v>
      </c>
      <c r="D31" s="7">
        <v>7</v>
      </c>
      <c r="E31" s="7">
        <v>-5</v>
      </c>
      <c r="F31" s="7">
        <v>12</v>
      </c>
      <c r="G31" s="7">
        <v>2</v>
      </c>
      <c r="H31" s="7">
        <v>-4</v>
      </c>
      <c r="I31" s="7">
        <v>3</v>
      </c>
      <c r="J31" s="7">
        <v>-2</v>
      </c>
      <c r="K31" s="7">
        <v>-8</v>
      </c>
      <c r="L31" s="7">
        <v>-4</v>
      </c>
      <c r="M31" s="7">
        <v>-11</v>
      </c>
      <c r="N31" s="7">
        <v>-2</v>
      </c>
      <c r="O31" s="7" t="s">
        <v>9</v>
      </c>
      <c r="P31" s="7">
        <v>-11</v>
      </c>
      <c r="Q31" s="7">
        <v>21</v>
      </c>
      <c r="R31" s="7" t="s">
        <v>9</v>
      </c>
      <c r="S31" s="7">
        <v>3</v>
      </c>
      <c r="T31" s="7">
        <v>-3</v>
      </c>
      <c r="U31" s="7">
        <v>-4</v>
      </c>
      <c r="V31" s="7" t="s">
        <v>9</v>
      </c>
      <c r="W31" s="7" t="s">
        <v>9</v>
      </c>
      <c r="X31" s="7" t="s">
        <v>9</v>
      </c>
      <c r="Y31" s="20">
        <f t="shared" si="3"/>
        <v>-6</v>
      </c>
      <c r="Z31" s="2">
        <f t="shared" si="0"/>
        <v>16</v>
      </c>
      <c r="AA31" s="2">
        <f t="shared" si="4"/>
        <v>6</v>
      </c>
      <c r="AB31" s="2">
        <f t="shared" si="5"/>
        <v>0</v>
      </c>
      <c r="AC31" s="2">
        <f t="shared" si="6"/>
        <v>10</v>
      </c>
      <c r="AE31">
        <f t="shared" si="7"/>
        <v>0</v>
      </c>
      <c r="AF31">
        <f t="shared" si="8"/>
        <v>9</v>
      </c>
      <c r="AG31">
        <f t="shared" si="9"/>
        <v>6</v>
      </c>
      <c r="AH31">
        <f t="shared" si="10"/>
        <v>1</v>
      </c>
      <c r="AI31">
        <f t="shared" si="1"/>
        <v>16</v>
      </c>
      <c r="AJ31" t="str">
        <f t="shared" si="11"/>
        <v/>
      </c>
      <c r="AK31" t="s">
        <v>60</v>
      </c>
      <c r="AL31" s="43">
        <f t="shared" si="12"/>
        <v>0</v>
      </c>
      <c r="AM31" s="43">
        <f t="shared" si="13"/>
        <v>0</v>
      </c>
      <c r="AN31" s="43">
        <f t="shared" si="14"/>
        <v>13</v>
      </c>
      <c r="AO31" s="43">
        <f t="shared" si="15"/>
        <v>3</v>
      </c>
    </row>
    <row r="32" spans="1:41" x14ac:dyDescent="0.25">
      <c r="A32" s="19" t="s">
        <v>679</v>
      </c>
      <c r="B32" s="19" t="s">
        <v>680</v>
      </c>
      <c r="C32" s="13" t="str">
        <f t="shared" si="2"/>
        <v>Ellen Garrett</v>
      </c>
      <c r="D32" s="7" t="s">
        <v>9</v>
      </c>
      <c r="E32" s="7">
        <v>-1</v>
      </c>
      <c r="F32" s="7" t="s">
        <v>9</v>
      </c>
      <c r="G32" s="7" t="s">
        <v>9</v>
      </c>
      <c r="H32" s="7">
        <v>-4</v>
      </c>
      <c r="I32" s="7">
        <v>-15</v>
      </c>
      <c r="J32" s="7">
        <v>-14</v>
      </c>
      <c r="K32" s="7" t="s">
        <v>9</v>
      </c>
      <c r="L32" s="7">
        <v>0</v>
      </c>
      <c r="M32" s="7">
        <v>-21</v>
      </c>
      <c r="N32" s="7">
        <v>10</v>
      </c>
      <c r="O32" s="7">
        <v>-4</v>
      </c>
      <c r="P32" s="7">
        <v>-12</v>
      </c>
      <c r="Q32" s="7" t="s">
        <v>9</v>
      </c>
      <c r="R32" s="7">
        <v>5</v>
      </c>
      <c r="S32" s="7">
        <v>-14</v>
      </c>
      <c r="T32" s="7">
        <v>-17</v>
      </c>
      <c r="U32" s="7">
        <v>-16</v>
      </c>
      <c r="V32" s="7" t="s">
        <v>9</v>
      </c>
      <c r="W32" s="7" t="s">
        <v>9</v>
      </c>
      <c r="X32" s="7" t="s">
        <v>9</v>
      </c>
      <c r="Y32" s="20">
        <f t="shared" si="3"/>
        <v>-103</v>
      </c>
      <c r="Z32" s="2">
        <f t="shared" si="0"/>
        <v>13</v>
      </c>
      <c r="AA32" s="2">
        <f t="shared" si="4"/>
        <v>2</v>
      </c>
      <c r="AB32" s="2">
        <f t="shared" si="5"/>
        <v>1</v>
      </c>
      <c r="AC32" s="2">
        <f t="shared" si="6"/>
        <v>10</v>
      </c>
      <c r="AE32">
        <f t="shared" si="7"/>
        <v>2</v>
      </c>
      <c r="AF32">
        <f t="shared" si="8"/>
        <v>11</v>
      </c>
      <c r="AG32">
        <f t="shared" si="9"/>
        <v>0</v>
      </c>
      <c r="AH32">
        <f t="shared" si="10"/>
        <v>0</v>
      </c>
      <c r="AI32">
        <f t="shared" si="1"/>
        <v>13</v>
      </c>
      <c r="AJ32" t="str">
        <f t="shared" si="11"/>
        <v/>
      </c>
      <c r="AK32" t="s">
        <v>700</v>
      </c>
      <c r="AL32" s="43">
        <f t="shared" si="12"/>
        <v>0</v>
      </c>
      <c r="AM32" s="43">
        <f t="shared" si="13"/>
        <v>0</v>
      </c>
      <c r="AN32" s="43">
        <f t="shared" si="14"/>
        <v>0</v>
      </c>
      <c r="AO32" s="43">
        <f t="shared" si="15"/>
        <v>13</v>
      </c>
    </row>
    <row r="33" spans="1:41" x14ac:dyDescent="0.25">
      <c r="A33" t="s">
        <v>643</v>
      </c>
      <c r="B33" t="s">
        <v>644</v>
      </c>
      <c r="C33" s="13" t="str">
        <f t="shared" si="2"/>
        <v>Karen Gatto</v>
      </c>
      <c r="D33" s="7">
        <v>6</v>
      </c>
      <c r="E33" s="7">
        <v>9</v>
      </c>
      <c r="F33" s="7">
        <v>2</v>
      </c>
      <c r="G33" s="7">
        <v>-4</v>
      </c>
      <c r="H33" s="7">
        <v>16</v>
      </c>
      <c r="I33" s="7">
        <v>20</v>
      </c>
      <c r="J33" s="7">
        <v>-1</v>
      </c>
      <c r="K33" s="7">
        <v>-5</v>
      </c>
      <c r="L33" s="7">
        <v>-8</v>
      </c>
      <c r="M33" s="7">
        <v>3</v>
      </c>
      <c r="N33" s="7">
        <v>-1</v>
      </c>
      <c r="O33" s="7">
        <v>10</v>
      </c>
      <c r="P33" s="7">
        <v>0</v>
      </c>
      <c r="Q33" s="7">
        <v>3</v>
      </c>
      <c r="R33" s="7">
        <v>15</v>
      </c>
      <c r="S33" s="7">
        <v>-2</v>
      </c>
      <c r="T33" s="7">
        <v>20</v>
      </c>
      <c r="U33" s="7">
        <v>-3</v>
      </c>
      <c r="V33" s="7">
        <v>-10</v>
      </c>
      <c r="W33" s="7" t="s">
        <v>9</v>
      </c>
      <c r="X33" s="7" t="s">
        <v>9</v>
      </c>
      <c r="Y33" s="20">
        <f t="shared" si="3"/>
        <v>70</v>
      </c>
      <c r="Z33" s="2">
        <f t="shared" si="0"/>
        <v>19</v>
      </c>
      <c r="AA33" s="2">
        <f t="shared" si="4"/>
        <v>10</v>
      </c>
      <c r="AB33" s="2">
        <f t="shared" si="5"/>
        <v>1</v>
      </c>
      <c r="AC33" s="2">
        <f t="shared" si="6"/>
        <v>8</v>
      </c>
      <c r="AE33">
        <f t="shared" si="7"/>
        <v>19</v>
      </c>
      <c r="AF33">
        <f t="shared" si="8"/>
        <v>0</v>
      </c>
      <c r="AG33">
        <f t="shared" si="9"/>
        <v>0</v>
      </c>
      <c r="AH33">
        <f t="shared" si="10"/>
        <v>0</v>
      </c>
      <c r="AI33">
        <f t="shared" si="1"/>
        <v>19</v>
      </c>
      <c r="AJ33" t="str">
        <f t="shared" si="11"/>
        <v/>
      </c>
      <c r="AK33" t="s">
        <v>602</v>
      </c>
      <c r="AL33" s="43">
        <f t="shared" si="12"/>
        <v>0</v>
      </c>
      <c r="AM33" s="43">
        <f t="shared" si="13"/>
        <v>19</v>
      </c>
      <c r="AN33" s="43">
        <f t="shared" si="14"/>
        <v>0</v>
      </c>
      <c r="AO33" s="43">
        <f t="shared" si="15"/>
        <v>0</v>
      </c>
    </row>
    <row r="34" spans="1:41" x14ac:dyDescent="0.25">
      <c r="A34" t="s">
        <v>13</v>
      </c>
      <c r="B34" t="s">
        <v>162</v>
      </c>
      <c r="C34" s="13" t="str">
        <f t="shared" si="2"/>
        <v>Don Germein</v>
      </c>
      <c r="D34" s="7" t="s">
        <v>9</v>
      </c>
      <c r="E34" s="7" t="s">
        <v>9</v>
      </c>
      <c r="F34" s="7" t="s">
        <v>9</v>
      </c>
      <c r="G34" s="7" t="s">
        <v>9</v>
      </c>
      <c r="H34" s="7" t="s">
        <v>9</v>
      </c>
      <c r="I34" s="7" t="s">
        <v>9</v>
      </c>
      <c r="J34" s="7" t="s">
        <v>9</v>
      </c>
      <c r="K34" s="7" t="s">
        <v>9</v>
      </c>
      <c r="L34" s="7">
        <v>21</v>
      </c>
      <c r="M34" s="7">
        <v>-8</v>
      </c>
      <c r="N34" s="7">
        <v>0</v>
      </c>
      <c r="O34" s="7">
        <v>1</v>
      </c>
      <c r="P34" s="7">
        <v>-7</v>
      </c>
      <c r="Q34" s="7">
        <v>7</v>
      </c>
      <c r="R34" s="7">
        <v>1</v>
      </c>
      <c r="S34" s="7">
        <v>3</v>
      </c>
      <c r="T34" s="7">
        <v>10</v>
      </c>
      <c r="U34" s="7">
        <v>-20</v>
      </c>
      <c r="V34" s="7" t="s">
        <v>9</v>
      </c>
      <c r="W34" s="7" t="s">
        <v>9</v>
      </c>
      <c r="X34" s="7" t="s">
        <v>9</v>
      </c>
      <c r="Y34" s="20">
        <f t="shared" si="3"/>
        <v>8</v>
      </c>
      <c r="Z34" s="2">
        <f t="shared" si="0"/>
        <v>10</v>
      </c>
      <c r="AA34" s="2">
        <f t="shared" si="4"/>
        <v>6</v>
      </c>
      <c r="AB34" s="2">
        <f t="shared" si="5"/>
        <v>1</v>
      </c>
      <c r="AC34" s="2">
        <f t="shared" si="6"/>
        <v>3</v>
      </c>
      <c r="AE34">
        <f t="shared" si="7"/>
        <v>0</v>
      </c>
      <c r="AF34">
        <f t="shared" si="8"/>
        <v>8</v>
      </c>
      <c r="AG34">
        <f t="shared" si="9"/>
        <v>2</v>
      </c>
      <c r="AH34">
        <f t="shared" si="10"/>
        <v>0</v>
      </c>
      <c r="AI34">
        <f t="shared" si="1"/>
        <v>10</v>
      </c>
      <c r="AJ34" t="str">
        <f t="shared" si="11"/>
        <v/>
      </c>
      <c r="AK34" t="s">
        <v>234</v>
      </c>
      <c r="AL34" s="43">
        <f t="shared" si="12"/>
        <v>0</v>
      </c>
      <c r="AM34" s="43">
        <f t="shared" si="13"/>
        <v>0</v>
      </c>
      <c r="AN34" s="43">
        <f t="shared" si="14"/>
        <v>10</v>
      </c>
      <c r="AO34" s="43">
        <f t="shared" si="15"/>
        <v>0</v>
      </c>
    </row>
    <row r="35" spans="1:41" x14ac:dyDescent="0.25">
      <c r="A35" t="s">
        <v>534</v>
      </c>
      <c r="B35" t="s">
        <v>535</v>
      </c>
      <c r="C35" s="13" t="str">
        <f t="shared" si="2"/>
        <v>Carlos Gonzalez</v>
      </c>
      <c r="D35" s="7">
        <v>19</v>
      </c>
      <c r="E35" s="7">
        <v>17</v>
      </c>
      <c r="F35" s="7" t="s">
        <v>9</v>
      </c>
      <c r="G35" s="7">
        <v>-18</v>
      </c>
      <c r="H35" s="7" t="s">
        <v>9</v>
      </c>
      <c r="I35" s="7">
        <v>3</v>
      </c>
      <c r="J35" s="7">
        <v>-5</v>
      </c>
      <c r="K35" s="7" t="s">
        <v>9</v>
      </c>
      <c r="L35" s="7" t="s">
        <v>9</v>
      </c>
      <c r="M35" s="7">
        <v>-3</v>
      </c>
      <c r="N35" s="7">
        <v>-26</v>
      </c>
      <c r="O35" s="7">
        <v>-1</v>
      </c>
      <c r="P35" s="7">
        <v>-26</v>
      </c>
      <c r="Q35" s="7">
        <v>11</v>
      </c>
      <c r="R35" s="7">
        <v>-5</v>
      </c>
      <c r="S35" s="7">
        <v>-2</v>
      </c>
      <c r="T35" s="7">
        <v>-3</v>
      </c>
      <c r="U35" s="7">
        <v>15</v>
      </c>
      <c r="V35" s="7" t="s">
        <v>9</v>
      </c>
      <c r="W35" s="7" t="s">
        <v>9</v>
      </c>
      <c r="X35" s="7" t="s">
        <v>9</v>
      </c>
      <c r="Y35" s="20">
        <f t="shared" si="3"/>
        <v>-24</v>
      </c>
      <c r="Z35" s="2">
        <f t="shared" si="0"/>
        <v>14</v>
      </c>
      <c r="AA35" s="2">
        <f t="shared" si="4"/>
        <v>5</v>
      </c>
      <c r="AB35" s="2">
        <f t="shared" si="5"/>
        <v>0</v>
      </c>
      <c r="AC35" s="2">
        <f t="shared" si="6"/>
        <v>9</v>
      </c>
      <c r="AE35">
        <f t="shared" si="7"/>
        <v>0</v>
      </c>
      <c r="AF35">
        <f t="shared" si="8"/>
        <v>7</v>
      </c>
      <c r="AG35">
        <f t="shared" si="9"/>
        <v>5</v>
      </c>
      <c r="AH35">
        <f t="shared" si="10"/>
        <v>2</v>
      </c>
      <c r="AI35">
        <f t="shared" si="1"/>
        <v>14</v>
      </c>
      <c r="AJ35" t="str">
        <f t="shared" si="11"/>
        <v/>
      </c>
      <c r="AK35" t="s">
        <v>494</v>
      </c>
      <c r="AL35" s="43">
        <f t="shared" si="12"/>
        <v>0</v>
      </c>
      <c r="AM35" s="43">
        <f t="shared" si="13"/>
        <v>3</v>
      </c>
      <c r="AN35" s="43">
        <f t="shared" si="14"/>
        <v>11</v>
      </c>
      <c r="AO35" s="43">
        <f t="shared" si="15"/>
        <v>1</v>
      </c>
    </row>
    <row r="36" spans="1:41" x14ac:dyDescent="0.25">
      <c r="A36" t="s">
        <v>662</v>
      </c>
      <c r="B36" t="s">
        <v>681</v>
      </c>
      <c r="C36" s="13" t="str">
        <f t="shared" si="2"/>
        <v>Reg Grantham</v>
      </c>
      <c r="D36" s="7">
        <v>7</v>
      </c>
      <c r="E36" s="7" t="s">
        <v>9</v>
      </c>
      <c r="F36" s="7" t="s">
        <v>9</v>
      </c>
      <c r="G36" s="7" t="s">
        <v>9</v>
      </c>
      <c r="H36" s="7" t="s">
        <v>9</v>
      </c>
      <c r="I36" s="7" t="s">
        <v>9</v>
      </c>
      <c r="J36" s="7" t="s">
        <v>9</v>
      </c>
      <c r="K36" s="7" t="s">
        <v>9</v>
      </c>
      <c r="L36" s="7" t="s">
        <v>9</v>
      </c>
      <c r="M36" s="7" t="s">
        <v>9</v>
      </c>
      <c r="N36" s="7" t="s">
        <v>9</v>
      </c>
      <c r="O36" s="7" t="s">
        <v>9</v>
      </c>
      <c r="P36" s="7" t="s">
        <v>9</v>
      </c>
      <c r="Q36" s="7" t="s">
        <v>9</v>
      </c>
      <c r="R36" s="7" t="s">
        <v>9</v>
      </c>
      <c r="S36" s="7" t="s">
        <v>9</v>
      </c>
      <c r="T36" s="7" t="s">
        <v>9</v>
      </c>
      <c r="U36" s="7" t="s">
        <v>9</v>
      </c>
      <c r="V36" s="7" t="s">
        <v>9</v>
      </c>
      <c r="W36" s="7" t="s">
        <v>9</v>
      </c>
      <c r="X36" s="7" t="s">
        <v>9</v>
      </c>
      <c r="Y36" s="20">
        <f t="shared" si="3"/>
        <v>7</v>
      </c>
      <c r="Z36" s="2">
        <f t="shared" si="0"/>
        <v>1</v>
      </c>
      <c r="AA36" s="2">
        <f t="shared" si="4"/>
        <v>1</v>
      </c>
      <c r="AB36" s="2">
        <f t="shared" si="5"/>
        <v>0</v>
      </c>
      <c r="AC36" s="2">
        <f t="shared" si="6"/>
        <v>0</v>
      </c>
      <c r="AE36">
        <f t="shared" si="7"/>
        <v>0</v>
      </c>
      <c r="AF36">
        <f t="shared" si="8"/>
        <v>0</v>
      </c>
      <c r="AG36">
        <f t="shared" si="9"/>
        <v>0</v>
      </c>
      <c r="AH36">
        <f t="shared" si="10"/>
        <v>1</v>
      </c>
      <c r="AI36">
        <f t="shared" si="1"/>
        <v>1</v>
      </c>
      <c r="AJ36" t="str">
        <f t="shared" si="11"/>
        <v/>
      </c>
      <c r="AK36" t="s">
        <v>701</v>
      </c>
      <c r="AL36" s="43">
        <f t="shared" si="12"/>
        <v>0</v>
      </c>
      <c r="AM36" s="43">
        <f t="shared" si="13"/>
        <v>0</v>
      </c>
      <c r="AN36" s="43">
        <f t="shared" si="14"/>
        <v>0</v>
      </c>
      <c r="AO36" s="43">
        <f t="shared" si="15"/>
        <v>1</v>
      </c>
    </row>
    <row r="37" spans="1:41" x14ac:dyDescent="0.25">
      <c r="A37" t="s">
        <v>159</v>
      </c>
      <c r="B37" t="s">
        <v>681</v>
      </c>
      <c r="C37" s="13" t="str">
        <f t="shared" si="2"/>
        <v>Sam Grantham</v>
      </c>
      <c r="D37" s="7">
        <v>7</v>
      </c>
      <c r="E37" s="7" t="s">
        <v>9</v>
      </c>
      <c r="F37" s="7" t="s">
        <v>9</v>
      </c>
      <c r="G37" s="7" t="s">
        <v>9</v>
      </c>
      <c r="H37" s="7" t="s">
        <v>9</v>
      </c>
      <c r="I37" s="7" t="s">
        <v>9</v>
      </c>
      <c r="J37" s="7" t="s">
        <v>9</v>
      </c>
      <c r="K37" s="7" t="s">
        <v>9</v>
      </c>
      <c r="L37" s="7" t="s">
        <v>9</v>
      </c>
      <c r="M37" s="7" t="s">
        <v>9</v>
      </c>
      <c r="N37" s="7" t="s">
        <v>9</v>
      </c>
      <c r="O37" s="7" t="s">
        <v>9</v>
      </c>
      <c r="P37" s="7" t="s">
        <v>9</v>
      </c>
      <c r="Q37" s="7" t="s">
        <v>9</v>
      </c>
      <c r="R37" s="7" t="s">
        <v>9</v>
      </c>
      <c r="S37" s="7" t="s">
        <v>9</v>
      </c>
      <c r="T37" s="7" t="s">
        <v>9</v>
      </c>
      <c r="U37" s="7" t="s">
        <v>9</v>
      </c>
      <c r="V37" s="7" t="s">
        <v>9</v>
      </c>
      <c r="W37" s="7" t="s">
        <v>9</v>
      </c>
      <c r="X37" s="7" t="s">
        <v>9</v>
      </c>
      <c r="Y37" s="20">
        <f t="shared" si="3"/>
        <v>7</v>
      </c>
      <c r="Z37" s="2">
        <f t="shared" si="0"/>
        <v>1</v>
      </c>
      <c r="AA37" s="2">
        <f t="shared" si="4"/>
        <v>1</v>
      </c>
      <c r="AB37" s="2">
        <f t="shared" si="5"/>
        <v>0</v>
      </c>
      <c r="AC37" s="2">
        <f t="shared" si="6"/>
        <v>0</v>
      </c>
      <c r="AE37">
        <f t="shared" si="7"/>
        <v>0</v>
      </c>
      <c r="AF37">
        <f t="shared" si="8"/>
        <v>1</v>
      </c>
      <c r="AG37">
        <f t="shared" si="9"/>
        <v>0</v>
      </c>
      <c r="AH37">
        <f t="shared" si="10"/>
        <v>0</v>
      </c>
      <c r="AI37">
        <f t="shared" si="1"/>
        <v>1</v>
      </c>
      <c r="AJ37" t="str">
        <f t="shared" si="11"/>
        <v/>
      </c>
      <c r="AK37" t="s">
        <v>702</v>
      </c>
      <c r="AL37" s="43">
        <f t="shared" si="12"/>
        <v>0</v>
      </c>
      <c r="AM37" s="43">
        <f t="shared" si="13"/>
        <v>0</v>
      </c>
      <c r="AN37" s="43">
        <f t="shared" si="14"/>
        <v>0</v>
      </c>
      <c r="AO37" s="43">
        <f t="shared" si="15"/>
        <v>1</v>
      </c>
    </row>
    <row r="38" spans="1:41" x14ac:dyDescent="0.25">
      <c r="A38" t="s">
        <v>546</v>
      </c>
      <c r="B38" t="s">
        <v>645</v>
      </c>
      <c r="C38" s="13" t="str">
        <f t="shared" si="2"/>
        <v>Darren Gray</v>
      </c>
      <c r="D38" s="7">
        <v>12</v>
      </c>
      <c r="E38" s="7">
        <v>-11</v>
      </c>
      <c r="F38" s="7">
        <v>-6</v>
      </c>
      <c r="G38" s="7">
        <v>-3</v>
      </c>
      <c r="H38" s="7">
        <v>-1</v>
      </c>
      <c r="I38" s="7" t="s">
        <v>9</v>
      </c>
      <c r="J38" s="7">
        <v>0</v>
      </c>
      <c r="K38" s="7">
        <v>5</v>
      </c>
      <c r="L38" s="7" t="s">
        <v>9</v>
      </c>
      <c r="M38" s="7" t="s">
        <v>9</v>
      </c>
      <c r="N38" s="7">
        <v>-3</v>
      </c>
      <c r="O38" s="7">
        <v>2</v>
      </c>
      <c r="P38" s="7">
        <v>-11</v>
      </c>
      <c r="Q38" s="7">
        <v>13</v>
      </c>
      <c r="R38" s="7">
        <v>-7</v>
      </c>
      <c r="S38" s="7">
        <v>4</v>
      </c>
      <c r="T38" s="7">
        <v>0</v>
      </c>
      <c r="U38" s="7">
        <v>-6</v>
      </c>
      <c r="V38" s="7" t="s">
        <v>9</v>
      </c>
      <c r="W38" s="7" t="s">
        <v>9</v>
      </c>
      <c r="X38" s="7" t="s">
        <v>9</v>
      </c>
      <c r="Y38" s="20">
        <f t="shared" si="3"/>
        <v>-12</v>
      </c>
      <c r="Z38" s="2">
        <f t="shared" si="0"/>
        <v>15</v>
      </c>
      <c r="AA38" s="2">
        <f t="shared" si="4"/>
        <v>5</v>
      </c>
      <c r="AB38" s="2">
        <f t="shared" si="5"/>
        <v>2</v>
      </c>
      <c r="AC38" s="2">
        <f t="shared" si="6"/>
        <v>8</v>
      </c>
      <c r="AE38">
        <f t="shared" si="7"/>
        <v>0</v>
      </c>
      <c r="AF38">
        <f t="shared" si="8"/>
        <v>15</v>
      </c>
      <c r="AG38">
        <f t="shared" si="9"/>
        <v>0</v>
      </c>
      <c r="AH38">
        <f t="shared" si="10"/>
        <v>0</v>
      </c>
      <c r="AI38">
        <f t="shared" si="1"/>
        <v>15</v>
      </c>
      <c r="AJ38" t="str">
        <f t="shared" si="11"/>
        <v/>
      </c>
      <c r="AK38" t="s">
        <v>613</v>
      </c>
      <c r="AL38" s="43">
        <f t="shared" si="12"/>
        <v>0</v>
      </c>
      <c r="AM38" s="43">
        <f t="shared" si="13"/>
        <v>0</v>
      </c>
      <c r="AN38" s="43">
        <f t="shared" si="14"/>
        <v>15</v>
      </c>
      <c r="AO38" s="43">
        <f t="shared" si="15"/>
        <v>0</v>
      </c>
    </row>
    <row r="39" spans="1:41" x14ac:dyDescent="0.25">
      <c r="A39" t="s">
        <v>184</v>
      </c>
      <c r="B39" t="s">
        <v>62</v>
      </c>
      <c r="C39" s="13" t="str">
        <f t="shared" si="2"/>
        <v>Craig Green</v>
      </c>
      <c r="D39" s="7">
        <v>-4</v>
      </c>
      <c r="E39" s="7">
        <v>8</v>
      </c>
      <c r="F39" s="7">
        <v>-22</v>
      </c>
      <c r="G39" s="7">
        <v>10</v>
      </c>
      <c r="H39" s="7">
        <v>-2</v>
      </c>
      <c r="I39" s="7">
        <v>-15</v>
      </c>
      <c r="J39" s="7">
        <v>-8</v>
      </c>
      <c r="K39" s="7">
        <v>9</v>
      </c>
      <c r="L39" s="7">
        <v>-4</v>
      </c>
      <c r="M39" s="7">
        <v>6</v>
      </c>
      <c r="N39" s="7">
        <v>8</v>
      </c>
      <c r="O39" s="7">
        <v>16</v>
      </c>
      <c r="P39" s="7" t="s">
        <v>9</v>
      </c>
      <c r="Q39" s="7">
        <v>-7</v>
      </c>
      <c r="R39" s="7">
        <v>1</v>
      </c>
      <c r="S39" s="7">
        <v>-5</v>
      </c>
      <c r="T39" s="7">
        <v>-4</v>
      </c>
      <c r="U39" s="7">
        <v>-3</v>
      </c>
      <c r="V39" s="7">
        <v>-7</v>
      </c>
      <c r="W39" s="7" t="s">
        <v>9</v>
      </c>
      <c r="X39" s="7" t="s">
        <v>9</v>
      </c>
      <c r="Y39" s="20">
        <f t="shared" si="3"/>
        <v>-23</v>
      </c>
      <c r="Z39" s="2">
        <f t="shared" si="0"/>
        <v>18</v>
      </c>
      <c r="AA39" s="2">
        <f t="shared" si="4"/>
        <v>7</v>
      </c>
      <c r="AB39" s="2">
        <f t="shared" si="5"/>
        <v>0</v>
      </c>
      <c r="AC39" s="2">
        <f t="shared" si="6"/>
        <v>11</v>
      </c>
      <c r="AE39">
        <f t="shared" si="7"/>
        <v>0</v>
      </c>
      <c r="AF39">
        <f t="shared" si="8"/>
        <v>0</v>
      </c>
      <c r="AG39">
        <f t="shared" si="9"/>
        <v>18</v>
      </c>
      <c r="AH39">
        <f t="shared" si="10"/>
        <v>0</v>
      </c>
      <c r="AI39">
        <f t="shared" si="1"/>
        <v>18</v>
      </c>
      <c r="AJ39" t="str">
        <f t="shared" si="11"/>
        <v/>
      </c>
      <c r="AK39" t="s">
        <v>260</v>
      </c>
      <c r="AL39" s="43">
        <f t="shared" si="12"/>
        <v>0</v>
      </c>
      <c r="AM39" s="43">
        <f t="shared" si="13"/>
        <v>18</v>
      </c>
      <c r="AN39" s="43">
        <f t="shared" si="14"/>
        <v>0</v>
      </c>
      <c r="AO39" s="43">
        <f t="shared" si="15"/>
        <v>0</v>
      </c>
    </row>
    <row r="40" spans="1:41" x14ac:dyDescent="0.25">
      <c r="A40" t="s">
        <v>646</v>
      </c>
      <c r="B40" t="s">
        <v>647</v>
      </c>
      <c r="C40" s="13" t="str">
        <f t="shared" si="2"/>
        <v>Cassandra Harvey</v>
      </c>
      <c r="D40" s="7">
        <v>-4</v>
      </c>
      <c r="E40" s="7">
        <v>14</v>
      </c>
      <c r="F40" s="7">
        <v>-13</v>
      </c>
      <c r="G40" s="7">
        <v>-7</v>
      </c>
      <c r="H40" s="7">
        <v>6</v>
      </c>
      <c r="I40" s="7">
        <v>11</v>
      </c>
      <c r="J40" s="7">
        <v>-4</v>
      </c>
      <c r="K40" s="7">
        <v>-4</v>
      </c>
      <c r="L40" s="7">
        <v>13</v>
      </c>
      <c r="M40" s="7">
        <v>0</v>
      </c>
      <c r="N40" s="7">
        <v>11</v>
      </c>
      <c r="O40" s="7">
        <v>-2</v>
      </c>
      <c r="P40" s="7">
        <v>17</v>
      </c>
      <c r="Q40" s="7">
        <v>7</v>
      </c>
      <c r="R40" s="7">
        <v>1</v>
      </c>
      <c r="S40" s="7">
        <v>-5</v>
      </c>
      <c r="T40" s="7">
        <v>16</v>
      </c>
      <c r="U40" s="7">
        <v>17</v>
      </c>
      <c r="V40" s="7" t="s">
        <v>9</v>
      </c>
      <c r="W40" s="7" t="s">
        <v>9</v>
      </c>
      <c r="X40" s="7" t="s">
        <v>9</v>
      </c>
      <c r="Y40" s="20">
        <f t="shared" si="3"/>
        <v>74</v>
      </c>
      <c r="Z40" s="2">
        <f t="shared" si="0"/>
        <v>18</v>
      </c>
      <c r="AA40" s="2">
        <f t="shared" si="4"/>
        <v>10</v>
      </c>
      <c r="AB40" s="2">
        <f t="shared" si="5"/>
        <v>1</v>
      </c>
      <c r="AC40" s="2">
        <f t="shared" si="6"/>
        <v>7</v>
      </c>
      <c r="AE40">
        <f t="shared" si="7"/>
        <v>9</v>
      </c>
      <c r="AF40">
        <f t="shared" si="8"/>
        <v>9</v>
      </c>
      <c r="AG40">
        <f t="shared" si="9"/>
        <v>0</v>
      </c>
      <c r="AH40">
        <f t="shared" si="10"/>
        <v>0</v>
      </c>
      <c r="AI40">
        <f t="shared" si="1"/>
        <v>18</v>
      </c>
      <c r="AJ40" t="str">
        <f t="shared" si="11"/>
        <v/>
      </c>
      <c r="AK40" t="s">
        <v>600</v>
      </c>
      <c r="AL40" s="43">
        <f t="shared" si="12"/>
        <v>18</v>
      </c>
      <c r="AM40" s="43">
        <f t="shared" si="13"/>
        <v>0</v>
      </c>
      <c r="AN40" s="43">
        <f t="shared" si="14"/>
        <v>0</v>
      </c>
      <c r="AO40" s="43">
        <f t="shared" si="15"/>
        <v>0</v>
      </c>
    </row>
    <row r="41" spans="1:41" x14ac:dyDescent="0.25">
      <c r="A41" t="s">
        <v>682</v>
      </c>
      <c r="B41" t="s">
        <v>422</v>
      </c>
      <c r="C41" s="13" t="str">
        <f t="shared" si="2"/>
        <v>Stephen Heath</v>
      </c>
      <c r="D41" s="7">
        <v>19</v>
      </c>
      <c r="E41" s="7">
        <v>-1</v>
      </c>
      <c r="F41" s="7" t="s">
        <v>9</v>
      </c>
      <c r="G41" s="7">
        <v>10</v>
      </c>
      <c r="H41" s="7">
        <v>-4</v>
      </c>
      <c r="I41" s="7">
        <v>-15</v>
      </c>
      <c r="J41" s="7">
        <v>-14</v>
      </c>
      <c r="K41" s="7">
        <v>-12</v>
      </c>
      <c r="L41" s="7" t="s">
        <v>9</v>
      </c>
      <c r="M41" s="7" t="s">
        <v>9</v>
      </c>
      <c r="N41" s="7">
        <v>10</v>
      </c>
      <c r="O41" s="7">
        <v>-4</v>
      </c>
      <c r="P41" s="7">
        <v>-12</v>
      </c>
      <c r="Q41" s="7"/>
      <c r="R41" s="7" t="s">
        <v>9</v>
      </c>
      <c r="S41" s="7" t="s">
        <v>9</v>
      </c>
      <c r="T41" s="7">
        <v>-9</v>
      </c>
      <c r="U41" s="7">
        <v>-9</v>
      </c>
      <c r="V41" s="7" t="s">
        <v>9</v>
      </c>
      <c r="W41" s="7" t="s">
        <v>9</v>
      </c>
      <c r="X41" s="7" t="s">
        <v>9</v>
      </c>
      <c r="Y41" s="20">
        <f t="shared" si="3"/>
        <v>-41</v>
      </c>
      <c r="Z41" s="2">
        <f t="shared" si="0"/>
        <v>12</v>
      </c>
      <c r="AA41" s="2">
        <f t="shared" si="4"/>
        <v>3</v>
      </c>
      <c r="AB41" s="2">
        <f t="shared" si="5"/>
        <v>0</v>
      </c>
      <c r="AC41" s="2">
        <f t="shared" si="6"/>
        <v>9</v>
      </c>
      <c r="AE41">
        <f t="shared" si="7"/>
        <v>9</v>
      </c>
      <c r="AF41">
        <f t="shared" si="8"/>
        <v>3</v>
      </c>
      <c r="AG41">
        <f t="shared" si="9"/>
        <v>0</v>
      </c>
      <c r="AH41">
        <f t="shared" si="10"/>
        <v>0</v>
      </c>
      <c r="AI41">
        <f t="shared" si="1"/>
        <v>12</v>
      </c>
      <c r="AJ41" t="str">
        <f t="shared" si="11"/>
        <v/>
      </c>
      <c r="AK41" t="s">
        <v>703</v>
      </c>
      <c r="AL41" s="43">
        <f t="shared" si="12"/>
        <v>0</v>
      </c>
      <c r="AM41" s="43">
        <f t="shared" si="13"/>
        <v>0</v>
      </c>
      <c r="AN41" s="43">
        <f t="shared" si="14"/>
        <v>0</v>
      </c>
      <c r="AO41" s="43">
        <f t="shared" si="15"/>
        <v>12</v>
      </c>
    </row>
    <row r="42" spans="1:41" x14ac:dyDescent="0.25">
      <c r="A42" t="s">
        <v>648</v>
      </c>
      <c r="B42" t="s">
        <v>70</v>
      </c>
      <c r="C42" s="13" t="str">
        <f t="shared" si="2"/>
        <v>Charlie Hicks</v>
      </c>
      <c r="D42" s="7">
        <v>19</v>
      </c>
      <c r="E42" s="7">
        <v>10</v>
      </c>
      <c r="F42" s="7" t="s">
        <v>9</v>
      </c>
      <c r="G42" s="7">
        <v>0</v>
      </c>
      <c r="H42" s="7">
        <v>-7</v>
      </c>
      <c r="I42" s="7">
        <v>18</v>
      </c>
      <c r="J42" s="7">
        <v>-14</v>
      </c>
      <c r="K42" s="7" t="s">
        <v>9</v>
      </c>
      <c r="L42" s="7" t="s">
        <v>9</v>
      </c>
      <c r="M42" s="7" t="s">
        <v>9</v>
      </c>
      <c r="N42" s="7" t="s">
        <v>9</v>
      </c>
      <c r="O42" s="7" t="s">
        <v>9</v>
      </c>
      <c r="P42" s="7">
        <v>-17</v>
      </c>
      <c r="Q42" s="7" t="s">
        <v>9</v>
      </c>
      <c r="R42" s="7" t="s">
        <v>9</v>
      </c>
      <c r="S42" s="7">
        <v>-13</v>
      </c>
      <c r="T42" s="7">
        <v>-17</v>
      </c>
      <c r="U42" s="7">
        <v>-16</v>
      </c>
      <c r="V42" s="7" t="s">
        <v>9</v>
      </c>
      <c r="W42" s="7" t="s">
        <v>9</v>
      </c>
      <c r="X42" s="7" t="s">
        <v>9</v>
      </c>
      <c r="Y42" s="20">
        <f t="shared" si="3"/>
        <v>-37</v>
      </c>
      <c r="Z42" s="2">
        <f t="shared" si="0"/>
        <v>10</v>
      </c>
      <c r="AA42" s="2">
        <f t="shared" si="4"/>
        <v>3</v>
      </c>
      <c r="AB42" s="2">
        <f t="shared" si="5"/>
        <v>1</v>
      </c>
      <c r="AC42" s="2">
        <f t="shared" si="6"/>
        <v>6</v>
      </c>
      <c r="AE42">
        <f t="shared" si="7"/>
        <v>9</v>
      </c>
      <c r="AF42">
        <f t="shared" si="8"/>
        <v>1</v>
      </c>
      <c r="AG42">
        <f t="shared" si="9"/>
        <v>0</v>
      </c>
      <c r="AH42">
        <f t="shared" si="10"/>
        <v>0</v>
      </c>
      <c r="AI42">
        <f t="shared" si="1"/>
        <v>10</v>
      </c>
      <c r="AJ42" t="str">
        <f t="shared" si="11"/>
        <v/>
      </c>
      <c r="AK42" t="s">
        <v>614</v>
      </c>
      <c r="AL42" s="43">
        <f t="shared" si="12"/>
        <v>0</v>
      </c>
      <c r="AM42" s="43">
        <f t="shared" si="13"/>
        <v>0</v>
      </c>
      <c r="AN42" s="43">
        <f t="shared" si="14"/>
        <v>0</v>
      </c>
      <c r="AO42" s="43">
        <f t="shared" si="15"/>
        <v>10</v>
      </c>
    </row>
    <row r="43" spans="1:41" x14ac:dyDescent="0.25">
      <c r="A43" t="s">
        <v>649</v>
      </c>
      <c r="B43" t="s">
        <v>70</v>
      </c>
      <c r="C43" s="13" t="str">
        <f t="shared" si="2"/>
        <v>Corey Hicks</v>
      </c>
      <c r="D43" s="7">
        <v>19</v>
      </c>
      <c r="E43" s="7">
        <v>-1</v>
      </c>
      <c r="F43" s="7">
        <v>-44</v>
      </c>
      <c r="G43" s="7">
        <v>10</v>
      </c>
      <c r="H43" s="7">
        <v>-4</v>
      </c>
      <c r="I43" s="7">
        <v>-15</v>
      </c>
      <c r="J43" s="7">
        <v>-14</v>
      </c>
      <c r="K43" s="7" t="s">
        <v>9</v>
      </c>
      <c r="L43" s="7">
        <v>-1</v>
      </c>
      <c r="M43" s="7">
        <v>-21</v>
      </c>
      <c r="N43" s="7">
        <v>10</v>
      </c>
      <c r="O43" s="7">
        <v>-4</v>
      </c>
      <c r="P43" s="7">
        <v>-12</v>
      </c>
      <c r="Q43" s="7">
        <v>21</v>
      </c>
      <c r="R43" s="7">
        <v>5</v>
      </c>
      <c r="S43" s="7">
        <v>-14</v>
      </c>
      <c r="T43" s="7">
        <v>15</v>
      </c>
      <c r="U43" s="7">
        <v>24</v>
      </c>
      <c r="V43" s="7" t="s">
        <v>9</v>
      </c>
      <c r="W43" s="7" t="s">
        <v>9</v>
      </c>
      <c r="X43" s="7" t="s">
        <v>9</v>
      </c>
      <c r="Y43" s="20">
        <f t="shared" si="3"/>
        <v>-26</v>
      </c>
      <c r="Z43" s="2">
        <f t="shared" si="0"/>
        <v>17</v>
      </c>
      <c r="AA43" s="2">
        <f t="shared" si="4"/>
        <v>7</v>
      </c>
      <c r="AB43" s="2">
        <f t="shared" si="5"/>
        <v>0</v>
      </c>
      <c r="AC43" s="2">
        <f t="shared" si="6"/>
        <v>10</v>
      </c>
      <c r="AE43">
        <f t="shared" si="7"/>
        <v>2</v>
      </c>
      <c r="AF43">
        <f t="shared" si="8"/>
        <v>2</v>
      </c>
      <c r="AG43">
        <f t="shared" si="9"/>
        <v>13</v>
      </c>
      <c r="AH43">
        <f t="shared" si="10"/>
        <v>0</v>
      </c>
      <c r="AI43">
        <f t="shared" si="1"/>
        <v>17</v>
      </c>
      <c r="AJ43" t="str">
        <f t="shared" si="11"/>
        <v/>
      </c>
      <c r="AK43" t="s">
        <v>609</v>
      </c>
      <c r="AL43" s="43">
        <f t="shared" si="12"/>
        <v>0</v>
      </c>
      <c r="AM43" s="43">
        <f t="shared" si="13"/>
        <v>0</v>
      </c>
      <c r="AN43" s="43">
        <f t="shared" si="14"/>
        <v>0</v>
      </c>
      <c r="AO43" s="43">
        <f t="shared" si="15"/>
        <v>17</v>
      </c>
    </row>
    <row r="44" spans="1:41" x14ac:dyDescent="0.25">
      <c r="A44" t="s">
        <v>53</v>
      </c>
      <c r="B44" t="s">
        <v>70</v>
      </c>
      <c r="C44" s="13" t="str">
        <f t="shared" si="2"/>
        <v>Steve Hicks</v>
      </c>
      <c r="D44" s="7">
        <v>6</v>
      </c>
      <c r="E44" s="7">
        <v>10</v>
      </c>
      <c r="F44" s="7">
        <v>8</v>
      </c>
      <c r="G44" s="7">
        <v>12</v>
      </c>
      <c r="H44" s="7">
        <v>-15</v>
      </c>
      <c r="I44" s="7">
        <v>11</v>
      </c>
      <c r="J44" s="7">
        <v>-8</v>
      </c>
      <c r="K44" s="7">
        <v>-6</v>
      </c>
      <c r="L44" s="7">
        <v>-14</v>
      </c>
      <c r="M44" s="7">
        <v>5</v>
      </c>
      <c r="N44" s="7">
        <v>8</v>
      </c>
      <c r="O44" s="7">
        <v>6</v>
      </c>
      <c r="P44" s="7">
        <v>6</v>
      </c>
      <c r="Q44" s="7">
        <v>-8</v>
      </c>
      <c r="R44" s="7">
        <v>5</v>
      </c>
      <c r="S44" s="7">
        <v>-4</v>
      </c>
      <c r="T44" s="7">
        <v>-3</v>
      </c>
      <c r="U44" s="7">
        <v>-2</v>
      </c>
      <c r="V44" s="7">
        <v>-4</v>
      </c>
      <c r="W44" s="7" t="s">
        <v>9</v>
      </c>
      <c r="X44" s="7" t="s">
        <v>9</v>
      </c>
      <c r="Y44" s="20">
        <f t="shared" si="3"/>
        <v>13</v>
      </c>
      <c r="Z44" s="2">
        <f t="shared" si="0"/>
        <v>19</v>
      </c>
      <c r="AA44" s="2">
        <f t="shared" si="4"/>
        <v>10</v>
      </c>
      <c r="AB44" s="2">
        <f t="shared" si="5"/>
        <v>0</v>
      </c>
      <c r="AC44" s="2">
        <f t="shared" si="6"/>
        <v>9</v>
      </c>
      <c r="AE44">
        <f t="shared" si="7"/>
        <v>0</v>
      </c>
      <c r="AF44">
        <f t="shared" si="8"/>
        <v>15</v>
      </c>
      <c r="AG44">
        <f t="shared" si="9"/>
        <v>3</v>
      </c>
      <c r="AH44">
        <f t="shared" si="10"/>
        <v>1</v>
      </c>
      <c r="AI44">
        <f t="shared" si="1"/>
        <v>19</v>
      </c>
      <c r="AJ44" t="str">
        <f t="shared" si="11"/>
        <v/>
      </c>
      <c r="AK44" t="s">
        <v>71</v>
      </c>
      <c r="AL44" s="43">
        <f t="shared" si="12"/>
        <v>0</v>
      </c>
      <c r="AM44" s="43">
        <f t="shared" si="13"/>
        <v>18</v>
      </c>
      <c r="AN44" s="43">
        <f t="shared" si="14"/>
        <v>0</v>
      </c>
      <c r="AO44" s="43">
        <f t="shared" si="15"/>
        <v>1</v>
      </c>
    </row>
    <row r="45" spans="1:41" x14ac:dyDescent="0.25">
      <c r="A45" t="s">
        <v>72</v>
      </c>
      <c r="B45" t="s">
        <v>70</v>
      </c>
      <c r="C45" s="13" t="str">
        <f t="shared" si="2"/>
        <v>Tim Hicks</v>
      </c>
      <c r="D45" s="7">
        <v>-6</v>
      </c>
      <c r="E45" s="7">
        <v>-14</v>
      </c>
      <c r="F45" s="7">
        <v>8</v>
      </c>
      <c r="G45" s="7">
        <v>-8</v>
      </c>
      <c r="H45" s="7">
        <v>5</v>
      </c>
      <c r="I45" s="7">
        <v>-7</v>
      </c>
      <c r="J45" s="7">
        <v>-1</v>
      </c>
      <c r="K45" s="7" t="s">
        <v>9</v>
      </c>
      <c r="L45" s="7">
        <v>13</v>
      </c>
      <c r="M45" s="7">
        <v>0</v>
      </c>
      <c r="N45" s="7">
        <v>23</v>
      </c>
      <c r="O45" s="7">
        <v>-8</v>
      </c>
      <c r="P45" s="7">
        <v>21</v>
      </c>
      <c r="Q45" s="7">
        <v>17</v>
      </c>
      <c r="R45" s="7">
        <v>20</v>
      </c>
      <c r="S45" s="7">
        <v>-1</v>
      </c>
      <c r="T45" s="7">
        <v>8</v>
      </c>
      <c r="U45" s="7">
        <v>21</v>
      </c>
      <c r="V45" s="7" t="s">
        <v>9</v>
      </c>
      <c r="W45" s="7" t="s">
        <v>9</v>
      </c>
      <c r="X45" s="7" t="s">
        <v>9</v>
      </c>
      <c r="Y45" s="20">
        <f t="shared" si="3"/>
        <v>91</v>
      </c>
      <c r="Z45" s="2">
        <f t="shared" si="0"/>
        <v>17</v>
      </c>
      <c r="AA45" s="2">
        <f t="shared" si="4"/>
        <v>9</v>
      </c>
      <c r="AB45" s="2">
        <f t="shared" si="5"/>
        <v>1</v>
      </c>
      <c r="AC45" s="2">
        <f t="shared" si="6"/>
        <v>7</v>
      </c>
      <c r="AE45">
        <f t="shared" si="7"/>
        <v>4</v>
      </c>
      <c r="AF45">
        <f t="shared" si="8"/>
        <v>6</v>
      </c>
      <c r="AG45">
        <f t="shared" si="9"/>
        <v>7</v>
      </c>
      <c r="AH45">
        <f t="shared" si="10"/>
        <v>0</v>
      </c>
      <c r="AI45">
        <f t="shared" si="1"/>
        <v>17</v>
      </c>
      <c r="AJ45" t="str">
        <f t="shared" si="11"/>
        <v/>
      </c>
      <c r="AK45" t="s">
        <v>73</v>
      </c>
      <c r="AL45" s="43">
        <f t="shared" si="12"/>
        <v>17</v>
      </c>
      <c r="AM45" s="43">
        <f t="shared" si="13"/>
        <v>0</v>
      </c>
      <c r="AN45" s="43">
        <f t="shared" si="14"/>
        <v>0</v>
      </c>
      <c r="AO45" s="43">
        <f t="shared" si="15"/>
        <v>0</v>
      </c>
    </row>
    <row r="46" spans="1:41" x14ac:dyDescent="0.25">
      <c r="A46" t="s">
        <v>683</v>
      </c>
      <c r="B46" t="s">
        <v>156</v>
      </c>
      <c r="C46" s="13" t="str">
        <f t="shared" si="2"/>
        <v>Allan Higgins</v>
      </c>
      <c r="D46" s="7" t="s">
        <v>9</v>
      </c>
      <c r="E46" s="7" t="s">
        <v>9</v>
      </c>
      <c r="F46" s="7" t="s">
        <v>9</v>
      </c>
      <c r="G46" s="7">
        <v>-2</v>
      </c>
      <c r="H46" s="7">
        <v>-7</v>
      </c>
      <c r="I46" s="7">
        <v>2</v>
      </c>
      <c r="J46" s="7" t="s">
        <v>9</v>
      </c>
      <c r="K46" s="7" t="s">
        <v>9</v>
      </c>
      <c r="L46" s="7" t="s">
        <v>9</v>
      </c>
      <c r="M46" s="7" t="s">
        <v>9</v>
      </c>
      <c r="N46" s="7" t="s">
        <v>9</v>
      </c>
      <c r="O46" s="7" t="s">
        <v>9</v>
      </c>
      <c r="P46" s="7" t="s">
        <v>9</v>
      </c>
      <c r="Q46" s="7" t="s">
        <v>9</v>
      </c>
      <c r="R46" s="7" t="s">
        <v>9</v>
      </c>
      <c r="S46" s="7" t="s">
        <v>9</v>
      </c>
      <c r="T46" s="7" t="s">
        <v>9</v>
      </c>
      <c r="U46" s="7">
        <v>-9</v>
      </c>
      <c r="V46" s="7" t="s">
        <v>9</v>
      </c>
      <c r="W46" s="7" t="s">
        <v>9</v>
      </c>
      <c r="X46" s="7" t="s">
        <v>9</v>
      </c>
      <c r="Y46" s="20">
        <f t="shared" si="3"/>
        <v>-16</v>
      </c>
      <c r="Z46" s="2">
        <f t="shared" si="0"/>
        <v>4</v>
      </c>
      <c r="AA46" s="2">
        <f t="shared" si="4"/>
        <v>1</v>
      </c>
      <c r="AB46" s="2">
        <f t="shared" si="5"/>
        <v>0</v>
      </c>
      <c r="AC46" s="2">
        <f t="shared" si="6"/>
        <v>3</v>
      </c>
      <c r="AE46">
        <f t="shared" si="7"/>
        <v>0</v>
      </c>
      <c r="AF46">
        <f t="shared" si="8"/>
        <v>0</v>
      </c>
      <c r="AG46">
        <f t="shared" si="9"/>
        <v>2</v>
      </c>
      <c r="AH46">
        <f t="shared" si="10"/>
        <v>2</v>
      </c>
      <c r="AI46">
        <f t="shared" si="1"/>
        <v>4</v>
      </c>
      <c r="AJ46" t="str">
        <f t="shared" si="11"/>
        <v/>
      </c>
      <c r="AK46" t="s">
        <v>704</v>
      </c>
      <c r="AL46" s="43">
        <f t="shared" si="12"/>
        <v>0</v>
      </c>
      <c r="AM46" s="43">
        <f t="shared" si="13"/>
        <v>0</v>
      </c>
      <c r="AN46" s="43">
        <f t="shared" si="14"/>
        <v>0</v>
      </c>
      <c r="AO46" s="43">
        <f t="shared" si="15"/>
        <v>4</v>
      </c>
    </row>
    <row r="47" spans="1:41" x14ac:dyDescent="0.25">
      <c r="A47" t="s">
        <v>155</v>
      </c>
      <c r="B47" t="s">
        <v>156</v>
      </c>
      <c r="C47" s="13" t="str">
        <f t="shared" si="2"/>
        <v>Henry Higgins</v>
      </c>
      <c r="D47" s="7">
        <v>7</v>
      </c>
      <c r="E47" s="7">
        <v>-5</v>
      </c>
      <c r="F47" s="7" t="s">
        <v>9</v>
      </c>
      <c r="G47" s="7">
        <v>-3</v>
      </c>
      <c r="H47" s="7">
        <v>-5</v>
      </c>
      <c r="I47" s="7">
        <v>-12</v>
      </c>
      <c r="J47" s="7">
        <v>-2</v>
      </c>
      <c r="K47" s="7">
        <v>-5</v>
      </c>
      <c r="L47" s="7">
        <v>-4</v>
      </c>
      <c r="M47" s="7">
        <v>-8</v>
      </c>
      <c r="N47" s="7">
        <v>15</v>
      </c>
      <c r="O47" s="7">
        <v>4</v>
      </c>
      <c r="P47" s="7">
        <v>9</v>
      </c>
      <c r="Q47" s="7">
        <v>11</v>
      </c>
      <c r="R47" s="7">
        <v>5</v>
      </c>
      <c r="S47" s="7">
        <v>19</v>
      </c>
      <c r="T47" s="7" t="s">
        <v>9</v>
      </c>
      <c r="U47" s="7">
        <v>15</v>
      </c>
      <c r="V47" s="7" t="s">
        <v>9</v>
      </c>
      <c r="W47" s="7" t="s">
        <v>9</v>
      </c>
      <c r="X47" s="7" t="s">
        <v>9</v>
      </c>
      <c r="Y47" s="20">
        <f t="shared" si="3"/>
        <v>41</v>
      </c>
      <c r="Z47" s="2">
        <f t="shared" si="0"/>
        <v>16</v>
      </c>
      <c r="AA47" s="2">
        <f t="shared" si="4"/>
        <v>8</v>
      </c>
      <c r="AB47" s="2">
        <f t="shared" si="5"/>
        <v>0</v>
      </c>
      <c r="AC47" s="2">
        <f t="shared" si="6"/>
        <v>8</v>
      </c>
      <c r="AE47">
        <f t="shared" si="7"/>
        <v>0</v>
      </c>
      <c r="AF47">
        <f t="shared" si="8"/>
        <v>1</v>
      </c>
      <c r="AG47">
        <f t="shared" si="9"/>
        <v>1</v>
      </c>
      <c r="AH47">
        <f t="shared" si="10"/>
        <v>14</v>
      </c>
      <c r="AI47">
        <f t="shared" si="1"/>
        <v>16</v>
      </c>
      <c r="AJ47" t="str">
        <f t="shared" si="11"/>
        <v/>
      </c>
      <c r="AK47" t="s">
        <v>157</v>
      </c>
      <c r="AL47" s="43">
        <f t="shared" si="12"/>
        <v>0</v>
      </c>
      <c r="AM47" s="43">
        <f t="shared" si="13"/>
        <v>1</v>
      </c>
      <c r="AN47" s="43">
        <f t="shared" si="14"/>
        <v>15</v>
      </c>
      <c r="AO47" s="43">
        <f t="shared" si="15"/>
        <v>6</v>
      </c>
    </row>
    <row r="48" spans="1:41" x14ac:dyDescent="0.25">
      <c r="A48" t="s">
        <v>35</v>
      </c>
      <c r="B48" t="s">
        <v>75</v>
      </c>
      <c r="C48" s="13" t="str">
        <f t="shared" si="2"/>
        <v>Scott Hocking</v>
      </c>
      <c r="D48" s="7" t="s">
        <v>9</v>
      </c>
      <c r="E48" s="7">
        <v>-14</v>
      </c>
      <c r="F48" s="7" t="s">
        <v>9</v>
      </c>
      <c r="G48" s="7" t="s">
        <v>9</v>
      </c>
      <c r="H48" s="7" t="s">
        <v>9</v>
      </c>
      <c r="I48" s="7" t="s">
        <v>9</v>
      </c>
      <c r="J48" s="7" t="s">
        <v>9</v>
      </c>
      <c r="K48" s="7" t="s">
        <v>9</v>
      </c>
      <c r="L48" s="7" t="s">
        <v>9</v>
      </c>
      <c r="M48" s="7" t="s">
        <v>9</v>
      </c>
      <c r="N48" s="7" t="s">
        <v>9</v>
      </c>
      <c r="O48" s="7" t="s">
        <v>9</v>
      </c>
      <c r="P48" s="7" t="s">
        <v>9</v>
      </c>
      <c r="Q48" s="7" t="s">
        <v>9</v>
      </c>
      <c r="R48" s="7" t="s">
        <v>9</v>
      </c>
      <c r="S48" s="7" t="s">
        <v>9</v>
      </c>
      <c r="T48" s="7" t="s">
        <v>9</v>
      </c>
      <c r="U48" s="7" t="s">
        <v>9</v>
      </c>
      <c r="V48" s="7" t="s">
        <v>9</v>
      </c>
      <c r="W48" s="7" t="s">
        <v>9</v>
      </c>
      <c r="X48" s="7" t="s">
        <v>9</v>
      </c>
      <c r="Y48" s="20">
        <f t="shared" si="3"/>
        <v>-14</v>
      </c>
      <c r="Z48" s="2">
        <f t="shared" si="0"/>
        <v>1</v>
      </c>
      <c r="AA48" s="2">
        <f t="shared" si="4"/>
        <v>0</v>
      </c>
      <c r="AB48" s="2">
        <f t="shared" si="5"/>
        <v>0</v>
      </c>
      <c r="AC48" s="2">
        <f t="shared" si="6"/>
        <v>1</v>
      </c>
      <c r="AE48">
        <f t="shared" si="7"/>
        <v>0</v>
      </c>
      <c r="AF48">
        <f t="shared" si="8"/>
        <v>0</v>
      </c>
      <c r="AG48">
        <f t="shared" si="9"/>
        <v>0</v>
      </c>
      <c r="AH48">
        <f t="shared" si="10"/>
        <v>1</v>
      </c>
      <c r="AI48">
        <f t="shared" si="1"/>
        <v>1</v>
      </c>
      <c r="AJ48" t="str">
        <f t="shared" si="11"/>
        <v/>
      </c>
      <c r="AK48" t="s">
        <v>154</v>
      </c>
      <c r="AL48" s="43">
        <f t="shared" si="12"/>
        <v>0</v>
      </c>
      <c r="AM48" s="43">
        <f t="shared" si="13"/>
        <v>0</v>
      </c>
      <c r="AN48" s="43">
        <f t="shared" si="14"/>
        <v>0</v>
      </c>
      <c r="AO48" s="43">
        <f t="shared" si="15"/>
        <v>1</v>
      </c>
    </row>
    <row r="49" spans="1:41" x14ac:dyDescent="0.25">
      <c r="A49" s="19" t="s">
        <v>116</v>
      </c>
      <c r="B49" s="19" t="s">
        <v>684</v>
      </c>
      <c r="C49" s="13" t="str">
        <f t="shared" si="2"/>
        <v>Sean Holloway</v>
      </c>
      <c r="D49" s="7" t="s">
        <v>9</v>
      </c>
      <c r="E49" s="7" t="s">
        <v>9</v>
      </c>
      <c r="F49" s="7" t="s">
        <v>9</v>
      </c>
      <c r="G49" s="7" t="s">
        <v>9</v>
      </c>
      <c r="H49" s="7" t="s">
        <v>9</v>
      </c>
      <c r="I49" s="7">
        <v>18</v>
      </c>
      <c r="J49" s="7">
        <v>12</v>
      </c>
      <c r="K49" s="7" t="s">
        <v>9</v>
      </c>
      <c r="L49" s="7">
        <v>11</v>
      </c>
      <c r="M49" s="7">
        <v>6</v>
      </c>
      <c r="N49" s="7">
        <v>-3</v>
      </c>
      <c r="O49" s="7">
        <v>2</v>
      </c>
      <c r="P49" s="7" t="s">
        <v>9</v>
      </c>
      <c r="Q49" s="7" t="s">
        <v>9</v>
      </c>
      <c r="R49" s="7">
        <v>5</v>
      </c>
      <c r="S49" s="7" t="s">
        <v>9</v>
      </c>
      <c r="T49" s="7" t="s">
        <v>9</v>
      </c>
      <c r="U49" s="7" t="s">
        <v>9</v>
      </c>
      <c r="V49" s="7" t="s">
        <v>9</v>
      </c>
      <c r="W49" s="7" t="s">
        <v>9</v>
      </c>
      <c r="X49" s="7" t="s">
        <v>9</v>
      </c>
      <c r="Y49" s="20">
        <f t="shared" si="3"/>
        <v>51</v>
      </c>
      <c r="Z49" s="2">
        <f t="shared" si="0"/>
        <v>7</v>
      </c>
      <c r="AA49" s="2">
        <f t="shared" si="4"/>
        <v>6</v>
      </c>
      <c r="AB49" s="2">
        <f t="shared" si="5"/>
        <v>0</v>
      </c>
      <c r="AC49" s="2">
        <f t="shared" si="6"/>
        <v>1</v>
      </c>
      <c r="AE49">
        <f t="shared" si="7"/>
        <v>0</v>
      </c>
      <c r="AF49">
        <f t="shared" si="8"/>
        <v>1</v>
      </c>
      <c r="AG49">
        <f t="shared" si="9"/>
        <v>4</v>
      </c>
      <c r="AH49">
        <f t="shared" si="10"/>
        <v>2</v>
      </c>
      <c r="AI49">
        <f t="shared" si="1"/>
        <v>7</v>
      </c>
      <c r="AJ49" t="str">
        <f t="shared" si="11"/>
        <v/>
      </c>
      <c r="AK49" t="s">
        <v>705</v>
      </c>
      <c r="AL49" s="43">
        <f t="shared" si="12"/>
        <v>0</v>
      </c>
      <c r="AM49" s="43">
        <f t="shared" si="13"/>
        <v>0</v>
      </c>
      <c r="AN49" s="43">
        <f t="shared" si="14"/>
        <v>0</v>
      </c>
      <c r="AO49" s="43">
        <f t="shared" si="15"/>
        <v>7</v>
      </c>
    </row>
    <row r="50" spans="1:41" x14ac:dyDescent="0.25">
      <c r="A50" s="19" t="s">
        <v>685</v>
      </c>
      <c r="B50" s="19" t="s">
        <v>684</v>
      </c>
      <c r="C50" s="13" t="str">
        <f t="shared" si="2"/>
        <v>Victor Holloway</v>
      </c>
      <c r="D50" s="7" t="s">
        <v>9</v>
      </c>
      <c r="E50" s="7" t="s">
        <v>9</v>
      </c>
      <c r="F50" s="7" t="s">
        <v>9</v>
      </c>
      <c r="G50" s="7" t="s">
        <v>9</v>
      </c>
      <c r="H50" s="7" t="s">
        <v>9</v>
      </c>
      <c r="I50" s="7">
        <v>2</v>
      </c>
      <c r="J50" s="7">
        <v>-4</v>
      </c>
      <c r="K50" s="7" t="s">
        <v>9</v>
      </c>
      <c r="L50" s="7" t="s">
        <v>9</v>
      </c>
      <c r="M50" s="7" t="s">
        <v>9</v>
      </c>
      <c r="N50" s="7" t="s">
        <v>9</v>
      </c>
      <c r="O50" s="7" t="s">
        <v>9</v>
      </c>
      <c r="P50" s="7" t="s">
        <v>9</v>
      </c>
      <c r="Q50" s="7" t="s">
        <v>9</v>
      </c>
      <c r="R50" s="7" t="s">
        <v>9</v>
      </c>
      <c r="S50" s="7" t="s">
        <v>9</v>
      </c>
      <c r="T50" s="7" t="s">
        <v>9</v>
      </c>
      <c r="U50" s="7" t="s">
        <v>9</v>
      </c>
      <c r="V50" s="7" t="s">
        <v>9</v>
      </c>
      <c r="W50" s="7" t="s">
        <v>9</v>
      </c>
      <c r="X50" s="7" t="s">
        <v>9</v>
      </c>
      <c r="Y50" s="20">
        <f t="shared" si="3"/>
        <v>-2</v>
      </c>
      <c r="Z50" s="2">
        <f t="shared" si="0"/>
        <v>2</v>
      </c>
      <c r="AA50" s="2">
        <f t="shared" si="4"/>
        <v>1</v>
      </c>
      <c r="AB50" s="2">
        <f t="shared" si="5"/>
        <v>0</v>
      </c>
      <c r="AC50" s="2">
        <f t="shared" si="6"/>
        <v>1</v>
      </c>
      <c r="AE50">
        <f t="shared" si="7"/>
        <v>2</v>
      </c>
      <c r="AF50">
        <f t="shared" si="8"/>
        <v>0</v>
      </c>
      <c r="AG50">
        <f t="shared" si="9"/>
        <v>0</v>
      </c>
      <c r="AH50">
        <f t="shared" si="10"/>
        <v>0</v>
      </c>
      <c r="AI50">
        <f t="shared" si="1"/>
        <v>2</v>
      </c>
      <c r="AJ50" t="str">
        <f t="shared" si="11"/>
        <v/>
      </c>
      <c r="AK50" t="s">
        <v>706</v>
      </c>
      <c r="AL50" s="43">
        <f t="shared" si="12"/>
        <v>0</v>
      </c>
      <c r="AM50" s="43">
        <f t="shared" si="13"/>
        <v>0</v>
      </c>
      <c r="AN50" s="43">
        <f t="shared" si="14"/>
        <v>0</v>
      </c>
      <c r="AO50" s="43">
        <f t="shared" si="15"/>
        <v>2</v>
      </c>
    </row>
    <row r="51" spans="1:41" x14ac:dyDescent="0.25">
      <c r="A51" t="s">
        <v>77</v>
      </c>
      <c r="B51" t="s">
        <v>78</v>
      </c>
      <c r="C51" s="13" t="str">
        <f t="shared" si="2"/>
        <v>Richard Hooper</v>
      </c>
      <c r="D51" s="7">
        <v>-4</v>
      </c>
      <c r="E51" s="7">
        <v>8</v>
      </c>
      <c r="F51" s="7">
        <v>-22</v>
      </c>
      <c r="G51" s="7">
        <v>10</v>
      </c>
      <c r="H51" s="7">
        <v>-2</v>
      </c>
      <c r="I51" s="7">
        <v>-15</v>
      </c>
      <c r="J51" s="7">
        <v>-8</v>
      </c>
      <c r="K51" s="7">
        <v>9</v>
      </c>
      <c r="L51" s="7">
        <v>-4</v>
      </c>
      <c r="M51" s="7">
        <v>6</v>
      </c>
      <c r="N51" s="7">
        <v>8</v>
      </c>
      <c r="O51" s="7">
        <v>16</v>
      </c>
      <c r="P51" s="7">
        <v>-14</v>
      </c>
      <c r="Q51" s="7">
        <v>-7</v>
      </c>
      <c r="R51" s="7">
        <v>1</v>
      </c>
      <c r="S51" s="7">
        <v>-5</v>
      </c>
      <c r="T51" s="7">
        <v>-4</v>
      </c>
      <c r="U51" s="7">
        <v>-3</v>
      </c>
      <c r="V51" s="7">
        <v>-7</v>
      </c>
      <c r="W51" s="7" t="s">
        <v>9</v>
      </c>
      <c r="X51" s="7" t="s">
        <v>9</v>
      </c>
      <c r="Y51" s="20">
        <f t="shared" si="3"/>
        <v>-37</v>
      </c>
      <c r="Z51" s="2">
        <f t="shared" si="0"/>
        <v>19</v>
      </c>
      <c r="AA51" s="2">
        <f t="shared" si="4"/>
        <v>7</v>
      </c>
      <c r="AB51" s="2">
        <f t="shared" si="5"/>
        <v>0</v>
      </c>
      <c r="AC51" s="2">
        <f t="shared" si="6"/>
        <v>12</v>
      </c>
      <c r="AE51">
        <f t="shared" si="7"/>
        <v>0</v>
      </c>
      <c r="AF51">
        <f t="shared" si="8"/>
        <v>0</v>
      </c>
      <c r="AG51">
        <f t="shared" si="9"/>
        <v>0</v>
      </c>
      <c r="AH51">
        <f t="shared" si="10"/>
        <v>19</v>
      </c>
      <c r="AI51">
        <f t="shared" si="1"/>
        <v>19</v>
      </c>
      <c r="AJ51" t="str">
        <f t="shared" si="11"/>
        <v/>
      </c>
      <c r="AK51" t="s">
        <v>79</v>
      </c>
      <c r="AL51" s="43">
        <f t="shared" si="12"/>
        <v>0</v>
      </c>
      <c r="AM51" s="43">
        <f t="shared" si="13"/>
        <v>19</v>
      </c>
      <c r="AN51" s="43">
        <f t="shared" si="14"/>
        <v>0</v>
      </c>
      <c r="AO51" s="43">
        <f t="shared" si="15"/>
        <v>0</v>
      </c>
    </row>
    <row r="52" spans="1:41" x14ac:dyDescent="0.25">
      <c r="A52" t="s">
        <v>55</v>
      </c>
      <c r="B52" t="s">
        <v>382</v>
      </c>
      <c r="C52" s="13" t="str">
        <f t="shared" si="2"/>
        <v>Alan Hurst</v>
      </c>
      <c r="D52" s="7">
        <v>13</v>
      </c>
      <c r="E52" s="7">
        <v>-11</v>
      </c>
      <c r="F52" s="7">
        <v>-1</v>
      </c>
      <c r="G52" s="7" t="s">
        <v>9</v>
      </c>
      <c r="H52" s="7">
        <v>5</v>
      </c>
      <c r="I52" s="7">
        <v>-7</v>
      </c>
      <c r="J52" s="7">
        <v>-12</v>
      </c>
      <c r="K52" s="7">
        <v>3</v>
      </c>
      <c r="L52" s="7">
        <v>10</v>
      </c>
      <c r="M52" s="7">
        <v>-14</v>
      </c>
      <c r="N52" s="7">
        <v>23</v>
      </c>
      <c r="O52" s="7">
        <v>2</v>
      </c>
      <c r="P52" s="7">
        <v>13</v>
      </c>
      <c r="Q52" s="7">
        <v>7</v>
      </c>
      <c r="R52" s="7">
        <v>6</v>
      </c>
      <c r="S52" s="7">
        <v>-6</v>
      </c>
      <c r="T52" s="7">
        <v>-4</v>
      </c>
      <c r="U52" s="7">
        <v>1</v>
      </c>
      <c r="V52" s="7" t="s">
        <v>9</v>
      </c>
      <c r="W52" s="7" t="s">
        <v>9</v>
      </c>
      <c r="X52" s="7" t="s">
        <v>9</v>
      </c>
      <c r="Y52" s="20">
        <f t="shared" si="3"/>
        <v>28</v>
      </c>
      <c r="Z52" s="2">
        <f t="shared" si="0"/>
        <v>17</v>
      </c>
      <c r="AA52" s="2">
        <f t="shared" si="4"/>
        <v>10</v>
      </c>
      <c r="AB52" s="2">
        <f t="shared" si="5"/>
        <v>0</v>
      </c>
      <c r="AC52" s="2">
        <f t="shared" si="6"/>
        <v>7</v>
      </c>
      <c r="AE52">
        <f t="shared" si="7"/>
        <v>0</v>
      </c>
      <c r="AF52">
        <f t="shared" si="8"/>
        <v>2</v>
      </c>
      <c r="AG52">
        <f t="shared" si="9"/>
        <v>15</v>
      </c>
      <c r="AH52">
        <f t="shared" si="10"/>
        <v>0</v>
      </c>
      <c r="AI52">
        <f t="shared" si="1"/>
        <v>17</v>
      </c>
      <c r="AJ52" t="str">
        <f t="shared" si="11"/>
        <v/>
      </c>
      <c r="AK52" t="s">
        <v>397</v>
      </c>
      <c r="AL52" s="43">
        <f t="shared" si="12"/>
        <v>17</v>
      </c>
      <c r="AM52" s="43">
        <f t="shared" si="13"/>
        <v>0</v>
      </c>
      <c r="AN52" s="43">
        <f t="shared" si="14"/>
        <v>0</v>
      </c>
      <c r="AO52" s="43">
        <f t="shared" si="15"/>
        <v>0</v>
      </c>
    </row>
    <row r="53" spans="1:41" x14ac:dyDescent="0.25">
      <c r="A53" t="s">
        <v>650</v>
      </c>
      <c r="B53" t="s">
        <v>651</v>
      </c>
      <c r="C53" s="13" t="str">
        <f t="shared" si="2"/>
        <v>Tamzin Jenke</v>
      </c>
      <c r="D53" s="7" t="s">
        <v>9</v>
      </c>
      <c r="E53" s="7">
        <v>-6</v>
      </c>
      <c r="F53" s="7" t="s">
        <v>9</v>
      </c>
      <c r="G53" s="7" t="s">
        <v>9</v>
      </c>
      <c r="H53" s="7" t="s">
        <v>9</v>
      </c>
      <c r="I53" s="7" t="s">
        <v>9</v>
      </c>
      <c r="J53" s="7" t="s">
        <v>9</v>
      </c>
      <c r="K53" s="7" t="s">
        <v>9</v>
      </c>
      <c r="L53" s="7" t="s">
        <v>9</v>
      </c>
      <c r="M53" s="7" t="s">
        <v>9</v>
      </c>
      <c r="N53" s="7" t="s">
        <v>9</v>
      </c>
      <c r="O53" s="7" t="s">
        <v>9</v>
      </c>
      <c r="P53" s="7" t="s">
        <v>9</v>
      </c>
      <c r="Q53" s="7">
        <v>7</v>
      </c>
      <c r="R53" s="7" t="s">
        <v>9</v>
      </c>
      <c r="S53" s="7" t="s">
        <v>9</v>
      </c>
      <c r="T53" s="7" t="s">
        <v>9</v>
      </c>
      <c r="U53" s="7" t="s">
        <v>9</v>
      </c>
      <c r="V53" s="7" t="s">
        <v>9</v>
      </c>
      <c r="W53" s="7" t="s">
        <v>9</v>
      </c>
      <c r="X53" s="7" t="s">
        <v>9</v>
      </c>
      <c r="Y53" s="20">
        <f t="shared" si="3"/>
        <v>1</v>
      </c>
      <c r="Z53" s="2">
        <f t="shared" si="0"/>
        <v>2</v>
      </c>
      <c r="AA53" s="2">
        <f t="shared" si="4"/>
        <v>1</v>
      </c>
      <c r="AB53" s="2">
        <f t="shared" si="5"/>
        <v>0</v>
      </c>
      <c r="AC53" s="2">
        <f t="shared" si="6"/>
        <v>1</v>
      </c>
      <c r="AE53">
        <f t="shared" si="7"/>
        <v>0</v>
      </c>
      <c r="AF53">
        <f t="shared" si="8"/>
        <v>1</v>
      </c>
      <c r="AG53">
        <f t="shared" si="9"/>
        <v>0</v>
      </c>
      <c r="AH53">
        <f t="shared" si="10"/>
        <v>1</v>
      </c>
      <c r="AI53">
        <f t="shared" si="1"/>
        <v>2</v>
      </c>
      <c r="AJ53" t="str">
        <f t="shared" si="11"/>
        <v/>
      </c>
      <c r="AK53" t="s">
        <v>603</v>
      </c>
      <c r="AL53" s="43">
        <f t="shared" si="12"/>
        <v>0</v>
      </c>
      <c r="AM53" s="43">
        <f t="shared" si="13"/>
        <v>1</v>
      </c>
      <c r="AN53" s="43">
        <f t="shared" si="14"/>
        <v>0</v>
      </c>
      <c r="AO53" s="43">
        <f t="shared" si="15"/>
        <v>1</v>
      </c>
    </row>
    <row r="54" spans="1:41" x14ac:dyDescent="0.25">
      <c r="A54" t="s">
        <v>686</v>
      </c>
      <c r="B54" t="s">
        <v>310</v>
      </c>
      <c r="C54" s="13" t="str">
        <f t="shared" si="2"/>
        <v>Stewart Jones</v>
      </c>
      <c r="D54" s="7" t="s">
        <v>9</v>
      </c>
      <c r="E54" s="7" t="s">
        <v>9</v>
      </c>
      <c r="F54" s="7">
        <v>-22</v>
      </c>
      <c r="G54" s="7">
        <v>10</v>
      </c>
      <c r="H54" s="7">
        <v>-2</v>
      </c>
      <c r="I54" s="7">
        <v>-15</v>
      </c>
      <c r="J54" s="7">
        <v>-8</v>
      </c>
      <c r="K54" s="7">
        <v>9</v>
      </c>
      <c r="L54" s="7">
        <v>-4</v>
      </c>
      <c r="M54" s="7">
        <v>6</v>
      </c>
      <c r="N54" s="7">
        <v>8</v>
      </c>
      <c r="O54" s="7">
        <v>16</v>
      </c>
      <c r="P54" s="7">
        <v>-14</v>
      </c>
      <c r="Q54" s="7">
        <v>-7</v>
      </c>
      <c r="R54" s="7">
        <v>1</v>
      </c>
      <c r="S54" s="7">
        <v>-5</v>
      </c>
      <c r="T54" s="7">
        <v>-4</v>
      </c>
      <c r="U54" s="7">
        <v>-3</v>
      </c>
      <c r="V54" s="7">
        <v>-7</v>
      </c>
      <c r="W54" s="7" t="s">
        <v>9</v>
      </c>
      <c r="X54" s="7" t="s">
        <v>9</v>
      </c>
      <c r="Y54" s="20">
        <f t="shared" si="3"/>
        <v>-41</v>
      </c>
      <c r="Z54" s="2">
        <f t="shared" si="0"/>
        <v>17</v>
      </c>
      <c r="AA54" s="2">
        <f t="shared" si="4"/>
        <v>6</v>
      </c>
      <c r="AB54" s="2">
        <f t="shared" si="5"/>
        <v>0</v>
      </c>
      <c r="AC54" s="2">
        <f t="shared" si="6"/>
        <v>11</v>
      </c>
      <c r="AE54">
        <f t="shared" si="7"/>
        <v>17</v>
      </c>
      <c r="AF54">
        <f t="shared" si="8"/>
        <v>0</v>
      </c>
      <c r="AG54">
        <f t="shared" si="9"/>
        <v>0</v>
      </c>
      <c r="AH54">
        <f t="shared" si="10"/>
        <v>0</v>
      </c>
      <c r="AI54">
        <f t="shared" si="1"/>
        <v>17</v>
      </c>
      <c r="AJ54" t="str">
        <f t="shared" si="11"/>
        <v/>
      </c>
      <c r="AK54" t="s">
        <v>707</v>
      </c>
      <c r="AL54" s="43">
        <f t="shared" si="12"/>
        <v>0</v>
      </c>
      <c r="AM54" s="43">
        <f t="shared" si="13"/>
        <v>17</v>
      </c>
      <c r="AN54" s="43">
        <f t="shared" si="14"/>
        <v>0</v>
      </c>
      <c r="AO54" s="43">
        <f t="shared" si="15"/>
        <v>0</v>
      </c>
    </row>
    <row r="55" spans="1:41" x14ac:dyDescent="0.25">
      <c r="A55" t="s">
        <v>383</v>
      </c>
      <c r="B55" t="s">
        <v>337</v>
      </c>
      <c r="C55" s="13" t="str">
        <f t="shared" si="2"/>
        <v>Simon Kelly</v>
      </c>
      <c r="D55" s="7" t="s">
        <v>9</v>
      </c>
      <c r="E55" s="7" t="s">
        <v>9</v>
      </c>
      <c r="F55" s="7" t="s">
        <v>9</v>
      </c>
      <c r="G55" s="7" t="s">
        <v>9</v>
      </c>
      <c r="H55" s="7" t="s">
        <v>9</v>
      </c>
      <c r="I55" s="7" t="s">
        <v>9</v>
      </c>
      <c r="J55" s="7" t="s">
        <v>9</v>
      </c>
      <c r="K55" s="7">
        <v>-13</v>
      </c>
      <c r="L55" s="7" t="s">
        <v>9</v>
      </c>
      <c r="M55" s="7" t="s">
        <v>9</v>
      </c>
      <c r="N55" s="7" t="s">
        <v>9</v>
      </c>
      <c r="O55" s="7" t="s">
        <v>9</v>
      </c>
      <c r="P55" s="7" t="s">
        <v>9</v>
      </c>
      <c r="Q55" s="7" t="s">
        <v>9</v>
      </c>
      <c r="R55" s="7" t="s">
        <v>9</v>
      </c>
      <c r="S55" s="7" t="s">
        <v>9</v>
      </c>
      <c r="T55" s="7">
        <v>7</v>
      </c>
      <c r="U55" s="7">
        <v>-9</v>
      </c>
      <c r="V55" s="7" t="s">
        <v>9</v>
      </c>
      <c r="W55" s="7" t="s">
        <v>9</v>
      </c>
      <c r="X55" s="7" t="s">
        <v>9</v>
      </c>
      <c r="Y55" s="20">
        <f t="shared" si="3"/>
        <v>-15</v>
      </c>
      <c r="Z55" s="2">
        <f t="shared" si="0"/>
        <v>3</v>
      </c>
      <c r="AA55" s="2">
        <f t="shared" si="4"/>
        <v>1</v>
      </c>
      <c r="AB55" s="2">
        <f t="shared" si="5"/>
        <v>0</v>
      </c>
      <c r="AC55" s="2">
        <f t="shared" si="6"/>
        <v>2</v>
      </c>
      <c r="AE55">
        <f t="shared" si="7"/>
        <v>0</v>
      </c>
      <c r="AF55">
        <f t="shared" si="8"/>
        <v>1</v>
      </c>
      <c r="AG55">
        <f t="shared" si="9"/>
        <v>2</v>
      </c>
      <c r="AH55">
        <f t="shared" si="10"/>
        <v>0</v>
      </c>
      <c r="AI55">
        <f t="shared" si="1"/>
        <v>3</v>
      </c>
      <c r="AJ55" t="str">
        <f t="shared" si="11"/>
        <v/>
      </c>
      <c r="AK55" t="s">
        <v>398</v>
      </c>
      <c r="AL55" s="43">
        <f t="shared" si="12"/>
        <v>0</v>
      </c>
      <c r="AM55" s="43">
        <f t="shared" si="13"/>
        <v>0</v>
      </c>
      <c r="AN55" s="43">
        <f t="shared" si="14"/>
        <v>0</v>
      </c>
      <c r="AO55" s="43">
        <f t="shared" si="15"/>
        <v>3</v>
      </c>
    </row>
    <row r="56" spans="1:41" x14ac:dyDescent="0.25">
      <c r="A56" t="s">
        <v>83</v>
      </c>
      <c r="B56" t="s">
        <v>84</v>
      </c>
      <c r="C56" s="13" t="str">
        <f t="shared" si="2"/>
        <v>Toby Keukenmeester</v>
      </c>
      <c r="D56" s="7">
        <v>22</v>
      </c>
      <c r="E56" s="7">
        <v>-8</v>
      </c>
      <c r="F56" s="7">
        <v>-20</v>
      </c>
      <c r="G56" s="7">
        <v>-3</v>
      </c>
      <c r="H56" s="7">
        <v>-19</v>
      </c>
      <c r="I56" s="7">
        <v>20</v>
      </c>
      <c r="J56" s="7">
        <v>9</v>
      </c>
      <c r="K56" s="7">
        <v>-21</v>
      </c>
      <c r="L56" s="7">
        <v>5</v>
      </c>
      <c r="M56" s="7">
        <v>-1</v>
      </c>
      <c r="N56" s="7">
        <v>-2</v>
      </c>
      <c r="O56" s="7">
        <v>-4</v>
      </c>
      <c r="P56" s="7">
        <v>-9</v>
      </c>
      <c r="Q56" s="7" t="s">
        <v>9</v>
      </c>
      <c r="R56" s="7" t="s">
        <v>9</v>
      </c>
      <c r="S56" s="7">
        <v>-13</v>
      </c>
      <c r="T56" s="7">
        <v>16</v>
      </c>
      <c r="U56" s="7" t="s">
        <v>9</v>
      </c>
      <c r="V56" s="7" t="s">
        <v>9</v>
      </c>
      <c r="W56" s="7" t="s">
        <v>9</v>
      </c>
      <c r="X56" s="7" t="s">
        <v>9</v>
      </c>
      <c r="Y56" s="20">
        <f t="shared" si="3"/>
        <v>-28</v>
      </c>
      <c r="Z56" s="2">
        <f t="shared" si="0"/>
        <v>15</v>
      </c>
      <c r="AA56" s="2">
        <f t="shared" si="4"/>
        <v>5</v>
      </c>
      <c r="AB56" s="2">
        <f t="shared" si="5"/>
        <v>0</v>
      </c>
      <c r="AC56" s="2">
        <f t="shared" si="6"/>
        <v>10</v>
      </c>
      <c r="AE56">
        <f t="shared" si="7"/>
        <v>0</v>
      </c>
      <c r="AF56">
        <f t="shared" si="8"/>
        <v>1</v>
      </c>
      <c r="AG56">
        <f t="shared" si="9"/>
        <v>1</v>
      </c>
      <c r="AH56">
        <f t="shared" si="10"/>
        <v>13</v>
      </c>
      <c r="AI56">
        <f t="shared" si="1"/>
        <v>15</v>
      </c>
      <c r="AJ56" t="str">
        <f t="shared" si="11"/>
        <v/>
      </c>
      <c r="AK56" t="s">
        <v>85</v>
      </c>
      <c r="AL56" s="43">
        <f t="shared" si="12"/>
        <v>0</v>
      </c>
      <c r="AM56" s="43">
        <f t="shared" si="13"/>
        <v>0</v>
      </c>
      <c r="AN56" s="43">
        <f t="shared" si="14"/>
        <v>1</v>
      </c>
      <c r="AO56" s="43">
        <f t="shared" si="15"/>
        <v>14</v>
      </c>
    </row>
    <row r="57" spans="1:41" x14ac:dyDescent="0.25">
      <c r="A57" s="19" t="s">
        <v>129</v>
      </c>
      <c r="B57" s="19" t="s">
        <v>537</v>
      </c>
      <c r="C57" s="13" t="str">
        <f t="shared" si="2"/>
        <v>Jeff Krebbekx</v>
      </c>
      <c r="D57" s="7">
        <v>-4</v>
      </c>
      <c r="E57" s="7">
        <v>8</v>
      </c>
      <c r="F57" s="7">
        <v>3</v>
      </c>
      <c r="G57" s="7">
        <v>14</v>
      </c>
      <c r="H57" s="7">
        <v>16</v>
      </c>
      <c r="I57" s="7">
        <v>20</v>
      </c>
      <c r="J57" s="7">
        <v>-1</v>
      </c>
      <c r="K57" s="7">
        <v>-1</v>
      </c>
      <c r="L57" s="7">
        <v>10</v>
      </c>
      <c r="M57" s="7">
        <v>-14</v>
      </c>
      <c r="N57" s="7">
        <v>23</v>
      </c>
      <c r="O57" s="7">
        <v>-2</v>
      </c>
      <c r="P57" s="7" t="s">
        <v>9</v>
      </c>
      <c r="Q57" s="7">
        <v>10</v>
      </c>
      <c r="R57" s="7">
        <v>-6</v>
      </c>
      <c r="S57" s="7">
        <v>-11</v>
      </c>
      <c r="T57" s="7">
        <v>8</v>
      </c>
      <c r="U57" s="7">
        <v>17</v>
      </c>
      <c r="V57" s="7" t="s">
        <v>9</v>
      </c>
      <c r="W57" s="7" t="s">
        <v>9</v>
      </c>
      <c r="X57" s="7" t="s">
        <v>9</v>
      </c>
      <c r="Y57" s="20">
        <f t="shared" si="3"/>
        <v>90</v>
      </c>
      <c r="Z57" s="2">
        <f t="shared" si="0"/>
        <v>17</v>
      </c>
      <c r="AA57" s="2">
        <f t="shared" si="4"/>
        <v>10</v>
      </c>
      <c r="AB57" s="2">
        <f t="shared" si="5"/>
        <v>0</v>
      </c>
      <c r="AC57" s="2">
        <f t="shared" si="6"/>
        <v>7</v>
      </c>
      <c r="AE57">
        <f t="shared" si="7"/>
        <v>12</v>
      </c>
      <c r="AF57">
        <f t="shared" si="8"/>
        <v>3</v>
      </c>
      <c r="AG57">
        <f t="shared" si="9"/>
        <v>2</v>
      </c>
      <c r="AH57">
        <f t="shared" si="10"/>
        <v>0</v>
      </c>
      <c r="AI57">
        <f t="shared" si="1"/>
        <v>17</v>
      </c>
      <c r="AJ57" t="str">
        <f t="shared" si="11"/>
        <v/>
      </c>
      <c r="AK57" t="s">
        <v>497</v>
      </c>
      <c r="AL57" s="43">
        <f t="shared" si="12"/>
        <v>12</v>
      </c>
      <c r="AM57" s="43">
        <f t="shared" si="13"/>
        <v>5</v>
      </c>
      <c r="AN57" s="43">
        <f t="shared" si="14"/>
        <v>0</v>
      </c>
      <c r="AO57" s="43">
        <f t="shared" si="15"/>
        <v>0</v>
      </c>
    </row>
    <row r="58" spans="1:41" x14ac:dyDescent="0.25">
      <c r="A58" s="19" t="s">
        <v>578</v>
      </c>
      <c r="B58" s="19" t="s">
        <v>537</v>
      </c>
      <c r="C58" s="13" t="str">
        <f t="shared" si="2"/>
        <v>Rachel Krebbekx</v>
      </c>
      <c r="D58" s="7">
        <v>7</v>
      </c>
      <c r="E58" s="7">
        <v>-5</v>
      </c>
      <c r="F58" s="7" t="s">
        <v>9</v>
      </c>
      <c r="G58" s="7">
        <v>-3</v>
      </c>
      <c r="H58" s="7">
        <v>-5</v>
      </c>
      <c r="I58" s="7">
        <v>-12</v>
      </c>
      <c r="J58" s="7">
        <v>-2</v>
      </c>
      <c r="K58" s="7">
        <v>-8</v>
      </c>
      <c r="L58" s="7">
        <v>-4</v>
      </c>
      <c r="M58" s="7">
        <v>-11</v>
      </c>
      <c r="N58" s="7">
        <v>-26</v>
      </c>
      <c r="O58" s="7">
        <v>-1</v>
      </c>
      <c r="P58" s="7" t="s">
        <v>9</v>
      </c>
      <c r="Q58" s="7">
        <v>21</v>
      </c>
      <c r="R58" s="7">
        <v>5</v>
      </c>
      <c r="S58" s="7">
        <v>19</v>
      </c>
      <c r="T58" s="7">
        <v>10</v>
      </c>
      <c r="U58" s="7">
        <v>-4</v>
      </c>
      <c r="V58" s="7" t="s">
        <v>9</v>
      </c>
      <c r="W58" s="7" t="s">
        <v>9</v>
      </c>
      <c r="X58" s="7" t="s">
        <v>9</v>
      </c>
      <c r="Y58" s="20">
        <f t="shared" si="3"/>
        <v>-19</v>
      </c>
      <c r="Z58" s="2">
        <f t="shared" si="0"/>
        <v>16</v>
      </c>
      <c r="AA58" s="2">
        <f t="shared" si="4"/>
        <v>5</v>
      </c>
      <c r="AB58" s="2">
        <f t="shared" si="5"/>
        <v>0</v>
      </c>
      <c r="AC58" s="2">
        <f t="shared" si="6"/>
        <v>11</v>
      </c>
      <c r="AE58">
        <f t="shared" si="7"/>
        <v>15</v>
      </c>
      <c r="AF58">
        <f t="shared" si="8"/>
        <v>0</v>
      </c>
      <c r="AG58">
        <f t="shared" si="9"/>
        <v>1</v>
      </c>
      <c r="AH58">
        <f t="shared" si="10"/>
        <v>0</v>
      </c>
      <c r="AI58">
        <f t="shared" si="1"/>
        <v>16</v>
      </c>
      <c r="AJ58" t="str">
        <f t="shared" si="11"/>
        <v/>
      </c>
      <c r="AK58" t="s">
        <v>606</v>
      </c>
      <c r="AL58" s="43">
        <f t="shared" si="12"/>
        <v>0</v>
      </c>
      <c r="AM58" s="43">
        <f t="shared" si="13"/>
        <v>0</v>
      </c>
      <c r="AN58" s="43">
        <f t="shared" si="14"/>
        <v>14</v>
      </c>
      <c r="AO58" s="43">
        <f t="shared" si="15"/>
        <v>2</v>
      </c>
    </row>
    <row r="59" spans="1:41" x14ac:dyDescent="0.25">
      <c r="A59" t="s">
        <v>89</v>
      </c>
      <c r="B59" t="s">
        <v>90</v>
      </c>
      <c r="C59" s="13" t="str">
        <f t="shared" si="2"/>
        <v>Ron Kuczmarski</v>
      </c>
      <c r="D59" s="7">
        <v>19</v>
      </c>
      <c r="E59" s="7">
        <v>17</v>
      </c>
      <c r="F59" s="7">
        <v>14</v>
      </c>
      <c r="G59" s="7">
        <v>-18</v>
      </c>
      <c r="H59" s="7">
        <v>3</v>
      </c>
      <c r="I59" s="7">
        <v>-13</v>
      </c>
      <c r="J59" s="7">
        <v>24</v>
      </c>
      <c r="K59" s="7">
        <v>3</v>
      </c>
      <c r="L59" s="7">
        <v>8</v>
      </c>
      <c r="M59" s="7">
        <v>3</v>
      </c>
      <c r="N59" s="7">
        <v>-1</v>
      </c>
      <c r="O59" s="7">
        <v>-4</v>
      </c>
      <c r="P59" s="7">
        <v>-5</v>
      </c>
      <c r="Q59" s="7">
        <v>10</v>
      </c>
      <c r="R59" s="7">
        <v>-4</v>
      </c>
      <c r="S59" s="7">
        <v>1</v>
      </c>
      <c r="T59" s="7">
        <v>6</v>
      </c>
      <c r="U59" s="7">
        <v>16</v>
      </c>
      <c r="V59" s="7">
        <v>16</v>
      </c>
      <c r="W59" s="7" t="s">
        <v>9</v>
      </c>
      <c r="X59" s="7" t="s">
        <v>9</v>
      </c>
      <c r="Y59" s="20">
        <f t="shared" si="3"/>
        <v>95</v>
      </c>
      <c r="Z59" s="2">
        <f t="shared" si="0"/>
        <v>19</v>
      </c>
      <c r="AA59" s="2">
        <f t="shared" si="4"/>
        <v>13</v>
      </c>
      <c r="AB59" s="2">
        <f t="shared" si="5"/>
        <v>0</v>
      </c>
      <c r="AC59" s="2">
        <f t="shared" si="6"/>
        <v>6</v>
      </c>
      <c r="AE59">
        <f t="shared" si="7"/>
        <v>0</v>
      </c>
      <c r="AF59">
        <f t="shared" si="8"/>
        <v>0</v>
      </c>
      <c r="AG59">
        <f t="shared" si="9"/>
        <v>0</v>
      </c>
      <c r="AH59">
        <f t="shared" si="10"/>
        <v>19</v>
      </c>
      <c r="AI59">
        <f t="shared" si="1"/>
        <v>19</v>
      </c>
      <c r="AJ59" t="str">
        <f t="shared" si="11"/>
        <v/>
      </c>
      <c r="AK59" t="s">
        <v>91</v>
      </c>
      <c r="AL59" s="43">
        <f t="shared" si="12"/>
        <v>0</v>
      </c>
      <c r="AM59" s="43">
        <f t="shared" si="13"/>
        <v>19</v>
      </c>
      <c r="AN59" s="43">
        <f t="shared" si="14"/>
        <v>0</v>
      </c>
      <c r="AO59" s="43">
        <f t="shared" si="15"/>
        <v>0</v>
      </c>
    </row>
    <row r="60" spans="1:41" x14ac:dyDescent="0.25">
      <c r="A60" t="s">
        <v>580</v>
      </c>
      <c r="B60" t="s">
        <v>581</v>
      </c>
      <c r="C60" s="13" t="str">
        <f t="shared" si="2"/>
        <v>Stuart Lea</v>
      </c>
      <c r="D60" s="7">
        <v>-6</v>
      </c>
      <c r="E60" s="7">
        <v>-14</v>
      </c>
      <c r="F60" s="7">
        <v>-1</v>
      </c>
      <c r="G60" s="7">
        <v>-8</v>
      </c>
      <c r="H60" s="7">
        <v>5</v>
      </c>
      <c r="I60" s="7">
        <v>-7</v>
      </c>
      <c r="J60" s="7">
        <v>-1</v>
      </c>
      <c r="K60" s="7">
        <v>-1</v>
      </c>
      <c r="L60" s="7">
        <v>-4</v>
      </c>
      <c r="M60" s="7">
        <v>0</v>
      </c>
      <c r="N60" s="7">
        <v>8</v>
      </c>
      <c r="O60" s="7">
        <v>16</v>
      </c>
      <c r="P60" s="7">
        <v>-14</v>
      </c>
      <c r="Q60" s="7">
        <v>-7</v>
      </c>
      <c r="R60" s="7">
        <v>1</v>
      </c>
      <c r="S60" s="7">
        <v>-5</v>
      </c>
      <c r="T60" s="7">
        <v>16</v>
      </c>
      <c r="U60" s="7">
        <v>-3</v>
      </c>
      <c r="V60" s="7">
        <v>-7</v>
      </c>
      <c r="W60" s="7" t="s">
        <v>9</v>
      </c>
      <c r="X60" s="7" t="s">
        <v>9</v>
      </c>
      <c r="Y60" s="20">
        <f t="shared" si="3"/>
        <v>-32</v>
      </c>
      <c r="Z60" s="2">
        <f t="shared" si="0"/>
        <v>19</v>
      </c>
      <c r="AA60" s="2">
        <f t="shared" si="4"/>
        <v>5</v>
      </c>
      <c r="AB60" s="2">
        <f t="shared" si="5"/>
        <v>1</v>
      </c>
      <c r="AC60" s="2">
        <f t="shared" si="6"/>
        <v>13</v>
      </c>
      <c r="AE60">
        <f t="shared" si="7"/>
        <v>8</v>
      </c>
      <c r="AF60">
        <f t="shared" si="8"/>
        <v>10</v>
      </c>
      <c r="AG60">
        <f t="shared" si="9"/>
        <v>1</v>
      </c>
      <c r="AH60">
        <f t="shared" si="10"/>
        <v>0</v>
      </c>
      <c r="AI60">
        <f t="shared" si="1"/>
        <v>19</v>
      </c>
      <c r="AJ60" t="str">
        <f t="shared" si="11"/>
        <v/>
      </c>
      <c r="AK60" t="s">
        <v>559</v>
      </c>
      <c r="AL60" s="43">
        <f t="shared" si="12"/>
        <v>10</v>
      </c>
      <c r="AM60" s="43">
        <f t="shared" si="13"/>
        <v>9</v>
      </c>
      <c r="AN60" s="43">
        <f t="shared" si="14"/>
        <v>0</v>
      </c>
      <c r="AO60" s="43">
        <f t="shared" si="15"/>
        <v>0</v>
      </c>
    </row>
    <row r="61" spans="1:41" x14ac:dyDescent="0.25">
      <c r="A61" s="19" t="s">
        <v>53</v>
      </c>
      <c r="B61" s="19" t="s">
        <v>539</v>
      </c>
      <c r="C61" s="13" t="str">
        <f t="shared" si="2"/>
        <v>Steve Lockwood</v>
      </c>
      <c r="D61" s="7">
        <v>7</v>
      </c>
      <c r="E61" s="7">
        <v>10</v>
      </c>
      <c r="F61" s="7" t="s">
        <v>9</v>
      </c>
      <c r="G61" s="7" t="s">
        <v>9</v>
      </c>
      <c r="H61" s="7" t="s">
        <v>9</v>
      </c>
      <c r="I61" s="7" t="s">
        <v>9</v>
      </c>
      <c r="J61" s="7" t="s">
        <v>9</v>
      </c>
      <c r="K61" s="7" t="s">
        <v>9</v>
      </c>
      <c r="L61" s="7" t="s">
        <v>9</v>
      </c>
      <c r="M61" s="7" t="s">
        <v>9</v>
      </c>
      <c r="N61" s="7" t="s">
        <v>9</v>
      </c>
      <c r="O61" s="7" t="s">
        <v>9</v>
      </c>
      <c r="P61" s="7" t="s">
        <v>9</v>
      </c>
      <c r="Q61" s="7" t="s">
        <v>9</v>
      </c>
      <c r="R61" s="7" t="s">
        <v>9</v>
      </c>
      <c r="S61" s="7" t="s">
        <v>9</v>
      </c>
      <c r="T61" s="7" t="s">
        <v>9</v>
      </c>
      <c r="U61" s="7" t="s">
        <v>9</v>
      </c>
      <c r="V61" s="7" t="s">
        <v>9</v>
      </c>
      <c r="W61" s="7" t="s">
        <v>9</v>
      </c>
      <c r="X61" s="7" t="s">
        <v>9</v>
      </c>
      <c r="Y61" s="20">
        <f t="shared" si="3"/>
        <v>17</v>
      </c>
      <c r="Z61" s="2">
        <f t="shared" si="0"/>
        <v>2</v>
      </c>
      <c r="AA61" s="2">
        <f t="shared" si="4"/>
        <v>2</v>
      </c>
      <c r="AB61" s="2">
        <f t="shared" si="5"/>
        <v>0</v>
      </c>
      <c r="AC61" s="2">
        <f t="shared" si="6"/>
        <v>0</v>
      </c>
      <c r="AE61">
        <f t="shared" si="7"/>
        <v>0</v>
      </c>
      <c r="AF61">
        <f t="shared" si="8"/>
        <v>0</v>
      </c>
      <c r="AG61">
        <f t="shared" si="9"/>
        <v>2</v>
      </c>
      <c r="AH61">
        <f t="shared" si="10"/>
        <v>0</v>
      </c>
      <c r="AI61">
        <f t="shared" si="1"/>
        <v>2</v>
      </c>
      <c r="AJ61" t="str">
        <f t="shared" si="11"/>
        <v/>
      </c>
      <c r="AK61" t="s">
        <v>498</v>
      </c>
      <c r="AL61" s="43">
        <f t="shared" si="12"/>
        <v>0</v>
      </c>
      <c r="AM61" s="43">
        <f t="shared" si="13"/>
        <v>0</v>
      </c>
      <c r="AN61" s="43">
        <f t="shared" si="14"/>
        <v>0</v>
      </c>
      <c r="AO61" s="43">
        <f t="shared" si="15"/>
        <v>2</v>
      </c>
    </row>
    <row r="62" spans="1:41" x14ac:dyDescent="0.25">
      <c r="A62" t="s">
        <v>53</v>
      </c>
      <c r="B62" t="s">
        <v>687</v>
      </c>
      <c r="C62" s="13" t="str">
        <f t="shared" si="2"/>
        <v>Steve Maguire</v>
      </c>
      <c r="D62" s="7">
        <v>17</v>
      </c>
      <c r="E62" s="7">
        <v>14</v>
      </c>
      <c r="F62" s="7" t="s">
        <v>9</v>
      </c>
      <c r="G62" s="7">
        <v>1</v>
      </c>
      <c r="H62" s="7">
        <v>-12</v>
      </c>
      <c r="I62" s="7">
        <v>-3</v>
      </c>
      <c r="J62" s="7">
        <v>9</v>
      </c>
      <c r="K62" s="7">
        <v>2</v>
      </c>
      <c r="L62" s="7">
        <v>-12</v>
      </c>
      <c r="M62" s="7">
        <v>12</v>
      </c>
      <c r="N62" s="7">
        <v>12</v>
      </c>
      <c r="O62" s="7" t="s">
        <v>9</v>
      </c>
      <c r="P62" s="7">
        <v>-17</v>
      </c>
      <c r="Q62" s="7">
        <v>0</v>
      </c>
      <c r="R62" s="7">
        <v>12</v>
      </c>
      <c r="S62" s="7">
        <v>-16</v>
      </c>
      <c r="T62" s="7">
        <v>-9</v>
      </c>
      <c r="U62" s="7" t="s">
        <v>9</v>
      </c>
      <c r="V62" s="7" t="s">
        <v>9</v>
      </c>
      <c r="W62" s="7" t="s">
        <v>9</v>
      </c>
      <c r="X62" s="7" t="s">
        <v>9</v>
      </c>
      <c r="Y62" s="20">
        <f t="shared" si="3"/>
        <v>10</v>
      </c>
      <c r="Z62" s="2">
        <f t="shared" si="0"/>
        <v>15</v>
      </c>
      <c r="AA62" s="2">
        <f t="shared" si="4"/>
        <v>8</v>
      </c>
      <c r="AB62" s="2">
        <f t="shared" si="5"/>
        <v>1</v>
      </c>
      <c r="AC62" s="2">
        <f t="shared" si="6"/>
        <v>6</v>
      </c>
      <c r="AE62">
        <f t="shared" si="7"/>
        <v>0</v>
      </c>
      <c r="AF62">
        <f t="shared" si="8"/>
        <v>12</v>
      </c>
      <c r="AG62">
        <f t="shared" si="9"/>
        <v>3</v>
      </c>
      <c r="AH62">
        <f t="shared" si="10"/>
        <v>0</v>
      </c>
      <c r="AI62">
        <f t="shared" si="1"/>
        <v>15</v>
      </c>
      <c r="AJ62" t="str">
        <f t="shared" si="11"/>
        <v/>
      </c>
      <c r="AK62" t="s">
        <v>708</v>
      </c>
      <c r="AL62" s="43">
        <f t="shared" si="12"/>
        <v>0</v>
      </c>
      <c r="AM62" s="43">
        <f t="shared" si="13"/>
        <v>0</v>
      </c>
      <c r="AN62" s="43">
        <f t="shared" si="14"/>
        <v>0</v>
      </c>
      <c r="AO62" s="43">
        <f t="shared" si="15"/>
        <v>15</v>
      </c>
    </row>
    <row r="63" spans="1:41" x14ac:dyDescent="0.25">
      <c r="A63" s="19" t="s">
        <v>95</v>
      </c>
      <c r="B63" s="19" t="s">
        <v>96</v>
      </c>
      <c r="C63" s="13" t="str">
        <f t="shared" si="2"/>
        <v>Mike McDonagh</v>
      </c>
      <c r="D63" s="7">
        <v>-4</v>
      </c>
      <c r="E63" s="7">
        <v>-1</v>
      </c>
      <c r="F63" s="7">
        <v>0</v>
      </c>
      <c r="G63" s="7">
        <v>-3</v>
      </c>
      <c r="H63" s="7">
        <v>-5</v>
      </c>
      <c r="I63" s="7">
        <v>-12</v>
      </c>
      <c r="J63" s="7">
        <v>-2</v>
      </c>
      <c r="K63" s="7">
        <v>-8</v>
      </c>
      <c r="L63" s="7">
        <v>-4</v>
      </c>
      <c r="M63" s="7">
        <v>-11</v>
      </c>
      <c r="N63" s="7">
        <v>-3</v>
      </c>
      <c r="O63" s="7" t="s">
        <v>9</v>
      </c>
      <c r="P63" s="7">
        <v>-11</v>
      </c>
      <c r="Q63" s="7">
        <v>1</v>
      </c>
      <c r="R63" s="7">
        <v>5</v>
      </c>
      <c r="S63" s="7">
        <v>4</v>
      </c>
      <c r="T63" s="7">
        <v>0</v>
      </c>
      <c r="U63" s="7">
        <v>-6</v>
      </c>
      <c r="V63" s="7" t="s">
        <v>9</v>
      </c>
      <c r="W63" s="7" t="s">
        <v>9</v>
      </c>
      <c r="X63" s="7" t="s">
        <v>9</v>
      </c>
      <c r="Y63" s="20">
        <f t="shared" si="3"/>
        <v>-60</v>
      </c>
      <c r="Z63" s="2">
        <f t="shared" si="0"/>
        <v>17</v>
      </c>
      <c r="AA63" s="2">
        <f t="shared" si="4"/>
        <v>3</v>
      </c>
      <c r="AB63" s="2">
        <f t="shared" si="5"/>
        <v>2</v>
      </c>
      <c r="AC63" s="2">
        <f t="shared" si="6"/>
        <v>12</v>
      </c>
      <c r="AE63">
        <f t="shared" si="7"/>
        <v>0</v>
      </c>
      <c r="AF63">
        <f t="shared" si="8"/>
        <v>2</v>
      </c>
      <c r="AG63">
        <f t="shared" si="9"/>
        <v>12</v>
      </c>
      <c r="AH63">
        <f t="shared" si="10"/>
        <v>3</v>
      </c>
      <c r="AI63">
        <f t="shared" si="1"/>
        <v>17</v>
      </c>
      <c r="AJ63" t="str">
        <f t="shared" si="11"/>
        <v/>
      </c>
      <c r="AK63" t="s">
        <v>97</v>
      </c>
      <c r="AL63" s="43">
        <f t="shared" si="12"/>
        <v>0</v>
      </c>
      <c r="AM63" s="43">
        <f t="shared" si="13"/>
        <v>0</v>
      </c>
      <c r="AN63" s="43">
        <f t="shared" si="14"/>
        <v>17</v>
      </c>
      <c r="AO63" s="43">
        <f t="shared" si="15"/>
        <v>0</v>
      </c>
    </row>
    <row r="64" spans="1:41" x14ac:dyDescent="0.25">
      <c r="A64" s="19" t="s">
        <v>98</v>
      </c>
      <c r="B64" s="19" t="s">
        <v>99</v>
      </c>
      <c r="C64" s="13" t="str">
        <f t="shared" si="2"/>
        <v>Phil McDonald</v>
      </c>
      <c r="D64" s="7">
        <v>-4</v>
      </c>
      <c r="E64" s="7">
        <v>26</v>
      </c>
      <c r="F64" s="7">
        <v>-7</v>
      </c>
      <c r="G64" s="7">
        <v>-9</v>
      </c>
      <c r="H64" s="7">
        <v>18</v>
      </c>
      <c r="I64" s="7">
        <v>20</v>
      </c>
      <c r="J64" s="7">
        <v>13</v>
      </c>
      <c r="K64" s="7">
        <v>-9</v>
      </c>
      <c r="L64" s="7">
        <v>5</v>
      </c>
      <c r="M64" s="7">
        <v>8</v>
      </c>
      <c r="N64" s="7">
        <v>0</v>
      </c>
      <c r="O64" s="7">
        <v>1</v>
      </c>
      <c r="P64" s="7">
        <v>-7</v>
      </c>
      <c r="Q64" s="7">
        <v>7</v>
      </c>
      <c r="R64" s="7">
        <v>1</v>
      </c>
      <c r="S64" s="7">
        <v>3</v>
      </c>
      <c r="T64" s="7">
        <v>3</v>
      </c>
      <c r="U64" s="7">
        <v>-20</v>
      </c>
      <c r="V64" s="7" t="s">
        <v>9</v>
      </c>
      <c r="W64" s="7" t="s">
        <v>9</v>
      </c>
      <c r="X64" s="7" t="s">
        <v>9</v>
      </c>
      <c r="Y64" s="20">
        <f t="shared" si="3"/>
        <v>49</v>
      </c>
      <c r="Z64" s="2">
        <f t="shared" si="0"/>
        <v>18</v>
      </c>
      <c r="AA64" s="2">
        <f t="shared" si="4"/>
        <v>11</v>
      </c>
      <c r="AB64" s="2">
        <f t="shared" si="5"/>
        <v>1</v>
      </c>
      <c r="AC64" s="2">
        <f t="shared" si="6"/>
        <v>6</v>
      </c>
      <c r="AE64">
        <f t="shared" si="7"/>
        <v>0</v>
      </c>
      <c r="AF64">
        <f t="shared" si="8"/>
        <v>0</v>
      </c>
      <c r="AG64">
        <f t="shared" si="9"/>
        <v>0</v>
      </c>
      <c r="AH64">
        <f t="shared" si="10"/>
        <v>18</v>
      </c>
      <c r="AI64">
        <f t="shared" si="1"/>
        <v>18</v>
      </c>
      <c r="AJ64" t="str">
        <f t="shared" si="11"/>
        <v/>
      </c>
      <c r="AK64" t="s">
        <v>100</v>
      </c>
      <c r="AL64" s="43">
        <f t="shared" si="12"/>
        <v>0</v>
      </c>
      <c r="AM64" s="43">
        <f t="shared" si="13"/>
        <v>0</v>
      </c>
      <c r="AN64" s="43">
        <f t="shared" si="14"/>
        <v>18</v>
      </c>
      <c r="AO64" s="43">
        <f t="shared" si="15"/>
        <v>0</v>
      </c>
    </row>
    <row r="65" spans="1:41" x14ac:dyDescent="0.25">
      <c r="A65" t="s">
        <v>101</v>
      </c>
      <c r="B65" t="s">
        <v>99</v>
      </c>
      <c r="C65" s="13" t="str">
        <f t="shared" si="2"/>
        <v>Steven McDonald</v>
      </c>
      <c r="D65" s="7">
        <v>-6</v>
      </c>
      <c r="E65" s="7">
        <v>-14</v>
      </c>
      <c r="F65" s="7">
        <v>8</v>
      </c>
      <c r="G65" s="7">
        <v>11</v>
      </c>
      <c r="H65" s="7">
        <v>-4</v>
      </c>
      <c r="I65" s="7">
        <v>10</v>
      </c>
      <c r="J65" s="7">
        <v>0</v>
      </c>
      <c r="K65" s="7">
        <v>-18</v>
      </c>
      <c r="L65" s="7">
        <v>-8</v>
      </c>
      <c r="M65" s="7">
        <v>-14</v>
      </c>
      <c r="N65" s="7">
        <v>15</v>
      </c>
      <c r="O65" s="7">
        <v>2</v>
      </c>
      <c r="P65" s="7">
        <v>13</v>
      </c>
      <c r="Q65" s="7">
        <v>7</v>
      </c>
      <c r="R65" s="7">
        <v>6</v>
      </c>
      <c r="S65" s="7">
        <v>-6</v>
      </c>
      <c r="T65" s="7">
        <v>-4</v>
      </c>
      <c r="U65" s="7">
        <v>1</v>
      </c>
      <c r="V65" s="7" t="s">
        <v>9</v>
      </c>
      <c r="W65" s="7" t="s">
        <v>9</v>
      </c>
      <c r="X65" s="7" t="s">
        <v>9</v>
      </c>
      <c r="Y65" s="20">
        <f t="shared" si="3"/>
        <v>-1</v>
      </c>
      <c r="Z65" s="2">
        <f t="shared" si="0"/>
        <v>18</v>
      </c>
      <c r="AA65" s="2">
        <f t="shared" si="4"/>
        <v>9</v>
      </c>
      <c r="AB65" s="2">
        <f t="shared" si="5"/>
        <v>1</v>
      </c>
      <c r="AC65" s="2">
        <f t="shared" si="6"/>
        <v>8</v>
      </c>
      <c r="AE65">
        <f t="shared" si="7"/>
        <v>17</v>
      </c>
      <c r="AF65">
        <f t="shared" si="8"/>
        <v>0</v>
      </c>
      <c r="AG65">
        <f t="shared" si="9"/>
        <v>1</v>
      </c>
      <c r="AH65">
        <f t="shared" si="10"/>
        <v>0</v>
      </c>
      <c r="AI65">
        <f t="shared" si="1"/>
        <v>18</v>
      </c>
      <c r="AJ65" t="str">
        <f t="shared" si="11"/>
        <v/>
      </c>
      <c r="AK65" t="s">
        <v>236</v>
      </c>
      <c r="AL65" s="43">
        <f t="shared" si="12"/>
        <v>17</v>
      </c>
      <c r="AM65" s="43">
        <f t="shared" si="13"/>
        <v>1</v>
      </c>
      <c r="AN65" s="43">
        <f t="shared" si="14"/>
        <v>0</v>
      </c>
      <c r="AO65" s="43">
        <f t="shared" si="15"/>
        <v>0</v>
      </c>
    </row>
    <row r="66" spans="1:41" x14ac:dyDescent="0.25">
      <c r="A66" t="s">
        <v>360</v>
      </c>
      <c r="B66" t="s">
        <v>163</v>
      </c>
      <c r="C66" s="13" t="str">
        <f t="shared" si="2"/>
        <v>Patrick McGirr</v>
      </c>
      <c r="D66" s="7">
        <v>6</v>
      </c>
      <c r="E66" s="7">
        <v>-6</v>
      </c>
      <c r="F66" s="7">
        <v>8</v>
      </c>
      <c r="G66" s="7">
        <v>12</v>
      </c>
      <c r="H66" s="7">
        <v>-15</v>
      </c>
      <c r="I66" s="7">
        <v>11</v>
      </c>
      <c r="J66" s="7">
        <v>-1</v>
      </c>
      <c r="K66" s="7" t="s">
        <v>9</v>
      </c>
      <c r="L66" s="7">
        <v>-14</v>
      </c>
      <c r="M66" s="7">
        <v>5</v>
      </c>
      <c r="N66" s="7">
        <v>8</v>
      </c>
      <c r="O66" s="7">
        <v>6</v>
      </c>
      <c r="P66" s="7">
        <v>6</v>
      </c>
      <c r="Q66" s="7">
        <v>-8</v>
      </c>
      <c r="R66" s="7">
        <v>5</v>
      </c>
      <c r="S66" s="7">
        <v>-4</v>
      </c>
      <c r="T66" s="7">
        <v>-3</v>
      </c>
      <c r="U66" s="7">
        <v>-2</v>
      </c>
      <c r="V66" s="7">
        <v>-4</v>
      </c>
      <c r="W66" s="7" t="s">
        <v>9</v>
      </c>
      <c r="X66" s="7" t="s">
        <v>9</v>
      </c>
      <c r="Y66" s="20">
        <f t="shared" si="3"/>
        <v>10</v>
      </c>
      <c r="Z66" s="2">
        <f t="shared" ref="Z66:Z109" si="16">SUM(AA66:AC66)</f>
        <v>18</v>
      </c>
      <c r="AA66" s="2">
        <f t="shared" si="4"/>
        <v>9</v>
      </c>
      <c r="AB66" s="2">
        <f t="shared" si="5"/>
        <v>0</v>
      </c>
      <c r="AC66" s="2">
        <f t="shared" si="6"/>
        <v>9</v>
      </c>
      <c r="AE66">
        <f t="shared" si="7"/>
        <v>0</v>
      </c>
      <c r="AF66">
        <f t="shared" si="8"/>
        <v>0</v>
      </c>
      <c r="AG66">
        <f t="shared" si="9"/>
        <v>1</v>
      </c>
      <c r="AH66">
        <f t="shared" si="10"/>
        <v>17</v>
      </c>
      <c r="AI66">
        <f t="shared" ref="AI66" si="17">SUM(AE66:AH66)</f>
        <v>18</v>
      </c>
      <c r="AJ66" t="str">
        <f t="shared" si="11"/>
        <v/>
      </c>
      <c r="AK66" t="s">
        <v>284</v>
      </c>
      <c r="AL66" s="43">
        <f t="shared" si="12"/>
        <v>0</v>
      </c>
      <c r="AM66" s="43">
        <f t="shared" si="13"/>
        <v>18</v>
      </c>
      <c r="AN66" s="43">
        <f t="shared" si="14"/>
        <v>0</v>
      </c>
      <c r="AO66" s="43">
        <f t="shared" si="15"/>
        <v>0</v>
      </c>
    </row>
    <row r="67" spans="1:41" x14ac:dyDescent="0.25">
      <c r="A67" t="s">
        <v>50</v>
      </c>
      <c r="B67" t="s">
        <v>102</v>
      </c>
      <c r="C67" s="13" t="str">
        <f t="shared" ref="C67:C96" si="18">A67&amp;" "&amp;B67</f>
        <v>Andrew McGorman</v>
      </c>
      <c r="D67" s="7">
        <v>-4</v>
      </c>
      <c r="E67" s="7">
        <v>14</v>
      </c>
      <c r="F67" s="7">
        <v>-13</v>
      </c>
      <c r="G67" s="7">
        <v>-7</v>
      </c>
      <c r="H67" s="7">
        <v>6</v>
      </c>
      <c r="I67" s="7">
        <v>11</v>
      </c>
      <c r="J67" s="7">
        <v>-4</v>
      </c>
      <c r="K67" s="7">
        <v>-4</v>
      </c>
      <c r="L67" s="7">
        <v>13</v>
      </c>
      <c r="M67" s="7" t="s">
        <v>9</v>
      </c>
      <c r="N67" s="7">
        <v>11</v>
      </c>
      <c r="O67" s="7">
        <v>-2</v>
      </c>
      <c r="P67" s="7">
        <v>17</v>
      </c>
      <c r="Q67" s="7">
        <v>7</v>
      </c>
      <c r="R67" s="7">
        <v>1</v>
      </c>
      <c r="S67" s="7">
        <v>-5</v>
      </c>
      <c r="T67" s="7">
        <v>16</v>
      </c>
      <c r="U67" s="7">
        <v>17</v>
      </c>
      <c r="V67" s="7" t="s">
        <v>9</v>
      </c>
      <c r="W67" s="7" t="s">
        <v>9</v>
      </c>
      <c r="X67" s="7" t="s">
        <v>9</v>
      </c>
      <c r="Y67" s="20">
        <f t="shared" ref="Y67:Y109" si="19">SUM(D67:X67)</f>
        <v>74</v>
      </c>
      <c r="Z67" s="2">
        <f t="shared" si="16"/>
        <v>17</v>
      </c>
      <c r="AA67" s="2">
        <f t="shared" ref="AA67:AA109" si="20">COUNTIF(D67:X67,"&gt;0")</f>
        <v>10</v>
      </c>
      <c r="AB67" s="2">
        <f t="shared" ref="AB67:AB109" si="21">COUNTIF(D67:X67,0)</f>
        <v>0</v>
      </c>
      <c r="AC67" s="2">
        <f t="shared" ref="AC67:AC109" si="22">COUNTIF(D67:X67,"&lt;0")</f>
        <v>7</v>
      </c>
      <c r="AE67">
        <f t="shared" ref="AE67:AE109" si="23">IF(ISERROR(VLOOKUP($C67,$A$115:$C$190,3,FALSE)=1),0,IF(VLOOKUP($C67,$A$115:$C$190,3,FALSE)=1,1,0))+IF(ISERROR(VLOOKUP($C67,$D$115:$F$190,3,FALSE)=1),0,IF(VLOOKUP($C67,$D$115:$F$190,3,FALSE)=1,1,0))+IF(ISERROR(VLOOKUP($C67,$G$115:$I$190,3,FALSE)=1),0,IF(VLOOKUP($C67,$G$115:$I$190,3,FALSE)=1,1,0))+IF(ISERROR(VLOOKUP($C67,$J$115:$L$190,3,FALSE)=1),0,IF(VLOOKUP($C67,$J$115:$L$188,3,FALSE)=1,1,0))+IF(ISERROR(VLOOKUP($C67,$M$115:$O$188,3,FALSE)=1),0,IF(VLOOKUP($C67,$M$115:$O$188,3,FALSE)=1,1,0))+IF(ISERROR(VLOOKUP($C67,$P$115:$R$190,3,FALSE)=1),0,IF(VLOOKUP($C67,$P$115:$R$190,3,FALSE)=1,1,0))+IF(ISERROR(VLOOKUP($C67,$S$115:$U$190,3,FALSE)=1),0,IF(VLOOKUP($C67,$S$115:$U$190,3,FALSE)=1,1,0))+IF(ISERROR(VLOOKUP($C67,$V$115:$X$190,3,FALSE)=1),0,IF(VLOOKUP($C67,$V$115:$X$190,3,FALSE)=1,1,0))+IF(ISERROR(VLOOKUP($C67,$Y$115:$AA$190,3,FALSE)=1),0,IF(VLOOKUP($C67,$Y$115:$AA$190,3,FALSE)=1,1,0))+IF(ISERROR(VLOOKUP($C67,$AB$115:$AD$190,3,FALSE)=1),0,IF(VLOOKUP($C67,$AB$115:$AD$190,3,FALSE)=1,1,0))+IF(ISERROR(VLOOKUP($C67,$AE$115:$AG$190,3,FALSE)=1),0,IF(VLOOKUP($C67,$AE$115:$AG$190,3,FALSE)=1,1,0))+IF(ISERROR(VLOOKUP($C67,$AH$115:$AJ$190,3,FALSE)=1),0,IF(VLOOKUP($C67,$AH$115:$AJ$190,3,FALSE)=1,1,0))+IF(ISERROR(VLOOKUP($C67,$AK$115:$AM$190,3,FALSE)=1),0,IF(VLOOKUP($C67,$AK$115:$AM$190,3,FALSE)=1,1,0))+IF(ISERROR(VLOOKUP($C67,$AN$115:$AP$190,3,FALSE)=1),0,IF(VLOOKUP($C67,$AN$115:$AP$190,3,FALSE)=1,1,0))+IF(ISERROR(VLOOKUP($C67,$AQ$115:$AS$190,3,FALSE)=1),0,IF(VLOOKUP($C67,$AQ$115:$AS$190,3,FALSE)=1,1,0))+IF(ISERROR(VLOOKUP($C67,$AT$115:$AV$190,3,FALSE)=1),0,IF(VLOOKUP($C67,$AT$115:$AV$190,3,FALSE)=1,1,0))+IF(ISERROR(VLOOKUP($C67,$AW$115:$AY$190,3,FALSE)=1),0,IF(VLOOKUP($C67,$AW$115:$AY$190,3,FALSE)=1,1,0))+IF(ISERROR(VLOOKUP($C67,$AZ$115:$BB$190,3,FALSE)=1),0,IF(VLOOKUP($C67,$AZ$115:$BB$190,3,FALSE)=1,1,0))+IF(ISERROR(VLOOKUP($C67,$BC$115:$BE$190,3,FALSE)=1),0,IF(VLOOKUP($C67,$BC$115:$BE$190,3,FALSE)=1,1,0))+IF(ISERROR(VLOOKUP($C67,$BF$115:$BH$190,3,FALSE)=1),0,IF(VLOOKUP($C67,$BF$115:$BH$190,3,FALSE)=1,1,0))+IF(ISERROR(VLOOKUP($C67,$BI$115:$BK$190,3,FALSE)=1),0,IF(VLOOKUP($C67,$BI$115:$BK$190,3,FALSE)=1,1,0))</f>
        <v>0</v>
      </c>
      <c r="AF67">
        <f t="shared" ref="AF67:AF109" si="24">IF(ISERROR(VLOOKUP($C67,$A$115:$C$190,3,FALSE)=2),0,IF(VLOOKUP($C67,$A$115:$C$190,3,FALSE)=2,1,0))+IF(ISERROR(VLOOKUP($C67,$D$115:$F$190,3,FALSE)=2),0,IF(VLOOKUP($C67,$D$115:$F$190,3,FALSE)=2,1,0))+IF(ISERROR(VLOOKUP($C67,$G$115:$I$190,3,FALSE)=2),0,IF(VLOOKUP($C67,$G$115:$I$190,3,FALSE)=2,1,0))+IF(ISERROR(VLOOKUP($C67,$J$115:$L$190,3,FALSE)=2),0,IF(VLOOKUP($C67,$J$115:$L$190,3,FALSE)=2,1,0))+IF(ISERROR(VLOOKUP($C67,$M$115:$O$190,3,FALSE)=2),0,IF(VLOOKUP($C67,$M$115:$O$190,3,FALSE)=2,1,0))+IF(ISERROR(VLOOKUP($C67,$P$115:$R$190,3,FALSE)=2),0,IF(VLOOKUP($C67,$P$115:$R$190,3,FALSE)=2,1,0))+IF(ISERROR(VLOOKUP($C67,$S$115:$U$190,3,FALSE)=2),0,IF(VLOOKUP($C67,$S$115:$U$190,3,FALSE)=2,1,0))+IF(ISERROR(VLOOKUP($C67,$V$115:$X$190,3,FALSE)=2),0,IF(VLOOKUP($C67,$V$115:$X$190,3,FALSE)=2,1,0))+IF(ISERROR(VLOOKUP($C67,$Y$115:$AA$190,3,FALSE)=2),0,IF(VLOOKUP($C67,$Y$115:$AA$190,3,FALSE)=2,1,0))+IF(ISERROR(VLOOKUP($C67,$AB$115:$AD$190,3,FALSE)=2),0,IF(VLOOKUP($C67,$AB$115:$AD$190,3,FALSE)=2,1,0))+IF(ISERROR(VLOOKUP($C67,$AE$115:$AG$190,3,FALSE)=2),0,IF(VLOOKUP($C67,$AE$115:$AG$190,3,FALSE)=2,1,0))+IF(ISERROR(VLOOKUP($C67,$AH$115:$AJ$190,3,FALSE)=2),0,IF(VLOOKUP($C67,$AH$115:$AJ$190,3,FALSE)=2,1,0))+IF(ISERROR(VLOOKUP($C67,$AK$115:$AM$190,3,FALSE)=2),0,IF(VLOOKUP($C67,$AK$115:$AM$190,3,FALSE)=2,1,0))+IF(ISERROR(VLOOKUP($C67,$AN$115:$AP$190,3,FALSE)=2),0,IF(VLOOKUP($C67,$AN$115:$AP$190,3,FALSE)=2,1,0))+IF(ISERROR(VLOOKUP($C67,$AQ$115:$AS$190,3,FALSE)=2),0,IF(VLOOKUP($C67,$AQ$115:$AS$190,3,FALSE)=2,1,0))+IF(ISERROR(VLOOKUP($C67,$AT$115:$AV$190,3,FALSE)=2),0,IF(VLOOKUP($C67,$AT$115:$AV$190,3,FALSE)=2,1,0))+IF(ISERROR(VLOOKUP($C67,$AW$115:$AY$190,3,FALSE)=2),0,IF(VLOOKUP($C67,$AW$115:$AY$190,3,FALSE)=2,1,0))+IF(ISERROR(VLOOKUP($C67,$AZ$115:$BB$190,3,FALSE)=2),0,IF(VLOOKUP($C67,$AZ$115:$BB$190,3,FALSE)=2,1,0))+IF(ISERROR(VLOOKUP($C67,$BC$115:$BE$190,3,FALSE)=2),0,IF(VLOOKUP($C67,$BC$115:$BE$190,3,FALSE)=2,1,0))+IF(ISERROR(VLOOKUP($C67,$BF$115:$BH$190,3,FALSE)=2),0,IF(VLOOKUP($C67,$BF$115:$BH$190,3,FALSE)=2,1,0))+IF(ISERROR(VLOOKUP($C67,$BI$115:$BK$190,3,FALSE)=2),0,IF(VLOOKUP($C67,$BI$115:$BK$190,3,FALSE)=2,1,0))</f>
        <v>0</v>
      </c>
      <c r="AG67">
        <f t="shared" ref="AG67:AG109" si="25">IF(ISERROR(VLOOKUP($C67,$A$115:$C$190,3,FALSE)=3),0,IF(VLOOKUP($C67,$A$115:$C$190,3,FALSE)=3,1,0))+IF(ISERROR(VLOOKUP($C67,$D$115:$F$190,3,FALSE)=3),0,IF(VLOOKUP($C67,$D$115:$F$190,3,FALSE)=3,1,0))+IF(ISERROR(VLOOKUP($C67,$G$115:$I$190,3,FALSE)=3),0,IF(VLOOKUP($C67,$G$115:$I$190,3,FALSE)=3,1,0))+IF(ISERROR(VLOOKUP($C67,$J$115:$L$190,3,FALSE)=3),0,IF(VLOOKUP($C67,$J$115:$L$190,3,FALSE)=3,1,0))+IF(ISERROR(VLOOKUP($C67,$M$115:$O$190,3,FALSE)=3),0,IF(VLOOKUP($C67,$M$115:$O$190,3,FALSE)=3,1,0))+IF(ISERROR(VLOOKUP($C67,$P$115:$R$190,3,FALSE)=3),0,IF(VLOOKUP($C67,$P$115:$R$190,3,FALSE)=3,1,0))+IF(ISERROR(VLOOKUP($C67,$S$115:$U$190,3,FALSE)=3),0,IF(VLOOKUP($C67,$S$115:$U$190,3,FALSE)=3,1,0))+IF(ISERROR(VLOOKUP($C67,$V$115:$X$190,3,FALSE)=3),0,IF(VLOOKUP($C67,$V$115:$X$190,3,FALSE)=3,1,0))+IF(ISERROR(VLOOKUP($C67,$Y$115:$AA$190,3,FALSE)=3),0,IF(VLOOKUP($C67,$Y$115:$AA$190,3,FALSE)=3,1,0))+IF(ISERROR(VLOOKUP($C67,$AB$115:$AD$190,3,FALSE)=3),0,IF(VLOOKUP($C67,$AB$115:$AD$190,3,FALSE)=3,1,0))+IF(ISERROR(VLOOKUP($C67,$AE$115:$AG$190,3,FALSE)=3),0,IF(VLOOKUP($C67,$AE$115:$AG$190,3,FALSE)=3,1,0))+IF(ISERROR(VLOOKUP($C67,$AH$115:$AJ$190,3,FALSE)=3),0,IF(VLOOKUP($C67,$AH$115:$AJ$190,3,FALSE)=3,1,0))+IF(ISERROR(VLOOKUP($C67,$AK$115:$AM$190,3,FALSE)=3),0,IF(VLOOKUP($C67,$AK$115:$AM$190,3,FALSE)=3,1,0))+IF(ISERROR(VLOOKUP($C67,$AN$115:$AP$190,3,FALSE)=3),0,IF(VLOOKUP($C67,$AN$115:$AP$190,3,FALSE)=3,1,0))+IF(ISERROR(VLOOKUP($C67,$AQ$115:$AS$190,3,FALSE)=3),0,IF(VLOOKUP($C67,$AQ$115:$AS$190,3,FALSE)=3,1,0))+IF(ISERROR(VLOOKUP($C67,$AT$115:$AV$190,3,FALSE)=3),0,IF(VLOOKUP($C67,$AT$115:$AV$190,3,FALSE)=3,1,0))+IF(ISERROR(VLOOKUP($C67,$AW$115:$AY$190,3,FALSE)=3),0,IF(VLOOKUP($C67,$AW$115:$AY$190,3,FALSE)=3,1,0))+IF(ISERROR(VLOOKUP($C67,$AZ$115:$BB$190,3,FALSE)=3),0,IF(VLOOKUP($C67,$AZ$115:$BB$190,3,FALSE)=3,1,0))+IF(ISERROR(VLOOKUP($C67,$BC$115:$BE$190,3,FALSE)=3),0,IF(VLOOKUP($C67,$BC$115:$BE$190,3,FALSE)=3,1,0))+IF(ISERROR(VLOOKUP($C67,$BF$115:$BH$190,3,FALSE)=3),0,IF(VLOOKUP($C67,$BF$115:$BH$190,3,FALSE)=3,1,0))+IF(ISERROR(VLOOKUP($C67,$BI$115:$BK$190,3,FALSE)=3),0,IF(VLOOKUP($C67,$BI$115:$BK$190,3,FALSE)=3,1,0))</f>
        <v>16</v>
      </c>
      <c r="AH67">
        <f t="shared" ref="AH67:AH109" si="26">IF(ISERROR(VLOOKUP($C67,$A$115:$C$190,3,FALSE)=4),0,IF(VLOOKUP($C67,$A$115:$C$190,3,FALSE)=4,1,0))+IF(ISERROR(VLOOKUP($C67,$D$115:$F$190,3,FALSE)=4),0,IF(VLOOKUP($C67,$D$115:$F$190,3,FALSE)=4,1,0))+IF(ISERROR(VLOOKUP($C67,$G$115:$I$190,3,FALSE)=4),0,IF(VLOOKUP($C67,$G$115:$I$190,3,FALSE)=4,1,0))+IF(ISERROR(VLOOKUP($C67,$J$115:$L$190,3,FALSE)=4),0,IF(VLOOKUP($C67,$J$115:$L$190,3,FALSE)=4,1,0))+IF(ISERROR(VLOOKUP($C67,$M$115:$O$190,3,FALSE)=4),0,IF(VLOOKUP($C67,$M$115:$O$190,3,FALSE)=4,1,0))+IF(ISERROR(VLOOKUP($C67,$P$115:$R$190,3,FALSE)=4),0,IF(VLOOKUP($C67,$P$115:$R$190,3,FALSE)=4,1,0))+IF(ISERROR(VLOOKUP($C67,$S$115:$U$190,3,FALSE)=4),0,IF(VLOOKUP($C67,$S$115:$U$190,3,FALSE)=4,1,0))+IF(ISERROR(VLOOKUP($C67,$V$115:$X$190,3,FALSE)=4),0,IF(VLOOKUP($C67,$V$115:$X$190,3,FALSE)=4,1,0))+IF(ISERROR(VLOOKUP($C67,$Y$115:$AA$190,3,FALSE)=4),0,IF(VLOOKUP($C67,$Y$115:$AA$190,3,FALSE)=4,1,0))+IF(ISERROR(VLOOKUP($C67,$AB$115:$AD$190,3,FALSE)=4),0,IF(VLOOKUP($C67,$AB$115:$AD$190,3,FALSE)=4,1,0))+IF(ISERROR(VLOOKUP($C67,$AE$115:$AG$190,3,FALSE)=4),0,IF(VLOOKUP($C67,$AE$115:$AG$190,3,FALSE)=4,1,0))+IF(ISERROR(VLOOKUP($C67,$AH$115:$AJ$190,3,FALSE)=4),0,IF(VLOOKUP($C67,$AH$115:$AJ$190,3,FALSE)=4,1,0))+IF(ISERROR(VLOOKUP($C67,$AK$115:$AM$190,3,FALSE)=4),0,IF(VLOOKUP($C67,$AK$115:$AM$190,3,FALSE)=4,1,0))+IF(ISERROR(VLOOKUP($C67,$AN$115:$AP$190,3,FALSE)=4),0,IF(VLOOKUP($C67,$AN$115:$AP$190,3,FALSE)=4,1,0))+IF(ISERROR(VLOOKUP($C67,$AQ$115:$AS$190,3,FALSE)=4),0,IF(VLOOKUP($C67,$AQ$115:$AS$190,3,FALSE)=4,1,0))+IF(ISERROR(VLOOKUP($C67,$AT$115:$AV$190,3,FALSE)=4),0,IF(VLOOKUP($C67,$AT$115:$AV$190,3,FALSE)=4,1,0))+IF(ISERROR(VLOOKUP($C67,$AW$115:$AY$190,3,FALSE)=4),0,IF(VLOOKUP($C67,$AW$115:$AY$190,3,FALSE)=4,1,0))+IF(ISERROR(VLOOKUP($C67,$AZ$115:$BB$190,3,FALSE)=4),0,IF(VLOOKUP($C67,$AZ$115:$BB$190,3,FALSE)=4,1,0))+IF(ISERROR(VLOOKUP($C67,$BC$115:$BE$190,3,FALSE)=4),0,IF(VLOOKUP($C67,$BC$115:$BE$190,3,FALSE)=4,1,0))+IF(ISERROR(VLOOKUP($C67,$BF$115:$BH$190,3,FALSE)=4),0,IF(VLOOKUP($C67,$BF$115:$BH$190,3,FALSE)=4,1,0))+IF(ISERROR(VLOOKUP($C67,$BI$115:$BK$190,3,FALSE)=4),0,IF(VLOOKUP($C67,$BI$115:$BK$190,3,FALSE)=4,1,0))</f>
        <v>1</v>
      </c>
      <c r="AI67">
        <f t="shared" ref="AI67:AI94" si="27">SUM(AE67:AH67)</f>
        <v>17</v>
      </c>
      <c r="AJ67" t="str">
        <f t="shared" si="11"/>
        <v/>
      </c>
      <c r="AK67" t="s">
        <v>103</v>
      </c>
      <c r="AL67" s="43">
        <f t="shared" ref="AL67:AL96" si="28">COUNTIF($A$115:$AZ$130,$AK67)</f>
        <v>17</v>
      </c>
      <c r="AM67" s="43">
        <f t="shared" ref="AM67:AM96" si="29">COUNTIF($A$131:$AZ$146,$AK67)+COUNTIF($BC$115:$BC$130,$AK67)</f>
        <v>0</v>
      </c>
      <c r="AN67" s="43">
        <f t="shared" ref="AN67:AN96" si="30">COUNTIF($A$147:$AZ$162,$AK67)</f>
        <v>0</v>
      </c>
      <c r="AO67" s="43">
        <f t="shared" ref="AO67:AO96" si="31">COUNTIF($A$162:$AZ$186,$AK67)</f>
        <v>0</v>
      </c>
    </row>
    <row r="68" spans="1:41" x14ac:dyDescent="0.25">
      <c r="A68" t="s">
        <v>104</v>
      </c>
      <c r="B68" t="s">
        <v>105</v>
      </c>
      <c r="C68" s="13" t="str">
        <f t="shared" si="18"/>
        <v>Ian McLaughlin</v>
      </c>
      <c r="D68" s="7">
        <v>-13</v>
      </c>
      <c r="E68" s="7" t="s">
        <v>9</v>
      </c>
      <c r="F68" s="7" t="s">
        <v>9</v>
      </c>
      <c r="G68" s="7" t="s">
        <v>9</v>
      </c>
      <c r="H68" s="7" t="s">
        <v>9</v>
      </c>
      <c r="I68" s="7" t="s">
        <v>9</v>
      </c>
      <c r="J68" s="7" t="s">
        <v>9</v>
      </c>
      <c r="K68" s="7" t="s">
        <v>9</v>
      </c>
      <c r="L68" s="7" t="s">
        <v>9</v>
      </c>
      <c r="M68" s="7" t="s">
        <v>9</v>
      </c>
      <c r="N68" s="7" t="s">
        <v>9</v>
      </c>
      <c r="O68" s="7" t="s">
        <v>9</v>
      </c>
      <c r="P68" s="7" t="s">
        <v>9</v>
      </c>
      <c r="Q68" s="7" t="s">
        <v>9</v>
      </c>
      <c r="R68" s="7" t="s">
        <v>9</v>
      </c>
      <c r="S68" s="7" t="s">
        <v>9</v>
      </c>
      <c r="T68" s="7" t="s">
        <v>9</v>
      </c>
      <c r="U68" s="7" t="s">
        <v>9</v>
      </c>
      <c r="V68" s="7" t="s">
        <v>9</v>
      </c>
      <c r="W68" s="7" t="s">
        <v>9</v>
      </c>
      <c r="X68" s="7" t="s">
        <v>9</v>
      </c>
      <c r="Y68" s="20">
        <f t="shared" si="19"/>
        <v>-13</v>
      </c>
      <c r="Z68" s="2">
        <f t="shared" si="16"/>
        <v>1</v>
      </c>
      <c r="AA68" s="2">
        <f t="shared" si="20"/>
        <v>0</v>
      </c>
      <c r="AB68" s="2">
        <f t="shared" si="21"/>
        <v>0</v>
      </c>
      <c r="AC68" s="2">
        <f t="shared" si="22"/>
        <v>1</v>
      </c>
      <c r="AE68">
        <f t="shared" si="23"/>
        <v>0</v>
      </c>
      <c r="AF68">
        <f t="shared" si="24"/>
        <v>0</v>
      </c>
      <c r="AG68">
        <f t="shared" si="25"/>
        <v>0</v>
      </c>
      <c r="AH68">
        <f t="shared" si="26"/>
        <v>1</v>
      </c>
      <c r="AI68">
        <f t="shared" si="27"/>
        <v>1</v>
      </c>
      <c r="AJ68" t="str">
        <f t="shared" ref="AJ68:AJ109" si="32">IF(AI68=Z68,"","no")</f>
        <v/>
      </c>
      <c r="AK68" t="s">
        <v>106</v>
      </c>
      <c r="AL68" s="43">
        <f t="shared" si="28"/>
        <v>0</v>
      </c>
      <c r="AM68" s="43">
        <f t="shared" si="29"/>
        <v>0</v>
      </c>
      <c r="AN68" s="43">
        <f t="shared" si="30"/>
        <v>0</v>
      </c>
      <c r="AO68" s="43">
        <f t="shared" si="31"/>
        <v>1</v>
      </c>
    </row>
    <row r="69" spans="1:41" x14ac:dyDescent="0.25">
      <c r="A69" s="19" t="s">
        <v>654</v>
      </c>
      <c r="B69" t="s">
        <v>655</v>
      </c>
      <c r="C69" s="13" t="str">
        <f t="shared" si="18"/>
        <v>Jan Moen</v>
      </c>
      <c r="D69" s="7">
        <v>12</v>
      </c>
      <c r="E69" s="7">
        <v>-11</v>
      </c>
      <c r="F69" s="7">
        <v>-6</v>
      </c>
      <c r="G69" s="7" t="s">
        <v>9</v>
      </c>
      <c r="H69" s="7" t="s">
        <v>9</v>
      </c>
      <c r="I69" s="7" t="s">
        <v>9</v>
      </c>
      <c r="J69" s="7">
        <v>12</v>
      </c>
      <c r="K69" s="7">
        <v>-9</v>
      </c>
      <c r="L69" s="7">
        <v>5</v>
      </c>
      <c r="M69" s="7">
        <v>8</v>
      </c>
      <c r="N69" s="7">
        <v>0</v>
      </c>
      <c r="O69" s="7">
        <v>1</v>
      </c>
      <c r="P69" s="7">
        <v>-7</v>
      </c>
      <c r="Q69" s="7">
        <v>7</v>
      </c>
      <c r="R69" s="7">
        <v>1</v>
      </c>
      <c r="S69" s="7">
        <v>-2</v>
      </c>
      <c r="T69" s="7">
        <v>3</v>
      </c>
      <c r="U69" s="7">
        <v>-20</v>
      </c>
      <c r="V69" s="7" t="s">
        <v>9</v>
      </c>
      <c r="W69" s="7" t="s">
        <v>9</v>
      </c>
      <c r="X69" s="7" t="s">
        <v>9</v>
      </c>
      <c r="Y69" s="20">
        <f t="shared" si="19"/>
        <v>-6</v>
      </c>
      <c r="Z69" s="2">
        <f t="shared" si="16"/>
        <v>15</v>
      </c>
      <c r="AA69" s="2">
        <f t="shared" si="20"/>
        <v>8</v>
      </c>
      <c r="AB69" s="2">
        <f t="shared" si="21"/>
        <v>1</v>
      </c>
      <c r="AC69" s="2">
        <f t="shared" si="22"/>
        <v>6</v>
      </c>
      <c r="AE69">
        <f t="shared" si="23"/>
        <v>13</v>
      </c>
      <c r="AF69">
        <f t="shared" si="24"/>
        <v>1</v>
      </c>
      <c r="AG69">
        <f t="shared" si="25"/>
        <v>1</v>
      </c>
      <c r="AH69">
        <f t="shared" si="26"/>
        <v>0</v>
      </c>
      <c r="AI69">
        <f t="shared" si="27"/>
        <v>15</v>
      </c>
      <c r="AJ69" t="str">
        <f t="shared" si="32"/>
        <v/>
      </c>
      <c r="AK69" t="s">
        <v>605</v>
      </c>
      <c r="AL69" s="43">
        <f t="shared" si="28"/>
        <v>0</v>
      </c>
      <c r="AM69" s="43">
        <f t="shared" si="29"/>
        <v>0</v>
      </c>
      <c r="AN69" s="43">
        <f t="shared" si="30"/>
        <v>14</v>
      </c>
      <c r="AO69" s="43">
        <f t="shared" si="31"/>
        <v>1</v>
      </c>
    </row>
    <row r="70" spans="1:41" x14ac:dyDescent="0.25">
      <c r="A70" t="s">
        <v>113</v>
      </c>
      <c r="B70" t="s">
        <v>114</v>
      </c>
      <c r="C70" s="13" t="str">
        <f t="shared" si="18"/>
        <v>Mick Moffatt</v>
      </c>
      <c r="D70" s="7">
        <v>12</v>
      </c>
      <c r="E70" s="7">
        <v>-11</v>
      </c>
      <c r="F70" s="7">
        <v>-6</v>
      </c>
      <c r="G70" s="7">
        <v>-3</v>
      </c>
      <c r="H70" s="7">
        <v>-1</v>
      </c>
      <c r="I70" s="7">
        <v>8</v>
      </c>
      <c r="J70" s="7">
        <v>0</v>
      </c>
      <c r="K70" s="7">
        <v>9</v>
      </c>
      <c r="L70" s="7" t="s">
        <v>9</v>
      </c>
      <c r="M70" s="7" t="s">
        <v>9</v>
      </c>
      <c r="N70" s="7">
        <v>0</v>
      </c>
      <c r="O70" s="7">
        <v>1</v>
      </c>
      <c r="P70" s="7">
        <v>-14</v>
      </c>
      <c r="Q70" s="7">
        <v>13</v>
      </c>
      <c r="R70" s="7">
        <v>-4</v>
      </c>
      <c r="S70" s="7">
        <v>1</v>
      </c>
      <c r="T70" s="7">
        <v>6</v>
      </c>
      <c r="U70" s="7">
        <v>16</v>
      </c>
      <c r="V70" s="7">
        <v>16</v>
      </c>
      <c r="W70" s="7" t="s">
        <v>9</v>
      </c>
      <c r="X70" s="7" t="s">
        <v>9</v>
      </c>
      <c r="Y70" s="20">
        <f t="shared" si="19"/>
        <v>43</v>
      </c>
      <c r="Z70" s="2">
        <f t="shared" si="16"/>
        <v>17</v>
      </c>
      <c r="AA70" s="2">
        <f t="shared" si="20"/>
        <v>9</v>
      </c>
      <c r="AB70" s="2">
        <f t="shared" si="21"/>
        <v>2</v>
      </c>
      <c r="AC70" s="2">
        <f t="shared" si="22"/>
        <v>6</v>
      </c>
      <c r="AE70">
        <f t="shared" si="23"/>
        <v>0</v>
      </c>
      <c r="AF70">
        <f t="shared" si="24"/>
        <v>7</v>
      </c>
      <c r="AG70">
        <f t="shared" si="25"/>
        <v>3</v>
      </c>
      <c r="AH70">
        <f t="shared" si="26"/>
        <v>7</v>
      </c>
      <c r="AI70">
        <f t="shared" si="27"/>
        <v>17</v>
      </c>
      <c r="AJ70" t="str">
        <f t="shared" si="32"/>
        <v/>
      </c>
      <c r="AK70" t="s">
        <v>115</v>
      </c>
      <c r="AL70" s="43">
        <f t="shared" si="28"/>
        <v>0</v>
      </c>
      <c r="AM70" s="43">
        <f t="shared" si="29"/>
        <v>7</v>
      </c>
      <c r="AN70" s="43">
        <f t="shared" si="30"/>
        <v>10</v>
      </c>
      <c r="AO70" s="43">
        <f t="shared" si="31"/>
        <v>3</v>
      </c>
    </row>
    <row r="71" spans="1:41" x14ac:dyDescent="0.25">
      <c r="A71" t="s">
        <v>122</v>
      </c>
      <c r="B71" t="s">
        <v>717</v>
      </c>
      <c r="C71" s="13" t="str">
        <f t="shared" si="18"/>
        <v>Peter Munn</v>
      </c>
      <c r="D71" s="7" t="s">
        <v>9</v>
      </c>
      <c r="E71" s="7" t="s">
        <v>9</v>
      </c>
      <c r="F71" s="7" t="s">
        <v>9</v>
      </c>
      <c r="G71" s="7">
        <v>0</v>
      </c>
      <c r="H71" s="7" t="s">
        <v>9</v>
      </c>
      <c r="I71" s="7" t="s">
        <v>9</v>
      </c>
      <c r="J71" s="7" t="s">
        <v>9</v>
      </c>
      <c r="K71" s="7" t="s">
        <v>9</v>
      </c>
      <c r="L71" s="7" t="s">
        <v>9</v>
      </c>
      <c r="M71" s="7" t="s">
        <v>9</v>
      </c>
      <c r="N71" s="7" t="s">
        <v>9</v>
      </c>
      <c r="O71" s="7" t="s">
        <v>9</v>
      </c>
      <c r="P71" s="7" t="s">
        <v>9</v>
      </c>
      <c r="Q71" s="7" t="s">
        <v>9</v>
      </c>
      <c r="R71" s="7" t="s">
        <v>9</v>
      </c>
      <c r="S71" s="7" t="s">
        <v>9</v>
      </c>
      <c r="T71" s="7" t="s">
        <v>9</v>
      </c>
      <c r="U71" s="7" t="s">
        <v>9</v>
      </c>
      <c r="V71" s="7" t="s">
        <v>9</v>
      </c>
      <c r="W71" s="7" t="s">
        <v>9</v>
      </c>
      <c r="X71" s="7" t="s">
        <v>9</v>
      </c>
      <c r="Y71" s="20">
        <f t="shared" si="19"/>
        <v>0</v>
      </c>
      <c r="Z71" s="2">
        <f t="shared" si="16"/>
        <v>1</v>
      </c>
      <c r="AA71" s="2">
        <f t="shared" si="20"/>
        <v>0</v>
      </c>
      <c r="AB71" s="2">
        <f t="shared" si="21"/>
        <v>1</v>
      </c>
      <c r="AC71" s="2">
        <f t="shared" si="22"/>
        <v>0</v>
      </c>
      <c r="AE71">
        <f t="shared" si="23"/>
        <v>0</v>
      </c>
      <c r="AF71">
        <f t="shared" si="24"/>
        <v>1</v>
      </c>
      <c r="AG71">
        <f t="shared" si="25"/>
        <v>0</v>
      </c>
      <c r="AH71">
        <f t="shared" si="26"/>
        <v>0</v>
      </c>
      <c r="AI71">
        <f t="shared" si="27"/>
        <v>1</v>
      </c>
      <c r="AJ71" t="str">
        <f t="shared" si="32"/>
        <v/>
      </c>
      <c r="AK71" t="s">
        <v>715</v>
      </c>
      <c r="AL71" s="43">
        <f t="shared" si="28"/>
        <v>0</v>
      </c>
      <c r="AM71" s="43">
        <f t="shared" si="29"/>
        <v>0</v>
      </c>
      <c r="AN71" s="43">
        <f t="shared" si="30"/>
        <v>0</v>
      </c>
      <c r="AO71" s="43">
        <f t="shared" si="31"/>
        <v>1</v>
      </c>
    </row>
    <row r="72" spans="1:41" x14ac:dyDescent="0.25">
      <c r="A72" t="s">
        <v>585</v>
      </c>
      <c r="B72" s="19" t="s">
        <v>586</v>
      </c>
      <c r="C72" s="13" t="str">
        <f t="shared" si="18"/>
        <v>Matthew Northcott</v>
      </c>
      <c r="D72" s="7">
        <v>13</v>
      </c>
      <c r="E72" s="7">
        <v>-11</v>
      </c>
      <c r="F72" s="7">
        <v>-1</v>
      </c>
      <c r="G72" s="7">
        <v>-8</v>
      </c>
      <c r="H72" s="7">
        <v>5</v>
      </c>
      <c r="I72" s="7">
        <v>-7</v>
      </c>
      <c r="J72" s="7">
        <v>-1</v>
      </c>
      <c r="K72" s="7" t="s">
        <v>9</v>
      </c>
      <c r="L72" s="7">
        <v>-6</v>
      </c>
      <c r="M72" s="7">
        <v>1</v>
      </c>
      <c r="N72" s="7">
        <v>15</v>
      </c>
      <c r="O72" s="7">
        <v>2</v>
      </c>
      <c r="P72" s="7">
        <v>13</v>
      </c>
      <c r="Q72" s="7">
        <v>7</v>
      </c>
      <c r="R72" s="7">
        <v>6</v>
      </c>
      <c r="S72" s="7">
        <v>-6</v>
      </c>
      <c r="T72" s="7">
        <v>-4</v>
      </c>
      <c r="U72" s="7">
        <v>1</v>
      </c>
      <c r="V72" s="7" t="s">
        <v>9</v>
      </c>
      <c r="W72" s="7" t="s">
        <v>9</v>
      </c>
      <c r="X72" s="7" t="s">
        <v>9</v>
      </c>
      <c r="Y72" s="20">
        <f t="shared" si="19"/>
        <v>19</v>
      </c>
      <c r="Z72" s="2">
        <f t="shared" si="16"/>
        <v>17</v>
      </c>
      <c r="AA72" s="2">
        <f t="shared" si="20"/>
        <v>9</v>
      </c>
      <c r="AB72" s="2">
        <f t="shared" si="21"/>
        <v>0</v>
      </c>
      <c r="AC72" s="2">
        <f t="shared" si="22"/>
        <v>8</v>
      </c>
      <c r="AE72">
        <f t="shared" si="23"/>
        <v>0</v>
      </c>
      <c r="AF72">
        <f t="shared" si="24"/>
        <v>0</v>
      </c>
      <c r="AG72">
        <f t="shared" si="25"/>
        <v>0</v>
      </c>
      <c r="AH72">
        <f t="shared" si="26"/>
        <v>17</v>
      </c>
      <c r="AI72">
        <f t="shared" si="27"/>
        <v>17</v>
      </c>
      <c r="AJ72" t="str">
        <f t="shared" si="32"/>
        <v/>
      </c>
      <c r="AK72" t="s">
        <v>557</v>
      </c>
      <c r="AL72" s="43">
        <f t="shared" si="28"/>
        <v>17</v>
      </c>
      <c r="AM72" s="43">
        <f t="shared" si="29"/>
        <v>0</v>
      </c>
      <c r="AN72" s="43">
        <f t="shared" si="30"/>
        <v>0</v>
      </c>
      <c r="AO72" s="43">
        <f t="shared" si="31"/>
        <v>0</v>
      </c>
    </row>
    <row r="73" spans="1:41" x14ac:dyDescent="0.25">
      <c r="A73" t="s">
        <v>688</v>
      </c>
      <c r="B73" t="s">
        <v>689</v>
      </c>
      <c r="C73" s="13" t="str">
        <f t="shared" si="18"/>
        <v>Simson Omabak</v>
      </c>
      <c r="D73" s="7" t="s">
        <v>9</v>
      </c>
      <c r="E73" s="7">
        <v>-14</v>
      </c>
      <c r="F73" s="7" t="s">
        <v>9</v>
      </c>
      <c r="G73" s="7">
        <v>10</v>
      </c>
      <c r="H73" s="7">
        <v>-16</v>
      </c>
      <c r="I73" s="7" t="s">
        <v>9</v>
      </c>
      <c r="J73" s="7" t="s">
        <v>9</v>
      </c>
      <c r="K73" s="7">
        <v>8</v>
      </c>
      <c r="L73" s="7" t="s">
        <v>9</v>
      </c>
      <c r="M73" s="7" t="s">
        <v>9</v>
      </c>
      <c r="N73" s="7" t="s">
        <v>9</v>
      </c>
      <c r="O73" s="7" t="s">
        <v>9</v>
      </c>
      <c r="P73" s="7" t="s">
        <v>9</v>
      </c>
      <c r="Q73" s="7" t="s">
        <v>9</v>
      </c>
      <c r="R73" s="7" t="s">
        <v>9</v>
      </c>
      <c r="S73" s="7" t="s">
        <v>9</v>
      </c>
      <c r="T73" s="7" t="s">
        <v>9</v>
      </c>
      <c r="U73" s="7" t="s">
        <v>9</v>
      </c>
      <c r="V73" s="7" t="s">
        <v>9</v>
      </c>
      <c r="W73" s="7" t="s">
        <v>9</v>
      </c>
      <c r="X73" s="7" t="s">
        <v>9</v>
      </c>
      <c r="Y73" s="20">
        <f t="shared" si="19"/>
        <v>-12</v>
      </c>
      <c r="Z73" s="2">
        <f t="shared" si="16"/>
        <v>4</v>
      </c>
      <c r="AA73" s="2">
        <f t="shared" si="20"/>
        <v>2</v>
      </c>
      <c r="AB73" s="2">
        <f t="shared" si="21"/>
        <v>0</v>
      </c>
      <c r="AC73" s="2">
        <f t="shared" si="22"/>
        <v>2</v>
      </c>
      <c r="AE73">
        <f t="shared" si="23"/>
        <v>1</v>
      </c>
      <c r="AF73">
        <f t="shared" si="24"/>
        <v>2</v>
      </c>
      <c r="AG73">
        <f t="shared" si="25"/>
        <v>1</v>
      </c>
      <c r="AH73">
        <f t="shared" si="26"/>
        <v>0</v>
      </c>
      <c r="AI73">
        <f t="shared" si="27"/>
        <v>4</v>
      </c>
      <c r="AJ73" t="str">
        <f t="shared" si="32"/>
        <v/>
      </c>
      <c r="AK73" t="s">
        <v>709</v>
      </c>
      <c r="AL73" s="43">
        <f t="shared" si="28"/>
        <v>0</v>
      </c>
      <c r="AM73" s="43">
        <f t="shared" si="29"/>
        <v>0</v>
      </c>
      <c r="AN73" s="43">
        <f t="shared" si="30"/>
        <v>0</v>
      </c>
      <c r="AO73" s="43">
        <f t="shared" si="31"/>
        <v>4</v>
      </c>
    </row>
    <row r="74" spans="1:41" x14ac:dyDescent="0.25">
      <c r="A74" t="s">
        <v>210</v>
      </c>
      <c r="B74" t="s">
        <v>690</v>
      </c>
      <c r="C74" s="13" t="str">
        <f t="shared" si="18"/>
        <v>Grant Price</v>
      </c>
      <c r="D74" s="7">
        <v>-13</v>
      </c>
      <c r="E74" s="7" t="s">
        <v>9</v>
      </c>
      <c r="F74" s="7" t="s">
        <v>9</v>
      </c>
      <c r="G74" s="7">
        <v>-2</v>
      </c>
      <c r="H74" s="7">
        <v>-7</v>
      </c>
      <c r="I74" s="7">
        <v>18</v>
      </c>
      <c r="J74" s="7">
        <v>-14</v>
      </c>
      <c r="K74" s="7">
        <v>8</v>
      </c>
      <c r="L74" s="7">
        <v>0</v>
      </c>
      <c r="M74" s="7">
        <v>-27</v>
      </c>
      <c r="N74" s="7">
        <v>-18</v>
      </c>
      <c r="O74" s="7">
        <v>-13</v>
      </c>
      <c r="P74" s="7">
        <v>6</v>
      </c>
      <c r="Q74" s="7">
        <v>7</v>
      </c>
      <c r="R74" s="7" t="s">
        <v>9</v>
      </c>
      <c r="S74" s="7" t="s">
        <v>9</v>
      </c>
      <c r="T74" s="7">
        <v>16</v>
      </c>
      <c r="U74" s="7">
        <v>-5</v>
      </c>
      <c r="V74" s="7" t="s">
        <v>9</v>
      </c>
      <c r="W74" s="7" t="s">
        <v>9</v>
      </c>
      <c r="X74" s="7" t="s">
        <v>9</v>
      </c>
      <c r="Y74" s="20">
        <f t="shared" si="19"/>
        <v>-44</v>
      </c>
      <c r="Z74" s="2">
        <f t="shared" si="16"/>
        <v>14</v>
      </c>
      <c r="AA74" s="2">
        <f t="shared" si="20"/>
        <v>5</v>
      </c>
      <c r="AB74" s="2">
        <f t="shared" si="21"/>
        <v>1</v>
      </c>
      <c r="AC74" s="2">
        <f t="shared" si="22"/>
        <v>8</v>
      </c>
      <c r="AE74">
        <f t="shared" si="23"/>
        <v>3</v>
      </c>
      <c r="AF74">
        <f t="shared" si="24"/>
        <v>2</v>
      </c>
      <c r="AG74">
        <f t="shared" si="25"/>
        <v>0</v>
      </c>
      <c r="AH74">
        <f t="shared" si="26"/>
        <v>9</v>
      </c>
      <c r="AI74">
        <f t="shared" si="27"/>
        <v>14</v>
      </c>
      <c r="AJ74" t="str">
        <f t="shared" si="32"/>
        <v/>
      </c>
      <c r="AK74" t="s">
        <v>710</v>
      </c>
      <c r="AL74" s="43">
        <f t="shared" si="28"/>
        <v>0</v>
      </c>
      <c r="AM74" s="43">
        <f t="shared" si="29"/>
        <v>0</v>
      </c>
      <c r="AN74" s="43">
        <f t="shared" si="30"/>
        <v>0</v>
      </c>
      <c r="AO74" s="43">
        <f t="shared" si="31"/>
        <v>14</v>
      </c>
    </row>
    <row r="75" spans="1:41" x14ac:dyDescent="0.25">
      <c r="A75" t="s">
        <v>691</v>
      </c>
      <c r="B75" t="s">
        <v>692</v>
      </c>
      <c r="C75" s="13" t="str">
        <f t="shared" si="18"/>
        <v>Catherine Rhen</v>
      </c>
      <c r="D75" s="7" t="s">
        <v>9</v>
      </c>
      <c r="E75" s="7" t="s">
        <v>9</v>
      </c>
      <c r="F75" s="7" t="s">
        <v>9</v>
      </c>
      <c r="G75" s="7" t="s">
        <v>9</v>
      </c>
      <c r="H75" s="7" t="s">
        <v>9</v>
      </c>
      <c r="I75" s="7" t="s">
        <v>9</v>
      </c>
      <c r="J75" s="7" t="s">
        <v>9</v>
      </c>
      <c r="K75" s="7">
        <v>-12</v>
      </c>
      <c r="L75" s="7" t="s">
        <v>9</v>
      </c>
      <c r="M75" s="7" t="s">
        <v>9</v>
      </c>
      <c r="N75" s="7" t="s">
        <v>9</v>
      </c>
      <c r="O75" s="7" t="s">
        <v>9</v>
      </c>
      <c r="P75" s="7" t="s">
        <v>9</v>
      </c>
      <c r="Q75" s="7" t="s">
        <v>9</v>
      </c>
      <c r="R75" s="7" t="s">
        <v>9</v>
      </c>
      <c r="S75" s="7" t="s">
        <v>9</v>
      </c>
      <c r="T75" s="7" t="s">
        <v>9</v>
      </c>
      <c r="U75" s="7" t="s">
        <v>9</v>
      </c>
      <c r="V75" s="7" t="s">
        <v>9</v>
      </c>
      <c r="W75" s="7" t="s">
        <v>9</v>
      </c>
      <c r="X75" s="7" t="s">
        <v>9</v>
      </c>
      <c r="Y75" s="20">
        <f t="shared" si="19"/>
        <v>-12</v>
      </c>
      <c r="Z75" s="2">
        <f t="shared" si="16"/>
        <v>1</v>
      </c>
      <c r="AA75" s="2">
        <f t="shared" si="20"/>
        <v>0</v>
      </c>
      <c r="AB75" s="2">
        <f t="shared" si="21"/>
        <v>0</v>
      </c>
      <c r="AC75" s="2">
        <f t="shared" si="22"/>
        <v>1</v>
      </c>
      <c r="AE75">
        <f t="shared" si="23"/>
        <v>0</v>
      </c>
      <c r="AF75">
        <f t="shared" si="24"/>
        <v>0</v>
      </c>
      <c r="AG75">
        <f t="shared" si="25"/>
        <v>1</v>
      </c>
      <c r="AH75">
        <f t="shared" si="26"/>
        <v>0</v>
      </c>
      <c r="AI75">
        <f t="shared" si="27"/>
        <v>1</v>
      </c>
      <c r="AJ75" t="str">
        <f t="shared" si="32"/>
        <v/>
      </c>
      <c r="AK75" t="s">
        <v>711</v>
      </c>
      <c r="AL75" s="43">
        <f t="shared" si="28"/>
        <v>0</v>
      </c>
      <c r="AM75" s="43">
        <f t="shared" si="29"/>
        <v>0</v>
      </c>
      <c r="AN75" s="43">
        <f t="shared" si="30"/>
        <v>0</v>
      </c>
      <c r="AO75" s="43">
        <f t="shared" si="31"/>
        <v>1</v>
      </c>
    </row>
    <row r="76" spans="1:41" x14ac:dyDescent="0.25">
      <c r="A76" t="s">
        <v>122</v>
      </c>
      <c r="B76" t="s">
        <v>123</v>
      </c>
      <c r="C76" s="13" t="str">
        <f t="shared" si="18"/>
        <v>Peter Rose</v>
      </c>
      <c r="D76" s="7">
        <v>22</v>
      </c>
      <c r="E76" s="7">
        <v>-8</v>
      </c>
      <c r="F76" s="7">
        <v>-44</v>
      </c>
      <c r="G76" s="7">
        <v>-3</v>
      </c>
      <c r="H76" s="7">
        <v>-19</v>
      </c>
      <c r="I76" s="7">
        <v>13</v>
      </c>
      <c r="J76" s="7">
        <v>9</v>
      </c>
      <c r="K76" s="7">
        <v>16</v>
      </c>
      <c r="L76" s="7">
        <v>5</v>
      </c>
      <c r="M76" s="7">
        <v>-1</v>
      </c>
      <c r="N76" s="7">
        <v>-2</v>
      </c>
      <c r="O76" s="7">
        <v>2</v>
      </c>
      <c r="P76" s="7">
        <v>1</v>
      </c>
      <c r="Q76" s="7">
        <v>2</v>
      </c>
      <c r="R76" s="7">
        <v>20</v>
      </c>
      <c r="S76" s="7">
        <v>7</v>
      </c>
      <c r="T76" s="7" t="s">
        <v>9</v>
      </c>
      <c r="U76" s="7">
        <v>-5</v>
      </c>
      <c r="V76" s="7" t="s">
        <v>9</v>
      </c>
      <c r="W76" s="7" t="s">
        <v>9</v>
      </c>
      <c r="X76" s="7" t="s">
        <v>9</v>
      </c>
      <c r="Y76" s="20">
        <f t="shared" si="19"/>
        <v>15</v>
      </c>
      <c r="Z76" s="2">
        <f t="shared" si="16"/>
        <v>17</v>
      </c>
      <c r="AA76" s="2">
        <f t="shared" si="20"/>
        <v>10</v>
      </c>
      <c r="AB76" s="2">
        <f t="shared" si="21"/>
        <v>0</v>
      </c>
      <c r="AC76" s="2">
        <f t="shared" si="22"/>
        <v>7</v>
      </c>
      <c r="AE76">
        <f t="shared" si="23"/>
        <v>5</v>
      </c>
      <c r="AF76">
        <f t="shared" si="24"/>
        <v>6</v>
      </c>
      <c r="AG76">
        <f t="shared" si="25"/>
        <v>5</v>
      </c>
      <c r="AH76">
        <f t="shared" si="26"/>
        <v>1</v>
      </c>
      <c r="AI76">
        <f t="shared" si="27"/>
        <v>17</v>
      </c>
      <c r="AJ76" t="str">
        <f t="shared" si="32"/>
        <v/>
      </c>
      <c r="AK76" t="s">
        <v>124</v>
      </c>
      <c r="AL76" s="43">
        <f t="shared" si="28"/>
        <v>0</v>
      </c>
      <c r="AM76" s="43">
        <f t="shared" si="29"/>
        <v>0</v>
      </c>
      <c r="AN76" s="43">
        <f t="shared" si="30"/>
        <v>0</v>
      </c>
      <c r="AO76" s="43">
        <f t="shared" si="31"/>
        <v>17</v>
      </c>
    </row>
    <row r="77" spans="1:41" x14ac:dyDescent="0.25">
      <c r="A77" t="s">
        <v>171</v>
      </c>
      <c r="B77" t="s">
        <v>35</v>
      </c>
      <c r="C77" s="13" t="str">
        <f t="shared" si="18"/>
        <v>Bill Scott</v>
      </c>
      <c r="D77" s="7">
        <v>9</v>
      </c>
      <c r="E77" s="7" t="s">
        <v>9</v>
      </c>
      <c r="F77" s="7">
        <v>0</v>
      </c>
      <c r="G77" s="7">
        <v>14</v>
      </c>
      <c r="H77" s="7" t="s">
        <v>9</v>
      </c>
      <c r="I77" s="7">
        <v>20</v>
      </c>
      <c r="J77" s="7">
        <v>12</v>
      </c>
      <c r="K77" s="7">
        <v>-8</v>
      </c>
      <c r="L77" s="7">
        <v>4</v>
      </c>
      <c r="M77" s="7">
        <v>6</v>
      </c>
      <c r="N77" s="7">
        <v>-2</v>
      </c>
      <c r="O77" s="7">
        <v>-1</v>
      </c>
      <c r="P77" s="7">
        <v>-9</v>
      </c>
      <c r="Q77" s="7">
        <v>2</v>
      </c>
      <c r="R77" s="7">
        <v>19</v>
      </c>
      <c r="S77" s="7">
        <v>20</v>
      </c>
      <c r="T77" s="7">
        <v>14</v>
      </c>
      <c r="U77" s="7">
        <v>1</v>
      </c>
      <c r="V77" s="7" t="s">
        <v>9</v>
      </c>
      <c r="W77" s="7" t="s">
        <v>9</v>
      </c>
      <c r="X77" s="7" t="s">
        <v>9</v>
      </c>
      <c r="Y77" s="20">
        <f t="shared" si="19"/>
        <v>101</v>
      </c>
      <c r="Z77" s="2">
        <f t="shared" si="16"/>
        <v>16</v>
      </c>
      <c r="AA77" s="2">
        <f t="shared" si="20"/>
        <v>11</v>
      </c>
      <c r="AB77" s="2">
        <f t="shared" si="21"/>
        <v>1</v>
      </c>
      <c r="AC77" s="2">
        <f t="shared" si="22"/>
        <v>4</v>
      </c>
      <c r="AE77">
        <f t="shared" si="23"/>
        <v>1</v>
      </c>
      <c r="AF77">
        <f t="shared" si="24"/>
        <v>2</v>
      </c>
      <c r="AG77">
        <f t="shared" si="25"/>
        <v>10</v>
      </c>
      <c r="AH77">
        <f t="shared" si="26"/>
        <v>3</v>
      </c>
      <c r="AI77">
        <f t="shared" si="27"/>
        <v>16</v>
      </c>
      <c r="AJ77" t="str">
        <f t="shared" si="32"/>
        <v/>
      </c>
      <c r="AK77" t="s">
        <v>252</v>
      </c>
      <c r="AL77" s="43">
        <f t="shared" si="28"/>
        <v>0</v>
      </c>
      <c r="AM77" s="43">
        <f t="shared" si="29"/>
        <v>0</v>
      </c>
      <c r="AN77" s="43">
        <f t="shared" si="30"/>
        <v>3</v>
      </c>
      <c r="AO77" s="43">
        <f t="shared" si="31"/>
        <v>13</v>
      </c>
    </row>
    <row r="78" spans="1:41" x14ac:dyDescent="0.25">
      <c r="A78" s="19" t="s">
        <v>585</v>
      </c>
      <c r="B78" s="19" t="s">
        <v>693</v>
      </c>
      <c r="C78" s="13" t="str">
        <f t="shared" si="18"/>
        <v>Matthew Sexton</v>
      </c>
      <c r="D78" s="7">
        <v>17</v>
      </c>
      <c r="E78" s="7">
        <v>14</v>
      </c>
      <c r="F78" s="7">
        <v>-8</v>
      </c>
      <c r="G78" s="7">
        <v>1</v>
      </c>
      <c r="H78" s="7">
        <v>-12</v>
      </c>
      <c r="I78" s="7">
        <v>-3</v>
      </c>
      <c r="J78" s="7">
        <v>9</v>
      </c>
      <c r="K78" s="7" t="s">
        <v>9</v>
      </c>
      <c r="L78" s="7">
        <v>-12</v>
      </c>
      <c r="M78" s="7">
        <v>12</v>
      </c>
      <c r="N78" s="7" t="s">
        <v>9</v>
      </c>
      <c r="O78" s="7">
        <v>16</v>
      </c>
      <c r="P78" s="7">
        <v>-17</v>
      </c>
      <c r="Q78" s="7">
        <v>0</v>
      </c>
      <c r="R78" s="7" t="s">
        <v>9</v>
      </c>
      <c r="S78" s="7">
        <v>-16</v>
      </c>
      <c r="T78" s="7">
        <v>7</v>
      </c>
      <c r="U78" s="7">
        <v>20</v>
      </c>
      <c r="V78" s="7" t="s">
        <v>9</v>
      </c>
      <c r="W78" s="7" t="s">
        <v>9</v>
      </c>
      <c r="X78" s="7" t="s">
        <v>9</v>
      </c>
      <c r="Y78" s="20">
        <f t="shared" si="19"/>
        <v>28</v>
      </c>
      <c r="Z78" s="2">
        <f t="shared" si="16"/>
        <v>15</v>
      </c>
      <c r="AA78" s="2">
        <f t="shared" si="20"/>
        <v>8</v>
      </c>
      <c r="AB78" s="2">
        <f t="shared" si="21"/>
        <v>1</v>
      </c>
      <c r="AC78" s="2">
        <f t="shared" si="22"/>
        <v>6</v>
      </c>
      <c r="AE78">
        <f t="shared" si="23"/>
        <v>9</v>
      </c>
      <c r="AF78">
        <f t="shared" si="24"/>
        <v>3</v>
      </c>
      <c r="AG78">
        <f t="shared" si="25"/>
        <v>3</v>
      </c>
      <c r="AH78">
        <f t="shared" si="26"/>
        <v>0</v>
      </c>
      <c r="AI78">
        <f t="shared" si="27"/>
        <v>15</v>
      </c>
      <c r="AJ78" t="str">
        <f t="shared" si="32"/>
        <v/>
      </c>
      <c r="AK78" t="s">
        <v>712</v>
      </c>
      <c r="AL78" s="43">
        <f t="shared" si="28"/>
        <v>0</v>
      </c>
      <c r="AM78" s="43">
        <f t="shared" si="29"/>
        <v>0</v>
      </c>
      <c r="AN78" s="43">
        <f t="shared" si="30"/>
        <v>0</v>
      </c>
      <c r="AO78" s="43">
        <f t="shared" si="31"/>
        <v>15</v>
      </c>
    </row>
    <row r="79" spans="1:41" x14ac:dyDescent="0.25">
      <c r="A79" t="s">
        <v>546</v>
      </c>
      <c r="B79" t="s">
        <v>550</v>
      </c>
      <c r="C79" s="13" t="str">
        <f t="shared" si="18"/>
        <v>Darren Siegertsz</v>
      </c>
      <c r="D79" s="7">
        <v>-6</v>
      </c>
      <c r="E79" s="7">
        <v>-14</v>
      </c>
      <c r="F79" s="7">
        <v>8</v>
      </c>
      <c r="G79" s="7">
        <v>14</v>
      </c>
      <c r="H79" s="7">
        <v>-5</v>
      </c>
      <c r="I79" s="7">
        <v>-4</v>
      </c>
      <c r="J79" s="7">
        <v>-12</v>
      </c>
      <c r="K79" s="7">
        <v>3</v>
      </c>
      <c r="L79" s="7">
        <v>10</v>
      </c>
      <c r="M79" s="7">
        <v>-14</v>
      </c>
      <c r="N79" s="7">
        <v>23</v>
      </c>
      <c r="O79" s="7">
        <v>-2</v>
      </c>
      <c r="P79" s="7">
        <v>21</v>
      </c>
      <c r="Q79" s="7">
        <v>17</v>
      </c>
      <c r="R79" s="7">
        <v>-6</v>
      </c>
      <c r="S79" s="7">
        <v>-11</v>
      </c>
      <c r="T79" s="7">
        <v>8</v>
      </c>
      <c r="U79" s="7">
        <v>21</v>
      </c>
      <c r="V79" s="7" t="s">
        <v>9</v>
      </c>
      <c r="W79" s="7" t="s">
        <v>9</v>
      </c>
      <c r="X79" s="7" t="s">
        <v>9</v>
      </c>
      <c r="Y79" s="20">
        <f t="shared" si="19"/>
        <v>51</v>
      </c>
      <c r="Z79" s="2">
        <f t="shared" si="16"/>
        <v>18</v>
      </c>
      <c r="AA79" s="2">
        <f t="shared" si="20"/>
        <v>9</v>
      </c>
      <c r="AB79" s="2">
        <f t="shared" si="21"/>
        <v>0</v>
      </c>
      <c r="AC79" s="2">
        <f t="shared" si="22"/>
        <v>9</v>
      </c>
      <c r="AE79">
        <f t="shared" si="23"/>
        <v>0</v>
      </c>
      <c r="AF79">
        <f t="shared" si="24"/>
        <v>0</v>
      </c>
      <c r="AG79">
        <f t="shared" si="25"/>
        <v>8</v>
      </c>
      <c r="AH79">
        <f t="shared" si="26"/>
        <v>10</v>
      </c>
      <c r="AI79">
        <f t="shared" si="27"/>
        <v>18</v>
      </c>
      <c r="AJ79" t="str">
        <f t="shared" si="32"/>
        <v/>
      </c>
      <c r="AK79" t="s">
        <v>552</v>
      </c>
      <c r="AL79" s="43">
        <f t="shared" si="28"/>
        <v>18</v>
      </c>
      <c r="AM79" s="43">
        <f t="shared" si="29"/>
        <v>0</v>
      </c>
      <c r="AN79" s="43">
        <f t="shared" si="30"/>
        <v>0</v>
      </c>
      <c r="AO79" s="43">
        <f t="shared" si="31"/>
        <v>0</v>
      </c>
    </row>
    <row r="80" spans="1:41" x14ac:dyDescent="0.25">
      <c r="A80" t="s">
        <v>74</v>
      </c>
      <c r="B80" t="s">
        <v>125</v>
      </c>
      <c r="C80" s="13" t="str">
        <f t="shared" si="18"/>
        <v>Ken Smith</v>
      </c>
      <c r="D80" s="7">
        <v>12</v>
      </c>
      <c r="E80" s="7">
        <v>-11</v>
      </c>
      <c r="F80" s="7">
        <v>-6</v>
      </c>
      <c r="G80" s="7">
        <v>-3</v>
      </c>
      <c r="H80" s="7">
        <v>-1</v>
      </c>
      <c r="I80" s="7">
        <v>8</v>
      </c>
      <c r="J80" s="7">
        <v>0</v>
      </c>
      <c r="K80" s="7">
        <v>5</v>
      </c>
      <c r="L80" s="7">
        <v>3</v>
      </c>
      <c r="M80" s="7">
        <v>-3</v>
      </c>
      <c r="N80" s="7">
        <v>-3</v>
      </c>
      <c r="O80" s="7">
        <v>2</v>
      </c>
      <c r="P80" s="7">
        <v>9</v>
      </c>
      <c r="Q80" s="7">
        <v>21</v>
      </c>
      <c r="R80" s="7">
        <v>-7</v>
      </c>
      <c r="S80" s="7">
        <v>7</v>
      </c>
      <c r="T80" s="7">
        <v>3</v>
      </c>
      <c r="U80" s="7">
        <v>-5</v>
      </c>
      <c r="V80" s="7" t="s">
        <v>9</v>
      </c>
      <c r="W80" s="7" t="s">
        <v>9</v>
      </c>
      <c r="X80" s="7" t="s">
        <v>9</v>
      </c>
      <c r="Y80" s="20">
        <f t="shared" si="19"/>
        <v>31</v>
      </c>
      <c r="Z80" s="2">
        <f t="shared" si="16"/>
        <v>18</v>
      </c>
      <c r="AA80" s="2">
        <f t="shared" si="20"/>
        <v>9</v>
      </c>
      <c r="AB80" s="2">
        <f t="shared" si="21"/>
        <v>1</v>
      </c>
      <c r="AC80" s="2">
        <f t="shared" si="22"/>
        <v>8</v>
      </c>
      <c r="AE80">
        <f t="shared" si="23"/>
        <v>0</v>
      </c>
      <c r="AF80">
        <f t="shared" si="24"/>
        <v>3</v>
      </c>
      <c r="AG80">
        <f t="shared" si="25"/>
        <v>10</v>
      </c>
      <c r="AH80">
        <f t="shared" si="26"/>
        <v>5</v>
      </c>
      <c r="AI80">
        <f t="shared" si="27"/>
        <v>18</v>
      </c>
      <c r="AJ80" t="str">
        <f t="shared" si="32"/>
        <v/>
      </c>
      <c r="AK80" t="s">
        <v>126</v>
      </c>
      <c r="AL80" s="43">
        <f t="shared" si="28"/>
        <v>0</v>
      </c>
      <c r="AM80" s="43">
        <f t="shared" si="29"/>
        <v>0</v>
      </c>
      <c r="AN80" s="43">
        <f t="shared" si="30"/>
        <v>13</v>
      </c>
      <c r="AO80" s="43">
        <f t="shared" si="31"/>
        <v>5</v>
      </c>
    </row>
    <row r="81" spans="1:41" x14ac:dyDescent="0.25">
      <c r="A81" t="s">
        <v>594</v>
      </c>
      <c r="B81" t="s">
        <v>125</v>
      </c>
      <c r="C81" s="13" t="str">
        <f t="shared" si="18"/>
        <v>Lisa Smith</v>
      </c>
      <c r="D81" s="7">
        <v>-4</v>
      </c>
      <c r="E81" s="7">
        <v>26</v>
      </c>
      <c r="F81" s="7">
        <v>-7</v>
      </c>
      <c r="G81" s="7">
        <v>-9</v>
      </c>
      <c r="H81" s="7">
        <v>18</v>
      </c>
      <c r="I81" s="7" t="s">
        <v>9</v>
      </c>
      <c r="J81" s="7">
        <v>0</v>
      </c>
      <c r="K81" s="7">
        <v>5</v>
      </c>
      <c r="L81" s="7">
        <v>3</v>
      </c>
      <c r="M81" s="7">
        <v>4</v>
      </c>
      <c r="N81" s="7">
        <v>1</v>
      </c>
      <c r="O81" s="7">
        <v>-1</v>
      </c>
      <c r="P81" s="7">
        <v>-26</v>
      </c>
      <c r="Q81" s="7">
        <v>1</v>
      </c>
      <c r="R81" s="7">
        <v>-5</v>
      </c>
      <c r="S81" s="7">
        <v>3</v>
      </c>
      <c r="T81" s="7">
        <v>-3</v>
      </c>
      <c r="U81" s="7">
        <v>15</v>
      </c>
      <c r="V81" s="7" t="s">
        <v>9</v>
      </c>
      <c r="W81" s="7" t="s">
        <v>9</v>
      </c>
      <c r="X81" s="7" t="s">
        <v>9</v>
      </c>
      <c r="Y81" s="20">
        <f t="shared" si="19"/>
        <v>21</v>
      </c>
      <c r="Z81" s="2">
        <f t="shared" si="16"/>
        <v>17</v>
      </c>
      <c r="AA81" s="2">
        <f t="shared" si="20"/>
        <v>9</v>
      </c>
      <c r="AB81" s="2">
        <f t="shared" si="21"/>
        <v>1</v>
      </c>
      <c r="AC81" s="2">
        <f t="shared" si="22"/>
        <v>7</v>
      </c>
      <c r="AE81">
        <f t="shared" si="23"/>
        <v>17</v>
      </c>
      <c r="AF81">
        <f t="shared" si="24"/>
        <v>0</v>
      </c>
      <c r="AG81">
        <f t="shared" si="25"/>
        <v>0</v>
      </c>
      <c r="AH81">
        <f t="shared" si="26"/>
        <v>0</v>
      </c>
      <c r="AI81">
        <f t="shared" si="27"/>
        <v>17</v>
      </c>
      <c r="AJ81" t="str">
        <f t="shared" si="32"/>
        <v/>
      </c>
      <c r="AK81" t="s">
        <v>599</v>
      </c>
      <c r="AL81" s="43">
        <f t="shared" si="28"/>
        <v>0</v>
      </c>
      <c r="AM81" s="43">
        <f t="shared" si="29"/>
        <v>3</v>
      </c>
      <c r="AN81" s="43">
        <f t="shared" si="30"/>
        <v>14</v>
      </c>
      <c r="AO81" s="43">
        <f t="shared" si="31"/>
        <v>0</v>
      </c>
    </row>
    <row r="82" spans="1:41" x14ac:dyDescent="0.25">
      <c r="A82" t="s">
        <v>169</v>
      </c>
      <c r="B82" t="s">
        <v>125</v>
      </c>
      <c r="C82" s="13" t="str">
        <f t="shared" si="18"/>
        <v>Paul Smith</v>
      </c>
      <c r="D82" s="7">
        <v>7</v>
      </c>
      <c r="E82" s="7">
        <v>-5</v>
      </c>
      <c r="F82" s="7">
        <v>12</v>
      </c>
      <c r="G82" s="7">
        <v>-3</v>
      </c>
      <c r="H82" s="7">
        <v>-5</v>
      </c>
      <c r="I82" s="7" t="s">
        <v>9</v>
      </c>
      <c r="J82" s="7">
        <v>13</v>
      </c>
      <c r="K82" s="7">
        <v>-6</v>
      </c>
      <c r="L82" s="7">
        <v>5</v>
      </c>
      <c r="M82" s="7">
        <v>6</v>
      </c>
      <c r="N82" s="7">
        <v>15</v>
      </c>
      <c r="O82" s="7">
        <v>4</v>
      </c>
      <c r="P82" s="7">
        <v>9</v>
      </c>
      <c r="Q82" s="7">
        <v>1</v>
      </c>
      <c r="R82" s="7">
        <v>-5</v>
      </c>
      <c r="S82" s="7">
        <v>-2</v>
      </c>
      <c r="T82" s="7">
        <v>-4</v>
      </c>
      <c r="U82" s="7">
        <v>15</v>
      </c>
      <c r="V82" s="7" t="s">
        <v>9</v>
      </c>
      <c r="W82" s="7" t="s">
        <v>9</v>
      </c>
      <c r="X82" s="7" t="s">
        <v>9</v>
      </c>
      <c r="Y82" s="20">
        <f t="shared" si="19"/>
        <v>57</v>
      </c>
      <c r="Z82" s="2">
        <f t="shared" si="16"/>
        <v>17</v>
      </c>
      <c r="AA82" s="2">
        <f t="shared" si="20"/>
        <v>10</v>
      </c>
      <c r="AB82" s="2">
        <f t="shared" si="21"/>
        <v>0</v>
      </c>
      <c r="AC82" s="2">
        <f t="shared" si="22"/>
        <v>7</v>
      </c>
      <c r="AE82">
        <f t="shared" si="23"/>
        <v>0</v>
      </c>
      <c r="AF82">
        <f t="shared" si="24"/>
        <v>8</v>
      </c>
      <c r="AG82">
        <f t="shared" si="25"/>
        <v>8</v>
      </c>
      <c r="AH82">
        <f t="shared" si="26"/>
        <v>1</v>
      </c>
      <c r="AI82">
        <f t="shared" si="27"/>
        <v>17</v>
      </c>
      <c r="AJ82" t="str">
        <f t="shared" si="32"/>
        <v/>
      </c>
      <c r="AK82" t="s">
        <v>593</v>
      </c>
      <c r="AL82" s="43">
        <f t="shared" si="28"/>
        <v>0</v>
      </c>
      <c r="AM82" s="43">
        <f t="shared" si="29"/>
        <v>3</v>
      </c>
      <c r="AN82" s="43">
        <f t="shared" si="30"/>
        <v>14</v>
      </c>
      <c r="AO82" s="43">
        <f t="shared" si="31"/>
        <v>0</v>
      </c>
    </row>
    <row r="83" spans="1:41" x14ac:dyDescent="0.25">
      <c r="A83" t="s">
        <v>98</v>
      </c>
      <c r="B83" t="s">
        <v>127</v>
      </c>
      <c r="C83" s="13" t="str">
        <f t="shared" si="18"/>
        <v>Phil Smyth</v>
      </c>
      <c r="D83" s="7">
        <v>6</v>
      </c>
      <c r="E83" s="7">
        <v>-6</v>
      </c>
      <c r="F83" s="7">
        <v>8</v>
      </c>
      <c r="G83" s="7">
        <v>12</v>
      </c>
      <c r="H83" s="7">
        <v>-15</v>
      </c>
      <c r="I83" s="7">
        <v>11</v>
      </c>
      <c r="J83" s="7">
        <v>-8</v>
      </c>
      <c r="K83" s="7">
        <v>-6</v>
      </c>
      <c r="L83" s="7">
        <v>-14</v>
      </c>
      <c r="M83" s="7">
        <v>5</v>
      </c>
      <c r="N83" s="7">
        <v>8</v>
      </c>
      <c r="O83" s="7">
        <v>6</v>
      </c>
      <c r="P83" s="7">
        <v>6</v>
      </c>
      <c r="Q83" s="7">
        <v>-8</v>
      </c>
      <c r="R83" s="7">
        <v>5</v>
      </c>
      <c r="S83" s="7">
        <v>-4</v>
      </c>
      <c r="T83" s="7">
        <v>3</v>
      </c>
      <c r="U83" s="7">
        <v>-2</v>
      </c>
      <c r="V83" s="7">
        <v>-4</v>
      </c>
      <c r="W83" s="7" t="s">
        <v>9</v>
      </c>
      <c r="X83" s="7" t="s">
        <v>9</v>
      </c>
      <c r="Y83" s="20">
        <f t="shared" si="19"/>
        <v>3</v>
      </c>
      <c r="Z83" s="2">
        <f t="shared" si="16"/>
        <v>19</v>
      </c>
      <c r="AA83" s="2">
        <f t="shared" si="20"/>
        <v>10</v>
      </c>
      <c r="AB83" s="2">
        <f t="shared" si="21"/>
        <v>0</v>
      </c>
      <c r="AC83" s="2">
        <f t="shared" si="22"/>
        <v>9</v>
      </c>
      <c r="AE83">
        <f t="shared" si="23"/>
        <v>19</v>
      </c>
      <c r="AF83">
        <f t="shared" si="24"/>
        <v>0</v>
      </c>
      <c r="AG83">
        <f t="shared" si="25"/>
        <v>0</v>
      </c>
      <c r="AH83">
        <f t="shared" si="26"/>
        <v>0</v>
      </c>
      <c r="AI83">
        <f t="shared" si="27"/>
        <v>19</v>
      </c>
      <c r="AJ83" t="str">
        <f t="shared" si="32"/>
        <v/>
      </c>
      <c r="AK83" t="s">
        <v>128</v>
      </c>
      <c r="AL83" s="43">
        <f t="shared" si="28"/>
        <v>1</v>
      </c>
      <c r="AM83" s="43">
        <f t="shared" si="29"/>
        <v>18</v>
      </c>
      <c r="AN83" s="43">
        <f t="shared" si="30"/>
        <v>0</v>
      </c>
      <c r="AO83" s="43">
        <f t="shared" si="31"/>
        <v>0</v>
      </c>
    </row>
    <row r="84" spans="1:41" x14ac:dyDescent="0.25">
      <c r="A84" t="s">
        <v>641</v>
      </c>
      <c r="B84" t="s">
        <v>668</v>
      </c>
      <c r="C84" s="13" t="str">
        <f t="shared" si="18"/>
        <v>Trevor Squire</v>
      </c>
      <c r="D84" s="7">
        <v>6</v>
      </c>
      <c r="E84" s="7">
        <v>9</v>
      </c>
      <c r="F84" s="7">
        <v>2</v>
      </c>
      <c r="G84" s="7">
        <v>10</v>
      </c>
      <c r="H84" s="7">
        <v>-2</v>
      </c>
      <c r="I84" s="7">
        <v>-15</v>
      </c>
      <c r="J84" s="7">
        <v>-8</v>
      </c>
      <c r="K84" s="7" t="s">
        <v>9</v>
      </c>
      <c r="L84" s="7">
        <v>21</v>
      </c>
      <c r="M84" s="7">
        <v>-11</v>
      </c>
      <c r="N84" s="7">
        <v>-3</v>
      </c>
      <c r="O84" s="7">
        <v>2</v>
      </c>
      <c r="P84" s="7">
        <v>-5</v>
      </c>
      <c r="Q84" s="7">
        <v>13</v>
      </c>
      <c r="R84" s="7">
        <v>-7</v>
      </c>
      <c r="S84" s="7">
        <v>4</v>
      </c>
      <c r="T84" s="7">
        <v>0</v>
      </c>
      <c r="U84" s="7">
        <v>-6</v>
      </c>
      <c r="V84" s="7" t="s">
        <v>9</v>
      </c>
      <c r="W84" s="7" t="s">
        <v>9</v>
      </c>
      <c r="X84" s="7" t="s">
        <v>9</v>
      </c>
      <c r="Y84" s="20">
        <f t="shared" si="19"/>
        <v>10</v>
      </c>
      <c r="Z84" s="2">
        <f t="shared" si="16"/>
        <v>17</v>
      </c>
      <c r="AA84" s="2">
        <f t="shared" si="20"/>
        <v>8</v>
      </c>
      <c r="AB84" s="2">
        <f t="shared" si="21"/>
        <v>1</v>
      </c>
      <c r="AC84" s="2">
        <f t="shared" si="22"/>
        <v>8</v>
      </c>
      <c r="AE84">
        <f t="shared" si="23"/>
        <v>0</v>
      </c>
      <c r="AF84">
        <f t="shared" si="24"/>
        <v>5</v>
      </c>
      <c r="AG84">
        <f t="shared" si="25"/>
        <v>4</v>
      </c>
      <c r="AH84">
        <f t="shared" si="26"/>
        <v>8</v>
      </c>
      <c r="AI84">
        <f t="shared" si="27"/>
        <v>17</v>
      </c>
      <c r="AJ84" t="str">
        <f t="shared" si="32"/>
        <v/>
      </c>
      <c r="AK84" t="s">
        <v>626</v>
      </c>
      <c r="AL84" s="43">
        <f t="shared" si="28"/>
        <v>0</v>
      </c>
      <c r="AM84" s="43">
        <f t="shared" si="29"/>
        <v>8</v>
      </c>
      <c r="AN84" s="43">
        <f t="shared" si="30"/>
        <v>9</v>
      </c>
      <c r="AO84" s="43">
        <f t="shared" si="31"/>
        <v>0</v>
      </c>
    </row>
    <row r="85" spans="1:41" x14ac:dyDescent="0.25">
      <c r="A85" t="s">
        <v>13</v>
      </c>
      <c r="B85" t="s">
        <v>551</v>
      </c>
      <c r="C85" s="13" t="str">
        <f t="shared" si="18"/>
        <v>Don Stevens</v>
      </c>
      <c r="D85" s="7" t="s">
        <v>9</v>
      </c>
      <c r="E85" s="7">
        <v>26</v>
      </c>
      <c r="F85" s="7">
        <v>0</v>
      </c>
      <c r="G85" s="7">
        <v>2</v>
      </c>
      <c r="H85" s="7">
        <v>-4</v>
      </c>
      <c r="I85" s="7">
        <v>3</v>
      </c>
      <c r="J85" s="7">
        <v>-5</v>
      </c>
      <c r="K85" s="7">
        <v>8</v>
      </c>
      <c r="L85" s="7">
        <v>21</v>
      </c>
      <c r="M85" s="7">
        <v>-8</v>
      </c>
      <c r="N85" s="7">
        <v>-3</v>
      </c>
      <c r="O85" s="7">
        <v>2</v>
      </c>
      <c r="P85" s="7">
        <v>-11</v>
      </c>
      <c r="Q85" s="7">
        <v>21</v>
      </c>
      <c r="R85" s="7">
        <v>20</v>
      </c>
      <c r="S85" s="7">
        <v>19</v>
      </c>
      <c r="T85" s="7">
        <v>10</v>
      </c>
      <c r="U85" s="7" t="s">
        <v>9</v>
      </c>
      <c r="V85" s="7" t="s">
        <v>9</v>
      </c>
      <c r="W85" s="7" t="s">
        <v>9</v>
      </c>
      <c r="X85" s="7" t="s">
        <v>9</v>
      </c>
      <c r="Y85" s="20">
        <f t="shared" si="19"/>
        <v>101</v>
      </c>
      <c r="Z85" s="2">
        <f t="shared" si="16"/>
        <v>16</v>
      </c>
      <c r="AA85" s="2">
        <f t="shared" si="20"/>
        <v>10</v>
      </c>
      <c r="AB85" s="2">
        <f t="shared" si="21"/>
        <v>1</v>
      </c>
      <c r="AC85" s="2">
        <f t="shared" si="22"/>
        <v>5</v>
      </c>
      <c r="AE85">
        <f t="shared" si="23"/>
        <v>10</v>
      </c>
      <c r="AF85">
        <f t="shared" si="24"/>
        <v>5</v>
      </c>
      <c r="AG85">
        <f t="shared" si="25"/>
        <v>1</v>
      </c>
      <c r="AH85">
        <f t="shared" si="26"/>
        <v>0</v>
      </c>
      <c r="AI85">
        <f t="shared" si="27"/>
        <v>16</v>
      </c>
      <c r="AJ85" t="str">
        <f t="shared" si="32"/>
        <v/>
      </c>
      <c r="AK85" t="s">
        <v>553</v>
      </c>
      <c r="AL85" s="43">
        <f t="shared" si="28"/>
        <v>0</v>
      </c>
      <c r="AM85" s="43">
        <f t="shared" si="29"/>
        <v>0</v>
      </c>
      <c r="AN85" s="43">
        <f t="shared" si="30"/>
        <v>14</v>
      </c>
      <c r="AO85" s="43">
        <f t="shared" si="31"/>
        <v>2</v>
      </c>
    </row>
    <row r="86" spans="1:41" x14ac:dyDescent="0.25">
      <c r="A86" t="s">
        <v>322</v>
      </c>
      <c r="B86" t="s">
        <v>575</v>
      </c>
      <c r="C86" s="13" t="str">
        <f t="shared" si="18"/>
        <v>Lee Sydenham</v>
      </c>
      <c r="D86" s="7">
        <v>19</v>
      </c>
      <c r="E86" s="7">
        <v>-1</v>
      </c>
      <c r="F86" s="7">
        <v>-20</v>
      </c>
      <c r="G86" s="7">
        <v>10</v>
      </c>
      <c r="H86" s="7">
        <v>-4</v>
      </c>
      <c r="I86" s="7">
        <v>-15</v>
      </c>
      <c r="J86" s="7">
        <v>-14</v>
      </c>
      <c r="K86" s="7">
        <v>-12</v>
      </c>
      <c r="L86" s="7" t="s">
        <v>9</v>
      </c>
      <c r="M86" s="7">
        <v>-21</v>
      </c>
      <c r="N86" s="7">
        <v>10</v>
      </c>
      <c r="O86" s="7" t="s">
        <v>9</v>
      </c>
      <c r="P86" s="7">
        <v>-12</v>
      </c>
      <c r="Q86" s="7">
        <v>21</v>
      </c>
      <c r="R86" s="7">
        <v>5</v>
      </c>
      <c r="S86" s="7">
        <v>-14</v>
      </c>
      <c r="T86" s="7">
        <v>-17</v>
      </c>
      <c r="U86" s="7">
        <v>-16</v>
      </c>
      <c r="V86" s="7" t="s">
        <v>9</v>
      </c>
      <c r="W86" s="7" t="s">
        <v>9</v>
      </c>
      <c r="X86" s="7" t="s">
        <v>9</v>
      </c>
      <c r="Y86" s="20">
        <f t="shared" si="19"/>
        <v>-81</v>
      </c>
      <c r="Z86" s="2">
        <f t="shared" si="16"/>
        <v>16</v>
      </c>
      <c r="AA86" s="2">
        <f t="shared" si="20"/>
        <v>5</v>
      </c>
      <c r="AB86" s="2">
        <f t="shared" si="21"/>
        <v>0</v>
      </c>
      <c r="AC86" s="2">
        <f t="shared" si="22"/>
        <v>11</v>
      </c>
      <c r="AE86">
        <f t="shared" si="23"/>
        <v>0</v>
      </c>
      <c r="AF86">
        <f t="shared" si="24"/>
        <v>1</v>
      </c>
      <c r="AG86">
        <f t="shared" si="25"/>
        <v>0</v>
      </c>
      <c r="AH86">
        <f t="shared" si="26"/>
        <v>15</v>
      </c>
      <c r="AI86">
        <f t="shared" si="27"/>
        <v>16</v>
      </c>
      <c r="AJ86" t="str">
        <f t="shared" si="32"/>
        <v/>
      </c>
      <c r="AK86" t="s">
        <v>561</v>
      </c>
      <c r="AL86" s="43">
        <f t="shared" si="28"/>
        <v>0</v>
      </c>
      <c r="AM86" s="43">
        <f t="shared" si="29"/>
        <v>0</v>
      </c>
      <c r="AN86" s="43">
        <f t="shared" si="30"/>
        <v>0</v>
      </c>
      <c r="AO86" s="43">
        <f t="shared" si="31"/>
        <v>16</v>
      </c>
    </row>
    <row r="87" spans="1:41" x14ac:dyDescent="0.25">
      <c r="A87" t="s">
        <v>122</v>
      </c>
      <c r="B87" t="s">
        <v>694</v>
      </c>
      <c r="C87" s="13" t="str">
        <f t="shared" si="18"/>
        <v>Peter Szabo</v>
      </c>
      <c r="D87" s="7" t="s">
        <v>9</v>
      </c>
      <c r="E87" s="7" t="s">
        <v>9</v>
      </c>
      <c r="F87" s="7" t="s">
        <v>9</v>
      </c>
      <c r="G87" s="7" t="s">
        <v>9</v>
      </c>
      <c r="H87" s="7" t="s">
        <v>9</v>
      </c>
      <c r="I87" s="7">
        <v>18</v>
      </c>
      <c r="J87" s="7" t="s">
        <v>9</v>
      </c>
      <c r="K87" s="7">
        <v>-13</v>
      </c>
      <c r="L87" s="7" t="s">
        <v>9</v>
      </c>
      <c r="M87" s="7" t="s">
        <v>9</v>
      </c>
      <c r="N87" s="7" t="s">
        <v>9</v>
      </c>
      <c r="O87" s="7" t="s">
        <v>9</v>
      </c>
      <c r="P87" s="7" t="s">
        <v>9</v>
      </c>
      <c r="Q87" s="7" t="s">
        <v>9</v>
      </c>
      <c r="R87" s="7" t="s">
        <v>9</v>
      </c>
      <c r="S87" s="7" t="s">
        <v>9</v>
      </c>
      <c r="T87" s="7" t="s">
        <v>9</v>
      </c>
      <c r="U87" s="7" t="s">
        <v>9</v>
      </c>
      <c r="V87" s="7" t="s">
        <v>9</v>
      </c>
      <c r="W87" s="7" t="s">
        <v>9</v>
      </c>
      <c r="X87" s="7" t="s">
        <v>9</v>
      </c>
      <c r="Y87" s="20">
        <f t="shared" si="19"/>
        <v>5</v>
      </c>
      <c r="Z87" s="2">
        <f t="shared" si="16"/>
        <v>2</v>
      </c>
      <c r="AA87" s="2">
        <f t="shared" si="20"/>
        <v>1</v>
      </c>
      <c r="AB87" s="2">
        <f t="shared" si="21"/>
        <v>0</v>
      </c>
      <c r="AC87" s="2">
        <f t="shared" si="22"/>
        <v>1</v>
      </c>
      <c r="AE87">
        <f t="shared" si="23"/>
        <v>1</v>
      </c>
      <c r="AF87">
        <f t="shared" si="24"/>
        <v>1</v>
      </c>
      <c r="AG87">
        <f t="shared" si="25"/>
        <v>0</v>
      </c>
      <c r="AH87">
        <f t="shared" si="26"/>
        <v>0</v>
      </c>
      <c r="AI87">
        <f t="shared" si="27"/>
        <v>2</v>
      </c>
      <c r="AJ87" t="str">
        <f t="shared" si="32"/>
        <v/>
      </c>
      <c r="AK87" t="s">
        <v>713</v>
      </c>
      <c r="AL87" s="43">
        <f t="shared" si="28"/>
        <v>0</v>
      </c>
      <c r="AM87" s="43">
        <f t="shared" si="29"/>
        <v>0</v>
      </c>
      <c r="AN87" s="43">
        <f t="shared" si="30"/>
        <v>0</v>
      </c>
      <c r="AO87" s="43">
        <f t="shared" si="31"/>
        <v>2</v>
      </c>
    </row>
    <row r="88" spans="1:41" x14ac:dyDescent="0.25">
      <c r="A88" t="s">
        <v>133</v>
      </c>
      <c r="B88" t="s">
        <v>132</v>
      </c>
      <c r="C88" s="13" t="str">
        <f t="shared" si="18"/>
        <v>Dennis Taylor</v>
      </c>
      <c r="D88" s="7">
        <v>-4</v>
      </c>
      <c r="E88" s="7">
        <v>-1</v>
      </c>
      <c r="F88" s="7">
        <v>12</v>
      </c>
      <c r="G88" s="7">
        <v>14</v>
      </c>
      <c r="H88" s="7">
        <v>19</v>
      </c>
      <c r="I88" s="7">
        <v>13</v>
      </c>
      <c r="J88" s="7">
        <v>12</v>
      </c>
      <c r="K88" s="7">
        <v>8</v>
      </c>
      <c r="L88" s="7">
        <v>5</v>
      </c>
      <c r="M88" s="7">
        <v>-1</v>
      </c>
      <c r="N88" s="7" t="s">
        <v>9</v>
      </c>
      <c r="O88" s="7">
        <v>-1</v>
      </c>
      <c r="P88" s="7">
        <v>-9</v>
      </c>
      <c r="Q88" s="7">
        <v>2</v>
      </c>
      <c r="R88" s="7">
        <v>19</v>
      </c>
      <c r="S88" s="7">
        <v>20</v>
      </c>
      <c r="T88" s="7">
        <v>-3</v>
      </c>
      <c r="U88" s="7">
        <v>1</v>
      </c>
      <c r="V88" s="7" t="s">
        <v>9</v>
      </c>
      <c r="W88" s="7" t="s">
        <v>9</v>
      </c>
      <c r="X88" s="7" t="s">
        <v>9</v>
      </c>
      <c r="Y88" s="20">
        <f t="shared" si="19"/>
        <v>106</v>
      </c>
      <c r="Z88" s="2">
        <f t="shared" si="16"/>
        <v>17</v>
      </c>
      <c r="AA88" s="2">
        <f t="shared" si="20"/>
        <v>11</v>
      </c>
      <c r="AB88" s="2">
        <f t="shared" si="21"/>
        <v>0</v>
      </c>
      <c r="AC88" s="2">
        <f t="shared" si="22"/>
        <v>6</v>
      </c>
      <c r="AE88">
        <f t="shared" si="23"/>
        <v>13</v>
      </c>
      <c r="AF88">
        <f t="shared" si="24"/>
        <v>3</v>
      </c>
      <c r="AG88">
        <f t="shared" si="25"/>
        <v>0</v>
      </c>
      <c r="AH88">
        <f t="shared" si="26"/>
        <v>1</v>
      </c>
      <c r="AI88">
        <f t="shared" si="27"/>
        <v>17</v>
      </c>
      <c r="AJ88" t="str">
        <f t="shared" si="32"/>
        <v/>
      </c>
      <c r="AK88" t="s">
        <v>134</v>
      </c>
      <c r="AL88" s="43">
        <f t="shared" si="28"/>
        <v>0</v>
      </c>
      <c r="AM88" s="43">
        <f t="shared" si="29"/>
        <v>0</v>
      </c>
      <c r="AN88" s="43">
        <f t="shared" si="30"/>
        <v>5</v>
      </c>
      <c r="AO88" s="43">
        <f t="shared" si="31"/>
        <v>12</v>
      </c>
    </row>
    <row r="89" spans="1:41" x14ac:dyDescent="0.25">
      <c r="A89" t="s">
        <v>35</v>
      </c>
      <c r="B89" t="s">
        <v>135</v>
      </c>
      <c r="C89" s="13" t="str">
        <f t="shared" si="18"/>
        <v>Scott Thulborn</v>
      </c>
      <c r="D89" s="7">
        <v>20</v>
      </c>
      <c r="E89" s="7">
        <v>3</v>
      </c>
      <c r="F89" s="7" t="s">
        <v>9</v>
      </c>
      <c r="G89" s="7">
        <v>11</v>
      </c>
      <c r="H89" s="7">
        <v>-4</v>
      </c>
      <c r="I89" s="7">
        <v>10</v>
      </c>
      <c r="J89" s="7" t="s">
        <v>9</v>
      </c>
      <c r="K89" s="7">
        <v>-1</v>
      </c>
      <c r="L89" s="7">
        <v>10</v>
      </c>
      <c r="M89" s="7">
        <v>-14</v>
      </c>
      <c r="N89" s="7" t="s">
        <v>9</v>
      </c>
      <c r="O89" s="7">
        <v>-2</v>
      </c>
      <c r="P89" s="7">
        <v>21</v>
      </c>
      <c r="Q89" s="7">
        <v>17</v>
      </c>
      <c r="R89" s="7">
        <v>-6</v>
      </c>
      <c r="S89" s="7">
        <v>-11</v>
      </c>
      <c r="T89" s="7" t="s">
        <v>9</v>
      </c>
      <c r="U89" s="7">
        <v>21</v>
      </c>
      <c r="V89" s="7" t="s">
        <v>9</v>
      </c>
      <c r="W89" s="7" t="s">
        <v>9</v>
      </c>
      <c r="X89" s="7" t="s">
        <v>9</v>
      </c>
      <c r="Y89" s="20">
        <f t="shared" si="19"/>
        <v>75</v>
      </c>
      <c r="Z89" s="2">
        <f t="shared" si="16"/>
        <v>14</v>
      </c>
      <c r="AA89" s="2">
        <f t="shared" si="20"/>
        <v>8</v>
      </c>
      <c r="AB89" s="2">
        <f t="shared" si="21"/>
        <v>0</v>
      </c>
      <c r="AC89" s="2">
        <f t="shared" si="22"/>
        <v>6</v>
      </c>
      <c r="AE89">
        <f t="shared" si="23"/>
        <v>0</v>
      </c>
      <c r="AF89">
        <f t="shared" si="24"/>
        <v>0</v>
      </c>
      <c r="AG89">
        <f t="shared" si="25"/>
        <v>0</v>
      </c>
      <c r="AH89">
        <f t="shared" si="26"/>
        <v>14</v>
      </c>
      <c r="AI89">
        <f t="shared" si="27"/>
        <v>14</v>
      </c>
      <c r="AJ89" t="str">
        <f t="shared" si="32"/>
        <v/>
      </c>
      <c r="AK89" t="s">
        <v>137</v>
      </c>
      <c r="AL89" s="43">
        <f t="shared" si="28"/>
        <v>14</v>
      </c>
      <c r="AM89" s="43">
        <f t="shared" si="29"/>
        <v>0</v>
      </c>
      <c r="AN89" s="43">
        <f t="shared" si="30"/>
        <v>0</v>
      </c>
      <c r="AO89" s="43">
        <f t="shared" si="31"/>
        <v>0</v>
      </c>
    </row>
    <row r="90" spans="1:41" x14ac:dyDescent="0.25">
      <c r="A90" t="s">
        <v>53</v>
      </c>
      <c r="B90" t="s">
        <v>656</v>
      </c>
      <c r="C90" s="13" t="str">
        <f t="shared" si="18"/>
        <v>Steve Vick</v>
      </c>
      <c r="D90" s="7" t="s">
        <v>9</v>
      </c>
      <c r="E90" s="7" t="s">
        <v>9</v>
      </c>
      <c r="F90" s="7">
        <v>-8</v>
      </c>
      <c r="G90" s="7">
        <v>0</v>
      </c>
      <c r="H90" s="7">
        <v>-16</v>
      </c>
      <c r="I90" s="7">
        <v>5</v>
      </c>
      <c r="J90" s="7">
        <v>-4</v>
      </c>
      <c r="K90" s="7" t="s">
        <v>9</v>
      </c>
      <c r="L90" s="7" t="s">
        <v>9</v>
      </c>
      <c r="M90" s="7">
        <v>-13</v>
      </c>
      <c r="N90" s="7">
        <v>0</v>
      </c>
      <c r="O90" s="7">
        <v>14</v>
      </c>
      <c r="P90" s="7">
        <v>6</v>
      </c>
      <c r="Q90" s="7">
        <v>7</v>
      </c>
      <c r="R90" s="7">
        <v>20</v>
      </c>
      <c r="S90" s="7">
        <v>7</v>
      </c>
      <c r="T90" s="7">
        <v>16</v>
      </c>
      <c r="U90" s="7">
        <v>-5</v>
      </c>
      <c r="V90" s="7" t="s">
        <v>9</v>
      </c>
      <c r="W90" s="7" t="s">
        <v>9</v>
      </c>
      <c r="X90" s="7" t="s">
        <v>9</v>
      </c>
      <c r="Y90" s="20">
        <f t="shared" si="19"/>
        <v>29</v>
      </c>
      <c r="Z90" s="2">
        <f t="shared" si="16"/>
        <v>14</v>
      </c>
      <c r="AA90" s="2">
        <f t="shared" si="20"/>
        <v>7</v>
      </c>
      <c r="AB90" s="2">
        <f t="shared" si="21"/>
        <v>2</v>
      </c>
      <c r="AC90" s="2">
        <f t="shared" si="22"/>
        <v>5</v>
      </c>
      <c r="AE90">
        <f t="shared" si="23"/>
        <v>0</v>
      </c>
      <c r="AF90">
        <f t="shared" si="24"/>
        <v>3</v>
      </c>
      <c r="AG90">
        <f t="shared" si="25"/>
        <v>8</v>
      </c>
      <c r="AH90">
        <f t="shared" si="26"/>
        <v>3</v>
      </c>
      <c r="AI90">
        <f t="shared" si="27"/>
        <v>14</v>
      </c>
      <c r="AJ90" t="str">
        <f t="shared" si="32"/>
        <v/>
      </c>
      <c r="AK90" t="s">
        <v>612</v>
      </c>
      <c r="AL90" s="43">
        <f t="shared" si="28"/>
        <v>0</v>
      </c>
      <c r="AM90" s="43">
        <f t="shared" si="29"/>
        <v>0</v>
      </c>
      <c r="AN90" s="43">
        <f t="shared" si="30"/>
        <v>0</v>
      </c>
      <c r="AO90" s="43">
        <f t="shared" si="31"/>
        <v>14</v>
      </c>
    </row>
    <row r="91" spans="1:41" x14ac:dyDescent="0.25">
      <c r="A91" t="s">
        <v>695</v>
      </c>
      <c r="B91" t="s">
        <v>141</v>
      </c>
      <c r="C91" s="13" t="str">
        <f t="shared" si="18"/>
        <v>Anton Violi</v>
      </c>
      <c r="D91" s="7" t="s">
        <v>9</v>
      </c>
      <c r="E91" s="7" t="s">
        <v>9</v>
      </c>
      <c r="F91" s="7" t="s">
        <v>9</v>
      </c>
      <c r="G91" s="7">
        <v>-2</v>
      </c>
      <c r="H91" s="7">
        <v>-16</v>
      </c>
      <c r="I91" s="7">
        <v>2</v>
      </c>
      <c r="J91" s="7" t="s">
        <v>9</v>
      </c>
      <c r="K91" s="7">
        <v>-12</v>
      </c>
      <c r="L91" s="7" t="s">
        <v>9</v>
      </c>
      <c r="M91" s="7" t="s">
        <v>9</v>
      </c>
      <c r="N91" s="7" t="s">
        <v>9</v>
      </c>
      <c r="O91" s="7" t="s">
        <v>9</v>
      </c>
      <c r="P91" s="7" t="s">
        <v>9</v>
      </c>
      <c r="Q91" s="7" t="s">
        <v>9</v>
      </c>
      <c r="R91" s="7" t="s">
        <v>9</v>
      </c>
      <c r="S91" s="7" t="s">
        <v>9</v>
      </c>
      <c r="T91" s="7" t="s">
        <v>9</v>
      </c>
      <c r="U91" s="7" t="s">
        <v>9</v>
      </c>
      <c r="V91" s="7" t="s">
        <v>9</v>
      </c>
      <c r="W91" s="7" t="s">
        <v>9</v>
      </c>
      <c r="X91" s="7" t="s">
        <v>9</v>
      </c>
      <c r="Y91" s="20">
        <f t="shared" si="19"/>
        <v>-28</v>
      </c>
      <c r="Z91" s="2">
        <f t="shared" si="16"/>
        <v>4</v>
      </c>
      <c r="AA91" s="2">
        <f t="shared" si="20"/>
        <v>1</v>
      </c>
      <c r="AB91" s="2">
        <f t="shared" si="21"/>
        <v>0</v>
      </c>
      <c r="AC91" s="2">
        <f t="shared" si="22"/>
        <v>3</v>
      </c>
      <c r="AE91">
        <f t="shared" si="23"/>
        <v>1</v>
      </c>
      <c r="AF91">
        <f t="shared" si="24"/>
        <v>3</v>
      </c>
      <c r="AG91">
        <f t="shared" si="25"/>
        <v>0</v>
      </c>
      <c r="AH91">
        <f t="shared" si="26"/>
        <v>0</v>
      </c>
      <c r="AI91">
        <f t="shared" si="27"/>
        <v>4</v>
      </c>
      <c r="AJ91" t="str">
        <f t="shared" si="32"/>
        <v/>
      </c>
      <c r="AK91" t="s">
        <v>714</v>
      </c>
      <c r="AL91" s="43">
        <f t="shared" si="28"/>
        <v>0</v>
      </c>
      <c r="AM91" s="43">
        <f t="shared" si="29"/>
        <v>0</v>
      </c>
      <c r="AN91" s="43">
        <f t="shared" si="30"/>
        <v>0</v>
      </c>
      <c r="AO91" s="43">
        <f t="shared" si="31"/>
        <v>4</v>
      </c>
    </row>
    <row r="92" spans="1:41" x14ac:dyDescent="0.25">
      <c r="A92" t="s">
        <v>140</v>
      </c>
      <c r="B92" t="s">
        <v>141</v>
      </c>
      <c r="C92" s="13" t="str">
        <f t="shared" si="18"/>
        <v>Vince Violi</v>
      </c>
      <c r="D92" s="7">
        <v>13</v>
      </c>
      <c r="E92" s="7">
        <v>-11</v>
      </c>
      <c r="F92" s="7">
        <v>-1</v>
      </c>
      <c r="G92" s="7">
        <v>-8</v>
      </c>
      <c r="H92" s="7">
        <v>-5</v>
      </c>
      <c r="I92" s="7">
        <v>-4</v>
      </c>
      <c r="J92" s="7">
        <v>-12</v>
      </c>
      <c r="K92" s="7">
        <v>3</v>
      </c>
      <c r="L92" s="7">
        <v>-6</v>
      </c>
      <c r="M92" s="7">
        <v>1</v>
      </c>
      <c r="N92" s="7">
        <v>11</v>
      </c>
      <c r="O92" s="7">
        <v>-2</v>
      </c>
      <c r="P92" s="7">
        <v>17</v>
      </c>
      <c r="Q92" s="7">
        <v>7</v>
      </c>
      <c r="R92" s="7">
        <v>1</v>
      </c>
      <c r="S92" s="7">
        <v>-5</v>
      </c>
      <c r="T92" s="7" t="s">
        <v>9</v>
      </c>
      <c r="U92" s="7" t="s">
        <v>9</v>
      </c>
      <c r="V92" s="7" t="s">
        <v>9</v>
      </c>
      <c r="W92" s="7" t="s">
        <v>9</v>
      </c>
      <c r="X92" s="7" t="s">
        <v>9</v>
      </c>
      <c r="Y92" s="20">
        <f t="shared" si="19"/>
        <v>-1</v>
      </c>
      <c r="Z92" s="2">
        <f t="shared" si="16"/>
        <v>16</v>
      </c>
      <c r="AA92" s="2">
        <f t="shared" si="20"/>
        <v>7</v>
      </c>
      <c r="AB92" s="2">
        <f t="shared" si="21"/>
        <v>0</v>
      </c>
      <c r="AC92" s="2">
        <f t="shared" si="22"/>
        <v>9</v>
      </c>
      <c r="AE92">
        <f t="shared" si="23"/>
        <v>8</v>
      </c>
      <c r="AF92">
        <f t="shared" si="24"/>
        <v>8</v>
      </c>
      <c r="AG92">
        <f t="shared" si="25"/>
        <v>0</v>
      </c>
      <c r="AH92">
        <f t="shared" si="26"/>
        <v>0</v>
      </c>
      <c r="AI92">
        <f t="shared" si="27"/>
        <v>16</v>
      </c>
      <c r="AJ92" t="str">
        <f t="shared" si="32"/>
        <v/>
      </c>
      <c r="AK92" t="s">
        <v>142</v>
      </c>
      <c r="AL92" s="43">
        <f t="shared" si="28"/>
        <v>16</v>
      </c>
      <c r="AM92" s="43">
        <f t="shared" si="29"/>
        <v>0</v>
      </c>
      <c r="AN92" s="43">
        <f t="shared" si="30"/>
        <v>0</v>
      </c>
      <c r="AO92" s="43">
        <f t="shared" si="31"/>
        <v>0</v>
      </c>
    </row>
    <row r="93" spans="1:41" x14ac:dyDescent="0.25">
      <c r="A93" t="s">
        <v>146</v>
      </c>
      <c r="B93" t="s">
        <v>147</v>
      </c>
      <c r="C93" s="13" t="str">
        <f t="shared" si="18"/>
        <v>Bruce Wallace</v>
      </c>
      <c r="D93" s="7">
        <v>20</v>
      </c>
      <c r="E93" s="7">
        <v>3</v>
      </c>
      <c r="F93" s="7">
        <v>3</v>
      </c>
      <c r="G93" s="7">
        <v>11</v>
      </c>
      <c r="H93" s="7">
        <v>-4</v>
      </c>
      <c r="I93" s="7">
        <v>10</v>
      </c>
      <c r="J93" s="7">
        <v>0</v>
      </c>
      <c r="K93" s="7">
        <v>-18</v>
      </c>
      <c r="L93" s="7">
        <v>6</v>
      </c>
      <c r="M93" s="7">
        <v>-14</v>
      </c>
      <c r="N93" s="7">
        <v>7</v>
      </c>
      <c r="O93" s="7">
        <v>-2</v>
      </c>
      <c r="P93" s="7">
        <v>21</v>
      </c>
      <c r="Q93" s="7">
        <v>17</v>
      </c>
      <c r="R93" s="7">
        <v>-6</v>
      </c>
      <c r="S93" s="7">
        <v>-11</v>
      </c>
      <c r="T93" s="7">
        <v>8</v>
      </c>
      <c r="U93" s="7">
        <v>21</v>
      </c>
      <c r="V93" s="7" t="s">
        <v>9</v>
      </c>
      <c r="W93" s="7" t="s">
        <v>9</v>
      </c>
      <c r="X93" s="7" t="s">
        <v>9</v>
      </c>
      <c r="Y93" s="20">
        <f t="shared" si="19"/>
        <v>72</v>
      </c>
      <c r="Z93" s="2">
        <f t="shared" si="16"/>
        <v>18</v>
      </c>
      <c r="AA93" s="2">
        <f t="shared" si="20"/>
        <v>11</v>
      </c>
      <c r="AB93" s="2">
        <f t="shared" si="21"/>
        <v>1</v>
      </c>
      <c r="AC93" s="2">
        <f t="shared" si="22"/>
        <v>6</v>
      </c>
      <c r="AE93">
        <f t="shared" si="23"/>
        <v>0</v>
      </c>
      <c r="AF93">
        <f t="shared" si="24"/>
        <v>10</v>
      </c>
      <c r="AG93">
        <f t="shared" si="25"/>
        <v>8</v>
      </c>
      <c r="AH93">
        <f t="shared" si="26"/>
        <v>0</v>
      </c>
      <c r="AI93">
        <f t="shared" si="27"/>
        <v>18</v>
      </c>
      <c r="AJ93" t="str">
        <f t="shared" si="32"/>
        <v/>
      </c>
      <c r="AK93" t="s">
        <v>148</v>
      </c>
      <c r="AL93" s="43">
        <f t="shared" si="28"/>
        <v>18</v>
      </c>
      <c r="AM93" s="43">
        <f t="shared" si="29"/>
        <v>0</v>
      </c>
      <c r="AN93" s="43">
        <f t="shared" si="30"/>
        <v>0</v>
      </c>
      <c r="AO93" s="43">
        <f t="shared" si="31"/>
        <v>0</v>
      </c>
    </row>
    <row r="94" spans="1:41" x14ac:dyDescent="0.25">
      <c r="A94" t="s">
        <v>389</v>
      </c>
      <c r="B94" t="s">
        <v>390</v>
      </c>
      <c r="C94" s="13" t="str">
        <f t="shared" si="18"/>
        <v>Val West</v>
      </c>
      <c r="D94" s="7">
        <v>-4</v>
      </c>
      <c r="E94" s="7" t="s">
        <v>9</v>
      </c>
      <c r="F94" s="7">
        <v>-7</v>
      </c>
      <c r="G94" s="7">
        <v>-9</v>
      </c>
      <c r="H94" s="7">
        <v>-1</v>
      </c>
      <c r="I94" s="7">
        <v>8</v>
      </c>
      <c r="J94" s="7">
        <v>13</v>
      </c>
      <c r="K94" s="7">
        <v>-9</v>
      </c>
      <c r="L94" s="7">
        <v>4</v>
      </c>
      <c r="M94" s="7">
        <v>-3</v>
      </c>
      <c r="N94" s="7">
        <v>15</v>
      </c>
      <c r="O94" s="7">
        <v>4</v>
      </c>
      <c r="P94" s="7">
        <v>9</v>
      </c>
      <c r="Q94" s="7">
        <v>11</v>
      </c>
      <c r="R94" s="7">
        <v>5</v>
      </c>
      <c r="S94" s="7">
        <v>3</v>
      </c>
      <c r="T94" s="7">
        <v>15</v>
      </c>
      <c r="U94" s="7">
        <v>24</v>
      </c>
      <c r="V94" s="7" t="s">
        <v>9</v>
      </c>
      <c r="W94" s="7" t="s">
        <v>9</v>
      </c>
      <c r="X94" s="7" t="s">
        <v>9</v>
      </c>
      <c r="Y94" s="20">
        <f t="shared" si="19"/>
        <v>78</v>
      </c>
      <c r="Z94" s="2">
        <f t="shared" si="16"/>
        <v>17</v>
      </c>
      <c r="AA94" s="2">
        <f t="shared" si="20"/>
        <v>11</v>
      </c>
      <c r="AB94" s="2">
        <f t="shared" si="21"/>
        <v>0</v>
      </c>
      <c r="AC94" s="2">
        <f t="shared" si="22"/>
        <v>6</v>
      </c>
      <c r="AE94">
        <f t="shared" si="23"/>
        <v>9</v>
      </c>
      <c r="AF94">
        <f t="shared" si="24"/>
        <v>3</v>
      </c>
      <c r="AG94">
        <f t="shared" si="25"/>
        <v>1</v>
      </c>
      <c r="AH94">
        <f t="shared" si="26"/>
        <v>4</v>
      </c>
      <c r="AI94">
        <f t="shared" si="27"/>
        <v>17</v>
      </c>
      <c r="AJ94" t="str">
        <f t="shared" si="32"/>
        <v/>
      </c>
      <c r="AK94" t="s">
        <v>402</v>
      </c>
      <c r="AL94" s="43">
        <f t="shared" si="28"/>
        <v>0</v>
      </c>
      <c r="AM94" s="43">
        <f t="shared" si="29"/>
        <v>0</v>
      </c>
      <c r="AN94" s="43">
        <f t="shared" si="30"/>
        <v>12</v>
      </c>
      <c r="AO94" s="43">
        <f t="shared" si="31"/>
        <v>5</v>
      </c>
    </row>
    <row r="95" spans="1:41" x14ac:dyDescent="0.25">
      <c r="A95" t="s">
        <v>375</v>
      </c>
      <c r="B95" t="s">
        <v>170</v>
      </c>
      <c r="C95" s="13" t="str">
        <f t="shared" si="18"/>
        <v>Justin Williams</v>
      </c>
      <c r="D95" s="7">
        <v>17</v>
      </c>
      <c r="E95" s="7" t="s">
        <v>9</v>
      </c>
      <c r="F95" s="7" t="s">
        <v>9</v>
      </c>
      <c r="G95" s="7">
        <v>1</v>
      </c>
      <c r="H95" s="7">
        <v>-12</v>
      </c>
      <c r="I95" s="7">
        <v>-3</v>
      </c>
      <c r="J95" s="7">
        <v>9</v>
      </c>
      <c r="K95" s="7">
        <v>2</v>
      </c>
      <c r="L95" s="7">
        <v>-12</v>
      </c>
      <c r="M95" s="7" t="s">
        <v>9</v>
      </c>
      <c r="N95" s="7">
        <v>12</v>
      </c>
      <c r="O95" s="7">
        <v>16</v>
      </c>
      <c r="P95" s="7">
        <v>-17</v>
      </c>
      <c r="Q95" s="7">
        <v>0</v>
      </c>
      <c r="R95" s="7">
        <v>12</v>
      </c>
      <c r="S95" s="7">
        <v>-16</v>
      </c>
      <c r="T95" s="7">
        <v>-9</v>
      </c>
      <c r="U95" s="7" t="s">
        <v>9</v>
      </c>
      <c r="V95" s="7" t="s">
        <v>9</v>
      </c>
      <c r="W95" s="7" t="s">
        <v>9</v>
      </c>
      <c r="X95" s="7" t="s">
        <v>9</v>
      </c>
      <c r="Y95" s="20">
        <f t="shared" si="19"/>
        <v>0</v>
      </c>
      <c r="Z95" s="2">
        <f t="shared" si="16"/>
        <v>14</v>
      </c>
      <c r="AA95" s="2">
        <f t="shared" si="20"/>
        <v>7</v>
      </c>
      <c r="AB95" s="2">
        <f t="shared" si="21"/>
        <v>1</v>
      </c>
      <c r="AC95" s="2">
        <f t="shared" si="22"/>
        <v>6</v>
      </c>
      <c r="AE95">
        <f t="shared" si="23"/>
        <v>0</v>
      </c>
      <c r="AF95">
        <f t="shared" si="24"/>
        <v>0</v>
      </c>
      <c r="AG95">
        <f t="shared" si="25"/>
        <v>9</v>
      </c>
      <c r="AH95">
        <f t="shared" si="26"/>
        <v>5</v>
      </c>
      <c r="AI95">
        <f t="shared" ref="AI95:AI109" si="33">SUM(AE95:AH95)</f>
        <v>14</v>
      </c>
      <c r="AJ95" t="str">
        <f t="shared" si="32"/>
        <v/>
      </c>
      <c r="AK95" t="s">
        <v>403</v>
      </c>
      <c r="AL95" s="43">
        <f t="shared" si="28"/>
        <v>0</v>
      </c>
      <c r="AM95" s="43">
        <f t="shared" si="29"/>
        <v>0</v>
      </c>
      <c r="AN95" s="43">
        <f t="shared" si="30"/>
        <v>0</v>
      </c>
      <c r="AO95" s="43">
        <f t="shared" si="31"/>
        <v>14</v>
      </c>
    </row>
    <row r="96" spans="1:41" x14ac:dyDescent="0.25">
      <c r="A96" t="s">
        <v>169</v>
      </c>
      <c r="B96" t="s">
        <v>189</v>
      </c>
      <c r="C96" s="13" t="str">
        <f t="shared" si="18"/>
        <v>Paul Young</v>
      </c>
      <c r="D96" s="7">
        <v>6</v>
      </c>
      <c r="E96" s="7">
        <v>9</v>
      </c>
      <c r="F96" s="7">
        <v>2</v>
      </c>
      <c r="G96" s="7">
        <v>-4</v>
      </c>
      <c r="H96" s="7">
        <v>16</v>
      </c>
      <c r="I96" s="7">
        <v>20</v>
      </c>
      <c r="J96" s="7">
        <v>-1</v>
      </c>
      <c r="K96" s="7">
        <v>-5</v>
      </c>
      <c r="L96" s="7">
        <v>-8</v>
      </c>
      <c r="M96" s="7">
        <v>4</v>
      </c>
      <c r="N96" s="7">
        <v>1</v>
      </c>
      <c r="O96" s="7">
        <v>10</v>
      </c>
      <c r="P96" s="7">
        <v>0</v>
      </c>
      <c r="Q96" s="7">
        <v>3</v>
      </c>
      <c r="R96" s="7">
        <v>15</v>
      </c>
      <c r="S96" s="7">
        <v>-2</v>
      </c>
      <c r="T96" s="7">
        <v>20</v>
      </c>
      <c r="U96" s="7">
        <v>-3</v>
      </c>
      <c r="V96" s="7">
        <v>-10</v>
      </c>
      <c r="W96" s="7" t="s">
        <v>9</v>
      </c>
      <c r="X96" s="7" t="s">
        <v>9</v>
      </c>
      <c r="Y96" s="20">
        <f t="shared" si="19"/>
        <v>73</v>
      </c>
      <c r="Z96" s="2">
        <f t="shared" si="16"/>
        <v>19</v>
      </c>
      <c r="AA96" s="2">
        <f t="shared" si="20"/>
        <v>11</v>
      </c>
      <c r="AB96" s="2">
        <f t="shared" si="21"/>
        <v>1</v>
      </c>
      <c r="AC96" s="2">
        <f t="shared" si="22"/>
        <v>7</v>
      </c>
      <c r="AE96">
        <f t="shared" si="23"/>
        <v>0</v>
      </c>
      <c r="AF96">
        <f t="shared" si="24"/>
        <v>18</v>
      </c>
      <c r="AG96">
        <f t="shared" si="25"/>
        <v>1</v>
      </c>
      <c r="AH96">
        <f t="shared" si="26"/>
        <v>0</v>
      </c>
      <c r="AI96">
        <f t="shared" si="33"/>
        <v>19</v>
      </c>
      <c r="AJ96" t="str">
        <f t="shared" si="32"/>
        <v/>
      </c>
      <c r="AK96" t="s">
        <v>255</v>
      </c>
      <c r="AL96" s="43">
        <f t="shared" si="28"/>
        <v>0</v>
      </c>
      <c r="AM96" s="43">
        <f t="shared" si="29"/>
        <v>19</v>
      </c>
      <c r="AN96" s="43">
        <f t="shared" si="30"/>
        <v>0</v>
      </c>
      <c r="AO96" s="43">
        <f t="shared" si="31"/>
        <v>0</v>
      </c>
    </row>
    <row r="97" spans="3:36" x14ac:dyDescent="0.25">
      <c r="C97" s="1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0">
        <f t="shared" si="19"/>
        <v>0</v>
      </c>
      <c r="Z97" s="2">
        <f t="shared" si="16"/>
        <v>0</v>
      </c>
      <c r="AA97" s="2">
        <f t="shared" si="20"/>
        <v>0</v>
      </c>
      <c r="AB97" s="2">
        <f t="shared" si="21"/>
        <v>0</v>
      </c>
      <c r="AC97" s="2">
        <f t="shared" si="22"/>
        <v>0</v>
      </c>
      <c r="AE97">
        <f t="shared" si="23"/>
        <v>0</v>
      </c>
      <c r="AF97">
        <f t="shared" si="24"/>
        <v>0</v>
      </c>
      <c r="AG97">
        <f t="shared" si="25"/>
        <v>0</v>
      </c>
      <c r="AH97">
        <f t="shared" si="26"/>
        <v>0</v>
      </c>
      <c r="AI97">
        <f t="shared" si="33"/>
        <v>0</v>
      </c>
      <c r="AJ97" t="str">
        <f t="shared" si="32"/>
        <v/>
      </c>
    </row>
    <row r="98" spans="3:36" x14ac:dyDescent="0.25"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0">
        <f t="shared" si="19"/>
        <v>0</v>
      </c>
      <c r="Z98" s="2">
        <f t="shared" si="16"/>
        <v>0</v>
      </c>
      <c r="AA98" s="2">
        <f t="shared" si="20"/>
        <v>0</v>
      </c>
      <c r="AB98" s="2">
        <f t="shared" si="21"/>
        <v>0</v>
      </c>
      <c r="AC98" s="2">
        <f t="shared" si="22"/>
        <v>0</v>
      </c>
      <c r="AE98">
        <f t="shared" si="23"/>
        <v>0</v>
      </c>
      <c r="AF98">
        <f t="shared" si="24"/>
        <v>0</v>
      </c>
      <c r="AG98">
        <f t="shared" si="25"/>
        <v>0</v>
      </c>
      <c r="AH98">
        <f t="shared" si="26"/>
        <v>0</v>
      </c>
      <c r="AI98">
        <f t="shared" si="33"/>
        <v>0</v>
      </c>
      <c r="AJ98" t="str">
        <f t="shared" si="32"/>
        <v/>
      </c>
    </row>
    <row r="99" spans="3:36" x14ac:dyDescent="0.25"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0">
        <f t="shared" si="19"/>
        <v>0</v>
      </c>
      <c r="Z99" s="2">
        <f t="shared" si="16"/>
        <v>0</v>
      </c>
      <c r="AA99" s="2">
        <f t="shared" si="20"/>
        <v>0</v>
      </c>
      <c r="AB99" s="2">
        <f t="shared" si="21"/>
        <v>0</v>
      </c>
      <c r="AC99" s="2">
        <f t="shared" si="22"/>
        <v>0</v>
      </c>
      <c r="AE99">
        <f t="shared" si="23"/>
        <v>0</v>
      </c>
      <c r="AF99">
        <f t="shared" si="24"/>
        <v>0</v>
      </c>
      <c r="AG99">
        <f t="shared" si="25"/>
        <v>0</v>
      </c>
      <c r="AH99">
        <f t="shared" si="26"/>
        <v>0</v>
      </c>
      <c r="AI99">
        <f t="shared" si="33"/>
        <v>0</v>
      </c>
      <c r="AJ99" t="str">
        <f t="shared" si="32"/>
        <v/>
      </c>
    </row>
    <row r="100" spans="3:36" x14ac:dyDescent="0.25"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0">
        <f t="shared" si="19"/>
        <v>0</v>
      </c>
      <c r="Z100" s="2">
        <f t="shared" si="16"/>
        <v>0</v>
      </c>
      <c r="AA100" s="2">
        <f t="shared" si="20"/>
        <v>0</v>
      </c>
      <c r="AB100" s="2">
        <f t="shared" si="21"/>
        <v>0</v>
      </c>
      <c r="AC100" s="2">
        <f t="shared" si="22"/>
        <v>0</v>
      </c>
      <c r="AE100">
        <f t="shared" si="23"/>
        <v>0</v>
      </c>
      <c r="AF100">
        <f t="shared" si="24"/>
        <v>0</v>
      </c>
      <c r="AG100">
        <f t="shared" si="25"/>
        <v>0</v>
      </c>
      <c r="AH100">
        <f t="shared" si="26"/>
        <v>0</v>
      </c>
      <c r="AI100">
        <f t="shared" si="33"/>
        <v>0</v>
      </c>
      <c r="AJ100" t="str">
        <f t="shared" si="32"/>
        <v/>
      </c>
    </row>
    <row r="101" spans="3:36" x14ac:dyDescent="0.25">
      <c r="C101" s="1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0">
        <f t="shared" si="19"/>
        <v>0</v>
      </c>
      <c r="Z101" s="2">
        <f t="shared" si="16"/>
        <v>0</v>
      </c>
      <c r="AA101" s="2">
        <f t="shared" si="20"/>
        <v>0</v>
      </c>
      <c r="AB101" s="2">
        <f t="shared" si="21"/>
        <v>0</v>
      </c>
      <c r="AC101" s="2">
        <f t="shared" si="22"/>
        <v>0</v>
      </c>
      <c r="AE101">
        <f t="shared" si="23"/>
        <v>0</v>
      </c>
      <c r="AF101">
        <f t="shared" si="24"/>
        <v>0</v>
      </c>
      <c r="AG101">
        <f t="shared" si="25"/>
        <v>0</v>
      </c>
      <c r="AH101">
        <f t="shared" si="26"/>
        <v>0</v>
      </c>
      <c r="AI101">
        <f t="shared" si="33"/>
        <v>0</v>
      </c>
      <c r="AJ101" t="str">
        <f t="shared" si="32"/>
        <v/>
      </c>
    </row>
    <row r="102" spans="3:36" x14ac:dyDescent="0.25">
      <c r="C102" s="1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0">
        <f t="shared" si="19"/>
        <v>0</v>
      </c>
      <c r="Z102" s="2">
        <f t="shared" si="16"/>
        <v>0</v>
      </c>
      <c r="AA102" s="2">
        <f t="shared" si="20"/>
        <v>0</v>
      </c>
      <c r="AB102" s="2">
        <f t="shared" si="21"/>
        <v>0</v>
      </c>
      <c r="AC102" s="2">
        <f t="shared" si="22"/>
        <v>0</v>
      </c>
      <c r="AE102">
        <f t="shared" si="23"/>
        <v>0</v>
      </c>
      <c r="AF102">
        <f t="shared" si="24"/>
        <v>0</v>
      </c>
      <c r="AG102">
        <f t="shared" si="25"/>
        <v>0</v>
      </c>
      <c r="AH102">
        <f t="shared" si="26"/>
        <v>0</v>
      </c>
      <c r="AI102">
        <f t="shared" si="33"/>
        <v>0</v>
      </c>
      <c r="AJ102" t="str">
        <f t="shared" si="32"/>
        <v/>
      </c>
    </row>
    <row r="103" spans="3:36" x14ac:dyDescent="0.25"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0">
        <f t="shared" si="19"/>
        <v>0</v>
      </c>
      <c r="Z103" s="2">
        <f t="shared" si="16"/>
        <v>0</v>
      </c>
      <c r="AA103" s="2">
        <f t="shared" si="20"/>
        <v>0</v>
      </c>
      <c r="AB103" s="2">
        <f t="shared" si="21"/>
        <v>0</v>
      </c>
      <c r="AC103" s="2">
        <f t="shared" si="22"/>
        <v>0</v>
      </c>
      <c r="AE103">
        <f t="shared" si="23"/>
        <v>0</v>
      </c>
      <c r="AF103">
        <f t="shared" si="24"/>
        <v>0</v>
      </c>
      <c r="AG103">
        <f t="shared" si="25"/>
        <v>0</v>
      </c>
      <c r="AH103">
        <f t="shared" si="26"/>
        <v>0</v>
      </c>
      <c r="AI103">
        <f t="shared" si="33"/>
        <v>0</v>
      </c>
      <c r="AJ103" t="str">
        <f t="shared" si="32"/>
        <v/>
      </c>
    </row>
    <row r="104" spans="3:36" x14ac:dyDescent="0.25">
      <c r="C104" s="1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0">
        <f t="shared" si="19"/>
        <v>0</v>
      </c>
      <c r="Z104" s="2">
        <f t="shared" si="16"/>
        <v>0</v>
      </c>
      <c r="AA104" s="2">
        <f t="shared" si="20"/>
        <v>0</v>
      </c>
      <c r="AB104" s="2">
        <f t="shared" si="21"/>
        <v>0</v>
      </c>
      <c r="AC104" s="2">
        <f t="shared" si="22"/>
        <v>0</v>
      </c>
      <c r="AE104">
        <f t="shared" si="23"/>
        <v>0</v>
      </c>
      <c r="AF104">
        <f t="shared" si="24"/>
        <v>0</v>
      </c>
      <c r="AG104">
        <f t="shared" si="25"/>
        <v>0</v>
      </c>
      <c r="AH104">
        <f t="shared" si="26"/>
        <v>0</v>
      </c>
      <c r="AI104">
        <f t="shared" si="33"/>
        <v>0</v>
      </c>
      <c r="AJ104" t="str">
        <f t="shared" si="32"/>
        <v/>
      </c>
    </row>
    <row r="105" spans="3:36" x14ac:dyDescent="0.25"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0">
        <f t="shared" si="19"/>
        <v>0</v>
      </c>
      <c r="Z105" s="2">
        <f t="shared" si="16"/>
        <v>0</v>
      </c>
      <c r="AA105" s="2">
        <f t="shared" si="20"/>
        <v>0</v>
      </c>
      <c r="AB105" s="2">
        <f t="shared" si="21"/>
        <v>0</v>
      </c>
      <c r="AC105" s="2">
        <f t="shared" si="22"/>
        <v>0</v>
      </c>
      <c r="AE105">
        <f t="shared" si="23"/>
        <v>0</v>
      </c>
      <c r="AF105">
        <f t="shared" si="24"/>
        <v>0</v>
      </c>
      <c r="AG105">
        <f t="shared" si="25"/>
        <v>0</v>
      </c>
      <c r="AH105">
        <f t="shared" si="26"/>
        <v>0</v>
      </c>
      <c r="AI105">
        <f t="shared" si="33"/>
        <v>0</v>
      </c>
      <c r="AJ105" t="str">
        <f t="shared" si="32"/>
        <v/>
      </c>
    </row>
    <row r="106" spans="3:36" x14ac:dyDescent="0.25"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0">
        <f t="shared" si="19"/>
        <v>0</v>
      </c>
      <c r="Z106" s="2">
        <f t="shared" si="16"/>
        <v>0</v>
      </c>
      <c r="AA106" s="2">
        <f t="shared" si="20"/>
        <v>0</v>
      </c>
      <c r="AB106" s="2">
        <f t="shared" si="21"/>
        <v>0</v>
      </c>
      <c r="AC106" s="2">
        <f t="shared" si="22"/>
        <v>0</v>
      </c>
      <c r="AE106">
        <f t="shared" si="23"/>
        <v>0</v>
      </c>
      <c r="AF106">
        <f t="shared" si="24"/>
        <v>0</v>
      </c>
      <c r="AG106">
        <f t="shared" si="25"/>
        <v>0</v>
      </c>
      <c r="AH106">
        <f t="shared" si="26"/>
        <v>0</v>
      </c>
      <c r="AI106">
        <f t="shared" si="33"/>
        <v>0</v>
      </c>
      <c r="AJ106" t="str">
        <f t="shared" si="32"/>
        <v/>
      </c>
    </row>
    <row r="107" spans="3:36" x14ac:dyDescent="0.25"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0">
        <f t="shared" si="19"/>
        <v>0</v>
      </c>
      <c r="Z107" s="2">
        <f t="shared" si="16"/>
        <v>0</v>
      </c>
      <c r="AA107" s="2">
        <f t="shared" si="20"/>
        <v>0</v>
      </c>
      <c r="AB107" s="2">
        <f t="shared" si="21"/>
        <v>0</v>
      </c>
      <c r="AC107" s="2">
        <f t="shared" si="22"/>
        <v>0</v>
      </c>
      <c r="AE107">
        <f t="shared" si="23"/>
        <v>0</v>
      </c>
      <c r="AF107">
        <f t="shared" si="24"/>
        <v>0</v>
      </c>
      <c r="AG107">
        <f t="shared" si="25"/>
        <v>0</v>
      </c>
      <c r="AH107">
        <f t="shared" si="26"/>
        <v>0</v>
      </c>
      <c r="AI107">
        <f t="shared" si="33"/>
        <v>0</v>
      </c>
      <c r="AJ107" t="str">
        <f t="shared" si="32"/>
        <v/>
      </c>
    </row>
    <row r="108" spans="3:36" x14ac:dyDescent="0.25"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0">
        <f t="shared" si="19"/>
        <v>0</v>
      </c>
      <c r="Z108" s="2">
        <f t="shared" si="16"/>
        <v>0</v>
      </c>
      <c r="AA108" s="2">
        <f t="shared" si="20"/>
        <v>0</v>
      </c>
      <c r="AB108" s="2">
        <f t="shared" si="21"/>
        <v>0</v>
      </c>
      <c r="AC108" s="2">
        <f t="shared" si="22"/>
        <v>0</v>
      </c>
      <c r="AE108">
        <f t="shared" si="23"/>
        <v>0</v>
      </c>
      <c r="AF108">
        <f t="shared" si="24"/>
        <v>0</v>
      </c>
      <c r="AG108">
        <f t="shared" si="25"/>
        <v>0</v>
      </c>
      <c r="AH108">
        <f t="shared" si="26"/>
        <v>0</v>
      </c>
      <c r="AI108">
        <f t="shared" si="33"/>
        <v>0</v>
      </c>
      <c r="AJ108" t="str">
        <f t="shared" si="32"/>
        <v/>
      </c>
    </row>
    <row r="109" spans="3:36" x14ac:dyDescent="0.25">
      <c r="C109" s="1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0">
        <f t="shared" si="19"/>
        <v>0</v>
      </c>
      <c r="Z109" s="2">
        <f t="shared" si="16"/>
        <v>0</v>
      </c>
      <c r="AA109" s="2">
        <f t="shared" si="20"/>
        <v>0</v>
      </c>
      <c r="AB109" s="2">
        <f t="shared" si="21"/>
        <v>0</v>
      </c>
      <c r="AC109" s="2">
        <f t="shared" si="22"/>
        <v>0</v>
      </c>
      <c r="AE109">
        <f t="shared" si="23"/>
        <v>0</v>
      </c>
      <c r="AF109">
        <f t="shared" si="24"/>
        <v>0</v>
      </c>
      <c r="AG109">
        <f t="shared" si="25"/>
        <v>0</v>
      </c>
      <c r="AH109">
        <f t="shared" si="26"/>
        <v>0</v>
      </c>
      <c r="AI109">
        <f t="shared" si="33"/>
        <v>0</v>
      </c>
      <c r="AJ109" t="str">
        <f t="shared" si="32"/>
        <v/>
      </c>
    </row>
    <row r="114" spans="1:63" x14ac:dyDescent="0.25">
      <c r="A114" s="21">
        <v>1</v>
      </c>
      <c r="B114" s="21"/>
      <c r="C114" s="21"/>
      <c r="D114" s="4">
        <v>2</v>
      </c>
      <c r="E114" s="21"/>
      <c r="F114" s="21"/>
      <c r="G114" s="21">
        <v>3</v>
      </c>
      <c r="H114" s="21"/>
      <c r="I114" s="21"/>
      <c r="J114" s="21">
        <v>4</v>
      </c>
      <c r="K114" s="21"/>
      <c r="L114" s="21"/>
      <c r="M114" s="21">
        <v>5</v>
      </c>
      <c r="N114" s="21"/>
      <c r="O114" s="21"/>
      <c r="P114" s="21">
        <v>6</v>
      </c>
      <c r="Q114" s="21"/>
      <c r="R114" s="21"/>
      <c r="S114" s="21">
        <v>7</v>
      </c>
      <c r="T114" s="21"/>
      <c r="U114" s="21"/>
      <c r="V114" s="21">
        <v>8</v>
      </c>
      <c r="W114" s="21"/>
      <c r="X114" s="21"/>
      <c r="Y114" s="21">
        <v>9</v>
      </c>
      <c r="Z114" s="21"/>
      <c r="AA114" s="21"/>
      <c r="AB114" s="21">
        <v>10</v>
      </c>
      <c r="AC114" s="21"/>
      <c r="AD114" s="21"/>
      <c r="AE114" s="21">
        <v>11</v>
      </c>
      <c r="AF114" s="21"/>
      <c r="AG114" s="21"/>
      <c r="AH114" s="21">
        <v>12</v>
      </c>
      <c r="AI114" s="21"/>
      <c r="AJ114" s="21"/>
      <c r="AK114" s="21">
        <v>13</v>
      </c>
      <c r="AL114" s="21"/>
      <c r="AM114" s="21"/>
      <c r="AN114" s="21">
        <v>14</v>
      </c>
      <c r="AO114" s="21"/>
      <c r="AP114" s="21"/>
      <c r="AQ114" s="21">
        <v>15</v>
      </c>
      <c r="AR114" s="21"/>
      <c r="AS114" s="21"/>
      <c r="AT114" s="21">
        <v>16</v>
      </c>
      <c r="AU114" s="21"/>
      <c r="AV114" s="21"/>
      <c r="AW114" s="21">
        <v>17</v>
      </c>
      <c r="AX114" s="21"/>
      <c r="AY114" s="21"/>
      <c r="AZ114" s="21">
        <v>18</v>
      </c>
      <c r="BA114" s="21"/>
      <c r="BB114" s="21"/>
      <c r="BC114" s="21" t="s">
        <v>554</v>
      </c>
      <c r="BD114" s="21"/>
      <c r="BE114" s="21"/>
      <c r="BF114" s="21" t="s">
        <v>555</v>
      </c>
      <c r="BG114" s="21"/>
      <c r="BH114" s="21"/>
      <c r="BI114" s="21" t="s">
        <v>556</v>
      </c>
      <c r="BJ114" s="21"/>
      <c r="BK114" s="21"/>
    </row>
    <row r="115" spans="1:63" x14ac:dyDescent="0.25">
      <c r="A115" s="21" t="s">
        <v>236</v>
      </c>
      <c r="B115" s="21">
        <v>-6</v>
      </c>
      <c r="C115" s="21">
        <v>1</v>
      </c>
      <c r="D115" s="21" t="s">
        <v>236</v>
      </c>
      <c r="E115" s="21">
        <v>-14</v>
      </c>
      <c r="F115" s="21">
        <v>1</v>
      </c>
      <c r="G115" s="21" t="s">
        <v>600</v>
      </c>
      <c r="H115" s="21">
        <v>-13</v>
      </c>
      <c r="I115" s="21">
        <v>1</v>
      </c>
      <c r="J115" s="21" t="s">
        <v>600</v>
      </c>
      <c r="K115" s="21">
        <v>-7</v>
      </c>
      <c r="L115" s="21">
        <v>1</v>
      </c>
      <c r="M115" s="21" t="s">
        <v>600</v>
      </c>
      <c r="N115" s="21">
        <v>6</v>
      </c>
      <c r="O115" s="21">
        <v>1</v>
      </c>
      <c r="P115" s="21" t="s">
        <v>600</v>
      </c>
      <c r="Q115" s="21">
        <v>11</v>
      </c>
      <c r="R115" s="21">
        <v>1</v>
      </c>
      <c r="S115" s="21" t="s">
        <v>600</v>
      </c>
      <c r="T115" s="21">
        <v>-4</v>
      </c>
      <c r="U115" s="21">
        <v>1</v>
      </c>
      <c r="V115" s="21" t="s">
        <v>600</v>
      </c>
      <c r="W115" s="21">
        <v>-4</v>
      </c>
      <c r="X115" s="21">
        <v>1</v>
      </c>
      <c r="Y115" s="21" t="s">
        <v>600</v>
      </c>
      <c r="Z115" s="21">
        <v>13</v>
      </c>
      <c r="AA115" s="21">
        <v>1</v>
      </c>
      <c r="AB115" s="21" t="s">
        <v>559</v>
      </c>
      <c r="AC115" s="21">
        <v>0</v>
      </c>
      <c r="AD115" s="21">
        <v>1</v>
      </c>
      <c r="AE115" s="21" t="s">
        <v>142</v>
      </c>
      <c r="AF115" s="21">
        <v>11</v>
      </c>
      <c r="AG115" s="21">
        <v>1</v>
      </c>
      <c r="AH115" s="21" t="s">
        <v>142</v>
      </c>
      <c r="AI115" s="21">
        <v>-2</v>
      </c>
      <c r="AJ115" s="21">
        <v>1</v>
      </c>
      <c r="AK115" s="21" t="s">
        <v>142</v>
      </c>
      <c r="AL115" s="21">
        <v>17</v>
      </c>
      <c r="AM115" s="21">
        <v>1</v>
      </c>
      <c r="AN115" s="21" t="s">
        <v>142</v>
      </c>
      <c r="AO115" s="21">
        <v>7</v>
      </c>
      <c r="AP115" s="21">
        <v>1</v>
      </c>
      <c r="AQ115" s="21" t="s">
        <v>142</v>
      </c>
      <c r="AR115" s="21">
        <v>1</v>
      </c>
      <c r="AS115" s="21">
        <v>1</v>
      </c>
      <c r="AT115" s="21" t="s">
        <v>142</v>
      </c>
      <c r="AU115" s="21">
        <v>-5</v>
      </c>
      <c r="AV115" s="21">
        <v>1</v>
      </c>
      <c r="AW115" s="21" t="s">
        <v>559</v>
      </c>
      <c r="AX115" s="21">
        <v>16</v>
      </c>
      <c r="AY115" s="21">
        <v>1</v>
      </c>
      <c r="AZ115" s="21" t="s">
        <v>497</v>
      </c>
      <c r="BA115" s="21">
        <v>17</v>
      </c>
      <c r="BB115" s="21">
        <v>1</v>
      </c>
      <c r="BC115" s="21" t="s">
        <v>128</v>
      </c>
      <c r="BD115" s="21">
        <v>-4</v>
      </c>
      <c r="BE115" s="21">
        <v>1</v>
      </c>
      <c r="BF115" s="21"/>
      <c r="BG115" s="21"/>
      <c r="BH115" s="21">
        <v>1</v>
      </c>
      <c r="BI115" s="21"/>
      <c r="BJ115" s="21"/>
      <c r="BK115" s="21">
        <v>1</v>
      </c>
    </row>
    <row r="116" spans="1:63" x14ac:dyDescent="0.25">
      <c r="A116" s="21" t="s">
        <v>559</v>
      </c>
      <c r="B116" s="21">
        <v>-6</v>
      </c>
      <c r="C116" s="21">
        <v>2</v>
      </c>
      <c r="D116" s="21" t="s">
        <v>559</v>
      </c>
      <c r="E116" s="21">
        <v>-14</v>
      </c>
      <c r="F116" s="21">
        <v>2</v>
      </c>
      <c r="G116" s="21" t="s">
        <v>396</v>
      </c>
      <c r="H116" s="21">
        <v>-13</v>
      </c>
      <c r="I116" s="21">
        <v>2</v>
      </c>
      <c r="J116" s="21" t="s">
        <v>396</v>
      </c>
      <c r="K116" s="21">
        <v>-7</v>
      </c>
      <c r="L116" s="21">
        <v>2</v>
      </c>
      <c r="M116" s="21" t="s">
        <v>395</v>
      </c>
      <c r="N116" s="21">
        <v>6</v>
      </c>
      <c r="O116" s="21">
        <v>2</v>
      </c>
      <c r="P116" s="21" t="s">
        <v>395</v>
      </c>
      <c r="Q116" s="21">
        <v>11</v>
      </c>
      <c r="R116" s="21">
        <v>2</v>
      </c>
      <c r="S116" s="21" t="s">
        <v>395</v>
      </c>
      <c r="T116" s="21">
        <v>-4</v>
      </c>
      <c r="U116" s="21">
        <v>2</v>
      </c>
      <c r="V116" s="21" t="s">
        <v>395</v>
      </c>
      <c r="W116" s="21">
        <v>-4</v>
      </c>
      <c r="X116" s="21">
        <v>2</v>
      </c>
      <c r="Y116" s="21" t="s">
        <v>73</v>
      </c>
      <c r="Z116" s="21">
        <v>13</v>
      </c>
      <c r="AA116" s="21">
        <v>2</v>
      </c>
      <c r="AB116" s="21" t="s">
        <v>600</v>
      </c>
      <c r="AC116" s="21">
        <v>0</v>
      </c>
      <c r="AD116" s="21">
        <v>2</v>
      </c>
      <c r="AE116" s="21" t="s">
        <v>600</v>
      </c>
      <c r="AF116" s="21">
        <v>11</v>
      </c>
      <c r="AG116" s="21">
        <v>2</v>
      </c>
      <c r="AH116" s="21" t="s">
        <v>600</v>
      </c>
      <c r="AI116" s="21">
        <v>-2</v>
      </c>
      <c r="AJ116" s="21">
        <v>2</v>
      </c>
      <c r="AK116" s="21" t="s">
        <v>600</v>
      </c>
      <c r="AL116" s="21">
        <v>17</v>
      </c>
      <c r="AM116" s="21">
        <v>2</v>
      </c>
      <c r="AN116" s="21" t="s">
        <v>600</v>
      </c>
      <c r="AO116" s="21">
        <v>7</v>
      </c>
      <c r="AP116" s="21">
        <v>2</v>
      </c>
      <c r="AQ116" s="21" t="s">
        <v>600</v>
      </c>
      <c r="AR116" s="21">
        <v>1</v>
      </c>
      <c r="AS116" s="21">
        <v>2</v>
      </c>
      <c r="AT116" s="21" t="s">
        <v>600</v>
      </c>
      <c r="AU116" s="21">
        <v>-5</v>
      </c>
      <c r="AV116" s="21">
        <v>2</v>
      </c>
      <c r="AW116" s="21" t="s">
        <v>600</v>
      </c>
      <c r="AX116" s="21">
        <v>16</v>
      </c>
      <c r="AY116" s="21">
        <v>2</v>
      </c>
      <c r="AZ116" s="21" t="s">
        <v>600</v>
      </c>
      <c r="BA116" s="21">
        <v>17</v>
      </c>
      <c r="BB116" s="21">
        <v>2</v>
      </c>
      <c r="BC116" s="21" t="s">
        <v>71</v>
      </c>
      <c r="BD116" s="21">
        <v>-4</v>
      </c>
      <c r="BE116" s="21">
        <v>2</v>
      </c>
      <c r="BF116" s="21"/>
      <c r="BG116" s="21"/>
      <c r="BH116" s="21">
        <v>2</v>
      </c>
      <c r="BI116" s="21"/>
      <c r="BJ116" s="21"/>
      <c r="BK116" s="21">
        <v>2</v>
      </c>
    </row>
    <row r="117" spans="1:63" x14ac:dyDescent="0.25">
      <c r="A117" s="21" t="s">
        <v>73</v>
      </c>
      <c r="B117" s="21">
        <v>-6</v>
      </c>
      <c r="C117" s="21">
        <v>3</v>
      </c>
      <c r="D117" s="21" t="s">
        <v>73</v>
      </c>
      <c r="E117" s="21">
        <v>-14</v>
      </c>
      <c r="F117" s="21">
        <v>3</v>
      </c>
      <c r="G117" s="21" t="s">
        <v>103</v>
      </c>
      <c r="H117" s="21">
        <v>-13</v>
      </c>
      <c r="I117" s="21">
        <v>3</v>
      </c>
      <c r="J117" s="21" t="s">
        <v>103</v>
      </c>
      <c r="K117" s="21">
        <v>-7</v>
      </c>
      <c r="L117" s="21">
        <v>3</v>
      </c>
      <c r="M117" s="21" t="s">
        <v>103</v>
      </c>
      <c r="N117" s="21">
        <v>6</v>
      </c>
      <c r="O117" s="21">
        <v>3</v>
      </c>
      <c r="P117" s="21" t="s">
        <v>103</v>
      </c>
      <c r="Q117" s="21">
        <v>11</v>
      </c>
      <c r="R117" s="21">
        <v>3</v>
      </c>
      <c r="S117" s="21" t="s">
        <v>103</v>
      </c>
      <c r="T117" s="21">
        <v>-4</v>
      </c>
      <c r="U117" s="21">
        <v>3</v>
      </c>
      <c r="V117" s="21" t="s">
        <v>103</v>
      </c>
      <c r="W117" s="21">
        <v>-4</v>
      </c>
      <c r="X117" s="21">
        <v>3</v>
      </c>
      <c r="Y117" s="21" t="s">
        <v>103</v>
      </c>
      <c r="Z117" s="21">
        <v>13</v>
      </c>
      <c r="AA117" s="21">
        <v>3</v>
      </c>
      <c r="AB117" s="21" t="s">
        <v>73</v>
      </c>
      <c r="AC117" s="21">
        <v>0</v>
      </c>
      <c r="AD117" s="21">
        <v>3</v>
      </c>
      <c r="AE117" s="21" t="s">
        <v>103</v>
      </c>
      <c r="AF117" s="21">
        <v>11</v>
      </c>
      <c r="AG117" s="21">
        <v>3</v>
      </c>
      <c r="AH117" s="21" t="s">
        <v>103</v>
      </c>
      <c r="AI117" s="21">
        <v>-2</v>
      </c>
      <c r="AJ117" s="21">
        <v>3</v>
      </c>
      <c r="AK117" s="21" t="s">
        <v>103</v>
      </c>
      <c r="AL117" s="21">
        <v>17</v>
      </c>
      <c r="AM117" s="21">
        <v>3</v>
      </c>
      <c r="AN117" s="21" t="s">
        <v>103</v>
      </c>
      <c r="AO117" s="21">
        <v>7</v>
      </c>
      <c r="AP117" s="21">
        <v>3</v>
      </c>
      <c r="AQ117" s="21" t="s">
        <v>103</v>
      </c>
      <c r="AR117" s="21">
        <v>1</v>
      </c>
      <c r="AS117" s="21">
        <v>3</v>
      </c>
      <c r="AT117" s="21" t="s">
        <v>36</v>
      </c>
      <c r="AU117" s="21">
        <v>-5</v>
      </c>
      <c r="AV117" s="21">
        <v>3</v>
      </c>
      <c r="AW117" s="21" t="s">
        <v>103</v>
      </c>
      <c r="AX117" s="21">
        <v>16</v>
      </c>
      <c r="AY117" s="21">
        <v>3</v>
      </c>
      <c r="AZ117" s="21" t="s">
        <v>103</v>
      </c>
      <c r="BA117" s="21">
        <v>17</v>
      </c>
      <c r="BB117" s="21">
        <v>3</v>
      </c>
      <c r="BC117" s="21" t="s">
        <v>413</v>
      </c>
      <c r="BD117" s="21">
        <v>-4</v>
      </c>
      <c r="BE117" s="21">
        <v>3</v>
      </c>
      <c r="BF117" s="21"/>
      <c r="BG117" s="21"/>
      <c r="BH117" s="21">
        <v>3</v>
      </c>
      <c r="BI117" s="21"/>
      <c r="BJ117" s="21"/>
      <c r="BK117" s="21">
        <v>3</v>
      </c>
    </row>
    <row r="118" spans="1:63" x14ac:dyDescent="0.25">
      <c r="A118" s="21" t="s">
        <v>552</v>
      </c>
      <c r="B118" s="21">
        <v>-6</v>
      </c>
      <c r="C118" s="21">
        <v>4</v>
      </c>
      <c r="D118" s="21" t="s">
        <v>552</v>
      </c>
      <c r="E118" s="21">
        <v>-14</v>
      </c>
      <c r="F118" s="21">
        <v>4</v>
      </c>
      <c r="G118" s="21" t="s">
        <v>42</v>
      </c>
      <c r="H118" s="21">
        <v>-13</v>
      </c>
      <c r="I118" s="21">
        <v>4</v>
      </c>
      <c r="J118" s="21" t="s">
        <v>42</v>
      </c>
      <c r="K118" s="21">
        <v>-7</v>
      </c>
      <c r="L118" s="21">
        <v>4</v>
      </c>
      <c r="M118" s="21" t="s">
        <v>42</v>
      </c>
      <c r="N118" s="21">
        <v>6</v>
      </c>
      <c r="O118" s="21">
        <v>4</v>
      </c>
      <c r="P118" s="21" t="s">
        <v>42</v>
      </c>
      <c r="Q118" s="21">
        <v>11</v>
      </c>
      <c r="R118" s="21">
        <v>4</v>
      </c>
      <c r="S118" s="21" t="s">
        <v>42</v>
      </c>
      <c r="T118" s="21">
        <v>-4</v>
      </c>
      <c r="U118" s="21">
        <v>4</v>
      </c>
      <c r="V118" s="21" t="s">
        <v>42</v>
      </c>
      <c r="W118" s="21">
        <v>-4</v>
      </c>
      <c r="X118" s="21">
        <v>4</v>
      </c>
      <c r="Y118" s="21" t="s">
        <v>42</v>
      </c>
      <c r="Z118" s="21">
        <v>13</v>
      </c>
      <c r="AA118" s="21">
        <v>4</v>
      </c>
      <c r="AB118" s="21" t="s">
        <v>42</v>
      </c>
      <c r="AC118" s="21">
        <v>0</v>
      </c>
      <c r="AD118" s="21">
        <v>4</v>
      </c>
      <c r="AE118" s="21" t="s">
        <v>42</v>
      </c>
      <c r="AF118" s="21">
        <v>11</v>
      </c>
      <c r="AG118" s="21">
        <v>4</v>
      </c>
      <c r="AH118" s="21" t="s">
        <v>42</v>
      </c>
      <c r="AI118" s="21">
        <v>-2</v>
      </c>
      <c r="AJ118" s="21">
        <v>4</v>
      </c>
      <c r="AK118" s="21" t="s">
        <v>42</v>
      </c>
      <c r="AL118" s="21">
        <v>17</v>
      </c>
      <c r="AM118" s="21">
        <v>4</v>
      </c>
      <c r="AN118" s="21" t="s">
        <v>42</v>
      </c>
      <c r="AO118" s="21">
        <v>7</v>
      </c>
      <c r="AP118" s="21">
        <v>4</v>
      </c>
      <c r="AQ118" s="21" t="s">
        <v>42</v>
      </c>
      <c r="AR118" s="21">
        <v>1</v>
      </c>
      <c r="AS118" s="21">
        <v>4</v>
      </c>
      <c r="AT118" s="21" t="s">
        <v>103</v>
      </c>
      <c r="AU118" s="21">
        <v>-5</v>
      </c>
      <c r="AV118" s="21">
        <v>4</v>
      </c>
      <c r="AW118" s="21" t="s">
        <v>42</v>
      </c>
      <c r="AX118" s="21">
        <v>16</v>
      </c>
      <c r="AY118" s="21">
        <v>4</v>
      </c>
      <c r="AZ118" s="21" t="s">
        <v>42</v>
      </c>
      <c r="BA118" s="21">
        <v>17</v>
      </c>
      <c r="BB118" s="21">
        <v>4</v>
      </c>
      <c r="BC118" s="21" t="s">
        <v>284</v>
      </c>
      <c r="BD118" s="21">
        <v>-4</v>
      </c>
      <c r="BE118" s="21">
        <v>4</v>
      </c>
      <c r="BF118" s="21"/>
      <c r="BG118" s="21"/>
      <c r="BH118" s="21">
        <v>4</v>
      </c>
      <c r="BI118" s="21"/>
      <c r="BJ118" s="21"/>
      <c r="BK118" s="21">
        <v>4</v>
      </c>
    </row>
    <row r="119" spans="1:63" x14ac:dyDescent="0.25">
      <c r="A119" s="21" t="s">
        <v>142</v>
      </c>
      <c r="B119" s="21">
        <v>13</v>
      </c>
      <c r="C119" s="21">
        <v>1</v>
      </c>
      <c r="D119" s="21" t="s">
        <v>142</v>
      </c>
      <c r="E119" s="21">
        <v>-11</v>
      </c>
      <c r="F119" s="21">
        <v>1</v>
      </c>
      <c r="G119" s="21" t="s">
        <v>497</v>
      </c>
      <c r="H119" s="21">
        <v>3</v>
      </c>
      <c r="I119" s="21">
        <v>1</v>
      </c>
      <c r="J119" s="21" t="s">
        <v>236</v>
      </c>
      <c r="K119" s="21">
        <v>11</v>
      </c>
      <c r="L119" s="21">
        <v>1</v>
      </c>
      <c r="M119" s="21" t="s">
        <v>236</v>
      </c>
      <c r="N119" s="21">
        <v>-4</v>
      </c>
      <c r="O119" s="21">
        <v>1</v>
      </c>
      <c r="P119" s="21" t="s">
        <v>236</v>
      </c>
      <c r="Q119" s="21">
        <v>10</v>
      </c>
      <c r="R119" s="21">
        <v>1</v>
      </c>
      <c r="S119" s="21" t="s">
        <v>236</v>
      </c>
      <c r="T119" s="21">
        <v>0</v>
      </c>
      <c r="U119" s="21">
        <v>1</v>
      </c>
      <c r="V119" s="21" t="s">
        <v>236</v>
      </c>
      <c r="W119" s="21">
        <v>-18</v>
      </c>
      <c r="X119" s="21">
        <v>1</v>
      </c>
      <c r="Y119" s="21" t="s">
        <v>395</v>
      </c>
      <c r="Z119" s="21">
        <v>6</v>
      </c>
      <c r="AA119" s="21">
        <v>1</v>
      </c>
      <c r="AB119" s="21" t="s">
        <v>236</v>
      </c>
      <c r="AC119" s="21">
        <v>-14</v>
      </c>
      <c r="AD119" s="21">
        <v>1</v>
      </c>
      <c r="AE119" s="21" t="s">
        <v>236</v>
      </c>
      <c r="AF119" s="21">
        <v>15</v>
      </c>
      <c r="AG119" s="21">
        <v>1</v>
      </c>
      <c r="AH119" s="21" t="s">
        <v>497</v>
      </c>
      <c r="AI119" s="21">
        <v>-2</v>
      </c>
      <c r="AJ119" s="21">
        <v>1</v>
      </c>
      <c r="AK119" s="21" t="s">
        <v>73</v>
      </c>
      <c r="AL119" s="21">
        <v>21</v>
      </c>
      <c r="AM119" s="21">
        <v>1</v>
      </c>
      <c r="AN119" s="21" t="s">
        <v>73</v>
      </c>
      <c r="AO119" s="21">
        <v>17</v>
      </c>
      <c r="AP119" s="21">
        <v>1</v>
      </c>
      <c r="AQ119" s="21" t="s">
        <v>497</v>
      </c>
      <c r="AR119" s="21">
        <v>-6</v>
      </c>
      <c r="AS119" s="21">
        <v>1</v>
      </c>
      <c r="AT119" s="21" t="s">
        <v>497</v>
      </c>
      <c r="AU119" s="21">
        <v>-11</v>
      </c>
      <c r="AV119" s="21">
        <v>1</v>
      </c>
      <c r="AW119" s="21" t="s">
        <v>497</v>
      </c>
      <c r="AX119" s="21">
        <v>8</v>
      </c>
      <c r="AY119" s="21">
        <v>1</v>
      </c>
      <c r="AZ119" s="21" t="s">
        <v>73</v>
      </c>
      <c r="BA119" s="21">
        <v>21</v>
      </c>
      <c r="BB119" s="21">
        <v>1</v>
      </c>
      <c r="BC119" s="21" t="s">
        <v>602</v>
      </c>
      <c r="BD119" s="21">
        <v>-10</v>
      </c>
      <c r="BE119" s="21">
        <v>1</v>
      </c>
      <c r="BF119" s="21"/>
      <c r="BG119" s="21"/>
      <c r="BH119" s="21">
        <v>1</v>
      </c>
      <c r="BI119" s="21"/>
      <c r="BJ119" s="21"/>
      <c r="BK119" s="21">
        <v>1</v>
      </c>
    </row>
    <row r="120" spans="1:63" x14ac:dyDescent="0.25">
      <c r="A120" s="21" t="s">
        <v>391</v>
      </c>
      <c r="B120" s="21">
        <v>13</v>
      </c>
      <c r="C120" s="21">
        <v>2</v>
      </c>
      <c r="D120" s="21" t="s">
        <v>391</v>
      </c>
      <c r="E120" s="21">
        <v>-11</v>
      </c>
      <c r="F120" s="21">
        <v>2</v>
      </c>
      <c r="G120" s="21" t="s">
        <v>395</v>
      </c>
      <c r="H120" s="21">
        <v>3</v>
      </c>
      <c r="I120" s="21">
        <v>2</v>
      </c>
      <c r="J120" s="21" t="s">
        <v>391</v>
      </c>
      <c r="K120" s="21">
        <v>11</v>
      </c>
      <c r="L120" s="21">
        <v>2</v>
      </c>
      <c r="M120" s="21" t="s">
        <v>391</v>
      </c>
      <c r="N120" s="21">
        <v>-4</v>
      </c>
      <c r="O120" s="21">
        <v>2</v>
      </c>
      <c r="P120" s="21" t="s">
        <v>391</v>
      </c>
      <c r="Q120" s="21">
        <v>10</v>
      </c>
      <c r="R120" s="21">
        <v>2</v>
      </c>
      <c r="S120" s="21" t="s">
        <v>391</v>
      </c>
      <c r="T120" s="21">
        <v>0</v>
      </c>
      <c r="U120" s="21">
        <v>2</v>
      </c>
      <c r="V120" s="21" t="s">
        <v>391</v>
      </c>
      <c r="W120" s="21">
        <v>-18</v>
      </c>
      <c r="X120" s="21">
        <v>2</v>
      </c>
      <c r="Y120" s="21" t="s">
        <v>391</v>
      </c>
      <c r="Z120" s="21">
        <v>6</v>
      </c>
      <c r="AA120" s="21">
        <v>2</v>
      </c>
      <c r="AB120" s="21" t="s">
        <v>391</v>
      </c>
      <c r="AC120" s="21">
        <v>-14</v>
      </c>
      <c r="AD120" s="21">
        <v>2</v>
      </c>
      <c r="AE120" s="21" t="s">
        <v>396</v>
      </c>
      <c r="AF120" s="21">
        <v>15</v>
      </c>
      <c r="AG120" s="21">
        <v>2</v>
      </c>
      <c r="AH120" s="21" t="s">
        <v>148</v>
      </c>
      <c r="AI120" s="21">
        <v>-2</v>
      </c>
      <c r="AJ120" s="21">
        <v>2</v>
      </c>
      <c r="AK120" s="21" t="s">
        <v>148</v>
      </c>
      <c r="AL120" s="21">
        <v>21</v>
      </c>
      <c r="AM120" s="21">
        <v>2</v>
      </c>
      <c r="AN120" s="21" t="s">
        <v>148</v>
      </c>
      <c r="AO120" s="21">
        <v>17</v>
      </c>
      <c r="AP120" s="21">
        <v>2</v>
      </c>
      <c r="AQ120" s="21" t="s">
        <v>148</v>
      </c>
      <c r="AR120" s="21">
        <v>-6</v>
      </c>
      <c r="AS120" s="21">
        <v>2</v>
      </c>
      <c r="AT120" s="21" t="s">
        <v>148</v>
      </c>
      <c r="AU120" s="21">
        <v>-11</v>
      </c>
      <c r="AV120" s="21">
        <v>2</v>
      </c>
      <c r="AW120" s="21" t="s">
        <v>148</v>
      </c>
      <c r="AX120" s="21">
        <v>8</v>
      </c>
      <c r="AY120" s="21">
        <v>2</v>
      </c>
      <c r="AZ120" s="21" t="s">
        <v>148</v>
      </c>
      <c r="BA120" s="21">
        <v>21</v>
      </c>
      <c r="BB120" s="21">
        <v>2</v>
      </c>
      <c r="BC120" s="21" t="s">
        <v>255</v>
      </c>
      <c r="BD120" s="21">
        <v>-10</v>
      </c>
      <c r="BE120" s="21">
        <v>2</v>
      </c>
      <c r="BF120" s="21"/>
      <c r="BG120" s="21"/>
      <c r="BH120" s="21">
        <v>2</v>
      </c>
      <c r="BI120" s="21"/>
      <c r="BJ120" s="21"/>
      <c r="BK120" s="21">
        <v>2</v>
      </c>
    </row>
    <row r="121" spans="1:63" x14ac:dyDescent="0.25">
      <c r="A121" s="21" t="s">
        <v>397</v>
      </c>
      <c r="B121" s="21">
        <v>13</v>
      </c>
      <c r="C121" s="21">
        <v>3</v>
      </c>
      <c r="D121" s="21" t="s">
        <v>397</v>
      </c>
      <c r="E121" s="21">
        <v>-11</v>
      </c>
      <c r="F121" s="21">
        <v>3</v>
      </c>
      <c r="G121" s="21" t="s">
        <v>148</v>
      </c>
      <c r="H121" s="21">
        <v>3</v>
      </c>
      <c r="I121" s="21">
        <v>3</v>
      </c>
      <c r="J121" s="21" t="s">
        <v>148</v>
      </c>
      <c r="K121" s="21">
        <v>11</v>
      </c>
      <c r="L121" s="21">
        <v>3</v>
      </c>
      <c r="M121" s="21" t="s">
        <v>148</v>
      </c>
      <c r="N121" s="21">
        <v>-4</v>
      </c>
      <c r="O121" s="21">
        <v>3</v>
      </c>
      <c r="P121" s="21" t="s">
        <v>148</v>
      </c>
      <c r="Q121" s="21">
        <v>10</v>
      </c>
      <c r="R121" s="21">
        <v>3</v>
      </c>
      <c r="S121" s="21" t="s">
        <v>148</v>
      </c>
      <c r="T121" s="21">
        <v>0</v>
      </c>
      <c r="U121" s="21">
        <v>3</v>
      </c>
      <c r="V121" s="21" t="s">
        <v>148</v>
      </c>
      <c r="W121" s="21">
        <v>-18</v>
      </c>
      <c r="X121" s="21">
        <v>3</v>
      </c>
      <c r="Y121" s="21" t="s">
        <v>148</v>
      </c>
      <c r="Z121" s="21">
        <v>6</v>
      </c>
      <c r="AA121" s="21">
        <v>3</v>
      </c>
      <c r="AB121" s="21" t="s">
        <v>148</v>
      </c>
      <c r="AC121" s="21">
        <v>-14</v>
      </c>
      <c r="AD121" s="21">
        <v>3</v>
      </c>
      <c r="AE121" s="21" t="s">
        <v>391</v>
      </c>
      <c r="AF121" s="21">
        <v>15</v>
      </c>
      <c r="AG121" s="21">
        <v>3</v>
      </c>
      <c r="AH121" s="21" t="s">
        <v>552</v>
      </c>
      <c r="AI121" s="21">
        <v>-2</v>
      </c>
      <c r="AJ121" s="21">
        <v>3</v>
      </c>
      <c r="AK121" s="21" t="s">
        <v>552</v>
      </c>
      <c r="AL121" s="21">
        <v>21</v>
      </c>
      <c r="AM121" s="21">
        <v>3</v>
      </c>
      <c r="AN121" s="21" t="s">
        <v>552</v>
      </c>
      <c r="AO121" s="21">
        <v>17</v>
      </c>
      <c r="AP121" s="21">
        <v>3</v>
      </c>
      <c r="AQ121" s="21" t="s">
        <v>552</v>
      </c>
      <c r="AR121" s="21">
        <v>-6</v>
      </c>
      <c r="AS121" s="21">
        <v>3</v>
      </c>
      <c r="AT121" s="21" t="s">
        <v>552</v>
      </c>
      <c r="AU121" s="21">
        <v>-11</v>
      </c>
      <c r="AV121" s="21">
        <v>3</v>
      </c>
      <c r="AW121" s="21" t="s">
        <v>73</v>
      </c>
      <c r="AX121" s="21">
        <v>8</v>
      </c>
      <c r="AY121" s="21">
        <v>3</v>
      </c>
      <c r="AZ121" s="21" t="s">
        <v>552</v>
      </c>
      <c r="BA121" s="21">
        <v>21</v>
      </c>
      <c r="BB121" s="21">
        <v>3</v>
      </c>
      <c r="BC121" s="21" t="s">
        <v>54</v>
      </c>
      <c r="BD121" s="21">
        <v>-10</v>
      </c>
      <c r="BE121" s="21">
        <v>3</v>
      </c>
      <c r="BF121" s="21"/>
      <c r="BG121" s="21"/>
      <c r="BH121" s="21">
        <v>3</v>
      </c>
      <c r="BI121" s="21"/>
      <c r="BJ121" s="21"/>
      <c r="BK121" s="21">
        <v>3</v>
      </c>
    </row>
    <row r="122" spans="1:63" x14ac:dyDescent="0.25">
      <c r="A122" s="21" t="s">
        <v>557</v>
      </c>
      <c r="B122" s="21">
        <v>13</v>
      </c>
      <c r="C122" s="21">
        <v>4</v>
      </c>
      <c r="D122" s="21" t="s">
        <v>557</v>
      </c>
      <c r="E122" s="21">
        <v>-11</v>
      </c>
      <c r="F122" s="21">
        <v>4</v>
      </c>
      <c r="G122" s="21" t="s">
        <v>52</v>
      </c>
      <c r="H122" s="21">
        <v>3</v>
      </c>
      <c r="I122" s="21">
        <v>4</v>
      </c>
      <c r="J122" s="21" t="s">
        <v>137</v>
      </c>
      <c r="K122" s="21">
        <v>11</v>
      </c>
      <c r="L122" s="21">
        <v>4</v>
      </c>
      <c r="M122" s="21" t="s">
        <v>137</v>
      </c>
      <c r="N122" s="21">
        <v>-4</v>
      </c>
      <c r="O122" s="21">
        <v>4</v>
      </c>
      <c r="P122" s="21" t="s">
        <v>137</v>
      </c>
      <c r="Q122" s="21">
        <v>10</v>
      </c>
      <c r="R122" s="21">
        <v>4</v>
      </c>
      <c r="S122" s="21" t="s">
        <v>52</v>
      </c>
      <c r="T122" s="21">
        <v>0</v>
      </c>
      <c r="U122" s="21">
        <v>4</v>
      </c>
      <c r="V122" s="21" t="s">
        <v>52</v>
      </c>
      <c r="W122" s="21">
        <v>-18</v>
      </c>
      <c r="X122" s="21">
        <v>4</v>
      </c>
      <c r="Y122" s="21" t="s">
        <v>52</v>
      </c>
      <c r="Z122" s="21">
        <v>6</v>
      </c>
      <c r="AA122" s="21">
        <v>4</v>
      </c>
      <c r="AB122" s="21" t="s">
        <v>52</v>
      </c>
      <c r="AC122" s="21">
        <v>-14</v>
      </c>
      <c r="AD122" s="21">
        <v>4</v>
      </c>
      <c r="AE122" s="21" t="s">
        <v>557</v>
      </c>
      <c r="AF122" s="21">
        <v>15</v>
      </c>
      <c r="AG122" s="21">
        <v>4</v>
      </c>
      <c r="AH122" s="21" t="s">
        <v>137</v>
      </c>
      <c r="AI122" s="21">
        <v>-2</v>
      </c>
      <c r="AJ122" s="21">
        <v>4</v>
      </c>
      <c r="AK122" s="21" t="s">
        <v>137</v>
      </c>
      <c r="AL122" s="21">
        <v>21</v>
      </c>
      <c r="AM122" s="21">
        <v>4</v>
      </c>
      <c r="AN122" s="21" t="s">
        <v>137</v>
      </c>
      <c r="AO122" s="21">
        <v>17</v>
      </c>
      <c r="AP122" s="21">
        <v>4</v>
      </c>
      <c r="AQ122" s="21" t="s">
        <v>137</v>
      </c>
      <c r="AR122" s="21">
        <v>-6</v>
      </c>
      <c r="AS122" s="21">
        <v>4</v>
      </c>
      <c r="AT122" s="21" t="s">
        <v>137</v>
      </c>
      <c r="AU122" s="21">
        <v>-11</v>
      </c>
      <c r="AV122" s="21">
        <v>4</v>
      </c>
      <c r="AW122" s="21" t="s">
        <v>552</v>
      </c>
      <c r="AX122" s="21">
        <v>8</v>
      </c>
      <c r="AY122" s="21">
        <v>4</v>
      </c>
      <c r="AZ122" s="21" t="s">
        <v>137</v>
      </c>
      <c r="BA122" s="21">
        <v>21</v>
      </c>
      <c r="BB122" s="21">
        <v>4</v>
      </c>
      <c r="BC122" s="21" t="s">
        <v>12</v>
      </c>
      <c r="BD122" s="21">
        <v>-10</v>
      </c>
      <c r="BE122" s="21">
        <v>4</v>
      </c>
      <c r="BF122" s="21"/>
      <c r="BG122" s="21"/>
      <c r="BH122" s="21">
        <v>4</v>
      </c>
      <c r="BI122" s="21"/>
      <c r="BJ122" s="21"/>
      <c r="BK122" s="21">
        <v>4</v>
      </c>
    </row>
    <row r="123" spans="1:63" x14ac:dyDescent="0.25">
      <c r="A123" s="21" t="s">
        <v>395</v>
      </c>
      <c r="B123" s="21">
        <v>20</v>
      </c>
      <c r="C123" s="21">
        <v>1</v>
      </c>
      <c r="D123" s="21" t="s">
        <v>395</v>
      </c>
      <c r="E123" s="21">
        <v>3</v>
      </c>
      <c r="F123" s="21">
        <v>1</v>
      </c>
      <c r="G123" s="21" t="s">
        <v>559</v>
      </c>
      <c r="H123" s="21">
        <v>-1</v>
      </c>
      <c r="I123" s="21">
        <v>1</v>
      </c>
      <c r="J123" s="21" t="s">
        <v>559</v>
      </c>
      <c r="K123" s="21">
        <v>-8</v>
      </c>
      <c r="L123" s="21">
        <v>1</v>
      </c>
      <c r="M123" s="21" t="s">
        <v>559</v>
      </c>
      <c r="N123" s="21">
        <v>5</v>
      </c>
      <c r="O123" s="21">
        <v>1</v>
      </c>
      <c r="P123" s="21" t="s">
        <v>559</v>
      </c>
      <c r="Q123" s="21">
        <v>-7</v>
      </c>
      <c r="R123" s="21">
        <v>1</v>
      </c>
      <c r="S123" s="21" t="s">
        <v>559</v>
      </c>
      <c r="T123" s="21">
        <v>-1</v>
      </c>
      <c r="U123" s="21">
        <v>1</v>
      </c>
      <c r="V123" s="21" t="s">
        <v>559</v>
      </c>
      <c r="W123" s="21">
        <v>-1</v>
      </c>
      <c r="X123" s="21">
        <v>1</v>
      </c>
      <c r="Y123" s="21" t="s">
        <v>497</v>
      </c>
      <c r="Z123" s="21">
        <v>10</v>
      </c>
      <c r="AA123" s="21">
        <v>1</v>
      </c>
      <c r="AB123" s="21" t="s">
        <v>497</v>
      </c>
      <c r="AC123" s="21">
        <v>-14</v>
      </c>
      <c r="AD123" s="21">
        <v>1</v>
      </c>
      <c r="AE123" s="21" t="s">
        <v>497</v>
      </c>
      <c r="AF123" s="21">
        <v>23</v>
      </c>
      <c r="AG123" s="21">
        <v>1</v>
      </c>
      <c r="AH123" s="21" t="s">
        <v>236</v>
      </c>
      <c r="AI123" s="21">
        <v>2</v>
      </c>
      <c r="AJ123" s="21">
        <v>1</v>
      </c>
      <c r="AK123" s="21" t="s">
        <v>236</v>
      </c>
      <c r="AL123" s="21">
        <v>13</v>
      </c>
      <c r="AM123" s="21">
        <v>1</v>
      </c>
      <c r="AN123" s="21" t="s">
        <v>236</v>
      </c>
      <c r="AO123" s="21">
        <v>7</v>
      </c>
      <c r="AP123" s="21">
        <v>1</v>
      </c>
      <c r="AQ123" s="21" t="s">
        <v>236</v>
      </c>
      <c r="AR123" s="21">
        <v>6</v>
      </c>
      <c r="AS123" s="21">
        <v>1</v>
      </c>
      <c r="AT123" s="21" t="s">
        <v>236</v>
      </c>
      <c r="AU123" s="21">
        <v>-6</v>
      </c>
      <c r="AV123" s="21">
        <v>1</v>
      </c>
      <c r="AW123" s="21" t="s">
        <v>236</v>
      </c>
      <c r="AX123" s="21">
        <v>-4</v>
      </c>
      <c r="AY123" s="21">
        <v>1</v>
      </c>
      <c r="AZ123" s="21" t="s">
        <v>236</v>
      </c>
      <c r="BA123" s="21">
        <v>1</v>
      </c>
      <c r="BB123" s="21">
        <v>1</v>
      </c>
      <c r="BC123" s="21" t="s">
        <v>707</v>
      </c>
      <c r="BD123" s="21">
        <v>-7</v>
      </c>
      <c r="BE123" s="21">
        <v>1</v>
      </c>
      <c r="BF123" s="21"/>
      <c r="BG123" s="21"/>
      <c r="BH123" s="21">
        <v>1</v>
      </c>
      <c r="BI123" s="21"/>
      <c r="BJ123" s="21"/>
      <c r="BK123" s="21">
        <v>1</v>
      </c>
    </row>
    <row r="124" spans="1:63" x14ac:dyDescent="0.25">
      <c r="A124" s="21" t="s">
        <v>148</v>
      </c>
      <c r="B124" s="21">
        <v>20</v>
      </c>
      <c r="C124" s="21">
        <v>2</v>
      </c>
      <c r="D124" s="21" t="s">
        <v>148</v>
      </c>
      <c r="E124" s="21">
        <v>3</v>
      </c>
      <c r="F124" s="21">
        <v>2</v>
      </c>
      <c r="G124" s="21" t="s">
        <v>142</v>
      </c>
      <c r="H124" s="21">
        <v>-1</v>
      </c>
      <c r="I124" s="21">
        <v>2</v>
      </c>
      <c r="J124" s="21" t="s">
        <v>142</v>
      </c>
      <c r="K124" s="21">
        <v>-8</v>
      </c>
      <c r="L124" s="21">
        <v>2</v>
      </c>
      <c r="M124" s="21" t="s">
        <v>73</v>
      </c>
      <c r="N124" s="21">
        <v>5</v>
      </c>
      <c r="O124" s="21">
        <v>2</v>
      </c>
      <c r="P124" s="21" t="s">
        <v>73</v>
      </c>
      <c r="Q124" s="21">
        <v>-7</v>
      </c>
      <c r="R124" s="21">
        <v>2</v>
      </c>
      <c r="S124" s="21" t="s">
        <v>497</v>
      </c>
      <c r="T124" s="21">
        <v>-1</v>
      </c>
      <c r="U124" s="21">
        <v>2</v>
      </c>
      <c r="V124" s="21" t="s">
        <v>497</v>
      </c>
      <c r="W124" s="21">
        <v>-1</v>
      </c>
      <c r="X124" s="21">
        <v>2</v>
      </c>
      <c r="Y124" s="21" t="s">
        <v>397</v>
      </c>
      <c r="Z124" s="21">
        <v>10</v>
      </c>
      <c r="AA124" s="21">
        <v>2</v>
      </c>
      <c r="AB124" s="21" t="s">
        <v>397</v>
      </c>
      <c r="AC124" s="21">
        <v>-14</v>
      </c>
      <c r="AD124" s="21">
        <v>2</v>
      </c>
      <c r="AE124" s="21" t="s">
        <v>73</v>
      </c>
      <c r="AF124" s="21">
        <v>23</v>
      </c>
      <c r="AG124" s="21">
        <v>2</v>
      </c>
      <c r="AH124" s="21" t="s">
        <v>396</v>
      </c>
      <c r="AI124" s="21">
        <v>2</v>
      </c>
      <c r="AJ124" s="21">
        <v>2</v>
      </c>
      <c r="AK124" s="21" t="s">
        <v>396</v>
      </c>
      <c r="AL124" s="21">
        <v>13</v>
      </c>
      <c r="AM124" s="21">
        <v>2</v>
      </c>
      <c r="AN124" s="21" t="s">
        <v>396</v>
      </c>
      <c r="AO124" s="21">
        <v>7</v>
      </c>
      <c r="AP124" s="21">
        <v>2</v>
      </c>
      <c r="AQ124" s="21" t="s">
        <v>396</v>
      </c>
      <c r="AR124" s="21">
        <v>6</v>
      </c>
      <c r="AS124" s="21">
        <v>2</v>
      </c>
      <c r="AT124" s="21" t="s">
        <v>396</v>
      </c>
      <c r="AU124" s="21">
        <v>-6</v>
      </c>
      <c r="AV124" s="21">
        <v>2</v>
      </c>
      <c r="AW124" s="21" t="s">
        <v>396</v>
      </c>
      <c r="AX124" s="21">
        <v>-4</v>
      </c>
      <c r="AY124" s="21">
        <v>2</v>
      </c>
      <c r="AZ124" s="21" t="s">
        <v>396</v>
      </c>
      <c r="BA124" s="21">
        <v>1</v>
      </c>
      <c r="BB124" s="21">
        <v>2</v>
      </c>
      <c r="BC124" s="21" t="s">
        <v>559</v>
      </c>
      <c r="BD124" s="21">
        <v>-7</v>
      </c>
      <c r="BE124" s="21">
        <v>2</v>
      </c>
      <c r="BF124" s="21"/>
      <c r="BG124" s="21"/>
      <c r="BH124" s="21">
        <v>2</v>
      </c>
      <c r="BI124" s="21"/>
      <c r="BJ124" s="21"/>
      <c r="BK124" s="21">
        <v>2</v>
      </c>
    </row>
    <row r="125" spans="1:63" x14ac:dyDescent="0.25">
      <c r="A125" s="21" t="s">
        <v>52</v>
      </c>
      <c r="B125" s="21">
        <v>20</v>
      </c>
      <c r="C125" s="21">
        <v>3</v>
      </c>
      <c r="D125" s="21" t="s">
        <v>52</v>
      </c>
      <c r="E125" s="21">
        <v>3</v>
      </c>
      <c r="F125" s="21">
        <v>3</v>
      </c>
      <c r="G125" s="21" t="s">
        <v>397</v>
      </c>
      <c r="H125" s="21">
        <v>-1</v>
      </c>
      <c r="I125" s="21">
        <v>3</v>
      </c>
      <c r="J125" s="21" t="s">
        <v>73</v>
      </c>
      <c r="K125" s="21">
        <v>-8</v>
      </c>
      <c r="L125" s="21">
        <v>3</v>
      </c>
      <c r="M125" s="21" t="s">
        <v>397</v>
      </c>
      <c r="N125" s="21">
        <v>5</v>
      </c>
      <c r="O125" s="21">
        <v>3</v>
      </c>
      <c r="P125" s="21" t="s">
        <v>397</v>
      </c>
      <c r="Q125" s="21">
        <v>-7</v>
      </c>
      <c r="R125" s="21">
        <v>3</v>
      </c>
      <c r="S125" s="21" t="s">
        <v>73</v>
      </c>
      <c r="T125" s="21">
        <v>-1</v>
      </c>
      <c r="U125" s="21">
        <v>3</v>
      </c>
      <c r="V125" s="21" t="s">
        <v>36</v>
      </c>
      <c r="W125" s="21">
        <v>-1</v>
      </c>
      <c r="X125" s="21">
        <v>3</v>
      </c>
      <c r="Y125" s="21" t="s">
        <v>552</v>
      </c>
      <c r="Z125" s="21">
        <v>10</v>
      </c>
      <c r="AA125" s="21">
        <v>3</v>
      </c>
      <c r="AB125" s="21" t="s">
        <v>552</v>
      </c>
      <c r="AC125" s="21">
        <v>-14</v>
      </c>
      <c r="AD125" s="21">
        <v>3</v>
      </c>
      <c r="AE125" s="21" t="s">
        <v>397</v>
      </c>
      <c r="AF125" s="21">
        <v>23</v>
      </c>
      <c r="AG125" s="21">
        <v>3</v>
      </c>
      <c r="AH125" s="21" t="s">
        <v>397</v>
      </c>
      <c r="AI125" s="21">
        <v>2</v>
      </c>
      <c r="AJ125" s="21">
        <v>3</v>
      </c>
      <c r="AK125" s="21" t="s">
        <v>397</v>
      </c>
      <c r="AL125" s="21">
        <v>13</v>
      </c>
      <c r="AM125" s="21">
        <v>3</v>
      </c>
      <c r="AN125" s="21" t="s">
        <v>397</v>
      </c>
      <c r="AO125" s="21">
        <v>7</v>
      </c>
      <c r="AP125" s="21">
        <v>3</v>
      </c>
      <c r="AQ125" s="21" t="s">
        <v>397</v>
      </c>
      <c r="AR125" s="21">
        <v>6</v>
      </c>
      <c r="AS125" s="21">
        <v>3</v>
      </c>
      <c r="AT125" s="21" t="s">
        <v>397</v>
      </c>
      <c r="AU125" s="21">
        <v>-6</v>
      </c>
      <c r="AV125" s="21">
        <v>3</v>
      </c>
      <c r="AW125" s="21" t="s">
        <v>397</v>
      </c>
      <c r="AX125" s="21">
        <v>-4</v>
      </c>
      <c r="AY125" s="21">
        <v>3</v>
      </c>
      <c r="AZ125" s="21" t="s">
        <v>397</v>
      </c>
      <c r="BA125" s="21">
        <v>1</v>
      </c>
      <c r="BB125" s="21">
        <v>3</v>
      </c>
      <c r="BC125" s="21" t="s">
        <v>260</v>
      </c>
      <c r="BD125" s="21">
        <v>-7</v>
      </c>
      <c r="BE125" s="21">
        <v>3</v>
      </c>
      <c r="BF125" s="21"/>
      <c r="BG125" s="21"/>
      <c r="BH125" s="21">
        <v>3</v>
      </c>
      <c r="BI125" s="21"/>
      <c r="BJ125" s="21"/>
      <c r="BK125" s="21">
        <v>3</v>
      </c>
    </row>
    <row r="126" spans="1:63" x14ac:dyDescent="0.25">
      <c r="A126" s="21" t="s">
        <v>137</v>
      </c>
      <c r="B126" s="21">
        <v>20</v>
      </c>
      <c r="C126" s="21">
        <v>4</v>
      </c>
      <c r="D126" s="21" t="s">
        <v>137</v>
      </c>
      <c r="E126" s="21">
        <v>3</v>
      </c>
      <c r="F126" s="21">
        <v>4</v>
      </c>
      <c r="G126" s="21" t="s">
        <v>557</v>
      </c>
      <c r="H126" s="21">
        <v>-1</v>
      </c>
      <c r="I126" s="21">
        <v>4</v>
      </c>
      <c r="J126" s="21" t="s">
        <v>557</v>
      </c>
      <c r="K126" s="21">
        <v>-8</v>
      </c>
      <c r="L126" s="21">
        <v>4</v>
      </c>
      <c r="M126" s="21" t="s">
        <v>557</v>
      </c>
      <c r="N126" s="21">
        <v>5</v>
      </c>
      <c r="O126" s="21">
        <v>4</v>
      </c>
      <c r="P126" s="21" t="s">
        <v>557</v>
      </c>
      <c r="Q126" s="21">
        <v>-7</v>
      </c>
      <c r="R126" s="21">
        <v>4</v>
      </c>
      <c r="S126" s="21" t="s">
        <v>557</v>
      </c>
      <c r="T126" s="21">
        <v>-1</v>
      </c>
      <c r="U126" s="21">
        <v>4</v>
      </c>
      <c r="V126" s="21" t="s">
        <v>137</v>
      </c>
      <c r="W126" s="21">
        <v>-1</v>
      </c>
      <c r="X126" s="21">
        <v>4</v>
      </c>
      <c r="Y126" s="21" t="s">
        <v>137</v>
      </c>
      <c r="Z126" s="21">
        <v>10</v>
      </c>
      <c r="AA126" s="21">
        <v>4</v>
      </c>
      <c r="AB126" s="21" t="s">
        <v>137</v>
      </c>
      <c r="AC126" s="21">
        <v>-14</v>
      </c>
      <c r="AD126" s="21">
        <v>4</v>
      </c>
      <c r="AE126" s="21" t="s">
        <v>552</v>
      </c>
      <c r="AF126" s="21">
        <v>23</v>
      </c>
      <c r="AG126" s="21">
        <v>4</v>
      </c>
      <c r="AH126" s="21" t="s">
        <v>557</v>
      </c>
      <c r="AI126" s="21">
        <v>2</v>
      </c>
      <c r="AJ126" s="21">
        <v>4</v>
      </c>
      <c r="AK126" s="21" t="s">
        <v>557</v>
      </c>
      <c r="AL126" s="21">
        <v>13</v>
      </c>
      <c r="AM126" s="21">
        <v>4</v>
      </c>
      <c r="AN126" s="21" t="s">
        <v>557</v>
      </c>
      <c r="AO126" s="21">
        <v>7</v>
      </c>
      <c r="AP126" s="21">
        <v>4</v>
      </c>
      <c r="AQ126" s="21" t="s">
        <v>557</v>
      </c>
      <c r="AR126" s="21">
        <v>6</v>
      </c>
      <c r="AS126" s="21">
        <v>4</v>
      </c>
      <c r="AT126" s="21" t="s">
        <v>557</v>
      </c>
      <c r="AU126" s="21">
        <v>-6</v>
      </c>
      <c r="AV126" s="21">
        <v>4</v>
      </c>
      <c r="AW126" s="21" t="s">
        <v>557</v>
      </c>
      <c r="AX126" s="21">
        <v>-4</v>
      </c>
      <c r="AY126" s="21">
        <v>4</v>
      </c>
      <c r="AZ126" s="21" t="s">
        <v>557</v>
      </c>
      <c r="BA126" s="21">
        <v>1</v>
      </c>
      <c r="BB126" s="21">
        <v>4</v>
      </c>
      <c r="BC126" s="21" t="s">
        <v>79</v>
      </c>
      <c r="BD126" s="21">
        <v>-7</v>
      </c>
      <c r="BE126" s="21">
        <v>4</v>
      </c>
      <c r="BF126" s="21"/>
      <c r="BG126" s="21"/>
      <c r="BH126" s="21">
        <v>4</v>
      </c>
      <c r="BI126" s="21"/>
      <c r="BJ126" s="21"/>
      <c r="BK126" s="21">
        <v>4</v>
      </c>
    </row>
    <row r="127" spans="1:63" x14ac:dyDescent="0.25">
      <c r="A127" s="21" t="s">
        <v>600</v>
      </c>
      <c r="B127" s="21">
        <v>-4</v>
      </c>
      <c r="C127" s="21">
        <v>1</v>
      </c>
      <c r="D127" s="21" t="s">
        <v>600</v>
      </c>
      <c r="E127" s="21">
        <v>14</v>
      </c>
      <c r="F127" s="21">
        <v>1</v>
      </c>
      <c r="G127" s="21" t="s">
        <v>236</v>
      </c>
      <c r="H127" s="21">
        <v>8</v>
      </c>
      <c r="I127" s="21">
        <v>1</v>
      </c>
      <c r="J127" s="21" t="s">
        <v>497</v>
      </c>
      <c r="K127" s="21">
        <v>14</v>
      </c>
      <c r="L127" s="21">
        <v>1</v>
      </c>
      <c r="M127" s="21" t="s">
        <v>396</v>
      </c>
      <c r="N127" s="21">
        <v>-5</v>
      </c>
      <c r="O127" s="21">
        <v>1</v>
      </c>
      <c r="P127" s="21" t="s">
        <v>396</v>
      </c>
      <c r="Q127" s="21">
        <v>-4</v>
      </c>
      <c r="R127" s="21">
        <v>1</v>
      </c>
      <c r="S127" s="21" t="s">
        <v>396</v>
      </c>
      <c r="T127" s="21">
        <v>-12</v>
      </c>
      <c r="U127" s="21">
        <v>1</v>
      </c>
      <c r="V127" s="21" t="s">
        <v>396</v>
      </c>
      <c r="W127" s="21">
        <v>3</v>
      </c>
      <c r="X127" s="21">
        <v>1</v>
      </c>
      <c r="Y127" s="21" t="s">
        <v>396</v>
      </c>
      <c r="Z127" s="21">
        <v>-6</v>
      </c>
      <c r="AA127" s="21">
        <v>1</v>
      </c>
      <c r="AB127" s="21" t="s">
        <v>396</v>
      </c>
      <c r="AC127" s="21">
        <v>1</v>
      </c>
      <c r="AD127" s="21">
        <v>1</v>
      </c>
      <c r="AE127" s="21" t="s">
        <v>395</v>
      </c>
      <c r="AF127" s="21">
        <v>7</v>
      </c>
      <c r="AG127" s="21">
        <v>1</v>
      </c>
      <c r="AH127" s="21" t="s">
        <v>73</v>
      </c>
      <c r="AI127" s="21">
        <v>-8</v>
      </c>
      <c r="AJ127" s="21">
        <v>1</v>
      </c>
      <c r="AK127" s="21" t="s">
        <v>395</v>
      </c>
      <c r="AL127" s="21">
        <v>11</v>
      </c>
      <c r="AM127" s="21">
        <v>1</v>
      </c>
      <c r="AN127" s="21" t="s">
        <v>395</v>
      </c>
      <c r="AO127" s="21">
        <v>1</v>
      </c>
      <c r="AP127" s="21">
        <v>1</v>
      </c>
      <c r="AQ127" s="21" t="s">
        <v>395</v>
      </c>
      <c r="AR127" s="21">
        <v>20</v>
      </c>
      <c r="AS127" s="21">
        <v>1</v>
      </c>
      <c r="AT127" s="21" t="s">
        <v>395</v>
      </c>
      <c r="AU127" s="21">
        <v>-1</v>
      </c>
      <c r="AV127" s="21">
        <v>1</v>
      </c>
      <c r="AW127" s="21" t="s">
        <v>128</v>
      </c>
      <c r="AX127" s="21">
        <v>3</v>
      </c>
      <c r="AY127" s="21">
        <v>1</v>
      </c>
      <c r="AZ127" s="21" t="s">
        <v>395</v>
      </c>
      <c r="BA127" s="21">
        <v>1</v>
      </c>
      <c r="BB127" s="21">
        <v>1</v>
      </c>
      <c r="BC127" s="21" t="s">
        <v>31</v>
      </c>
      <c r="BD127" s="21">
        <v>16</v>
      </c>
      <c r="BE127" s="21">
        <v>1</v>
      </c>
      <c r="BF127" s="21"/>
      <c r="BG127" s="21"/>
      <c r="BH127" s="21">
        <v>1</v>
      </c>
      <c r="BI127" s="21"/>
      <c r="BJ127" s="21"/>
      <c r="BK127" s="21">
        <v>1</v>
      </c>
    </row>
    <row r="128" spans="1:63" x14ac:dyDescent="0.25">
      <c r="A128" s="21" t="s">
        <v>396</v>
      </c>
      <c r="B128" s="21">
        <v>-4</v>
      </c>
      <c r="C128" s="21">
        <v>2</v>
      </c>
      <c r="D128" s="21" t="s">
        <v>396</v>
      </c>
      <c r="E128" s="21">
        <v>14</v>
      </c>
      <c r="F128" s="21">
        <v>2</v>
      </c>
      <c r="G128" s="21" t="s">
        <v>391</v>
      </c>
      <c r="H128" s="21">
        <v>8</v>
      </c>
      <c r="I128" s="21">
        <v>2</v>
      </c>
      <c r="J128" s="21" t="s">
        <v>395</v>
      </c>
      <c r="K128" s="21">
        <v>14</v>
      </c>
      <c r="L128" s="21">
        <v>2</v>
      </c>
      <c r="M128" s="21" t="s">
        <v>142</v>
      </c>
      <c r="N128" s="21">
        <v>-5</v>
      </c>
      <c r="O128" s="21">
        <v>2</v>
      </c>
      <c r="P128" s="21" t="s">
        <v>142</v>
      </c>
      <c r="Q128" s="21">
        <v>-4</v>
      </c>
      <c r="R128" s="21">
        <v>2</v>
      </c>
      <c r="S128" s="21" t="s">
        <v>142</v>
      </c>
      <c r="T128" s="21">
        <v>-12</v>
      </c>
      <c r="U128" s="21">
        <v>2</v>
      </c>
      <c r="V128" s="21" t="s">
        <v>142</v>
      </c>
      <c r="W128" s="21">
        <v>3</v>
      </c>
      <c r="X128" s="21">
        <v>2</v>
      </c>
      <c r="Y128" s="21" t="s">
        <v>142</v>
      </c>
      <c r="Z128" s="21">
        <v>-6</v>
      </c>
      <c r="AA128" s="21">
        <v>2</v>
      </c>
      <c r="AB128" s="21" t="s">
        <v>142</v>
      </c>
      <c r="AC128" s="21">
        <v>1</v>
      </c>
      <c r="AD128" s="21">
        <v>2</v>
      </c>
      <c r="AE128" s="21" t="s">
        <v>148</v>
      </c>
      <c r="AF128" s="21">
        <v>7</v>
      </c>
      <c r="AG128" s="21">
        <v>2</v>
      </c>
      <c r="AH128" s="21" t="s">
        <v>391</v>
      </c>
      <c r="AI128" s="21">
        <v>-8</v>
      </c>
      <c r="AJ128" s="21">
        <v>2</v>
      </c>
      <c r="AK128" s="21" t="s">
        <v>391</v>
      </c>
      <c r="AL128" s="21">
        <v>11</v>
      </c>
      <c r="AM128" s="21">
        <v>2</v>
      </c>
      <c r="AN128" s="21" t="s">
        <v>391</v>
      </c>
      <c r="AO128" s="21">
        <v>1</v>
      </c>
      <c r="AP128" s="21">
        <v>2</v>
      </c>
      <c r="AQ128" s="21" t="s">
        <v>73</v>
      </c>
      <c r="AR128" s="21">
        <v>20</v>
      </c>
      <c r="AS128" s="21">
        <v>2</v>
      </c>
      <c r="AT128" s="21" t="s">
        <v>73</v>
      </c>
      <c r="AU128" s="21">
        <v>-1</v>
      </c>
      <c r="AV128" s="21">
        <v>2</v>
      </c>
      <c r="AW128" s="21" t="s">
        <v>395</v>
      </c>
      <c r="AX128" s="21">
        <v>3</v>
      </c>
      <c r="AY128" s="21">
        <v>2</v>
      </c>
      <c r="AZ128" s="21" t="s">
        <v>36</v>
      </c>
      <c r="BA128" s="21">
        <v>1</v>
      </c>
      <c r="BB128" s="21">
        <v>2</v>
      </c>
      <c r="BC128" s="21" t="s">
        <v>115</v>
      </c>
      <c r="BD128" s="21">
        <v>16</v>
      </c>
      <c r="BE128" s="21">
        <v>2</v>
      </c>
      <c r="BF128" s="21"/>
      <c r="BG128" s="21"/>
      <c r="BH128" s="21">
        <v>2</v>
      </c>
      <c r="BI128" s="21"/>
      <c r="BJ128" s="21"/>
      <c r="BK128" s="21">
        <v>2</v>
      </c>
    </row>
    <row r="129" spans="1:63" x14ac:dyDescent="0.25">
      <c r="A129" s="21" t="s">
        <v>103</v>
      </c>
      <c r="B129" s="21">
        <v>-4</v>
      </c>
      <c r="C129" s="21">
        <v>3</v>
      </c>
      <c r="D129" s="21" t="s">
        <v>103</v>
      </c>
      <c r="E129" s="21">
        <v>14</v>
      </c>
      <c r="F129" s="21">
        <v>3</v>
      </c>
      <c r="G129" s="21" t="s">
        <v>73</v>
      </c>
      <c r="H129" s="21">
        <v>8</v>
      </c>
      <c r="I129" s="21">
        <v>3</v>
      </c>
      <c r="J129" s="21" t="s">
        <v>52</v>
      </c>
      <c r="K129" s="21">
        <v>14</v>
      </c>
      <c r="L129" s="21">
        <v>3</v>
      </c>
      <c r="M129" s="21" t="s">
        <v>52</v>
      </c>
      <c r="N129" s="21">
        <v>-5</v>
      </c>
      <c r="O129" s="21">
        <v>3</v>
      </c>
      <c r="P129" s="21" t="s">
        <v>52</v>
      </c>
      <c r="Q129" s="21">
        <v>-4</v>
      </c>
      <c r="R129" s="21">
        <v>3</v>
      </c>
      <c r="S129" s="21" t="s">
        <v>397</v>
      </c>
      <c r="T129" s="21">
        <v>-12</v>
      </c>
      <c r="U129" s="21">
        <v>3</v>
      </c>
      <c r="V129" s="21" t="s">
        <v>397</v>
      </c>
      <c r="W129" s="21">
        <v>3</v>
      </c>
      <c r="X129" s="21">
        <v>3</v>
      </c>
      <c r="Y129" s="21" t="s">
        <v>36</v>
      </c>
      <c r="Z129" s="21">
        <v>-6</v>
      </c>
      <c r="AA129" s="21">
        <v>3</v>
      </c>
      <c r="AB129" s="21" t="s">
        <v>36</v>
      </c>
      <c r="AC129" s="21">
        <v>1</v>
      </c>
      <c r="AD129" s="21">
        <v>3</v>
      </c>
      <c r="AE129" s="21" t="s">
        <v>36</v>
      </c>
      <c r="AF129" s="21">
        <v>7</v>
      </c>
      <c r="AG129" s="21">
        <v>3</v>
      </c>
      <c r="AH129" s="21" t="s">
        <v>36</v>
      </c>
      <c r="AI129" s="21">
        <v>-8</v>
      </c>
      <c r="AJ129" s="21">
        <v>3</v>
      </c>
      <c r="AK129" s="21" t="s">
        <v>36</v>
      </c>
      <c r="AL129" s="21">
        <v>11</v>
      </c>
      <c r="AM129" s="21">
        <v>3</v>
      </c>
      <c r="AN129" s="21" t="s">
        <v>36</v>
      </c>
      <c r="AO129" s="21">
        <v>1</v>
      </c>
      <c r="AP129" s="21">
        <v>3</v>
      </c>
      <c r="AQ129" s="21" t="s">
        <v>391</v>
      </c>
      <c r="AR129" s="21">
        <v>20</v>
      </c>
      <c r="AS129" s="21">
        <v>3</v>
      </c>
      <c r="AT129" s="21" t="s">
        <v>391</v>
      </c>
      <c r="AU129" s="21">
        <v>-1</v>
      </c>
      <c r="AV129" s="21">
        <v>3</v>
      </c>
      <c r="AW129" s="21" t="s">
        <v>391</v>
      </c>
      <c r="AX129" s="21">
        <v>3</v>
      </c>
      <c r="AY129" s="21">
        <v>3</v>
      </c>
      <c r="AZ129" s="21" t="s">
        <v>391</v>
      </c>
      <c r="BA129" s="21">
        <v>1</v>
      </c>
      <c r="BB129" s="21">
        <v>3</v>
      </c>
      <c r="BC129" s="21" t="s">
        <v>394</v>
      </c>
      <c r="BD129" s="21">
        <v>16</v>
      </c>
      <c r="BE129" s="21">
        <v>3</v>
      </c>
      <c r="BF129" s="21"/>
      <c r="BG129" s="21"/>
      <c r="BH129" s="21">
        <v>3</v>
      </c>
      <c r="BI129" s="21"/>
      <c r="BJ129" s="21"/>
      <c r="BK129" s="21">
        <v>3</v>
      </c>
    </row>
    <row r="130" spans="1:63" x14ac:dyDescent="0.25">
      <c r="A130" s="21" t="s">
        <v>42</v>
      </c>
      <c r="B130" s="21">
        <v>-4</v>
      </c>
      <c r="C130" s="21">
        <v>4</v>
      </c>
      <c r="D130" s="21" t="s">
        <v>42</v>
      </c>
      <c r="E130" s="21">
        <v>14</v>
      </c>
      <c r="F130" s="21">
        <v>4</v>
      </c>
      <c r="G130" s="21" t="s">
        <v>552</v>
      </c>
      <c r="H130" s="21">
        <v>8</v>
      </c>
      <c r="I130" s="21">
        <v>4</v>
      </c>
      <c r="J130" s="21" t="s">
        <v>552</v>
      </c>
      <c r="K130" s="21">
        <v>14</v>
      </c>
      <c r="L130" s="21">
        <v>4</v>
      </c>
      <c r="M130" s="21" t="s">
        <v>552</v>
      </c>
      <c r="N130" s="21">
        <v>-5</v>
      </c>
      <c r="O130" s="21">
        <v>4</v>
      </c>
      <c r="P130" s="21" t="s">
        <v>552</v>
      </c>
      <c r="Q130" s="21">
        <v>-4</v>
      </c>
      <c r="R130" s="21">
        <v>4</v>
      </c>
      <c r="S130" s="21" t="s">
        <v>552</v>
      </c>
      <c r="T130" s="21">
        <v>-12</v>
      </c>
      <c r="U130" s="21">
        <v>4</v>
      </c>
      <c r="V130" s="21" t="s">
        <v>552</v>
      </c>
      <c r="W130" s="21">
        <v>3</v>
      </c>
      <c r="X130" s="21">
        <v>4</v>
      </c>
      <c r="Y130" s="21" t="s">
        <v>557</v>
      </c>
      <c r="Z130" s="21">
        <v>-6</v>
      </c>
      <c r="AA130" s="21">
        <v>4</v>
      </c>
      <c r="AB130" s="21" t="s">
        <v>557</v>
      </c>
      <c r="AC130" s="21">
        <v>1</v>
      </c>
      <c r="AD130" s="21">
        <v>4</v>
      </c>
      <c r="AE130" s="21" t="s">
        <v>52</v>
      </c>
      <c r="AF130" s="21">
        <v>7</v>
      </c>
      <c r="AG130" s="21">
        <v>4</v>
      </c>
      <c r="AH130" s="21" t="s">
        <v>52</v>
      </c>
      <c r="AI130" s="21">
        <v>-8</v>
      </c>
      <c r="AJ130" s="21">
        <v>4</v>
      </c>
      <c r="AK130" s="21" t="s">
        <v>52</v>
      </c>
      <c r="AL130" s="21">
        <v>11</v>
      </c>
      <c r="AM130" s="21">
        <v>4</v>
      </c>
      <c r="AN130" s="21" t="s">
        <v>52</v>
      </c>
      <c r="AO130" s="21">
        <v>1</v>
      </c>
      <c r="AP130" s="21">
        <v>4</v>
      </c>
      <c r="AQ130" s="21" t="s">
        <v>52</v>
      </c>
      <c r="AR130" s="21">
        <v>20</v>
      </c>
      <c r="AS130" s="21">
        <v>4</v>
      </c>
      <c r="AT130" s="21" t="s">
        <v>52</v>
      </c>
      <c r="AU130" s="21">
        <v>-1</v>
      </c>
      <c r="AV130" s="21">
        <v>4</v>
      </c>
      <c r="AW130" s="21" t="s">
        <v>52</v>
      </c>
      <c r="AX130" s="21">
        <v>3</v>
      </c>
      <c r="AY130" s="21">
        <v>4</v>
      </c>
      <c r="AZ130" s="21" t="s">
        <v>52</v>
      </c>
      <c r="BA130" s="21">
        <v>1</v>
      </c>
      <c r="BB130" s="21">
        <v>4</v>
      </c>
      <c r="BC130" s="21" t="s">
        <v>91</v>
      </c>
      <c r="BD130" s="21">
        <v>16</v>
      </c>
      <c r="BE130" s="21">
        <v>4</v>
      </c>
      <c r="BF130" s="21"/>
      <c r="BG130" s="21"/>
      <c r="BH130" s="21">
        <v>4</v>
      </c>
      <c r="BI130" s="21"/>
      <c r="BJ130" s="21"/>
      <c r="BK130" s="21">
        <v>4</v>
      </c>
    </row>
    <row r="131" spans="1:63" x14ac:dyDescent="0.25">
      <c r="A131" s="21" t="s">
        <v>31</v>
      </c>
      <c r="B131" s="21">
        <v>19</v>
      </c>
      <c r="C131" s="21">
        <v>1</v>
      </c>
      <c r="D131" s="21" t="s">
        <v>31</v>
      </c>
      <c r="E131" s="21">
        <v>17</v>
      </c>
      <c r="F131" s="21">
        <v>1</v>
      </c>
      <c r="G131" s="21" t="s">
        <v>31</v>
      </c>
      <c r="H131" s="21">
        <v>14</v>
      </c>
      <c r="I131" s="21">
        <v>1</v>
      </c>
      <c r="J131" s="21" t="s">
        <v>128</v>
      </c>
      <c r="K131" s="21">
        <v>12</v>
      </c>
      <c r="L131" s="21">
        <v>1</v>
      </c>
      <c r="M131" s="21" t="s">
        <v>128</v>
      </c>
      <c r="N131" s="21">
        <v>-15</v>
      </c>
      <c r="O131" s="21">
        <v>1</v>
      </c>
      <c r="P131" s="21" t="s">
        <v>128</v>
      </c>
      <c r="Q131" s="21">
        <v>11</v>
      </c>
      <c r="R131" s="21">
        <v>1</v>
      </c>
      <c r="S131" s="21" t="s">
        <v>128</v>
      </c>
      <c r="T131" s="21">
        <v>-8</v>
      </c>
      <c r="U131" s="21">
        <v>1</v>
      </c>
      <c r="V131" s="21" t="s">
        <v>128</v>
      </c>
      <c r="W131" s="21">
        <v>-6</v>
      </c>
      <c r="X131" s="21">
        <v>1</v>
      </c>
      <c r="Y131" s="21" t="s">
        <v>128</v>
      </c>
      <c r="Z131" s="21">
        <v>-14</v>
      </c>
      <c r="AA131" s="21">
        <v>1</v>
      </c>
      <c r="AB131" s="21" t="s">
        <v>128</v>
      </c>
      <c r="AC131" s="21">
        <v>5</v>
      </c>
      <c r="AD131" s="21">
        <v>1</v>
      </c>
      <c r="AE131" s="21" t="s">
        <v>128</v>
      </c>
      <c r="AF131" s="21">
        <v>8</v>
      </c>
      <c r="AG131" s="21">
        <v>1</v>
      </c>
      <c r="AH131" s="21" t="s">
        <v>128</v>
      </c>
      <c r="AI131" s="21">
        <v>6</v>
      </c>
      <c r="AJ131" s="21">
        <v>1</v>
      </c>
      <c r="AK131" s="21" t="s">
        <v>128</v>
      </c>
      <c r="AL131" s="21">
        <v>6</v>
      </c>
      <c r="AM131" s="21">
        <v>1</v>
      </c>
      <c r="AN131" s="21" t="s">
        <v>128</v>
      </c>
      <c r="AO131" s="21">
        <v>-8</v>
      </c>
      <c r="AP131" s="21">
        <v>1</v>
      </c>
      <c r="AQ131" s="21" t="s">
        <v>128</v>
      </c>
      <c r="AR131" s="21">
        <v>5</v>
      </c>
      <c r="AS131" s="21">
        <v>1</v>
      </c>
      <c r="AT131" s="21" t="s">
        <v>128</v>
      </c>
      <c r="AU131" s="21">
        <v>-4</v>
      </c>
      <c r="AV131" s="21">
        <v>1</v>
      </c>
      <c r="AW131" s="21" t="s">
        <v>599</v>
      </c>
      <c r="AX131" s="21">
        <v>-3</v>
      </c>
      <c r="AY131" s="21">
        <v>1</v>
      </c>
      <c r="AZ131" s="21" t="s">
        <v>128</v>
      </c>
      <c r="BA131" s="21">
        <v>-2</v>
      </c>
      <c r="BB131" s="21">
        <v>1</v>
      </c>
      <c r="BC131" s="21"/>
      <c r="BD131" s="21"/>
      <c r="BE131" s="21">
        <v>1</v>
      </c>
      <c r="BF131" s="21"/>
      <c r="BG131" s="21"/>
      <c r="BH131" s="21">
        <v>1</v>
      </c>
      <c r="BI131" s="21"/>
      <c r="BJ131" s="21"/>
      <c r="BK131" s="21">
        <v>1</v>
      </c>
    </row>
    <row r="132" spans="1:63" x14ac:dyDescent="0.25">
      <c r="A132" s="21" t="s">
        <v>494</v>
      </c>
      <c r="B132" s="21">
        <v>19</v>
      </c>
      <c r="C132" s="21">
        <v>2</v>
      </c>
      <c r="D132" s="21" t="s">
        <v>494</v>
      </c>
      <c r="E132" s="21">
        <v>17</v>
      </c>
      <c r="F132" s="21">
        <v>2</v>
      </c>
      <c r="G132" s="21" t="s">
        <v>18</v>
      </c>
      <c r="H132" s="21">
        <v>14</v>
      </c>
      <c r="I132" s="21">
        <v>2</v>
      </c>
      <c r="J132" s="21" t="s">
        <v>71</v>
      </c>
      <c r="K132" s="21">
        <v>12</v>
      </c>
      <c r="L132" s="21">
        <v>2</v>
      </c>
      <c r="M132" s="21" t="s">
        <v>71</v>
      </c>
      <c r="N132" s="21">
        <v>-15</v>
      </c>
      <c r="O132" s="21">
        <v>2</v>
      </c>
      <c r="P132" s="21" t="s">
        <v>71</v>
      </c>
      <c r="Q132" s="21">
        <v>11</v>
      </c>
      <c r="R132" s="21">
        <v>2</v>
      </c>
      <c r="S132" s="21" t="s">
        <v>18</v>
      </c>
      <c r="T132" s="21">
        <v>-8</v>
      </c>
      <c r="U132" s="21">
        <v>2</v>
      </c>
      <c r="V132" s="21" t="s">
        <v>593</v>
      </c>
      <c r="W132" s="21">
        <v>-6</v>
      </c>
      <c r="X132" s="21">
        <v>2</v>
      </c>
      <c r="Y132" s="21" t="s">
        <v>71</v>
      </c>
      <c r="Z132" s="21">
        <v>-14</v>
      </c>
      <c r="AA132" s="21">
        <v>2</v>
      </c>
      <c r="AB132" s="21" t="s">
        <v>413</v>
      </c>
      <c r="AC132" s="21">
        <v>5</v>
      </c>
      <c r="AD132" s="21">
        <v>2</v>
      </c>
      <c r="AE132" s="21" t="s">
        <v>71</v>
      </c>
      <c r="AF132" s="21">
        <v>8</v>
      </c>
      <c r="AG132" s="21">
        <v>2</v>
      </c>
      <c r="AH132" s="21" t="s">
        <v>71</v>
      </c>
      <c r="AI132" s="21">
        <v>6</v>
      </c>
      <c r="AJ132" s="21">
        <v>2</v>
      </c>
      <c r="AK132" s="21" t="s">
        <v>71</v>
      </c>
      <c r="AL132" s="21">
        <v>6</v>
      </c>
      <c r="AM132" s="21">
        <v>2</v>
      </c>
      <c r="AN132" s="21" t="s">
        <v>71</v>
      </c>
      <c r="AO132" s="21">
        <v>-8</v>
      </c>
      <c r="AP132" s="21">
        <v>2</v>
      </c>
      <c r="AQ132" s="21" t="s">
        <v>71</v>
      </c>
      <c r="AR132" s="21">
        <v>5</v>
      </c>
      <c r="AS132" s="21">
        <v>2</v>
      </c>
      <c r="AT132" s="21" t="s">
        <v>71</v>
      </c>
      <c r="AU132" s="21">
        <v>-4</v>
      </c>
      <c r="AV132" s="21">
        <v>2</v>
      </c>
      <c r="AW132" s="21" t="s">
        <v>71</v>
      </c>
      <c r="AX132" s="21">
        <v>-3</v>
      </c>
      <c r="AY132" s="21">
        <v>2</v>
      </c>
      <c r="AZ132" s="21" t="s">
        <v>71</v>
      </c>
      <c r="BA132" s="21">
        <v>-2</v>
      </c>
      <c r="BB132" s="21">
        <v>2</v>
      </c>
      <c r="BC132" s="21"/>
      <c r="BD132" s="21"/>
      <c r="BE132" s="21">
        <v>2</v>
      </c>
      <c r="BF132" s="21"/>
      <c r="BG132" s="21"/>
      <c r="BH132" s="21">
        <v>2</v>
      </c>
      <c r="BI132" s="21"/>
      <c r="BJ132" s="21"/>
      <c r="BK132" s="21">
        <v>2</v>
      </c>
    </row>
    <row r="133" spans="1:63" x14ac:dyDescent="0.25">
      <c r="A133" s="21" t="s">
        <v>394</v>
      </c>
      <c r="B133" s="21">
        <v>19</v>
      </c>
      <c r="C133" s="21">
        <v>3</v>
      </c>
      <c r="D133" s="21" t="s">
        <v>394</v>
      </c>
      <c r="E133" s="21">
        <v>17</v>
      </c>
      <c r="F133" s="21">
        <v>3</v>
      </c>
      <c r="G133" s="21" t="s">
        <v>394</v>
      </c>
      <c r="H133" s="21">
        <v>14</v>
      </c>
      <c r="I133" s="21">
        <v>3</v>
      </c>
      <c r="J133" s="21" t="s">
        <v>54</v>
      </c>
      <c r="K133" s="21">
        <v>12</v>
      </c>
      <c r="L133" s="21">
        <v>3</v>
      </c>
      <c r="M133" s="21" t="s">
        <v>54</v>
      </c>
      <c r="N133" s="21">
        <v>-15</v>
      </c>
      <c r="O133" s="21">
        <v>3</v>
      </c>
      <c r="P133" s="21" t="s">
        <v>54</v>
      </c>
      <c r="Q133" s="21">
        <v>11</v>
      </c>
      <c r="R133" s="21">
        <v>3</v>
      </c>
      <c r="S133" s="21" t="s">
        <v>71</v>
      </c>
      <c r="T133" s="21">
        <v>-8</v>
      </c>
      <c r="U133" s="21">
        <v>3</v>
      </c>
      <c r="V133" s="21" t="s">
        <v>71</v>
      </c>
      <c r="W133" s="21">
        <v>-6</v>
      </c>
      <c r="X133" s="21">
        <v>3</v>
      </c>
      <c r="Y133" s="21" t="s">
        <v>54</v>
      </c>
      <c r="Z133" s="21">
        <v>-14</v>
      </c>
      <c r="AA133" s="21">
        <v>3</v>
      </c>
      <c r="AB133" s="21" t="s">
        <v>71</v>
      </c>
      <c r="AC133" s="21">
        <v>5</v>
      </c>
      <c r="AD133" s="21">
        <v>3</v>
      </c>
      <c r="AE133" s="21" t="s">
        <v>413</v>
      </c>
      <c r="AF133" s="21">
        <v>8</v>
      </c>
      <c r="AG133" s="21">
        <v>3</v>
      </c>
      <c r="AH133" s="21" t="s">
        <v>413</v>
      </c>
      <c r="AI133" s="21">
        <v>6</v>
      </c>
      <c r="AJ133" s="21">
        <v>3</v>
      </c>
      <c r="AK133" s="21" t="s">
        <v>413</v>
      </c>
      <c r="AL133" s="21">
        <v>6</v>
      </c>
      <c r="AM133" s="21">
        <v>3</v>
      </c>
      <c r="AN133" s="21" t="s">
        <v>413</v>
      </c>
      <c r="AO133" s="21">
        <v>-8</v>
      </c>
      <c r="AP133" s="21">
        <v>3</v>
      </c>
      <c r="AQ133" s="21" t="s">
        <v>413</v>
      </c>
      <c r="AR133" s="21">
        <v>5</v>
      </c>
      <c r="AS133" s="21">
        <v>3</v>
      </c>
      <c r="AT133" s="21" t="s">
        <v>413</v>
      </c>
      <c r="AU133" s="21">
        <v>-4</v>
      </c>
      <c r="AV133" s="21">
        <v>3</v>
      </c>
      <c r="AW133" s="21" t="s">
        <v>413</v>
      </c>
      <c r="AX133" s="21">
        <v>-3</v>
      </c>
      <c r="AY133" s="21">
        <v>3</v>
      </c>
      <c r="AZ133" s="21" t="s">
        <v>413</v>
      </c>
      <c r="BA133" s="21">
        <v>-2</v>
      </c>
      <c r="BB133" s="21">
        <v>3</v>
      </c>
      <c r="BC133" s="21"/>
      <c r="BD133" s="21"/>
      <c r="BE133" s="21">
        <v>3</v>
      </c>
      <c r="BF133" s="21"/>
      <c r="BG133" s="21"/>
      <c r="BH133" s="21">
        <v>3</v>
      </c>
      <c r="BI133" s="21"/>
      <c r="BJ133" s="21"/>
      <c r="BK133" s="21">
        <v>3</v>
      </c>
    </row>
    <row r="134" spans="1:63" x14ac:dyDescent="0.25">
      <c r="A134" s="21" t="s">
        <v>91</v>
      </c>
      <c r="B134" s="21">
        <v>19</v>
      </c>
      <c r="C134" s="21">
        <v>4</v>
      </c>
      <c r="D134" s="21" t="s">
        <v>91</v>
      </c>
      <c r="E134" s="21">
        <v>17</v>
      </c>
      <c r="F134" s="21">
        <v>4</v>
      </c>
      <c r="G134" s="21" t="s">
        <v>91</v>
      </c>
      <c r="H134" s="21">
        <v>14</v>
      </c>
      <c r="I134" s="21">
        <v>4</v>
      </c>
      <c r="J134" s="21" t="s">
        <v>284</v>
      </c>
      <c r="K134" s="21">
        <v>12</v>
      </c>
      <c r="L134" s="21">
        <v>4</v>
      </c>
      <c r="M134" s="21" t="s">
        <v>284</v>
      </c>
      <c r="N134" s="21">
        <v>-15</v>
      </c>
      <c r="O134" s="21">
        <v>4</v>
      </c>
      <c r="P134" s="21" t="s">
        <v>284</v>
      </c>
      <c r="Q134" s="21">
        <v>11</v>
      </c>
      <c r="R134" s="21">
        <v>4</v>
      </c>
      <c r="S134" s="21" t="s">
        <v>54</v>
      </c>
      <c r="T134" s="21">
        <v>-8</v>
      </c>
      <c r="U134" s="21">
        <v>4</v>
      </c>
      <c r="V134" s="21" t="s">
        <v>54</v>
      </c>
      <c r="W134" s="21">
        <v>-6</v>
      </c>
      <c r="X134" s="21">
        <v>4</v>
      </c>
      <c r="Y134" s="21" t="s">
        <v>284</v>
      </c>
      <c r="Z134" s="21">
        <v>-14</v>
      </c>
      <c r="AA134" s="21">
        <v>4</v>
      </c>
      <c r="AB134" s="21" t="s">
        <v>284</v>
      </c>
      <c r="AC134" s="21">
        <v>5</v>
      </c>
      <c r="AD134" s="21">
        <v>4</v>
      </c>
      <c r="AE134" s="21" t="s">
        <v>284</v>
      </c>
      <c r="AF134" s="21">
        <v>8</v>
      </c>
      <c r="AG134" s="21">
        <v>4</v>
      </c>
      <c r="AH134" s="21" t="s">
        <v>284</v>
      </c>
      <c r="AI134" s="21">
        <v>6</v>
      </c>
      <c r="AJ134" s="21">
        <v>4</v>
      </c>
      <c r="AK134" s="21" t="s">
        <v>284</v>
      </c>
      <c r="AL134" s="21">
        <v>6</v>
      </c>
      <c r="AM134" s="21">
        <v>4</v>
      </c>
      <c r="AN134" s="21" t="s">
        <v>284</v>
      </c>
      <c r="AO134" s="21">
        <v>-8</v>
      </c>
      <c r="AP134" s="21">
        <v>4</v>
      </c>
      <c r="AQ134" s="21" t="s">
        <v>284</v>
      </c>
      <c r="AR134" s="21">
        <v>5</v>
      </c>
      <c r="AS134" s="21">
        <v>4</v>
      </c>
      <c r="AT134" s="21" t="s">
        <v>284</v>
      </c>
      <c r="AU134" s="21">
        <v>-4</v>
      </c>
      <c r="AV134" s="21">
        <v>4</v>
      </c>
      <c r="AW134" s="21" t="s">
        <v>284</v>
      </c>
      <c r="AX134" s="21">
        <v>-3</v>
      </c>
      <c r="AY134" s="21">
        <v>4</v>
      </c>
      <c r="AZ134" s="21" t="s">
        <v>284</v>
      </c>
      <c r="BA134" s="21">
        <v>-2</v>
      </c>
      <c r="BB134" s="21">
        <v>4</v>
      </c>
      <c r="BC134" s="21"/>
      <c r="BD134" s="21"/>
      <c r="BE134" s="21">
        <v>4</v>
      </c>
      <c r="BF134" s="21"/>
      <c r="BG134" s="21"/>
      <c r="BH134" s="21">
        <v>4</v>
      </c>
      <c r="BI134" s="21"/>
      <c r="BJ134" s="21"/>
      <c r="BK134" s="21">
        <v>4</v>
      </c>
    </row>
    <row r="135" spans="1:63" x14ac:dyDescent="0.25">
      <c r="A135" s="21" t="s">
        <v>602</v>
      </c>
      <c r="B135" s="21">
        <v>6</v>
      </c>
      <c r="C135" s="21">
        <v>1</v>
      </c>
      <c r="D135" s="21" t="s">
        <v>602</v>
      </c>
      <c r="E135" s="21">
        <v>9</v>
      </c>
      <c r="F135" s="21">
        <v>1</v>
      </c>
      <c r="G135" s="21" t="s">
        <v>602</v>
      </c>
      <c r="H135" s="21">
        <v>2</v>
      </c>
      <c r="I135" s="21">
        <v>1</v>
      </c>
      <c r="J135" s="21" t="s">
        <v>707</v>
      </c>
      <c r="K135" s="21">
        <v>10</v>
      </c>
      <c r="L135" s="21">
        <v>1</v>
      </c>
      <c r="M135" s="21" t="s">
        <v>602</v>
      </c>
      <c r="N135" s="21">
        <v>16</v>
      </c>
      <c r="O135" s="21">
        <v>1</v>
      </c>
      <c r="P135" s="21" t="s">
        <v>602</v>
      </c>
      <c r="Q135" s="21">
        <v>20</v>
      </c>
      <c r="R135" s="21">
        <v>1</v>
      </c>
      <c r="S135" s="21" t="s">
        <v>602</v>
      </c>
      <c r="T135" s="21">
        <v>-1</v>
      </c>
      <c r="U135" s="21">
        <v>1</v>
      </c>
      <c r="V135" s="21" t="s">
        <v>602</v>
      </c>
      <c r="W135" s="21">
        <v>-5</v>
      </c>
      <c r="X135" s="21">
        <v>1</v>
      </c>
      <c r="Y135" s="21" t="s">
        <v>602</v>
      </c>
      <c r="Z135" s="21">
        <v>-8</v>
      </c>
      <c r="AA135" s="21">
        <v>1</v>
      </c>
      <c r="AB135" s="21" t="s">
        <v>599</v>
      </c>
      <c r="AC135" s="21">
        <v>4</v>
      </c>
      <c r="AD135" s="21">
        <v>1</v>
      </c>
      <c r="AE135" s="21" t="s">
        <v>599</v>
      </c>
      <c r="AF135" s="21">
        <v>1</v>
      </c>
      <c r="AG135" s="21">
        <v>1</v>
      </c>
      <c r="AH135" s="21" t="s">
        <v>602</v>
      </c>
      <c r="AI135" s="21">
        <v>10</v>
      </c>
      <c r="AJ135" s="21">
        <v>1</v>
      </c>
      <c r="AK135" s="21" t="s">
        <v>602</v>
      </c>
      <c r="AL135" s="21">
        <v>0</v>
      </c>
      <c r="AM135" s="21">
        <v>1</v>
      </c>
      <c r="AN135" s="21" t="s">
        <v>602</v>
      </c>
      <c r="AO135" s="21">
        <v>3</v>
      </c>
      <c r="AP135" s="21">
        <v>1</v>
      </c>
      <c r="AQ135" s="21" t="s">
        <v>602</v>
      </c>
      <c r="AR135" s="21">
        <v>15</v>
      </c>
      <c r="AS135" s="21">
        <v>1</v>
      </c>
      <c r="AT135" s="21" t="s">
        <v>602</v>
      </c>
      <c r="AU135" s="21">
        <v>-2</v>
      </c>
      <c r="AV135" s="21">
        <v>1</v>
      </c>
      <c r="AW135" s="21" t="s">
        <v>602</v>
      </c>
      <c r="AX135" s="21">
        <v>20</v>
      </c>
      <c r="AY135" s="21">
        <v>1</v>
      </c>
      <c r="AZ135" s="21" t="s">
        <v>602</v>
      </c>
      <c r="BA135" s="21">
        <v>-3</v>
      </c>
      <c r="BB135" s="21">
        <v>1</v>
      </c>
      <c r="BC135" s="21"/>
      <c r="BD135" s="21"/>
      <c r="BE135" s="21">
        <v>1</v>
      </c>
      <c r="BF135" s="21"/>
      <c r="BG135" s="21"/>
      <c r="BH135" s="21">
        <v>1</v>
      </c>
      <c r="BI135" s="21"/>
      <c r="BJ135" s="21"/>
      <c r="BK135" s="21">
        <v>1</v>
      </c>
    </row>
    <row r="136" spans="1:63" x14ac:dyDescent="0.25">
      <c r="A136" s="21" t="s">
        <v>255</v>
      </c>
      <c r="B136" s="21">
        <v>6</v>
      </c>
      <c r="C136" s="21">
        <v>2</v>
      </c>
      <c r="D136" s="21" t="s">
        <v>255</v>
      </c>
      <c r="E136" s="21">
        <v>9</v>
      </c>
      <c r="F136" s="21">
        <v>2</v>
      </c>
      <c r="G136" s="21" t="s">
        <v>255</v>
      </c>
      <c r="H136" s="21">
        <v>2</v>
      </c>
      <c r="I136" s="21">
        <v>2</v>
      </c>
      <c r="J136" s="21" t="s">
        <v>626</v>
      </c>
      <c r="K136" s="21">
        <v>10</v>
      </c>
      <c r="L136" s="21">
        <v>2</v>
      </c>
      <c r="M136" s="21" t="s">
        <v>255</v>
      </c>
      <c r="N136" s="21">
        <v>16</v>
      </c>
      <c r="O136" s="21">
        <v>2</v>
      </c>
      <c r="P136" s="21" t="s">
        <v>255</v>
      </c>
      <c r="Q136" s="21">
        <v>20</v>
      </c>
      <c r="R136" s="21">
        <v>2</v>
      </c>
      <c r="S136" s="21" t="s">
        <v>255</v>
      </c>
      <c r="T136" s="21">
        <v>-1</v>
      </c>
      <c r="U136" s="21">
        <v>2</v>
      </c>
      <c r="V136" s="21" t="s">
        <v>157</v>
      </c>
      <c r="W136" s="21">
        <v>-5</v>
      </c>
      <c r="X136" s="21">
        <v>2</v>
      </c>
      <c r="Y136" s="21" t="s">
        <v>255</v>
      </c>
      <c r="Z136" s="21">
        <v>-8</v>
      </c>
      <c r="AA136" s="21">
        <v>2</v>
      </c>
      <c r="AB136" s="21" t="s">
        <v>255</v>
      </c>
      <c r="AC136" s="21">
        <v>4</v>
      </c>
      <c r="AD136" s="21">
        <v>2</v>
      </c>
      <c r="AE136" s="21" t="s">
        <v>255</v>
      </c>
      <c r="AF136" s="21">
        <v>1</v>
      </c>
      <c r="AG136" s="21">
        <v>2</v>
      </c>
      <c r="AH136" s="21" t="s">
        <v>255</v>
      </c>
      <c r="AI136" s="21">
        <v>10</v>
      </c>
      <c r="AJ136" s="21">
        <v>2</v>
      </c>
      <c r="AK136" s="21" t="s">
        <v>255</v>
      </c>
      <c r="AL136" s="21">
        <v>0</v>
      </c>
      <c r="AM136" s="21">
        <v>2</v>
      </c>
      <c r="AN136" s="21" t="s">
        <v>255</v>
      </c>
      <c r="AO136" s="21">
        <v>3</v>
      </c>
      <c r="AP136" s="21">
        <v>2</v>
      </c>
      <c r="AQ136" s="21" t="s">
        <v>255</v>
      </c>
      <c r="AR136" s="21">
        <v>15</v>
      </c>
      <c r="AS136" s="21">
        <v>2</v>
      </c>
      <c r="AT136" s="21" t="s">
        <v>255</v>
      </c>
      <c r="AU136" s="21">
        <v>-2</v>
      </c>
      <c r="AV136" s="21">
        <v>2</v>
      </c>
      <c r="AW136" s="21" t="s">
        <v>255</v>
      </c>
      <c r="AX136" s="21">
        <v>20</v>
      </c>
      <c r="AY136" s="21">
        <v>2</v>
      </c>
      <c r="AZ136" s="21" t="s">
        <v>255</v>
      </c>
      <c r="BA136" s="21">
        <v>-3</v>
      </c>
      <c r="BB136" s="21">
        <v>2</v>
      </c>
      <c r="BC136" s="21"/>
      <c r="BD136" s="21"/>
      <c r="BE136" s="21">
        <v>2</v>
      </c>
      <c r="BF136" s="21"/>
      <c r="BG136" s="21"/>
      <c r="BH136" s="21">
        <v>2</v>
      </c>
      <c r="BI136" s="21"/>
      <c r="BJ136" s="21"/>
      <c r="BK136" s="21">
        <v>2</v>
      </c>
    </row>
    <row r="137" spans="1:63" x14ac:dyDescent="0.25">
      <c r="A137" s="21" t="s">
        <v>626</v>
      </c>
      <c r="B137" s="21">
        <v>6</v>
      </c>
      <c r="C137" s="21">
        <v>3</v>
      </c>
      <c r="D137" s="21" t="s">
        <v>626</v>
      </c>
      <c r="E137" s="21">
        <v>9</v>
      </c>
      <c r="F137" s="21">
        <v>3</v>
      </c>
      <c r="G137" s="21" t="s">
        <v>626</v>
      </c>
      <c r="H137" s="21">
        <v>2</v>
      </c>
      <c r="I137" s="21">
        <v>3</v>
      </c>
      <c r="J137" s="21" t="s">
        <v>260</v>
      </c>
      <c r="K137" s="21">
        <v>10</v>
      </c>
      <c r="L137" s="21">
        <v>3</v>
      </c>
      <c r="M137" s="21" t="s">
        <v>497</v>
      </c>
      <c r="N137" s="21">
        <v>16</v>
      </c>
      <c r="O137" s="21">
        <v>3</v>
      </c>
      <c r="P137" s="21" t="s">
        <v>497</v>
      </c>
      <c r="Q137" s="21">
        <v>20</v>
      </c>
      <c r="R137" s="21">
        <v>3</v>
      </c>
      <c r="S137" s="21" t="s">
        <v>284</v>
      </c>
      <c r="T137" s="21">
        <v>-1</v>
      </c>
      <c r="U137" s="21">
        <v>3</v>
      </c>
      <c r="V137" s="21" t="s">
        <v>255</v>
      </c>
      <c r="W137" s="21">
        <v>-5</v>
      </c>
      <c r="X137" s="21">
        <v>3</v>
      </c>
      <c r="Y137" s="21" t="s">
        <v>236</v>
      </c>
      <c r="Z137" s="21">
        <v>-8</v>
      </c>
      <c r="AA137" s="21">
        <v>3</v>
      </c>
      <c r="AB137" s="21" t="s">
        <v>54</v>
      </c>
      <c r="AC137" s="21">
        <v>4</v>
      </c>
      <c r="AD137" s="21">
        <v>3</v>
      </c>
      <c r="AE137" s="21" t="s">
        <v>54</v>
      </c>
      <c r="AF137" s="21">
        <v>1</v>
      </c>
      <c r="AG137" s="21">
        <v>3</v>
      </c>
      <c r="AH137" s="21" t="s">
        <v>54</v>
      </c>
      <c r="AI137" s="21">
        <v>10</v>
      </c>
      <c r="AJ137" s="21">
        <v>3</v>
      </c>
      <c r="AK137" s="21" t="s">
        <v>54</v>
      </c>
      <c r="AL137" s="21">
        <v>0</v>
      </c>
      <c r="AM137" s="21">
        <v>3</v>
      </c>
      <c r="AN137" s="21" t="s">
        <v>54</v>
      </c>
      <c r="AO137" s="21">
        <v>3</v>
      </c>
      <c r="AP137" s="21">
        <v>3</v>
      </c>
      <c r="AQ137" s="21" t="s">
        <v>54</v>
      </c>
      <c r="AR137" s="21">
        <v>15</v>
      </c>
      <c r="AS137" s="21">
        <v>3</v>
      </c>
      <c r="AT137" s="21" t="s">
        <v>54</v>
      </c>
      <c r="AU137" s="21">
        <v>-2</v>
      </c>
      <c r="AV137" s="21">
        <v>3</v>
      </c>
      <c r="AW137" s="21" t="s">
        <v>54</v>
      </c>
      <c r="AX137" s="21">
        <v>20</v>
      </c>
      <c r="AY137" s="21">
        <v>3</v>
      </c>
      <c r="AZ137" s="21" t="s">
        <v>54</v>
      </c>
      <c r="BA137" s="21">
        <v>-3</v>
      </c>
      <c r="BB137" s="21">
        <v>3</v>
      </c>
      <c r="BC137" s="21"/>
      <c r="BD137" s="21"/>
      <c r="BE137" s="21">
        <v>3</v>
      </c>
      <c r="BF137" s="21"/>
      <c r="BG137" s="21"/>
      <c r="BH137" s="21">
        <v>3</v>
      </c>
      <c r="BI137" s="21"/>
      <c r="BJ137" s="21"/>
      <c r="BK137" s="21">
        <v>3</v>
      </c>
    </row>
    <row r="138" spans="1:63" x14ac:dyDescent="0.25">
      <c r="A138" s="21" t="s">
        <v>12</v>
      </c>
      <c r="B138" s="21">
        <v>6</v>
      </c>
      <c r="C138" s="21">
        <v>4</v>
      </c>
      <c r="D138" s="21" t="s">
        <v>12</v>
      </c>
      <c r="E138" s="21">
        <v>9</v>
      </c>
      <c r="F138" s="21">
        <v>4</v>
      </c>
      <c r="G138" s="21" t="s">
        <v>12</v>
      </c>
      <c r="H138" s="21">
        <v>2</v>
      </c>
      <c r="I138" s="21">
        <v>4</v>
      </c>
      <c r="J138" s="21" t="s">
        <v>79</v>
      </c>
      <c r="K138" s="21">
        <v>10</v>
      </c>
      <c r="L138" s="21">
        <v>4</v>
      </c>
      <c r="M138" s="21" t="s">
        <v>36</v>
      </c>
      <c r="N138" s="21">
        <v>16</v>
      </c>
      <c r="O138" s="21">
        <v>4</v>
      </c>
      <c r="P138" s="21" t="s">
        <v>12</v>
      </c>
      <c r="Q138" s="21">
        <v>20</v>
      </c>
      <c r="R138" s="21">
        <v>4</v>
      </c>
      <c r="S138" s="21" t="s">
        <v>12</v>
      </c>
      <c r="T138" s="21">
        <v>-1</v>
      </c>
      <c r="U138" s="21">
        <v>4</v>
      </c>
      <c r="V138" s="21" t="s">
        <v>12</v>
      </c>
      <c r="W138" s="21">
        <v>-5</v>
      </c>
      <c r="X138" s="21">
        <v>4</v>
      </c>
      <c r="Y138" s="21" t="s">
        <v>12</v>
      </c>
      <c r="Z138" s="21">
        <v>-8</v>
      </c>
      <c r="AA138" s="21">
        <v>4</v>
      </c>
      <c r="AB138" s="21" t="s">
        <v>12</v>
      </c>
      <c r="AC138" s="21">
        <v>4</v>
      </c>
      <c r="AD138" s="21">
        <v>4</v>
      </c>
      <c r="AE138" s="21" t="s">
        <v>12</v>
      </c>
      <c r="AF138" s="21">
        <v>1</v>
      </c>
      <c r="AG138" s="21">
        <v>4</v>
      </c>
      <c r="AH138" s="21" t="s">
        <v>12</v>
      </c>
      <c r="AI138" s="21">
        <v>10</v>
      </c>
      <c r="AJ138" s="21">
        <v>4</v>
      </c>
      <c r="AK138" s="21" t="s">
        <v>12</v>
      </c>
      <c r="AL138" s="21">
        <v>0</v>
      </c>
      <c r="AM138" s="21">
        <v>4</v>
      </c>
      <c r="AN138" s="21" t="s">
        <v>12</v>
      </c>
      <c r="AO138" s="21">
        <v>3</v>
      </c>
      <c r="AP138" s="21">
        <v>4</v>
      </c>
      <c r="AQ138" s="21" t="s">
        <v>12</v>
      </c>
      <c r="AR138" s="21">
        <v>15</v>
      </c>
      <c r="AS138" s="21">
        <v>4</v>
      </c>
      <c r="AT138" s="21" t="s">
        <v>12</v>
      </c>
      <c r="AU138" s="21">
        <v>-2</v>
      </c>
      <c r="AV138" s="21">
        <v>4</v>
      </c>
      <c r="AW138" s="21" t="s">
        <v>12</v>
      </c>
      <c r="AX138" s="21">
        <v>20</v>
      </c>
      <c r="AY138" s="21">
        <v>4</v>
      </c>
      <c r="AZ138" s="21" t="s">
        <v>12</v>
      </c>
      <c r="BA138" s="21">
        <v>-3</v>
      </c>
      <c r="BB138" s="21">
        <v>4</v>
      </c>
      <c r="BC138" s="21"/>
      <c r="BD138" s="21"/>
      <c r="BE138" s="21">
        <v>4</v>
      </c>
      <c r="BF138" s="21"/>
      <c r="BG138" s="21"/>
      <c r="BH138" s="21">
        <v>4</v>
      </c>
      <c r="BI138" s="21"/>
      <c r="BJ138" s="21"/>
      <c r="BK138" s="21">
        <v>4</v>
      </c>
    </row>
    <row r="139" spans="1:63" x14ac:dyDescent="0.25">
      <c r="A139" s="21" t="s">
        <v>497</v>
      </c>
      <c r="B139" s="21">
        <v>-4</v>
      </c>
      <c r="C139" s="21">
        <v>1</v>
      </c>
      <c r="D139" s="21" t="s">
        <v>497</v>
      </c>
      <c r="E139" s="21">
        <v>8</v>
      </c>
      <c r="F139" s="21">
        <v>1</v>
      </c>
      <c r="G139" s="21" t="s">
        <v>707</v>
      </c>
      <c r="H139" s="21">
        <v>-22</v>
      </c>
      <c r="I139" s="21">
        <v>1</v>
      </c>
      <c r="J139" s="21" t="s">
        <v>602</v>
      </c>
      <c r="K139" s="21">
        <v>-4</v>
      </c>
      <c r="L139" s="21">
        <v>1</v>
      </c>
      <c r="M139" s="21" t="s">
        <v>707</v>
      </c>
      <c r="N139" s="21">
        <v>-2</v>
      </c>
      <c r="O139" s="21">
        <v>1</v>
      </c>
      <c r="P139" s="21" t="s">
        <v>707</v>
      </c>
      <c r="Q139" s="21">
        <v>-15</v>
      </c>
      <c r="R139" s="21">
        <v>1</v>
      </c>
      <c r="S139" s="21" t="s">
        <v>707</v>
      </c>
      <c r="T139" s="21">
        <v>-8</v>
      </c>
      <c r="U139" s="21">
        <v>1</v>
      </c>
      <c r="V139" s="21" t="s">
        <v>707</v>
      </c>
      <c r="W139" s="21">
        <v>9</v>
      </c>
      <c r="X139" s="21">
        <v>1</v>
      </c>
      <c r="Y139" s="21" t="s">
        <v>707</v>
      </c>
      <c r="Z139" s="21">
        <v>-4</v>
      </c>
      <c r="AA139" s="21">
        <v>1</v>
      </c>
      <c r="AB139" s="21" t="s">
        <v>707</v>
      </c>
      <c r="AC139" s="21">
        <v>6</v>
      </c>
      <c r="AD139" s="21">
        <v>1</v>
      </c>
      <c r="AE139" s="21" t="s">
        <v>707</v>
      </c>
      <c r="AF139" s="21">
        <v>8</v>
      </c>
      <c r="AG139" s="21">
        <v>1</v>
      </c>
      <c r="AH139" s="21" t="s">
        <v>707</v>
      </c>
      <c r="AI139" s="21">
        <v>16</v>
      </c>
      <c r="AJ139" s="21">
        <v>1</v>
      </c>
      <c r="AK139" s="21" t="s">
        <v>707</v>
      </c>
      <c r="AL139" s="21">
        <v>-14</v>
      </c>
      <c r="AM139" s="21">
        <v>1</v>
      </c>
      <c r="AN139" s="21" t="s">
        <v>707</v>
      </c>
      <c r="AO139" s="21">
        <v>-7</v>
      </c>
      <c r="AP139" s="21">
        <v>1</v>
      </c>
      <c r="AQ139" s="21" t="s">
        <v>707</v>
      </c>
      <c r="AR139" s="21">
        <v>1</v>
      </c>
      <c r="AS139" s="21">
        <v>1</v>
      </c>
      <c r="AT139" s="21" t="s">
        <v>707</v>
      </c>
      <c r="AU139" s="21">
        <v>-5</v>
      </c>
      <c r="AV139" s="21">
        <v>1</v>
      </c>
      <c r="AW139" s="21" t="s">
        <v>707</v>
      </c>
      <c r="AX139" s="21">
        <v>-4</v>
      </c>
      <c r="AY139" s="21">
        <v>1</v>
      </c>
      <c r="AZ139" s="21" t="s">
        <v>707</v>
      </c>
      <c r="BA139" s="21">
        <v>-3</v>
      </c>
      <c r="BB139" s="21">
        <v>1</v>
      </c>
      <c r="BC139" s="21"/>
      <c r="BD139" s="21"/>
      <c r="BE139" s="21">
        <v>1</v>
      </c>
      <c r="BF139" s="21"/>
      <c r="BG139" s="21"/>
      <c r="BH139" s="21">
        <v>1</v>
      </c>
      <c r="BI139" s="21"/>
      <c r="BJ139" s="21"/>
      <c r="BK139" s="21">
        <v>1</v>
      </c>
    </row>
    <row r="140" spans="1:63" x14ac:dyDescent="0.25">
      <c r="A140" s="21" t="s">
        <v>627</v>
      </c>
      <c r="B140" s="21">
        <v>-4</v>
      </c>
      <c r="C140" s="21">
        <v>2</v>
      </c>
      <c r="D140" s="21" t="s">
        <v>627</v>
      </c>
      <c r="E140" s="21">
        <v>8</v>
      </c>
      <c r="F140" s="21">
        <v>2</v>
      </c>
      <c r="G140" s="21" t="s">
        <v>627</v>
      </c>
      <c r="H140" s="21">
        <v>-22</v>
      </c>
      <c r="I140" s="21">
        <v>2</v>
      </c>
      <c r="J140" s="21" t="s">
        <v>255</v>
      </c>
      <c r="K140" s="21">
        <v>-4</v>
      </c>
      <c r="L140" s="21">
        <v>2</v>
      </c>
      <c r="M140" s="21" t="s">
        <v>626</v>
      </c>
      <c r="N140" s="21">
        <v>-2</v>
      </c>
      <c r="O140" s="21">
        <v>2</v>
      </c>
      <c r="P140" s="21" t="s">
        <v>626</v>
      </c>
      <c r="Q140" s="21">
        <v>-15</v>
      </c>
      <c r="R140" s="21">
        <v>2</v>
      </c>
      <c r="S140" s="21" t="s">
        <v>626</v>
      </c>
      <c r="T140" s="21">
        <v>-8</v>
      </c>
      <c r="U140" s="21">
        <v>2</v>
      </c>
      <c r="V140" s="21" t="s">
        <v>115</v>
      </c>
      <c r="W140" s="21">
        <v>9</v>
      </c>
      <c r="X140" s="21">
        <v>2</v>
      </c>
      <c r="Y140" s="21" t="s">
        <v>559</v>
      </c>
      <c r="Z140" s="21">
        <v>-4</v>
      </c>
      <c r="AA140" s="21">
        <v>2</v>
      </c>
      <c r="AB140" s="21" t="s">
        <v>593</v>
      </c>
      <c r="AC140" s="21">
        <v>6</v>
      </c>
      <c r="AD140" s="21">
        <v>2</v>
      </c>
      <c r="AE140" s="21" t="s">
        <v>559</v>
      </c>
      <c r="AF140" s="21">
        <v>8</v>
      </c>
      <c r="AG140" s="21">
        <v>2</v>
      </c>
      <c r="AH140" s="21" t="s">
        <v>559</v>
      </c>
      <c r="AI140" s="21">
        <v>16</v>
      </c>
      <c r="AJ140" s="21">
        <v>2</v>
      </c>
      <c r="AK140" s="21" t="s">
        <v>115</v>
      </c>
      <c r="AL140" s="21">
        <v>-14</v>
      </c>
      <c r="AM140" s="21">
        <v>2</v>
      </c>
      <c r="AN140" s="21" t="s">
        <v>559</v>
      </c>
      <c r="AO140" s="21">
        <v>-7</v>
      </c>
      <c r="AP140" s="21">
        <v>2</v>
      </c>
      <c r="AQ140" s="21" t="s">
        <v>559</v>
      </c>
      <c r="AR140" s="21">
        <v>1</v>
      </c>
      <c r="AS140" s="21">
        <v>2</v>
      </c>
      <c r="AT140" s="21" t="s">
        <v>559</v>
      </c>
      <c r="AU140" s="21">
        <v>-5</v>
      </c>
      <c r="AV140" s="21">
        <v>2</v>
      </c>
      <c r="AW140" s="21" t="s">
        <v>593</v>
      </c>
      <c r="AX140" s="21">
        <v>-4</v>
      </c>
      <c r="AY140" s="21">
        <v>2</v>
      </c>
      <c r="AZ140" s="21" t="s">
        <v>559</v>
      </c>
      <c r="BA140" s="21">
        <v>-3</v>
      </c>
      <c r="BB140" s="21">
        <v>2</v>
      </c>
      <c r="BC140" s="21"/>
      <c r="BD140" s="21"/>
      <c r="BE140" s="21">
        <v>2</v>
      </c>
      <c r="BF140" s="21"/>
      <c r="BG140" s="21"/>
      <c r="BH140" s="21">
        <v>2</v>
      </c>
      <c r="BI140" s="21"/>
      <c r="BJ140" s="21"/>
      <c r="BK140" s="21">
        <v>2</v>
      </c>
    </row>
    <row r="141" spans="1:63" x14ac:dyDescent="0.25">
      <c r="A141" s="21" t="s">
        <v>260</v>
      </c>
      <c r="B141" s="21">
        <v>-4</v>
      </c>
      <c r="C141" s="21">
        <v>3</v>
      </c>
      <c r="D141" s="21" t="s">
        <v>260</v>
      </c>
      <c r="E141" s="21">
        <v>8</v>
      </c>
      <c r="F141" s="21">
        <v>3</v>
      </c>
      <c r="G141" s="21" t="s">
        <v>260</v>
      </c>
      <c r="H141" s="21">
        <v>-22</v>
      </c>
      <c r="I141" s="21">
        <v>3</v>
      </c>
      <c r="J141" s="21" t="s">
        <v>36</v>
      </c>
      <c r="K141" s="21">
        <v>-4</v>
      </c>
      <c r="L141" s="21">
        <v>3</v>
      </c>
      <c r="M141" s="21" t="s">
        <v>260</v>
      </c>
      <c r="N141" s="21">
        <v>-2</v>
      </c>
      <c r="O141" s="21">
        <v>3</v>
      </c>
      <c r="P141" s="21" t="s">
        <v>260</v>
      </c>
      <c r="Q141" s="21">
        <v>-15</v>
      </c>
      <c r="R141" s="21">
        <v>3</v>
      </c>
      <c r="S141" s="21" t="s">
        <v>260</v>
      </c>
      <c r="T141" s="21">
        <v>-8</v>
      </c>
      <c r="U141" s="21">
        <v>3</v>
      </c>
      <c r="V141" s="21" t="s">
        <v>260</v>
      </c>
      <c r="W141" s="21">
        <v>9</v>
      </c>
      <c r="X141" s="21">
        <v>3</v>
      </c>
      <c r="Y141" s="21" t="s">
        <v>260</v>
      </c>
      <c r="Z141" s="21">
        <v>-4</v>
      </c>
      <c r="AA141" s="21">
        <v>3</v>
      </c>
      <c r="AB141" s="21" t="s">
        <v>260</v>
      </c>
      <c r="AC141" s="21">
        <v>6</v>
      </c>
      <c r="AD141" s="21">
        <v>3</v>
      </c>
      <c r="AE141" s="21" t="s">
        <v>260</v>
      </c>
      <c r="AF141" s="21">
        <v>8</v>
      </c>
      <c r="AG141" s="21">
        <v>3</v>
      </c>
      <c r="AH141" s="21" t="s">
        <v>260</v>
      </c>
      <c r="AI141" s="21">
        <v>16</v>
      </c>
      <c r="AJ141" s="21">
        <v>3</v>
      </c>
      <c r="AK141" s="21" t="s">
        <v>559</v>
      </c>
      <c r="AL141" s="21">
        <v>-14</v>
      </c>
      <c r="AM141" s="21">
        <v>3</v>
      </c>
      <c r="AN141" s="21" t="s">
        <v>260</v>
      </c>
      <c r="AO141" s="21">
        <v>-7</v>
      </c>
      <c r="AP141" s="21">
        <v>3</v>
      </c>
      <c r="AQ141" s="21" t="s">
        <v>260</v>
      </c>
      <c r="AR141" s="21">
        <v>1</v>
      </c>
      <c r="AS141" s="21">
        <v>3</v>
      </c>
      <c r="AT141" s="21" t="s">
        <v>260</v>
      </c>
      <c r="AU141" s="21">
        <v>-5</v>
      </c>
      <c r="AV141" s="21">
        <v>3</v>
      </c>
      <c r="AW141" s="21" t="s">
        <v>260</v>
      </c>
      <c r="AX141" s="21">
        <v>-4</v>
      </c>
      <c r="AY141" s="21">
        <v>3</v>
      </c>
      <c r="AZ141" s="21" t="s">
        <v>260</v>
      </c>
      <c r="BA141" s="21">
        <v>-3</v>
      </c>
      <c r="BB141" s="21">
        <v>3</v>
      </c>
      <c r="BC141" s="21"/>
      <c r="BD141" s="21"/>
      <c r="BE141" s="21">
        <v>3</v>
      </c>
      <c r="BF141" s="21"/>
      <c r="BG141" s="21"/>
      <c r="BH141" s="21">
        <v>3</v>
      </c>
      <c r="BI141" s="21"/>
      <c r="BJ141" s="21"/>
      <c r="BK141" s="21">
        <v>3</v>
      </c>
    </row>
    <row r="142" spans="1:63" x14ac:dyDescent="0.25">
      <c r="A142" s="21" t="s">
        <v>79</v>
      </c>
      <c r="B142" s="21">
        <v>-4</v>
      </c>
      <c r="C142" s="21">
        <v>4</v>
      </c>
      <c r="D142" s="21" t="s">
        <v>79</v>
      </c>
      <c r="E142" s="21">
        <v>8</v>
      </c>
      <c r="F142" s="21">
        <v>4</v>
      </c>
      <c r="G142" s="21" t="s">
        <v>79</v>
      </c>
      <c r="H142" s="21">
        <v>-22</v>
      </c>
      <c r="I142" s="21">
        <v>4</v>
      </c>
      <c r="J142" s="21" t="s">
        <v>12</v>
      </c>
      <c r="K142" s="21">
        <v>-4</v>
      </c>
      <c r="L142" s="21">
        <v>4</v>
      </c>
      <c r="M142" s="21" t="s">
        <v>79</v>
      </c>
      <c r="N142" s="21">
        <v>-2</v>
      </c>
      <c r="O142" s="21">
        <v>4</v>
      </c>
      <c r="P142" s="21" t="s">
        <v>79</v>
      </c>
      <c r="Q142" s="21">
        <v>-15</v>
      </c>
      <c r="R142" s="21">
        <v>4</v>
      </c>
      <c r="S142" s="21" t="s">
        <v>79</v>
      </c>
      <c r="T142" s="21">
        <v>-8</v>
      </c>
      <c r="U142" s="21">
        <v>4</v>
      </c>
      <c r="V142" s="21" t="s">
        <v>79</v>
      </c>
      <c r="W142" s="21">
        <v>9</v>
      </c>
      <c r="X142" s="21">
        <v>4</v>
      </c>
      <c r="Y142" s="21" t="s">
        <v>79</v>
      </c>
      <c r="Z142" s="21">
        <v>-4</v>
      </c>
      <c r="AA142" s="21">
        <v>4</v>
      </c>
      <c r="AB142" s="21" t="s">
        <v>79</v>
      </c>
      <c r="AC142" s="21">
        <v>6</v>
      </c>
      <c r="AD142" s="21">
        <v>4</v>
      </c>
      <c r="AE142" s="21" t="s">
        <v>79</v>
      </c>
      <c r="AF142" s="21">
        <v>8</v>
      </c>
      <c r="AG142" s="21">
        <v>4</v>
      </c>
      <c r="AH142" s="21" t="s">
        <v>79</v>
      </c>
      <c r="AI142" s="21">
        <v>16</v>
      </c>
      <c r="AJ142" s="21">
        <v>4</v>
      </c>
      <c r="AK142" s="21" t="s">
        <v>79</v>
      </c>
      <c r="AL142" s="21">
        <v>-14</v>
      </c>
      <c r="AM142" s="21">
        <v>4</v>
      </c>
      <c r="AN142" s="21" t="s">
        <v>79</v>
      </c>
      <c r="AO142" s="21">
        <v>-7</v>
      </c>
      <c r="AP142" s="21">
        <v>4</v>
      </c>
      <c r="AQ142" s="21" t="s">
        <v>79</v>
      </c>
      <c r="AR142" s="21">
        <v>1</v>
      </c>
      <c r="AS142" s="21">
        <v>4</v>
      </c>
      <c r="AT142" s="21" t="s">
        <v>79</v>
      </c>
      <c r="AU142" s="21">
        <v>-5</v>
      </c>
      <c r="AV142" s="21">
        <v>4</v>
      </c>
      <c r="AW142" s="21" t="s">
        <v>79</v>
      </c>
      <c r="AX142" s="21">
        <v>-4</v>
      </c>
      <c r="AY142" s="21">
        <v>4</v>
      </c>
      <c r="AZ142" s="21" t="s">
        <v>79</v>
      </c>
      <c r="BA142" s="21">
        <v>-3</v>
      </c>
      <c r="BB142" s="21">
        <v>4</v>
      </c>
      <c r="BC142" s="21"/>
      <c r="BD142" s="21"/>
      <c r="BE142" s="21">
        <v>4</v>
      </c>
      <c r="BF142" s="21"/>
      <c r="BG142" s="21"/>
      <c r="BH142" s="21">
        <v>4</v>
      </c>
      <c r="BI142" s="21"/>
      <c r="BJ142" s="21"/>
      <c r="BK142" s="21">
        <v>4</v>
      </c>
    </row>
    <row r="143" spans="1:63" x14ac:dyDescent="0.25">
      <c r="A143" s="21" t="s">
        <v>128</v>
      </c>
      <c r="B143" s="21">
        <v>6</v>
      </c>
      <c r="C143" s="21">
        <v>1</v>
      </c>
      <c r="D143" s="21" t="s">
        <v>128</v>
      </c>
      <c r="E143" s="21">
        <v>-6</v>
      </c>
      <c r="F143" s="21">
        <v>1</v>
      </c>
      <c r="G143" s="21" t="s">
        <v>128</v>
      </c>
      <c r="H143" s="21">
        <v>8</v>
      </c>
      <c r="I143" s="21">
        <v>1</v>
      </c>
      <c r="J143" s="21" t="s">
        <v>31</v>
      </c>
      <c r="K143" s="21">
        <v>-18</v>
      </c>
      <c r="L143" s="21">
        <v>1</v>
      </c>
      <c r="M143" s="21" t="s">
        <v>31</v>
      </c>
      <c r="N143" s="21">
        <v>3</v>
      </c>
      <c r="O143" s="21">
        <v>1</v>
      </c>
      <c r="P143" s="21" t="s">
        <v>31</v>
      </c>
      <c r="Q143" s="21">
        <v>-13</v>
      </c>
      <c r="R143" s="21">
        <v>1</v>
      </c>
      <c r="S143" s="21" t="s">
        <v>31</v>
      </c>
      <c r="T143" s="21">
        <v>24</v>
      </c>
      <c r="U143" s="21">
        <v>1</v>
      </c>
      <c r="V143" s="21" t="s">
        <v>31</v>
      </c>
      <c r="W143" s="21">
        <v>3</v>
      </c>
      <c r="X143" s="21">
        <v>1</v>
      </c>
      <c r="Y143" s="21" t="s">
        <v>31</v>
      </c>
      <c r="Z143" s="21">
        <v>8</v>
      </c>
      <c r="AA143" s="21">
        <v>1</v>
      </c>
      <c r="AB143" s="21" t="s">
        <v>602</v>
      </c>
      <c r="AC143" s="21">
        <v>3</v>
      </c>
      <c r="AD143" s="21">
        <v>1</v>
      </c>
      <c r="AE143" s="21" t="s">
        <v>602</v>
      </c>
      <c r="AF143" s="21">
        <v>-1</v>
      </c>
      <c r="AG143" s="21">
        <v>1</v>
      </c>
      <c r="AH143" s="21" t="s">
        <v>31</v>
      </c>
      <c r="AI143" s="21">
        <v>-4</v>
      </c>
      <c r="AJ143" s="21">
        <v>1</v>
      </c>
      <c r="AK143" s="21" t="s">
        <v>31</v>
      </c>
      <c r="AL143" s="21">
        <v>-5</v>
      </c>
      <c r="AM143" s="21">
        <v>1</v>
      </c>
      <c r="AN143" s="21" t="s">
        <v>31</v>
      </c>
      <c r="AO143" s="21">
        <v>10</v>
      </c>
      <c r="AP143" s="21">
        <v>1</v>
      </c>
      <c r="AQ143" s="21" t="s">
        <v>31</v>
      </c>
      <c r="AR143" s="21">
        <v>-4</v>
      </c>
      <c r="AS143" s="21">
        <v>1</v>
      </c>
      <c r="AT143" s="21" t="s">
        <v>31</v>
      </c>
      <c r="AU143" s="21">
        <v>1</v>
      </c>
      <c r="AV143" s="21">
        <v>1</v>
      </c>
      <c r="AW143" s="21" t="s">
        <v>31</v>
      </c>
      <c r="AX143" s="21">
        <v>6</v>
      </c>
      <c r="AY143" s="21">
        <v>1</v>
      </c>
      <c r="AZ143" s="21" t="s">
        <v>31</v>
      </c>
      <c r="BA143" s="21">
        <v>16</v>
      </c>
      <c r="BB143" s="21">
        <v>1</v>
      </c>
      <c r="BC143" s="21"/>
      <c r="BD143" s="21"/>
      <c r="BE143" s="21">
        <v>1</v>
      </c>
      <c r="BF143" s="21"/>
      <c r="BG143" s="21"/>
      <c r="BH143" s="21">
        <v>1</v>
      </c>
      <c r="BI143" s="21"/>
      <c r="BJ143" s="21"/>
      <c r="BK143" s="21">
        <v>1</v>
      </c>
    </row>
    <row r="144" spans="1:63" x14ac:dyDescent="0.25">
      <c r="A144" s="21" t="s">
        <v>71</v>
      </c>
      <c r="B144" s="21">
        <v>6</v>
      </c>
      <c r="C144" s="21">
        <v>2</v>
      </c>
      <c r="D144" s="21" t="s">
        <v>603</v>
      </c>
      <c r="E144" s="21">
        <v>-6</v>
      </c>
      <c r="F144" s="21">
        <v>2</v>
      </c>
      <c r="G144" s="21" t="s">
        <v>71</v>
      </c>
      <c r="H144" s="21">
        <v>8</v>
      </c>
      <c r="I144" s="21">
        <v>2</v>
      </c>
      <c r="J144" s="21" t="s">
        <v>494</v>
      </c>
      <c r="K144" s="21">
        <v>-18</v>
      </c>
      <c r="L144" s="21">
        <v>2</v>
      </c>
      <c r="M144" s="21" t="s">
        <v>18</v>
      </c>
      <c r="N144" s="21">
        <v>3</v>
      </c>
      <c r="O144" s="21">
        <v>2</v>
      </c>
      <c r="P144" s="21" t="s">
        <v>18</v>
      </c>
      <c r="Q144" s="21">
        <v>-13</v>
      </c>
      <c r="R144" s="21">
        <v>2</v>
      </c>
      <c r="S144" s="21" t="s">
        <v>413</v>
      </c>
      <c r="T144" s="21">
        <v>24</v>
      </c>
      <c r="U144" s="21">
        <v>2</v>
      </c>
      <c r="V144" s="21" t="s">
        <v>413</v>
      </c>
      <c r="W144" s="21">
        <v>3</v>
      </c>
      <c r="X144" s="21">
        <v>2</v>
      </c>
      <c r="Y144" s="21" t="s">
        <v>413</v>
      </c>
      <c r="Z144" s="21">
        <v>8</v>
      </c>
      <c r="AA144" s="21">
        <v>2</v>
      </c>
      <c r="AB144" s="21" t="s">
        <v>31</v>
      </c>
      <c r="AC144" s="21">
        <v>3</v>
      </c>
      <c r="AD144" s="21">
        <v>2</v>
      </c>
      <c r="AE144" s="21" t="s">
        <v>31</v>
      </c>
      <c r="AF144" s="21">
        <v>-1</v>
      </c>
      <c r="AG144" s="21">
        <v>2</v>
      </c>
      <c r="AH144" s="21" t="s">
        <v>395</v>
      </c>
      <c r="AI144" s="21">
        <v>-4</v>
      </c>
      <c r="AJ144" s="21">
        <v>2</v>
      </c>
      <c r="AK144" s="21" t="s">
        <v>626</v>
      </c>
      <c r="AL144" s="21">
        <v>-5</v>
      </c>
      <c r="AM144" s="21">
        <v>2</v>
      </c>
      <c r="AN144" s="21" t="s">
        <v>497</v>
      </c>
      <c r="AO144" s="21">
        <v>10</v>
      </c>
      <c r="AP144" s="21">
        <v>2</v>
      </c>
      <c r="AQ144" s="21" t="s">
        <v>115</v>
      </c>
      <c r="AR144" s="21">
        <v>-4</v>
      </c>
      <c r="AS144" s="21">
        <v>2</v>
      </c>
      <c r="AT144" s="21" t="s">
        <v>115</v>
      </c>
      <c r="AU144" s="21">
        <v>1</v>
      </c>
      <c r="AV144" s="21">
        <v>2</v>
      </c>
      <c r="AW144" s="21" t="s">
        <v>115</v>
      </c>
      <c r="AX144" s="21">
        <v>6</v>
      </c>
      <c r="AY144" s="21">
        <v>2</v>
      </c>
      <c r="AZ144" s="21" t="s">
        <v>115</v>
      </c>
      <c r="BA144" s="21">
        <v>16</v>
      </c>
      <c r="BB144" s="21">
        <v>2</v>
      </c>
      <c r="BC144" s="21"/>
      <c r="BD144" s="21"/>
      <c r="BE144" s="21">
        <v>2</v>
      </c>
      <c r="BF144" s="21"/>
      <c r="BG144" s="21"/>
      <c r="BH144" s="21">
        <v>2</v>
      </c>
      <c r="BI144" s="21"/>
      <c r="BJ144" s="21"/>
      <c r="BK144" s="21">
        <v>2</v>
      </c>
    </row>
    <row r="145" spans="1:63" x14ac:dyDescent="0.25">
      <c r="A145" s="21" t="s">
        <v>54</v>
      </c>
      <c r="B145" s="21">
        <v>6</v>
      </c>
      <c r="C145" s="21">
        <v>3</v>
      </c>
      <c r="D145" s="21" t="s">
        <v>54</v>
      </c>
      <c r="E145" s="21">
        <v>-6</v>
      </c>
      <c r="F145" s="21">
        <v>3</v>
      </c>
      <c r="G145" s="21" t="s">
        <v>54</v>
      </c>
      <c r="H145" s="21">
        <v>8</v>
      </c>
      <c r="I145" s="21">
        <v>3</v>
      </c>
      <c r="J145" s="21" t="s">
        <v>394</v>
      </c>
      <c r="K145" s="21">
        <v>-18</v>
      </c>
      <c r="L145" s="21">
        <v>3</v>
      </c>
      <c r="M145" s="21" t="s">
        <v>394</v>
      </c>
      <c r="N145" s="21">
        <v>3</v>
      </c>
      <c r="O145" s="21">
        <v>3</v>
      </c>
      <c r="P145" s="21" t="s">
        <v>394</v>
      </c>
      <c r="Q145" s="21">
        <v>-13</v>
      </c>
      <c r="R145" s="21">
        <v>3</v>
      </c>
      <c r="S145" s="21" t="s">
        <v>394</v>
      </c>
      <c r="T145" s="21">
        <v>24</v>
      </c>
      <c r="U145" s="21">
        <v>3</v>
      </c>
      <c r="V145" s="21" t="s">
        <v>394</v>
      </c>
      <c r="W145" s="21">
        <v>3</v>
      </c>
      <c r="X145" s="21">
        <v>3</v>
      </c>
      <c r="Y145" s="21" t="s">
        <v>394</v>
      </c>
      <c r="Z145" s="21">
        <v>8</v>
      </c>
      <c r="AA145" s="21">
        <v>3</v>
      </c>
      <c r="AB145" s="21" t="s">
        <v>394</v>
      </c>
      <c r="AC145" s="21">
        <v>3</v>
      </c>
      <c r="AD145" s="21">
        <v>3</v>
      </c>
      <c r="AE145" s="21" t="s">
        <v>394</v>
      </c>
      <c r="AF145" s="21">
        <v>-1</v>
      </c>
      <c r="AG145" s="21">
        <v>3</v>
      </c>
      <c r="AH145" s="21" t="s">
        <v>394</v>
      </c>
      <c r="AI145" s="21">
        <v>-4</v>
      </c>
      <c r="AJ145" s="21">
        <v>3</v>
      </c>
      <c r="AK145" s="21" t="s">
        <v>394</v>
      </c>
      <c r="AL145" s="21">
        <v>-5</v>
      </c>
      <c r="AM145" s="21">
        <v>3</v>
      </c>
      <c r="AN145" s="21" t="s">
        <v>394</v>
      </c>
      <c r="AO145" s="21">
        <v>10</v>
      </c>
      <c r="AP145" s="21">
        <v>3</v>
      </c>
      <c r="AQ145" s="21" t="s">
        <v>394</v>
      </c>
      <c r="AR145" s="21">
        <v>-4</v>
      </c>
      <c r="AS145" s="21">
        <v>3</v>
      </c>
      <c r="AT145" s="21" t="s">
        <v>394</v>
      </c>
      <c r="AU145" s="21">
        <v>1</v>
      </c>
      <c r="AV145" s="21">
        <v>3</v>
      </c>
      <c r="AW145" s="21" t="s">
        <v>394</v>
      </c>
      <c r="AX145" s="21">
        <v>6</v>
      </c>
      <c r="AY145" s="21">
        <v>3</v>
      </c>
      <c r="AZ145" s="21" t="s">
        <v>394</v>
      </c>
      <c r="BA145" s="21">
        <v>16</v>
      </c>
      <c r="BB145" s="21">
        <v>3</v>
      </c>
      <c r="BC145" s="21"/>
      <c r="BD145" s="21"/>
      <c r="BE145" s="21">
        <v>3</v>
      </c>
      <c r="BF145" s="21"/>
      <c r="BG145" s="21"/>
      <c r="BH145" s="21">
        <v>3</v>
      </c>
      <c r="BI145" s="21"/>
      <c r="BJ145" s="21"/>
      <c r="BK145" s="21">
        <v>3</v>
      </c>
    </row>
    <row r="146" spans="1:63" x14ac:dyDescent="0.25">
      <c r="A146" s="21" t="s">
        <v>284</v>
      </c>
      <c r="B146" s="21">
        <v>6</v>
      </c>
      <c r="C146" s="21">
        <v>4</v>
      </c>
      <c r="D146" s="21" t="s">
        <v>284</v>
      </c>
      <c r="E146" s="21">
        <v>-6</v>
      </c>
      <c r="F146" s="21">
        <v>4</v>
      </c>
      <c r="G146" s="21" t="s">
        <v>284</v>
      </c>
      <c r="H146" s="21">
        <v>8</v>
      </c>
      <c r="I146" s="21">
        <v>4</v>
      </c>
      <c r="J146" s="21" t="s">
        <v>91</v>
      </c>
      <c r="K146" s="21">
        <v>-18</v>
      </c>
      <c r="L146" s="21">
        <v>4</v>
      </c>
      <c r="M146" s="21" t="s">
        <v>91</v>
      </c>
      <c r="N146" s="21">
        <v>3</v>
      </c>
      <c r="O146" s="21">
        <v>4</v>
      </c>
      <c r="P146" s="21" t="s">
        <v>91</v>
      </c>
      <c r="Q146" s="21">
        <v>-13</v>
      </c>
      <c r="R146" s="21">
        <v>4</v>
      </c>
      <c r="S146" s="21" t="s">
        <v>91</v>
      </c>
      <c r="T146" s="21">
        <v>24</v>
      </c>
      <c r="U146" s="21">
        <v>4</v>
      </c>
      <c r="V146" s="21" t="s">
        <v>91</v>
      </c>
      <c r="W146" s="21">
        <v>3</v>
      </c>
      <c r="X146" s="21">
        <v>4</v>
      </c>
      <c r="Y146" s="21" t="s">
        <v>91</v>
      </c>
      <c r="Z146" s="21">
        <v>8</v>
      </c>
      <c r="AA146" s="21">
        <v>4</v>
      </c>
      <c r="AB146" s="21" t="s">
        <v>91</v>
      </c>
      <c r="AC146" s="21">
        <v>3</v>
      </c>
      <c r="AD146" s="21">
        <v>4</v>
      </c>
      <c r="AE146" s="21" t="s">
        <v>91</v>
      </c>
      <c r="AF146" s="21">
        <v>-1</v>
      </c>
      <c r="AG146" s="21">
        <v>4</v>
      </c>
      <c r="AH146" s="21" t="s">
        <v>91</v>
      </c>
      <c r="AI146" s="21">
        <v>-4</v>
      </c>
      <c r="AJ146" s="21">
        <v>4</v>
      </c>
      <c r="AK146" s="21" t="s">
        <v>91</v>
      </c>
      <c r="AL146" s="21">
        <v>-5</v>
      </c>
      <c r="AM146" s="21">
        <v>4</v>
      </c>
      <c r="AN146" s="21" t="s">
        <v>91</v>
      </c>
      <c r="AO146" s="21">
        <v>10</v>
      </c>
      <c r="AP146" s="21">
        <v>4</v>
      </c>
      <c r="AQ146" s="21" t="s">
        <v>91</v>
      </c>
      <c r="AR146" s="21">
        <v>-4</v>
      </c>
      <c r="AS146" s="21">
        <v>4</v>
      </c>
      <c r="AT146" s="21" t="s">
        <v>91</v>
      </c>
      <c r="AU146" s="21">
        <v>1</v>
      </c>
      <c r="AV146" s="21">
        <v>4</v>
      </c>
      <c r="AW146" s="21" t="s">
        <v>91</v>
      </c>
      <c r="AX146" s="21">
        <v>6</v>
      </c>
      <c r="AY146" s="21">
        <v>4</v>
      </c>
      <c r="AZ146" s="21" t="s">
        <v>91</v>
      </c>
      <c r="BA146" s="21">
        <v>16</v>
      </c>
      <c r="BB146" s="21">
        <v>4</v>
      </c>
      <c r="BC146" s="21"/>
      <c r="BD146" s="21"/>
      <c r="BE146" s="21">
        <v>4</v>
      </c>
      <c r="BF146" s="21"/>
      <c r="BG146" s="21"/>
      <c r="BH146" s="21">
        <v>4</v>
      </c>
      <c r="BI146" s="21"/>
      <c r="BJ146" s="21"/>
      <c r="BK146" s="21">
        <v>4</v>
      </c>
    </row>
    <row r="147" spans="1:63" x14ac:dyDescent="0.25">
      <c r="A147" s="21" t="s">
        <v>605</v>
      </c>
      <c r="B147" s="21">
        <v>12</v>
      </c>
      <c r="C147" s="21">
        <v>1</v>
      </c>
      <c r="D147" s="21" t="s">
        <v>605</v>
      </c>
      <c r="E147" s="21">
        <v>-11</v>
      </c>
      <c r="F147" s="21">
        <v>1</v>
      </c>
      <c r="G147" s="21" t="s">
        <v>599</v>
      </c>
      <c r="H147" s="21">
        <v>-7</v>
      </c>
      <c r="I147" s="21">
        <v>1</v>
      </c>
      <c r="J147" s="21" t="s">
        <v>599</v>
      </c>
      <c r="K147" s="21">
        <v>-9</v>
      </c>
      <c r="L147" s="21">
        <v>1</v>
      </c>
      <c r="M147" s="21" t="s">
        <v>402</v>
      </c>
      <c r="N147" s="21">
        <v>-1</v>
      </c>
      <c r="O147" s="21">
        <v>1</v>
      </c>
      <c r="P147" s="21" t="s">
        <v>252</v>
      </c>
      <c r="Q147" s="21">
        <v>20</v>
      </c>
      <c r="R147" s="21">
        <v>1</v>
      </c>
      <c r="S147" s="21" t="s">
        <v>599</v>
      </c>
      <c r="T147" s="21">
        <v>0</v>
      </c>
      <c r="U147" s="21">
        <v>1</v>
      </c>
      <c r="V147" s="21" t="s">
        <v>402</v>
      </c>
      <c r="W147" s="21">
        <v>-9</v>
      </c>
      <c r="X147" s="21">
        <v>1</v>
      </c>
      <c r="Y147" s="21" t="s">
        <v>605</v>
      </c>
      <c r="Z147" s="21">
        <v>5</v>
      </c>
      <c r="AA147" s="21">
        <v>1</v>
      </c>
      <c r="AB147" s="21" t="s">
        <v>605</v>
      </c>
      <c r="AC147" s="21">
        <v>8</v>
      </c>
      <c r="AD147" s="21">
        <v>1</v>
      </c>
      <c r="AE147" s="21" t="s">
        <v>605</v>
      </c>
      <c r="AF147" s="21">
        <v>0</v>
      </c>
      <c r="AG147" s="21">
        <v>1</v>
      </c>
      <c r="AH147" s="21" t="s">
        <v>605</v>
      </c>
      <c r="AI147" s="21">
        <v>1</v>
      </c>
      <c r="AJ147" s="21">
        <v>1</v>
      </c>
      <c r="AK147" s="21" t="s">
        <v>605</v>
      </c>
      <c r="AL147" s="21">
        <v>-7</v>
      </c>
      <c r="AM147" s="21">
        <v>1</v>
      </c>
      <c r="AN147" s="21" t="s">
        <v>605</v>
      </c>
      <c r="AO147" s="21">
        <v>7</v>
      </c>
      <c r="AP147" s="21">
        <v>1</v>
      </c>
      <c r="AQ147" s="21" t="s">
        <v>605</v>
      </c>
      <c r="AR147" s="21">
        <v>1</v>
      </c>
      <c r="AS147" s="21">
        <v>1</v>
      </c>
      <c r="AT147" s="21" t="s">
        <v>599</v>
      </c>
      <c r="AU147" s="21">
        <v>3</v>
      </c>
      <c r="AV147" s="21">
        <v>1</v>
      </c>
      <c r="AW147" s="21" t="s">
        <v>605</v>
      </c>
      <c r="AX147" s="21">
        <v>3</v>
      </c>
      <c r="AY147" s="21">
        <v>1</v>
      </c>
      <c r="AZ147" s="21" t="s">
        <v>605</v>
      </c>
      <c r="BA147" s="21">
        <v>-20</v>
      </c>
      <c r="BB147" s="21">
        <v>1</v>
      </c>
      <c r="BC147" s="21"/>
      <c r="BD147" s="21"/>
      <c r="BE147" s="21">
        <v>1</v>
      </c>
      <c r="BF147" s="21"/>
      <c r="BG147" s="21"/>
      <c r="BH147" s="21">
        <v>1</v>
      </c>
      <c r="BI147" s="21"/>
      <c r="BJ147" s="21"/>
      <c r="BK147" s="21">
        <v>1</v>
      </c>
    </row>
    <row r="148" spans="1:63" x14ac:dyDescent="0.25">
      <c r="A148" s="21" t="s">
        <v>613</v>
      </c>
      <c r="B148" s="21">
        <v>12</v>
      </c>
      <c r="C148" s="21">
        <v>2</v>
      </c>
      <c r="D148" s="21" t="s">
        <v>613</v>
      </c>
      <c r="E148" s="21">
        <v>-11</v>
      </c>
      <c r="F148" s="21">
        <v>2</v>
      </c>
      <c r="G148" s="21" t="s">
        <v>402</v>
      </c>
      <c r="H148" s="21">
        <v>-7</v>
      </c>
      <c r="I148" s="21">
        <v>2</v>
      </c>
      <c r="J148" s="21" t="s">
        <v>402</v>
      </c>
      <c r="K148" s="21">
        <v>-9</v>
      </c>
      <c r="L148" s="21">
        <v>2</v>
      </c>
      <c r="M148" s="21" t="s">
        <v>613</v>
      </c>
      <c r="N148" s="21">
        <v>-1</v>
      </c>
      <c r="O148" s="21">
        <v>2</v>
      </c>
      <c r="P148" s="21" t="s">
        <v>85</v>
      </c>
      <c r="Q148" s="21">
        <v>20</v>
      </c>
      <c r="R148" s="21">
        <v>2</v>
      </c>
      <c r="S148" s="21" t="s">
        <v>613</v>
      </c>
      <c r="T148" s="21">
        <v>0</v>
      </c>
      <c r="U148" s="21">
        <v>2</v>
      </c>
      <c r="V148" s="21" t="s">
        <v>605</v>
      </c>
      <c r="W148" s="21">
        <v>-9</v>
      </c>
      <c r="X148" s="21">
        <v>2</v>
      </c>
      <c r="Y148" s="21" t="s">
        <v>593</v>
      </c>
      <c r="Z148" s="21">
        <v>5</v>
      </c>
      <c r="AA148" s="21">
        <v>2</v>
      </c>
      <c r="AB148" s="21" t="s">
        <v>615</v>
      </c>
      <c r="AC148" s="21">
        <v>8</v>
      </c>
      <c r="AD148" s="21">
        <v>2</v>
      </c>
      <c r="AE148" s="21" t="s">
        <v>234</v>
      </c>
      <c r="AF148" s="21">
        <v>0</v>
      </c>
      <c r="AG148" s="21">
        <v>2</v>
      </c>
      <c r="AH148" s="21" t="s">
        <v>234</v>
      </c>
      <c r="AI148" s="21">
        <v>1</v>
      </c>
      <c r="AJ148" s="21">
        <v>2</v>
      </c>
      <c r="AK148" s="21" t="s">
        <v>234</v>
      </c>
      <c r="AL148" s="21">
        <v>-7</v>
      </c>
      <c r="AM148" s="21">
        <v>2</v>
      </c>
      <c r="AN148" s="21" t="s">
        <v>234</v>
      </c>
      <c r="AO148" s="21">
        <v>7</v>
      </c>
      <c r="AP148" s="21">
        <v>2</v>
      </c>
      <c r="AQ148" s="21" t="s">
        <v>234</v>
      </c>
      <c r="AR148" s="21">
        <v>1</v>
      </c>
      <c r="AS148" s="21">
        <v>2</v>
      </c>
      <c r="AT148" s="21" t="s">
        <v>234</v>
      </c>
      <c r="AU148" s="21">
        <v>3</v>
      </c>
      <c r="AV148" s="21">
        <v>2</v>
      </c>
      <c r="AW148" s="21" t="s">
        <v>392</v>
      </c>
      <c r="AX148" s="21">
        <v>3</v>
      </c>
      <c r="AY148" s="21">
        <v>2</v>
      </c>
      <c r="AZ148" s="21" t="s">
        <v>392</v>
      </c>
      <c r="BA148" s="21">
        <v>-20</v>
      </c>
      <c r="BB148" s="21">
        <v>2</v>
      </c>
      <c r="BC148" s="21"/>
      <c r="BD148" s="21"/>
      <c r="BE148" s="21">
        <v>2</v>
      </c>
      <c r="BF148" s="21"/>
      <c r="BG148" s="21"/>
      <c r="BH148" s="21">
        <v>2</v>
      </c>
      <c r="BI148" s="21"/>
      <c r="BJ148" s="21"/>
      <c r="BK148" s="21">
        <v>2</v>
      </c>
    </row>
    <row r="149" spans="1:63" x14ac:dyDescent="0.25">
      <c r="A149" s="21" t="s">
        <v>126</v>
      </c>
      <c r="B149" s="21">
        <v>12</v>
      </c>
      <c r="C149" s="21">
        <v>3</v>
      </c>
      <c r="D149" s="21" t="s">
        <v>126</v>
      </c>
      <c r="E149" s="21">
        <v>-11</v>
      </c>
      <c r="F149" s="21">
        <v>3</v>
      </c>
      <c r="G149" s="21" t="s">
        <v>610</v>
      </c>
      <c r="H149" s="21">
        <v>-7</v>
      </c>
      <c r="I149" s="21">
        <v>3</v>
      </c>
      <c r="J149" s="21" t="s">
        <v>610</v>
      </c>
      <c r="K149" s="21">
        <v>-9</v>
      </c>
      <c r="L149" s="21">
        <v>3</v>
      </c>
      <c r="M149" s="21" t="s">
        <v>126</v>
      </c>
      <c r="N149" s="21">
        <v>-1</v>
      </c>
      <c r="O149" s="21">
        <v>3</v>
      </c>
      <c r="P149" s="21" t="s">
        <v>610</v>
      </c>
      <c r="Q149" s="21">
        <v>20</v>
      </c>
      <c r="R149" s="21">
        <v>3</v>
      </c>
      <c r="S149" s="21" t="s">
        <v>126</v>
      </c>
      <c r="T149" s="21">
        <v>0</v>
      </c>
      <c r="U149" s="21">
        <v>3</v>
      </c>
      <c r="V149" s="21" t="s">
        <v>610</v>
      </c>
      <c r="W149" s="21">
        <v>-9</v>
      </c>
      <c r="X149" s="21">
        <v>3</v>
      </c>
      <c r="Y149" s="21" t="s">
        <v>610</v>
      </c>
      <c r="Z149" s="21">
        <v>5</v>
      </c>
      <c r="AA149" s="21">
        <v>3</v>
      </c>
      <c r="AB149" s="21" t="s">
        <v>610</v>
      </c>
      <c r="AC149" s="21">
        <v>8</v>
      </c>
      <c r="AD149" s="21">
        <v>3</v>
      </c>
      <c r="AE149" s="21" t="s">
        <v>115</v>
      </c>
      <c r="AF149" s="21">
        <v>0</v>
      </c>
      <c r="AG149" s="21">
        <v>3</v>
      </c>
      <c r="AH149" s="21" t="s">
        <v>115</v>
      </c>
      <c r="AI149" s="21">
        <v>1</v>
      </c>
      <c r="AJ149" s="21">
        <v>3</v>
      </c>
      <c r="AK149" s="21" t="s">
        <v>610</v>
      </c>
      <c r="AL149" s="21">
        <v>-7</v>
      </c>
      <c r="AM149" s="21">
        <v>3</v>
      </c>
      <c r="AN149" s="21" t="s">
        <v>610</v>
      </c>
      <c r="AO149" s="21">
        <v>7</v>
      </c>
      <c r="AP149" s="21">
        <v>3</v>
      </c>
      <c r="AQ149" s="21" t="s">
        <v>610</v>
      </c>
      <c r="AR149" s="21">
        <v>1</v>
      </c>
      <c r="AS149" s="21">
        <v>3</v>
      </c>
      <c r="AT149" s="21" t="s">
        <v>610</v>
      </c>
      <c r="AU149" s="21">
        <v>3</v>
      </c>
      <c r="AV149" s="21">
        <v>3</v>
      </c>
      <c r="AW149" s="21" t="s">
        <v>126</v>
      </c>
      <c r="AX149" s="21">
        <v>3</v>
      </c>
      <c r="AY149" s="21">
        <v>3</v>
      </c>
      <c r="AZ149" s="21" t="s">
        <v>234</v>
      </c>
      <c r="BA149" s="21">
        <v>-20</v>
      </c>
      <c r="BB149" s="21">
        <v>3</v>
      </c>
      <c r="BC149" s="21"/>
      <c r="BD149" s="21"/>
      <c r="BE149" s="21">
        <v>3</v>
      </c>
      <c r="BF149" s="21"/>
      <c r="BG149" s="21"/>
      <c r="BH149" s="21">
        <v>3</v>
      </c>
      <c r="BI149" s="21"/>
      <c r="BJ149" s="21"/>
      <c r="BK149" s="21">
        <v>3</v>
      </c>
    </row>
    <row r="150" spans="1:63" x14ac:dyDescent="0.25">
      <c r="A150" s="21" t="s">
        <v>115</v>
      </c>
      <c r="B150" s="21">
        <v>12</v>
      </c>
      <c r="C150" s="21">
        <v>4</v>
      </c>
      <c r="D150" s="21" t="s">
        <v>115</v>
      </c>
      <c r="E150" s="21">
        <v>-11</v>
      </c>
      <c r="F150" s="21">
        <v>4</v>
      </c>
      <c r="G150" s="21" t="s">
        <v>100</v>
      </c>
      <c r="H150" s="21">
        <v>-7</v>
      </c>
      <c r="I150" s="21">
        <v>4</v>
      </c>
      <c r="J150" s="21" t="s">
        <v>100</v>
      </c>
      <c r="K150" s="21">
        <v>-9</v>
      </c>
      <c r="L150" s="21">
        <v>4</v>
      </c>
      <c r="M150" s="21" t="s">
        <v>115</v>
      </c>
      <c r="N150" s="21">
        <v>-1</v>
      </c>
      <c r="O150" s="21">
        <v>4</v>
      </c>
      <c r="P150" s="21" t="s">
        <v>100</v>
      </c>
      <c r="Q150" s="21">
        <v>20</v>
      </c>
      <c r="R150" s="21">
        <v>4</v>
      </c>
      <c r="S150" s="21" t="s">
        <v>115</v>
      </c>
      <c r="T150" s="21">
        <v>0</v>
      </c>
      <c r="U150" s="21">
        <v>4</v>
      </c>
      <c r="V150" s="21" t="s">
        <v>100</v>
      </c>
      <c r="W150" s="21">
        <v>-9</v>
      </c>
      <c r="X150" s="21">
        <v>4</v>
      </c>
      <c r="Y150" s="21" t="s">
        <v>100</v>
      </c>
      <c r="Z150" s="21">
        <v>5</v>
      </c>
      <c r="AA150" s="21">
        <v>4</v>
      </c>
      <c r="AB150" s="21" t="s">
        <v>100</v>
      </c>
      <c r="AC150" s="21">
        <v>8</v>
      </c>
      <c r="AD150" s="21">
        <v>4</v>
      </c>
      <c r="AE150" s="21" t="s">
        <v>100</v>
      </c>
      <c r="AF150" s="21">
        <v>0</v>
      </c>
      <c r="AG150" s="21">
        <v>4</v>
      </c>
      <c r="AH150" s="21" t="s">
        <v>100</v>
      </c>
      <c r="AI150" s="21">
        <v>1</v>
      </c>
      <c r="AJ150" s="21">
        <v>4</v>
      </c>
      <c r="AK150" s="21" t="s">
        <v>100</v>
      </c>
      <c r="AL150" s="21">
        <v>-7</v>
      </c>
      <c r="AM150" s="21">
        <v>4</v>
      </c>
      <c r="AN150" s="21" t="s">
        <v>100</v>
      </c>
      <c r="AO150" s="21">
        <v>7</v>
      </c>
      <c r="AP150" s="21">
        <v>4</v>
      </c>
      <c r="AQ150" s="21" t="s">
        <v>100</v>
      </c>
      <c r="AR150" s="21">
        <v>1</v>
      </c>
      <c r="AS150" s="21">
        <v>4</v>
      </c>
      <c r="AT150" s="21" t="s">
        <v>100</v>
      </c>
      <c r="AU150" s="21">
        <v>3</v>
      </c>
      <c r="AV150" s="21">
        <v>4</v>
      </c>
      <c r="AW150" s="21" t="s">
        <v>100</v>
      </c>
      <c r="AX150" s="21">
        <v>3</v>
      </c>
      <c r="AY150" s="21">
        <v>4</v>
      </c>
      <c r="AZ150" s="21" t="s">
        <v>100</v>
      </c>
      <c r="BA150" s="21">
        <v>-20</v>
      </c>
      <c r="BB150" s="21">
        <v>4</v>
      </c>
      <c r="BC150" s="21"/>
      <c r="BD150" s="21"/>
      <c r="BE150" s="21">
        <v>4</v>
      </c>
      <c r="BF150" s="21"/>
      <c r="BG150" s="21"/>
      <c r="BH150" s="21">
        <v>4</v>
      </c>
      <c r="BI150" s="21"/>
      <c r="BJ150" s="21"/>
      <c r="BK150" s="21">
        <v>4</v>
      </c>
    </row>
    <row r="151" spans="1:63" x14ac:dyDescent="0.25">
      <c r="A151" s="21" t="s">
        <v>606</v>
      </c>
      <c r="B151" s="21">
        <v>7</v>
      </c>
      <c r="C151" s="21">
        <v>1</v>
      </c>
      <c r="D151" s="21" t="s">
        <v>606</v>
      </c>
      <c r="E151" s="21">
        <v>-5</v>
      </c>
      <c r="F151" s="21">
        <v>1</v>
      </c>
      <c r="G151" s="21" t="s">
        <v>553</v>
      </c>
      <c r="H151" s="21">
        <v>0</v>
      </c>
      <c r="I151" s="21">
        <v>1</v>
      </c>
      <c r="J151" s="21" t="s">
        <v>553</v>
      </c>
      <c r="K151" s="21">
        <v>2</v>
      </c>
      <c r="L151" s="21">
        <v>1</v>
      </c>
      <c r="M151" s="21" t="s">
        <v>606</v>
      </c>
      <c r="N151" s="21">
        <v>-5</v>
      </c>
      <c r="O151" s="21">
        <v>1</v>
      </c>
      <c r="P151" s="21" t="s">
        <v>553</v>
      </c>
      <c r="Q151" s="21">
        <v>3</v>
      </c>
      <c r="R151" s="21">
        <v>1</v>
      </c>
      <c r="S151" s="21" t="s">
        <v>606</v>
      </c>
      <c r="T151" s="21">
        <v>-2</v>
      </c>
      <c r="U151" s="21">
        <v>1</v>
      </c>
      <c r="V151" s="21" t="s">
        <v>134</v>
      </c>
      <c r="W151" s="21">
        <v>8</v>
      </c>
      <c r="X151" s="21">
        <v>1</v>
      </c>
      <c r="Y151" s="21" t="s">
        <v>553</v>
      </c>
      <c r="Z151" s="21">
        <v>21</v>
      </c>
      <c r="AA151" s="21">
        <v>1</v>
      </c>
      <c r="AB151" s="21" t="s">
        <v>553</v>
      </c>
      <c r="AC151" s="21">
        <v>-8</v>
      </c>
      <c r="AD151" s="21">
        <v>1</v>
      </c>
      <c r="AE151" s="21" t="s">
        <v>553</v>
      </c>
      <c r="AF151" s="21">
        <v>-3</v>
      </c>
      <c r="AG151" s="21">
        <v>1</v>
      </c>
      <c r="AH151" s="21" t="s">
        <v>553</v>
      </c>
      <c r="AI151" s="21">
        <v>2</v>
      </c>
      <c r="AJ151" s="21">
        <v>1</v>
      </c>
      <c r="AK151" s="21" t="s">
        <v>553</v>
      </c>
      <c r="AL151" s="21">
        <v>-11</v>
      </c>
      <c r="AM151" s="21">
        <v>1</v>
      </c>
      <c r="AN151" s="21" t="s">
        <v>615</v>
      </c>
      <c r="AO151" s="21">
        <v>13</v>
      </c>
      <c r="AP151" s="21">
        <v>1</v>
      </c>
      <c r="AQ151" s="21" t="s">
        <v>615</v>
      </c>
      <c r="AR151" s="21">
        <v>-7</v>
      </c>
      <c r="AS151" s="21">
        <v>1</v>
      </c>
      <c r="AT151" s="21" t="s">
        <v>615</v>
      </c>
      <c r="AU151" s="21">
        <v>4</v>
      </c>
      <c r="AV151" s="21">
        <v>1</v>
      </c>
      <c r="AW151" s="21" t="s">
        <v>615</v>
      </c>
      <c r="AX151" s="21">
        <v>0</v>
      </c>
      <c r="AY151" s="21">
        <v>1</v>
      </c>
      <c r="AZ151" s="21" t="s">
        <v>615</v>
      </c>
      <c r="BA151" s="21">
        <v>-6</v>
      </c>
      <c r="BB151" s="21">
        <v>1</v>
      </c>
      <c r="BC151" s="21"/>
      <c r="BD151" s="21"/>
      <c r="BE151" s="21">
        <v>1</v>
      </c>
      <c r="BF151" s="21"/>
      <c r="BG151" s="21"/>
      <c r="BH151" s="21">
        <v>1</v>
      </c>
      <c r="BI151" s="21"/>
      <c r="BJ151" s="21"/>
      <c r="BK151" s="21">
        <v>1</v>
      </c>
    </row>
    <row r="152" spans="1:63" x14ac:dyDescent="0.25">
      <c r="A152" s="21" t="s">
        <v>60</v>
      </c>
      <c r="B152" s="21">
        <v>7</v>
      </c>
      <c r="C152" s="21">
        <v>2</v>
      </c>
      <c r="D152" s="21" t="s">
        <v>60</v>
      </c>
      <c r="E152" s="21">
        <v>-5</v>
      </c>
      <c r="F152" s="21">
        <v>2</v>
      </c>
      <c r="G152" s="21" t="s">
        <v>615</v>
      </c>
      <c r="H152" s="21">
        <v>0</v>
      </c>
      <c r="I152" s="21">
        <v>2</v>
      </c>
      <c r="J152" s="21" t="s">
        <v>60</v>
      </c>
      <c r="K152" s="21">
        <v>2</v>
      </c>
      <c r="L152" s="21">
        <v>2</v>
      </c>
      <c r="M152" s="21" t="s">
        <v>593</v>
      </c>
      <c r="N152" s="21">
        <v>-5</v>
      </c>
      <c r="O152" s="21">
        <v>2</v>
      </c>
      <c r="P152" s="21" t="s">
        <v>615</v>
      </c>
      <c r="Q152" s="21">
        <v>3</v>
      </c>
      <c r="R152" s="21">
        <v>2</v>
      </c>
      <c r="S152" s="21" t="s">
        <v>60</v>
      </c>
      <c r="T152" s="21">
        <v>-2</v>
      </c>
      <c r="U152" s="21">
        <v>2</v>
      </c>
      <c r="V152" s="21" t="s">
        <v>553</v>
      </c>
      <c r="W152" s="21">
        <v>8</v>
      </c>
      <c r="X152" s="21">
        <v>2</v>
      </c>
      <c r="Y152" s="21" t="s">
        <v>234</v>
      </c>
      <c r="Z152" s="21">
        <v>21</v>
      </c>
      <c r="AA152" s="21">
        <v>2</v>
      </c>
      <c r="AB152" s="21" t="s">
        <v>234</v>
      </c>
      <c r="AC152" s="21">
        <v>-8</v>
      </c>
      <c r="AD152" s="21">
        <v>2</v>
      </c>
      <c r="AE152" s="21" t="s">
        <v>613</v>
      </c>
      <c r="AF152" s="21">
        <v>-3</v>
      </c>
      <c r="AG152" s="21">
        <v>2</v>
      </c>
      <c r="AH152" s="21" t="s">
        <v>613</v>
      </c>
      <c r="AI152" s="21">
        <v>2</v>
      </c>
      <c r="AJ152" s="21">
        <v>2</v>
      </c>
      <c r="AK152" s="21" t="s">
        <v>613</v>
      </c>
      <c r="AL152" s="21">
        <v>-11</v>
      </c>
      <c r="AM152" s="21">
        <v>2</v>
      </c>
      <c r="AN152" s="21" t="s">
        <v>613</v>
      </c>
      <c r="AO152" s="21">
        <v>13</v>
      </c>
      <c r="AP152" s="21">
        <v>2</v>
      </c>
      <c r="AQ152" s="21" t="s">
        <v>613</v>
      </c>
      <c r="AR152" s="21">
        <v>-7</v>
      </c>
      <c r="AS152" s="21">
        <v>2</v>
      </c>
      <c r="AT152" s="21" t="s">
        <v>613</v>
      </c>
      <c r="AU152" s="21">
        <v>4</v>
      </c>
      <c r="AV152" s="21">
        <v>2</v>
      </c>
      <c r="AW152" s="21" t="s">
        <v>613</v>
      </c>
      <c r="AX152" s="21">
        <v>0</v>
      </c>
      <c r="AY152" s="21">
        <v>2</v>
      </c>
      <c r="AZ152" s="21" t="s">
        <v>613</v>
      </c>
      <c r="BA152" s="21">
        <v>-6</v>
      </c>
      <c r="BB152" s="21">
        <v>2</v>
      </c>
      <c r="BC152" s="21"/>
      <c r="BD152" s="21"/>
      <c r="BE152" s="21">
        <v>2</v>
      </c>
      <c r="BF152" s="21"/>
      <c r="BG152" s="21"/>
      <c r="BH152" s="21">
        <v>2</v>
      </c>
      <c r="BI152" s="21"/>
      <c r="BJ152" s="21"/>
      <c r="BK152" s="21">
        <v>2</v>
      </c>
    </row>
    <row r="153" spans="1:63" x14ac:dyDescent="0.25">
      <c r="A153" s="21" t="s">
        <v>593</v>
      </c>
      <c r="B153" s="21">
        <v>7</v>
      </c>
      <c r="C153" s="21">
        <v>3</v>
      </c>
      <c r="D153" s="21" t="s">
        <v>593</v>
      </c>
      <c r="E153" s="21">
        <v>-5</v>
      </c>
      <c r="F153" s="21">
        <v>3</v>
      </c>
      <c r="G153" s="21" t="s">
        <v>252</v>
      </c>
      <c r="H153" s="21">
        <v>0</v>
      </c>
      <c r="I153" s="21">
        <v>3</v>
      </c>
      <c r="J153" s="21" t="s">
        <v>627</v>
      </c>
      <c r="K153" s="21">
        <v>2</v>
      </c>
      <c r="L153" s="21">
        <v>3</v>
      </c>
      <c r="M153" s="21" t="s">
        <v>97</v>
      </c>
      <c r="N153" s="21">
        <v>-5</v>
      </c>
      <c r="O153" s="21">
        <v>3</v>
      </c>
      <c r="P153" s="21" t="s">
        <v>60</v>
      </c>
      <c r="Q153" s="21">
        <v>3</v>
      </c>
      <c r="R153" s="21">
        <v>3</v>
      </c>
      <c r="S153" s="21" t="s">
        <v>97</v>
      </c>
      <c r="T153" s="21">
        <v>-2</v>
      </c>
      <c r="U153" s="21">
        <v>3</v>
      </c>
      <c r="V153" s="21" t="s">
        <v>15</v>
      </c>
      <c r="W153" s="21">
        <v>8</v>
      </c>
      <c r="X153" s="21">
        <v>3</v>
      </c>
      <c r="Y153" s="21" t="s">
        <v>626</v>
      </c>
      <c r="Z153" s="21">
        <v>21</v>
      </c>
      <c r="AA153" s="21">
        <v>3</v>
      </c>
      <c r="AB153" s="21" t="s">
        <v>157</v>
      </c>
      <c r="AC153" s="21">
        <v>-8</v>
      </c>
      <c r="AD153" s="21">
        <v>3</v>
      </c>
      <c r="AE153" s="21" t="s">
        <v>97</v>
      </c>
      <c r="AF153" s="21">
        <v>-3</v>
      </c>
      <c r="AG153" s="21">
        <v>3</v>
      </c>
      <c r="AH153" s="21" t="s">
        <v>610</v>
      </c>
      <c r="AI153" s="21">
        <v>2</v>
      </c>
      <c r="AJ153" s="21">
        <v>3</v>
      </c>
      <c r="AK153" s="21" t="s">
        <v>60</v>
      </c>
      <c r="AL153" s="21">
        <v>-11</v>
      </c>
      <c r="AM153" s="21">
        <v>3</v>
      </c>
      <c r="AN153" s="21" t="s">
        <v>115</v>
      </c>
      <c r="AO153" s="21">
        <v>13</v>
      </c>
      <c r="AP153" s="21">
        <v>3</v>
      </c>
      <c r="AQ153" s="21" t="s">
        <v>126</v>
      </c>
      <c r="AR153" s="21">
        <v>-7</v>
      </c>
      <c r="AS153" s="21">
        <v>3</v>
      </c>
      <c r="AT153" s="21" t="s">
        <v>97</v>
      </c>
      <c r="AU153" s="21">
        <v>4</v>
      </c>
      <c r="AV153" s="21">
        <v>3</v>
      </c>
      <c r="AW153" s="21" t="s">
        <v>97</v>
      </c>
      <c r="AX153" s="21">
        <v>0</v>
      </c>
      <c r="AY153" s="21">
        <v>3</v>
      </c>
      <c r="AZ153" s="21" t="s">
        <v>97</v>
      </c>
      <c r="BA153" s="21">
        <v>-6</v>
      </c>
      <c r="BB153" s="21">
        <v>3</v>
      </c>
      <c r="BC153" s="21"/>
      <c r="BD153" s="21"/>
      <c r="BE153" s="21">
        <v>3</v>
      </c>
      <c r="BF153" s="21"/>
      <c r="BG153" s="21"/>
      <c r="BH153" s="21">
        <v>3</v>
      </c>
      <c r="BI153" s="21"/>
      <c r="BJ153" s="21"/>
      <c r="BK153" s="21">
        <v>3</v>
      </c>
    </row>
    <row r="154" spans="1:63" x14ac:dyDescent="0.25">
      <c r="A154" s="21" t="s">
        <v>157</v>
      </c>
      <c r="B154" s="21">
        <v>7</v>
      </c>
      <c r="C154" s="21">
        <v>4</v>
      </c>
      <c r="D154" s="21" t="s">
        <v>157</v>
      </c>
      <c r="E154" s="21">
        <v>-5</v>
      </c>
      <c r="F154" s="21">
        <v>4</v>
      </c>
      <c r="G154" s="21" t="s">
        <v>97</v>
      </c>
      <c r="H154" s="21">
        <v>0</v>
      </c>
      <c r="I154" s="21">
        <v>4</v>
      </c>
      <c r="J154" s="21" t="s">
        <v>18</v>
      </c>
      <c r="K154" s="21">
        <v>2</v>
      </c>
      <c r="L154" s="21">
        <v>4</v>
      </c>
      <c r="M154" s="21" t="s">
        <v>157</v>
      </c>
      <c r="N154" s="21">
        <v>-5</v>
      </c>
      <c r="O154" s="21">
        <v>4</v>
      </c>
      <c r="P154" s="21" t="s">
        <v>494</v>
      </c>
      <c r="Q154" s="21">
        <v>3</v>
      </c>
      <c r="R154" s="21">
        <v>4</v>
      </c>
      <c r="S154" s="21" t="s">
        <v>157</v>
      </c>
      <c r="T154" s="21">
        <v>-2</v>
      </c>
      <c r="U154" s="21">
        <v>4</v>
      </c>
      <c r="V154" s="21" t="s">
        <v>627</v>
      </c>
      <c r="W154" s="21">
        <v>8</v>
      </c>
      <c r="X154" s="21">
        <v>4</v>
      </c>
      <c r="Y154" s="21" t="s">
        <v>627</v>
      </c>
      <c r="Z154" s="21">
        <v>21</v>
      </c>
      <c r="AA154" s="21">
        <v>4</v>
      </c>
      <c r="AB154" s="21" t="s">
        <v>627</v>
      </c>
      <c r="AC154" s="21">
        <v>-8</v>
      </c>
      <c r="AD154" s="21">
        <v>4</v>
      </c>
      <c r="AE154" s="21" t="s">
        <v>626</v>
      </c>
      <c r="AF154" s="21">
        <v>-3</v>
      </c>
      <c r="AG154" s="21">
        <v>4</v>
      </c>
      <c r="AH154" s="21" t="s">
        <v>626</v>
      </c>
      <c r="AI154" s="21">
        <v>2</v>
      </c>
      <c r="AJ154" s="21">
        <v>4</v>
      </c>
      <c r="AK154" s="21" t="s">
        <v>97</v>
      </c>
      <c r="AL154" s="21">
        <v>-11</v>
      </c>
      <c r="AM154" s="21">
        <v>4</v>
      </c>
      <c r="AN154" s="21" t="s">
        <v>626</v>
      </c>
      <c r="AO154" s="21">
        <v>13</v>
      </c>
      <c r="AP154" s="21">
        <v>4</v>
      </c>
      <c r="AQ154" s="21" t="s">
        <v>626</v>
      </c>
      <c r="AR154" s="21">
        <v>-7</v>
      </c>
      <c r="AS154" s="21">
        <v>4</v>
      </c>
      <c r="AT154" s="21" t="s">
        <v>626</v>
      </c>
      <c r="AU154" s="21">
        <v>4</v>
      </c>
      <c r="AV154" s="21">
        <v>4</v>
      </c>
      <c r="AW154" s="21" t="s">
        <v>626</v>
      </c>
      <c r="AX154" s="21">
        <v>0</v>
      </c>
      <c r="AY154" s="21">
        <v>4</v>
      </c>
      <c r="AZ154" s="21" t="s">
        <v>626</v>
      </c>
      <c r="BA154" s="21">
        <v>-6</v>
      </c>
      <c r="BB154" s="21">
        <v>4</v>
      </c>
      <c r="BC154" s="21"/>
      <c r="BD154" s="21"/>
      <c r="BE154" s="21">
        <v>4</v>
      </c>
      <c r="BF154" s="21"/>
      <c r="BG154" s="21"/>
      <c r="BH154" s="21">
        <v>4</v>
      </c>
      <c r="BI154" s="21"/>
      <c r="BJ154" s="21"/>
      <c r="BK154" s="21">
        <v>4</v>
      </c>
    </row>
    <row r="155" spans="1:63" x14ac:dyDescent="0.25">
      <c r="A155" s="21" t="s">
        <v>599</v>
      </c>
      <c r="B155" s="21">
        <v>-4</v>
      </c>
      <c r="C155" s="21">
        <v>1</v>
      </c>
      <c r="D155" s="21" t="s">
        <v>599</v>
      </c>
      <c r="E155" s="21">
        <v>26</v>
      </c>
      <c r="F155" s="21">
        <v>1</v>
      </c>
      <c r="G155" s="21" t="s">
        <v>134</v>
      </c>
      <c r="H155" s="21">
        <v>12</v>
      </c>
      <c r="I155" s="21">
        <v>1</v>
      </c>
      <c r="J155" s="21" t="s">
        <v>606</v>
      </c>
      <c r="K155" s="21">
        <v>-3</v>
      </c>
      <c r="L155" s="21">
        <v>1</v>
      </c>
      <c r="M155" s="21" t="s">
        <v>599</v>
      </c>
      <c r="N155" s="21">
        <v>18</v>
      </c>
      <c r="O155" s="21">
        <v>1</v>
      </c>
      <c r="P155" s="21" t="s">
        <v>606</v>
      </c>
      <c r="Q155" s="21">
        <v>-12</v>
      </c>
      <c r="R155" s="21">
        <v>1</v>
      </c>
      <c r="S155" s="21" t="s">
        <v>402</v>
      </c>
      <c r="T155" s="21">
        <v>13</v>
      </c>
      <c r="U155" s="21">
        <v>1</v>
      </c>
      <c r="V155" s="21" t="s">
        <v>606</v>
      </c>
      <c r="W155" s="21">
        <v>-8</v>
      </c>
      <c r="X155" s="21">
        <v>1</v>
      </c>
      <c r="Y155" s="21" t="s">
        <v>606</v>
      </c>
      <c r="Z155" s="21">
        <v>-4</v>
      </c>
      <c r="AA155" s="21">
        <v>1</v>
      </c>
      <c r="AB155" s="21" t="s">
        <v>606</v>
      </c>
      <c r="AC155" s="21">
        <v>-11</v>
      </c>
      <c r="AD155" s="21">
        <v>1</v>
      </c>
      <c r="AE155" s="21" t="s">
        <v>606</v>
      </c>
      <c r="AF155" s="21">
        <v>-26</v>
      </c>
      <c r="AG155" s="21">
        <v>1</v>
      </c>
      <c r="AH155" s="21" t="s">
        <v>599</v>
      </c>
      <c r="AI155" s="21">
        <v>-1</v>
      </c>
      <c r="AJ155" s="21">
        <v>1</v>
      </c>
      <c r="AK155" s="21" t="s">
        <v>599</v>
      </c>
      <c r="AL155" s="21">
        <v>-26</v>
      </c>
      <c r="AM155" s="21">
        <v>1</v>
      </c>
      <c r="AN155" s="21" t="s">
        <v>599</v>
      </c>
      <c r="AO155" s="21">
        <v>1</v>
      </c>
      <c r="AP155" s="21">
        <v>1</v>
      </c>
      <c r="AQ155" s="21" t="s">
        <v>599</v>
      </c>
      <c r="AR155" s="21">
        <v>-5</v>
      </c>
      <c r="AS155" s="21">
        <v>1</v>
      </c>
      <c r="AT155" s="21" t="s">
        <v>605</v>
      </c>
      <c r="AU155" s="21">
        <v>-2</v>
      </c>
      <c r="AV155" s="21">
        <v>1</v>
      </c>
      <c r="AW155" s="21" t="s">
        <v>134</v>
      </c>
      <c r="AX155" s="21">
        <v>-3</v>
      </c>
      <c r="AY155" s="21">
        <v>1</v>
      </c>
      <c r="AZ155" s="21" t="s">
        <v>599</v>
      </c>
      <c r="BA155" s="21">
        <v>15</v>
      </c>
      <c r="BB155" s="21">
        <v>1</v>
      </c>
      <c r="BC155" s="21"/>
      <c r="BD155" s="21"/>
      <c r="BE155" s="21">
        <v>1</v>
      </c>
      <c r="BF155" s="21"/>
      <c r="BG155" s="21"/>
      <c r="BH155" s="21">
        <v>1</v>
      </c>
      <c r="BI155" s="21"/>
      <c r="BJ155" s="21"/>
      <c r="BK155" s="21">
        <v>1</v>
      </c>
    </row>
    <row r="156" spans="1:63" x14ac:dyDescent="0.25">
      <c r="A156" s="21" t="s">
        <v>402</v>
      </c>
      <c r="B156" s="21">
        <v>-4</v>
      </c>
      <c r="C156" s="21">
        <v>2</v>
      </c>
      <c r="D156" s="21" t="s">
        <v>553</v>
      </c>
      <c r="E156" s="21">
        <v>26</v>
      </c>
      <c r="F156" s="21">
        <v>2</v>
      </c>
      <c r="G156" s="21" t="s">
        <v>60</v>
      </c>
      <c r="H156" s="21">
        <v>12</v>
      </c>
      <c r="I156" s="21">
        <v>2</v>
      </c>
      <c r="J156" s="21" t="s">
        <v>126</v>
      </c>
      <c r="K156" s="21">
        <v>-3</v>
      </c>
      <c r="L156" s="21">
        <v>2</v>
      </c>
      <c r="M156" s="21" t="s">
        <v>15</v>
      </c>
      <c r="N156" s="21">
        <v>18</v>
      </c>
      <c r="O156" s="21">
        <v>2</v>
      </c>
      <c r="P156" s="21" t="s">
        <v>413</v>
      </c>
      <c r="Q156" s="21">
        <v>-12</v>
      </c>
      <c r="R156" s="21">
        <v>2</v>
      </c>
      <c r="S156" s="21" t="s">
        <v>593</v>
      </c>
      <c r="T156" s="21">
        <v>13</v>
      </c>
      <c r="U156" s="21">
        <v>2</v>
      </c>
      <c r="V156" s="21" t="s">
        <v>252</v>
      </c>
      <c r="W156" s="21">
        <v>-8</v>
      </c>
      <c r="X156" s="21">
        <v>2</v>
      </c>
      <c r="Y156" s="21" t="s">
        <v>60</v>
      </c>
      <c r="Z156" s="21">
        <v>-4</v>
      </c>
      <c r="AA156" s="21">
        <v>2</v>
      </c>
      <c r="AB156" s="21" t="s">
        <v>60</v>
      </c>
      <c r="AC156" s="21">
        <v>-11</v>
      </c>
      <c r="AD156" s="21">
        <v>2</v>
      </c>
      <c r="AE156" s="21" t="s">
        <v>615</v>
      </c>
      <c r="AF156" s="21">
        <v>-26</v>
      </c>
      <c r="AG156" s="21">
        <v>2</v>
      </c>
      <c r="AH156" s="21" t="s">
        <v>615</v>
      </c>
      <c r="AI156" s="21">
        <v>-1</v>
      </c>
      <c r="AJ156" s="21">
        <v>2</v>
      </c>
      <c r="AK156" s="21" t="s">
        <v>615</v>
      </c>
      <c r="AL156" s="21">
        <v>-26</v>
      </c>
      <c r="AM156" s="21">
        <v>2</v>
      </c>
      <c r="AN156" s="21" t="s">
        <v>97</v>
      </c>
      <c r="AO156" s="21">
        <v>1</v>
      </c>
      <c r="AP156" s="21">
        <v>2</v>
      </c>
      <c r="AQ156" s="21" t="s">
        <v>494</v>
      </c>
      <c r="AR156" s="21">
        <v>-5</v>
      </c>
      <c r="AS156" s="21">
        <v>2</v>
      </c>
      <c r="AT156" s="21" t="s">
        <v>494</v>
      </c>
      <c r="AU156" s="21">
        <v>-2</v>
      </c>
      <c r="AV156" s="21">
        <v>2</v>
      </c>
      <c r="AW156" s="21" t="s">
        <v>60</v>
      </c>
      <c r="AX156" s="21">
        <v>-3</v>
      </c>
      <c r="AY156" s="21">
        <v>2</v>
      </c>
      <c r="AZ156" s="21" t="s">
        <v>494</v>
      </c>
      <c r="BA156" s="21">
        <v>15</v>
      </c>
      <c r="BB156" s="21">
        <v>2</v>
      </c>
      <c r="BC156" s="21"/>
      <c r="BD156" s="21"/>
      <c r="BE156" s="21">
        <v>2</v>
      </c>
      <c r="BF156" s="21"/>
      <c r="BG156" s="21"/>
      <c r="BH156" s="21">
        <v>2</v>
      </c>
      <c r="BI156" s="21"/>
      <c r="BJ156" s="21"/>
      <c r="BK156" s="21">
        <v>2</v>
      </c>
    </row>
    <row r="157" spans="1:63" x14ac:dyDescent="0.25">
      <c r="A157" s="21" t="s">
        <v>610</v>
      </c>
      <c r="B157" s="21">
        <v>-4</v>
      </c>
      <c r="C157" s="21">
        <v>3</v>
      </c>
      <c r="D157" s="21" t="s">
        <v>610</v>
      </c>
      <c r="E157" s="21">
        <v>26</v>
      </c>
      <c r="F157" s="21">
        <v>3</v>
      </c>
      <c r="G157" s="21" t="s">
        <v>15</v>
      </c>
      <c r="H157" s="21">
        <v>12</v>
      </c>
      <c r="I157" s="21">
        <v>3</v>
      </c>
      <c r="J157" s="21" t="s">
        <v>97</v>
      </c>
      <c r="K157" s="21">
        <v>-3</v>
      </c>
      <c r="L157" s="21">
        <v>3</v>
      </c>
      <c r="M157" s="21" t="s">
        <v>610</v>
      </c>
      <c r="N157" s="21">
        <v>18</v>
      </c>
      <c r="O157" s="21">
        <v>3</v>
      </c>
      <c r="P157" s="21" t="s">
        <v>97</v>
      </c>
      <c r="Q157" s="21">
        <v>-12</v>
      </c>
      <c r="R157" s="21">
        <v>3</v>
      </c>
      <c r="S157" s="21" t="s">
        <v>610</v>
      </c>
      <c r="T157" s="21">
        <v>13</v>
      </c>
      <c r="U157" s="21">
        <v>3</v>
      </c>
      <c r="V157" s="21" t="s">
        <v>60</v>
      </c>
      <c r="W157" s="21">
        <v>-8</v>
      </c>
      <c r="X157" s="21">
        <v>3</v>
      </c>
      <c r="Y157" s="21" t="s">
        <v>97</v>
      </c>
      <c r="Z157" s="21">
        <v>-4</v>
      </c>
      <c r="AA157" s="21">
        <v>3</v>
      </c>
      <c r="AB157" s="21" t="s">
        <v>97</v>
      </c>
      <c r="AC157" s="21">
        <v>-11</v>
      </c>
      <c r="AD157" s="21">
        <v>3</v>
      </c>
      <c r="AE157" s="21" t="s">
        <v>494</v>
      </c>
      <c r="AF157" s="21">
        <v>-26</v>
      </c>
      <c r="AG157" s="21">
        <v>3</v>
      </c>
      <c r="AH157" s="21" t="s">
        <v>494</v>
      </c>
      <c r="AI157" s="21">
        <v>-1</v>
      </c>
      <c r="AJ157" s="21">
        <v>3</v>
      </c>
      <c r="AK157" s="21" t="s">
        <v>494</v>
      </c>
      <c r="AL157" s="21">
        <v>-26</v>
      </c>
      <c r="AM157" s="21">
        <v>3</v>
      </c>
      <c r="AN157" s="21" t="s">
        <v>593</v>
      </c>
      <c r="AO157" s="21">
        <v>1</v>
      </c>
      <c r="AP157" s="21">
        <v>3</v>
      </c>
      <c r="AQ157" s="21" t="s">
        <v>593</v>
      </c>
      <c r="AR157" s="21">
        <v>-5</v>
      </c>
      <c r="AS157" s="21">
        <v>3</v>
      </c>
      <c r="AT157" s="21" t="s">
        <v>593</v>
      </c>
      <c r="AU157" s="21">
        <v>-2</v>
      </c>
      <c r="AV157" s="21">
        <v>3</v>
      </c>
      <c r="AW157" s="21" t="s">
        <v>494</v>
      </c>
      <c r="AX157" s="21">
        <v>-3</v>
      </c>
      <c r="AY157" s="21">
        <v>3</v>
      </c>
      <c r="AZ157" s="21" t="s">
        <v>593</v>
      </c>
      <c r="BA157" s="21">
        <v>15</v>
      </c>
      <c r="BB157" s="21">
        <v>3</v>
      </c>
      <c r="BC157" s="21"/>
      <c r="BD157" s="21"/>
      <c r="BE157" s="21">
        <v>3</v>
      </c>
      <c r="BF157" s="21"/>
      <c r="BG157" s="21"/>
      <c r="BH157" s="21">
        <v>3</v>
      </c>
      <c r="BI157" s="21"/>
      <c r="BJ157" s="21"/>
      <c r="BK157" s="21">
        <v>3</v>
      </c>
    </row>
    <row r="158" spans="1:63" x14ac:dyDescent="0.25">
      <c r="A158" s="21" t="s">
        <v>100</v>
      </c>
      <c r="B158" s="21">
        <v>-4</v>
      </c>
      <c r="C158" s="21">
        <v>4</v>
      </c>
      <c r="D158" s="21" t="s">
        <v>100</v>
      </c>
      <c r="E158" s="21">
        <v>26</v>
      </c>
      <c r="F158" s="21">
        <v>4</v>
      </c>
      <c r="G158" s="21" t="s">
        <v>593</v>
      </c>
      <c r="H158" s="21">
        <v>12</v>
      </c>
      <c r="I158" s="21">
        <v>4</v>
      </c>
      <c r="J158" s="21" t="s">
        <v>157</v>
      </c>
      <c r="K158" s="21">
        <v>-3</v>
      </c>
      <c r="L158" s="21">
        <v>4</v>
      </c>
      <c r="M158" s="21" t="s">
        <v>100</v>
      </c>
      <c r="N158" s="21">
        <v>18</v>
      </c>
      <c r="O158" s="21">
        <v>4</v>
      </c>
      <c r="P158" s="21" t="s">
        <v>157</v>
      </c>
      <c r="Q158" s="21">
        <v>-12</v>
      </c>
      <c r="R158" s="21">
        <v>4</v>
      </c>
      <c r="S158" s="21" t="s">
        <v>100</v>
      </c>
      <c r="T158" s="21">
        <v>13</v>
      </c>
      <c r="U158" s="21">
        <v>4</v>
      </c>
      <c r="V158" s="21" t="s">
        <v>97</v>
      </c>
      <c r="W158" s="21">
        <v>-8</v>
      </c>
      <c r="X158" s="21">
        <v>4</v>
      </c>
      <c r="Y158" s="21" t="s">
        <v>157</v>
      </c>
      <c r="Z158" s="21">
        <v>-4</v>
      </c>
      <c r="AA158" s="21">
        <v>4</v>
      </c>
      <c r="AB158" s="21" t="s">
        <v>626</v>
      </c>
      <c r="AC158" s="21">
        <v>-11</v>
      </c>
      <c r="AD158" s="21">
        <v>4</v>
      </c>
      <c r="AE158" s="21" t="s">
        <v>18</v>
      </c>
      <c r="AF158" s="21">
        <v>-26</v>
      </c>
      <c r="AG158" s="21">
        <v>4</v>
      </c>
      <c r="AH158" s="21" t="s">
        <v>18</v>
      </c>
      <c r="AI158" s="21">
        <v>-1</v>
      </c>
      <c r="AJ158" s="21">
        <v>4</v>
      </c>
      <c r="AK158" s="21" t="s">
        <v>18</v>
      </c>
      <c r="AL158" s="21">
        <v>-26</v>
      </c>
      <c r="AM158" s="21">
        <v>4</v>
      </c>
      <c r="AN158" s="21" t="s">
        <v>18</v>
      </c>
      <c r="AO158" s="21">
        <v>1</v>
      </c>
      <c r="AP158" s="21">
        <v>4</v>
      </c>
      <c r="AQ158" s="21" t="s">
        <v>18</v>
      </c>
      <c r="AR158" s="21">
        <v>-5</v>
      </c>
      <c r="AS158" s="21">
        <v>4</v>
      </c>
      <c r="AT158" s="21" t="s">
        <v>18</v>
      </c>
      <c r="AU158" s="21">
        <v>-2</v>
      </c>
      <c r="AV158" s="21">
        <v>4</v>
      </c>
      <c r="AW158" s="21" t="s">
        <v>18</v>
      </c>
      <c r="AX158" s="21">
        <v>-3</v>
      </c>
      <c r="AY158" s="21">
        <v>4</v>
      </c>
      <c r="AZ158" s="21" t="s">
        <v>157</v>
      </c>
      <c r="BA158" s="21">
        <v>15</v>
      </c>
      <c r="BB158" s="21">
        <v>4</v>
      </c>
      <c r="BC158" s="21"/>
      <c r="BD158" s="21"/>
      <c r="BE158" s="21">
        <v>4</v>
      </c>
      <c r="BF158" s="21"/>
      <c r="BG158" s="21"/>
      <c r="BH158" s="21">
        <v>4</v>
      </c>
      <c r="BI158" s="21"/>
      <c r="BJ158" s="21"/>
      <c r="BK158" s="21">
        <v>4</v>
      </c>
    </row>
    <row r="159" spans="1:63" x14ac:dyDescent="0.25">
      <c r="A159" s="21" t="s">
        <v>134</v>
      </c>
      <c r="B159" s="21">
        <v>-4</v>
      </c>
      <c r="C159" s="21">
        <v>1</v>
      </c>
      <c r="D159" s="21" t="s">
        <v>134</v>
      </c>
      <c r="E159" s="21">
        <v>-1</v>
      </c>
      <c r="F159" s="21">
        <v>1</v>
      </c>
      <c r="G159" s="21" t="s">
        <v>605</v>
      </c>
      <c r="H159" s="21">
        <v>-6</v>
      </c>
      <c r="I159" s="21">
        <v>1</v>
      </c>
      <c r="J159" s="21" t="s">
        <v>615</v>
      </c>
      <c r="K159" s="21">
        <v>-3</v>
      </c>
      <c r="L159" s="21">
        <v>1</v>
      </c>
      <c r="M159" s="21" t="s">
        <v>553</v>
      </c>
      <c r="N159" s="21">
        <v>-4</v>
      </c>
      <c r="O159" s="21">
        <v>1</v>
      </c>
      <c r="P159" s="21" t="s">
        <v>402</v>
      </c>
      <c r="Q159" s="21">
        <v>8</v>
      </c>
      <c r="R159" s="21">
        <v>1</v>
      </c>
      <c r="S159" s="21" t="s">
        <v>553</v>
      </c>
      <c r="T159" s="21">
        <v>-5</v>
      </c>
      <c r="U159" s="21">
        <v>1</v>
      </c>
      <c r="V159" s="21" t="s">
        <v>599</v>
      </c>
      <c r="W159" s="21">
        <v>5</v>
      </c>
      <c r="X159" s="21">
        <v>1</v>
      </c>
      <c r="Y159" s="21" t="s">
        <v>599</v>
      </c>
      <c r="Z159" s="21">
        <v>3</v>
      </c>
      <c r="AA159" s="21">
        <v>1</v>
      </c>
      <c r="AB159" s="21" t="s">
        <v>402</v>
      </c>
      <c r="AC159" s="21">
        <v>-3</v>
      </c>
      <c r="AD159" s="21">
        <v>1</v>
      </c>
      <c r="AE159" s="21" t="s">
        <v>402</v>
      </c>
      <c r="AF159" s="21">
        <v>15</v>
      </c>
      <c r="AG159" s="21">
        <v>1</v>
      </c>
      <c r="AH159" s="21" t="s">
        <v>402</v>
      </c>
      <c r="AI159" s="21">
        <v>4</v>
      </c>
      <c r="AJ159" s="21">
        <v>1</v>
      </c>
      <c r="AK159" s="21" t="s">
        <v>402</v>
      </c>
      <c r="AL159" s="21">
        <v>9</v>
      </c>
      <c r="AM159" s="21">
        <v>1</v>
      </c>
      <c r="AN159" s="21" t="s">
        <v>402</v>
      </c>
      <c r="AO159" s="21">
        <v>11</v>
      </c>
      <c r="AP159" s="21">
        <v>1</v>
      </c>
      <c r="AQ159" s="21" t="s">
        <v>606</v>
      </c>
      <c r="AR159" s="21">
        <v>5</v>
      </c>
      <c r="AS159" s="21">
        <v>1</v>
      </c>
      <c r="AT159" s="21" t="s">
        <v>606</v>
      </c>
      <c r="AU159" s="21">
        <v>19</v>
      </c>
      <c r="AV159" s="21">
        <v>1</v>
      </c>
      <c r="AW159" s="21" t="s">
        <v>606</v>
      </c>
      <c r="AX159" s="21">
        <v>10</v>
      </c>
      <c r="AY159" s="21">
        <v>1</v>
      </c>
      <c r="AZ159" s="21" t="s">
        <v>606</v>
      </c>
      <c r="BA159" s="21">
        <v>-4</v>
      </c>
      <c r="BB159" s="21">
        <v>1</v>
      </c>
      <c r="BC159" s="21"/>
      <c r="BD159" s="21"/>
      <c r="BE159" s="21">
        <v>1</v>
      </c>
      <c r="BF159" s="21"/>
      <c r="BG159" s="21"/>
      <c r="BH159" s="21">
        <v>1</v>
      </c>
      <c r="BI159" s="21"/>
      <c r="BJ159" s="21"/>
      <c r="BK159" s="21">
        <v>1</v>
      </c>
    </row>
    <row r="160" spans="1:63" x14ac:dyDescent="0.25">
      <c r="A160" s="21" t="s">
        <v>615</v>
      </c>
      <c r="B160" s="21">
        <v>-4</v>
      </c>
      <c r="C160" s="21">
        <v>2</v>
      </c>
      <c r="D160" s="21" t="s">
        <v>615</v>
      </c>
      <c r="E160" s="21">
        <v>-1</v>
      </c>
      <c r="F160" s="21">
        <v>2</v>
      </c>
      <c r="G160" s="21" t="s">
        <v>613</v>
      </c>
      <c r="H160" s="21">
        <v>-6</v>
      </c>
      <c r="I160" s="21">
        <v>2</v>
      </c>
      <c r="J160" s="21" t="s">
        <v>613</v>
      </c>
      <c r="K160" s="21">
        <v>-3</v>
      </c>
      <c r="L160" s="21">
        <v>2</v>
      </c>
      <c r="M160" s="21" t="s">
        <v>615</v>
      </c>
      <c r="N160" s="21">
        <v>-4</v>
      </c>
      <c r="O160" s="21">
        <v>2</v>
      </c>
      <c r="P160" s="21" t="s">
        <v>15</v>
      </c>
      <c r="Q160" s="21">
        <v>8</v>
      </c>
      <c r="R160" s="21">
        <v>2</v>
      </c>
      <c r="S160" s="21" t="s">
        <v>615</v>
      </c>
      <c r="T160" s="21">
        <v>-5</v>
      </c>
      <c r="U160" s="21">
        <v>2</v>
      </c>
      <c r="V160" s="21" t="s">
        <v>613</v>
      </c>
      <c r="W160" s="21">
        <v>5</v>
      </c>
      <c r="X160" s="21">
        <v>2</v>
      </c>
      <c r="Y160" s="21" t="s">
        <v>15</v>
      </c>
      <c r="Z160" s="21">
        <v>3</v>
      </c>
      <c r="AA160" s="21">
        <v>2</v>
      </c>
      <c r="AB160" s="21" t="s">
        <v>126</v>
      </c>
      <c r="AC160" s="21">
        <v>-3</v>
      </c>
      <c r="AD160" s="21">
        <v>2</v>
      </c>
      <c r="AE160" s="21" t="s">
        <v>593</v>
      </c>
      <c r="AF160" s="21">
        <v>15</v>
      </c>
      <c r="AG160" s="21">
        <v>2</v>
      </c>
      <c r="AH160" s="21" t="s">
        <v>593</v>
      </c>
      <c r="AI160" s="21">
        <v>4</v>
      </c>
      <c r="AJ160" s="21">
        <v>2</v>
      </c>
      <c r="AK160" s="21" t="s">
        <v>126</v>
      </c>
      <c r="AL160" s="21">
        <v>9</v>
      </c>
      <c r="AM160" s="21">
        <v>2</v>
      </c>
      <c r="AN160" s="21" t="s">
        <v>494</v>
      </c>
      <c r="AO160" s="21">
        <v>11</v>
      </c>
      <c r="AP160" s="21">
        <v>2</v>
      </c>
      <c r="AQ160" s="21" t="s">
        <v>97</v>
      </c>
      <c r="AR160" s="21">
        <v>5</v>
      </c>
      <c r="AS160" s="21">
        <v>2</v>
      </c>
      <c r="AT160" s="21" t="s">
        <v>553</v>
      </c>
      <c r="AU160" s="21">
        <v>19</v>
      </c>
      <c r="AV160" s="21">
        <v>2</v>
      </c>
      <c r="AW160" s="21" t="s">
        <v>553</v>
      </c>
      <c r="AX160" s="21">
        <v>10</v>
      </c>
      <c r="AY160" s="21">
        <v>2</v>
      </c>
      <c r="AZ160" s="21" t="s">
        <v>60</v>
      </c>
      <c r="BA160" s="21">
        <v>-4</v>
      </c>
      <c r="BB160" s="21">
        <v>2</v>
      </c>
      <c r="BC160" s="21"/>
      <c r="BD160" s="21"/>
      <c r="BE160" s="21">
        <v>2</v>
      </c>
      <c r="BF160" s="21"/>
      <c r="BG160" s="21"/>
      <c r="BH160" s="21">
        <v>2</v>
      </c>
      <c r="BI160" s="21"/>
      <c r="BJ160" s="21"/>
      <c r="BK160" s="21">
        <v>2</v>
      </c>
    </row>
    <row r="161" spans="1:63" x14ac:dyDescent="0.25">
      <c r="A161" s="21" t="s">
        <v>97</v>
      </c>
      <c r="B161" s="21">
        <v>-4</v>
      </c>
      <c r="C161" s="21">
        <v>3</v>
      </c>
      <c r="D161" s="21" t="s">
        <v>97</v>
      </c>
      <c r="E161" s="21">
        <v>-1</v>
      </c>
      <c r="F161" s="21">
        <v>3</v>
      </c>
      <c r="G161" s="21" t="s">
        <v>126</v>
      </c>
      <c r="H161" s="21">
        <v>-6</v>
      </c>
      <c r="I161" s="21">
        <v>3</v>
      </c>
      <c r="J161" s="21" t="s">
        <v>593</v>
      </c>
      <c r="K161" s="21">
        <v>-3</v>
      </c>
      <c r="L161" s="21">
        <v>3</v>
      </c>
      <c r="M161" s="21" t="s">
        <v>60</v>
      </c>
      <c r="N161" s="21">
        <v>-4</v>
      </c>
      <c r="O161" s="21">
        <v>3</v>
      </c>
      <c r="P161" s="21" t="s">
        <v>126</v>
      </c>
      <c r="Q161" s="21">
        <v>8</v>
      </c>
      <c r="R161" s="21">
        <v>3</v>
      </c>
      <c r="S161" s="21" t="s">
        <v>627</v>
      </c>
      <c r="T161" s="21">
        <v>-5</v>
      </c>
      <c r="U161" s="21">
        <v>3</v>
      </c>
      <c r="V161" s="21" t="s">
        <v>126</v>
      </c>
      <c r="W161" s="21">
        <v>5</v>
      </c>
      <c r="X161" s="21">
        <v>3</v>
      </c>
      <c r="Y161" s="21" t="s">
        <v>126</v>
      </c>
      <c r="Z161" s="21">
        <v>3</v>
      </c>
      <c r="AA161" s="21">
        <v>3</v>
      </c>
      <c r="AB161" s="21" t="s">
        <v>494</v>
      </c>
      <c r="AC161" s="21">
        <v>-3</v>
      </c>
      <c r="AD161" s="21">
        <v>3</v>
      </c>
      <c r="AE161" s="21" t="s">
        <v>627</v>
      </c>
      <c r="AF161" s="21">
        <v>15</v>
      </c>
      <c r="AG161" s="21">
        <v>3</v>
      </c>
      <c r="AH161" s="21" t="s">
        <v>627</v>
      </c>
      <c r="AI161" s="21">
        <v>4</v>
      </c>
      <c r="AJ161" s="21">
        <v>3</v>
      </c>
      <c r="AK161" s="21" t="s">
        <v>593</v>
      </c>
      <c r="AL161" s="21">
        <v>9</v>
      </c>
      <c r="AM161" s="21">
        <v>3</v>
      </c>
      <c r="AN161" s="21" t="s">
        <v>627</v>
      </c>
      <c r="AO161" s="21">
        <v>11</v>
      </c>
      <c r="AP161" s="21">
        <v>3</v>
      </c>
      <c r="AQ161" s="21" t="s">
        <v>627</v>
      </c>
      <c r="AR161" s="21">
        <v>5</v>
      </c>
      <c r="AS161" s="21">
        <v>3</v>
      </c>
      <c r="AT161" s="21" t="s">
        <v>627</v>
      </c>
      <c r="AU161" s="21">
        <v>19</v>
      </c>
      <c r="AV161" s="21">
        <v>3</v>
      </c>
      <c r="AW161" s="21" t="s">
        <v>234</v>
      </c>
      <c r="AX161" s="21">
        <v>10</v>
      </c>
      <c r="AY161" s="21">
        <v>3</v>
      </c>
      <c r="AZ161" s="21" t="s">
        <v>15</v>
      </c>
      <c r="BA161" s="21">
        <v>-4</v>
      </c>
      <c r="BB161" s="21">
        <v>3</v>
      </c>
      <c r="BC161" s="21"/>
      <c r="BD161" s="21"/>
      <c r="BE161" s="21">
        <v>3</v>
      </c>
      <c r="BF161" s="21"/>
      <c r="BG161" s="21"/>
      <c r="BH161" s="21">
        <v>3</v>
      </c>
      <c r="BI161" s="21"/>
      <c r="BJ161" s="21"/>
      <c r="BK161" s="21">
        <v>3</v>
      </c>
    </row>
    <row r="162" spans="1:63" x14ac:dyDescent="0.25">
      <c r="A162" s="21" t="s">
        <v>18</v>
      </c>
      <c r="B162" s="21">
        <v>-4</v>
      </c>
      <c r="C162" s="21">
        <v>4</v>
      </c>
      <c r="D162" s="21" t="s">
        <v>18</v>
      </c>
      <c r="E162" s="21">
        <v>-1</v>
      </c>
      <c r="F162" s="21">
        <v>4</v>
      </c>
      <c r="G162" s="21" t="s">
        <v>115</v>
      </c>
      <c r="H162" s="21">
        <v>-6</v>
      </c>
      <c r="I162" s="21">
        <v>4</v>
      </c>
      <c r="J162" s="21" t="s">
        <v>115</v>
      </c>
      <c r="K162" s="21">
        <v>-3</v>
      </c>
      <c r="L162" s="21">
        <v>4</v>
      </c>
      <c r="M162" s="21" t="s">
        <v>627</v>
      </c>
      <c r="N162" s="21">
        <v>-4</v>
      </c>
      <c r="O162" s="21">
        <v>4</v>
      </c>
      <c r="P162" s="21" t="s">
        <v>115</v>
      </c>
      <c r="Q162" s="21">
        <v>8</v>
      </c>
      <c r="R162" s="21">
        <v>4</v>
      </c>
      <c r="S162" s="21" t="s">
        <v>494</v>
      </c>
      <c r="T162" s="21">
        <v>-5</v>
      </c>
      <c r="U162" s="21">
        <v>4</v>
      </c>
      <c r="V162" s="21" t="s">
        <v>18</v>
      </c>
      <c r="W162" s="21">
        <v>5</v>
      </c>
      <c r="X162" s="21">
        <v>4</v>
      </c>
      <c r="Y162" s="21" t="s">
        <v>18</v>
      </c>
      <c r="Z162" s="21">
        <v>3</v>
      </c>
      <c r="AA162" s="21">
        <v>4</v>
      </c>
      <c r="AB162" s="21" t="s">
        <v>18</v>
      </c>
      <c r="AC162" s="21">
        <v>-3</v>
      </c>
      <c r="AD162" s="21">
        <v>4</v>
      </c>
      <c r="AE162" s="21" t="s">
        <v>157</v>
      </c>
      <c r="AF162" s="21">
        <v>15</v>
      </c>
      <c r="AG162" s="21">
        <v>4</v>
      </c>
      <c r="AH162" s="21" t="s">
        <v>157</v>
      </c>
      <c r="AI162" s="21">
        <v>4</v>
      </c>
      <c r="AJ162" s="21">
        <v>4</v>
      </c>
      <c r="AK162" s="21" t="s">
        <v>157</v>
      </c>
      <c r="AL162" s="21">
        <v>9</v>
      </c>
      <c r="AM162" s="21">
        <v>4</v>
      </c>
      <c r="AN162" s="21" t="s">
        <v>157</v>
      </c>
      <c r="AO162" s="21">
        <v>11</v>
      </c>
      <c r="AP162" s="21">
        <v>4</v>
      </c>
      <c r="AQ162" s="21" t="s">
        <v>157</v>
      </c>
      <c r="AR162" s="21">
        <v>5</v>
      </c>
      <c r="AS162" s="21">
        <v>4</v>
      </c>
      <c r="AT162" s="21" t="s">
        <v>157</v>
      </c>
      <c r="AU162" s="21">
        <v>19</v>
      </c>
      <c r="AV162" s="21">
        <v>4</v>
      </c>
      <c r="AW162" s="21" t="s">
        <v>627</v>
      </c>
      <c r="AX162" s="21">
        <v>10</v>
      </c>
      <c r="AY162" s="21">
        <v>4</v>
      </c>
      <c r="AZ162" s="21" t="s">
        <v>627</v>
      </c>
      <c r="BA162" s="21">
        <v>-4</v>
      </c>
      <c r="BB162" s="21">
        <v>4</v>
      </c>
      <c r="BC162" s="21"/>
      <c r="BD162" s="21"/>
      <c r="BE162" s="21">
        <v>4</v>
      </c>
      <c r="BF162" s="21"/>
      <c r="BG162" s="21"/>
      <c r="BH162" s="21">
        <v>4</v>
      </c>
      <c r="BI162" s="21"/>
      <c r="BJ162" s="21"/>
      <c r="BK162" s="21">
        <v>4</v>
      </c>
    </row>
    <row r="163" spans="1:63" x14ac:dyDescent="0.25">
      <c r="A163" s="21" t="s">
        <v>562</v>
      </c>
      <c r="B163" s="21">
        <v>22</v>
      </c>
      <c r="C163" s="21">
        <v>1</v>
      </c>
      <c r="D163" s="21" t="s">
        <v>562</v>
      </c>
      <c r="E163" s="21">
        <v>-8</v>
      </c>
      <c r="F163" s="21">
        <v>1</v>
      </c>
      <c r="G163" s="21" t="s">
        <v>607</v>
      </c>
      <c r="H163" s="21">
        <v>-44</v>
      </c>
      <c r="I163" s="21">
        <v>1</v>
      </c>
      <c r="J163" s="21" t="s">
        <v>134</v>
      </c>
      <c r="K163" s="21">
        <v>14</v>
      </c>
      <c r="L163" s="21">
        <v>1</v>
      </c>
      <c r="M163" s="21" t="s">
        <v>696</v>
      </c>
      <c r="N163" s="21">
        <v>19</v>
      </c>
      <c r="O163" s="21">
        <v>1</v>
      </c>
      <c r="P163" s="21" t="s">
        <v>562</v>
      </c>
      <c r="Q163" s="21">
        <v>13</v>
      </c>
      <c r="R163" s="21">
        <v>1</v>
      </c>
      <c r="S163" s="21" t="s">
        <v>20</v>
      </c>
      <c r="T163" s="21">
        <v>9</v>
      </c>
      <c r="U163" s="21">
        <v>1</v>
      </c>
      <c r="V163" s="21" t="s">
        <v>20</v>
      </c>
      <c r="W163" s="21">
        <v>16</v>
      </c>
      <c r="X163" s="21">
        <v>1</v>
      </c>
      <c r="Y163" s="21" t="s">
        <v>345</v>
      </c>
      <c r="Z163" s="21">
        <v>4</v>
      </c>
      <c r="AA163" s="21">
        <v>1</v>
      </c>
      <c r="AB163" s="21" t="s">
        <v>696</v>
      </c>
      <c r="AC163" s="21">
        <v>6</v>
      </c>
      <c r="AD163" s="21">
        <v>1</v>
      </c>
      <c r="AE163" s="21" t="s">
        <v>124</v>
      </c>
      <c r="AF163" s="21">
        <v>-2</v>
      </c>
      <c r="AG163" s="21">
        <v>1</v>
      </c>
      <c r="AH163" s="21" t="s">
        <v>20</v>
      </c>
      <c r="AI163" s="21">
        <v>-1</v>
      </c>
      <c r="AJ163" s="21">
        <v>1</v>
      </c>
      <c r="AK163" s="21" t="s">
        <v>20</v>
      </c>
      <c r="AL163" s="21">
        <v>-9</v>
      </c>
      <c r="AM163" s="21">
        <v>1</v>
      </c>
      <c r="AN163" s="21" t="s">
        <v>606</v>
      </c>
      <c r="AO163" s="21">
        <v>21</v>
      </c>
      <c r="AP163" s="21">
        <v>1</v>
      </c>
      <c r="AQ163" s="21" t="s">
        <v>20</v>
      </c>
      <c r="AR163" s="21">
        <v>5</v>
      </c>
      <c r="AS163" s="21">
        <v>1</v>
      </c>
      <c r="AT163" s="21" t="s">
        <v>697</v>
      </c>
      <c r="AU163" s="21">
        <v>3</v>
      </c>
      <c r="AV163" s="21">
        <v>1</v>
      </c>
      <c r="AW163" s="21" t="s">
        <v>609</v>
      </c>
      <c r="AX163" s="21">
        <v>15</v>
      </c>
      <c r="AY163" s="21">
        <v>1</v>
      </c>
      <c r="AZ163" s="21" t="s">
        <v>609</v>
      </c>
      <c r="BA163" s="21">
        <v>24</v>
      </c>
      <c r="BB163" s="21">
        <v>1</v>
      </c>
      <c r="BC163" s="21"/>
      <c r="BD163" s="21"/>
      <c r="BE163" s="21">
        <v>1</v>
      </c>
      <c r="BF163" s="21"/>
      <c r="BG163" s="21"/>
      <c r="BH163" s="21">
        <v>1</v>
      </c>
      <c r="BI163" s="21"/>
      <c r="BJ163" s="21"/>
      <c r="BK163" s="21">
        <v>1</v>
      </c>
    </row>
    <row r="164" spans="1:63" x14ac:dyDescent="0.25">
      <c r="A164" s="21" t="s">
        <v>124</v>
      </c>
      <c r="B164" s="21">
        <v>22</v>
      </c>
      <c r="C164" s="21">
        <v>2</v>
      </c>
      <c r="D164" s="21" t="s">
        <v>124</v>
      </c>
      <c r="E164" s="21">
        <v>-8</v>
      </c>
      <c r="F164" s="21">
        <v>2</v>
      </c>
      <c r="G164" s="21" t="s">
        <v>609</v>
      </c>
      <c r="H164" s="21">
        <v>-44</v>
      </c>
      <c r="I164" s="21">
        <v>2</v>
      </c>
      <c r="J164" s="21" t="s">
        <v>20</v>
      </c>
      <c r="K164" s="21">
        <v>14</v>
      </c>
      <c r="L164" s="21">
        <v>2</v>
      </c>
      <c r="M164" s="21" t="s">
        <v>134</v>
      </c>
      <c r="N164" s="21">
        <v>19</v>
      </c>
      <c r="O164" s="21">
        <v>2</v>
      </c>
      <c r="P164" s="21" t="s">
        <v>628</v>
      </c>
      <c r="Q164" s="21">
        <v>13</v>
      </c>
      <c r="R164" s="21">
        <v>2</v>
      </c>
      <c r="S164" s="21" t="s">
        <v>124</v>
      </c>
      <c r="T164" s="21">
        <v>9</v>
      </c>
      <c r="U164" s="21">
        <v>2</v>
      </c>
      <c r="V164" s="21" t="s">
        <v>628</v>
      </c>
      <c r="W164" s="21">
        <v>16</v>
      </c>
      <c r="X164" s="21">
        <v>2</v>
      </c>
      <c r="Y164" s="21" t="s">
        <v>615</v>
      </c>
      <c r="Z164" s="21">
        <v>4</v>
      </c>
      <c r="AA164" s="21">
        <v>2</v>
      </c>
      <c r="AB164" s="21" t="s">
        <v>345</v>
      </c>
      <c r="AC164" s="21">
        <v>6</v>
      </c>
      <c r="AD164" s="21">
        <v>2</v>
      </c>
      <c r="AE164" s="21" t="s">
        <v>252</v>
      </c>
      <c r="AF164" s="21">
        <v>-2</v>
      </c>
      <c r="AG164" s="21">
        <v>2</v>
      </c>
      <c r="AH164" s="21" t="s">
        <v>134</v>
      </c>
      <c r="AI164" s="21">
        <v>-1</v>
      </c>
      <c r="AJ164" s="21">
        <v>2</v>
      </c>
      <c r="AK164" s="21" t="s">
        <v>134</v>
      </c>
      <c r="AL164" s="21">
        <v>-9</v>
      </c>
      <c r="AM164" s="21">
        <v>2</v>
      </c>
      <c r="AN164" s="21" t="s">
        <v>553</v>
      </c>
      <c r="AO164" s="21">
        <v>21</v>
      </c>
      <c r="AP164" s="21">
        <v>2</v>
      </c>
      <c r="AQ164" s="21" t="s">
        <v>698</v>
      </c>
      <c r="AR164" s="21">
        <v>5</v>
      </c>
      <c r="AS164" s="21">
        <v>2</v>
      </c>
      <c r="AT164" s="21" t="s">
        <v>20</v>
      </c>
      <c r="AU164" s="21">
        <v>3</v>
      </c>
      <c r="AV164" s="21">
        <v>2</v>
      </c>
      <c r="AW164" s="21" t="s">
        <v>697</v>
      </c>
      <c r="AX164" s="21">
        <v>15</v>
      </c>
      <c r="AY164" s="21">
        <v>2</v>
      </c>
      <c r="AZ164" s="21" t="s">
        <v>697</v>
      </c>
      <c r="BA164" s="21">
        <v>24</v>
      </c>
      <c r="BB164" s="21">
        <v>2</v>
      </c>
      <c r="BC164" s="21"/>
      <c r="BD164" s="21"/>
      <c r="BE164" s="21">
        <v>2</v>
      </c>
      <c r="BF164" s="21"/>
      <c r="BG164" s="21"/>
      <c r="BH164" s="21">
        <v>2</v>
      </c>
      <c r="BI164" s="21"/>
      <c r="BJ164" s="21"/>
      <c r="BK164" s="21">
        <v>2</v>
      </c>
    </row>
    <row r="165" spans="1:63" x14ac:dyDescent="0.25">
      <c r="A165" s="21" t="s">
        <v>608</v>
      </c>
      <c r="B165" s="21">
        <v>22</v>
      </c>
      <c r="C165" s="21">
        <v>3</v>
      </c>
      <c r="D165" s="21" t="s">
        <v>608</v>
      </c>
      <c r="E165" s="21">
        <v>-8</v>
      </c>
      <c r="F165" s="21">
        <v>3</v>
      </c>
      <c r="G165" s="21" t="s">
        <v>124</v>
      </c>
      <c r="H165" s="21">
        <v>-44</v>
      </c>
      <c r="I165" s="21">
        <v>3</v>
      </c>
      <c r="J165" s="21" t="s">
        <v>252</v>
      </c>
      <c r="K165" s="21">
        <v>14</v>
      </c>
      <c r="L165" s="21">
        <v>3</v>
      </c>
      <c r="M165" s="21" t="s">
        <v>20</v>
      </c>
      <c r="N165" s="21">
        <v>19</v>
      </c>
      <c r="O165" s="21">
        <v>3</v>
      </c>
      <c r="P165" s="21" t="s">
        <v>124</v>
      </c>
      <c r="Q165" s="21">
        <v>13</v>
      </c>
      <c r="R165" s="21">
        <v>3</v>
      </c>
      <c r="S165" s="21" t="s">
        <v>608</v>
      </c>
      <c r="T165" s="21">
        <v>9</v>
      </c>
      <c r="U165" s="21">
        <v>3</v>
      </c>
      <c r="V165" s="21" t="s">
        <v>345</v>
      </c>
      <c r="W165" s="21">
        <v>16</v>
      </c>
      <c r="X165" s="21">
        <v>3</v>
      </c>
      <c r="Y165" s="21" t="s">
        <v>402</v>
      </c>
      <c r="Z165" s="21">
        <v>4</v>
      </c>
      <c r="AA165" s="21">
        <v>3</v>
      </c>
      <c r="AB165" s="21" t="s">
        <v>252</v>
      </c>
      <c r="AC165" s="21">
        <v>6</v>
      </c>
      <c r="AD165" s="21">
        <v>3</v>
      </c>
      <c r="AE165" s="21" t="s">
        <v>85</v>
      </c>
      <c r="AF165" s="21">
        <v>-2</v>
      </c>
      <c r="AG165" s="21">
        <v>3</v>
      </c>
      <c r="AH165" s="21" t="s">
        <v>606</v>
      </c>
      <c r="AI165" s="21">
        <v>-1</v>
      </c>
      <c r="AJ165" s="21">
        <v>3</v>
      </c>
      <c r="AK165" s="21" t="s">
        <v>252</v>
      </c>
      <c r="AL165" s="21">
        <v>-9</v>
      </c>
      <c r="AM165" s="21">
        <v>3</v>
      </c>
      <c r="AN165" s="21" t="s">
        <v>60</v>
      </c>
      <c r="AO165" s="21">
        <v>21</v>
      </c>
      <c r="AP165" s="21">
        <v>3</v>
      </c>
      <c r="AQ165" s="21" t="s">
        <v>705</v>
      </c>
      <c r="AR165" s="21">
        <v>5</v>
      </c>
      <c r="AS165" s="21">
        <v>3</v>
      </c>
      <c r="AT165" s="21" t="s">
        <v>60</v>
      </c>
      <c r="AU165" s="21">
        <v>3</v>
      </c>
      <c r="AV165" s="21">
        <v>3</v>
      </c>
      <c r="AW165" s="21" t="s">
        <v>628</v>
      </c>
      <c r="AX165" s="21">
        <v>15</v>
      </c>
      <c r="AY165" s="21">
        <v>3</v>
      </c>
      <c r="AZ165" s="21" t="s">
        <v>628</v>
      </c>
      <c r="BA165" s="21">
        <v>24</v>
      </c>
      <c r="BB165" s="21">
        <v>3</v>
      </c>
      <c r="BC165" s="21"/>
      <c r="BD165" s="21"/>
      <c r="BE165" s="21">
        <v>3</v>
      </c>
      <c r="BF165" s="21"/>
      <c r="BG165" s="21"/>
      <c r="BH165" s="21">
        <v>3</v>
      </c>
      <c r="BI165" s="21"/>
      <c r="BJ165" s="21"/>
      <c r="BK165" s="21">
        <v>3</v>
      </c>
    </row>
    <row r="166" spans="1:63" x14ac:dyDescent="0.25">
      <c r="A166" s="21" t="s">
        <v>85</v>
      </c>
      <c r="B166" s="21">
        <v>22</v>
      </c>
      <c r="C166" s="21">
        <v>4</v>
      </c>
      <c r="D166" s="21" t="s">
        <v>85</v>
      </c>
      <c r="E166" s="21">
        <v>-8</v>
      </c>
      <c r="F166" s="21">
        <v>4</v>
      </c>
      <c r="G166" s="21" t="s">
        <v>20</v>
      </c>
      <c r="H166" s="21">
        <v>-44</v>
      </c>
      <c r="I166" s="21">
        <v>4</v>
      </c>
      <c r="J166" s="21" t="s">
        <v>15</v>
      </c>
      <c r="K166" s="21">
        <v>14</v>
      </c>
      <c r="L166" s="21">
        <v>4</v>
      </c>
      <c r="M166" s="21" t="s">
        <v>608</v>
      </c>
      <c r="N166" s="21">
        <v>19</v>
      </c>
      <c r="O166" s="21">
        <v>4</v>
      </c>
      <c r="P166" s="21" t="s">
        <v>134</v>
      </c>
      <c r="Q166" s="21">
        <v>13</v>
      </c>
      <c r="R166" s="21">
        <v>4</v>
      </c>
      <c r="S166" s="21" t="s">
        <v>85</v>
      </c>
      <c r="T166" s="21">
        <v>9</v>
      </c>
      <c r="U166" s="21">
        <v>4</v>
      </c>
      <c r="V166" s="21" t="s">
        <v>124</v>
      </c>
      <c r="W166" s="21">
        <v>16</v>
      </c>
      <c r="X166" s="21">
        <v>4</v>
      </c>
      <c r="Y166" s="21" t="s">
        <v>252</v>
      </c>
      <c r="Z166" s="21">
        <v>4</v>
      </c>
      <c r="AA166" s="21">
        <v>4</v>
      </c>
      <c r="AB166" s="21" t="s">
        <v>705</v>
      </c>
      <c r="AC166" s="21">
        <v>6</v>
      </c>
      <c r="AD166" s="21">
        <v>4</v>
      </c>
      <c r="AE166" s="21" t="s">
        <v>60</v>
      </c>
      <c r="AF166" s="21">
        <v>-2</v>
      </c>
      <c r="AG166" s="21">
        <v>4</v>
      </c>
      <c r="AH166" s="21" t="s">
        <v>252</v>
      </c>
      <c r="AI166" s="21">
        <v>-1</v>
      </c>
      <c r="AJ166" s="21">
        <v>4</v>
      </c>
      <c r="AK166" s="21" t="s">
        <v>85</v>
      </c>
      <c r="AL166" s="21">
        <v>-9</v>
      </c>
      <c r="AM166" s="21">
        <v>4</v>
      </c>
      <c r="AN166" s="21" t="s">
        <v>126</v>
      </c>
      <c r="AO166" s="21">
        <v>21</v>
      </c>
      <c r="AP166" s="21">
        <v>4</v>
      </c>
      <c r="AQ166" s="21" t="s">
        <v>402</v>
      </c>
      <c r="AR166" s="21">
        <v>5</v>
      </c>
      <c r="AS166" s="21">
        <v>4</v>
      </c>
      <c r="AT166" s="21" t="s">
        <v>402</v>
      </c>
      <c r="AU166" s="21">
        <v>3</v>
      </c>
      <c r="AV166" s="21">
        <v>4</v>
      </c>
      <c r="AW166" s="21" t="s">
        <v>402</v>
      </c>
      <c r="AX166" s="21">
        <v>15</v>
      </c>
      <c r="AY166" s="21">
        <v>4</v>
      </c>
      <c r="AZ166" s="21" t="s">
        <v>402</v>
      </c>
      <c r="BA166" s="21">
        <v>24</v>
      </c>
      <c r="BB166" s="21">
        <v>4</v>
      </c>
      <c r="BC166" s="21"/>
      <c r="BD166" s="21"/>
      <c r="BE166" s="21">
        <v>4</v>
      </c>
      <c r="BF166" s="21"/>
      <c r="BG166" s="21"/>
      <c r="BH166" s="21">
        <v>4</v>
      </c>
      <c r="BI166" s="21"/>
      <c r="BJ166" s="21"/>
      <c r="BK166" s="21">
        <v>4</v>
      </c>
    </row>
    <row r="167" spans="1:63" x14ac:dyDescent="0.25">
      <c r="A167" s="21" t="s">
        <v>8</v>
      </c>
      <c r="B167" s="21">
        <v>-13</v>
      </c>
      <c r="C167" s="21">
        <v>1</v>
      </c>
      <c r="D167" s="21" t="s">
        <v>712</v>
      </c>
      <c r="E167" s="21">
        <v>14</v>
      </c>
      <c r="F167" s="21">
        <v>1</v>
      </c>
      <c r="G167" s="21" t="s">
        <v>562</v>
      </c>
      <c r="H167" s="21">
        <v>-20</v>
      </c>
      <c r="I167" s="21">
        <v>1</v>
      </c>
      <c r="J167" s="21" t="s">
        <v>562</v>
      </c>
      <c r="K167" s="21">
        <v>-3</v>
      </c>
      <c r="L167" s="21">
        <v>1</v>
      </c>
      <c r="M167" s="21" t="s">
        <v>562</v>
      </c>
      <c r="N167" s="21">
        <v>-19</v>
      </c>
      <c r="O167" s="21">
        <v>1</v>
      </c>
      <c r="P167" s="21" t="s">
        <v>696</v>
      </c>
      <c r="Q167" s="21">
        <v>5</v>
      </c>
      <c r="R167" s="21">
        <v>1</v>
      </c>
      <c r="S167" s="21" t="s">
        <v>134</v>
      </c>
      <c r="T167" s="21">
        <v>12</v>
      </c>
      <c r="U167" s="21">
        <v>1</v>
      </c>
      <c r="V167" s="21" t="s">
        <v>696</v>
      </c>
      <c r="W167" s="21">
        <v>-21</v>
      </c>
      <c r="X167" s="21">
        <v>1</v>
      </c>
      <c r="Y167" s="21" t="s">
        <v>134</v>
      </c>
      <c r="Z167" s="21">
        <v>5</v>
      </c>
      <c r="AA167" s="21">
        <v>1</v>
      </c>
      <c r="AB167" s="21" t="s">
        <v>134</v>
      </c>
      <c r="AC167" s="21">
        <v>-1</v>
      </c>
      <c r="AD167" s="21">
        <v>1</v>
      </c>
      <c r="AE167" s="21" t="s">
        <v>608</v>
      </c>
      <c r="AF167" s="21">
        <v>-3</v>
      </c>
      <c r="AG167" s="21">
        <v>1</v>
      </c>
      <c r="AH167" s="21" t="s">
        <v>124</v>
      </c>
      <c r="AI167" s="21">
        <v>2</v>
      </c>
      <c r="AJ167" s="21">
        <v>1</v>
      </c>
      <c r="AK167" s="21" t="s">
        <v>696</v>
      </c>
      <c r="AL167" s="21">
        <v>1</v>
      </c>
      <c r="AM167" s="21">
        <v>1</v>
      </c>
      <c r="AN167" s="21" t="s">
        <v>134</v>
      </c>
      <c r="AO167" s="21">
        <v>2</v>
      </c>
      <c r="AP167" s="21">
        <v>1</v>
      </c>
      <c r="AQ167" s="21" t="s">
        <v>134</v>
      </c>
      <c r="AR167" s="21">
        <v>19</v>
      </c>
      <c r="AS167" s="21">
        <v>1</v>
      </c>
      <c r="AT167" s="21" t="s">
        <v>134</v>
      </c>
      <c r="AU167" s="21">
        <v>20</v>
      </c>
      <c r="AV167" s="21">
        <v>1</v>
      </c>
      <c r="AW167" s="21" t="s">
        <v>20</v>
      </c>
      <c r="AX167" s="21">
        <v>14</v>
      </c>
      <c r="AY167" s="21">
        <v>1</v>
      </c>
      <c r="AZ167" s="21" t="s">
        <v>134</v>
      </c>
      <c r="BA167" s="21">
        <v>1</v>
      </c>
      <c r="BB167" s="21">
        <v>1</v>
      </c>
      <c r="BC167" s="21"/>
      <c r="BD167" s="21"/>
      <c r="BE167" s="21">
        <v>1</v>
      </c>
      <c r="BF167" s="21"/>
      <c r="BG167" s="21"/>
      <c r="BH167" s="21">
        <v>1</v>
      </c>
      <c r="BI167" s="21"/>
      <c r="BJ167" s="21"/>
      <c r="BK167" s="21">
        <v>1</v>
      </c>
    </row>
    <row r="168" spans="1:63" x14ac:dyDescent="0.25">
      <c r="A168" s="21" t="s">
        <v>710</v>
      </c>
      <c r="B168" s="21">
        <v>-13</v>
      </c>
      <c r="C168" s="21">
        <v>2</v>
      </c>
      <c r="D168" s="21" t="s">
        <v>708</v>
      </c>
      <c r="E168" s="21">
        <v>14</v>
      </c>
      <c r="F168" s="21">
        <v>2</v>
      </c>
      <c r="G168" s="21" t="s">
        <v>561</v>
      </c>
      <c r="H168" s="21">
        <v>-20</v>
      </c>
      <c r="I168" s="21">
        <v>2</v>
      </c>
      <c r="J168" s="21" t="s">
        <v>124</v>
      </c>
      <c r="K168" s="21">
        <v>-3</v>
      </c>
      <c r="L168" s="21">
        <v>2</v>
      </c>
      <c r="M168" s="21" t="s">
        <v>628</v>
      </c>
      <c r="N168" s="21">
        <v>-19</v>
      </c>
      <c r="O168" s="21">
        <v>2</v>
      </c>
      <c r="P168" s="21" t="s">
        <v>20</v>
      </c>
      <c r="Q168" s="21">
        <v>5</v>
      </c>
      <c r="R168" s="21">
        <v>2</v>
      </c>
      <c r="S168" s="21" t="s">
        <v>705</v>
      </c>
      <c r="T168" s="21">
        <v>12</v>
      </c>
      <c r="U168" s="21">
        <v>2</v>
      </c>
      <c r="V168" s="21" t="s">
        <v>393</v>
      </c>
      <c r="W168" s="21">
        <v>-21</v>
      </c>
      <c r="X168" s="21">
        <v>2</v>
      </c>
      <c r="Y168" s="21" t="s">
        <v>124</v>
      </c>
      <c r="Z168" s="21">
        <v>5</v>
      </c>
      <c r="AA168" s="21">
        <v>2</v>
      </c>
      <c r="AB168" s="21" t="s">
        <v>608</v>
      </c>
      <c r="AC168" s="21">
        <v>-1</v>
      </c>
      <c r="AD168" s="21">
        <v>2</v>
      </c>
      <c r="AE168" s="21" t="s">
        <v>345</v>
      </c>
      <c r="AF168" s="21">
        <v>-3</v>
      </c>
      <c r="AG168" s="21">
        <v>2</v>
      </c>
      <c r="AH168" s="21" t="s">
        <v>345</v>
      </c>
      <c r="AI168" s="21">
        <v>2</v>
      </c>
      <c r="AJ168" s="21">
        <v>2</v>
      </c>
      <c r="AK168" s="21" t="s">
        <v>608</v>
      </c>
      <c r="AL168" s="21">
        <v>1</v>
      </c>
      <c r="AM168" s="21">
        <v>2</v>
      </c>
      <c r="AN168" s="21" t="s">
        <v>124</v>
      </c>
      <c r="AO168" s="21">
        <v>2</v>
      </c>
      <c r="AP168" s="21">
        <v>2</v>
      </c>
      <c r="AQ168" s="21" t="s">
        <v>628</v>
      </c>
      <c r="AR168" s="21">
        <v>19</v>
      </c>
      <c r="AS168" s="21">
        <v>2</v>
      </c>
      <c r="AT168" s="21" t="s">
        <v>628</v>
      </c>
      <c r="AU168" s="21">
        <v>20</v>
      </c>
      <c r="AV168" s="21">
        <v>2</v>
      </c>
      <c r="AW168" s="21" t="s">
        <v>608</v>
      </c>
      <c r="AX168" s="21">
        <v>14</v>
      </c>
      <c r="AY168" s="21">
        <v>2</v>
      </c>
      <c r="AZ168" s="21" t="s">
        <v>608</v>
      </c>
      <c r="BA168" s="21">
        <v>1</v>
      </c>
      <c r="BB168" s="21">
        <v>2</v>
      </c>
      <c r="BC168" s="21"/>
      <c r="BD168" s="21"/>
      <c r="BE168" s="21">
        <v>2</v>
      </c>
      <c r="BF168" s="21"/>
      <c r="BG168" s="21"/>
      <c r="BH168" s="21">
        <v>2</v>
      </c>
      <c r="BI168" s="21"/>
      <c r="BJ168" s="21"/>
      <c r="BK168" s="21">
        <v>2</v>
      </c>
    </row>
    <row r="169" spans="1:63" x14ac:dyDescent="0.25">
      <c r="A169" s="21" t="s">
        <v>628</v>
      </c>
      <c r="B169" s="21">
        <v>-13</v>
      </c>
      <c r="C169" s="21">
        <v>3</v>
      </c>
      <c r="D169" s="21" t="s">
        <v>698</v>
      </c>
      <c r="E169" s="21">
        <v>14</v>
      </c>
      <c r="F169" s="21">
        <v>3</v>
      </c>
      <c r="G169" s="21" t="s">
        <v>608</v>
      </c>
      <c r="H169" s="21">
        <v>-20</v>
      </c>
      <c r="I169" s="21">
        <v>3</v>
      </c>
      <c r="J169" s="21" t="s">
        <v>628</v>
      </c>
      <c r="K169" s="21">
        <v>-3</v>
      </c>
      <c r="L169" s="21">
        <v>3</v>
      </c>
      <c r="M169" s="21" t="s">
        <v>124</v>
      </c>
      <c r="N169" s="21">
        <v>-19</v>
      </c>
      <c r="O169" s="21">
        <v>3</v>
      </c>
      <c r="P169" s="21" t="s">
        <v>612</v>
      </c>
      <c r="Q169" s="21">
        <v>5</v>
      </c>
      <c r="R169" s="21">
        <v>3</v>
      </c>
      <c r="S169" s="21" t="s">
        <v>605</v>
      </c>
      <c r="T169" s="21">
        <v>12</v>
      </c>
      <c r="U169" s="21">
        <v>3</v>
      </c>
      <c r="V169" s="21" t="s">
        <v>608</v>
      </c>
      <c r="W169" s="21">
        <v>-21</v>
      </c>
      <c r="X169" s="21">
        <v>3</v>
      </c>
      <c r="Y169" s="21" t="s">
        <v>608</v>
      </c>
      <c r="Z169" s="21">
        <v>5</v>
      </c>
      <c r="AA169" s="21">
        <v>3</v>
      </c>
      <c r="AB169" s="21" t="s">
        <v>124</v>
      </c>
      <c r="AC169" s="21">
        <v>-1</v>
      </c>
      <c r="AD169" s="21">
        <v>3</v>
      </c>
      <c r="AE169" s="21" t="s">
        <v>705</v>
      </c>
      <c r="AF169" s="21">
        <v>-3</v>
      </c>
      <c r="AG169" s="21">
        <v>3</v>
      </c>
      <c r="AH169" s="21" t="s">
        <v>705</v>
      </c>
      <c r="AI169" s="21">
        <v>2</v>
      </c>
      <c r="AJ169" s="21">
        <v>3</v>
      </c>
      <c r="AK169" s="21" t="s">
        <v>124</v>
      </c>
      <c r="AL169" s="21">
        <v>1</v>
      </c>
      <c r="AM169" s="21">
        <v>3</v>
      </c>
      <c r="AN169" s="21" t="s">
        <v>252</v>
      </c>
      <c r="AO169" s="21">
        <v>2</v>
      </c>
      <c r="AP169" s="21">
        <v>3</v>
      </c>
      <c r="AQ169" s="21" t="s">
        <v>252</v>
      </c>
      <c r="AR169" s="21">
        <v>19</v>
      </c>
      <c r="AS169" s="21">
        <v>3</v>
      </c>
      <c r="AT169" s="21" t="s">
        <v>252</v>
      </c>
      <c r="AU169" s="21">
        <v>20</v>
      </c>
      <c r="AV169" s="21">
        <v>3</v>
      </c>
      <c r="AW169" s="21" t="s">
        <v>252</v>
      </c>
      <c r="AX169" s="21">
        <v>14</v>
      </c>
      <c r="AY169" s="21">
        <v>3</v>
      </c>
      <c r="AZ169" s="21" t="s">
        <v>252</v>
      </c>
      <c r="BA169" s="21">
        <v>1</v>
      </c>
      <c r="BB169" s="21">
        <v>3</v>
      </c>
      <c r="BC169" s="21"/>
      <c r="BD169" s="21"/>
      <c r="BE169" s="21">
        <v>3</v>
      </c>
      <c r="BF169" s="21"/>
      <c r="BG169" s="21"/>
      <c r="BH169" s="21">
        <v>3</v>
      </c>
      <c r="BI169" s="21"/>
      <c r="BJ169" s="21"/>
      <c r="BK169" s="21">
        <v>3</v>
      </c>
    </row>
    <row r="170" spans="1:63" x14ac:dyDescent="0.25">
      <c r="A170" s="21" t="s">
        <v>106</v>
      </c>
      <c r="B170" s="21">
        <v>-13</v>
      </c>
      <c r="C170" s="21">
        <v>4</v>
      </c>
      <c r="D170" s="21" t="s">
        <v>392</v>
      </c>
      <c r="E170" s="21">
        <v>14</v>
      </c>
      <c r="F170" s="21">
        <v>4</v>
      </c>
      <c r="G170" s="21" t="s">
        <v>85</v>
      </c>
      <c r="H170" s="21">
        <v>-20</v>
      </c>
      <c r="I170" s="21">
        <v>4</v>
      </c>
      <c r="J170" s="21" t="s">
        <v>85</v>
      </c>
      <c r="K170" s="21">
        <v>-3</v>
      </c>
      <c r="L170" s="21">
        <v>4</v>
      </c>
      <c r="M170" s="21" t="s">
        <v>85</v>
      </c>
      <c r="N170" s="21">
        <v>-19</v>
      </c>
      <c r="O170" s="21">
        <v>4</v>
      </c>
      <c r="P170" s="21" t="s">
        <v>345</v>
      </c>
      <c r="Q170" s="21">
        <v>5</v>
      </c>
      <c r="R170" s="21">
        <v>4</v>
      </c>
      <c r="S170" s="21" t="s">
        <v>252</v>
      </c>
      <c r="T170" s="21">
        <v>12</v>
      </c>
      <c r="U170" s="21">
        <v>4</v>
      </c>
      <c r="V170" s="21" t="s">
        <v>85</v>
      </c>
      <c r="W170" s="21">
        <v>-21</v>
      </c>
      <c r="X170" s="21">
        <v>4</v>
      </c>
      <c r="Y170" s="21" t="s">
        <v>85</v>
      </c>
      <c r="Z170" s="21">
        <v>5</v>
      </c>
      <c r="AA170" s="21">
        <v>4</v>
      </c>
      <c r="AB170" s="21" t="s">
        <v>85</v>
      </c>
      <c r="AC170" s="21">
        <v>-1</v>
      </c>
      <c r="AD170" s="21">
        <v>4</v>
      </c>
      <c r="AE170" s="21" t="s">
        <v>126</v>
      </c>
      <c r="AF170" s="21">
        <v>-3</v>
      </c>
      <c r="AG170" s="21">
        <v>4</v>
      </c>
      <c r="AH170" s="21" t="s">
        <v>126</v>
      </c>
      <c r="AI170" s="21">
        <v>2</v>
      </c>
      <c r="AJ170" s="21">
        <v>4</v>
      </c>
      <c r="AK170" s="21" t="s">
        <v>345</v>
      </c>
      <c r="AL170" s="21">
        <v>1</v>
      </c>
      <c r="AM170" s="21">
        <v>4</v>
      </c>
      <c r="AN170" s="21" t="s">
        <v>15</v>
      </c>
      <c r="AO170" s="21">
        <v>2</v>
      </c>
      <c r="AP170" s="21">
        <v>4</v>
      </c>
      <c r="AQ170" s="21" t="s">
        <v>15</v>
      </c>
      <c r="AR170" s="21">
        <v>19</v>
      </c>
      <c r="AS170" s="21">
        <v>4</v>
      </c>
      <c r="AT170" s="21" t="s">
        <v>15</v>
      </c>
      <c r="AU170" s="21">
        <v>20</v>
      </c>
      <c r="AV170" s="21">
        <v>4</v>
      </c>
      <c r="AW170" s="21" t="s">
        <v>345</v>
      </c>
      <c r="AX170" s="21">
        <v>14</v>
      </c>
      <c r="AY170" s="21">
        <v>4</v>
      </c>
      <c r="AZ170" s="21" t="s">
        <v>345</v>
      </c>
      <c r="BA170" s="21">
        <v>1</v>
      </c>
      <c r="BB170" s="21">
        <v>4</v>
      </c>
      <c r="BC170" s="21"/>
      <c r="BD170" s="21"/>
      <c r="BE170" s="21">
        <v>4</v>
      </c>
      <c r="BF170" s="21"/>
      <c r="BG170" s="21"/>
      <c r="BH170" s="21">
        <v>4</v>
      </c>
      <c r="BI170" s="21"/>
      <c r="BJ170" s="21"/>
      <c r="BK170" s="21">
        <v>4</v>
      </c>
    </row>
    <row r="171" spans="1:63" x14ac:dyDescent="0.25">
      <c r="A171" s="21" t="s">
        <v>607</v>
      </c>
      <c r="B171" s="21">
        <v>9</v>
      </c>
      <c r="C171" s="21">
        <v>1</v>
      </c>
      <c r="D171" s="21" t="s">
        <v>607</v>
      </c>
      <c r="E171" s="21">
        <v>-6</v>
      </c>
      <c r="F171" s="21">
        <v>1</v>
      </c>
      <c r="G171" s="21" t="s">
        <v>712</v>
      </c>
      <c r="H171" s="21">
        <v>-8</v>
      </c>
      <c r="I171" s="21">
        <v>1</v>
      </c>
      <c r="J171" s="21" t="s">
        <v>712</v>
      </c>
      <c r="K171" s="21">
        <v>1</v>
      </c>
      <c r="L171" s="21">
        <v>1</v>
      </c>
      <c r="M171" s="21" t="s">
        <v>712</v>
      </c>
      <c r="N171" s="21">
        <v>-12</v>
      </c>
      <c r="O171" s="21">
        <v>1</v>
      </c>
      <c r="P171" s="21" t="s">
        <v>712</v>
      </c>
      <c r="Q171" s="21">
        <v>-3</v>
      </c>
      <c r="R171" s="21">
        <v>1</v>
      </c>
      <c r="S171" s="21" t="s">
        <v>712</v>
      </c>
      <c r="T171" s="21">
        <v>9</v>
      </c>
      <c r="U171" s="21">
        <v>1</v>
      </c>
      <c r="V171" s="21" t="s">
        <v>45</v>
      </c>
      <c r="W171" s="21">
        <v>2</v>
      </c>
      <c r="X171" s="21">
        <v>1</v>
      </c>
      <c r="Y171" s="21" t="s">
        <v>712</v>
      </c>
      <c r="Z171" s="21">
        <v>-12</v>
      </c>
      <c r="AA171" s="21">
        <v>1</v>
      </c>
      <c r="AB171" s="21" t="s">
        <v>698</v>
      </c>
      <c r="AC171" s="21">
        <v>-13</v>
      </c>
      <c r="AD171" s="21">
        <v>1</v>
      </c>
      <c r="AE171" s="21" t="s">
        <v>698</v>
      </c>
      <c r="AF171" s="21">
        <v>0</v>
      </c>
      <c r="AG171" s="21">
        <v>1</v>
      </c>
      <c r="AH171" s="21" t="s">
        <v>698</v>
      </c>
      <c r="AI171" s="21">
        <v>14</v>
      </c>
      <c r="AJ171" s="21">
        <v>1</v>
      </c>
      <c r="AK171" s="21" t="s">
        <v>710</v>
      </c>
      <c r="AL171" s="21">
        <v>6</v>
      </c>
      <c r="AM171" s="21">
        <v>1</v>
      </c>
      <c r="AN171" s="21" t="s">
        <v>710</v>
      </c>
      <c r="AO171" s="21">
        <v>7</v>
      </c>
      <c r="AP171" s="21">
        <v>1</v>
      </c>
      <c r="AQ171" s="21" t="s">
        <v>124</v>
      </c>
      <c r="AR171" s="21">
        <v>20</v>
      </c>
      <c r="AS171" s="21">
        <v>1</v>
      </c>
      <c r="AT171" s="21" t="s">
        <v>124</v>
      </c>
      <c r="AU171" s="21">
        <v>7</v>
      </c>
      <c r="AV171" s="21">
        <v>1</v>
      </c>
      <c r="AW171" s="21" t="s">
        <v>710</v>
      </c>
      <c r="AX171" s="21">
        <v>16</v>
      </c>
      <c r="AY171" s="21">
        <v>1</v>
      </c>
      <c r="AZ171" s="21" t="s">
        <v>124</v>
      </c>
      <c r="BA171" s="21">
        <v>-5</v>
      </c>
      <c r="BB171" s="21">
        <v>1</v>
      </c>
      <c r="BC171" s="21"/>
      <c r="BD171" s="21"/>
      <c r="BE171" s="21">
        <v>1</v>
      </c>
      <c r="BF171" s="21"/>
      <c r="BG171" s="21"/>
      <c r="BH171" s="21">
        <v>1</v>
      </c>
      <c r="BI171" s="21"/>
      <c r="BJ171" s="21"/>
      <c r="BK171" s="21">
        <v>1</v>
      </c>
    </row>
    <row r="172" spans="1:63" x14ac:dyDescent="0.25">
      <c r="A172" s="21" t="s">
        <v>393</v>
      </c>
      <c r="B172" s="21">
        <v>9</v>
      </c>
      <c r="C172" s="21">
        <v>2</v>
      </c>
      <c r="D172" s="21" t="s">
        <v>393</v>
      </c>
      <c r="E172" s="21">
        <v>-6</v>
      </c>
      <c r="F172" s="21">
        <v>2</v>
      </c>
      <c r="G172" s="21" t="s">
        <v>8</v>
      </c>
      <c r="H172" s="21">
        <v>-8</v>
      </c>
      <c r="I172" s="21">
        <v>2</v>
      </c>
      <c r="J172" s="21" t="s">
        <v>708</v>
      </c>
      <c r="K172" s="21">
        <v>1</v>
      </c>
      <c r="L172" s="21">
        <v>2</v>
      </c>
      <c r="M172" s="21" t="s">
        <v>708</v>
      </c>
      <c r="N172" s="21">
        <v>-12</v>
      </c>
      <c r="O172" s="21">
        <v>2</v>
      </c>
      <c r="P172" s="21" t="s">
        <v>708</v>
      </c>
      <c r="Q172" s="21">
        <v>-3</v>
      </c>
      <c r="R172" s="21">
        <v>2</v>
      </c>
      <c r="S172" s="21" t="s">
        <v>708</v>
      </c>
      <c r="T172" s="21">
        <v>9</v>
      </c>
      <c r="U172" s="21">
        <v>2</v>
      </c>
      <c r="V172" s="21" t="s">
        <v>708</v>
      </c>
      <c r="W172" s="21">
        <v>2</v>
      </c>
      <c r="X172" s="21">
        <v>2</v>
      </c>
      <c r="Y172" s="21" t="s">
        <v>708</v>
      </c>
      <c r="Z172" s="21">
        <v>-12</v>
      </c>
      <c r="AA172" s="21">
        <v>2</v>
      </c>
      <c r="AB172" s="21" t="s">
        <v>628</v>
      </c>
      <c r="AC172" s="21">
        <v>-13</v>
      </c>
      <c r="AD172" s="21">
        <v>2</v>
      </c>
      <c r="AE172" s="21" t="s">
        <v>628</v>
      </c>
      <c r="AF172" s="21">
        <v>0</v>
      </c>
      <c r="AG172" s="21">
        <v>2</v>
      </c>
      <c r="AH172" s="21" t="s">
        <v>628</v>
      </c>
      <c r="AI172" s="21">
        <v>14</v>
      </c>
      <c r="AJ172" s="21">
        <v>2</v>
      </c>
      <c r="AK172" s="21" t="s">
        <v>628</v>
      </c>
      <c r="AL172" s="21">
        <v>6</v>
      </c>
      <c r="AM172" s="21">
        <v>2</v>
      </c>
      <c r="AN172" s="21" t="s">
        <v>612</v>
      </c>
      <c r="AO172" s="21">
        <v>7</v>
      </c>
      <c r="AP172" s="21">
        <v>2</v>
      </c>
      <c r="AQ172" s="21" t="s">
        <v>612</v>
      </c>
      <c r="AR172" s="21">
        <v>20</v>
      </c>
      <c r="AS172" s="21">
        <v>2</v>
      </c>
      <c r="AT172" s="21" t="s">
        <v>612</v>
      </c>
      <c r="AU172" s="21">
        <v>7</v>
      </c>
      <c r="AV172" s="21">
        <v>2</v>
      </c>
      <c r="AW172" s="21" t="s">
        <v>698</v>
      </c>
      <c r="AX172" s="21">
        <v>16</v>
      </c>
      <c r="AY172" s="21">
        <v>2</v>
      </c>
      <c r="AZ172" s="21" t="s">
        <v>710</v>
      </c>
      <c r="BA172" s="21">
        <v>-5</v>
      </c>
      <c r="BB172" s="21">
        <v>2</v>
      </c>
      <c r="BC172" s="21"/>
      <c r="BD172" s="21"/>
      <c r="BE172" s="21">
        <v>2</v>
      </c>
      <c r="BF172" s="21"/>
      <c r="BG172" s="21"/>
      <c r="BH172" s="21">
        <v>2</v>
      </c>
      <c r="BI172" s="21"/>
      <c r="BJ172" s="21"/>
      <c r="BK172" s="21">
        <v>2</v>
      </c>
    </row>
    <row r="173" spans="1:63" x14ac:dyDescent="0.25">
      <c r="A173" s="21" t="s">
        <v>252</v>
      </c>
      <c r="B173" s="21">
        <v>9</v>
      </c>
      <c r="C173" s="21">
        <v>3</v>
      </c>
      <c r="D173" s="21" t="s">
        <v>20</v>
      </c>
      <c r="E173" s="21">
        <v>-6</v>
      </c>
      <c r="F173" s="21">
        <v>3</v>
      </c>
      <c r="G173" s="21" t="s">
        <v>612</v>
      </c>
      <c r="H173" s="21">
        <v>-8</v>
      </c>
      <c r="I173" s="21">
        <v>3</v>
      </c>
      <c r="J173" s="21" t="s">
        <v>403</v>
      </c>
      <c r="K173" s="21">
        <v>1</v>
      </c>
      <c r="L173" s="21">
        <v>3</v>
      </c>
      <c r="M173" s="21" t="s">
        <v>403</v>
      </c>
      <c r="N173" s="21">
        <v>-12</v>
      </c>
      <c r="O173" s="21">
        <v>3</v>
      </c>
      <c r="P173" s="21" t="s">
        <v>403</v>
      </c>
      <c r="Q173" s="21">
        <v>-3</v>
      </c>
      <c r="R173" s="21">
        <v>3</v>
      </c>
      <c r="S173" s="21" t="s">
        <v>403</v>
      </c>
      <c r="T173" s="21">
        <v>9</v>
      </c>
      <c r="U173" s="21">
        <v>3</v>
      </c>
      <c r="V173" s="21" t="s">
        <v>392</v>
      </c>
      <c r="W173" s="21">
        <v>2</v>
      </c>
      <c r="X173" s="21">
        <v>3</v>
      </c>
      <c r="Y173" s="21" t="s">
        <v>392</v>
      </c>
      <c r="Z173" s="21">
        <v>-12</v>
      </c>
      <c r="AA173" s="21">
        <v>3</v>
      </c>
      <c r="AB173" s="21" t="s">
        <v>612</v>
      </c>
      <c r="AC173" s="21">
        <v>-13</v>
      </c>
      <c r="AD173" s="21">
        <v>3</v>
      </c>
      <c r="AE173" s="21" t="s">
        <v>612</v>
      </c>
      <c r="AF173" s="21">
        <v>0</v>
      </c>
      <c r="AG173" s="21">
        <v>3</v>
      </c>
      <c r="AH173" s="21" t="s">
        <v>612</v>
      </c>
      <c r="AI173" s="21">
        <v>14</v>
      </c>
      <c r="AJ173" s="21">
        <v>3</v>
      </c>
      <c r="AK173" s="21" t="s">
        <v>612</v>
      </c>
      <c r="AL173" s="21">
        <v>6</v>
      </c>
      <c r="AM173" s="21">
        <v>3</v>
      </c>
      <c r="AN173" s="21" t="s">
        <v>345</v>
      </c>
      <c r="AO173" s="21">
        <v>6</v>
      </c>
      <c r="AP173" s="21">
        <v>3</v>
      </c>
      <c r="AQ173" s="21" t="s">
        <v>553</v>
      </c>
      <c r="AR173" s="21">
        <v>20</v>
      </c>
      <c r="AS173" s="21">
        <v>3</v>
      </c>
      <c r="AT173" s="21" t="s">
        <v>345</v>
      </c>
      <c r="AU173" s="21">
        <v>7</v>
      </c>
      <c r="AV173" s="21">
        <v>3</v>
      </c>
      <c r="AW173" s="21" t="s">
        <v>612</v>
      </c>
      <c r="AX173" s="21">
        <v>16</v>
      </c>
      <c r="AY173" s="21">
        <v>3</v>
      </c>
      <c r="AZ173" s="21" t="s">
        <v>612</v>
      </c>
      <c r="BA173" s="21">
        <v>-5</v>
      </c>
      <c r="BB173" s="21">
        <v>3</v>
      </c>
      <c r="BC173" s="21"/>
      <c r="BD173" s="21"/>
      <c r="BE173" s="21">
        <v>3</v>
      </c>
      <c r="BF173" s="21"/>
      <c r="BG173" s="21"/>
      <c r="BH173" s="21">
        <v>3</v>
      </c>
      <c r="BI173" s="21"/>
      <c r="BJ173" s="21"/>
      <c r="BK173" s="21">
        <v>3</v>
      </c>
    </row>
    <row r="174" spans="1:63" x14ac:dyDescent="0.25">
      <c r="A174" s="21" t="s">
        <v>15</v>
      </c>
      <c r="B174" s="21">
        <v>9</v>
      </c>
      <c r="C174" s="21">
        <v>4</v>
      </c>
      <c r="D174" s="21" t="s">
        <v>15</v>
      </c>
      <c r="E174" s="21">
        <v>-6</v>
      </c>
      <c r="F174" s="21">
        <v>4</v>
      </c>
      <c r="G174" s="21" t="s">
        <v>698</v>
      </c>
      <c r="H174" s="21">
        <v>-8</v>
      </c>
      <c r="I174" s="21">
        <v>4</v>
      </c>
      <c r="J174" s="21" t="s">
        <v>392</v>
      </c>
      <c r="K174" s="21">
        <v>1</v>
      </c>
      <c r="L174" s="21">
        <v>4</v>
      </c>
      <c r="M174" s="21" t="s">
        <v>392</v>
      </c>
      <c r="N174" s="21">
        <v>-12</v>
      </c>
      <c r="O174" s="21">
        <v>4</v>
      </c>
      <c r="P174" s="21" t="s">
        <v>392</v>
      </c>
      <c r="Q174" s="21">
        <v>-3</v>
      </c>
      <c r="R174" s="21">
        <v>4</v>
      </c>
      <c r="S174" s="21" t="s">
        <v>15</v>
      </c>
      <c r="T174" s="21">
        <v>9</v>
      </c>
      <c r="U174" s="21">
        <v>4</v>
      </c>
      <c r="V174" s="21" t="s">
        <v>403</v>
      </c>
      <c r="W174" s="21">
        <v>2</v>
      </c>
      <c r="X174" s="21">
        <v>4</v>
      </c>
      <c r="Y174" s="21" t="s">
        <v>403</v>
      </c>
      <c r="Z174" s="21">
        <v>-12</v>
      </c>
      <c r="AA174" s="21">
        <v>4</v>
      </c>
      <c r="AB174" s="21" t="s">
        <v>15</v>
      </c>
      <c r="AC174" s="21">
        <v>-13</v>
      </c>
      <c r="AD174" s="21">
        <v>4</v>
      </c>
      <c r="AE174" s="21" t="s">
        <v>15</v>
      </c>
      <c r="AF174" s="21">
        <v>0</v>
      </c>
      <c r="AG174" s="21">
        <v>4</v>
      </c>
      <c r="AH174" s="21" t="s">
        <v>15</v>
      </c>
      <c r="AI174" s="21">
        <v>14</v>
      </c>
      <c r="AJ174" s="21">
        <v>4</v>
      </c>
      <c r="AK174" s="21" t="s">
        <v>15</v>
      </c>
      <c r="AL174" s="21">
        <v>6</v>
      </c>
      <c r="AM174" s="21">
        <v>4</v>
      </c>
      <c r="AN174" s="21" t="s">
        <v>603</v>
      </c>
      <c r="AO174" s="21">
        <v>7</v>
      </c>
      <c r="AP174" s="21">
        <v>4</v>
      </c>
      <c r="AQ174" s="21" t="s">
        <v>345</v>
      </c>
      <c r="AR174" s="21">
        <v>20</v>
      </c>
      <c r="AS174" s="21">
        <v>4</v>
      </c>
      <c r="AT174" s="21" t="s">
        <v>126</v>
      </c>
      <c r="AU174" s="21">
        <v>7</v>
      </c>
      <c r="AV174" s="21">
        <v>4</v>
      </c>
      <c r="AW174" s="21" t="s">
        <v>85</v>
      </c>
      <c r="AX174" s="21">
        <v>16</v>
      </c>
      <c r="AY174" s="21">
        <v>4</v>
      </c>
      <c r="AZ174" s="21" t="s">
        <v>126</v>
      </c>
      <c r="BA174" s="21">
        <v>-5</v>
      </c>
      <c r="BB174" s="21">
        <v>4</v>
      </c>
      <c r="BC174" s="21"/>
      <c r="BD174" s="21"/>
      <c r="BE174" s="21">
        <v>4</v>
      </c>
      <c r="BF174" s="21"/>
      <c r="BG174" s="21"/>
      <c r="BH174" s="21">
        <v>4</v>
      </c>
      <c r="BI174" s="21"/>
      <c r="BJ174" s="21"/>
      <c r="BK174" s="21">
        <v>4</v>
      </c>
    </row>
    <row r="175" spans="1:63" x14ac:dyDescent="0.25">
      <c r="A175" s="21" t="s">
        <v>712</v>
      </c>
      <c r="B175" s="21">
        <v>17</v>
      </c>
      <c r="C175" s="21">
        <v>1</v>
      </c>
      <c r="D175" s="21" t="s">
        <v>614</v>
      </c>
      <c r="E175" s="21">
        <v>10</v>
      </c>
      <c r="F175" s="21">
        <v>1</v>
      </c>
      <c r="G175" s="21"/>
      <c r="H175" s="21"/>
      <c r="I175" s="21">
        <v>1</v>
      </c>
      <c r="J175" s="21" t="s">
        <v>614</v>
      </c>
      <c r="K175" s="21">
        <v>0</v>
      </c>
      <c r="L175" s="21">
        <v>1</v>
      </c>
      <c r="M175" s="21" t="s">
        <v>703</v>
      </c>
      <c r="N175" s="21">
        <v>-4</v>
      </c>
      <c r="O175" s="21">
        <v>1</v>
      </c>
      <c r="P175" s="21" t="s">
        <v>703</v>
      </c>
      <c r="Q175" s="21">
        <v>-15</v>
      </c>
      <c r="R175" s="21">
        <v>1</v>
      </c>
      <c r="S175" s="21" t="s">
        <v>703</v>
      </c>
      <c r="T175" s="21">
        <v>-14</v>
      </c>
      <c r="U175" s="21">
        <v>1</v>
      </c>
      <c r="V175" s="21" t="s">
        <v>703</v>
      </c>
      <c r="W175" s="21">
        <v>-12</v>
      </c>
      <c r="X175" s="21">
        <v>1</v>
      </c>
      <c r="Y175" s="21" t="s">
        <v>393</v>
      </c>
      <c r="Z175" s="21">
        <v>-1</v>
      </c>
      <c r="AA175" s="21">
        <v>1</v>
      </c>
      <c r="AB175" s="21" t="s">
        <v>20</v>
      </c>
      <c r="AC175" s="21">
        <v>-21</v>
      </c>
      <c r="AD175" s="21">
        <v>1</v>
      </c>
      <c r="AE175" s="21" t="s">
        <v>393</v>
      </c>
      <c r="AF175" s="21">
        <v>-18</v>
      </c>
      <c r="AG175" s="21">
        <v>1</v>
      </c>
      <c r="AH175" s="21" t="s">
        <v>703</v>
      </c>
      <c r="AI175" s="21">
        <v>-4</v>
      </c>
      <c r="AJ175" s="21">
        <v>1</v>
      </c>
      <c r="AK175" s="21" t="s">
        <v>703</v>
      </c>
      <c r="AL175" s="21">
        <v>-12</v>
      </c>
      <c r="AM175" s="21">
        <v>1</v>
      </c>
      <c r="AN175" s="21" t="s">
        <v>697</v>
      </c>
      <c r="AO175" s="21">
        <v>21</v>
      </c>
      <c r="AP175" s="21">
        <v>1</v>
      </c>
      <c r="AQ175" s="21" t="s">
        <v>697</v>
      </c>
      <c r="AR175" s="21">
        <v>5</v>
      </c>
      <c r="AS175" s="21">
        <v>1</v>
      </c>
      <c r="AT175" s="21" t="s">
        <v>698</v>
      </c>
      <c r="AU175" s="21">
        <v>-14</v>
      </c>
      <c r="AV175" s="21">
        <v>1</v>
      </c>
      <c r="AW175" s="21" t="s">
        <v>614</v>
      </c>
      <c r="AX175" s="21">
        <v>-17</v>
      </c>
      <c r="AY175" s="21">
        <v>1</v>
      </c>
      <c r="AZ175" s="21" t="s">
        <v>614</v>
      </c>
      <c r="BA175" s="21">
        <v>-16</v>
      </c>
      <c r="BB175" s="21">
        <v>1</v>
      </c>
      <c r="BC175" s="21"/>
      <c r="BD175" s="21"/>
      <c r="BE175" s="21">
        <v>1</v>
      </c>
      <c r="BF175" s="21"/>
      <c r="BG175" s="21"/>
      <c r="BH175" s="21">
        <v>1</v>
      </c>
      <c r="BI175" s="21"/>
      <c r="BJ175" s="21"/>
      <c r="BK175" s="21">
        <v>1</v>
      </c>
    </row>
    <row r="176" spans="1:63" x14ac:dyDescent="0.25">
      <c r="A176" s="21" t="s">
        <v>708</v>
      </c>
      <c r="B176" s="21">
        <v>17</v>
      </c>
      <c r="C176" s="21">
        <v>2</v>
      </c>
      <c r="D176" s="21" t="s">
        <v>8</v>
      </c>
      <c r="E176" s="21">
        <v>10</v>
      </c>
      <c r="F176" s="21">
        <v>2</v>
      </c>
      <c r="G176" s="21"/>
      <c r="H176" s="21"/>
      <c r="I176" s="21">
        <v>2</v>
      </c>
      <c r="J176" s="21" t="s">
        <v>715</v>
      </c>
      <c r="K176" s="21">
        <v>0</v>
      </c>
      <c r="L176" s="21">
        <v>2</v>
      </c>
      <c r="M176" s="21" t="s">
        <v>700</v>
      </c>
      <c r="N176" s="21">
        <v>-4</v>
      </c>
      <c r="O176" s="21">
        <v>2</v>
      </c>
      <c r="P176" s="21" t="s">
        <v>700</v>
      </c>
      <c r="Q176" s="21">
        <v>-15</v>
      </c>
      <c r="R176" s="21">
        <v>2</v>
      </c>
      <c r="S176" s="21" t="s">
        <v>700</v>
      </c>
      <c r="T176" s="21">
        <v>-14</v>
      </c>
      <c r="U176" s="21">
        <v>2</v>
      </c>
      <c r="V176" s="21" t="s">
        <v>714</v>
      </c>
      <c r="W176" s="21">
        <v>-12</v>
      </c>
      <c r="X176" s="21">
        <v>2</v>
      </c>
      <c r="Y176" s="21" t="s">
        <v>609</v>
      </c>
      <c r="Z176" s="21">
        <v>-1</v>
      </c>
      <c r="AA176" s="21">
        <v>2</v>
      </c>
      <c r="AB176" s="21" t="s">
        <v>700</v>
      </c>
      <c r="AC176" s="21">
        <v>-21</v>
      </c>
      <c r="AD176" s="21">
        <v>2</v>
      </c>
      <c r="AE176" s="21" t="s">
        <v>607</v>
      </c>
      <c r="AF176" s="21">
        <v>-18</v>
      </c>
      <c r="AG176" s="21">
        <v>2</v>
      </c>
      <c r="AH176" s="21" t="s">
        <v>700</v>
      </c>
      <c r="AI176" s="21">
        <v>-4</v>
      </c>
      <c r="AJ176" s="21">
        <v>2</v>
      </c>
      <c r="AK176" s="21" t="s">
        <v>700</v>
      </c>
      <c r="AL176" s="21">
        <v>-12</v>
      </c>
      <c r="AM176" s="21">
        <v>2</v>
      </c>
      <c r="AN176" s="21" t="s">
        <v>20</v>
      </c>
      <c r="AO176" s="21">
        <v>21</v>
      </c>
      <c r="AP176" s="21">
        <v>2</v>
      </c>
      <c r="AQ176" s="21" t="s">
        <v>700</v>
      </c>
      <c r="AR176" s="21">
        <v>5</v>
      </c>
      <c r="AS176" s="21">
        <v>2</v>
      </c>
      <c r="AT176" s="21" t="s">
        <v>700</v>
      </c>
      <c r="AU176" s="21">
        <v>-14</v>
      </c>
      <c r="AV176" s="21">
        <v>2</v>
      </c>
      <c r="AW176" s="21" t="s">
        <v>700</v>
      </c>
      <c r="AX176" s="21">
        <v>-17</v>
      </c>
      <c r="AY176" s="21">
        <v>2</v>
      </c>
      <c r="AZ176" s="21" t="s">
        <v>700</v>
      </c>
      <c r="BA176" s="21">
        <v>-16</v>
      </c>
      <c r="BB176" s="21">
        <v>2</v>
      </c>
      <c r="BC176" s="21"/>
      <c r="BD176" s="21"/>
      <c r="BE176" s="21">
        <v>2</v>
      </c>
      <c r="BF176" s="21"/>
      <c r="BG176" s="21"/>
      <c r="BH176" s="21">
        <v>2</v>
      </c>
      <c r="BI176" s="21"/>
      <c r="BJ176" s="21"/>
      <c r="BK176" s="21">
        <v>2</v>
      </c>
    </row>
    <row r="177" spans="1:63" x14ac:dyDescent="0.25">
      <c r="A177" s="21" t="s">
        <v>403</v>
      </c>
      <c r="B177" s="21">
        <v>17</v>
      </c>
      <c r="C177" s="21">
        <v>3</v>
      </c>
      <c r="D177" s="21" t="s">
        <v>498</v>
      </c>
      <c r="E177" s="21">
        <v>10</v>
      </c>
      <c r="F177" s="21">
        <v>3</v>
      </c>
      <c r="G177" s="21"/>
      <c r="H177" s="21"/>
      <c r="I177" s="21">
        <v>3</v>
      </c>
      <c r="J177" s="21" t="s">
        <v>607</v>
      </c>
      <c r="K177" s="21">
        <v>0</v>
      </c>
      <c r="L177" s="21">
        <v>3</v>
      </c>
      <c r="M177" s="21" t="s">
        <v>609</v>
      </c>
      <c r="N177" s="21">
        <v>-4</v>
      </c>
      <c r="O177" s="21">
        <v>3</v>
      </c>
      <c r="P177" s="21" t="s">
        <v>609</v>
      </c>
      <c r="Q177" s="21">
        <v>-15</v>
      </c>
      <c r="R177" s="21">
        <v>3</v>
      </c>
      <c r="S177" s="21" t="s">
        <v>609</v>
      </c>
      <c r="T177" s="21">
        <v>-14</v>
      </c>
      <c r="U177" s="21">
        <v>3</v>
      </c>
      <c r="V177" s="21" t="s">
        <v>711</v>
      </c>
      <c r="W177" s="21">
        <v>-12</v>
      </c>
      <c r="X177" s="21">
        <v>3</v>
      </c>
      <c r="Y177" s="21" t="s">
        <v>20</v>
      </c>
      <c r="Z177" s="21">
        <v>-1</v>
      </c>
      <c r="AA177" s="21">
        <v>3</v>
      </c>
      <c r="AB177" s="21" t="s">
        <v>609</v>
      </c>
      <c r="AC177" s="21">
        <v>-21</v>
      </c>
      <c r="AD177" s="21">
        <v>3</v>
      </c>
      <c r="AE177" s="21" t="s">
        <v>45</v>
      </c>
      <c r="AF177" s="21">
        <v>-18</v>
      </c>
      <c r="AG177" s="21">
        <v>3</v>
      </c>
      <c r="AH177" s="21" t="s">
        <v>609</v>
      </c>
      <c r="AI177" s="21">
        <v>-4</v>
      </c>
      <c r="AJ177" s="21">
        <v>3</v>
      </c>
      <c r="AK177" s="21" t="s">
        <v>609</v>
      </c>
      <c r="AL177" s="21">
        <v>-12</v>
      </c>
      <c r="AM177" s="21">
        <v>3</v>
      </c>
      <c r="AN177" s="21" t="s">
        <v>609</v>
      </c>
      <c r="AO177" s="21">
        <v>21</v>
      </c>
      <c r="AP177" s="21">
        <v>3</v>
      </c>
      <c r="AQ177" s="21" t="s">
        <v>609</v>
      </c>
      <c r="AR177" s="21">
        <v>5</v>
      </c>
      <c r="AS177" s="21">
        <v>3</v>
      </c>
      <c r="AT177" s="21" t="s">
        <v>609</v>
      </c>
      <c r="AU177" s="21">
        <v>-14</v>
      </c>
      <c r="AV177" s="21">
        <v>3</v>
      </c>
      <c r="AW177" s="21" t="s">
        <v>696</v>
      </c>
      <c r="AX177" s="21">
        <v>-17</v>
      </c>
      <c r="AY177" s="21">
        <v>3</v>
      </c>
      <c r="AZ177" s="21" t="s">
        <v>696</v>
      </c>
      <c r="BA177" s="21">
        <v>-16</v>
      </c>
      <c r="BB177" s="21">
        <v>3</v>
      </c>
      <c r="BC177" s="21"/>
      <c r="BD177" s="21"/>
      <c r="BE177" s="21">
        <v>3</v>
      </c>
      <c r="BF177" s="21"/>
      <c r="BG177" s="21"/>
      <c r="BH177" s="21">
        <v>3</v>
      </c>
      <c r="BI177" s="21"/>
      <c r="BJ177" s="21"/>
      <c r="BK177" s="21">
        <v>3</v>
      </c>
    </row>
    <row r="178" spans="1:63" x14ac:dyDescent="0.25">
      <c r="A178" s="21" t="s">
        <v>392</v>
      </c>
      <c r="B178" s="21">
        <v>17</v>
      </c>
      <c r="C178" s="21">
        <v>4</v>
      </c>
      <c r="D178" s="21" t="s">
        <v>71</v>
      </c>
      <c r="E178" s="21">
        <v>10</v>
      </c>
      <c r="F178" s="21">
        <v>4</v>
      </c>
      <c r="G178" s="21"/>
      <c r="H178" s="21"/>
      <c r="I178" s="21">
        <v>4</v>
      </c>
      <c r="J178" s="21" t="s">
        <v>612</v>
      </c>
      <c r="K178" s="21">
        <v>0</v>
      </c>
      <c r="L178" s="21">
        <v>4</v>
      </c>
      <c r="M178" s="21" t="s">
        <v>561</v>
      </c>
      <c r="N178" s="21">
        <v>-4</v>
      </c>
      <c r="O178" s="21">
        <v>4</v>
      </c>
      <c r="P178" s="21" t="s">
        <v>561</v>
      </c>
      <c r="Q178" s="21">
        <v>-15</v>
      </c>
      <c r="R178" s="21">
        <v>4</v>
      </c>
      <c r="S178" s="21" t="s">
        <v>561</v>
      </c>
      <c r="T178" s="21">
        <v>-14</v>
      </c>
      <c r="U178" s="21">
        <v>4</v>
      </c>
      <c r="V178" s="21" t="s">
        <v>561</v>
      </c>
      <c r="W178" s="21">
        <v>-12</v>
      </c>
      <c r="X178" s="21">
        <v>4</v>
      </c>
      <c r="Y178" s="21" t="s">
        <v>698</v>
      </c>
      <c r="Z178" s="21">
        <v>-1</v>
      </c>
      <c r="AA178" s="21">
        <v>4</v>
      </c>
      <c r="AB178" s="21" t="s">
        <v>561</v>
      </c>
      <c r="AC178" s="21">
        <v>-21</v>
      </c>
      <c r="AD178" s="21">
        <v>4</v>
      </c>
      <c r="AE178" s="21" t="s">
        <v>710</v>
      </c>
      <c r="AF178" s="21">
        <v>-18</v>
      </c>
      <c r="AG178" s="21">
        <v>4</v>
      </c>
      <c r="AH178" s="21" t="s">
        <v>85</v>
      </c>
      <c r="AI178" s="21">
        <v>-4</v>
      </c>
      <c r="AJ178" s="21">
        <v>4</v>
      </c>
      <c r="AK178" s="21" t="s">
        <v>561</v>
      </c>
      <c r="AL178" s="21">
        <v>-12</v>
      </c>
      <c r="AM178" s="21">
        <v>4</v>
      </c>
      <c r="AN178" s="21" t="s">
        <v>561</v>
      </c>
      <c r="AO178" s="21">
        <v>21</v>
      </c>
      <c r="AP178" s="21">
        <v>4</v>
      </c>
      <c r="AQ178" s="21" t="s">
        <v>561</v>
      </c>
      <c r="AR178" s="21">
        <v>5</v>
      </c>
      <c r="AS178" s="21">
        <v>4</v>
      </c>
      <c r="AT178" s="21" t="s">
        <v>561</v>
      </c>
      <c r="AU178" s="21">
        <v>-14</v>
      </c>
      <c r="AV178" s="21">
        <v>4</v>
      </c>
      <c r="AW178" s="21" t="s">
        <v>561</v>
      </c>
      <c r="AX178" s="21">
        <v>-17</v>
      </c>
      <c r="AY178" s="21">
        <v>4</v>
      </c>
      <c r="AZ178" s="21" t="s">
        <v>561</v>
      </c>
      <c r="BA178" s="21">
        <v>-16</v>
      </c>
      <c r="BB178" s="21">
        <v>4</v>
      </c>
      <c r="BC178" s="21"/>
      <c r="BD178" s="21"/>
      <c r="BE178" s="21">
        <v>4</v>
      </c>
      <c r="BF178" s="21"/>
      <c r="BG178" s="21"/>
      <c r="BH178" s="21">
        <v>4</v>
      </c>
      <c r="BI178" s="21"/>
      <c r="BJ178" s="21"/>
      <c r="BK178" s="21">
        <v>4</v>
      </c>
    </row>
    <row r="179" spans="1:63" x14ac:dyDescent="0.25">
      <c r="A179" s="21" t="s">
        <v>703</v>
      </c>
      <c r="B179" s="21">
        <v>19</v>
      </c>
      <c r="C179" s="21">
        <v>1</v>
      </c>
      <c r="D179" s="21" t="s">
        <v>700</v>
      </c>
      <c r="E179" s="21">
        <v>-1</v>
      </c>
      <c r="F179" s="21">
        <v>1</v>
      </c>
      <c r="G179" s="21"/>
      <c r="H179" s="21"/>
      <c r="I179" s="21">
        <v>1</v>
      </c>
      <c r="J179" s="21" t="s">
        <v>703</v>
      </c>
      <c r="K179" s="21">
        <v>10</v>
      </c>
      <c r="L179" s="21">
        <v>1</v>
      </c>
      <c r="M179" s="21" t="s">
        <v>614</v>
      </c>
      <c r="N179" s="21">
        <v>-7</v>
      </c>
      <c r="O179" s="21">
        <v>1</v>
      </c>
      <c r="P179" s="21" t="s">
        <v>614</v>
      </c>
      <c r="Q179" s="21">
        <v>18</v>
      </c>
      <c r="R179" s="21">
        <v>1</v>
      </c>
      <c r="S179" s="21" t="s">
        <v>614</v>
      </c>
      <c r="T179" s="21">
        <v>-14</v>
      </c>
      <c r="U179" s="21">
        <v>1</v>
      </c>
      <c r="V179" s="21" t="s">
        <v>8</v>
      </c>
      <c r="W179" s="21">
        <v>8</v>
      </c>
      <c r="X179" s="21">
        <v>1</v>
      </c>
      <c r="Y179" s="21" t="s">
        <v>696</v>
      </c>
      <c r="Z179" s="21">
        <v>11</v>
      </c>
      <c r="AA179" s="21">
        <v>1</v>
      </c>
      <c r="AB179" s="21" t="s">
        <v>8</v>
      </c>
      <c r="AC179" s="21">
        <v>12</v>
      </c>
      <c r="AD179" s="21">
        <v>1</v>
      </c>
      <c r="AE179" s="21" t="s">
        <v>703</v>
      </c>
      <c r="AF179" s="21">
        <v>10</v>
      </c>
      <c r="AG179" s="21">
        <v>1</v>
      </c>
      <c r="AH179" s="21" t="s">
        <v>393</v>
      </c>
      <c r="AI179" s="21">
        <v>-13</v>
      </c>
      <c r="AJ179" s="21">
        <v>1</v>
      </c>
      <c r="AK179" s="21" t="s">
        <v>393</v>
      </c>
      <c r="AL179" s="21">
        <v>-2</v>
      </c>
      <c r="AM179" s="21">
        <v>1</v>
      </c>
      <c r="AN179" s="21" t="s">
        <v>696</v>
      </c>
      <c r="AO179" s="21">
        <v>16</v>
      </c>
      <c r="AP179" s="21">
        <v>1</v>
      </c>
      <c r="AQ179" s="21" t="s">
        <v>562</v>
      </c>
      <c r="AR179" s="21">
        <v>-2</v>
      </c>
      <c r="AS179" s="21">
        <v>1</v>
      </c>
      <c r="AT179" s="21" t="s">
        <v>614</v>
      </c>
      <c r="AU179" s="21">
        <v>-13</v>
      </c>
      <c r="AV179" s="21">
        <v>1</v>
      </c>
      <c r="AW179" s="21" t="s">
        <v>562</v>
      </c>
      <c r="AX179" s="21">
        <v>7</v>
      </c>
      <c r="AY179" s="21">
        <v>1</v>
      </c>
      <c r="AZ179" s="21" t="s">
        <v>562</v>
      </c>
      <c r="BA179" s="21">
        <v>20</v>
      </c>
      <c r="BB179" s="21">
        <v>1</v>
      </c>
      <c r="BC179" s="21"/>
      <c r="BD179" s="21"/>
      <c r="BE179" s="21">
        <v>1</v>
      </c>
      <c r="BF179" s="21"/>
      <c r="BG179" s="21"/>
      <c r="BH179" s="21">
        <v>1</v>
      </c>
      <c r="BI179" s="21"/>
      <c r="BJ179" s="21"/>
      <c r="BK179" s="21">
        <v>1</v>
      </c>
    </row>
    <row r="180" spans="1:63" x14ac:dyDescent="0.25">
      <c r="A180" s="21" t="s">
        <v>614</v>
      </c>
      <c r="B180" s="21">
        <v>19</v>
      </c>
      <c r="C180" s="21">
        <v>2</v>
      </c>
      <c r="D180" s="21" t="s">
        <v>703</v>
      </c>
      <c r="E180" s="21">
        <v>-1</v>
      </c>
      <c r="F180" s="21">
        <v>2</v>
      </c>
      <c r="G180" s="21"/>
      <c r="H180" s="21"/>
      <c r="I180" s="21">
        <v>2</v>
      </c>
      <c r="J180" s="21" t="s">
        <v>709</v>
      </c>
      <c r="K180" s="21">
        <v>10</v>
      </c>
      <c r="L180" s="21">
        <v>2</v>
      </c>
      <c r="M180" s="21" t="s">
        <v>393</v>
      </c>
      <c r="N180" s="21">
        <v>-7</v>
      </c>
      <c r="O180" s="21">
        <v>2</v>
      </c>
      <c r="P180" s="21" t="s">
        <v>713</v>
      </c>
      <c r="Q180" s="21">
        <v>18</v>
      </c>
      <c r="R180" s="21">
        <v>2</v>
      </c>
      <c r="S180" s="21" t="s">
        <v>607</v>
      </c>
      <c r="T180" s="21">
        <v>-14</v>
      </c>
      <c r="U180" s="21">
        <v>2</v>
      </c>
      <c r="V180" s="21" t="s">
        <v>607</v>
      </c>
      <c r="W180" s="21">
        <v>8</v>
      </c>
      <c r="X180" s="21">
        <v>2</v>
      </c>
      <c r="Y180" s="21" t="s">
        <v>562</v>
      </c>
      <c r="Z180" s="21">
        <v>11</v>
      </c>
      <c r="AA180" s="21">
        <v>2</v>
      </c>
      <c r="AB180" s="21" t="s">
        <v>712</v>
      </c>
      <c r="AC180" s="21">
        <v>12</v>
      </c>
      <c r="AD180" s="21">
        <v>2</v>
      </c>
      <c r="AE180" s="21" t="s">
        <v>700</v>
      </c>
      <c r="AF180" s="21">
        <v>10</v>
      </c>
      <c r="AG180" s="21">
        <v>2</v>
      </c>
      <c r="AH180" s="21" t="s">
        <v>607</v>
      </c>
      <c r="AI180" s="21">
        <v>-13</v>
      </c>
      <c r="AJ180" s="21">
        <v>2</v>
      </c>
      <c r="AK180" s="21" t="s">
        <v>697</v>
      </c>
      <c r="AL180" s="21">
        <v>-2</v>
      </c>
      <c r="AM180" s="21">
        <v>2</v>
      </c>
      <c r="AN180" s="21" t="s">
        <v>608</v>
      </c>
      <c r="AO180" s="21">
        <v>16</v>
      </c>
      <c r="AP180" s="21">
        <v>2</v>
      </c>
      <c r="AQ180" s="21" t="s">
        <v>393</v>
      </c>
      <c r="AR180" s="21">
        <v>-2</v>
      </c>
      <c r="AS180" s="21">
        <v>2</v>
      </c>
      <c r="AT180" s="21" t="s">
        <v>45</v>
      </c>
      <c r="AU180" s="21">
        <v>-13</v>
      </c>
      <c r="AV180" s="21">
        <v>2</v>
      </c>
      <c r="AW180" s="21" t="s">
        <v>398</v>
      </c>
      <c r="AX180" s="21">
        <v>7</v>
      </c>
      <c r="AY180" s="21">
        <v>2</v>
      </c>
      <c r="AZ180" s="21" t="s">
        <v>8</v>
      </c>
      <c r="BA180" s="21">
        <v>20</v>
      </c>
      <c r="BB180" s="21">
        <v>2</v>
      </c>
      <c r="BC180" s="21"/>
      <c r="BD180" s="21"/>
      <c r="BE180" s="21">
        <v>2</v>
      </c>
      <c r="BF180" s="21"/>
      <c r="BG180" s="21"/>
      <c r="BH180" s="21">
        <v>2</v>
      </c>
      <c r="BI180" s="21"/>
      <c r="BJ180" s="21"/>
      <c r="BK180" s="21">
        <v>2</v>
      </c>
    </row>
    <row r="181" spans="1:63" x14ac:dyDescent="0.25">
      <c r="A181" s="21" t="s">
        <v>609</v>
      </c>
      <c r="B181" s="21">
        <v>19</v>
      </c>
      <c r="C181" s="21">
        <v>3</v>
      </c>
      <c r="D181" s="21" t="s">
        <v>609</v>
      </c>
      <c r="E181" s="21">
        <v>-1</v>
      </c>
      <c r="F181" s="21">
        <v>3</v>
      </c>
      <c r="G181" s="21"/>
      <c r="H181" s="21"/>
      <c r="I181" s="21">
        <v>3</v>
      </c>
      <c r="J181" s="21" t="s">
        <v>609</v>
      </c>
      <c r="K181" s="21">
        <v>10</v>
      </c>
      <c r="L181" s="21">
        <v>3</v>
      </c>
      <c r="M181" s="21" t="s">
        <v>704</v>
      </c>
      <c r="N181" s="21">
        <v>-7</v>
      </c>
      <c r="O181" s="21">
        <v>3</v>
      </c>
      <c r="P181" s="21" t="s">
        <v>705</v>
      </c>
      <c r="Q181" s="21">
        <v>18</v>
      </c>
      <c r="R181" s="21">
        <v>3</v>
      </c>
      <c r="S181" s="21" t="s">
        <v>345</v>
      </c>
      <c r="T181" s="21">
        <v>-14</v>
      </c>
      <c r="U181" s="21">
        <v>3</v>
      </c>
      <c r="V181" s="21" t="s">
        <v>709</v>
      </c>
      <c r="W181" s="21">
        <v>8</v>
      </c>
      <c r="X181" s="21">
        <v>3</v>
      </c>
      <c r="Y181" s="21" t="s">
        <v>45</v>
      </c>
      <c r="Z181" s="21">
        <v>11</v>
      </c>
      <c r="AA181" s="21">
        <v>3</v>
      </c>
      <c r="AB181" s="21" t="s">
        <v>708</v>
      </c>
      <c r="AC181" s="21">
        <v>12</v>
      </c>
      <c r="AD181" s="21">
        <v>3</v>
      </c>
      <c r="AE181" s="21" t="s">
        <v>609</v>
      </c>
      <c r="AF181" s="21">
        <v>10</v>
      </c>
      <c r="AG181" s="21">
        <v>3</v>
      </c>
      <c r="AH181" s="21" t="s">
        <v>608</v>
      </c>
      <c r="AI181" s="21">
        <v>-13</v>
      </c>
      <c r="AJ181" s="21">
        <v>3</v>
      </c>
      <c r="AK181" s="21" t="s">
        <v>8</v>
      </c>
      <c r="AL181" s="21">
        <v>-2</v>
      </c>
      <c r="AM181" s="21">
        <v>3</v>
      </c>
      <c r="AN181" s="21" t="s">
        <v>628</v>
      </c>
      <c r="AO181" s="21">
        <v>16</v>
      </c>
      <c r="AP181" s="21">
        <v>3</v>
      </c>
      <c r="AQ181" s="21" t="s">
        <v>608</v>
      </c>
      <c r="AR181" s="21">
        <v>-2</v>
      </c>
      <c r="AS181" s="21">
        <v>3</v>
      </c>
      <c r="AT181" s="21" t="s">
        <v>608</v>
      </c>
      <c r="AU181" s="21">
        <v>-13</v>
      </c>
      <c r="AV181" s="21">
        <v>3</v>
      </c>
      <c r="AW181" s="21" t="s">
        <v>712</v>
      </c>
      <c r="AX181" s="21">
        <v>7</v>
      </c>
      <c r="AY181" s="21">
        <v>3</v>
      </c>
      <c r="AZ181" s="21" t="s">
        <v>712</v>
      </c>
      <c r="BA181" s="21">
        <v>20</v>
      </c>
      <c r="BB181" s="21">
        <v>3</v>
      </c>
      <c r="BC181" s="21"/>
      <c r="BD181" s="21"/>
      <c r="BE181" s="21">
        <v>3</v>
      </c>
      <c r="BF181" s="21"/>
      <c r="BG181" s="21"/>
      <c r="BH181" s="21">
        <v>3</v>
      </c>
      <c r="BI181" s="21"/>
      <c r="BJ181" s="21"/>
      <c r="BK181" s="21">
        <v>3</v>
      </c>
    </row>
    <row r="182" spans="1:63" x14ac:dyDescent="0.25">
      <c r="A182" s="21" t="s">
        <v>561</v>
      </c>
      <c r="B182" s="21">
        <v>19</v>
      </c>
      <c r="C182" s="21">
        <v>4</v>
      </c>
      <c r="D182" s="21" t="s">
        <v>561</v>
      </c>
      <c r="E182" s="21">
        <v>-1</v>
      </c>
      <c r="F182" s="21">
        <v>4</v>
      </c>
      <c r="G182" s="21"/>
      <c r="H182" s="21"/>
      <c r="I182" s="21">
        <v>4</v>
      </c>
      <c r="J182" s="21" t="s">
        <v>561</v>
      </c>
      <c r="K182" s="21">
        <v>10</v>
      </c>
      <c r="L182" s="21">
        <v>4</v>
      </c>
      <c r="M182" s="21" t="s">
        <v>710</v>
      </c>
      <c r="N182" s="21">
        <v>-7</v>
      </c>
      <c r="O182" s="21">
        <v>4</v>
      </c>
      <c r="P182" s="21" t="s">
        <v>710</v>
      </c>
      <c r="Q182" s="21">
        <v>18</v>
      </c>
      <c r="R182" s="21">
        <v>4</v>
      </c>
      <c r="S182" s="21" t="s">
        <v>710</v>
      </c>
      <c r="T182" s="21">
        <v>-14</v>
      </c>
      <c r="U182" s="21">
        <v>4</v>
      </c>
      <c r="V182" s="21" t="s">
        <v>710</v>
      </c>
      <c r="W182" s="21">
        <v>8</v>
      </c>
      <c r="X182" s="21">
        <v>4</v>
      </c>
      <c r="Y182" s="21" t="s">
        <v>705</v>
      </c>
      <c r="Z182" s="21">
        <v>11</v>
      </c>
      <c r="AA182" s="21">
        <v>4</v>
      </c>
      <c r="AB182" s="21" t="s">
        <v>392</v>
      </c>
      <c r="AC182" s="21">
        <v>12</v>
      </c>
      <c r="AD182" s="21">
        <v>4</v>
      </c>
      <c r="AE182" s="21" t="s">
        <v>561</v>
      </c>
      <c r="AF182" s="21">
        <v>10</v>
      </c>
      <c r="AG182" s="21">
        <v>4</v>
      </c>
      <c r="AH182" s="21" t="s">
        <v>710</v>
      </c>
      <c r="AI182" s="21">
        <v>-13</v>
      </c>
      <c r="AJ182" s="21">
        <v>4</v>
      </c>
      <c r="AK182" s="21" t="s">
        <v>45</v>
      </c>
      <c r="AL182" s="21">
        <v>-2</v>
      </c>
      <c r="AM182" s="21">
        <v>4</v>
      </c>
      <c r="AN182" s="21" t="s">
        <v>45</v>
      </c>
      <c r="AO182" s="21">
        <v>16</v>
      </c>
      <c r="AP182" s="21">
        <v>4</v>
      </c>
      <c r="AQ182" s="21" t="s">
        <v>45</v>
      </c>
      <c r="AR182" s="21">
        <v>-2</v>
      </c>
      <c r="AS182" s="21">
        <v>4</v>
      </c>
      <c r="AT182" s="21" t="s">
        <v>85</v>
      </c>
      <c r="AU182" s="21">
        <v>-13</v>
      </c>
      <c r="AV182" s="21">
        <v>4</v>
      </c>
      <c r="AW182" s="21" t="s">
        <v>45</v>
      </c>
      <c r="AX182" s="21">
        <v>7</v>
      </c>
      <c r="AY182" s="21">
        <v>4</v>
      </c>
      <c r="AZ182" s="21" t="s">
        <v>45</v>
      </c>
      <c r="BA182" s="21">
        <v>20</v>
      </c>
      <c r="BB182" s="21">
        <v>4</v>
      </c>
      <c r="BC182" s="21"/>
      <c r="BD182" s="21"/>
      <c r="BE182" s="21">
        <v>4</v>
      </c>
      <c r="BF182" s="21"/>
      <c r="BG182" s="21"/>
      <c r="BH182" s="21">
        <v>4</v>
      </c>
      <c r="BI182" s="21"/>
      <c r="BJ182" s="21"/>
      <c r="BK182" s="21">
        <v>4</v>
      </c>
    </row>
    <row r="183" spans="1:63" x14ac:dyDescent="0.25">
      <c r="A183" s="21" t="s">
        <v>696</v>
      </c>
      <c r="B183" s="21">
        <v>7</v>
      </c>
      <c r="C183" s="21">
        <v>1</v>
      </c>
      <c r="D183" s="21" t="s">
        <v>696</v>
      </c>
      <c r="E183" s="21">
        <v>-14</v>
      </c>
      <c r="F183" s="21">
        <v>1</v>
      </c>
      <c r="G183" s="21"/>
      <c r="H183" s="21"/>
      <c r="I183" s="21">
        <v>1</v>
      </c>
      <c r="J183" s="21" t="s">
        <v>714</v>
      </c>
      <c r="K183" s="21">
        <v>-2</v>
      </c>
      <c r="L183" s="21">
        <v>1</v>
      </c>
      <c r="M183" s="21" t="s">
        <v>709</v>
      </c>
      <c r="N183" s="21">
        <v>-16</v>
      </c>
      <c r="O183" s="21">
        <v>1</v>
      </c>
      <c r="P183" s="21" t="s">
        <v>706</v>
      </c>
      <c r="Q183" s="21">
        <v>2</v>
      </c>
      <c r="R183" s="21">
        <v>1</v>
      </c>
      <c r="S183" s="21" t="s">
        <v>706</v>
      </c>
      <c r="T183" s="21">
        <v>-4</v>
      </c>
      <c r="U183" s="21">
        <v>1</v>
      </c>
      <c r="V183" s="21" t="s">
        <v>713</v>
      </c>
      <c r="W183" s="21">
        <v>-13</v>
      </c>
      <c r="X183" s="21">
        <v>1</v>
      </c>
      <c r="Y183" s="21" t="s">
        <v>700</v>
      </c>
      <c r="Z183" s="21">
        <v>0</v>
      </c>
      <c r="AA183" s="21">
        <v>1</v>
      </c>
      <c r="AB183" s="21" t="s">
        <v>607</v>
      </c>
      <c r="AC183" s="21">
        <v>-27</v>
      </c>
      <c r="AD183" s="21">
        <v>1</v>
      </c>
      <c r="AE183" s="21" t="s">
        <v>696</v>
      </c>
      <c r="AF183" s="21">
        <v>12</v>
      </c>
      <c r="AG183" s="21">
        <v>1</v>
      </c>
      <c r="AH183" s="21" t="s">
        <v>696</v>
      </c>
      <c r="AI183" s="21">
        <v>16</v>
      </c>
      <c r="AJ183" s="21">
        <v>1</v>
      </c>
      <c r="AK183" s="21" t="s">
        <v>614</v>
      </c>
      <c r="AL183" s="21">
        <v>-17</v>
      </c>
      <c r="AM183" s="21">
        <v>1</v>
      </c>
      <c r="AN183" s="21" t="s">
        <v>712</v>
      </c>
      <c r="AO183" s="21">
        <v>0</v>
      </c>
      <c r="AP183" s="21">
        <v>1</v>
      </c>
      <c r="AQ183" s="21" t="s">
        <v>696</v>
      </c>
      <c r="AR183" s="21">
        <v>12</v>
      </c>
      <c r="AS183" s="21">
        <v>1</v>
      </c>
      <c r="AT183" s="21" t="s">
        <v>696</v>
      </c>
      <c r="AU183" s="21">
        <v>-16</v>
      </c>
      <c r="AV183" s="21">
        <v>1</v>
      </c>
      <c r="AW183" s="21" t="s">
        <v>393</v>
      </c>
      <c r="AX183" s="21">
        <v>-9</v>
      </c>
      <c r="AY183" s="21">
        <v>1</v>
      </c>
      <c r="AZ183" s="21" t="s">
        <v>393</v>
      </c>
      <c r="BA183" s="21">
        <v>-9</v>
      </c>
      <c r="BB183" s="21">
        <v>1</v>
      </c>
      <c r="BC183" s="21"/>
      <c r="BD183" s="21"/>
      <c r="BE183" s="21">
        <v>1</v>
      </c>
      <c r="BF183" s="21"/>
      <c r="BG183" s="21"/>
      <c r="BH183" s="21">
        <v>1</v>
      </c>
      <c r="BI183" s="21"/>
      <c r="BJ183" s="21"/>
      <c r="BK183" s="21">
        <v>1</v>
      </c>
    </row>
    <row r="184" spans="1:63" x14ac:dyDescent="0.25">
      <c r="A184" s="21" t="s">
        <v>702</v>
      </c>
      <c r="B184" s="21">
        <v>7</v>
      </c>
      <c r="C184" s="21">
        <v>2</v>
      </c>
      <c r="D184" s="21" t="s">
        <v>709</v>
      </c>
      <c r="E184" s="21">
        <v>-14</v>
      </c>
      <c r="F184" s="21">
        <v>2</v>
      </c>
      <c r="G184" s="21"/>
      <c r="H184" s="21"/>
      <c r="I184" s="21">
        <v>2</v>
      </c>
      <c r="J184" s="21"/>
      <c r="K184" s="21"/>
      <c r="L184" s="21">
        <v>2</v>
      </c>
      <c r="M184" s="21" t="s">
        <v>714</v>
      </c>
      <c r="N184" s="21">
        <v>-16</v>
      </c>
      <c r="O184" s="21">
        <v>2</v>
      </c>
      <c r="P184" s="21" t="s">
        <v>714</v>
      </c>
      <c r="Q184" s="21">
        <v>2</v>
      </c>
      <c r="R184" s="21">
        <v>2</v>
      </c>
      <c r="S184" s="21" t="s">
        <v>562</v>
      </c>
      <c r="T184" s="21">
        <v>-4</v>
      </c>
      <c r="U184" s="21">
        <v>2</v>
      </c>
      <c r="V184" s="21" t="s">
        <v>562</v>
      </c>
      <c r="W184" s="21">
        <v>-13</v>
      </c>
      <c r="X184" s="21">
        <v>2</v>
      </c>
      <c r="Y184" s="21" t="s">
        <v>607</v>
      </c>
      <c r="Z184" s="21">
        <v>0</v>
      </c>
      <c r="AA184" s="21">
        <v>2</v>
      </c>
      <c r="AB184" s="21" t="s">
        <v>562</v>
      </c>
      <c r="AC184" s="21">
        <v>-27</v>
      </c>
      <c r="AD184" s="21">
        <v>2</v>
      </c>
      <c r="AE184" s="21" t="s">
        <v>708</v>
      </c>
      <c r="AF184" s="21">
        <v>12</v>
      </c>
      <c r="AG184" s="21">
        <v>2</v>
      </c>
      <c r="AH184" s="21" t="s">
        <v>712</v>
      </c>
      <c r="AI184" s="21">
        <v>16</v>
      </c>
      <c r="AJ184" s="21">
        <v>2</v>
      </c>
      <c r="AK184" s="21" t="s">
        <v>712</v>
      </c>
      <c r="AL184" s="21">
        <v>-17</v>
      </c>
      <c r="AM184" s="21">
        <v>2</v>
      </c>
      <c r="AN184" s="21" t="s">
        <v>708</v>
      </c>
      <c r="AO184" s="21">
        <v>0</v>
      </c>
      <c r="AP184" s="21">
        <v>2</v>
      </c>
      <c r="AQ184" s="21" t="s">
        <v>708</v>
      </c>
      <c r="AR184" s="21">
        <v>12</v>
      </c>
      <c r="AS184" s="21">
        <v>2</v>
      </c>
      <c r="AT184" s="21" t="s">
        <v>708</v>
      </c>
      <c r="AU184" s="21">
        <v>-16</v>
      </c>
      <c r="AV184" s="21">
        <v>2</v>
      </c>
      <c r="AW184" s="21" t="s">
        <v>703</v>
      </c>
      <c r="AX184" s="21">
        <v>-9</v>
      </c>
      <c r="AY184" s="21">
        <v>2</v>
      </c>
      <c r="AZ184" s="21" t="s">
        <v>703</v>
      </c>
      <c r="BA184" s="21">
        <v>-9</v>
      </c>
      <c r="BB184" s="21">
        <v>2</v>
      </c>
      <c r="BC184" s="21"/>
      <c r="BD184" s="21"/>
      <c r="BE184" s="21">
        <v>2</v>
      </c>
      <c r="BF184" s="21"/>
      <c r="BG184" s="21"/>
      <c r="BH184" s="21">
        <v>2</v>
      </c>
      <c r="BI184" s="21"/>
      <c r="BJ184" s="21"/>
      <c r="BK184" s="21">
        <v>2</v>
      </c>
    </row>
    <row r="185" spans="1:63" x14ac:dyDescent="0.25">
      <c r="A185" s="21" t="s">
        <v>498</v>
      </c>
      <c r="B185" s="21">
        <v>7</v>
      </c>
      <c r="C185" s="21">
        <v>3</v>
      </c>
      <c r="D185" s="21" t="s">
        <v>345</v>
      </c>
      <c r="E185" s="21">
        <v>-14</v>
      </c>
      <c r="F185" s="21">
        <v>3</v>
      </c>
      <c r="G185" s="21"/>
      <c r="H185" s="21"/>
      <c r="I185" s="21">
        <v>3</v>
      </c>
      <c r="J185" s="21" t="s">
        <v>704</v>
      </c>
      <c r="K185" s="21">
        <v>-2</v>
      </c>
      <c r="L185" s="21">
        <v>3</v>
      </c>
      <c r="M185" s="21" t="s">
        <v>607</v>
      </c>
      <c r="N185" s="21">
        <v>-16</v>
      </c>
      <c r="O185" s="21">
        <v>3</v>
      </c>
      <c r="P185" s="21" t="s">
        <v>607</v>
      </c>
      <c r="Q185" s="21">
        <v>2</v>
      </c>
      <c r="R185" s="21">
        <v>3</v>
      </c>
      <c r="S185" s="21" t="s">
        <v>628</v>
      </c>
      <c r="T185" s="21">
        <v>-4</v>
      </c>
      <c r="U185" s="21">
        <v>3</v>
      </c>
      <c r="V185" s="21" t="s">
        <v>398</v>
      </c>
      <c r="W185" s="21">
        <v>-13</v>
      </c>
      <c r="X185" s="21">
        <v>3</v>
      </c>
      <c r="Y185" s="21" t="s">
        <v>628</v>
      </c>
      <c r="Z185" s="21">
        <v>0</v>
      </c>
      <c r="AA185" s="21">
        <v>3</v>
      </c>
      <c r="AB185" s="21" t="s">
        <v>45</v>
      </c>
      <c r="AC185" s="21">
        <v>-27</v>
      </c>
      <c r="AD185" s="21">
        <v>3</v>
      </c>
      <c r="AE185" s="21" t="s">
        <v>403</v>
      </c>
      <c r="AF185" s="21">
        <v>12</v>
      </c>
      <c r="AG185" s="21">
        <v>3</v>
      </c>
      <c r="AH185" s="21" t="s">
        <v>403</v>
      </c>
      <c r="AI185" s="21">
        <v>16</v>
      </c>
      <c r="AJ185" s="21">
        <v>3</v>
      </c>
      <c r="AK185" s="21" t="s">
        <v>708</v>
      </c>
      <c r="AL185" s="21">
        <v>-17</v>
      </c>
      <c r="AM185" s="21">
        <v>3</v>
      </c>
      <c r="AN185" s="21" t="s">
        <v>403</v>
      </c>
      <c r="AO185" s="21">
        <v>0</v>
      </c>
      <c r="AP185" s="21">
        <v>3</v>
      </c>
      <c r="AQ185" s="21" t="s">
        <v>403</v>
      </c>
      <c r="AR185" s="21">
        <v>12</v>
      </c>
      <c r="AS185" s="21">
        <v>3</v>
      </c>
      <c r="AT185" s="21" t="s">
        <v>712</v>
      </c>
      <c r="AU185" s="21">
        <v>-16</v>
      </c>
      <c r="AV185" s="21">
        <v>3</v>
      </c>
      <c r="AW185" s="21" t="s">
        <v>708</v>
      </c>
      <c r="AX185" s="21">
        <v>-9</v>
      </c>
      <c r="AY185" s="21">
        <v>3</v>
      </c>
      <c r="AZ185" s="21" t="s">
        <v>398</v>
      </c>
      <c r="BA185" s="21">
        <v>-9</v>
      </c>
      <c r="BB185" s="21">
        <v>3</v>
      </c>
      <c r="BC185" s="21"/>
      <c r="BD185" s="21"/>
      <c r="BE185" s="21">
        <v>3</v>
      </c>
      <c r="BF185" s="21"/>
      <c r="BG185" s="21"/>
      <c r="BH185" s="21">
        <v>3</v>
      </c>
      <c r="BI185" s="21"/>
      <c r="BJ185" s="21"/>
      <c r="BK185" s="21">
        <v>3</v>
      </c>
    </row>
    <row r="186" spans="1:63" x14ac:dyDescent="0.25">
      <c r="A186" s="21" t="s">
        <v>701</v>
      </c>
      <c r="B186" s="21">
        <v>7</v>
      </c>
      <c r="C186" s="21">
        <v>4</v>
      </c>
      <c r="D186" s="21" t="s">
        <v>154</v>
      </c>
      <c r="E186" s="21">
        <v>-14</v>
      </c>
      <c r="F186" s="21">
        <v>4</v>
      </c>
      <c r="G186" s="21"/>
      <c r="H186" s="21"/>
      <c r="I186" s="21">
        <v>4</v>
      </c>
      <c r="J186" s="21" t="s">
        <v>710</v>
      </c>
      <c r="K186" s="21">
        <v>-2</v>
      </c>
      <c r="L186" s="21">
        <v>4</v>
      </c>
      <c r="M186" s="21" t="s">
        <v>612</v>
      </c>
      <c r="N186" s="21">
        <v>-16</v>
      </c>
      <c r="O186" s="21">
        <v>4</v>
      </c>
      <c r="P186" s="21" t="s">
        <v>704</v>
      </c>
      <c r="Q186" s="21">
        <v>2</v>
      </c>
      <c r="R186" s="21">
        <v>4</v>
      </c>
      <c r="S186" s="21" t="s">
        <v>612</v>
      </c>
      <c r="T186" s="21">
        <v>-4</v>
      </c>
      <c r="U186" s="21">
        <v>4</v>
      </c>
      <c r="V186" s="21" t="s">
        <v>698</v>
      </c>
      <c r="W186" s="21">
        <v>-13</v>
      </c>
      <c r="X186" s="21">
        <v>4</v>
      </c>
      <c r="Y186" s="21" t="s">
        <v>710</v>
      </c>
      <c r="Z186" s="21">
        <v>0</v>
      </c>
      <c r="AA186" s="21">
        <v>4</v>
      </c>
      <c r="AB186" s="21" t="s">
        <v>710</v>
      </c>
      <c r="AC186" s="21">
        <v>-27</v>
      </c>
      <c r="AD186" s="21">
        <v>4</v>
      </c>
      <c r="AE186" s="21" t="s">
        <v>392</v>
      </c>
      <c r="AF186" s="21">
        <v>12</v>
      </c>
      <c r="AG186" s="21">
        <v>4</v>
      </c>
      <c r="AH186" s="21" t="s">
        <v>392</v>
      </c>
      <c r="AI186" s="21">
        <v>16</v>
      </c>
      <c r="AJ186" s="21">
        <v>4</v>
      </c>
      <c r="AK186" s="21" t="s">
        <v>403</v>
      </c>
      <c r="AL186" s="21">
        <v>-17</v>
      </c>
      <c r="AM186" s="21">
        <v>4</v>
      </c>
      <c r="AN186" s="21" t="s">
        <v>392</v>
      </c>
      <c r="AO186" s="21">
        <v>0</v>
      </c>
      <c r="AP186" s="21">
        <v>4</v>
      </c>
      <c r="AQ186" s="21" t="s">
        <v>392</v>
      </c>
      <c r="AR186" s="21">
        <v>12</v>
      </c>
      <c r="AS186" s="21">
        <v>4</v>
      </c>
      <c r="AT186" s="21" t="s">
        <v>403</v>
      </c>
      <c r="AU186" s="21">
        <v>-16</v>
      </c>
      <c r="AV186" s="21">
        <v>4</v>
      </c>
      <c r="AW186" s="21" t="s">
        <v>403</v>
      </c>
      <c r="AX186" s="21">
        <v>-9</v>
      </c>
      <c r="AY186" s="21">
        <v>4</v>
      </c>
      <c r="AZ186" s="21" t="s">
        <v>704</v>
      </c>
      <c r="BA186" s="21">
        <v>-9</v>
      </c>
      <c r="BB186" s="21">
        <v>4</v>
      </c>
      <c r="BC186" s="21"/>
      <c r="BD186" s="21"/>
      <c r="BE186" s="21">
        <v>4</v>
      </c>
      <c r="BF186" s="21"/>
      <c r="BG186" s="21"/>
      <c r="BH186" s="21">
        <v>4</v>
      </c>
      <c r="BI186" s="21"/>
      <c r="BJ186" s="21"/>
      <c r="BK186" s="21">
        <v>4</v>
      </c>
    </row>
    <row r="187" spans="1:63" x14ac:dyDescent="0.25">
      <c r="A187" s="21"/>
      <c r="B187" s="21"/>
      <c r="C187" s="21">
        <v>1</v>
      </c>
      <c r="D187" s="21"/>
      <c r="E187" s="21"/>
      <c r="F187" s="21">
        <v>1</v>
      </c>
      <c r="G187" s="21"/>
      <c r="H187" s="21"/>
      <c r="I187" s="21">
        <v>1</v>
      </c>
      <c r="J187" s="21"/>
      <c r="K187" s="21"/>
      <c r="L187" s="21">
        <v>1</v>
      </c>
      <c r="M187" s="21"/>
      <c r="N187" s="21"/>
      <c r="O187" s="21">
        <v>1</v>
      </c>
      <c r="P187" s="21"/>
      <c r="Q187" s="21"/>
      <c r="R187" s="21">
        <v>1</v>
      </c>
      <c r="S187" s="21"/>
      <c r="T187" s="21"/>
      <c r="U187" s="21">
        <v>1</v>
      </c>
      <c r="V187" s="21"/>
      <c r="W187" s="21"/>
      <c r="X187" s="21">
        <v>1</v>
      </c>
      <c r="Y187" s="21"/>
      <c r="Z187" s="21"/>
      <c r="AA187" s="21">
        <v>1</v>
      </c>
      <c r="AB187" s="21"/>
      <c r="AC187" s="21"/>
      <c r="AD187" s="21">
        <v>1</v>
      </c>
      <c r="AE187" s="21"/>
      <c r="AF187" s="21"/>
      <c r="AG187" s="21">
        <v>1</v>
      </c>
      <c r="AH187" s="21"/>
      <c r="AI187" s="21"/>
      <c r="AJ187" s="21">
        <v>1</v>
      </c>
      <c r="AK187" s="21"/>
      <c r="AL187" s="21"/>
      <c r="AM187" s="21">
        <v>1</v>
      </c>
      <c r="AN187" s="21"/>
      <c r="AO187" s="21"/>
      <c r="AP187" s="21">
        <v>1</v>
      </c>
      <c r="AQ187" s="21"/>
      <c r="AR187" s="21"/>
      <c r="AS187" s="21">
        <v>1</v>
      </c>
      <c r="AT187" s="21"/>
      <c r="AU187" s="21"/>
      <c r="AV187" s="21">
        <v>1</v>
      </c>
      <c r="AW187" s="21"/>
      <c r="AX187" s="21"/>
      <c r="AY187" s="21">
        <v>1</v>
      </c>
      <c r="BB187" s="21">
        <v>1</v>
      </c>
      <c r="BC187" s="21"/>
      <c r="BD187" s="21"/>
      <c r="BE187" s="21">
        <v>1</v>
      </c>
      <c r="BF187" s="21"/>
      <c r="BG187" s="21"/>
      <c r="BH187" s="21">
        <v>1</v>
      </c>
      <c r="BI187" s="21"/>
      <c r="BJ187" s="21"/>
      <c r="BK187" s="21">
        <v>1</v>
      </c>
    </row>
    <row r="188" spans="1:63" x14ac:dyDescent="0.25">
      <c r="A188" s="21"/>
      <c r="B188" s="21"/>
      <c r="C188" s="21">
        <v>2</v>
      </c>
      <c r="D188" s="21"/>
      <c r="E188" s="21"/>
      <c r="F188" s="21">
        <v>2</v>
      </c>
      <c r="G188" s="21"/>
      <c r="H188" s="21"/>
      <c r="I188" s="21">
        <v>2</v>
      </c>
      <c r="J188" s="21"/>
      <c r="K188" s="21"/>
      <c r="L188" s="21">
        <v>2</v>
      </c>
      <c r="M188" s="21"/>
      <c r="N188" s="21"/>
      <c r="O188" s="21">
        <v>2</v>
      </c>
      <c r="P188" s="21"/>
      <c r="Q188" s="21"/>
      <c r="R188" s="21">
        <v>2</v>
      </c>
      <c r="S188" s="21"/>
      <c r="T188" s="21"/>
      <c r="U188" s="21">
        <v>2</v>
      </c>
      <c r="V188" s="21"/>
      <c r="W188" s="21"/>
      <c r="X188" s="21">
        <v>2</v>
      </c>
      <c r="Y188" s="21"/>
      <c r="Z188" s="21"/>
      <c r="AA188" s="21">
        <v>2</v>
      </c>
      <c r="AB188" s="21"/>
      <c r="AC188" s="21"/>
      <c r="AD188" s="21">
        <v>2</v>
      </c>
      <c r="AE188" s="21"/>
      <c r="AF188" s="21"/>
      <c r="AG188" s="21">
        <v>2</v>
      </c>
      <c r="AH188" s="21"/>
      <c r="AI188" s="21"/>
      <c r="AJ188" s="21">
        <v>2</v>
      </c>
      <c r="AK188" s="21"/>
      <c r="AL188" s="21"/>
      <c r="AM188" s="21">
        <v>2</v>
      </c>
      <c r="AN188" s="21"/>
      <c r="AO188" s="21"/>
      <c r="AP188" s="21">
        <v>2</v>
      </c>
      <c r="AQ188" s="21"/>
      <c r="AR188" s="21"/>
      <c r="AS188" s="21">
        <v>2</v>
      </c>
      <c r="AT188" s="21"/>
      <c r="AU188" s="21"/>
      <c r="AV188" s="21">
        <v>2</v>
      </c>
      <c r="AW188" s="21"/>
      <c r="AX188" s="21"/>
      <c r="AY188" s="21">
        <v>2</v>
      </c>
      <c r="BB188" s="21">
        <v>2</v>
      </c>
      <c r="BC188" s="21"/>
      <c r="BD188" s="21"/>
      <c r="BE188" s="21">
        <v>2</v>
      </c>
      <c r="BF188" s="21"/>
      <c r="BG188" s="21"/>
      <c r="BH188" s="21">
        <v>2</v>
      </c>
      <c r="BI188" s="21"/>
      <c r="BJ188" s="21"/>
      <c r="BK188" s="21">
        <v>2</v>
      </c>
    </row>
    <row r="189" spans="1:63" x14ac:dyDescent="0.25">
      <c r="A189" s="21"/>
      <c r="B189" s="21"/>
      <c r="C189" s="21">
        <v>3</v>
      </c>
      <c r="D189" s="21"/>
      <c r="E189" s="21"/>
      <c r="F189" s="21">
        <v>3</v>
      </c>
      <c r="G189" s="21"/>
      <c r="H189" s="21"/>
      <c r="I189" s="21">
        <v>3</v>
      </c>
      <c r="J189" s="21"/>
      <c r="K189" s="21"/>
      <c r="L189" s="21">
        <v>3</v>
      </c>
      <c r="M189" s="21"/>
      <c r="N189" s="21"/>
      <c r="O189" s="21">
        <v>3</v>
      </c>
      <c r="P189" s="21"/>
      <c r="Q189" s="21"/>
      <c r="R189" s="21">
        <v>3</v>
      </c>
      <c r="S189" s="21"/>
      <c r="T189" s="21"/>
      <c r="U189" s="21">
        <v>3</v>
      </c>
      <c r="V189" s="21"/>
      <c r="W189" s="21"/>
      <c r="X189" s="21">
        <v>3</v>
      </c>
      <c r="Y189" s="21"/>
      <c r="Z189" s="21"/>
      <c r="AA189" s="21">
        <v>3</v>
      </c>
      <c r="AB189" s="21"/>
      <c r="AC189" s="21"/>
      <c r="AD189" s="21">
        <v>3</v>
      </c>
      <c r="AE189" s="21"/>
      <c r="AF189" s="21"/>
      <c r="AG189" s="21">
        <v>3</v>
      </c>
      <c r="AH189" s="21"/>
      <c r="AI189" s="21"/>
      <c r="AJ189" s="21">
        <v>3</v>
      </c>
      <c r="AK189" s="21"/>
      <c r="AL189" s="21"/>
      <c r="AM189" s="21">
        <v>3</v>
      </c>
      <c r="AN189" s="21"/>
      <c r="AO189" s="21"/>
      <c r="AP189" s="21">
        <v>3</v>
      </c>
      <c r="AQ189" s="21"/>
      <c r="AR189" s="21"/>
      <c r="AS189" s="21">
        <v>3</v>
      </c>
      <c r="AT189" s="21"/>
      <c r="AU189" s="21"/>
      <c r="AV189" s="21">
        <v>3</v>
      </c>
      <c r="AW189" s="21"/>
      <c r="AX189" s="21"/>
      <c r="AY189" s="21">
        <v>3</v>
      </c>
      <c r="BB189" s="21">
        <v>3</v>
      </c>
      <c r="BC189" s="21"/>
      <c r="BD189" s="21"/>
      <c r="BE189" s="21">
        <v>3</v>
      </c>
      <c r="BF189" s="21"/>
      <c r="BG189" s="21"/>
      <c r="BH189" s="21">
        <v>3</v>
      </c>
      <c r="BI189" s="21"/>
      <c r="BJ189" s="21"/>
      <c r="BK189" s="21">
        <v>3</v>
      </c>
    </row>
    <row r="190" spans="1:63" x14ac:dyDescent="0.25">
      <c r="A190" s="21"/>
      <c r="B190" s="21"/>
      <c r="C190" s="21">
        <v>4</v>
      </c>
      <c r="D190" s="21"/>
      <c r="E190" s="21"/>
      <c r="F190" s="21">
        <v>4</v>
      </c>
      <c r="G190" s="21"/>
      <c r="H190" s="21"/>
      <c r="I190" s="21">
        <v>4</v>
      </c>
      <c r="J190" s="21"/>
      <c r="K190" s="21"/>
      <c r="L190" s="21">
        <v>4</v>
      </c>
      <c r="M190" s="21"/>
      <c r="N190" s="21"/>
      <c r="O190" s="21">
        <v>4</v>
      </c>
      <c r="P190" s="21"/>
      <c r="Q190" s="21"/>
      <c r="R190" s="21">
        <v>4</v>
      </c>
      <c r="S190" s="21"/>
      <c r="T190" s="21"/>
      <c r="U190" s="21">
        <v>4</v>
      </c>
      <c r="V190" s="21"/>
      <c r="W190" s="21"/>
      <c r="X190" s="21">
        <v>4</v>
      </c>
      <c r="Y190" s="21"/>
      <c r="Z190" s="21"/>
      <c r="AA190" s="21">
        <v>4</v>
      </c>
      <c r="AB190" s="21"/>
      <c r="AC190" s="21"/>
      <c r="AD190" s="21">
        <v>4</v>
      </c>
      <c r="AE190" s="21"/>
      <c r="AF190" s="21"/>
      <c r="AG190" s="21">
        <v>4</v>
      </c>
      <c r="AH190" s="21"/>
      <c r="AI190" s="21"/>
      <c r="AJ190" s="21">
        <v>4</v>
      </c>
      <c r="AK190" s="21"/>
      <c r="AL190" s="21"/>
      <c r="AM190" s="21">
        <v>4</v>
      </c>
      <c r="AN190" s="21"/>
      <c r="AO190" s="21"/>
      <c r="AP190" s="21">
        <v>4</v>
      </c>
      <c r="AQ190" s="21"/>
      <c r="AR190" s="21"/>
      <c r="AS190" s="21">
        <v>4</v>
      </c>
      <c r="AT190" s="21"/>
      <c r="AU190" s="21"/>
      <c r="AV190" s="21">
        <v>4</v>
      </c>
      <c r="AW190" s="21"/>
      <c r="AX190" s="21"/>
      <c r="AY190" s="21">
        <v>4</v>
      </c>
      <c r="BB190" s="21">
        <v>4</v>
      </c>
      <c r="BC190" s="21"/>
      <c r="BD190" s="21"/>
      <c r="BE190" s="21">
        <v>4</v>
      </c>
      <c r="BF190" s="21"/>
      <c r="BG190" s="21"/>
      <c r="BH190" s="21">
        <v>4</v>
      </c>
      <c r="BI190" s="21"/>
      <c r="BJ190" s="21"/>
      <c r="BK190" s="21">
        <v>4</v>
      </c>
    </row>
    <row r="191" spans="1:63" x14ac:dyDescent="0.25">
      <c r="A191" s="21"/>
      <c r="B191" s="21"/>
      <c r="C191" s="21">
        <v>1</v>
      </c>
      <c r="D191" s="21"/>
      <c r="E191" s="21"/>
      <c r="F191" s="21">
        <v>1</v>
      </c>
      <c r="G191" s="21"/>
      <c r="H191" s="21"/>
      <c r="I191" s="21">
        <v>1</v>
      </c>
      <c r="J191" s="21"/>
      <c r="K191" s="21"/>
      <c r="L191" s="21">
        <v>1</v>
      </c>
      <c r="M191" s="21"/>
      <c r="N191" s="21"/>
      <c r="O191" s="21">
        <v>1</v>
      </c>
      <c r="P191" s="21"/>
      <c r="Q191" s="21"/>
      <c r="R191" s="21">
        <v>1</v>
      </c>
      <c r="S191" s="21"/>
      <c r="T191" s="21"/>
      <c r="U191" s="21">
        <v>1</v>
      </c>
      <c r="V191" s="21"/>
      <c r="W191" s="21"/>
      <c r="X191" s="21">
        <v>1</v>
      </c>
      <c r="Y191" s="21"/>
      <c r="Z191" s="21"/>
      <c r="AA191" s="21">
        <v>1</v>
      </c>
      <c r="AB191" s="21"/>
      <c r="AC191" s="21"/>
      <c r="AD191" s="21">
        <v>1</v>
      </c>
      <c r="AE191" s="21"/>
      <c r="AF191" s="21"/>
      <c r="AG191" s="21">
        <v>1</v>
      </c>
      <c r="AH191" s="21"/>
      <c r="AI191" s="21"/>
      <c r="AJ191" s="21">
        <v>1</v>
      </c>
      <c r="AK191" s="21"/>
      <c r="AL191" s="21"/>
      <c r="AM191" s="21">
        <v>1</v>
      </c>
      <c r="AN191" s="21"/>
      <c r="AO191" s="21"/>
      <c r="AP191" s="21">
        <v>1</v>
      </c>
      <c r="AQ191" s="21"/>
      <c r="AR191" s="21"/>
      <c r="AS191" s="21">
        <v>1</v>
      </c>
      <c r="AT191" s="21"/>
      <c r="AU191" s="21"/>
      <c r="AV191" s="21">
        <v>1</v>
      </c>
      <c r="AW191" s="21"/>
      <c r="AX191" s="21"/>
      <c r="AY191" s="21">
        <v>1</v>
      </c>
      <c r="BB191" s="21">
        <v>1</v>
      </c>
      <c r="BC191" s="21"/>
      <c r="BD191" s="21"/>
      <c r="BE191" s="21">
        <v>1</v>
      </c>
      <c r="BF191" s="21"/>
      <c r="BG191" s="21"/>
      <c r="BH191" s="21">
        <v>1</v>
      </c>
      <c r="BI191" s="21"/>
      <c r="BJ191" s="21"/>
      <c r="BK191" s="21">
        <v>1</v>
      </c>
    </row>
    <row r="192" spans="1:63" x14ac:dyDescent="0.25">
      <c r="A192" s="21"/>
      <c r="B192" s="21"/>
      <c r="C192" s="21">
        <v>2</v>
      </c>
      <c r="D192" s="21"/>
      <c r="E192" s="21"/>
      <c r="F192" s="21">
        <v>2</v>
      </c>
      <c r="G192" s="21"/>
      <c r="H192" s="21"/>
      <c r="I192" s="21">
        <v>2</v>
      </c>
      <c r="J192" s="21"/>
      <c r="K192" s="21"/>
      <c r="L192" s="21">
        <v>2</v>
      </c>
      <c r="M192" s="21"/>
      <c r="N192" s="21"/>
      <c r="O192" s="21">
        <v>2</v>
      </c>
      <c r="P192" s="21"/>
      <c r="Q192" s="21"/>
      <c r="R192" s="21">
        <v>2</v>
      </c>
      <c r="S192" s="21"/>
      <c r="T192" s="21"/>
      <c r="U192" s="21">
        <v>2</v>
      </c>
      <c r="V192" s="21"/>
      <c r="W192" s="21"/>
      <c r="X192" s="21">
        <v>2</v>
      </c>
      <c r="Y192" s="21"/>
      <c r="Z192" s="21"/>
      <c r="AA192" s="21">
        <v>2</v>
      </c>
      <c r="AB192" s="21"/>
      <c r="AC192" s="21"/>
      <c r="AD192" s="21">
        <v>2</v>
      </c>
      <c r="AE192" s="21"/>
      <c r="AF192" s="21"/>
      <c r="AG192" s="21">
        <v>2</v>
      </c>
      <c r="AH192" s="21"/>
      <c r="AI192" s="21"/>
      <c r="AJ192" s="21">
        <v>2</v>
      </c>
      <c r="AK192" s="21"/>
      <c r="AL192" s="21"/>
      <c r="AM192" s="21">
        <v>2</v>
      </c>
      <c r="AN192" s="21"/>
      <c r="AO192" s="21"/>
      <c r="AP192" s="21">
        <v>2</v>
      </c>
      <c r="AQ192" s="21"/>
      <c r="AR192" s="21"/>
      <c r="AS192" s="21">
        <v>2</v>
      </c>
      <c r="AT192" s="21"/>
      <c r="AU192" s="21"/>
      <c r="AV192" s="21">
        <v>2</v>
      </c>
      <c r="AW192" s="21"/>
      <c r="AX192" s="21"/>
      <c r="AY192" s="21">
        <v>2</v>
      </c>
      <c r="BB192" s="21">
        <v>2</v>
      </c>
      <c r="BC192" s="21"/>
      <c r="BD192" s="21"/>
      <c r="BE192" s="21">
        <v>2</v>
      </c>
      <c r="BF192" s="21"/>
      <c r="BG192" s="21"/>
      <c r="BH192" s="21">
        <v>2</v>
      </c>
      <c r="BI192" s="21"/>
      <c r="BJ192" s="21"/>
      <c r="BK192" s="21">
        <v>2</v>
      </c>
    </row>
    <row r="193" spans="1:63" x14ac:dyDescent="0.25">
      <c r="A193" s="21"/>
      <c r="B193" s="21"/>
      <c r="C193" s="21">
        <v>3</v>
      </c>
      <c r="D193" s="21"/>
      <c r="E193" s="21"/>
      <c r="F193" s="21">
        <v>3</v>
      </c>
      <c r="G193" s="21"/>
      <c r="H193" s="21"/>
      <c r="I193" s="21">
        <v>3</v>
      </c>
      <c r="J193" s="21"/>
      <c r="K193" s="21"/>
      <c r="L193" s="21">
        <v>3</v>
      </c>
      <c r="M193" s="21"/>
      <c r="N193" s="21"/>
      <c r="O193" s="21">
        <v>3</v>
      </c>
      <c r="P193" s="21"/>
      <c r="Q193" s="21"/>
      <c r="R193" s="21">
        <v>3</v>
      </c>
      <c r="S193" s="21"/>
      <c r="T193" s="21"/>
      <c r="U193" s="21">
        <v>3</v>
      </c>
      <c r="V193" s="21"/>
      <c r="W193" s="21"/>
      <c r="X193" s="21">
        <v>3</v>
      </c>
      <c r="Y193" s="21"/>
      <c r="Z193" s="21"/>
      <c r="AA193" s="21">
        <v>3</v>
      </c>
      <c r="AB193" s="21"/>
      <c r="AC193" s="21"/>
      <c r="AD193" s="21">
        <v>3</v>
      </c>
      <c r="AE193" s="21"/>
      <c r="AF193" s="21"/>
      <c r="AG193" s="21">
        <v>3</v>
      </c>
      <c r="AH193" s="21"/>
      <c r="AI193" s="21"/>
      <c r="AJ193" s="21">
        <v>3</v>
      </c>
      <c r="AK193" s="21"/>
      <c r="AL193" s="21"/>
      <c r="AM193" s="21">
        <v>3</v>
      </c>
      <c r="AN193" s="21"/>
      <c r="AO193" s="21"/>
      <c r="AP193" s="21">
        <v>3</v>
      </c>
      <c r="AQ193" s="21"/>
      <c r="AR193" s="21"/>
      <c r="AS193" s="21">
        <v>3</v>
      </c>
      <c r="AT193" s="21"/>
      <c r="AU193" s="21"/>
      <c r="AV193" s="21">
        <v>3</v>
      </c>
      <c r="AW193" s="21"/>
      <c r="AX193" s="21"/>
      <c r="AY193" s="21">
        <v>3</v>
      </c>
      <c r="BB193" s="21">
        <v>3</v>
      </c>
      <c r="BC193" s="21"/>
      <c r="BD193" s="21"/>
      <c r="BE193" s="21">
        <v>3</v>
      </c>
      <c r="BF193" s="21"/>
      <c r="BG193" s="21"/>
      <c r="BH193" s="21">
        <v>3</v>
      </c>
      <c r="BI193" s="21"/>
      <c r="BJ193" s="21"/>
      <c r="BK193" s="21">
        <v>3</v>
      </c>
    </row>
    <row r="194" spans="1:63" x14ac:dyDescent="0.25">
      <c r="A194" s="21"/>
      <c r="B194" s="21"/>
      <c r="C194" s="21">
        <v>4</v>
      </c>
      <c r="D194" s="21"/>
      <c r="E194" s="21"/>
      <c r="F194" s="21">
        <v>4</v>
      </c>
      <c r="G194" s="21"/>
      <c r="H194" s="21"/>
      <c r="I194" s="21">
        <v>4</v>
      </c>
      <c r="J194" s="21"/>
      <c r="K194" s="21"/>
      <c r="L194" s="21">
        <v>4</v>
      </c>
      <c r="M194" s="21"/>
      <c r="N194" s="21"/>
      <c r="O194" s="21">
        <v>4</v>
      </c>
      <c r="P194" s="21"/>
      <c r="Q194" s="21"/>
      <c r="R194" s="21">
        <v>4</v>
      </c>
      <c r="S194" s="21"/>
      <c r="T194" s="21"/>
      <c r="U194" s="21">
        <v>4</v>
      </c>
      <c r="V194" s="21"/>
      <c r="W194" s="21"/>
      <c r="X194" s="21">
        <v>4</v>
      </c>
      <c r="Y194" s="21"/>
      <c r="Z194" s="21"/>
      <c r="AA194" s="21">
        <v>4</v>
      </c>
      <c r="AB194" s="21"/>
      <c r="AC194" s="21"/>
      <c r="AD194" s="21">
        <v>4</v>
      </c>
      <c r="AE194" s="21"/>
      <c r="AF194" s="21"/>
      <c r="AG194" s="21">
        <v>4</v>
      </c>
      <c r="AH194" s="21"/>
      <c r="AI194" s="21"/>
      <c r="AJ194" s="21">
        <v>4</v>
      </c>
      <c r="AK194" s="21"/>
      <c r="AL194" s="21"/>
      <c r="AM194" s="21">
        <v>4</v>
      </c>
      <c r="AN194" s="21"/>
      <c r="AO194" s="21"/>
      <c r="AP194" s="21">
        <v>4</v>
      </c>
      <c r="AQ194" s="21"/>
      <c r="AR194" s="21"/>
      <c r="AS194" s="21">
        <v>4</v>
      </c>
      <c r="AT194" s="21"/>
      <c r="AU194" s="21"/>
      <c r="AV194" s="21">
        <v>4</v>
      </c>
      <c r="AW194" s="21"/>
      <c r="AX194" s="21"/>
      <c r="AY194" s="21">
        <v>4</v>
      </c>
      <c r="BB194" s="21">
        <v>4</v>
      </c>
      <c r="BC194" s="21"/>
      <c r="BD194" s="21"/>
      <c r="BE194" s="21">
        <v>4</v>
      </c>
      <c r="BF194" s="21"/>
      <c r="BG194" s="21"/>
      <c r="BH194" s="21">
        <v>4</v>
      </c>
      <c r="BI194" s="21"/>
      <c r="BJ194" s="21"/>
      <c r="BK194" s="21">
        <v>4</v>
      </c>
    </row>
    <row r="195" spans="1:63" x14ac:dyDescent="0.25">
      <c r="A195" s="21"/>
      <c r="B195" s="21"/>
      <c r="C195" s="21">
        <v>1</v>
      </c>
      <c r="D195" s="21"/>
      <c r="E195" s="21"/>
      <c r="F195" s="21">
        <v>1</v>
      </c>
      <c r="G195" s="21"/>
      <c r="H195" s="21"/>
      <c r="I195" s="21">
        <v>1</v>
      </c>
      <c r="J195" s="21"/>
      <c r="K195" s="21"/>
      <c r="L195" s="21">
        <v>1</v>
      </c>
      <c r="M195" s="21"/>
      <c r="N195" s="21"/>
      <c r="O195" s="21">
        <v>1</v>
      </c>
      <c r="P195" s="21"/>
      <c r="Q195" s="21"/>
      <c r="R195" s="21">
        <v>1</v>
      </c>
      <c r="S195" s="21"/>
      <c r="T195" s="21"/>
      <c r="U195" s="21">
        <v>1</v>
      </c>
      <c r="V195" s="21"/>
      <c r="W195" s="21"/>
      <c r="X195" s="21">
        <v>1</v>
      </c>
      <c r="Y195" s="21"/>
      <c r="Z195" s="21"/>
      <c r="AA195" s="21">
        <v>1</v>
      </c>
      <c r="AB195" s="21"/>
      <c r="AC195" s="21"/>
      <c r="AD195" s="21">
        <v>1</v>
      </c>
      <c r="AE195" s="21"/>
      <c r="AF195" s="21"/>
      <c r="AG195" s="21">
        <v>1</v>
      </c>
      <c r="AJ195" s="21">
        <v>1</v>
      </c>
      <c r="AM195" s="21">
        <v>1</v>
      </c>
      <c r="AN195" s="21"/>
      <c r="AO195" s="21"/>
      <c r="AP195" s="21">
        <v>1</v>
      </c>
      <c r="BB195" s="21">
        <v>1</v>
      </c>
      <c r="BC195" s="21"/>
      <c r="BD195" s="21"/>
      <c r="BE195" s="21">
        <v>1</v>
      </c>
      <c r="BF195" s="21"/>
      <c r="BG195" s="21"/>
      <c r="BH195" s="21">
        <v>1</v>
      </c>
      <c r="BI195" s="21"/>
      <c r="BJ195" s="21"/>
      <c r="BK195" s="21">
        <v>1</v>
      </c>
    </row>
    <row r="196" spans="1:63" x14ac:dyDescent="0.25">
      <c r="A196" s="21"/>
      <c r="B196" s="21"/>
      <c r="C196" s="21">
        <v>2</v>
      </c>
      <c r="D196" s="21"/>
      <c r="E196" s="21"/>
      <c r="F196" s="21">
        <v>2</v>
      </c>
      <c r="G196" s="21"/>
      <c r="H196" s="21"/>
      <c r="I196" s="21">
        <v>2</v>
      </c>
      <c r="J196" s="21"/>
      <c r="K196" s="21"/>
      <c r="L196" s="21">
        <v>2</v>
      </c>
      <c r="M196" s="21"/>
      <c r="N196" s="21"/>
      <c r="O196" s="21">
        <v>2</v>
      </c>
      <c r="P196" s="21"/>
      <c r="Q196" s="21"/>
      <c r="R196" s="21">
        <v>2</v>
      </c>
      <c r="S196" s="21"/>
      <c r="T196" s="21"/>
      <c r="U196" s="21">
        <v>2</v>
      </c>
      <c r="V196" s="21"/>
      <c r="W196" s="21"/>
      <c r="X196" s="21">
        <v>2</v>
      </c>
      <c r="Y196" s="21"/>
      <c r="Z196" s="21"/>
      <c r="AA196" s="21">
        <v>2</v>
      </c>
      <c r="AB196" s="21"/>
      <c r="AC196" s="21"/>
      <c r="AD196" s="21">
        <v>2</v>
      </c>
      <c r="AE196" s="21"/>
      <c r="AF196" s="21"/>
      <c r="AG196" s="21">
        <v>2</v>
      </c>
      <c r="AJ196" s="21">
        <v>2</v>
      </c>
      <c r="AM196" s="21">
        <v>2</v>
      </c>
      <c r="AN196" s="21"/>
      <c r="AO196" s="21"/>
      <c r="AP196" s="21">
        <v>2</v>
      </c>
      <c r="BB196" s="21">
        <v>2</v>
      </c>
      <c r="BC196" s="21"/>
      <c r="BD196" s="21"/>
      <c r="BE196" s="21">
        <v>2</v>
      </c>
      <c r="BF196" s="21"/>
      <c r="BG196" s="21"/>
      <c r="BH196" s="21">
        <v>2</v>
      </c>
      <c r="BI196" s="21"/>
      <c r="BJ196" s="21"/>
      <c r="BK196" s="21">
        <v>2</v>
      </c>
    </row>
    <row r="197" spans="1:63" x14ac:dyDescent="0.25">
      <c r="A197" s="21"/>
      <c r="B197" s="21"/>
      <c r="C197" s="21">
        <v>3</v>
      </c>
      <c r="D197" s="21"/>
      <c r="E197" s="21"/>
      <c r="F197" s="21">
        <v>3</v>
      </c>
      <c r="G197" s="21"/>
      <c r="H197" s="21"/>
      <c r="I197" s="21">
        <v>3</v>
      </c>
      <c r="J197" s="21"/>
      <c r="K197" s="21"/>
      <c r="L197" s="21">
        <v>3</v>
      </c>
      <c r="M197" s="21"/>
      <c r="N197" s="21"/>
      <c r="O197" s="21">
        <v>3</v>
      </c>
      <c r="P197" s="21"/>
      <c r="Q197" s="21"/>
      <c r="R197" s="21">
        <v>3</v>
      </c>
      <c r="S197" s="21"/>
      <c r="T197" s="21"/>
      <c r="U197" s="21">
        <v>3</v>
      </c>
      <c r="V197" s="21"/>
      <c r="W197" s="21"/>
      <c r="X197" s="21">
        <v>3</v>
      </c>
      <c r="Y197" s="21"/>
      <c r="Z197" s="21"/>
      <c r="AA197" s="21">
        <v>3</v>
      </c>
      <c r="AB197" s="21"/>
      <c r="AC197" s="21"/>
      <c r="AD197" s="21">
        <v>3</v>
      </c>
      <c r="AE197" s="21"/>
      <c r="AF197" s="21"/>
      <c r="AG197" s="21">
        <v>3</v>
      </c>
      <c r="AJ197" s="21">
        <v>3</v>
      </c>
      <c r="AM197" s="21">
        <v>3</v>
      </c>
      <c r="AN197" s="21"/>
      <c r="AO197" s="21"/>
      <c r="AP197" s="21">
        <v>3</v>
      </c>
      <c r="BB197" s="21">
        <v>3</v>
      </c>
      <c r="BC197" s="21"/>
      <c r="BD197" s="21"/>
      <c r="BE197" s="21">
        <v>3</v>
      </c>
      <c r="BF197" s="21"/>
      <c r="BG197" s="21"/>
      <c r="BH197" s="21">
        <v>3</v>
      </c>
      <c r="BI197" s="21"/>
      <c r="BJ197" s="21"/>
      <c r="BK197" s="21">
        <v>3</v>
      </c>
    </row>
    <row r="198" spans="1:63" x14ac:dyDescent="0.25">
      <c r="A198" s="21"/>
      <c r="B198" s="21"/>
      <c r="C198" s="21">
        <v>4</v>
      </c>
      <c r="D198" s="21"/>
      <c r="E198" s="21"/>
      <c r="F198" s="21">
        <v>4</v>
      </c>
      <c r="G198" s="21"/>
      <c r="H198" s="21"/>
      <c r="I198" s="21">
        <v>4</v>
      </c>
      <c r="J198" s="21"/>
      <c r="K198" s="21"/>
      <c r="L198" s="21">
        <v>4</v>
      </c>
      <c r="M198" s="21"/>
      <c r="N198" s="21"/>
      <c r="O198" s="21">
        <v>4</v>
      </c>
      <c r="P198" s="21"/>
      <c r="Q198" s="21"/>
      <c r="R198" s="21">
        <v>4</v>
      </c>
      <c r="S198" s="21"/>
      <c r="T198" s="21"/>
      <c r="U198" s="21">
        <v>4</v>
      </c>
      <c r="V198" s="21"/>
      <c r="W198" s="21"/>
      <c r="X198" s="21">
        <v>4</v>
      </c>
      <c r="Y198" s="21"/>
      <c r="Z198" s="21"/>
      <c r="AA198" s="21">
        <v>4</v>
      </c>
      <c r="AB198" s="21"/>
      <c r="AC198" s="21"/>
      <c r="AD198" s="21">
        <v>4</v>
      </c>
      <c r="AE198" s="21"/>
      <c r="AF198" s="21"/>
      <c r="AG198" s="21">
        <v>4</v>
      </c>
      <c r="AJ198" s="21">
        <v>4</v>
      </c>
      <c r="AM198" s="21">
        <v>4</v>
      </c>
      <c r="AN198" s="21"/>
      <c r="AO198" s="21"/>
      <c r="AP198" s="21">
        <v>4</v>
      </c>
      <c r="BB198" s="21">
        <v>4</v>
      </c>
      <c r="BC198" s="21"/>
      <c r="BD198" s="21"/>
      <c r="BE198" s="21">
        <v>4</v>
      </c>
      <c r="BF198" s="21"/>
      <c r="BG198" s="21"/>
      <c r="BH198" s="21">
        <v>4</v>
      </c>
      <c r="BI198" s="21"/>
      <c r="BJ198" s="21"/>
      <c r="BK198" s="21">
        <v>4</v>
      </c>
    </row>
    <row r="199" spans="1:63" x14ac:dyDescent="0.25">
      <c r="A199" s="21"/>
      <c r="B199" s="21"/>
      <c r="C199" s="21">
        <v>1</v>
      </c>
      <c r="D199" s="21"/>
      <c r="E199" s="21"/>
      <c r="F199" s="21">
        <v>1</v>
      </c>
      <c r="G199" s="21"/>
      <c r="H199" s="21"/>
      <c r="I199" s="21">
        <v>1</v>
      </c>
      <c r="J199" s="21"/>
      <c r="K199" s="21"/>
      <c r="L199" s="21">
        <v>1</v>
      </c>
      <c r="M199" s="21"/>
      <c r="N199" s="21"/>
      <c r="O199" s="21">
        <v>1</v>
      </c>
      <c r="P199" s="21"/>
      <c r="Q199" s="21"/>
      <c r="R199" s="21">
        <v>1</v>
      </c>
      <c r="S199" s="21"/>
      <c r="T199" s="21"/>
      <c r="U199" s="21">
        <v>1</v>
      </c>
      <c r="V199" s="21"/>
      <c r="W199" s="21"/>
      <c r="X199" s="21">
        <v>1</v>
      </c>
      <c r="Y199" s="21"/>
      <c r="Z199" s="21"/>
      <c r="AA199" s="21">
        <v>1</v>
      </c>
      <c r="AB199" s="21"/>
      <c r="AC199" s="21"/>
      <c r="AD199" s="21">
        <v>1</v>
      </c>
      <c r="AE199" s="21"/>
      <c r="AF199" s="21"/>
      <c r="AG199" s="21">
        <v>1</v>
      </c>
      <c r="AJ199" s="21">
        <v>1</v>
      </c>
      <c r="AM199" s="21">
        <v>1</v>
      </c>
      <c r="AN199" s="21"/>
      <c r="AO199" s="21"/>
      <c r="AP199" s="21">
        <v>1</v>
      </c>
      <c r="BB199" s="21">
        <v>1</v>
      </c>
      <c r="BC199" s="21"/>
      <c r="BD199" s="21"/>
      <c r="BE199" s="21">
        <v>1</v>
      </c>
      <c r="BF199" s="21"/>
      <c r="BG199" s="21"/>
      <c r="BH199" s="21">
        <v>1</v>
      </c>
      <c r="BI199" s="21"/>
      <c r="BJ199" s="21"/>
      <c r="BK199" s="21">
        <v>1</v>
      </c>
    </row>
    <row r="200" spans="1:63" x14ac:dyDescent="0.25">
      <c r="A200" s="21"/>
      <c r="B200" s="21"/>
      <c r="C200" s="21">
        <v>2</v>
      </c>
      <c r="D200" s="21"/>
      <c r="E200" s="21"/>
      <c r="F200" s="21">
        <v>2</v>
      </c>
      <c r="G200" s="21"/>
      <c r="H200" s="21"/>
      <c r="I200" s="21">
        <v>2</v>
      </c>
      <c r="J200" s="21"/>
      <c r="K200" s="21"/>
      <c r="L200" s="21">
        <v>2</v>
      </c>
      <c r="M200" s="21"/>
      <c r="N200" s="21"/>
      <c r="O200" s="21">
        <v>2</v>
      </c>
      <c r="P200" s="21"/>
      <c r="Q200" s="21"/>
      <c r="R200" s="21">
        <v>2</v>
      </c>
      <c r="S200" s="21"/>
      <c r="T200" s="21"/>
      <c r="U200" s="21">
        <v>2</v>
      </c>
      <c r="V200" s="21"/>
      <c r="W200" s="21"/>
      <c r="X200" s="21">
        <v>2</v>
      </c>
      <c r="Y200" s="21"/>
      <c r="Z200" s="21"/>
      <c r="AA200" s="21">
        <v>2</v>
      </c>
      <c r="AB200" s="21"/>
      <c r="AC200" s="21"/>
      <c r="AD200" s="21">
        <v>2</v>
      </c>
      <c r="AE200" s="21"/>
      <c r="AF200" s="21"/>
      <c r="AG200" s="21">
        <v>2</v>
      </c>
      <c r="AJ200" s="21">
        <v>2</v>
      </c>
      <c r="AM200" s="21">
        <v>2</v>
      </c>
      <c r="AN200" s="21"/>
      <c r="AO200" s="21"/>
      <c r="AP200" s="21">
        <v>2</v>
      </c>
      <c r="BB200" s="21">
        <v>2</v>
      </c>
      <c r="BC200" s="21"/>
      <c r="BD200" s="21"/>
      <c r="BE200" s="21">
        <v>2</v>
      </c>
      <c r="BF200" s="21"/>
      <c r="BG200" s="21"/>
      <c r="BH200" s="21">
        <v>2</v>
      </c>
      <c r="BI200" s="21"/>
      <c r="BJ200" s="21"/>
      <c r="BK200" s="21">
        <v>2</v>
      </c>
    </row>
    <row r="201" spans="1:63" x14ac:dyDescent="0.25">
      <c r="A201" s="21"/>
      <c r="B201" s="21"/>
      <c r="C201" s="21">
        <v>3</v>
      </c>
      <c r="D201" s="21"/>
      <c r="E201" s="21"/>
      <c r="F201" s="21">
        <v>3</v>
      </c>
      <c r="G201" s="21"/>
      <c r="H201" s="21"/>
      <c r="I201" s="21">
        <v>3</v>
      </c>
      <c r="J201" s="21"/>
      <c r="K201" s="21"/>
      <c r="L201" s="21">
        <v>3</v>
      </c>
      <c r="M201" s="21"/>
      <c r="N201" s="21"/>
      <c r="O201" s="21">
        <v>3</v>
      </c>
      <c r="P201" s="21"/>
      <c r="Q201" s="21"/>
      <c r="R201" s="21">
        <v>3</v>
      </c>
      <c r="S201" s="21"/>
      <c r="T201" s="21"/>
      <c r="U201" s="21">
        <v>3</v>
      </c>
      <c r="V201" s="21"/>
      <c r="W201" s="21"/>
      <c r="X201" s="21">
        <v>3</v>
      </c>
      <c r="Y201" s="21"/>
      <c r="Z201" s="21"/>
      <c r="AA201" s="21">
        <v>3</v>
      </c>
      <c r="AB201" s="21"/>
      <c r="AC201" s="21"/>
      <c r="AD201" s="21">
        <v>3</v>
      </c>
      <c r="AE201" s="21"/>
      <c r="AF201" s="21"/>
      <c r="AG201" s="21">
        <v>3</v>
      </c>
      <c r="AJ201" s="21">
        <v>3</v>
      </c>
      <c r="AM201" s="21">
        <v>3</v>
      </c>
      <c r="AN201" s="21"/>
      <c r="AO201" s="21"/>
      <c r="AP201" s="21">
        <v>3</v>
      </c>
      <c r="BB201" s="21">
        <v>3</v>
      </c>
      <c r="BC201" s="21"/>
      <c r="BD201" s="21"/>
      <c r="BE201" s="21">
        <v>3</v>
      </c>
      <c r="BF201" s="21"/>
      <c r="BG201" s="21"/>
      <c r="BH201" s="21">
        <v>3</v>
      </c>
      <c r="BI201" s="21"/>
      <c r="BJ201" s="21"/>
      <c r="BK201" s="21">
        <v>3</v>
      </c>
    </row>
    <row r="202" spans="1:63" x14ac:dyDescent="0.25">
      <c r="A202" s="21"/>
      <c r="B202" s="21"/>
      <c r="C202" s="21">
        <v>4</v>
      </c>
      <c r="D202" s="21"/>
      <c r="E202" s="21"/>
      <c r="F202" s="21">
        <v>4</v>
      </c>
      <c r="G202" s="21"/>
      <c r="H202" s="21"/>
      <c r="I202" s="21">
        <v>4</v>
      </c>
      <c r="J202" s="21"/>
      <c r="K202" s="21"/>
      <c r="L202" s="21">
        <v>4</v>
      </c>
      <c r="M202" s="21"/>
      <c r="N202" s="21"/>
      <c r="O202" s="21">
        <v>4</v>
      </c>
      <c r="P202" s="21"/>
      <c r="Q202" s="21"/>
      <c r="R202" s="21">
        <v>4</v>
      </c>
      <c r="S202" s="21"/>
      <c r="T202" s="21"/>
      <c r="U202" s="21">
        <v>4</v>
      </c>
      <c r="V202" s="21"/>
      <c r="W202" s="21"/>
      <c r="X202" s="21">
        <v>4</v>
      </c>
      <c r="Y202" s="21"/>
      <c r="Z202" s="21"/>
      <c r="AA202" s="21">
        <v>4</v>
      </c>
      <c r="AB202" s="21"/>
      <c r="AC202" s="21"/>
      <c r="AD202" s="21">
        <v>4</v>
      </c>
      <c r="AE202" s="21"/>
      <c r="AF202" s="21"/>
      <c r="AG202" s="21">
        <v>4</v>
      </c>
      <c r="AJ202" s="21">
        <v>4</v>
      </c>
      <c r="AM202" s="21">
        <v>4</v>
      </c>
      <c r="AN202" s="21"/>
      <c r="AO202" s="21"/>
      <c r="AP202" s="21">
        <v>4</v>
      </c>
      <c r="BB202" s="21">
        <v>4</v>
      </c>
      <c r="BC202" s="21"/>
      <c r="BD202" s="21"/>
      <c r="BE202" s="21">
        <v>4</v>
      </c>
      <c r="BF202" s="21"/>
      <c r="BG202" s="21"/>
      <c r="BH202" s="21">
        <v>4</v>
      </c>
      <c r="BI202" s="21"/>
      <c r="BJ202" s="21"/>
      <c r="BK202" s="21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C3B1-379A-4CB6-966C-AAF2EFEB855B}">
  <dimension ref="A1:BK186"/>
  <sheetViews>
    <sheetView topLeftCell="AE73" workbookViewId="0">
      <selection activeCell="C44" sqref="C44"/>
    </sheetView>
  </sheetViews>
  <sheetFormatPr defaultRowHeight="15" x14ac:dyDescent="0.25"/>
  <cols>
    <col min="3" max="3" width="16.42578125" bestFit="1" customWidth="1"/>
    <col min="37" max="37" width="16.140625" bestFit="1" customWidth="1"/>
    <col min="46" max="46" width="16.42578125" bestFit="1" customWidth="1"/>
  </cols>
  <sheetData>
    <row r="1" spans="1:4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J1" s="3"/>
      <c r="AK1" s="3"/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54" t="s">
        <v>104</v>
      </c>
      <c r="B2" s="54" t="s">
        <v>634</v>
      </c>
      <c r="C2" s="30" t="s">
        <v>608</v>
      </c>
      <c r="D2" s="53">
        <v>4</v>
      </c>
      <c r="E2" s="53">
        <v>8</v>
      </c>
      <c r="F2" s="53">
        <v>2</v>
      </c>
      <c r="G2" s="53" t="s">
        <v>9</v>
      </c>
      <c r="H2" s="53" t="s">
        <v>9</v>
      </c>
      <c r="I2" s="53" t="s">
        <v>9</v>
      </c>
      <c r="J2" s="53">
        <v>1</v>
      </c>
      <c r="K2" s="53">
        <v>6</v>
      </c>
      <c r="L2" s="53" t="s">
        <v>9</v>
      </c>
      <c r="M2" s="53" t="s">
        <v>9</v>
      </c>
      <c r="N2" s="53">
        <v>8</v>
      </c>
      <c r="O2" s="53">
        <v>3</v>
      </c>
      <c r="P2" s="53">
        <v>-1</v>
      </c>
      <c r="Q2" s="53">
        <v>14</v>
      </c>
      <c r="R2" s="53">
        <v>11</v>
      </c>
      <c r="S2" s="53">
        <v>9</v>
      </c>
      <c r="T2" s="53">
        <v>5</v>
      </c>
      <c r="U2" s="53">
        <v>-10</v>
      </c>
      <c r="V2" s="53" t="s">
        <v>9</v>
      </c>
      <c r="W2" s="53" t="s">
        <v>9</v>
      </c>
      <c r="X2" s="53" t="s">
        <v>9</v>
      </c>
      <c r="Y2" s="40">
        <f t="shared" ref="Y2" si="0">SUM(D2:X2)</f>
        <v>60</v>
      </c>
      <c r="Z2" s="2">
        <f t="shared" ref="Z2" si="1">SUM(AA2:AC2)</f>
        <v>13</v>
      </c>
      <c r="AA2" s="2">
        <f t="shared" ref="AA2" si="2">COUNTIF(D2:X2,"&gt;0")</f>
        <v>11</v>
      </c>
      <c r="AB2" s="2">
        <f t="shared" ref="AB2" si="3">COUNTIF(D2:X2,0)</f>
        <v>0</v>
      </c>
      <c r="AC2" s="2">
        <f t="shared" ref="AC2" si="4">COUNTIF(D2:X2,"&lt;0")</f>
        <v>2</v>
      </c>
      <c r="AE2">
        <f>IF(ISERROR(VLOOKUP($C2,$A$115:$C$186,3,FALSE)=1),0,IF(VLOOKUP($C2,$A$115:$C$186,3,FALSE)=1,1,0))+IF(ISERROR(VLOOKUP($C2,$D$115:$F$186,3,FALSE)=1),0,IF(VLOOKUP($C2,$D$115:$F$186,3,FALSE)=1,1,0))+IF(ISERROR(VLOOKUP($C2,$G$115:$I$186,3,FALSE)=1),0,IF(VLOOKUP($C2,$G$115:$I$186,3,FALSE)=1,1,0))+IF(ISERROR(VLOOKUP($C2,$J$115:$L$186,3,FALSE)=1),0,IF(VLOOKUP($C2,$J$115:$L$186,3,FALSE)=1,1,0))+IF(ISERROR(VLOOKUP($C2,$M$115:$O$186,3,FALSE)=1),0,IF(VLOOKUP($C2,$M$115:$O$186,3,FALSE)=1,1,0))+IF(ISERROR(VLOOKUP($C2,$P$115:$R$186,3,FALSE)=1),0,IF(VLOOKUP($C2,$P$115:$R$186,3,FALSE)=1,1,0))+IF(ISERROR(VLOOKUP($C2,$S$115:$U$186,3,FALSE)=1),0,IF(VLOOKUP($C2,$S$115:$U$186,3,FALSE)=1,1,0))+IF(ISERROR(VLOOKUP($C2,$V$115:$X$186,3,FALSE)=1),0,IF(VLOOKUP($C2,$V$115:$X$186,3,FALSE)=1,1,0))+IF(ISERROR(VLOOKUP($C2,$Y$115:$AA$186,3,FALSE)=1),0,IF(VLOOKUP($C2,$Y$115:$AA$186,3,FALSE)=1,1,0))+IF(ISERROR(VLOOKUP($C2,$AB$115:$AD$186,3,FALSE)=1),0,IF(VLOOKUP($C2,$AB$115:$AD$186,3,FALSE)=1,1,0))+IF(ISERROR(VLOOKUP($C2,$AE$115:$AG$186,3,FALSE)=1),0,IF(VLOOKUP($C2,$AE$115:$AG$186,3,FALSE)=1,1,0))+IF(ISERROR(VLOOKUP($C2,$AH$115:$AJ$186,3,FALSE)=1),0,IF(VLOOKUP($C2,$AH$115:$AJ$186,3,FALSE)=1,1,0))+IF(ISERROR(VLOOKUP($C2,$AK$115:$AM$186,3,FALSE)=1),0,IF(VLOOKUP($C2,$AK$115:$AM$186,3,FALSE)=1,1,0))+IF(ISERROR(VLOOKUP($C2,$AN$115:$AP$187,3,FALSE)=1),0,IF(VLOOKUP($C2,$AN$115:$AP$187,3,FALSE)=1,1,0))+IF(ISERROR(VLOOKUP($C2,$AQ$115:$AS$187,3,FALSE)=1),0,IF(VLOOKUP($C2,$AQ$115:$AS$187,3,FALSE)=1,1,0))+IF(ISERROR(VLOOKUP($C2,$AT$115:$AV$186,3,FALSE)=1),0,IF(VLOOKUP($C2,$AT$115:$AV$186,3,FALSE)=1,1,0))+IF(ISERROR(VLOOKUP($C2,$AW$115:$AY$186,3,FALSE)=1),0,IF(VLOOKUP($C2,$AW$115:$AY$186,3,FALSE)=1,1,0))+IF(ISERROR(VLOOKUP($C2,$AZ$115:$BB$186,3,FALSE)=1),0,IF(VLOOKUP($C2,$AZ$115:$BB$186,3,FALSE)=1,1,0))+IF(ISERROR(VLOOKUP($C2,$BC$115:$BE$186,3,FALSE)=1),0,IF(VLOOKUP($C2,$BC$115:$BE$186,3,FALSE)=1,1,0))+IF(ISERROR(VLOOKUP($C2,$BF$115:$BH$187,3,FALSE)=1),0,IF(VLOOKUP($C2,$BF$115:$BH$187,3,FALSE)=1,1,0))+IF(ISERROR(VLOOKUP($C2,$BI$115:$BK$186,3,FALSE)=1),0,IF(VLOOKUP($C2,$BI$115:$BK$186,3,FALSE)=1,1,0))</f>
        <v>0</v>
      </c>
      <c r="AF2">
        <f>IF(ISERROR(VLOOKUP($C2,$A$115:$C$186,3,FALSE)=2),0,IF(VLOOKUP($C2,$A$115:$C$186,3,FALSE)=2,1,0))+IF(ISERROR(VLOOKUP($C2,$D$115:$F$186,3,FALSE)=2),0,IF(VLOOKUP($C2,$D$115:$F$186,3,FALSE)=2,1,0))+IF(ISERROR(VLOOKUP($C2,$G$115:$I$186,3,FALSE)=2),0,IF(VLOOKUP($C2,$G$115:$I$186,3,FALSE)=2,1,0))+IF(ISERROR(VLOOKUP($C2,$J$115:$L$186,3,FALSE)=2),0,IF(VLOOKUP($C2,$J$115:$L$186,3,FALSE)=2,1,0))+IF(ISERROR(VLOOKUP($C2,$M$115:$O$186,3,FALSE)=2),0,IF(VLOOKUP($C2,$M$115:$O$186,3,FALSE)=2,1,0))+IF(ISERROR(VLOOKUP($C2,$P$115:$R$186,3,FALSE)=2),0,IF(VLOOKUP($C2,$P$115:$R$186,3,FALSE)=2,1,0))+IF(ISERROR(VLOOKUP($C2,$S$115:$U$186,3,FALSE)=2),0,IF(VLOOKUP($C2,$S$115:$U$186,3,FALSE)=2,1,0))+IF(ISERROR(VLOOKUP($C2,$V$115:$X$186,3,FALSE)=2),0,IF(VLOOKUP($C2,$V$115:$X$186,3,FALSE)=2,1,0))+IF(ISERROR(VLOOKUP($C2,$Y$115:$AA$186,3,FALSE)=2),0,IF(VLOOKUP($C2,$Y$115:$AA$186,3,FALSE)=2,1,0))+IF(ISERROR(VLOOKUP($C2,$AB$115:$AD$186,3,FALSE)=2),0,IF(VLOOKUP($C2,$AB$115:$AD$186,3,FALSE)=2,1,0))+IF(ISERROR(VLOOKUP($C2,$AE$115:$AG$186,3,FALSE)=2),0,IF(VLOOKUP($C2,$AE$115:$AG$186,3,FALSE)=2,1,0))+IF(ISERROR(VLOOKUP($C2,$AH$115:$AJ$186,3,FALSE)=2),0,IF(VLOOKUP($C2,$AH$115:$AJ$186,3,FALSE)=2,1,0))+IF(ISERROR(VLOOKUP($C2,$AK$115:$AM$186,3,FALSE)=2),0,IF(VLOOKUP($C2,$AK$115:$AM$186,3,FALSE)=2,1,0))+IF(ISERROR(VLOOKUP($C2,$AN$116:$AP$187,3,FALSE)=2),0,IF(VLOOKUP($C2,$AN$116:$AP$187,3,FALSE)=2,1,0))+IF(ISERROR(VLOOKUP($C2,$AQ$116:$AS$187,3,FALSE)=2),0,IF(VLOOKUP($C2,$AQ$116:$AS$187,3,FALSE)=2,1,0))+IF(ISERROR(VLOOKUP($C2,$AT$115:$AV$186,3,FALSE)=2),0,IF(VLOOKUP($C2,$AT$115:$AV$186,3,FALSE)=2,1,0))+IF(ISERROR(VLOOKUP($C2,$AW$115:$AY$186,3,FALSE)=2),0,IF(VLOOKUP($C2,$AW$115:$AY$186,3,FALSE)=2,1,0))+IF(ISERROR(VLOOKUP($C2,$AZ$115:$BB$186,3,FALSE)=2),0,IF(VLOOKUP($C2,$AZ$115:$BB$186,3,FALSE)=2,1,0))+IF(ISERROR(VLOOKUP($C2,$BC$115:$BE$186,3,FALSE)=2),0,IF(VLOOKUP($C2,$BC$115:$BE$186,3,FALSE)=2,1,0))+IF(ISERROR(VLOOKUP($C2,$BF$116:$BH$187,3,FALSE)=2),0,IF(VLOOKUP($C2,$BF$116:$BH$187,3,FALSE)=2,1,0))+IF(ISERROR(VLOOKUP($C2,$BI$115:$BK$186,3,FALSE)=2),0,IF(VLOOKUP($C2,$BI$115:$BK$186,3,FALSE)=2,1,0))</f>
        <v>0</v>
      </c>
      <c r="AG2">
        <f>IF(ISERROR(VLOOKUP($C2,$A$115:$C$186,3,FALSE)=3),0,IF(VLOOKUP($C2,$A$115:$C$186,3,FALSE)=3,1,0))+IF(ISERROR(VLOOKUP($C2,$D$115:$F$186,3,FALSE)=3),0,IF(VLOOKUP($C2,$D$115:$F$186,3,FALSE)=3,1,0))+IF(ISERROR(VLOOKUP($C2,$G$115:$I$186,3,FALSE)=3),0,IF(VLOOKUP($C2,$G$115:$I$186,3,FALSE)=3,1,0))+IF(ISERROR(VLOOKUP($C2,$J$115:$L$186,3,FALSE)=3),0,IF(VLOOKUP($C2,$J$115:$L$186,3,FALSE)=3,1,0))+IF(ISERROR(VLOOKUP($C2,$M$115:$O$186,3,FALSE)=3),0,IF(VLOOKUP($C2,$M$115:$O$186,3,FALSE)=3,1,0))+IF(ISERROR(VLOOKUP($C2,$P$115:$R$186,3,FALSE)=3),0,IF(VLOOKUP($C2,$P$115:$R$186,3,FALSE)=3,1,0))+IF(ISERROR(VLOOKUP($C2,$S$115:$U$186,3,FALSE)=3),0,IF(VLOOKUP($C2,$S$115:$U$186,3,FALSE)=3,1,0))+IF(ISERROR(VLOOKUP($C2,$V$115:$X$186,3,FALSE)=3),0,IF(VLOOKUP($C2,$V$115:$X$186,3,FALSE)=3,1,0))+IF(ISERROR(VLOOKUP($C2,$Y$115:$AA$186,3,FALSE)=3),0,IF(VLOOKUP($C2,$Y$115:$AA$186,3,FALSE)=3,1,0))+IF(ISERROR(VLOOKUP($C2,$AB$115:$AD$186,3,FALSE)=3),0,IF(VLOOKUP($C2,$AB$115:$AD$186,3,FALSE)=3,1,0))+IF(ISERROR(VLOOKUP($C2,$AE$115:$AG$186,3,FALSE)=3),0,IF(VLOOKUP($C2,$AE$115:$AG$186,3,FALSE)=3,1,0))+IF(ISERROR(VLOOKUP($C2,$AH$115:$AJ$186,3,FALSE)=3),0,IF(VLOOKUP($C2,$AH$115:$AJ$186,3,FALSE)=3,1,0))+IF(ISERROR(VLOOKUP($C2,$AK$115:$AM$186,3,FALSE)=3),0,IF(VLOOKUP($C2,$AK$115:$AM$186,3,FALSE)=3,1,0))+IF(ISERROR(VLOOKUP($C2,$AN$116:$AP$187,3,FALSE)=3),0,IF(VLOOKUP($C2,$AN$116:$AP$187,3,FALSE)=3,1,0))+IF(ISERROR(VLOOKUP($C2,$AQ$116:$AS$187,3,FALSE)=3),0,IF(VLOOKUP($C2,$AQ$116:$AS$187,3,FALSE)=3,1,0))+IF(ISERROR(VLOOKUP($C2,$AT$115:$AV$186,3,FALSE)=3),0,IF(VLOOKUP($C2,$AT$115:$AV$186,3,FALSE)=3,1,0))+IF(ISERROR(VLOOKUP($C2,$AW$115:$AY$186,3,FALSE)=3),0,IF(VLOOKUP($C2,$AW$115:$AY$186,3,FALSE)=3,1,0))+IF(ISERROR(VLOOKUP($C2,$AZ$115:$BB$186,3,FALSE)=3),0,IF(VLOOKUP($C2,$AZ$115:$BB$186,3,FALSE)=3,1,0))+IF(ISERROR(VLOOKUP($C2,$BC$115:$BE$186,3,FALSE)=3),0,IF(VLOOKUP($C2,$BC$115:$BE$186,3,FALSE)=3,1,0))+IF(ISERROR(VLOOKUP($C2,$BF$116:$BH$187,3,FALSE)=3),0,IF(VLOOKUP($C2,$BF$116:$BH$187,3,FALSE)=3,1,0))+IF(ISERROR(VLOOKUP($C2,$BI$115:$BK$186,3,FALSE)=3),0,IF(VLOOKUP($C2,$BI$115:$BK$186,3,FALSE)=3,1,0))</f>
        <v>1</v>
      </c>
      <c r="AH2">
        <f>IF(ISERROR(VLOOKUP($C2,$A$115:$C$186,3,FALSE)=4),0,IF(VLOOKUP($C2,$A$115:$C$186,3,FALSE)=4,1,0))+IF(ISERROR(VLOOKUP($C2,$D$115:$F$186,3,FALSE)=4),0,IF(VLOOKUP($C2,$D$115:$F$186,3,FALSE)=4,1,0))+IF(ISERROR(VLOOKUP($C2,$G$115:$I$186,3,FALSE)=4),0,IF(VLOOKUP($C2,$G$115:$I$186,3,FALSE)=4,1,0))+IF(ISERROR(VLOOKUP($C2,$J$115:$L$186,3,FALSE)=4),0,IF(VLOOKUP($C2,$J$115:$L$186,3,FALSE)=4,1,0))+IF(ISERROR(VLOOKUP($C2,$M$115:$O$186,3,FALSE)=4),0,IF(VLOOKUP($C2,$M$115:$O$186,3,FALSE)=4,1,0))+IF(ISERROR(VLOOKUP($C2,$P$115:$R$186,3,FALSE)=4),0,IF(VLOOKUP($C2,$P$115:$R$186,3,FALSE)=4,1,0))+IF(ISERROR(VLOOKUP($C2,$S$115:$U$186,3,FALSE)=4),0,IF(VLOOKUP($C2,$S$115:$U$186,3,FALSE)=4,1,0))+IF(ISERROR(VLOOKUP($C2,$V$115:$X$186,3,FALSE)=4),0,IF(VLOOKUP($C2,$V$115:$X$186,3,FALSE)=4,1,0))+IF(ISERROR(VLOOKUP($C2,$Y$115:$AA$186,3,FALSE)=4),0,IF(VLOOKUP($C2,$Y$115:$AA$186,3,FALSE)=4,1,0))+IF(ISERROR(VLOOKUP($C2,$AB$115:$AD$186,3,FALSE)=4),0,IF(VLOOKUP($C2,$AB$115:$AD$186,3,FALSE)=4,1,0))+IF(ISERROR(VLOOKUP($C2,$AE$115:$AG$186,3,FALSE)=4),0,IF(VLOOKUP($C2,$AE$115:$AG$186,3,FALSE)=4,1,0))+IF(ISERROR(VLOOKUP($C2,$AH$115:$AJ$186,3,FALSE)=4),0,IF(VLOOKUP($C2,$AH$115:$AJ$186,3,FALSE)=4,1,0))+IF(ISERROR(VLOOKUP($C2,$AK$115:$AM$186,3,FALSE)=4),0,IF(VLOOKUP($C2,$AK$115:$AM$186,3,FALSE)=4,1,0))+IF(ISERROR(VLOOKUP($C2,$AN$116:$AP$187,3,FALSE)=4),0,IF(VLOOKUP($C2,$AN$116:$AP$187,3,FALSE)=4,1,0))+IF(ISERROR(VLOOKUP($C2,$AQ$116:$AS$187,3,FALSE)=4),0,IF(VLOOKUP($C2,$AQ$116:$AS$187,3,FALSE)=4,1,0))+IF(ISERROR(VLOOKUP($C2,$AT$115:$AV$186,3,FALSE)=4),0,IF(VLOOKUP($C2,$AT$115:$AV$186,3,FALSE)=4,1,0))+IF(ISERROR(VLOOKUP($C2,$AW$115:$AY$186,3,FALSE)=4),0,IF(VLOOKUP($C2,$AW$115:$AY$186,3,FALSE)=4,1,0))+IF(ISERROR(VLOOKUP($C2,$AZ$115:$BB$186,3,FALSE)=4),0,IF(VLOOKUP($C2,$AZ$115:$BB$186,3,FALSE)=4,1,0))+IF(ISERROR(VLOOKUP($C2,$BC$115:$BE$186,3,FALSE)=4),0,IF(VLOOKUP($C2,$BC$115:$BE$186,3,FALSE)=4,1,0))+IF(ISERROR(VLOOKUP($C2,$BF$116:$BH$187,3,FALSE)=4),0,IF(VLOOKUP($C2,$BF$116:$BH$187,3,FALSE)=4,1,0))+IF(ISERROR(VLOOKUP($C2,$BI$115:$BK$186,3,FALSE)=4),0,IF(VLOOKUP($C2,$BI$115:$BK$186,3,FALSE)=4,1,0))</f>
        <v>12</v>
      </c>
      <c r="AI2">
        <f t="shared" ref="AI2" si="5">SUM(AE2:AH2)</f>
        <v>13</v>
      </c>
      <c r="AK2" t="str">
        <f>C2</f>
        <v>Ian Andrae</v>
      </c>
      <c r="AL2" s="43">
        <f>COUNTIF($A$115:$BH$130,$AK2)</f>
        <v>0</v>
      </c>
      <c r="AM2" s="43">
        <f>COUNTIF($A$131:$BH$146,$AK2)</f>
        <v>0</v>
      </c>
      <c r="AN2" s="43">
        <f>COUNTIF($A$147:$BH$162,$AK2)</f>
        <v>0</v>
      </c>
      <c r="AO2" s="43">
        <f>COUNTIF($A$163:$AZ$187,$AK2)</f>
        <v>13</v>
      </c>
    </row>
    <row r="3" spans="1:41" x14ac:dyDescent="0.25">
      <c r="A3" s="55" t="s">
        <v>164</v>
      </c>
      <c r="B3" s="55" t="s">
        <v>411</v>
      </c>
      <c r="C3" s="30" t="s">
        <v>413</v>
      </c>
      <c r="D3" s="53">
        <v>-1</v>
      </c>
      <c r="E3" s="53">
        <v>9</v>
      </c>
      <c r="F3" s="53">
        <v>8</v>
      </c>
      <c r="G3" s="53">
        <v>4</v>
      </c>
      <c r="H3" s="53">
        <v>7</v>
      </c>
      <c r="I3" s="53">
        <v>1</v>
      </c>
      <c r="J3" s="53">
        <v>-2</v>
      </c>
      <c r="K3" s="53">
        <v>-11</v>
      </c>
      <c r="L3" s="53">
        <v>7</v>
      </c>
      <c r="M3" s="53">
        <v>5</v>
      </c>
      <c r="N3" s="53">
        <v>-5</v>
      </c>
      <c r="O3" s="53">
        <v>11</v>
      </c>
      <c r="P3" s="53">
        <v>14</v>
      </c>
      <c r="Q3" s="53">
        <v>10</v>
      </c>
      <c r="R3" s="53">
        <v>-16</v>
      </c>
      <c r="S3" s="53">
        <v>6</v>
      </c>
      <c r="T3" s="53">
        <v>-9</v>
      </c>
      <c r="U3" s="53">
        <v>12</v>
      </c>
      <c r="V3" s="53">
        <v>-10</v>
      </c>
      <c r="W3" s="53" t="s">
        <v>9</v>
      </c>
      <c r="X3" s="53" t="s">
        <v>9</v>
      </c>
      <c r="Y3" s="40">
        <f t="shared" ref="Y3:Y65" si="6">SUM(D3:X3)</f>
        <v>40</v>
      </c>
      <c r="Z3" s="2">
        <f t="shared" ref="Z3:Z65" si="7">SUM(AA3:AC3)</f>
        <v>19</v>
      </c>
      <c r="AA3" s="2">
        <f t="shared" ref="AA3:AA65" si="8">COUNTIF(D3:X3,"&gt;0")</f>
        <v>12</v>
      </c>
      <c r="AB3" s="2">
        <f t="shared" ref="AB3:AB65" si="9">COUNTIF(D3:X3,0)</f>
        <v>0</v>
      </c>
      <c r="AC3" s="2">
        <f t="shared" ref="AC3:AC65" si="10">COUNTIF(D3:X3,"&lt;0")</f>
        <v>7</v>
      </c>
      <c r="AE3">
        <f t="shared" ref="AE3:AE66" si="11">IF(ISERROR(VLOOKUP($C3,$A$115:$C$186,3,FALSE)=1),0,IF(VLOOKUP($C3,$A$115:$C$186,3,FALSE)=1,1,0))+IF(ISERROR(VLOOKUP($C3,$D$115:$F$186,3,FALSE)=1),0,IF(VLOOKUP($C3,$D$115:$F$186,3,FALSE)=1,1,0))+IF(ISERROR(VLOOKUP($C3,$G$115:$I$186,3,FALSE)=1),0,IF(VLOOKUP($C3,$G$115:$I$186,3,FALSE)=1,1,0))+IF(ISERROR(VLOOKUP($C3,$J$115:$L$186,3,FALSE)=1),0,IF(VLOOKUP($C3,$J$115:$L$186,3,FALSE)=1,1,0))+IF(ISERROR(VLOOKUP($C3,$M$115:$O$186,3,FALSE)=1),0,IF(VLOOKUP($C3,$M$115:$O$186,3,FALSE)=1,1,0))+IF(ISERROR(VLOOKUP($C3,$P$115:$R$186,3,FALSE)=1),0,IF(VLOOKUP($C3,$P$115:$R$186,3,FALSE)=1,1,0))+IF(ISERROR(VLOOKUP($C3,$S$115:$U$186,3,FALSE)=1),0,IF(VLOOKUP($C3,$S$115:$U$186,3,FALSE)=1,1,0))+IF(ISERROR(VLOOKUP($C3,$V$115:$X$186,3,FALSE)=1),0,IF(VLOOKUP($C3,$V$115:$X$186,3,FALSE)=1,1,0))+IF(ISERROR(VLOOKUP($C3,$Y$115:$AA$186,3,FALSE)=1),0,IF(VLOOKUP($C3,$Y$115:$AA$186,3,FALSE)=1,1,0))+IF(ISERROR(VLOOKUP($C3,$AB$115:$AD$186,3,FALSE)=1),0,IF(VLOOKUP($C3,$AB$115:$AD$186,3,FALSE)=1,1,0))+IF(ISERROR(VLOOKUP($C3,$AE$115:$AG$186,3,FALSE)=1),0,IF(VLOOKUP($C3,$AE$115:$AG$186,3,FALSE)=1,1,0))+IF(ISERROR(VLOOKUP($C3,$AH$115:$AJ$186,3,FALSE)=1),0,IF(VLOOKUP($C3,$AH$115:$AJ$186,3,FALSE)=1,1,0))+IF(ISERROR(VLOOKUP($C3,$AK$115:$AM$186,3,FALSE)=1),0,IF(VLOOKUP($C3,$AK$115:$AM$186,3,FALSE)=1,1,0))+IF(ISERROR(VLOOKUP($C3,$AN$115:$AP$187,3,FALSE)=1),0,IF(VLOOKUP($C3,$AN$115:$AP$187,3,FALSE)=1,1,0))+IF(ISERROR(VLOOKUP($C3,$AQ$115:$AS$187,3,FALSE)=1),0,IF(VLOOKUP($C3,$AQ$115:$AS$187,3,FALSE)=1,1,0))+IF(ISERROR(VLOOKUP($C3,$AT$115:$AV$186,3,FALSE)=1),0,IF(VLOOKUP($C3,$AT$115:$AV$186,3,FALSE)=1,1,0))+IF(ISERROR(VLOOKUP($C3,$AW$115:$AY$186,3,FALSE)=1),0,IF(VLOOKUP($C3,$AW$115:$AY$186,3,FALSE)=1,1,0))+IF(ISERROR(VLOOKUP($C3,$AZ$115:$BB$186,3,FALSE)=1),0,IF(VLOOKUP($C3,$AZ$115:$BB$186,3,FALSE)=1,1,0))+IF(ISERROR(VLOOKUP($C3,$BC$115:$BE$186,3,FALSE)=1),0,IF(VLOOKUP($C3,$BC$115:$BE$186,3,FALSE)=1,1,0))+IF(ISERROR(VLOOKUP($C3,$BF$115:$BH$187,3,FALSE)=1),0,IF(VLOOKUP($C3,$BF$115:$BH$187,3,FALSE)=1,1,0))+IF(ISERROR(VLOOKUP($C3,$BI$115:$BK$186,3,FALSE)=1),0,IF(VLOOKUP($C3,$BI$115:$BK$186,3,FALSE)=1,1,0))</f>
        <v>0</v>
      </c>
      <c r="AF3">
        <f t="shared" ref="AF3:AF66" si="12">IF(ISERROR(VLOOKUP($C3,$A$115:$C$186,3,FALSE)=2),0,IF(VLOOKUP($C3,$A$115:$C$186,3,FALSE)=2,1,0))+IF(ISERROR(VLOOKUP($C3,$D$115:$F$186,3,FALSE)=2),0,IF(VLOOKUP($C3,$D$115:$F$186,3,FALSE)=2,1,0))+IF(ISERROR(VLOOKUP($C3,$G$115:$I$186,3,FALSE)=2),0,IF(VLOOKUP($C3,$G$115:$I$186,3,FALSE)=2,1,0))+IF(ISERROR(VLOOKUP($C3,$J$115:$L$186,3,FALSE)=2),0,IF(VLOOKUP($C3,$J$115:$L$186,3,FALSE)=2,1,0))+IF(ISERROR(VLOOKUP($C3,$M$115:$O$186,3,FALSE)=2),0,IF(VLOOKUP($C3,$M$115:$O$186,3,FALSE)=2,1,0))+IF(ISERROR(VLOOKUP($C3,$P$115:$R$186,3,FALSE)=2),0,IF(VLOOKUP($C3,$P$115:$R$186,3,FALSE)=2,1,0))+IF(ISERROR(VLOOKUP($C3,$S$115:$U$186,3,FALSE)=2),0,IF(VLOOKUP($C3,$S$115:$U$186,3,FALSE)=2,1,0))+IF(ISERROR(VLOOKUP($C3,$V$115:$X$186,3,FALSE)=2),0,IF(VLOOKUP($C3,$V$115:$X$186,3,FALSE)=2,1,0))+IF(ISERROR(VLOOKUP($C3,$Y$115:$AA$186,3,FALSE)=2),0,IF(VLOOKUP($C3,$Y$115:$AA$186,3,FALSE)=2,1,0))+IF(ISERROR(VLOOKUP($C3,$AB$115:$AD$186,3,FALSE)=2),0,IF(VLOOKUP($C3,$AB$115:$AD$186,3,FALSE)=2,1,0))+IF(ISERROR(VLOOKUP($C3,$AE$115:$AG$186,3,FALSE)=2),0,IF(VLOOKUP($C3,$AE$115:$AG$186,3,FALSE)=2,1,0))+IF(ISERROR(VLOOKUP($C3,$AH$115:$AJ$186,3,FALSE)=2),0,IF(VLOOKUP($C3,$AH$115:$AJ$186,3,FALSE)=2,1,0))+IF(ISERROR(VLOOKUP($C3,$AK$115:$AM$186,3,FALSE)=2),0,IF(VLOOKUP($C3,$AK$115:$AM$186,3,FALSE)=2,1,0))+IF(ISERROR(VLOOKUP($C3,$AN$116:$AP$187,3,FALSE)=2),0,IF(VLOOKUP($C3,$AN$116:$AP$187,3,FALSE)=2,1,0))+IF(ISERROR(VLOOKUP($C3,$AQ$116:$AS$187,3,FALSE)=2),0,IF(VLOOKUP($C3,$AQ$116:$AS$187,3,FALSE)=2,1,0))+IF(ISERROR(VLOOKUP($C3,$AT$115:$AV$186,3,FALSE)=2),0,IF(VLOOKUP($C3,$AT$115:$AV$186,3,FALSE)=2,1,0))+IF(ISERROR(VLOOKUP($C3,$AW$115:$AY$186,3,FALSE)=2),0,IF(VLOOKUP($C3,$AW$115:$AY$186,3,FALSE)=2,1,0))+IF(ISERROR(VLOOKUP($C3,$AZ$115:$BB$186,3,FALSE)=2),0,IF(VLOOKUP($C3,$AZ$115:$BB$186,3,FALSE)=2,1,0))+IF(ISERROR(VLOOKUP($C3,$BC$115:$BE$186,3,FALSE)=2),0,IF(VLOOKUP($C3,$BC$115:$BE$186,3,FALSE)=2,1,0))+IF(ISERROR(VLOOKUP($C3,$BF$116:$BH$187,3,FALSE)=2),0,IF(VLOOKUP($C3,$BF$116:$BH$187,3,FALSE)=2,1,0))+IF(ISERROR(VLOOKUP($C3,$BI$115:$BK$186,3,FALSE)=2),0,IF(VLOOKUP($C3,$BI$115:$BK$186,3,FALSE)=2,1,0))</f>
        <v>0</v>
      </c>
      <c r="AG3">
        <f t="shared" ref="AG3:AG66" si="13">IF(ISERROR(VLOOKUP($C3,$A$115:$C$186,3,FALSE)=3),0,IF(VLOOKUP($C3,$A$115:$C$186,3,FALSE)=3,1,0))+IF(ISERROR(VLOOKUP($C3,$D$115:$F$186,3,FALSE)=3),0,IF(VLOOKUP($C3,$D$115:$F$186,3,FALSE)=3,1,0))+IF(ISERROR(VLOOKUP($C3,$G$115:$I$186,3,FALSE)=3),0,IF(VLOOKUP($C3,$G$115:$I$186,3,FALSE)=3,1,0))+IF(ISERROR(VLOOKUP($C3,$J$115:$L$186,3,FALSE)=3),0,IF(VLOOKUP($C3,$J$115:$L$186,3,FALSE)=3,1,0))+IF(ISERROR(VLOOKUP($C3,$M$115:$O$186,3,FALSE)=3),0,IF(VLOOKUP($C3,$M$115:$O$186,3,FALSE)=3,1,0))+IF(ISERROR(VLOOKUP($C3,$P$115:$R$186,3,FALSE)=3),0,IF(VLOOKUP($C3,$P$115:$R$186,3,FALSE)=3,1,0))+IF(ISERROR(VLOOKUP($C3,$S$115:$U$186,3,FALSE)=3),0,IF(VLOOKUP($C3,$S$115:$U$186,3,FALSE)=3,1,0))+IF(ISERROR(VLOOKUP($C3,$V$115:$X$186,3,FALSE)=3),0,IF(VLOOKUP($C3,$V$115:$X$186,3,FALSE)=3,1,0))+IF(ISERROR(VLOOKUP($C3,$Y$115:$AA$186,3,FALSE)=3),0,IF(VLOOKUP($C3,$Y$115:$AA$186,3,FALSE)=3,1,0))+IF(ISERROR(VLOOKUP($C3,$AB$115:$AD$186,3,FALSE)=3),0,IF(VLOOKUP($C3,$AB$115:$AD$186,3,FALSE)=3,1,0))+IF(ISERROR(VLOOKUP($C3,$AE$115:$AG$186,3,FALSE)=3),0,IF(VLOOKUP($C3,$AE$115:$AG$186,3,FALSE)=3,1,0))+IF(ISERROR(VLOOKUP($C3,$AH$115:$AJ$186,3,FALSE)=3),0,IF(VLOOKUP($C3,$AH$115:$AJ$186,3,FALSE)=3,1,0))+IF(ISERROR(VLOOKUP($C3,$AK$115:$AM$186,3,FALSE)=3),0,IF(VLOOKUP($C3,$AK$115:$AM$186,3,FALSE)=3,1,0))+IF(ISERROR(VLOOKUP($C3,$AN$116:$AP$187,3,FALSE)=3),0,IF(VLOOKUP($C3,$AN$116:$AP$187,3,FALSE)=3,1,0))+IF(ISERROR(VLOOKUP($C3,$AQ$116:$AS$187,3,FALSE)=3),0,IF(VLOOKUP($C3,$AQ$116:$AS$187,3,FALSE)=3,1,0))+IF(ISERROR(VLOOKUP($C3,$AT$115:$AV$186,3,FALSE)=3),0,IF(VLOOKUP($C3,$AT$115:$AV$186,3,FALSE)=3,1,0))+IF(ISERROR(VLOOKUP($C3,$AW$115:$AY$186,3,FALSE)=3),0,IF(VLOOKUP($C3,$AW$115:$AY$186,3,FALSE)=3,1,0))+IF(ISERROR(VLOOKUP($C3,$AZ$115:$BB$186,3,FALSE)=3),0,IF(VLOOKUP($C3,$AZ$115:$BB$186,3,FALSE)=3,1,0))+IF(ISERROR(VLOOKUP($C3,$BC$115:$BE$186,3,FALSE)=3),0,IF(VLOOKUP($C3,$BC$115:$BE$186,3,FALSE)=3,1,0))+IF(ISERROR(VLOOKUP($C3,$BF$116:$BH$187,3,FALSE)=3),0,IF(VLOOKUP($C3,$BF$116:$BH$187,3,FALSE)=3,1,0))+IF(ISERROR(VLOOKUP($C3,$BI$115:$BK$186,3,FALSE)=3),0,IF(VLOOKUP($C3,$BI$115:$BK$186,3,FALSE)=3,1,0))</f>
        <v>1</v>
      </c>
      <c r="AH3">
        <f t="shared" ref="AH3:AH66" si="14">IF(ISERROR(VLOOKUP($C3,$A$115:$C$186,3,FALSE)=4),0,IF(VLOOKUP($C3,$A$115:$C$186,3,FALSE)=4,1,0))+IF(ISERROR(VLOOKUP($C3,$D$115:$F$186,3,FALSE)=4),0,IF(VLOOKUP($C3,$D$115:$F$186,3,FALSE)=4,1,0))+IF(ISERROR(VLOOKUP($C3,$G$115:$I$186,3,FALSE)=4),0,IF(VLOOKUP($C3,$G$115:$I$186,3,FALSE)=4,1,0))+IF(ISERROR(VLOOKUP($C3,$J$115:$L$186,3,FALSE)=4),0,IF(VLOOKUP($C3,$J$115:$L$186,3,FALSE)=4,1,0))+IF(ISERROR(VLOOKUP($C3,$M$115:$O$186,3,FALSE)=4),0,IF(VLOOKUP($C3,$M$115:$O$186,3,FALSE)=4,1,0))+IF(ISERROR(VLOOKUP($C3,$P$115:$R$186,3,FALSE)=4),0,IF(VLOOKUP($C3,$P$115:$R$186,3,FALSE)=4,1,0))+IF(ISERROR(VLOOKUP($C3,$S$115:$U$186,3,FALSE)=4),0,IF(VLOOKUP($C3,$S$115:$U$186,3,FALSE)=4,1,0))+IF(ISERROR(VLOOKUP($C3,$V$115:$X$186,3,FALSE)=4),0,IF(VLOOKUP($C3,$V$115:$X$186,3,FALSE)=4,1,0))+IF(ISERROR(VLOOKUP($C3,$Y$115:$AA$186,3,FALSE)=4),0,IF(VLOOKUP($C3,$Y$115:$AA$186,3,FALSE)=4,1,0))+IF(ISERROR(VLOOKUP($C3,$AB$115:$AD$186,3,FALSE)=4),0,IF(VLOOKUP($C3,$AB$115:$AD$186,3,FALSE)=4,1,0))+IF(ISERROR(VLOOKUP($C3,$AE$115:$AG$186,3,FALSE)=4),0,IF(VLOOKUP($C3,$AE$115:$AG$186,3,FALSE)=4,1,0))+IF(ISERROR(VLOOKUP($C3,$AH$115:$AJ$186,3,FALSE)=4),0,IF(VLOOKUP($C3,$AH$115:$AJ$186,3,FALSE)=4,1,0))+IF(ISERROR(VLOOKUP($C3,$AK$115:$AM$186,3,FALSE)=4),0,IF(VLOOKUP($C3,$AK$115:$AM$186,3,FALSE)=4,1,0))+IF(ISERROR(VLOOKUP($C3,$AN$116:$AP$187,3,FALSE)=4),0,IF(VLOOKUP($C3,$AN$116:$AP$187,3,FALSE)=4,1,0))+IF(ISERROR(VLOOKUP($C3,$AQ$116:$AS$187,3,FALSE)=4),0,IF(VLOOKUP($C3,$AQ$116:$AS$187,3,FALSE)=4,1,0))+IF(ISERROR(VLOOKUP($C3,$AT$115:$AV$186,3,FALSE)=4),0,IF(VLOOKUP($C3,$AT$115:$AV$186,3,FALSE)=4,1,0))+IF(ISERROR(VLOOKUP($C3,$AW$115:$AY$186,3,FALSE)=4),0,IF(VLOOKUP($C3,$AW$115:$AY$186,3,FALSE)=4,1,0))+IF(ISERROR(VLOOKUP($C3,$AZ$115:$BB$186,3,FALSE)=4),0,IF(VLOOKUP($C3,$AZ$115:$BB$186,3,FALSE)=4,1,0))+IF(ISERROR(VLOOKUP($C3,$BC$115:$BE$186,3,FALSE)=4),0,IF(VLOOKUP($C3,$BC$115:$BE$186,3,FALSE)=4,1,0))+IF(ISERROR(VLOOKUP($C3,$BF$116:$BH$187,3,FALSE)=4),0,IF(VLOOKUP($C3,$BF$116:$BH$187,3,FALSE)=4,1,0))+IF(ISERROR(VLOOKUP($C3,$BI$115:$BK$186,3,FALSE)=4),0,IF(VLOOKUP($C3,$BI$115:$BK$186,3,FALSE)=4,1,0))</f>
        <v>18</v>
      </c>
      <c r="AI3">
        <f t="shared" ref="AI3:AI65" si="15">SUM(AE3:AH3)</f>
        <v>19</v>
      </c>
      <c r="AK3" t="str">
        <f t="shared" ref="AK3:AK65" si="16">C3</f>
        <v>Greg Arnfield</v>
      </c>
      <c r="AL3" s="43">
        <f t="shared" ref="AL3:AL66" si="17">COUNTIF($A$115:$BH$130,$AK3)</f>
        <v>0</v>
      </c>
      <c r="AM3" s="43">
        <f t="shared" ref="AM3:AM66" si="18">COUNTIF($A$131:$BH$146,$AK3)</f>
        <v>0</v>
      </c>
      <c r="AN3" s="43">
        <f t="shared" ref="AN3:AN66" si="19">COUNTIF($A$147:$BH$162,$AK3)</f>
        <v>19</v>
      </c>
      <c r="AO3" s="43">
        <f t="shared" ref="AO3:AO66" si="20">COUNTIF($A$163:$AZ$187,$AK3)</f>
        <v>0</v>
      </c>
    </row>
    <row r="4" spans="1:41" x14ac:dyDescent="0.25">
      <c r="A4" s="55" t="s">
        <v>146</v>
      </c>
      <c r="B4" s="55" t="s">
        <v>206</v>
      </c>
      <c r="C4" s="30" t="s">
        <v>345</v>
      </c>
      <c r="D4" s="53">
        <v>3</v>
      </c>
      <c r="E4" s="53">
        <v>7</v>
      </c>
      <c r="F4" s="53">
        <v>8</v>
      </c>
      <c r="G4" s="53">
        <v>-13</v>
      </c>
      <c r="H4" s="53">
        <v>-5</v>
      </c>
      <c r="I4" s="53">
        <v>-7</v>
      </c>
      <c r="J4" s="53">
        <v>7</v>
      </c>
      <c r="K4" s="53">
        <v>9</v>
      </c>
      <c r="L4" s="53">
        <v>8</v>
      </c>
      <c r="M4" s="53">
        <v>1</v>
      </c>
      <c r="N4" s="53">
        <v>-7</v>
      </c>
      <c r="O4" s="53">
        <v>-1</v>
      </c>
      <c r="P4" s="53">
        <v>-5</v>
      </c>
      <c r="Q4" s="53">
        <v>16</v>
      </c>
      <c r="R4" s="53">
        <v>8</v>
      </c>
      <c r="S4" s="53">
        <v>0</v>
      </c>
      <c r="T4" s="53">
        <v>8</v>
      </c>
      <c r="U4" s="53">
        <v>-4</v>
      </c>
      <c r="V4" s="53" t="s">
        <v>9</v>
      </c>
      <c r="W4" s="53" t="s">
        <v>9</v>
      </c>
      <c r="X4" s="53" t="s">
        <v>9</v>
      </c>
      <c r="Y4" s="40">
        <f t="shared" si="6"/>
        <v>33</v>
      </c>
      <c r="Z4" s="2">
        <f t="shared" si="7"/>
        <v>18</v>
      </c>
      <c r="AA4" s="2">
        <f t="shared" si="8"/>
        <v>10</v>
      </c>
      <c r="AB4" s="2">
        <f t="shared" si="9"/>
        <v>1</v>
      </c>
      <c r="AC4" s="2">
        <f t="shared" si="10"/>
        <v>7</v>
      </c>
      <c r="AE4">
        <f t="shared" si="11"/>
        <v>0</v>
      </c>
      <c r="AF4">
        <f t="shared" si="12"/>
        <v>0</v>
      </c>
      <c r="AG4">
        <f t="shared" si="13"/>
        <v>0</v>
      </c>
      <c r="AH4">
        <f t="shared" si="14"/>
        <v>18</v>
      </c>
      <c r="AI4">
        <f t="shared" si="15"/>
        <v>18</v>
      </c>
      <c r="AK4" t="str">
        <f t="shared" si="16"/>
        <v>Bruce Bate</v>
      </c>
      <c r="AL4" s="43">
        <f t="shared" si="17"/>
        <v>0</v>
      </c>
      <c r="AM4" s="43">
        <f t="shared" si="18"/>
        <v>0</v>
      </c>
      <c r="AN4" s="43">
        <f t="shared" si="19"/>
        <v>0</v>
      </c>
      <c r="AO4" s="43">
        <f t="shared" si="20"/>
        <v>18</v>
      </c>
    </row>
    <row r="5" spans="1:41" x14ac:dyDescent="0.25">
      <c r="A5" s="55" t="s">
        <v>779</v>
      </c>
      <c r="B5" s="55" t="s">
        <v>897</v>
      </c>
      <c r="C5" s="30" t="s">
        <v>879</v>
      </c>
      <c r="D5" s="53">
        <v>7</v>
      </c>
      <c r="E5" s="53">
        <v>8</v>
      </c>
      <c r="F5" s="53">
        <v>4</v>
      </c>
      <c r="G5" s="53">
        <v>-2</v>
      </c>
      <c r="H5" s="53">
        <v>14</v>
      </c>
      <c r="I5" s="53">
        <v>-6</v>
      </c>
      <c r="J5" s="53" t="s">
        <v>9</v>
      </c>
      <c r="K5" s="53" t="s">
        <v>9</v>
      </c>
      <c r="L5" s="53">
        <v>5</v>
      </c>
      <c r="M5" s="53">
        <v>-4</v>
      </c>
      <c r="N5" s="53">
        <v>4</v>
      </c>
      <c r="O5" s="53">
        <v>11</v>
      </c>
      <c r="P5" s="53">
        <v>-3</v>
      </c>
      <c r="Q5" s="53">
        <v>3</v>
      </c>
      <c r="R5" s="53" t="s">
        <v>9</v>
      </c>
      <c r="S5" s="53" t="s">
        <v>9</v>
      </c>
      <c r="T5" s="53" t="s">
        <v>9</v>
      </c>
      <c r="U5" s="53" t="s">
        <v>9</v>
      </c>
      <c r="V5" s="53" t="s">
        <v>9</v>
      </c>
      <c r="W5" s="53" t="s">
        <v>9</v>
      </c>
      <c r="X5" s="53" t="s">
        <v>9</v>
      </c>
      <c r="Y5" s="40">
        <f t="shared" si="6"/>
        <v>41</v>
      </c>
      <c r="Z5" s="2">
        <f t="shared" si="7"/>
        <v>12</v>
      </c>
      <c r="AA5" s="2">
        <f t="shared" si="8"/>
        <v>8</v>
      </c>
      <c r="AB5" s="2">
        <f t="shared" si="9"/>
        <v>0</v>
      </c>
      <c r="AC5" s="2">
        <f t="shared" si="10"/>
        <v>4</v>
      </c>
      <c r="AE5">
        <f t="shared" si="11"/>
        <v>0</v>
      </c>
      <c r="AF5">
        <f t="shared" si="12"/>
        <v>1</v>
      </c>
      <c r="AG5">
        <f t="shared" si="13"/>
        <v>8</v>
      </c>
      <c r="AH5">
        <f t="shared" si="14"/>
        <v>3</v>
      </c>
      <c r="AI5">
        <f t="shared" si="15"/>
        <v>12</v>
      </c>
      <c r="AK5" t="str">
        <f t="shared" si="16"/>
        <v>Barry Beaumont</v>
      </c>
      <c r="AL5" s="43">
        <f t="shared" si="17"/>
        <v>0</v>
      </c>
      <c r="AM5" s="43">
        <f t="shared" si="18"/>
        <v>9</v>
      </c>
      <c r="AN5" s="43">
        <f t="shared" si="19"/>
        <v>3</v>
      </c>
      <c r="AO5" s="43">
        <f t="shared" si="20"/>
        <v>0</v>
      </c>
    </row>
    <row r="6" spans="1:41" x14ac:dyDescent="0.25">
      <c r="A6" s="54" t="s">
        <v>861</v>
      </c>
      <c r="B6" s="54" t="s">
        <v>862</v>
      </c>
      <c r="C6" s="30" t="s">
        <v>857</v>
      </c>
      <c r="D6" s="53">
        <v>18</v>
      </c>
      <c r="E6" s="53">
        <v>14</v>
      </c>
      <c r="F6" s="53">
        <v>5</v>
      </c>
      <c r="G6" s="53">
        <v>9</v>
      </c>
      <c r="H6" s="53">
        <v>-1</v>
      </c>
      <c r="I6" s="53">
        <v>9</v>
      </c>
      <c r="J6" s="53">
        <v>11</v>
      </c>
      <c r="K6" s="53">
        <v>19</v>
      </c>
      <c r="L6" s="53">
        <v>4</v>
      </c>
      <c r="M6" s="53">
        <v>3</v>
      </c>
      <c r="N6" s="53">
        <v>-25</v>
      </c>
      <c r="O6" s="53">
        <v>4</v>
      </c>
      <c r="P6" s="53">
        <v>6</v>
      </c>
      <c r="Q6" s="53">
        <v>8</v>
      </c>
      <c r="R6" s="53">
        <v>3</v>
      </c>
      <c r="S6" s="53">
        <v>15</v>
      </c>
      <c r="T6" s="53">
        <v>16</v>
      </c>
      <c r="U6" s="53">
        <v>6</v>
      </c>
      <c r="V6" s="53">
        <v>11</v>
      </c>
      <c r="W6" s="53">
        <v>-5</v>
      </c>
      <c r="X6" s="53" t="s">
        <v>9</v>
      </c>
      <c r="Y6" s="40">
        <f t="shared" si="6"/>
        <v>130</v>
      </c>
      <c r="Z6" s="2">
        <f t="shared" si="7"/>
        <v>20</v>
      </c>
      <c r="AA6" s="2">
        <f t="shared" si="8"/>
        <v>17</v>
      </c>
      <c r="AB6" s="2">
        <f t="shared" si="9"/>
        <v>0</v>
      </c>
      <c r="AC6" s="2">
        <f t="shared" si="10"/>
        <v>3</v>
      </c>
      <c r="AE6">
        <f t="shared" si="11"/>
        <v>8</v>
      </c>
      <c r="AF6">
        <f t="shared" si="12"/>
        <v>12</v>
      </c>
      <c r="AG6">
        <f t="shared" si="13"/>
        <v>0</v>
      </c>
      <c r="AH6">
        <f t="shared" si="14"/>
        <v>0</v>
      </c>
      <c r="AI6">
        <f t="shared" si="15"/>
        <v>20</v>
      </c>
      <c r="AK6" t="str">
        <f t="shared" si="16"/>
        <v>Alister Behenna</v>
      </c>
      <c r="AL6" s="43">
        <f t="shared" si="17"/>
        <v>8</v>
      </c>
      <c r="AM6" s="43">
        <f t="shared" si="18"/>
        <v>12</v>
      </c>
      <c r="AN6" s="43">
        <f t="shared" si="19"/>
        <v>0</v>
      </c>
      <c r="AO6" s="43">
        <f t="shared" si="20"/>
        <v>0</v>
      </c>
    </row>
    <row r="7" spans="1:41" x14ac:dyDescent="0.25">
      <c r="A7" s="54" t="s">
        <v>10</v>
      </c>
      <c r="B7" s="54" t="s">
        <v>11</v>
      </c>
      <c r="C7" s="30" t="s">
        <v>12</v>
      </c>
      <c r="D7" s="53">
        <v>-9</v>
      </c>
      <c r="E7" s="53">
        <v>1</v>
      </c>
      <c r="F7" s="53">
        <v>-5</v>
      </c>
      <c r="G7" s="53">
        <v>-4</v>
      </c>
      <c r="H7" s="53">
        <v>-19</v>
      </c>
      <c r="I7" s="53">
        <v>7</v>
      </c>
      <c r="J7" s="53">
        <v>-3</v>
      </c>
      <c r="K7" s="53">
        <v>-1</v>
      </c>
      <c r="L7" s="53">
        <v>-15</v>
      </c>
      <c r="M7" s="53">
        <v>0</v>
      </c>
      <c r="N7" s="53">
        <v>15</v>
      </c>
      <c r="O7" s="53">
        <v>-5</v>
      </c>
      <c r="P7" s="53">
        <v>8</v>
      </c>
      <c r="Q7" s="53">
        <v>8</v>
      </c>
      <c r="R7" s="53">
        <v>1</v>
      </c>
      <c r="S7" s="53">
        <v>-1</v>
      </c>
      <c r="T7" s="53">
        <v>-4</v>
      </c>
      <c r="U7" s="53">
        <v>-3</v>
      </c>
      <c r="V7" s="53">
        <v>-12</v>
      </c>
      <c r="W7" s="53">
        <v>-10</v>
      </c>
      <c r="X7" s="53" t="s">
        <v>9</v>
      </c>
      <c r="Y7" s="40">
        <f t="shared" si="6"/>
        <v>-51</v>
      </c>
      <c r="Z7" s="2">
        <f t="shared" si="7"/>
        <v>20</v>
      </c>
      <c r="AA7" s="2">
        <f t="shared" si="8"/>
        <v>6</v>
      </c>
      <c r="AB7" s="2">
        <f t="shared" si="9"/>
        <v>1</v>
      </c>
      <c r="AC7" s="2">
        <f t="shared" si="10"/>
        <v>13</v>
      </c>
      <c r="AE7">
        <f t="shared" si="11"/>
        <v>0</v>
      </c>
      <c r="AF7">
        <f t="shared" si="12"/>
        <v>0</v>
      </c>
      <c r="AG7">
        <f t="shared" si="13"/>
        <v>0</v>
      </c>
      <c r="AH7">
        <f t="shared" si="14"/>
        <v>20</v>
      </c>
      <c r="AI7">
        <f t="shared" si="15"/>
        <v>20</v>
      </c>
      <c r="AK7" t="str">
        <f t="shared" si="16"/>
        <v>Garry Benveniste</v>
      </c>
      <c r="AL7" s="43">
        <f t="shared" si="17"/>
        <v>0</v>
      </c>
      <c r="AM7" s="43">
        <f t="shared" si="18"/>
        <v>20</v>
      </c>
      <c r="AN7" s="43">
        <f t="shared" si="19"/>
        <v>0</v>
      </c>
      <c r="AO7" s="43">
        <f t="shared" si="20"/>
        <v>0</v>
      </c>
    </row>
    <row r="8" spans="1:41" x14ac:dyDescent="0.25">
      <c r="A8" s="54" t="s">
        <v>13</v>
      </c>
      <c r="B8" s="54" t="s">
        <v>14</v>
      </c>
      <c r="C8" s="30" t="s">
        <v>15</v>
      </c>
      <c r="D8" s="53">
        <v>3</v>
      </c>
      <c r="E8" s="53">
        <v>7</v>
      </c>
      <c r="F8" s="53">
        <v>8</v>
      </c>
      <c r="G8" s="53">
        <v>-13</v>
      </c>
      <c r="H8" s="53">
        <v>11</v>
      </c>
      <c r="I8" s="53">
        <v>-2</v>
      </c>
      <c r="J8" s="53">
        <v>10</v>
      </c>
      <c r="K8" s="53" t="s">
        <v>9</v>
      </c>
      <c r="L8" s="53">
        <v>0</v>
      </c>
      <c r="M8" s="53">
        <v>-6</v>
      </c>
      <c r="N8" s="53">
        <v>-2</v>
      </c>
      <c r="O8" s="53">
        <v>10</v>
      </c>
      <c r="P8" s="53">
        <v>-33</v>
      </c>
      <c r="Q8" s="53">
        <v>-3</v>
      </c>
      <c r="R8" s="53" t="s">
        <v>9</v>
      </c>
      <c r="S8" s="53">
        <v>9</v>
      </c>
      <c r="T8" s="53" t="s">
        <v>9</v>
      </c>
      <c r="U8" s="53">
        <v>-26</v>
      </c>
      <c r="V8" s="53" t="s">
        <v>9</v>
      </c>
      <c r="W8" s="53" t="s">
        <v>9</v>
      </c>
      <c r="X8" s="53" t="s">
        <v>9</v>
      </c>
      <c r="Y8" s="40">
        <f t="shared" si="6"/>
        <v>-27</v>
      </c>
      <c r="Z8" s="2">
        <f t="shared" si="7"/>
        <v>15</v>
      </c>
      <c r="AA8" s="2">
        <f t="shared" si="8"/>
        <v>7</v>
      </c>
      <c r="AB8" s="2">
        <f t="shared" si="9"/>
        <v>1</v>
      </c>
      <c r="AC8" s="2">
        <f t="shared" si="10"/>
        <v>7</v>
      </c>
      <c r="AE8">
        <f t="shared" si="11"/>
        <v>0</v>
      </c>
      <c r="AF8">
        <f t="shared" si="12"/>
        <v>6</v>
      </c>
      <c r="AG8">
        <f t="shared" si="13"/>
        <v>7</v>
      </c>
      <c r="AH8">
        <f t="shared" si="14"/>
        <v>2</v>
      </c>
      <c r="AI8">
        <f t="shared" si="15"/>
        <v>15</v>
      </c>
      <c r="AK8" t="str">
        <f t="shared" si="16"/>
        <v>Don Blesing</v>
      </c>
      <c r="AL8" s="43">
        <f t="shared" si="17"/>
        <v>0</v>
      </c>
      <c r="AM8" s="43">
        <f t="shared" si="18"/>
        <v>0</v>
      </c>
      <c r="AN8" s="43">
        <f t="shared" si="19"/>
        <v>0</v>
      </c>
      <c r="AO8" s="43">
        <f t="shared" si="20"/>
        <v>15</v>
      </c>
    </row>
    <row r="9" spans="1:41" x14ac:dyDescent="0.25">
      <c r="A9" s="55" t="s">
        <v>16</v>
      </c>
      <c r="B9" s="54" t="s">
        <v>17</v>
      </c>
      <c r="C9" s="30" t="s">
        <v>18</v>
      </c>
      <c r="D9" s="53" t="s">
        <v>9</v>
      </c>
      <c r="E9" s="53" t="s">
        <v>9</v>
      </c>
      <c r="F9" s="53">
        <v>8</v>
      </c>
      <c r="G9" s="53" t="s">
        <v>9</v>
      </c>
      <c r="H9" s="53" t="s">
        <v>9</v>
      </c>
      <c r="I9" s="53" t="s">
        <v>9</v>
      </c>
      <c r="J9" s="53">
        <v>6</v>
      </c>
      <c r="K9" s="53">
        <v>-11</v>
      </c>
      <c r="L9" s="53">
        <v>-9</v>
      </c>
      <c r="M9" s="53">
        <v>5</v>
      </c>
      <c r="N9" s="53">
        <v>9</v>
      </c>
      <c r="O9" s="53">
        <v>-10</v>
      </c>
      <c r="P9" s="53">
        <v>-12</v>
      </c>
      <c r="Q9" s="53">
        <v>2</v>
      </c>
      <c r="R9" s="53">
        <v>1</v>
      </c>
      <c r="S9" s="53" t="s">
        <v>9</v>
      </c>
      <c r="T9" s="53">
        <v>-4</v>
      </c>
      <c r="U9" s="53" t="s">
        <v>9</v>
      </c>
      <c r="V9" s="53">
        <v>8</v>
      </c>
      <c r="W9" s="53" t="s">
        <v>9</v>
      </c>
      <c r="X9" s="53" t="s">
        <v>9</v>
      </c>
      <c r="Y9" s="40">
        <f t="shared" si="6"/>
        <v>-7</v>
      </c>
      <c r="Z9" s="2">
        <f t="shared" si="7"/>
        <v>12</v>
      </c>
      <c r="AA9" s="2">
        <f t="shared" si="8"/>
        <v>7</v>
      </c>
      <c r="AB9" s="2">
        <f t="shared" si="9"/>
        <v>0</v>
      </c>
      <c r="AC9" s="2">
        <f t="shared" si="10"/>
        <v>5</v>
      </c>
      <c r="AE9">
        <f t="shared" si="11"/>
        <v>0</v>
      </c>
      <c r="AF9">
        <f t="shared" si="12"/>
        <v>0</v>
      </c>
      <c r="AG9">
        <f t="shared" si="13"/>
        <v>2</v>
      </c>
      <c r="AH9">
        <f t="shared" si="14"/>
        <v>10</v>
      </c>
      <c r="AI9">
        <f t="shared" si="15"/>
        <v>12</v>
      </c>
      <c r="AK9" t="str">
        <f t="shared" si="16"/>
        <v>Bob Boorman</v>
      </c>
      <c r="AL9" s="43">
        <f t="shared" si="17"/>
        <v>0</v>
      </c>
      <c r="AM9" s="43">
        <f t="shared" si="18"/>
        <v>0</v>
      </c>
      <c r="AN9" s="43">
        <f t="shared" si="19"/>
        <v>12</v>
      </c>
      <c r="AO9" s="43">
        <f t="shared" si="20"/>
        <v>0</v>
      </c>
    </row>
    <row r="10" spans="1:41" x14ac:dyDescent="0.25">
      <c r="A10" s="54" t="s">
        <v>77</v>
      </c>
      <c r="B10" s="54" t="s">
        <v>176</v>
      </c>
      <c r="C10" s="30" t="s">
        <v>723</v>
      </c>
      <c r="D10" s="53" t="s">
        <v>9</v>
      </c>
      <c r="E10" s="53">
        <v>1</v>
      </c>
      <c r="F10" s="53">
        <v>-4</v>
      </c>
      <c r="G10" s="53">
        <v>12</v>
      </c>
      <c r="H10" s="53">
        <v>0</v>
      </c>
      <c r="I10" s="53">
        <v>-3</v>
      </c>
      <c r="J10" s="53">
        <v>-8</v>
      </c>
      <c r="K10" s="53">
        <v>-8</v>
      </c>
      <c r="L10" s="53">
        <v>1</v>
      </c>
      <c r="M10" s="53">
        <v>-4</v>
      </c>
      <c r="N10" s="53">
        <v>9</v>
      </c>
      <c r="O10" s="53">
        <v>-10</v>
      </c>
      <c r="P10" s="53">
        <v>-5</v>
      </c>
      <c r="Q10" s="53">
        <v>16</v>
      </c>
      <c r="R10" s="53">
        <v>8</v>
      </c>
      <c r="S10" s="53">
        <v>-17</v>
      </c>
      <c r="T10" s="53">
        <v>-1</v>
      </c>
      <c r="U10" s="53">
        <v>15</v>
      </c>
      <c r="V10" s="53">
        <v>-16</v>
      </c>
      <c r="W10" s="53" t="s">
        <v>9</v>
      </c>
      <c r="X10" s="53" t="s">
        <v>9</v>
      </c>
      <c r="Y10" s="40">
        <f t="shared" si="6"/>
        <v>-14</v>
      </c>
      <c r="Z10" s="2">
        <f t="shared" si="7"/>
        <v>18</v>
      </c>
      <c r="AA10" s="2">
        <f t="shared" si="8"/>
        <v>7</v>
      </c>
      <c r="AB10" s="2">
        <f t="shared" si="9"/>
        <v>1</v>
      </c>
      <c r="AC10" s="2">
        <f t="shared" si="10"/>
        <v>10</v>
      </c>
      <c r="AE10">
        <f t="shared" si="11"/>
        <v>17</v>
      </c>
      <c r="AF10">
        <f t="shared" si="12"/>
        <v>1</v>
      </c>
      <c r="AG10">
        <f t="shared" si="13"/>
        <v>0</v>
      </c>
      <c r="AH10">
        <f t="shared" si="14"/>
        <v>0</v>
      </c>
      <c r="AI10">
        <f t="shared" si="15"/>
        <v>18</v>
      </c>
      <c r="AK10" t="str">
        <f t="shared" si="16"/>
        <v>Richard Brown</v>
      </c>
      <c r="AL10" s="43">
        <f t="shared" si="17"/>
        <v>0</v>
      </c>
      <c r="AM10" s="43">
        <f t="shared" si="18"/>
        <v>0</v>
      </c>
      <c r="AN10" s="43">
        <f t="shared" si="19"/>
        <v>15</v>
      </c>
      <c r="AO10" s="43">
        <f t="shared" si="20"/>
        <v>4</v>
      </c>
    </row>
    <row r="11" spans="1:41" x14ac:dyDescent="0.25">
      <c r="A11" s="55" t="s">
        <v>16</v>
      </c>
      <c r="B11" s="55" t="s">
        <v>674</v>
      </c>
      <c r="C11" s="30" t="s">
        <v>696</v>
      </c>
      <c r="D11" s="53">
        <v>7</v>
      </c>
      <c r="E11" s="53">
        <v>0</v>
      </c>
      <c r="F11" s="53">
        <v>8</v>
      </c>
      <c r="G11" s="53">
        <v>4</v>
      </c>
      <c r="H11" s="53">
        <v>7</v>
      </c>
      <c r="I11" s="53">
        <v>-2</v>
      </c>
      <c r="J11" s="53">
        <v>2</v>
      </c>
      <c r="K11" s="53">
        <v>9</v>
      </c>
      <c r="L11" s="53">
        <v>0</v>
      </c>
      <c r="M11" s="53">
        <v>-6</v>
      </c>
      <c r="N11" s="53">
        <v>-2</v>
      </c>
      <c r="O11" s="53">
        <v>5</v>
      </c>
      <c r="P11" s="53">
        <v>-1</v>
      </c>
      <c r="Q11" s="53">
        <v>-11</v>
      </c>
      <c r="R11" s="53">
        <v>2</v>
      </c>
      <c r="S11" s="53">
        <v>14</v>
      </c>
      <c r="T11" s="53">
        <v>5</v>
      </c>
      <c r="U11" s="53">
        <v>9</v>
      </c>
      <c r="V11" s="53" t="s">
        <v>9</v>
      </c>
      <c r="W11" s="53" t="s">
        <v>9</v>
      </c>
      <c r="X11" s="53" t="s">
        <v>9</v>
      </c>
      <c r="Y11" s="40">
        <f t="shared" si="6"/>
        <v>50</v>
      </c>
      <c r="Z11" s="2">
        <f t="shared" si="7"/>
        <v>18</v>
      </c>
      <c r="AA11" s="2">
        <f t="shared" si="8"/>
        <v>11</v>
      </c>
      <c r="AB11" s="2">
        <f t="shared" si="9"/>
        <v>2</v>
      </c>
      <c r="AC11" s="2">
        <f t="shared" si="10"/>
        <v>5</v>
      </c>
      <c r="AE11">
        <f t="shared" si="11"/>
        <v>3</v>
      </c>
      <c r="AF11">
        <f t="shared" si="12"/>
        <v>1</v>
      </c>
      <c r="AG11">
        <f t="shared" si="13"/>
        <v>6</v>
      </c>
      <c r="AH11">
        <f t="shared" si="14"/>
        <v>8</v>
      </c>
      <c r="AI11">
        <f t="shared" si="15"/>
        <v>18</v>
      </c>
      <c r="AK11" t="str">
        <f t="shared" si="16"/>
        <v>Bob Burton</v>
      </c>
      <c r="AL11" s="43">
        <f t="shared" si="17"/>
        <v>0</v>
      </c>
      <c r="AM11" s="43">
        <f t="shared" si="18"/>
        <v>0</v>
      </c>
      <c r="AN11" s="43">
        <f t="shared" si="19"/>
        <v>3</v>
      </c>
      <c r="AO11" s="43">
        <f t="shared" si="20"/>
        <v>15</v>
      </c>
    </row>
    <row r="12" spans="1:41" x14ac:dyDescent="0.25">
      <c r="A12" s="54" t="s">
        <v>572</v>
      </c>
      <c r="B12" s="54" t="s">
        <v>19</v>
      </c>
      <c r="C12" s="30" t="s">
        <v>20</v>
      </c>
      <c r="D12" s="53" t="s">
        <v>9</v>
      </c>
      <c r="E12" s="53" t="s">
        <v>9</v>
      </c>
      <c r="F12" s="53">
        <v>-14</v>
      </c>
      <c r="G12" s="53">
        <v>-19</v>
      </c>
      <c r="H12" s="53">
        <v>11</v>
      </c>
      <c r="I12" s="53" t="s">
        <v>9</v>
      </c>
      <c r="J12" s="53">
        <v>8</v>
      </c>
      <c r="K12" s="53" t="s">
        <v>9</v>
      </c>
      <c r="L12" s="53" t="s">
        <v>9</v>
      </c>
      <c r="M12" s="53">
        <v>2</v>
      </c>
      <c r="N12" s="53">
        <v>-9</v>
      </c>
      <c r="O12" s="53">
        <v>-20</v>
      </c>
      <c r="P12" s="53">
        <v>-5</v>
      </c>
      <c r="Q12" s="53">
        <v>-1</v>
      </c>
      <c r="R12" s="53" t="s">
        <v>9</v>
      </c>
      <c r="S12" s="53">
        <v>14</v>
      </c>
      <c r="T12" s="53" t="s">
        <v>9</v>
      </c>
      <c r="U12" s="53">
        <v>-4</v>
      </c>
      <c r="V12" s="53" t="s">
        <v>9</v>
      </c>
      <c r="W12" s="53" t="s">
        <v>9</v>
      </c>
      <c r="X12" s="53" t="s">
        <v>9</v>
      </c>
      <c r="Y12" s="40">
        <f t="shared" si="6"/>
        <v>-37</v>
      </c>
      <c r="Z12" s="2">
        <f t="shared" si="7"/>
        <v>11</v>
      </c>
      <c r="AA12" s="2">
        <f t="shared" si="8"/>
        <v>4</v>
      </c>
      <c r="AB12" s="2">
        <f t="shared" si="9"/>
        <v>0</v>
      </c>
      <c r="AC12" s="2">
        <f t="shared" si="10"/>
        <v>7</v>
      </c>
      <c r="AE12">
        <f t="shared" si="11"/>
        <v>3</v>
      </c>
      <c r="AF12">
        <f t="shared" si="12"/>
        <v>1</v>
      </c>
      <c r="AG12">
        <f t="shared" si="13"/>
        <v>5</v>
      </c>
      <c r="AH12">
        <f t="shared" si="14"/>
        <v>2</v>
      </c>
      <c r="AI12">
        <f t="shared" si="15"/>
        <v>11</v>
      </c>
      <c r="AK12" t="str">
        <f t="shared" si="16"/>
        <v>Nick Buvinic</v>
      </c>
      <c r="AL12" s="43">
        <f t="shared" si="17"/>
        <v>0</v>
      </c>
      <c r="AM12" s="43">
        <f t="shared" si="18"/>
        <v>0</v>
      </c>
      <c r="AN12" s="43">
        <f t="shared" si="19"/>
        <v>0</v>
      </c>
      <c r="AO12" s="43">
        <f t="shared" si="20"/>
        <v>11</v>
      </c>
    </row>
    <row r="13" spans="1:41" x14ac:dyDescent="0.25">
      <c r="A13" s="54" t="s">
        <v>29</v>
      </c>
      <c r="B13" s="54" t="s">
        <v>30</v>
      </c>
      <c r="C13" s="30" t="s">
        <v>31</v>
      </c>
      <c r="D13" s="53">
        <v>-4</v>
      </c>
      <c r="E13" s="53">
        <v>5</v>
      </c>
      <c r="F13" s="53">
        <v>-20</v>
      </c>
      <c r="G13" s="53">
        <v>-22</v>
      </c>
      <c r="H13" s="53">
        <v>14</v>
      </c>
      <c r="I13" s="53">
        <v>-6</v>
      </c>
      <c r="J13" s="53">
        <v>-3</v>
      </c>
      <c r="K13" s="53">
        <v>-1</v>
      </c>
      <c r="L13" s="53">
        <v>5</v>
      </c>
      <c r="M13" s="53">
        <v>-4</v>
      </c>
      <c r="N13" s="53">
        <v>4</v>
      </c>
      <c r="O13" s="53">
        <v>11</v>
      </c>
      <c r="P13" s="53">
        <v>-3</v>
      </c>
      <c r="Q13" s="53">
        <v>3</v>
      </c>
      <c r="R13" s="53">
        <v>0</v>
      </c>
      <c r="S13" s="53">
        <v>-5</v>
      </c>
      <c r="T13" s="53">
        <v>29</v>
      </c>
      <c r="U13" s="53">
        <v>-3</v>
      </c>
      <c r="V13" s="53">
        <v>-12</v>
      </c>
      <c r="W13" s="53">
        <v>-10</v>
      </c>
      <c r="X13" s="53" t="s">
        <v>9</v>
      </c>
      <c r="Y13" s="40">
        <f t="shared" si="6"/>
        <v>-22</v>
      </c>
      <c r="Z13" s="2">
        <f t="shared" si="7"/>
        <v>20</v>
      </c>
      <c r="AA13" s="2">
        <f t="shared" si="8"/>
        <v>7</v>
      </c>
      <c r="AB13" s="2">
        <f t="shared" si="9"/>
        <v>1</v>
      </c>
      <c r="AC13" s="2">
        <f t="shared" si="10"/>
        <v>12</v>
      </c>
      <c r="AE13">
        <f t="shared" si="11"/>
        <v>3</v>
      </c>
      <c r="AF13">
        <f t="shared" si="12"/>
        <v>16</v>
      </c>
      <c r="AG13">
        <f t="shared" si="13"/>
        <v>1</v>
      </c>
      <c r="AH13">
        <f t="shared" si="14"/>
        <v>0</v>
      </c>
      <c r="AI13">
        <f t="shared" si="15"/>
        <v>20</v>
      </c>
      <c r="AK13" t="str">
        <f t="shared" si="16"/>
        <v>Graham Cass</v>
      </c>
      <c r="AL13" s="43">
        <f t="shared" si="17"/>
        <v>6</v>
      </c>
      <c r="AM13" s="43">
        <f t="shared" si="18"/>
        <v>14</v>
      </c>
      <c r="AN13" s="43">
        <f t="shared" si="19"/>
        <v>0</v>
      </c>
      <c r="AO13" s="43">
        <f t="shared" si="20"/>
        <v>0</v>
      </c>
    </row>
    <row r="14" spans="1:41" x14ac:dyDescent="0.25">
      <c r="A14" s="55" t="s">
        <v>678</v>
      </c>
      <c r="B14" s="55" t="s">
        <v>178</v>
      </c>
      <c r="C14" s="30" t="s">
        <v>724</v>
      </c>
      <c r="D14" s="53">
        <v>7</v>
      </c>
      <c r="E14" s="53">
        <v>8</v>
      </c>
      <c r="F14" s="53">
        <v>4</v>
      </c>
      <c r="G14" s="53">
        <v>12</v>
      </c>
      <c r="H14" s="53">
        <v>8</v>
      </c>
      <c r="I14" s="53">
        <v>-5</v>
      </c>
      <c r="J14" s="53">
        <v>6</v>
      </c>
      <c r="K14" s="53">
        <v>-11</v>
      </c>
      <c r="L14" s="53">
        <v>11</v>
      </c>
      <c r="M14" s="53">
        <v>10</v>
      </c>
      <c r="N14" s="53">
        <v>-6</v>
      </c>
      <c r="O14" s="53">
        <v>-17</v>
      </c>
      <c r="P14" s="53">
        <v>-12</v>
      </c>
      <c r="Q14" s="53">
        <v>2</v>
      </c>
      <c r="R14" s="53">
        <v>1</v>
      </c>
      <c r="S14" s="53">
        <v>-17</v>
      </c>
      <c r="T14" s="53">
        <v>-4</v>
      </c>
      <c r="U14" s="53">
        <v>1</v>
      </c>
      <c r="V14" s="53">
        <v>8</v>
      </c>
      <c r="W14" s="53" t="s">
        <v>9</v>
      </c>
      <c r="X14" s="53" t="s">
        <v>9</v>
      </c>
      <c r="Y14" s="40">
        <f t="shared" si="6"/>
        <v>6</v>
      </c>
      <c r="Z14" s="2">
        <f t="shared" si="7"/>
        <v>19</v>
      </c>
      <c r="AA14" s="2">
        <f t="shared" si="8"/>
        <v>12</v>
      </c>
      <c r="AB14" s="2">
        <f t="shared" si="9"/>
        <v>0</v>
      </c>
      <c r="AC14" s="2">
        <f t="shared" si="10"/>
        <v>7</v>
      </c>
      <c r="AE14">
        <f t="shared" si="11"/>
        <v>18</v>
      </c>
      <c r="AF14">
        <f t="shared" si="12"/>
        <v>1</v>
      </c>
      <c r="AG14">
        <f t="shared" si="13"/>
        <v>0</v>
      </c>
      <c r="AH14">
        <f t="shared" si="14"/>
        <v>0</v>
      </c>
      <c r="AI14">
        <f t="shared" si="15"/>
        <v>19</v>
      </c>
      <c r="AK14" t="str">
        <f t="shared" si="16"/>
        <v>Jon Cooper</v>
      </c>
      <c r="AL14" s="43">
        <f t="shared" si="17"/>
        <v>0</v>
      </c>
      <c r="AM14" s="43">
        <f t="shared" si="18"/>
        <v>1</v>
      </c>
      <c r="AN14" s="43">
        <f t="shared" si="19"/>
        <v>18</v>
      </c>
      <c r="AO14" s="43">
        <f t="shared" si="20"/>
        <v>0</v>
      </c>
    </row>
    <row r="15" spans="1:41" x14ac:dyDescent="0.25">
      <c r="A15" s="55" t="s">
        <v>880</v>
      </c>
      <c r="B15" s="55" t="s">
        <v>881</v>
      </c>
      <c r="C15" s="30" t="s">
        <v>868</v>
      </c>
      <c r="D15" s="53" t="s">
        <v>9</v>
      </c>
      <c r="E15" s="53">
        <v>0</v>
      </c>
      <c r="F15" s="53" t="s">
        <v>9</v>
      </c>
      <c r="G15" s="53" t="s">
        <v>9</v>
      </c>
      <c r="H15" s="53" t="s">
        <v>9</v>
      </c>
      <c r="I15" s="53" t="s">
        <v>9</v>
      </c>
      <c r="J15" s="53">
        <v>1</v>
      </c>
      <c r="K15" s="53" t="s">
        <v>9</v>
      </c>
      <c r="L15" s="53" t="s">
        <v>9</v>
      </c>
      <c r="M15" s="53" t="s">
        <v>9</v>
      </c>
      <c r="N15" s="53" t="s">
        <v>9</v>
      </c>
      <c r="O15" s="53" t="s">
        <v>9</v>
      </c>
      <c r="P15" s="53" t="s">
        <v>9</v>
      </c>
      <c r="Q15" s="53">
        <v>-1</v>
      </c>
      <c r="R15" s="53" t="s">
        <v>9</v>
      </c>
      <c r="S15" s="53">
        <v>-22</v>
      </c>
      <c r="T15" s="53" t="s">
        <v>9</v>
      </c>
      <c r="U15" s="53">
        <v>4</v>
      </c>
      <c r="V15" s="53" t="s">
        <v>9</v>
      </c>
      <c r="W15" s="53" t="s">
        <v>9</v>
      </c>
      <c r="X15" s="53" t="s">
        <v>9</v>
      </c>
      <c r="Y15" s="40">
        <f t="shared" si="6"/>
        <v>-18</v>
      </c>
      <c r="Z15" s="2">
        <f t="shared" si="7"/>
        <v>5</v>
      </c>
      <c r="AA15" s="2">
        <f t="shared" si="8"/>
        <v>2</v>
      </c>
      <c r="AB15" s="2">
        <f t="shared" si="9"/>
        <v>1</v>
      </c>
      <c r="AC15" s="2">
        <f t="shared" si="10"/>
        <v>2</v>
      </c>
      <c r="AE15">
        <f t="shared" si="11"/>
        <v>0</v>
      </c>
      <c r="AF15">
        <f t="shared" si="12"/>
        <v>2</v>
      </c>
      <c r="AG15">
        <f t="shared" si="13"/>
        <v>3</v>
      </c>
      <c r="AH15">
        <f t="shared" si="14"/>
        <v>0</v>
      </c>
      <c r="AI15">
        <f t="shared" si="15"/>
        <v>5</v>
      </c>
      <c r="AK15" t="str">
        <f t="shared" si="16"/>
        <v>Brad Cunynghame</v>
      </c>
      <c r="AL15" s="43">
        <f t="shared" si="17"/>
        <v>0</v>
      </c>
      <c r="AM15" s="43">
        <f t="shared" si="18"/>
        <v>0</v>
      </c>
      <c r="AN15" s="43">
        <f t="shared" si="19"/>
        <v>0</v>
      </c>
      <c r="AO15" s="43">
        <f t="shared" si="20"/>
        <v>5</v>
      </c>
    </row>
    <row r="16" spans="1:41" x14ac:dyDescent="0.25">
      <c r="A16" s="54" t="s">
        <v>437</v>
      </c>
      <c r="B16" s="54" t="s">
        <v>744</v>
      </c>
      <c r="C16" s="30" t="s">
        <v>725</v>
      </c>
      <c r="D16" s="53">
        <v>-33</v>
      </c>
      <c r="E16" s="53">
        <v>0</v>
      </c>
      <c r="F16" s="53">
        <v>-6</v>
      </c>
      <c r="G16" s="53">
        <v>-12</v>
      </c>
      <c r="H16" s="53">
        <v>-7</v>
      </c>
      <c r="I16" s="53">
        <v>5</v>
      </c>
      <c r="J16" s="53" t="s">
        <v>9</v>
      </c>
      <c r="K16" s="53" t="s">
        <v>9</v>
      </c>
      <c r="L16" s="53">
        <v>-4</v>
      </c>
      <c r="M16" s="53">
        <v>-15</v>
      </c>
      <c r="N16" s="53">
        <v>8</v>
      </c>
      <c r="O16" s="53">
        <v>3</v>
      </c>
      <c r="P16" s="53">
        <v>-10</v>
      </c>
      <c r="Q16" s="53">
        <v>9</v>
      </c>
      <c r="R16" s="53" t="s">
        <v>9</v>
      </c>
      <c r="S16" s="53">
        <v>-14</v>
      </c>
      <c r="T16" s="53" t="s">
        <v>9</v>
      </c>
      <c r="U16" s="53">
        <v>4</v>
      </c>
      <c r="V16" s="53" t="s">
        <v>9</v>
      </c>
      <c r="W16" s="53" t="s">
        <v>9</v>
      </c>
      <c r="X16" s="53" t="s">
        <v>9</v>
      </c>
      <c r="Y16" s="40">
        <f t="shared" si="6"/>
        <v>-72</v>
      </c>
      <c r="Z16" s="2">
        <f t="shared" si="7"/>
        <v>14</v>
      </c>
      <c r="AA16" s="2">
        <f t="shared" si="8"/>
        <v>5</v>
      </c>
      <c r="AB16" s="2">
        <f t="shared" si="9"/>
        <v>1</v>
      </c>
      <c r="AC16" s="2">
        <f t="shared" si="10"/>
        <v>8</v>
      </c>
      <c r="AE16">
        <f t="shared" si="11"/>
        <v>4</v>
      </c>
      <c r="AF16">
        <f t="shared" si="12"/>
        <v>4</v>
      </c>
      <c r="AG16">
        <f t="shared" si="13"/>
        <v>1</v>
      </c>
      <c r="AH16">
        <f t="shared" si="14"/>
        <v>5</v>
      </c>
      <c r="AI16">
        <f t="shared" si="15"/>
        <v>14</v>
      </c>
      <c r="AK16" t="str">
        <f t="shared" si="16"/>
        <v>Wayne Darling</v>
      </c>
      <c r="AL16" s="43">
        <f t="shared" si="17"/>
        <v>0</v>
      </c>
      <c r="AM16" s="43">
        <f t="shared" si="18"/>
        <v>0</v>
      </c>
      <c r="AN16" s="43">
        <f t="shared" si="19"/>
        <v>0</v>
      </c>
      <c r="AO16" s="43">
        <f t="shared" si="20"/>
        <v>14</v>
      </c>
    </row>
    <row r="17" spans="1:41" x14ac:dyDescent="0.25">
      <c r="A17" s="54" t="s">
        <v>376</v>
      </c>
      <c r="B17" s="55" t="s">
        <v>377</v>
      </c>
      <c r="C17" s="30" t="s">
        <v>392</v>
      </c>
      <c r="D17" s="53">
        <v>0</v>
      </c>
      <c r="E17" s="53">
        <v>1</v>
      </c>
      <c r="F17" s="53">
        <v>16</v>
      </c>
      <c r="G17" s="53">
        <v>-22</v>
      </c>
      <c r="H17" s="53">
        <v>0</v>
      </c>
      <c r="I17" s="53">
        <v>19</v>
      </c>
      <c r="J17" s="53">
        <v>18</v>
      </c>
      <c r="K17" s="53">
        <v>4</v>
      </c>
      <c r="L17" s="53">
        <v>-15</v>
      </c>
      <c r="M17" s="53">
        <v>0</v>
      </c>
      <c r="N17" s="53" t="s">
        <v>9</v>
      </c>
      <c r="O17" s="53">
        <v>-6</v>
      </c>
      <c r="P17" s="53">
        <v>-9</v>
      </c>
      <c r="Q17" s="53">
        <v>-10</v>
      </c>
      <c r="R17" s="53">
        <v>-19</v>
      </c>
      <c r="S17" s="53">
        <v>-3</v>
      </c>
      <c r="T17" s="53">
        <v>12</v>
      </c>
      <c r="U17" s="53">
        <v>-17</v>
      </c>
      <c r="V17" s="53">
        <v>8</v>
      </c>
      <c r="W17" s="53">
        <v>10</v>
      </c>
      <c r="X17" s="53" t="s">
        <v>9</v>
      </c>
      <c r="Y17" s="40">
        <f t="shared" si="6"/>
        <v>-13</v>
      </c>
      <c r="Z17" s="2">
        <f t="shared" si="7"/>
        <v>19</v>
      </c>
      <c r="AA17" s="2">
        <f t="shared" si="8"/>
        <v>8</v>
      </c>
      <c r="AB17" s="2">
        <f t="shared" si="9"/>
        <v>3</v>
      </c>
      <c r="AC17" s="2">
        <f t="shared" si="10"/>
        <v>8</v>
      </c>
      <c r="AE17">
        <f t="shared" si="11"/>
        <v>1</v>
      </c>
      <c r="AF17">
        <f t="shared" si="12"/>
        <v>18</v>
      </c>
      <c r="AG17">
        <f t="shared" si="13"/>
        <v>0</v>
      </c>
      <c r="AH17">
        <f t="shared" si="14"/>
        <v>0</v>
      </c>
      <c r="AI17">
        <f t="shared" si="15"/>
        <v>19</v>
      </c>
      <c r="AK17" t="str">
        <f t="shared" si="16"/>
        <v>Adam Davenport</v>
      </c>
      <c r="AL17" s="43">
        <f t="shared" si="17"/>
        <v>0</v>
      </c>
      <c r="AM17" s="43">
        <f t="shared" si="18"/>
        <v>19</v>
      </c>
      <c r="AN17" s="43">
        <f t="shared" si="19"/>
        <v>0</v>
      </c>
      <c r="AO17" s="43">
        <f t="shared" si="20"/>
        <v>0</v>
      </c>
    </row>
    <row r="18" spans="1:41" x14ac:dyDescent="0.25">
      <c r="A18" s="54" t="s">
        <v>89</v>
      </c>
      <c r="B18" s="54" t="s">
        <v>675</v>
      </c>
      <c r="C18" s="30" t="s">
        <v>697</v>
      </c>
      <c r="D18" s="53">
        <v>-9</v>
      </c>
      <c r="E18" s="53">
        <v>1</v>
      </c>
      <c r="F18" s="53">
        <v>-5</v>
      </c>
      <c r="G18" s="53">
        <v>-4</v>
      </c>
      <c r="H18" s="53">
        <v>-19</v>
      </c>
      <c r="I18" s="53">
        <v>7</v>
      </c>
      <c r="J18" s="53">
        <v>18</v>
      </c>
      <c r="K18" s="53">
        <v>4</v>
      </c>
      <c r="L18" s="53">
        <v>-15</v>
      </c>
      <c r="M18" s="53">
        <v>0</v>
      </c>
      <c r="N18" s="53">
        <v>15</v>
      </c>
      <c r="O18" s="53">
        <v>-5</v>
      </c>
      <c r="P18" s="53">
        <v>8</v>
      </c>
      <c r="Q18" s="53">
        <v>8</v>
      </c>
      <c r="R18" s="53">
        <v>1</v>
      </c>
      <c r="S18" s="53">
        <v>-1</v>
      </c>
      <c r="T18" s="53">
        <v>-4</v>
      </c>
      <c r="U18" s="53">
        <v>-3</v>
      </c>
      <c r="V18" s="53">
        <v>8</v>
      </c>
      <c r="W18" s="53">
        <v>10</v>
      </c>
      <c r="X18" s="53" t="s">
        <v>9</v>
      </c>
      <c r="Y18" s="40">
        <f t="shared" si="6"/>
        <v>15</v>
      </c>
      <c r="Z18" s="2">
        <f t="shared" si="7"/>
        <v>20</v>
      </c>
      <c r="AA18" s="2">
        <f t="shared" si="8"/>
        <v>10</v>
      </c>
      <c r="AB18" s="2">
        <f t="shared" si="9"/>
        <v>1</v>
      </c>
      <c r="AC18" s="2">
        <f t="shared" si="10"/>
        <v>9</v>
      </c>
      <c r="AE18">
        <f t="shared" si="11"/>
        <v>1</v>
      </c>
      <c r="AF18">
        <f t="shared" si="12"/>
        <v>0</v>
      </c>
      <c r="AG18">
        <f t="shared" si="13"/>
        <v>19</v>
      </c>
      <c r="AH18">
        <f t="shared" si="14"/>
        <v>0</v>
      </c>
      <c r="AI18">
        <f t="shared" si="15"/>
        <v>20</v>
      </c>
      <c r="AK18" t="str">
        <f t="shared" si="16"/>
        <v>Ron Davidson</v>
      </c>
      <c r="AL18" s="43">
        <f t="shared" si="17"/>
        <v>0</v>
      </c>
      <c r="AM18" s="43">
        <f t="shared" si="18"/>
        <v>20</v>
      </c>
      <c r="AN18" s="43">
        <f t="shared" si="19"/>
        <v>0</v>
      </c>
      <c r="AO18" s="43">
        <f t="shared" si="20"/>
        <v>0</v>
      </c>
    </row>
    <row r="19" spans="1:41" x14ac:dyDescent="0.25">
      <c r="A19" s="54" t="s">
        <v>40</v>
      </c>
      <c r="B19" s="54" t="s">
        <v>41</v>
      </c>
      <c r="C19" s="30" t="s">
        <v>42</v>
      </c>
      <c r="D19" s="53">
        <v>1</v>
      </c>
      <c r="E19" s="53">
        <v>14</v>
      </c>
      <c r="F19" s="53">
        <v>-5</v>
      </c>
      <c r="G19" s="53">
        <v>10</v>
      </c>
      <c r="H19" s="53">
        <v>13</v>
      </c>
      <c r="I19" s="53">
        <v>12</v>
      </c>
      <c r="J19" s="53">
        <v>11</v>
      </c>
      <c r="K19" s="53">
        <v>19</v>
      </c>
      <c r="L19" s="53">
        <v>-14</v>
      </c>
      <c r="M19" s="53">
        <v>0</v>
      </c>
      <c r="N19" s="53">
        <v>-1</v>
      </c>
      <c r="O19" s="53">
        <v>3</v>
      </c>
      <c r="P19" s="53">
        <v>1</v>
      </c>
      <c r="Q19" s="53">
        <v>0</v>
      </c>
      <c r="R19" s="53">
        <v>3</v>
      </c>
      <c r="S19" s="53">
        <v>15</v>
      </c>
      <c r="T19" s="53">
        <v>16</v>
      </c>
      <c r="U19" s="53">
        <v>6</v>
      </c>
      <c r="V19" s="53">
        <v>11</v>
      </c>
      <c r="W19" s="53">
        <v>-5</v>
      </c>
      <c r="X19" s="53" t="s">
        <v>9</v>
      </c>
      <c r="Y19" s="40">
        <f t="shared" si="6"/>
        <v>110</v>
      </c>
      <c r="Z19" s="2">
        <f t="shared" si="7"/>
        <v>20</v>
      </c>
      <c r="AA19" s="2">
        <f t="shared" si="8"/>
        <v>14</v>
      </c>
      <c r="AB19" s="2">
        <f t="shared" si="9"/>
        <v>2</v>
      </c>
      <c r="AC19" s="2">
        <f t="shared" si="10"/>
        <v>4</v>
      </c>
      <c r="AE19">
        <f t="shared" si="11"/>
        <v>0</v>
      </c>
      <c r="AF19">
        <f t="shared" si="12"/>
        <v>0</v>
      </c>
      <c r="AG19">
        <f t="shared" si="13"/>
        <v>0</v>
      </c>
      <c r="AH19">
        <f t="shared" si="14"/>
        <v>20</v>
      </c>
      <c r="AI19">
        <f t="shared" si="15"/>
        <v>20</v>
      </c>
      <c r="AK19" t="str">
        <f t="shared" si="16"/>
        <v>Brett Davis</v>
      </c>
      <c r="AL19" s="43">
        <f t="shared" si="17"/>
        <v>20</v>
      </c>
      <c r="AM19" s="43">
        <f t="shared" si="18"/>
        <v>0</v>
      </c>
      <c r="AN19" s="43">
        <f t="shared" si="19"/>
        <v>0</v>
      </c>
      <c r="AO19" s="43">
        <f t="shared" si="20"/>
        <v>0</v>
      </c>
    </row>
    <row r="20" spans="1:41" x14ac:dyDescent="0.25">
      <c r="A20" s="55" t="s">
        <v>638</v>
      </c>
      <c r="B20" s="55" t="s">
        <v>639</v>
      </c>
      <c r="C20" s="30" t="s">
        <v>615</v>
      </c>
      <c r="D20" s="53">
        <v>18</v>
      </c>
      <c r="E20" s="53">
        <v>1</v>
      </c>
      <c r="F20" s="53">
        <v>16</v>
      </c>
      <c r="G20" s="53">
        <v>-22</v>
      </c>
      <c r="H20" s="53">
        <v>0</v>
      </c>
      <c r="I20" s="53">
        <v>19</v>
      </c>
      <c r="J20" s="53">
        <v>13</v>
      </c>
      <c r="K20" s="53">
        <v>-2</v>
      </c>
      <c r="L20" s="53">
        <v>9</v>
      </c>
      <c r="M20" s="53">
        <v>5</v>
      </c>
      <c r="N20" s="53">
        <v>-6</v>
      </c>
      <c r="O20" s="53">
        <v>-6</v>
      </c>
      <c r="P20" s="53">
        <v>-9</v>
      </c>
      <c r="Q20" s="53">
        <v>-10</v>
      </c>
      <c r="R20" s="53">
        <v>-19</v>
      </c>
      <c r="S20" s="53">
        <v>9</v>
      </c>
      <c r="T20" s="53">
        <v>-10</v>
      </c>
      <c r="U20" s="53">
        <v>6</v>
      </c>
      <c r="V20" s="53">
        <v>-3</v>
      </c>
      <c r="W20" s="53">
        <v>0</v>
      </c>
      <c r="X20" s="53" t="s">
        <v>9</v>
      </c>
      <c r="Y20" s="40">
        <f t="shared" si="6"/>
        <v>9</v>
      </c>
      <c r="Z20" s="2">
        <f t="shared" si="7"/>
        <v>20</v>
      </c>
      <c r="AA20" s="2">
        <f t="shared" si="8"/>
        <v>9</v>
      </c>
      <c r="AB20" s="2">
        <f t="shared" si="9"/>
        <v>2</v>
      </c>
      <c r="AC20" s="2">
        <f t="shared" si="10"/>
        <v>9</v>
      </c>
      <c r="AE20">
        <f t="shared" si="11"/>
        <v>12</v>
      </c>
      <c r="AF20">
        <f t="shared" si="12"/>
        <v>8</v>
      </c>
      <c r="AG20">
        <f t="shared" si="13"/>
        <v>0</v>
      </c>
      <c r="AH20">
        <f t="shared" si="14"/>
        <v>0</v>
      </c>
      <c r="AI20">
        <f t="shared" si="15"/>
        <v>20</v>
      </c>
      <c r="AK20" t="str">
        <f t="shared" si="16"/>
        <v>Vicki Degenhardt</v>
      </c>
      <c r="AL20" s="43">
        <f t="shared" si="17"/>
        <v>0</v>
      </c>
      <c r="AM20" s="43">
        <f t="shared" si="18"/>
        <v>20</v>
      </c>
      <c r="AN20" s="43">
        <f t="shared" si="19"/>
        <v>0</v>
      </c>
      <c r="AO20" s="43">
        <f t="shared" si="20"/>
        <v>0</v>
      </c>
    </row>
    <row r="21" spans="1:41" x14ac:dyDescent="0.25">
      <c r="A21" s="54" t="s">
        <v>43</v>
      </c>
      <c r="B21" s="54" t="s">
        <v>44</v>
      </c>
      <c r="C21" s="30" t="s">
        <v>45</v>
      </c>
      <c r="D21" s="53">
        <v>3</v>
      </c>
      <c r="E21" s="53">
        <v>7</v>
      </c>
      <c r="F21" s="53">
        <v>8</v>
      </c>
      <c r="G21" s="53">
        <v>-7</v>
      </c>
      <c r="H21" s="53">
        <v>11</v>
      </c>
      <c r="I21" s="53" t="s">
        <v>9</v>
      </c>
      <c r="J21" s="53">
        <v>8</v>
      </c>
      <c r="K21" s="53" t="s">
        <v>9</v>
      </c>
      <c r="L21" s="53">
        <v>-3</v>
      </c>
      <c r="M21" s="53">
        <v>2</v>
      </c>
      <c r="N21" s="53">
        <v>-9</v>
      </c>
      <c r="O21" s="53">
        <v>-20</v>
      </c>
      <c r="P21" s="53">
        <v>-1</v>
      </c>
      <c r="Q21" s="53">
        <v>9</v>
      </c>
      <c r="R21" s="53" t="s">
        <v>9</v>
      </c>
      <c r="S21" s="53">
        <v>-23</v>
      </c>
      <c r="T21" s="53" t="s">
        <v>9</v>
      </c>
      <c r="U21" s="53">
        <v>-26</v>
      </c>
      <c r="V21" s="53" t="s">
        <v>9</v>
      </c>
      <c r="W21" s="53" t="s">
        <v>9</v>
      </c>
      <c r="X21" s="53" t="s">
        <v>9</v>
      </c>
      <c r="Y21" s="40">
        <f t="shared" si="6"/>
        <v>-41</v>
      </c>
      <c r="Z21" s="2">
        <f t="shared" si="7"/>
        <v>14</v>
      </c>
      <c r="AA21" s="2">
        <f t="shared" si="8"/>
        <v>7</v>
      </c>
      <c r="AB21" s="2">
        <f t="shared" si="9"/>
        <v>0</v>
      </c>
      <c r="AC21" s="2">
        <f t="shared" si="10"/>
        <v>7</v>
      </c>
      <c r="AE21">
        <f t="shared" si="11"/>
        <v>7</v>
      </c>
      <c r="AF21">
        <f t="shared" si="12"/>
        <v>0</v>
      </c>
      <c r="AG21">
        <f t="shared" si="13"/>
        <v>2</v>
      </c>
      <c r="AH21">
        <f t="shared" si="14"/>
        <v>5</v>
      </c>
      <c r="AI21">
        <f t="shared" si="15"/>
        <v>14</v>
      </c>
      <c r="AK21" t="str">
        <f t="shared" si="16"/>
        <v>Ross DeLaine</v>
      </c>
      <c r="AL21" s="43">
        <f t="shared" si="17"/>
        <v>0</v>
      </c>
      <c r="AM21" s="43">
        <f t="shared" si="18"/>
        <v>0</v>
      </c>
      <c r="AN21" s="43">
        <f t="shared" si="19"/>
        <v>0</v>
      </c>
      <c r="AO21" s="43">
        <f t="shared" si="20"/>
        <v>14</v>
      </c>
    </row>
    <row r="22" spans="1:41" x14ac:dyDescent="0.25">
      <c r="A22" s="54" t="s">
        <v>895</v>
      </c>
      <c r="B22" s="54" t="s">
        <v>896</v>
      </c>
      <c r="C22" s="30" t="s">
        <v>878</v>
      </c>
      <c r="D22" s="53">
        <v>-1</v>
      </c>
      <c r="E22" s="53">
        <v>9</v>
      </c>
      <c r="F22" s="53" t="s">
        <v>9</v>
      </c>
      <c r="G22" s="53">
        <v>5</v>
      </c>
      <c r="H22" s="53">
        <v>-5</v>
      </c>
      <c r="I22" s="53">
        <v>-2</v>
      </c>
      <c r="J22" s="53" t="s">
        <v>9</v>
      </c>
      <c r="K22" s="53">
        <v>3</v>
      </c>
      <c r="L22" s="53">
        <v>8</v>
      </c>
      <c r="M22" s="53">
        <v>1</v>
      </c>
      <c r="N22" s="53">
        <v>-2</v>
      </c>
      <c r="O22" s="53">
        <v>5</v>
      </c>
      <c r="P22" s="53">
        <v>1</v>
      </c>
      <c r="Q22" s="53">
        <v>0</v>
      </c>
      <c r="R22" s="53">
        <v>-9</v>
      </c>
      <c r="S22" s="53">
        <v>6</v>
      </c>
      <c r="T22" s="53">
        <v>-27</v>
      </c>
      <c r="U22" s="53">
        <v>1</v>
      </c>
      <c r="V22" s="53" t="s">
        <v>9</v>
      </c>
      <c r="W22" s="53" t="s">
        <v>9</v>
      </c>
      <c r="X22" s="53" t="s">
        <v>9</v>
      </c>
      <c r="Y22" s="40">
        <f t="shared" si="6"/>
        <v>-7</v>
      </c>
      <c r="Z22" s="2">
        <f t="shared" si="7"/>
        <v>16</v>
      </c>
      <c r="AA22" s="2">
        <f t="shared" si="8"/>
        <v>9</v>
      </c>
      <c r="AB22" s="2">
        <f t="shared" si="9"/>
        <v>1</v>
      </c>
      <c r="AC22" s="2">
        <f t="shared" si="10"/>
        <v>6</v>
      </c>
      <c r="AE22">
        <f t="shared" si="11"/>
        <v>15</v>
      </c>
      <c r="AF22">
        <f t="shared" si="12"/>
        <v>0</v>
      </c>
      <c r="AG22">
        <f t="shared" si="13"/>
        <v>1</v>
      </c>
      <c r="AH22">
        <f t="shared" si="14"/>
        <v>0</v>
      </c>
      <c r="AI22">
        <f t="shared" si="15"/>
        <v>16</v>
      </c>
      <c r="AK22" t="str">
        <f t="shared" si="16"/>
        <v>Anthony Diener</v>
      </c>
      <c r="AL22" s="43">
        <f t="shared" si="17"/>
        <v>0</v>
      </c>
      <c r="AM22" s="43">
        <f t="shared" si="18"/>
        <v>0</v>
      </c>
      <c r="AN22" s="43">
        <f t="shared" si="19"/>
        <v>8</v>
      </c>
      <c r="AO22" s="43">
        <f t="shared" si="20"/>
        <v>8</v>
      </c>
    </row>
    <row r="23" spans="1:41" x14ac:dyDescent="0.25">
      <c r="A23" s="54" t="s">
        <v>171</v>
      </c>
      <c r="B23" s="54" t="s">
        <v>577</v>
      </c>
      <c r="C23" s="30" t="s">
        <v>562</v>
      </c>
      <c r="D23" s="53">
        <v>-2</v>
      </c>
      <c r="E23" s="53">
        <v>-5</v>
      </c>
      <c r="F23" s="53">
        <v>-14</v>
      </c>
      <c r="G23" s="53">
        <v>1</v>
      </c>
      <c r="H23" s="53">
        <v>-4</v>
      </c>
      <c r="I23" s="53" t="s">
        <v>9</v>
      </c>
      <c r="J23" s="53">
        <v>1</v>
      </c>
      <c r="K23" s="53" t="s">
        <v>9</v>
      </c>
      <c r="L23" s="53">
        <v>-4</v>
      </c>
      <c r="M23" s="53">
        <v>-15</v>
      </c>
      <c r="N23" s="53">
        <v>-17</v>
      </c>
      <c r="O23" s="53">
        <v>10</v>
      </c>
      <c r="P23" s="53" t="s">
        <v>9</v>
      </c>
      <c r="Q23" s="53">
        <v>-3</v>
      </c>
      <c r="R23" s="53" t="s">
        <v>9</v>
      </c>
      <c r="S23" s="53" t="s">
        <v>9</v>
      </c>
      <c r="T23" s="53" t="s">
        <v>9</v>
      </c>
      <c r="U23" s="53">
        <v>4</v>
      </c>
      <c r="V23" s="53" t="s">
        <v>9</v>
      </c>
      <c r="W23" s="53" t="s">
        <v>9</v>
      </c>
      <c r="X23" s="53" t="s">
        <v>9</v>
      </c>
      <c r="Y23" s="40">
        <f t="shared" si="6"/>
        <v>-48</v>
      </c>
      <c r="Z23" s="2">
        <f t="shared" si="7"/>
        <v>12</v>
      </c>
      <c r="AA23" s="2">
        <f t="shared" si="8"/>
        <v>4</v>
      </c>
      <c r="AB23" s="2">
        <f t="shared" si="9"/>
        <v>0</v>
      </c>
      <c r="AC23" s="2">
        <f t="shared" si="10"/>
        <v>8</v>
      </c>
      <c r="AE23">
        <f t="shared" si="11"/>
        <v>4</v>
      </c>
      <c r="AF23">
        <f t="shared" si="12"/>
        <v>3</v>
      </c>
      <c r="AG23">
        <f t="shared" si="13"/>
        <v>4</v>
      </c>
      <c r="AH23">
        <f t="shared" si="14"/>
        <v>1</v>
      </c>
      <c r="AI23">
        <f t="shared" si="15"/>
        <v>12</v>
      </c>
      <c r="AK23" t="str">
        <f t="shared" si="16"/>
        <v>Bill Dunbar</v>
      </c>
      <c r="AL23" s="43">
        <f t="shared" si="17"/>
        <v>0</v>
      </c>
      <c r="AM23" s="43">
        <f t="shared" si="18"/>
        <v>0</v>
      </c>
      <c r="AN23" s="43">
        <f t="shared" si="19"/>
        <v>0</v>
      </c>
      <c r="AO23" s="43">
        <f t="shared" si="20"/>
        <v>12</v>
      </c>
    </row>
    <row r="24" spans="1:41" x14ac:dyDescent="0.25">
      <c r="A24" s="54" t="s">
        <v>169</v>
      </c>
      <c r="B24" s="54" t="s">
        <v>378</v>
      </c>
      <c r="C24" s="30" t="s">
        <v>393</v>
      </c>
      <c r="D24" s="53">
        <v>-33</v>
      </c>
      <c r="E24" s="53">
        <v>-5</v>
      </c>
      <c r="F24" s="53">
        <v>-22</v>
      </c>
      <c r="G24" s="53">
        <v>1</v>
      </c>
      <c r="H24" s="53">
        <v>1</v>
      </c>
      <c r="I24" s="53">
        <v>31</v>
      </c>
      <c r="J24" s="53" t="s">
        <v>9</v>
      </c>
      <c r="K24" s="53" t="s">
        <v>9</v>
      </c>
      <c r="L24" s="53">
        <v>-4</v>
      </c>
      <c r="M24" s="53">
        <v>-12</v>
      </c>
      <c r="N24" s="53" t="s">
        <v>9</v>
      </c>
      <c r="O24" s="53" t="s">
        <v>9</v>
      </c>
      <c r="P24" s="53" t="s">
        <v>9</v>
      </c>
      <c r="Q24" s="53" t="s">
        <v>9</v>
      </c>
      <c r="R24" s="53" t="s">
        <v>9</v>
      </c>
      <c r="S24" s="53" t="s">
        <v>9</v>
      </c>
      <c r="T24" s="53" t="s">
        <v>9</v>
      </c>
      <c r="U24" s="53" t="s">
        <v>9</v>
      </c>
      <c r="V24" s="53" t="s">
        <v>9</v>
      </c>
      <c r="W24" s="53" t="s">
        <v>9</v>
      </c>
      <c r="X24" s="53" t="s">
        <v>9</v>
      </c>
      <c r="Y24" s="40">
        <f t="shared" si="6"/>
        <v>-43</v>
      </c>
      <c r="Z24" s="2">
        <f t="shared" si="7"/>
        <v>8</v>
      </c>
      <c r="AA24" s="2">
        <f t="shared" si="8"/>
        <v>3</v>
      </c>
      <c r="AB24" s="2">
        <f t="shared" si="9"/>
        <v>0</v>
      </c>
      <c r="AC24" s="2">
        <f t="shared" si="10"/>
        <v>5</v>
      </c>
      <c r="AE24">
        <f t="shared" si="11"/>
        <v>7</v>
      </c>
      <c r="AF24">
        <f t="shared" si="12"/>
        <v>0</v>
      </c>
      <c r="AG24">
        <f t="shared" si="13"/>
        <v>1</v>
      </c>
      <c r="AH24">
        <f t="shared" si="14"/>
        <v>0</v>
      </c>
      <c r="AI24">
        <f t="shared" si="15"/>
        <v>8</v>
      </c>
      <c r="AK24" t="str">
        <f t="shared" si="16"/>
        <v>Paul Eckhold</v>
      </c>
      <c r="AL24" s="43">
        <f t="shared" si="17"/>
        <v>0</v>
      </c>
      <c r="AM24" s="43">
        <f t="shared" si="18"/>
        <v>0</v>
      </c>
      <c r="AN24" s="43">
        <f t="shared" si="19"/>
        <v>0</v>
      </c>
      <c r="AO24" s="43">
        <f t="shared" si="20"/>
        <v>8</v>
      </c>
    </row>
    <row r="25" spans="1:41" x14ac:dyDescent="0.25">
      <c r="A25" s="55" t="s">
        <v>380</v>
      </c>
      <c r="B25" s="55" t="s">
        <v>379</v>
      </c>
      <c r="C25" s="30" t="s">
        <v>395</v>
      </c>
      <c r="D25" s="53">
        <v>18</v>
      </c>
      <c r="E25" s="53">
        <v>1</v>
      </c>
      <c r="F25" s="53">
        <v>16</v>
      </c>
      <c r="G25" s="53">
        <v>6</v>
      </c>
      <c r="H25" s="53">
        <v>-9</v>
      </c>
      <c r="I25" s="53">
        <v>36</v>
      </c>
      <c r="J25" s="53">
        <v>-10</v>
      </c>
      <c r="K25" s="53">
        <v>-8</v>
      </c>
      <c r="L25" s="53">
        <v>7</v>
      </c>
      <c r="M25" s="53">
        <v>3</v>
      </c>
      <c r="N25" s="53">
        <v>5</v>
      </c>
      <c r="O25" s="53">
        <v>1</v>
      </c>
      <c r="P25" s="53">
        <v>7</v>
      </c>
      <c r="Q25" s="53">
        <v>6</v>
      </c>
      <c r="R25" s="53">
        <v>0</v>
      </c>
      <c r="S25" s="53" t="s">
        <v>9</v>
      </c>
      <c r="T25" s="53">
        <v>-2</v>
      </c>
      <c r="U25" s="53">
        <v>-7</v>
      </c>
      <c r="V25" s="53">
        <v>4</v>
      </c>
      <c r="W25" s="53">
        <v>1</v>
      </c>
      <c r="X25" s="53" t="s">
        <v>9</v>
      </c>
      <c r="Y25" s="40">
        <f t="shared" si="6"/>
        <v>75</v>
      </c>
      <c r="Z25" s="2">
        <f t="shared" si="7"/>
        <v>19</v>
      </c>
      <c r="AA25" s="2">
        <f t="shared" si="8"/>
        <v>13</v>
      </c>
      <c r="AB25" s="2">
        <f t="shared" si="9"/>
        <v>1</v>
      </c>
      <c r="AC25" s="2">
        <f t="shared" si="10"/>
        <v>5</v>
      </c>
      <c r="AE25">
        <f t="shared" si="11"/>
        <v>0</v>
      </c>
      <c r="AF25">
        <f t="shared" si="12"/>
        <v>15</v>
      </c>
      <c r="AG25">
        <f t="shared" si="13"/>
        <v>1</v>
      </c>
      <c r="AH25">
        <f t="shared" si="14"/>
        <v>3</v>
      </c>
      <c r="AI25">
        <f t="shared" si="15"/>
        <v>19</v>
      </c>
      <c r="AK25" t="str">
        <f t="shared" si="16"/>
        <v>Tristan Elgar</v>
      </c>
      <c r="AL25" s="43">
        <f t="shared" si="17"/>
        <v>16</v>
      </c>
      <c r="AM25" s="43">
        <f t="shared" si="18"/>
        <v>3</v>
      </c>
      <c r="AN25" s="43">
        <f t="shared" si="19"/>
        <v>0</v>
      </c>
      <c r="AO25" s="43">
        <f t="shared" si="20"/>
        <v>0</v>
      </c>
    </row>
    <row r="26" spans="1:41" x14ac:dyDescent="0.25">
      <c r="A26" s="54" t="s">
        <v>58</v>
      </c>
      <c r="B26" s="54" t="s">
        <v>670</v>
      </c>
      <c r="C26" s="30" t="s">
        <v>628</v>
      </c>
      <c r="D26" s="53">
        <v>7</v>
      </c>
      <c r="E26" s="53">
        <v>0</v>
      </c>
      <c r="F26" s="53">
        <v>20</v>
      </c>
      <c r="G26" s="53">
        <v>18</v>
      </c>
      <c r="H26" s="53">
        <v>0</v>
      </c>
      <c r="I26" s="53">
        <v>-1</v>
      </c>
      <c r="J26" s="53">
        <v>2</v>
      </c>
      <c r="K26" s="53">
        <v>9</v>
      </c>
      <c r="L26" s="53">
        <v>-9</v>
      </c>
      <c r="M26" s="53">
        <v>5</v>
      </c>
      <c r="N26" s="53">
        <v>2</v>
      </c>
      <c r="O26" s="53">
        <v>-2</v>
      </c>
      <c r="P26" s="53" t="s">
        <v>9</v>
      </c>
      <c r="Q26" s="53">
        <v>-11</v>
      </c>
      <c r="R26" s="53">
        <v>2</v>
      </c>
      <c r="S26" s="53">
        <v>-8</v>
      </c>
      <c r="T26" s="53">
        <v>5</v>
      </c>
      <c r="U26" s="53">
        <v>-4</v>
      </c>
      <c r="V26" s="53" t="s">
        <v>9</v>
      </c>
      <c r="W26" s="53" t="s">
        <v>9</v>
      </c>
      <c r="X26" s="53" t="s">
        <v>9</v>
      </c>
      <c r="Y26" s="40">
        <f t="shared" si="6"/>
        <v>35</v>
      </c>
      <c r="Z26" s="2">
        <f t="shared" si="7"/>
        <v>17</v>
      </c>
      <c r="AA26" s="2">
        <f t="shared" si="8"/>
        <v>9</v>
      </c>
      <c r="AB26" s="2">
        <f t="shared" si="9"/>
        <v>2</v>
      </c>
      <c r="AC26" s="2">
        <f t="shared" si="10"/>
        <v>6</v>
      </c>
      <c r="AE26">
        <f t="shared" si="11"/>
        <v>15</v>
      </c>
      <c r="AF26">
        <f t="shared" si="12"/>
        <v>2</v>
      </c>
      <c r="AG26">
        <f t="shared" si="13"/>
        <v>0</v>
      </c>
      <c r="AH26">
        <f t="shared" si="14"/>
        <v>0</v>
      </c>
      <c r="AI26">
        <f t="shared" si="15"/>
        <v>17</v>
      </c>
      <c r="AK26" t="str">
        <f t="shared" si="16"/>
        <v>John Evans</v>
      </c>
      <c r="AL26" s="43">
        <f t="shared" si="17"/>
        <v>0</v>
      </c>
      <c r="AM26" s="43">
        <f t="shared" si="18"/>
        <v>0</v>
      </c>
      <c r="AN26" s="43">
        <f t="shared" si="19"/>
        <v>8</v>
      </c>
      <c r="AO26" s="43">
        <f t="shared" si="20"/>
        <v>9</v>
      </c>
    </row>
    <row r="27" spans="1:41" x14ac:dyDescent="0.25">
      <c r="A27" s="54" t="s">
        <v>86</v>
      </c>
      <c r="B27" s="54" t="s">
        <v>746</v>
      </c>
      <c r="C27" s="30" t="s">
        <v>740</v>
      </c>
      <c r="D27" s="53" t="s">
        <v>9</v>
      </c>
      <c r="E27" s="53" t="s">
        <v>9</v>
      </c>
      <c r="F27" s="53" t="s">
        <v>9</v>
      </c>
      <c r="G27" s="53">
        <v>-13</v>
      </c>
      <c r="H27" s="53">
        <v>1</v>
      </c>
      <c r="I27" s="53">
        <v>31</v>
      </c>
      <c r="J27" s="53" t="s">
        <v>9</v>
      </c>
      <c r="K27" s="53" t="s">
        <v>9</v>
      </c>
      <c r="L27" s="53">
        <v>-4</v>
      </c>
      <c r="M27" s="53" t="s">
        <v>9</v>
      </c>
      <c r="N27" s="53" t="s">
        <v>9</v>
      </c>
      <c r="O27" s="53" t="s">
        <v>9</v>
      </c>
      <c r="P27" s="53" t="s">
        <v>9</v>
      </c>
      <c r="Q27" s="53" t="s">
        <v>9</v>
      </c>
      <c r="R27" s="53" t="s">
        <v>9</v>
      </c>
      <c r="S27" s="53" t="s">
        <v>9</v>
      </c>
      <c r="T27" s="53" t="s">
        <v>9</v>
      </c>
      <c r="U27" s="53" t="s">
        <v>9</v>
      </c>
      <c r="V27" s="53" t="s">
        <v>9</v>
      </c>
      <c r="W27" s="53" t="s">
        <v>9</v>
      </c>
      <c r="X27" s="53" t="s">
        <v>9</v>
      </c>
      <c r="Y27" s="40">
        <f t="shared" si="6"/>
        <v>15</v>
      </c>
      <c r="Z27" s="2">
        <f t="shared" si="7"/>
        <v>4</v>
      </c>
      <c r="AA27" s="2">
        <f t="shared" si="8"/>
        <v>2</v>
      </c>
      <c r="AB27" s="2">
        <f t="shared" si="9"/>
        <v>0</v>
      </c>
      <c r="AC27" s="2">
        <f t="shared" si="10"/>
        <v>2</v>
      </c>
      <c r="AE27">
        <f t="shared" si="11"/>
        <v>0</v>
      </c>
      <c r="AF27">
        <f t="shared" si="12"/>
        <v>1</v>
      </c>
      <c r="AG27">
        <f t="shared" si="13"/>
        <v>0</v>
      </c>
      <c r="AH27">
        <f t="shared" si="14"/>
        <v>3</v>
      </c>
      <c r="AI27">
        <f t="shared" si="15"/>
        <v>4</v>
      </c>
      <c r="AK27" t="str">
        <f t="shared" si="16"/>
        <v>Ashley Farren</v>
      </c>
      <c r="AL27" s="43">
        <f t="shared" si="17"/>
        <v>0</v>
      </c>
      <c r="AM27" s="43">
        <f t="shared" si="18"/>
        <v>0</v>
      </c>
      <c r="AN27" s="43">
        <f t="shared" si="19"/>
        <v>0</v>
      </c>
      <c r="AO27" s="43">
        <f t="shared" si="20"/>
        <v>4</v>
      </c>
    </row>
    <row r="28" spans="1:41" x14ac:dyDescent="0.25">
      <c r="A28" s="54" t="s">
        <v>50</v>
      </c>
      <c r="B28" s="54" t="s">
        <v>51</v>
      </c>
      <c r="C28" s="30" t="s">
        <v>52</v>
      </c>
      <c r="D28" s="53">
        <v>1</v>
      </c>
      <c r="E28" s="53">
        <v>-4</v>
      </c>
      <c r="F28" s="53">
        <v>-14</v>
      </c>
      <c r="G28" s="53">
        <v>2</v>
      </c>
      <c r="H28" s="53">
        <v>13</v>
      </c>
      <c r="I28" s="53">
        <v>14</v>
      </c>
      <c r="J28" s="53">
        <v>-17</v>
      </c>
      <c r="K28" s="53">
        <v>6</v>
      </c>
      <c r="L28" s="53">
        <v>10</v>
      </c>
      <c r="M28" s="53">
        <v>17</v>
      </c>
      <c r="N28" s="53">
        <v>-7</v>
      </c>
      <c r="O28" s="53">
        <v>-8</v>
      </c>
      <c r="P28" s="53">
        <v>-3</v>
      </c>
      <c r="Q28" s="53">
        <v>1</v>
      </c>
      <c r="R28" s="53">
        <v>-3</v>
      </c>
      <c r="S28" s="53">
        <v>-22</v>
      </c>
      <c r="T28" s="53">
        <v>-2</v>
      </c>
      <c r="U28" s="53">
        <v>-19</v>
      </c>
      <c r="V28" s="53">
        <v>6</v>
      </c>
      <c r="W28" s="53">
        <v>1</v>
      </c>
      <c r="X28" s="53" t="s">
        <v>9</v>
      </c>
      <c r="Y28" s="40">
        <f t="shared" si="6"/>
        <v>-28</v>
      </c>
      <c r="Z28" s="2">
        <f t="shared" si="7"/>
        <v>20</v>
      </c>
      <c r="AA28" s="2">
        <f t="shared" si="8"/>
        <v>10</v>
      </c>
      <c r="AB28" s="2">
        <f t="shared" si="9"/>
        <v>0</v>
      </c>
      <c r="AC28" s="2">
        <f t="shared" si="10"/>
        <v>10</v>
      </c>
      <c r="AE28">
        <f t="shared" si="11"/>
        <v>0</v>
      </c>
      <c r="AF28">
        <f t="shared" si="12"/>
        <v>0</v>
      </c>
      <c r="AG28">
        <f t="shared" si="13"/>
        <v>0</v>
      </c>
      <c r="AH28">
        <f t="shared" si="14"/>
        <v>20</v>
      </c>
      <c r="AI28">
        <f t="shared" si="15"/>
        <v>20</v>
      </c>
      <c r="AK28" t="str">
        <f t="shared" si="16"/>
        <v>Andrew Feijen</v>
      </c>
      <c r="AL28" s="43">
        <f t="shared" si="17"/>
        <v>20</v>
      </c>
      <c r="AM28" s="43">
        <f t="shared" si="18"/>
        <v>0</v>
      </c>
      <c r="AN28" s="43">
        <f t="shared" si="19"/>
        <v>0</v>
      </c>
      <c r="AO28" s="43">
        <f t="shared" si="20"/>
        <v>0</v>
      </c>
    </row>
    <row r="29" spans="1:41" x14ac:dyDescent="0.25">
      <c r="A29" s="54" t="s">
        <v>32</v>
      </c>
      <c r="B29" s="54" t="s">
        <v>381</v>
      </c>
      <c r="C29" s="30" t="s">
        <v>396</v>
      </c>
      <c r="D29" s="53">
        <v>0</v>
      </c>
      <c r="E29" s="53">
        <v>14</v>
      </c>
      <c r="F29" s="53">
        <v>5</v>
      </c>
      <c r="G29" s="53">
        <v>9</v>
      </c>
      <c r="H29" s="53">
        <v>-1</v>
      </c>
      <c r="I29" s="53">
        <v>9</v>
      </c>
      <c r="J29" s="53">
        <v>13</v>
      </c>
      <c r="K29" s="53">
        <v>-2</v>
      </c>
      <c r="L29" s="53">
        <v>4</v>
      </c>
      <c r="M29" s="53">
        <v>3</v>
      </c>
      <c r="N29" s="53">
        <v>-25</v>
      </c>
      <c r="O29" s="53">
        <v>4</v>
      </c>
      <c r="P29" s="53">
        <v>6</v>
      </c>
      <c r="Q29" s="53">
        <v>8</v>
      </c>
      <c r="R29" s="53">
        <v>12</v>
      </c>
      <c r="S29" s="53">
        <v>9</v>
      </c>
      <c r="T29" s="53">
        <v>-10</v>
      </c>
      <c r="U29" s="53">
        <v>6</v>
      </c>
      <c r="V29" s="53">
        <v>-3</v>
      </c>
      <c r="W29" s="53">
        <v>0</v>
      </c>
      <c r="X29" s="53" t="s">
        <v>9</v>
      </c>
      <c r="Y29" s="40">
        <f t="shared" si="6"/>
        <v>61</v>
      </c>
      <c r="Z29" s="2">
        <f t="shared" si="7"/>
        <v>20</v>
      </c>
      <c r="AA29" s="2">
        <f t="shared" si="8"/>
        <v>13</v>
      </c>
      <c r="AB29" s="2">
        <f t="shared" si="9"/>
        <v>2</v>
      </c>
      <c r="AC29" s="2">
        <f t="shared" si="10"/>
        <v>5</v>
      </c>
      <c r="AE29">
        <f t="shared" si="11"/>
        <v>0</v>
      </c>
      <c r="AF29">
        <f t="shared" si="12"/>
        <v>0</v>
      </c>
      <c r="AG29">
        <f t="shared" si="13"/>
        <v>0</v>
      </c>
      <c r="AH29">
        <f t="shared" si="14"/>
        <v>20</v>
      </c>
      <c r="AI29">
        <f t="shared" si="15"/>
        <v>20</v>
      </c>
      <c r="AK29" t="str">
        <f t="shared" si="16"/>
        <v>Chris Firth</v>
      </c>
      <c r="AL29" s="43">
        <f t="shared" si="17"/>
        <v>0</v>
      </c>
      <c r="AM29" s="43">
        <f t="shared" si="18"/>
        <v>20</v>
      </c>
      <c r="AN29" s="43">
        <f t="shared" si="19"/>
        <v>0</v>
      </c>
      <c r="AO29" s="43">
        <f t="shared" si="20"/>
        <v>0</v>
      </c>
    </row>
    <row r="30" spans="1:41" x14ac:dyDescent="0.25">
      <c r="A30" s="55" t="s">
        <v>383</v>
      </c>
      <c r="B30" s="55" t="s">
        <v>900</v>
      </c>
      <c r="C30" s="30" t="s">
        <v>901</v>
      </c>
      <c r="D30" s="53">
        <v>7</v>
      </c>
      <c r="E30" s="53">
        <v>8</v>
      </c>
      <c r="F30" s="53">
        <v>4</v>
      </c>
      <c r="G30" s="53">
        <v>-7</v>
      </c>
      <c r="H30" s="53">
        <v>11</v>
      </c>
      <c r="I30" s="53">
        <v>19</v>
      </c>
      <c r="J30" s="53">
        <v>1</v>
      </c>
      <c r="K30" s="53" t="s">
        <v>9</v>
      </c>
      <c r="L30" s="53">
        <v>-3</v>
      </c>
      <c r="M30" s="53">
        <v>-22</v>
      </c>
      <c r="N30" s="53">
        <v>19</v>
      </c>
      <c r="O30" s="53">
        <v>12</v>
      </c>
      <c r="P30" s="53">
        <v>-19</v>
      </c>
      <c r="Q30" s="53" t="s">
        <v>9</v>
      </c>
      <c r="R30" s="53">
        <v>11</v>
      </c>
      <c r="S30" s="53">
        <v>9</v>
      </c>
      <c r="T30" s="53" t="s">
        <v>9</v>
      </c>
      <c r="U30" s="53">
        <v>-10</v>
      </c>
      <c r="V30" s="53" t="s">
        <v>9</v>
      </c>
      <c r="W30" s="53" t="s">
        <v>9</v>
      </c>
      <c r="X30" s="53" t="s">
        <v>9</v>
      </c>
      <c r="Y30" s="40">
        <f t="shared" si="6"/>
        <v>40</v>
      </c>
      <c r="Z30" s="2">
        <f t="shared" si="7"/>
        <v>15</v>
      </c>
      <c r="AA30" s="2">
        <f t="shared" si="8"/>
        <v>10</v>
      </c>
      <c r="AB30" s="2">
        <f t="shared" si="9"/>
        <v>0</v>
      </c>
      <c r="AC30" s="2">
        <f t="shared" si="10"/>
        <v>5</v>
      </c>
      <c r="AE30">
        <f t="shared" si="11"/>
        <v>0</v>
      </c>
      <c r="AF30">
        <f t="shared" si="12"/>
        <v>3</v>
      </c>
      <c r="AG30">
        <f t="shared" si="13"/>
        <v>9</v>
      </c>
      <c r="AH30">
        <f t="shared" si="14"/>
        <v>3</v>
      </c>
      <c r="AI30">
        <f t="shared" si="15"/>
        <v>15</v>
      </c>
      <c r="AK30" t="str">
        <f t="shared" si="16"/>
        <v>Simon Frank</v>
      </c>
      <c r="AL30" s="43">
        <f t="shared" si="17"/>
        <v>0</v>
      </c>
      <c r="AM30" s="43">
        <f t="shared" si="18"/>
        <v>0</v>
      </c>
      <c r="AN30" s="43">
        <f t="shared" si="19"/>
        <v>3</v>
      </c>
      <c r="AO30" s="43">
        <f t="shared" si="20"/>
        <v>13</v>
      </c>
    </row>
    <row r="31" spans="1:41" x14ac:dyDescent="0.25">
      <c r="A31" s="54" t="s">
        <v>679</v>
      </c>
      <c r="B31" s="55" t="s">
        <v>902</v>
      </c>
      <c r="C31" s="30" t="s">
        <v>903</v>
      </c>
      <c r="D31" s="53" t="s">
        <v>9</v>
      </c>
      <c r="E31" s="53" t="s">
        <v>9</v>
      </c>
      <c r="F31" s="53" t="s">
        <v>9</v>
      </c>
      <c r="G31" s="53" t="s">
        <v>9</v>
      </c>
      <c r="H31" s="53" t="s">
        <v>9</v>
      </c>
      <c r="I31" s="53">
        <v>19</v>
      </c>
      <c r="J31" s="53" t="s">
        <v>9</v>
      </c>
      <c r="K31" s="53">
        <v>6</v>
      </c>
      <c r="L31" s="53" t="s">
        <v>9</v>
      </c>
      <c r="M31" s="53" t="s">
        <v>9</v>
      </c>
      <c r="N31" s="53">
        <v>19</v>
      </c>
      <c r="O31" s="53">
        <v>12</v>
      </c>
      <c r="P31" s="53">
        <v>-19</v>
      </c>
      <c r="Q31" s="53">
        <v>14</v>
      </c>
      <c r="R31" s="53">
        <v>-16</v>
      </c>
      <c r="S31" s="53">
        <v>6</v>
      </c>
      <c r="T31" s="53">
        <v>-9</v>
      </c>
      <c r="U31" s="53">
        <v>15</v>
      </c>
      <c r="V31" s="53" t="s">
        <v>9</v>
      </c>
      <c r="W31" s="53" t="s">
        <v>9</v>
      </c>
      <c r="X31" s="53" t="s">
        <v>9</v>
      </c>
      <c r="Y31" s="40">
        <f t="shared" si="6"/>
        <v>47</v>
      </c>
      <c r="Z31" s="2">
        <f t="shared" si="7"/>
        <v>10</v>
      </c>
      <c r="AA31" s="2">
        <f t="shared" si="8"/>
        <v>7</v>
      </c>
      <c r="AB31" s="2">
        <f t="shared" si="9"/>
        <v>0</v>
      </c>
      <c r="AC31" s="2">
        <f t="shared" si="10"/>
        <v>3</v>
      </c>
      <c r="AE31">
        <f t="shared" si="11"/>
        <v>0</v>
      </c>
      <c r="AF31">
        <f t="shared" si="12"/>
        <v>9</v>
      </c>
      <c r="AG31">
        <f t="shared" si="13"/>
        <v>1</v>
      </c>
      <c r="AH31">
        <f t="shared" si="14"/>
        <v>0</v>
      </c>
      <c r="AI31">
        <f t="shared" si="15"/>
        <v>10</v>
      </c>
      <c r="AK31" t="str">
        <f t="shared" si="16"/>
        <v>Ellen Garratt</v>
      </c>
      <c r="AL31" s="43">
        <f t="shared" si="17"/>
        <v>0</v>
      </c>
      <c r="AM31" s="43">
        <f t="shared" si="18"/>
        <v>0</v>
      </c>
      <c r="AN31" s="43">
        <f t="shared" si="19"/>
        <v>4</v>
      </c>
      <c r="AO31" s="43">
        <f t="shared" si="20"/>
        <v>6</v>
      </c>
    </row>
    <row r="32" spans="1:41" x14ac:dyDescent="0.25">
      <c r="A32" s="54" t="s">
        <v>61</v>
      </c>
      <c r="B32" s="54" t="s">
        <v>62</v>
      </c>
      <c r="C32" s="30" t="s">
        <v>63</v>
      </c>
      <c r="D32" s="53">
        <v>-4</v>
      </c>
      <c r="E32" s="53">
        <v>5</v>
      </c>
      <c r="F32" s="53">
        <v>-20</v>
      </c>
      <c r="G32" s="53">
        <v>6</v>
      </c>
      <c r="H32" s="53">
        <v>-9</v>
      </c>
      <c r="I32" s="53">
        <v>36</v>
      </c>
      <c r="J32" s="53">
        <v>-10</v>
      </c>
      <c r="K32" s="53">
        <v>-8</v>
      </c>
      <c r="L32" s="53">
        <v>7</v>
      </c>
      <c r="M32" s="53">
        <v>3</v>
      </c>
      <c r="N32" s="53">
        <v>5</v>
      </c>
      <c r="O32" s="53">
        <v>1</v>
      </c>
      <c r="P32" s="53">
        <v>7</v>
      </c>
      <c r="Q32" s="53">
        <v>6</v>
      </c>
      <c r="R32" s="53">
        <v>0</v>
      </c>
      <c r="S32" s="53">
        <v>-5</v>
      </c>
      <c r="T32" s="53">
        <v>29</v>
      </c>
      <c r="U32" s="53">
        <v>-7</v>
      </c>
      <c r="V32" s="53">
        <v>4</v>
      </c>
      <c r="W32" s="53">
        <v>1</v>
      </c>
      <c r="X32" s="53" t="s">
        <v>9</v>
      </c>
      <c r="Y32" s="40">
        <f t="shared" si="6"/>
        <v>47</v>
      </c>
      <c r="Z32" s="2">
        <f t="shared" si="7"/>
        <v>20</v>
      </c>
      <c r="AA32" s="2">
        <f t="shared" si="8"/>
        <v>12</v>
      </c>
      <c r="AB32" s="2">
        <f t="shared" si="9"/>
        <v>1</v>
      </c>
      <c r="AC32" s="2">
        <f t="shared" si="10"/>
        <v>7</v>
      </c>
      <c r="AE32">
        <f t="shared" si="11"/>
        <v>0</v>
      </c>
      <c r="AF32">
        <f t="shared" si="12"/>
        <v>0</v>
      </c>
      <c r="AG32">
        <f t="shared" si="13"/>
        <v>0</v>
      </c>
      <c r="AH32">
        <f t="shared" si="14"/>
        <v>20</v>
      </c>
      <c r="AI32">
        <f t="shared" si="15"/>
        <v>20</v>
      </c>
      <c r="AK32" t="str">
        <f t="shared" si="16"/>
        <v>Adrian Green</v>
      </c>
      <c r="AL32" s="43">
        <f t="shared" si="17"/>
        <v>20</v>
      </c>
      <c r="AM32" s="43">
        <f t="shared" si="18"/>
        <v>0</v>
      </c>
      <c r="AN32" s="43">
        <f t="shared" si="19"/>
        <v>0</v>
      </c>
      <c r="AO32" s="43">
        <f t="shared" si="20"/>
        <v>0</v>
      </c>
    </row>
    <row r="33" spans="1:41" x14ac:dyDescent="0.25">
      <c r="A33" s="54" t="s">
        <v>863</v>
      </c>
      <c r="B33" s="54" t="s">
        <v>62</v>
      </c>
      <c r="C33" s="30" t="s">
        <v>858</v>
      </c>
      <c r="D33" s="53" t="s">
        <v>9</v>
      </c>
      <c r="E33" s="53" t="s">
        <v>9</v>
      </c>
      <c r="F33" s="53" t="s">
        <v>9</v>
      </c>
      <c r="G33" s="53">
        <v>-12</v>
      </c>
      <c r="H33" s="53" t="s">
        <v>9</v>
      </c>
      <c r="I33" s="53">
        <v>4</v>
      </c>
      <c r="J33" s="53" t="s">
        <v>9</v>
      </c>
      <c r="K33" s="53" t="s">
        <v>9</v>
      </c>
      <c r="L33" s="53" t="s">
        <v>9</v>
      </c>
      <c r="M33" s="53" t="s">
        <v>9</v>
      </c>
      <c r="N33" s="53" t="s">
        <v>9</v>
      </c>
      <c r="O33" s="53" t="s">
        <v>9</v>
      </c>
      <c r="P33" s="53" t="s">
        <v>9</v>
      </c>
      <c r="Q33" s="53" t="s">
        <v>9</v>
      </c>
      <c r="R33" s="53" t="s">
        <v>9</v>
      </c>
      <c r="S33" s="53">
        <v>-23</v>
      </c>
      <c r="T33" s="53" t="s">
        <v>9</v>
      </c>
      <c r="U33" s="53" t="s">
        <v>9</v>
      </c>
      <c r="V33" s="53" t="s">
        <v>9</v>
      </c>
      <c r="W33" s="53" t="s">
        <v>9</v>
      </c>
      <c r="X33" s="53" t="s">
        <v>9</v>
      </c>
      <c r="Y33" s="40">
        <f t="shared" si="6"/>
        <v>-31</v>
      </c>
      <c r="Z33" s="2">
        <f t="shared" si="7"/>
        <v>3</v>
      </c>
      <c r="AA33" s="2">
        <f t="shared" si="8"/>
        <v>1</v>
      </c>
      <c r="AB33" s="2">
        <f t="shared" si="9"/>
        <v>0</v>
      </c>
      <c r="AC33" s="2">
        <f t="shared" si="10"/>
        <v>2</v>
      </c>
      <c r="AE33">
        <f t="shared" si="11"/>
        <v>2</v>
      </c>
      <c r="AF33">
        <f t="shared" si="12"/>
        <v>1</v>
      </c>
      <c r="AG33">
        <f t="shared" si="13"/>
        <v>0</v>
      </c>
      <c r="AH33">
        <f t="shared" si="14"/>
        <v>0</v>
      </c>
      <c r="AI33">
        <f t="shared" si="15"/>
        <v>3</v>
      </c>
      <c r="AK33" t="str">
        <f t="shared" si="16"/>
        <v>Jayden Green</v>
      </c>
      <c r="AL33" s="43">
        <f t="shared" si="17"/>
        <v>0</v>
      </c>
      <c r="AM33" s="43">
        <f t="shared" si="18"/>
        <v>0</v>
      </c>
      <c r="AN33" s="43">
        <f t="shared" si="19"/>
        <v>0</v>
      </c>
      <c r="AO33" s="43">
        <f t="shared" si="20"/>
        <v>3</v>
      </c>
    </row>
    <row r="34" spans="1:41" x14ac:dyDescent="0.25">
      <c r="A34" s="55" t="s">
        <v>893</v>
      </c>
      <c r="B34" s="55" t="s">
        <v>894</v>
      </c>
      <c r="C34" s="30" t="s">
        <v>877</v>
      </c>
      <c r="D34" s="53">
        <v>-25</v>
      </c>
      <c r="E34" s="53">
        <v>1</v>
      </c>
      <c r="F34" s="53">
        <v>-4</v>
      </c>
      <c r="G34" s="53">
        <v>12</v>
      </c>
      <c r="H34" s="53">
        <v>0</v>
      </c>
      <c r="I34" s="53" t="s">
        <v>9</v>
      </c>
      <c r="J34" s="53">
        <v>1</v>
      </c>
      <c r="K34" s="53">
        <v>5</v>
      </c>
      <c r="L34" s="53">
        <v>7</v>
      </c>
      <c r="M34" s="53">
        <v>-4</v>
      </c>
      <c r="N34" s="53" t="s">
        <v>9</v>
      </c>
      <c r="O34" s="53" t="s">
        <v>9</v>
      </c>
      <c r="P34" s="53" t="s">
        <v>9</v>
      </c>
      <c r="Q34" s="53" t="s">
        <v>9</v>
      </c>
      <c r="R34" s="53">
        <v>11</v>
      </c>
      <c r="S34" s="53">
        <v>-8</v>
      </c>
      <c r="T34" s="53">
        <v>-27</v>
      </c>
      <c r="U34" s="53" t="s">
        <v>9</v>
      </c>
      <c r="V34" s="53">
        <v>11</v>
      </c>
      <c r="W34" s="53" t="s">
        <v>9</v>
      </c>
      <c r="X34" s="53" t="s">
        <v>9</v>
      </c>
      <c r="Y34" s="40">
        <f t="shared" si="6"/>
        <v>-20</v>
      </c>
      <c r="Z34" s="2">
        <f t="shared" si="7"/>
        <v>13</v>
      </c>
      <c r="AA34" s="2">
        <f t="shared" si="8"/>
        <v>7</v>
      </c>
      <c r="AB34" s="2">
        <f t="shared" si="9"/>
        <v>1</v>
      </c>
      <c r="AC34" s="2">
        <f t="shared" si="10"/>
        <v>5</v>
      </c>
      <c r="AE34">
        <f t="shared" si="11"/>
        <v>3</v>
      </c>
      <c r="AF34">
        <f t="shared" si="12"/>
        <v>10</v>
      </c>
      <c r="AG34">
        <f t="shared" si="13"/>
        <v>0</v>
      </c>
      <c r="AH34">
        <f t="shared" si="14"/>
        <v>0</v>
      </c>
      <c r="AI34">
        <f t="shared" si="15"/>
        <v>13</v>
      </c>
      <c r="AK34" t="str">
        <f t="shared" si="16"/>
        <v>Heather Gunn</v>
      </c>
      <c r="AL34" s="43">
        <f t="shared" si="17"/>
        <v>0</v>
      </c>
      <c r="AM34" s="43">
        <f t="shared" si="18"/>
        <v>0</v>
      </c>
      <c r="AN34" s="43">
        <f t="shared" si="19"/>
        <v>11</v>
      </c>
      <c r="AO34" s="43">
        <f t="shared" si="20"/>
        <v>2</v>
      </c>
    </row>
    <row r="35" spans="1:41" x14ac:dyDescent="0.25">
      <c r="A35" s="54" t="s">
        <v>646</v>
      </c>
      <c r="B35" s="54" t="s">
        <v>647</v>
      </c>
      <c r="C35" s="30" t="s">
        <v>600</v>
      </c>
      <c r="D35" s="53">
        <v>-4</v>
      </c>
      <c r="E35" s="53">
        <v>5</v>
      </c>
      <c r="F35" s="53">
        <v>-20</v>
      </c>
      <c r="G35" s="53">
        <v>6</v>
      </c>
      <c r="H35" s="53">
        <v>-2</v>
      </c>
      <c r="I35" s="53">
        <v>2</v>
      </c>
      <c r="J35" s="53">
        <v>-10</v>
      </c>
      <c r="K35" s="53">
        <v>-8</v>
      </c>
      <c r="L35" s="53">
        <v>-16</v>
      </c>
      <c r="M35" s="53">
        <v>-8</v>
      </c>
      <c r="N35" s="53">
        <v>-20</v>
      </c>
      <c r="O35" s="53">
        <v>3</v>
      </c>
      <c r="P35" s="53">
        <v>1</v>
      </c>
      <c r="Q35" s="53">
        <v>0</v>
      </c>
      <c r="R35" s="53" t="s">
        <v>9</v>
      </c>
      <c r="S35" s="53">
        <v>-5</v>
      </c>
      <c r="T35" s="53">
        <v>29</v>
      </c>
      <c r="U35" s="53">
        <v>-7</v>
      </c>
      <c r="V35" s="53">
        <v>4</v>
      </c>
      <c r="W35" s="53">
        <v>1</v>
      </c>
      <c r="X35" s="53" t="s">
        <v>9</v>
      </c>
      <c r="Y35" s="40">
        <f t="shared" si="6"/>
        <v>-49</v>
      </c>
      <c r="Z35" s="2">
        <f t="shared" si="7"/>
        <v>19</v>
      </c>
      <c r="AA35" s="2">
        <f t="shared" si="8"/>
        <v>8</v>
      </c>
      <c r="AB35" s="2">
        <f t="shared" si="9"/>
        <v>1</v>
      </c>
      <c r="AC35" s="2">
        <f t="shared" si="10"/>
        <v>10</v>
      </c>
      <c r="AE35">
        <f t="shared" si="11"/>
        <v>0</v>
      </c>
      <c r="AF35">
        <f t="shared" si="12"/>
        <v>3</v>
      </c>
      <c r="AG35">
        <f t="shared" si="13"/>
        <v>16</v>
      </c>
      <c r="AH35">
        <f t="shared" si="14"/>
        <v>0</v>
      </c>
      <c r="AI35">
        <f t="shared" si="15"/>
        <v>19</v>
      </c>
      <c r="AK35" t="str">
        <f t="shared" si="16"/>
        <v>Cassandra Harvey</v>
      </c>
      <c r="AL35" s="43">
        <f t="shared" si="17"/>
        <v>19</v>
      </c>
      <c r="AM35" s="43">
        <f t="shared" si="18"/>
        <v>0</v>
      </c>
      <c r="AN35" s="43">
        <f t="shared" si="19"/>
        <v>0</v>
      </c>
      <c r="AO35" s="43">
        <f t="shared" si="20"/>
        <v>0</v>
      </c>
    </row>
    <row r="36" spans="1:41" x14ac:dyDescent="0.25">
      <c r="A36" s="55" t="s">
        <v>682</v>
      </c>
      <c r="B36" s="55" t="s">
        <v>422</v>
      </c>
      <c r="C36" s="30" t="s">
        <v>703</v>
      </c>
      <c r="D36" s="53" t="s">
        <v>9</v>
      </c>
      <c r="E36" s="53">
        <v>0</v>
      </c>
      <c r="F36" s="53">
        <v>7</v>
      </c>
      <c r="G36" s="53" t="s">
        <v>9</v>
      </c>
      <c r="H36" s="53">
        <v>-7</v>
      </c>
      <c r="I36" s="53" t="s">
        <v>9</v>
      </c>
      <c r="J36" s="53">
        <v>8</v>
      </c>
      <c r="K36" s="53" t="s">
        <v>9</v>
      </c>
      <c r="L36" s="53">
        <v>-3</v>
      </c>
      <c r="M36" s="53">
        <v>5</v>
      </c>
      <c r="N36" s="53">
        <v>-5</v>
      </c>
      <c r="O36" s="53">
        <v>5</v>
      </c>
      <c r="P36" s="53" t="s">
        <v>9</v>
      </c>
      <c r="Q36" s="53">
        <v>9</v>
      </c>
      <c r="R36" s="53" t="s">
        <v>9</v>
      </c>
      <c r="S36" s="53">
        <v>0</v>
      </c>
      <c r="T36" s="53" t="s">
        <v>9</v>
      </c>
      <c r="U36" s="53">
        <v>9</v>
      </c>
      <c r="V36" s="53" t="s">
        <v>9</v>
      </c>
      <c r="W36" s="53" t="s">
        <v>9</v>
      </c>
      <c r="X36" s="53" t="s">
        <v>9</v>
      </c>
      <c r="Y36" s="40">
        <f t="shared" si="6"/>
        <v>28</v>
      </c>
      <c r="Z36" s="2">
        <f t="shared" si="7"/>
        <v>11</v>
      </c>
      <c r="AA36" s="2">
        <f t="shared" si="8"/>
        <v>6</v>
      </c>
      <c r="AB36" s="2">
        <f t="shared" si="9"/>
        <v>2</v>
      </c>
      <c r="AC36" s="2">
        <f t="shared" si="10"/>
        <v>3</v>
      </c>
      <c r="AE36">
        <f t="shared" si="11"/>
        <v>8</v>
      </c>
      <c r="AF36">
        <f t="shared" si="12"/>
        <v>3</v>
      </c>
      <c r="AG36">
        <f t="shared" si="13"/>
        <v>0</v>
      </c>
      <c r="AH36">
        <f t="shared" si="14"/>
        <v>0</v>
      </c>
      <c r="AI36">
        <f t="shared" si="15"/>
        <v>11</v>
      </c>
      <c r="AK36" t="str">
        <f t="shared" si="16"/>
        <v>Stephen Heath</v>
      </c>
      <c r="AL36" s="43">
        <f t="shared" si="17"/>
        <v>0</v>
      </c>
      <c r="AM36" s="43">
        <f t="shared" si="18"/>
        <v>0</v>
      </c>
      <c r="AN36" s="43">
        <f t="shared" si="19"/>
        <v>3</v>
      </c>
      <c r="AO36" s="43">
        <f t="shared" si="20"/>
        <v>8</v>
      </c>
    </row>
    <row r="37" spans="1:41" x14ac:dyDescent="0.25">
      <c r="A37" s="54" t="s">
        <v>648</v>
      </c>
      <c r="B37" s="55" t="s">
        <v>70</v>
      </c>
      <c r="C37" s="30" t="s">
        <v>614</v>
      </c>
      <c r="D37" s="53">
        <v>0</v>
      </c>
      <c r="E37" s="53">
        <v>14</v>
      </c>
      <c r="F37" s="53">
        <v>5</v>
      </c>
      <c r="G37" s="53">
        <v>9</v>
      </c>
      <c r="H37" s="53">
        <v>-1</v>
      </c>
      <c r="I37" s="53">
        <v>9</v>
      </c>
      <c r="J37" s="53">
        <v>13</v>
      </c>
      <c r="K37" s="53">
        <v>-2</v>
      </c>
      <c r="L37" s="53">
        <v>4</v>
      </c>
      <c r="M37" s="53">
        <v>-8</v>
      </c>
      <c r="N37" s="53">
        <v>-25</v>
      </c>
      <c r="O37" s="53">
        <v>4</v>
      </c>
      <c r="P37" s="53">
        <v>6</v>
      </c>
      <c r="Q37" s="53">
        <v>8</v>
      </c>
      <c r="R37" s="53">
        <v>12</v>
      </c>
      <c r="S37" s="53">
        <v>9</v>
      </c>
      <c r="T37" s="53">
        <v>-10</v>
      </c>
      <c r="U37" s="53">
        <v>6</v>
      </c>
      <c r="V37" s="53">
        <v>-3</v>
      </c>
      <c r="W37" s="53">
        <v>0</v>
      </c>
      <c r="X37" s="53" t="s">
        <v>9</v>
      </c>
      <c r="Y37" s="40">
        <f t="shared" si="6"/>
        <v>50</v>
      </c>
      <c r="Z37" s="2">
        <f t="shared" si="7"/>
        <v>20</v>
      </c>
      <c r="AA37" s="2">
        <f t="shared" si="8"/>
        <v>12</v>
      </c>
      <c r="AB37" s="2">
        <f t="shared" si="9"/>
        <v>2</v>
      </c>
      <c r="AC37" s="2">
        <f t="shared" si="10"/>
        <v>6</v>
      </c>
      <c r="AE37">
        <f t="shared" si="11"/>
        <v>20</v>
      </c>
      <c r="AF37">
        <f t="shared" si="12"/>
        <v>0</v>
      </c>
      <c r="AG37">
        <f t="shared" si="13"/>
        <v>0</v>
      </c>
      <c r="AH37">
        <f t="shared" si="14"/>
        <v>0</v>
      </c>
      <c r="AI37">
        <f t="shared" si="15"/>
        <v>20</v>
      </c>
      <c r="AK37" t="str">
        <f t="shared" si="16"/>
        <v>Charlie Hicks</v>
      </c>
      <c r="AL37" s="43">
        <f t="shared" si="17"/>
        <v>1</v>
      </c>
      <c r="AM37" s="43">
        <f t="shared" si="18"/>
        <v>19</v>
      </c>
      <c r="AN37" s="43">
        <f t="shared" si="19"/>
        <v>0</v>
      </c>
      <c r="AO37" s="43">
        <f t="shared" si="20"/>
        <v>0</v>
      </c>
    </row>
    <row r="38" spans="1:41" x14ac:dyDescent="0.25">
      <c r="A38" s="54" t="s">
        <v>649</v>
      </c>
      <c r="B38" s="54" t="s">
        <v>70</v>
      </c>
      <c r="C38" s="30" t="s">
        <v>609</v>
      </c>
      <c r="D38" s="53">
        <v>1</v>
      </c>
      <c r="E38" s="53">
        <v>-4</v>
      </c>
      <c r="F38" s="53">
        <v>-14</v>
      </c>
      <c r="G38" s="53">
        <v>2</v>
      </c>
      <c r="H38" s="53">
        <v>13</v>
      </c>
      <c r="I38" s="53">
        <v>14</v>
      </c>
      <c r="J38" s="53">
        <v>-17</v>
      </c>
      <c r="K38" s="53">
        <v>6</v>
      </c>
      <c r="L38" s="53">
        <v>10</v>
      </c>
      <c r="M38" s="53">
        <v>17</v>
      </c>
      <c r="N38" s="53">
        <v>-7</v>
      </c>
      <c r="O38" s="53">
        <v>3</v>
      </c>
      <c r="P38" s="53">
        <v>1</v>
      </c>
      <c r="Q38" s="53">
        <v>0</v>
      </c>
      <c r="R38" s="53">
        <v>-3</v>
      </c>
      <c r="S38" s="53">
        <v>-22</v>
      </c>
      <c r="T38" s="53">
        <v>-2</v>
      </c>
      <c r="U38" s="53">
        <v>-19</v>
      </c>
      <c r="V38" s="53">
        <v>6</v>
      </c>
      <c r="W38" s="53">
        <v>1</v>
      </c>
      <c r="X38" s="53" t="s">
        <v>9</v>
      </c>
      <c r="Y38" s="40">
        <f t="shared" si="6"/>
        <v>-14</v>
      </c>
      <c r="Z38" s="2">
        <f t="shared" si="7"/>
        <v>20</v>
      </c>
      <c r="AA38" s="2">
        <f t="shared" si="8"/>
        <v>11</v>
      </c>
      <c r="AB38" s="2">
        <f t="shared" si="9"/>
        <v>1</v>
      </c>
      <c r="AC38" s="2">
        <f t="shared" si="10"/>
        <v>8</v>
      </c>
      <c r="AE38">
        <f t="shared" si="11"/>
        <v>20</v>
      </c>
      <c r="AF38">
        <f t="shared" si="12"/>
        <v>0</v>
      </c>
      <c r="AG38">
        <f t="shared" si="13"/>
        <v>0</v>
      </c>
      <c r="AH38">
        <f t="shared" si="14"/>
        <v>0</v>
      </c>
      <c r="AI38">
        <f t="shared" si="15"/>
        <v>20</v>
      </c>
      <c r="AK38" t="str">
        <f t="shared" si="16"/>
        <v>Corey Hicks</v>
      </c>
      <c r="AL38" s="43">
        <f t="shared" si="17"/>
        <v>20</v>
      </c>
      <c r="AM38" s="43">
        <f t="shared" si="18"/>
        <v>0</v>
      </c>
      <c r="AN38" s="43">
        <f t="shared" si="19"/>
        <v>0</v>
      </c>
      <c r="AO38" s="43">
        <f t="shared" si="20"/>
        <v>0</v>
      </c>
    </row>
    <row r="39" spans="1:41" x14ac:dyDescent="0.25">
      <c r="A39" s="54" t="s">
        <v>53</v>
      </c>
      <c r="B39" s="54" t="s">
        <v>70</v>
      </c>
      <c r="C39" s="30" t="s">
        <v>71</v>
      </c>
      <c r="D39" s="53">
        <v>-25</v>
      </c>
      <c r="E39" s="53">
        <v>1</v>
      </c>
      <c r="F39" s="53">
        <v>-4</v>
      </c>
      <c r="G39" s="53">
        <v>12</v>
      </c>
      <c r="H39" s="53">
        <v>8</v>
      </c>
      <c r="I39" s="53">
        <v>-5</v>
      </c>
      <c r="J39" s="53">
        <v>14</v>
      </c>
      <c r="K39" s="53">
        <v>5</v>
      </c>
      <c r="L39" s="53">
        <v>11</v>
      </c>
      <c r="M39" s="53">
        <v>10</v>
      </c>
      <c r="N39" s="53">
        <v>4</v>
      </c>
      <c r="O39" s="53">
        <v>-17</v>
      </c>
      <c r="P39" s="53">
        <v>15</v>
      </c>
      <c r="Q39" s="53">
        <v>-6</v>
      </c>
      <c r="R39" s="53">
        <v>-1</v>
      </c>
      <c r="S39" s="53">
        <v>15</v>
      </c>
      <c r="T39" s="53">
        <v>-1</v>
      </c>
      <c r="U39" s="53">
        <v>12</v>
      </c>
      <c r="V39" s="53">
        <v>11</v>
      </c>
      <c r="W39" s="53" t="s">
        <v>9</v>
      </c>
      <c r="X39" s="53" t="s">
        <v>9</v>
      </c>
      <c r="Y39" s="40">
        <f t="shared" si="6"/>
        <v>59</v>
      </c>
      <c r="Z39" s="2">
        <f t="shared" si="7"/>
        <v>19</v>
      </c>
      <c r="AA39" s="2">
        <f t="shared" si="8"/>
        <v>12</v>
      </c>
      <c r="AB39" s="2">
        <f t="shared" si="9"/>
        <v>0</v>
      </c>
      <c r="AC39" s="2">
        <f t="shared" si="10"/>
        <v>7</v>
      </c>
      <c r="AE39">
        <f t="shared" si="11"/>
        <v>0</v>
      </c>
      <c r="AF39">
        <f t="shared" si="12"/>
        <v>0</v>
      </c>
      <c r="AG39">
        <f t="shared" si="13"/>
        <v>3</v>
      </c>
      <c r="AH39">
        <f t="shared" si="14"/>
        <v>16</v>
      </c>
      <c r="AI39">
        <f t="shared" si="15"/>
        <v>19</v>
      </c>
      <c r="AK39" t="str">
        <f t="shared" si="16"/>
        <v>Steve Hicks</v>
      </c>
      <c r="AL39" s="43">
        <f t="shared" si="17"/>
        <v>0</v>
      </c>
      <c r="AM39" s="43">
        <f t="shared" si="18"/>
        <v>0</v>
      </c>
      <c r="AN39" s="43">
        <f t="shared" si="19"/>
        <v>19</v>
      </c>
      <c r="AO39" s="43">
        <f t="shared" si="20"/>
        <v>0</v>
      </c>
    </row>
    <row r="40" spans="1:41" x14ac:dyDescent="0.25">
      <c r="A40" s="54" t="s">
        <v>72</v>
      </c>
      <c r="B40" s="54" t="s">
        <v>70</v>
      </c>
      <c r="C40" s="30" t="s">
        <v>73</v>
      </c>
      <c r="D40" s="53">
        <v>-4</v>
      </c>
      <c r="E40" s="53">
        <v>23</v>
      </c>
      <c r="F40" s="53">
        <v>4</v>
      </c>
      <c r="G40" s="53">
        <v>6</v>
      </c>
      <c r="H40" s="53">
        <v>-9</v>
      </c>
      <c r="I40" s="53">
        <v>36</v>
      </c>
      <c r="J40" s="53">
        <v>-10</v>
      </c>
      <c r="K40" s="53">
        <v>2</v>
      </c>
      <c r="L40" s="53">
        <v>7</v>
      </c>
      <c r="M40" s="53">
        <v>3</v>
      </c>
      <c r="N40" s="53">
        <v>5</v>
      </c>
      <c r="O40" s="53">
        <v>1</v>
      </c>
      <c r="P40" s="53">
        <v>7</v>
      </c>
      <c r="Q40" s="53">
        <v>6</v>
      </c>
      <c r="R40" s="53">
        <v>-18</v>
      </c>
      <c r="S40" s="53">
        <v>1</v>
      </c>
      <c r="T40" s="53">
        <v>17</v>
      </c>
      <c r="U40" s="53">
        <v>6</v>
      </c>
      <c r="V40" s="53">
        <v>15</v>
      </c>
      <c r="W40" s="53">
        <v>-7</v>
      </c>
      <c r="X40" s="53" t="s">
        <v>9</v>
      </c>
      <c r="Y40" s="40">
        <f t="shared" si="6"/>
        <v>91</v>
      </c>
      <c r="Z40" s="2">
        <f t="shared" si="7"/>
        <v>20</v>
      </c>
      <c r="AA40" s="2">
        <f t="shared" si="8"/>
        <v>15</v>
      </c>
      <c r="AB40" s="2">
        <f t="shared" si="9"/>
        <v>0</v>
      </c>
      <c r="AC40" s="2">
        <f t="shared" si="10"/>
        <v>5</v>
      </c>
      <c r="AE40">
        <f t="shared" si="11"/>
        <v>0</v>
      </c>
      <c r="AF40">
        <f t="shared" si="12"/>
        <v>0</v>
      </c>
      <c r="AG40">
        <f t="shared" si="13"/>
        <v>20</v>
      </c>
      <c r="AH40">
        <f t="shared" si="14"/>
        <v>0</v>
      </c>
      <c r="AI40">
        <f t="shared" si="15"/>
        <v>20</v>
      </c>
      <c r="AK40" t="str">
        <f t="shared" si="16"/>
        <v>Tim Hicks</v>
      </c>
      <c r="AL40" s="43">
        <f t="shared" si="17"/>
        <v>20</v>
      </c>
      <c r="AM40" s="43">
        <f t="shared" si="18"/>
        <v>0</v>
      </c>
      <c r="AN40" s="43">
        <f t="shared" si="19"/>
        <v>0</v>
      </c>
      <c r="AO40" s="43">
        <f t="shared" si="20"/>
        <v>0</v>
      </c>
    </row>
    <row r="41" spans="1:41" x14ac:dyDescent="0.25">
      <c r="A41" s="54" t="s">
        <v>155</v>
      </c>
      <c r="B41" s="54" t="s">
        <v>156</v>
      </c>
      <c r="C41" s="30" t="s">
        <v>157</v>
      </c>
      <c r="D41" s="53">
        <v>8</v>
      </c>
      <c r="E41" s="53">
        <v>2</v>
      </c>
      <c r="F41" s="53">
        <v>7</v>
      </c>
      <c r="G41" s="53">
        <v>18</v>
      </c>
      <c r="H41" s="53">
        <v>0</v>
      </c>
      <c r="I41" s="53">
        <v>-1</v>
      </c>
      <c r="J41" s="53">
        <v>-8</v>
      </c>
      <c r="K41" s="53">
        <v>-8</v>
      </c>
      <c r="L41" s="53">
        <v>-9</v>
      </c>
      <c r="M41" s="53">
        <v>5</v>
      </c>
      <c r="N41" s="53">
        <v>2</v>
      </c>
      <c r="O41" s="53">
        <v>-2</v>
      </c>
      <c r="P41" s="53">
        <v>1</v>
      </c>
      <c r="Q41" s="53">
        <v>0</v>
      </c>
      <c r="R41" s="53">
        <v>-9</v>
      </c>
      <c r="S41" s="53">
        <v>-8</v>
      </c>
      <c r="T41" s="53">
        <v>-27</v>
      </c>
      <c r="U41" s="53" t="s">
        <v>9</v>
      </c>
      <c r="V41" s="53">
        <v>-16</v>
      </c>
      <c r="W41" s="53" t="s">
        <v>9</v>
      </c>
      <c r="X41" s="53" t="s">
        <v>9</v>
      </c>
      <c r="Y41" s="40">
        <f t="shared" si="6"/>
        <v>-45</v>
      </c>
      <c r="Z41" s="2">
        <f t="shared" si="7"/>
        <v>18</v>
      </c>
      <c r="AA41" s="2">
        <f t="shared" si="8"/>
        <v>7</v>
      </c>
      <c r="AB41" s="2">
        <f t="shared" si="9"/>
        <v>2</v>
      </c>
      <c r="AC41" s="2">
        <f t="shared" si="10"/>
        <v>9</v>
      </c>
      <c r="AE41">
        <f t="shared" si="11"/>
        <v>0</v>
      </c>
      <c r="AF41">
        <f t="shared" si="12"/>
        <v>0</v>
      </c>
      <c r="AG41">
        <f t="shared" si="13"/>
        <v>1</v>
      </c>
      <c r="AH41">
        <f t="shared" si="14"/>
        <v>17</v>
      </c>
      <c r="AI41">
        <f t="shared" si="15"/>
        <v>18</v>
      </c>
      <c r="AK41" t="str">
        <f t="shared" si="16"/>
        <v>Henry Higgins</v>
      </c>
      <c r="AL41" s="43">
        <f t="shared" si="17"/>
        <v>0</v>
      </c>
      <c r="AM41" s="43">
        <f t="shared" si="18"/>
        <v>0</v>
      </c>
      <c r="AN41" s="43">
        <f t="shared" si="19"/>
        <v>18</v>
      </c>
      <c r="AO41" s="43">
        <f t="shared" si="20"/>
        <v>0</v>
      </c>
    </row>
    <row r="42" spans="1:41" x14ac:dyDescent="0.25">
      <c r="A42" s="54" t="s">
        <v>178</v>
      </c>
      <c r="B42" s="54" t="s">
        <v>75</v>
      </c>
      <c r="C42" s="30" t="s">
        <v>503</v>
      </c>
      <c r="D42" s="53">
        <v>1</v>
      </c>
      <c r="E42" s="53">
        <v>14</v>
      </c>
      <c r="F42" s="53">
        <v>-5</v>
      </c>
      <c r="G42" s="53">
        <v>10</v>
      </c>
      <c r="H42" s="53">
        <v>13</v>
      </c>
      <c r="I42" s="53">
        <v>12</v>
      </c>
      <c r="J42" s="53">
        <v>-6</v>
      </c>
      <c r="K42" s="53">
        <v>-3</v>
      </c>
      <c r="L42" s="53">
        <v>-14</v>
      </c>
      <c r="M42" s="53">
        <v>0</v>
      </c>
      <c r="N42" s="53">
        <v>-1</v>
      </c>
      <c r="O42" s="53">
        <v>-8</v>
      </c>
      <c r="P42" s="53">
        <v>-3</v>
      </c>
      <c r="Q42" s="53">
        <v>1</v>
      </c>
      <c r="R42" s="53">
        <v>-3</v>
      </c>
      <c r="S42" s="53">
        <v>18</v>
      </c>
      <c r="T42" s="53">
        <v>10</v>
      </c>
      <c r="U42" s="53">
        <v>3</v>
      </c>
      <c r="V42" s="53">
        <v>6</v>
      </c>
      <c r="W42" s="53">
        <v>-4</v>
      </c>
      <c r="X42" s="53" t="s">
        <v>9</v>
      </c>
      <c r="Y42" s="40">
        <f t="shared" si="6"/>
        <v>41</v>
      </c>
      <c r="Z42" s="2">
        <f t="shared" si="7"/>
        <v>20</v>
      </c>
      <c r="AA42" s="2">
        <f t="shared" si="8"/>
        <v>10</v>
      </c>
      <c r="AB42" s="2">
        <f t="shared" si="9"/>
        <v>1</v>
      </c>
      <c r="AC42" s="2">
        <f t="shared" si="10"/>
        <v>9</v>
      </c>
      <c r="AE42">
        <f t="shared" si="11"/>
        <v>13</v>
      </c>
      <c r="AF42">
        <f t="shared" si="12"/>
        <v>7</v>
      </c>
      <c r="AG42">
        <f t="shared" si="13"/>
        <v>0</v>
      </c>
      <c r="AH42">
        <f t="shared" si="14"/>
        <v>0</v>
      </c>
      <c r="AI42">
        <f t="shared" si="15"/>
        <v>20</v>
      </c>
      <c r="AK42" t="str">
        <f t="shared" si="16"/>
        <v>Cooper Hocking</v>
      </c>
      <c r="AL42" s="43">
        <f t="shared" si="17"/>
        <v>12</v>
      </c>
      <c r="AM42" s="43">
        <f t="shared" si="18"/>
        <v>8</v>
      </c>
      <c r="AN42" s="43">
        <f t="shared" si="19"/>
        <v>0</v>
      </c>
      <c r="AO42" s="43">
        <f t="shared" si="20"/>
        <v>0</v>
      </c>
    </row>
    <row r="43" spans="1:41" x14ac:dyDescent="0.25">
      <c r="A43" s="54" t="s">
        <v>55</v>
      </c>
      <c r="B43" s="54" t="s">
        <v>382</v>
      </c>
      <c r="C43" s="30" t="s">
        <v>397</v>
      </c>
      <c r="D43" s="53">
        <v>-4</v>
      </c>
      <c r="E43" s="53">
        <v>5</v>
      </c>
      <c r="F43" s="53">
        <v>-20</v>
      </c>
      <c r="G43" s="53">
        <v>2</v>
      </c>
      <c r="H43" s="53">
        <v>13</v>
      </c>
      <c r="I43" s="53">
        <v>14</v>
      </c>
      <c r="J43" s="53">
        <v>-17</v>
      </c>
      <c r="K43" s="53">
        <v>2</v>
      </c>
      <c r="L43" s="53">
        <v>10</v>
      </c>
      <c r="M43" s="53">
        <v>17</v>
      </c>
      <c r="N43" s="53">
        <v>-7</v>
      </c>
      <c r="O43" s="53">
        <v>-8</v>
      </c>
      <c r="P43" s="53">
        <v>-3</v>
      </c>
      <c r="Q43" s="53">
        <v>1</v>
      </c>
      <c r="R43" s="53">
        <v>-3</v>
      </c>
      <c r="S43" s="53">
        <v>-22</v>
      </c>
      <c r="T43" s="53" t="s">
        <v>9</v>
      </c>
      <c r="U43" s="53">
        <v>-19</v>
      </c>
      <c r="V43" s="53">
        <v>15</v>
      </c>
      <c r="W43" s="53">
        <v>-7</v>
      </c>
      <c r="X43" s="53" t="s">
        <v>9</v>
      </c>
      <c r="Y43" s="40">
        <f t="shared" si="6"/>
        <v>-31</v>
      </c>
      <c r="Z43" s="2">
        <f t="shared" si="7"/>
        <v>19</v>
      </c>
      <c r="AA43" s="2">
        <f t="shared" si="8"/>
        <v>9</v>
      </c>
      <c r="AB43" s="2">
        <f t="shared" si="9"/>
        <v>0</v>
      </c>
      <c r="AC43" s="2">
        <f t="shared" si="10"/>
        <v>10</v>
      </c>
      <c r="AE43">
        <f t="shared" si="11"/>
        <v>3</v>
      </c>
      <c r="AF43">
        <f t="shared" si="12"/>
        <v>16</v>
      </c>
      <c r="AG43">
        <f t="shared" si="13"/>
        <v>0</v>
      </c>
      <c r="AH43">
        <f t="shared" si="14"/>
        <v>0</v>
      </c>
      <c r="AI43">
        <f t="shared" si="15"/>
        <v>19</v>
      </c>
      <c r="AK43" t="str">
        <f t="shared" si="16"/>
        <v>Alan Hurst</v>
      </c>
      <c r="AL43" s="43">
        <f t="shared" si="17"/>
        <v>19</v>
      </c>
      <c r="AM43" s="43">
        <f t="shared" si="18"/>
        <v>0</v>
      </c>
      <c r="AN43" s="43">
        <f t="shared" si="19"/>
        <v>0</v>
      </c>
      <c r="AO43" s="43">
        <f t="shared" si="20"/>
        <v>0</v>
      </c>
    </row>
    <row r="44" spans="1:41" x14ac:dyDescent="0.25">
      <c r="A44" s="54" t="s">
        <v>886</v>
      </c>
      <c r="B44" s="54" t="s">
        <v>382</v>
      </c>
      <c r="C44" s="30" t="s">
        <v>871</v>
      </c>
      <c r="D44" s="53">
        <v>-20</v>
      </c>
      <c r="E44" s="53">
        <v>0</v>
      </c>
      <c r="F44" s="53">
        <v>-6</v>
      </c>
      <c r="G44" s="53">
        <v>-19</v>
      </c>
      <c r="H44" s="53">
        <v>-4</v>
      </c>
      <c r="I44" s="53">
        <v>4</v>
      </c>
      <c r="J44" s="53">
        <v>8</v>
      </c>
      <c r="K44" s="53" t="s">
        <v>9</v>
      </c>
      <c r="L44" s="53">
        <v>-4</v>
      </c>
      <c r="M44" s="53">
        <v>-12</v>
      </c>
      <c r="N44" s="53">
        <v>8</v>
      </c>
      <c r="O44" s="53">
        <v>3</v>
      </c>
      <c r="P44" s="53">
        <v>-10</v>
      </c>
      <c r="Q44" s="53">
        <v>-3</v>
      </c>
      <c r="R44" s="53" t="s">
        <v>9</v>
      </c>
      <c r="S44" s="53">
        <v>-14</v>
      </c>
      <c r="T44" s="53" t="s">
        <v>9</v>
      </c>
      <c r="U44" s="53">
        <v>-26</v>
      </c>
      <c r="V44" s="53" t="s">
        <v>9</v>
      </c>
      <c r="W44" s="53" t="s">
        <v>9</v>
      </c>
      <c r="X44" s="53" t="s">
        <v>9</v>
      </c>
      <c r="Y44" s="40">
        <f t="shared" si="6"/>
        <v>-95</v>
      </c>
      <c r="Z44" s="2">
        <f t="shared" si="7"/>
        <v>15</v>
      </c>
      <c r="AA44" s="2">
        <f t="shared" si="8"/>
        <v>4</v>
      </c>
      <c r="AB44" s="2">
        <f t="shared" si="9"/>
        <v>1</v>
      </c>
      <c r="AC44" s="2">
        <f t="shared" si="10"/>
        <v>10</v>
      </c>
      <c r="AE44">
        <f t="shared" si="11"/>
        <v>0</v>
      </c>
      <c r="AF44">
        <f t="shared" si="12"/>
        <v>0</v>
      </c>
      <c r="AG44">
        <f t="shared" si="13"/>
        <v>9</v>
      </c>
      <c r="AH44">
        <f t="shared" si="14"/>
        <v>6</v>
      </c>
      <c r="AI44">
        <f t="shared" si="15"/>
        <v>15</v>
      </c>
      <c r="AK44" t="str">
        <f t="shared" si="16"/>
        <v>Kylie Hurst</v>
      </c>
      <c r="AL44" s="43">
        <f t="shared" si="17"/>
        <v>0</v>
      </c>
      <c r="AM44" s="43">
        <f t="shared" si="18"/>
        <v>0</v>
      </c>
      <c r="AN44" s="43">
        <f t="shared" si="19"/>
        <v>0</v>
      </c>
      <c r="AO44" s="43">
        <f t="shared" si="20"/>
        <v>15</v>
      </c>
    </row>
    <row r="45" spans="1:41" x14ac:dyDescent="0.25">
      <c r="A45" s="54" t="s">
        <v>885</v>
      </c>
      <c r="B45" s="55" t="s">
        <v>382</v>
      </c>
      <c r="C45" s="30" t="s">
        <v>870</v>
      </c>
      <c r="D45" s="53">
        <v>-20</v>
      </c>
      <c r="E45" s="53">
        <v>0</v>
      </c>
      <c r="F45" s="53">
        <v>-6</v>
      </c>
      <c r="G45" s="53">
        <v>-19</v>
      </c>
      <c r="H45" s="53">
        <v>-5</v>
      </c>
      <c r="I45" s="53">
        <v>-7</v>
      </c>
      <c r="J45" s="53">
        <v>10</v>
      </c>
      <c r="K45" s="53" t="s">
        <v>9</v>
      </c>
      <c r="L45" s="53">
        <v>-4</v>
      </c>
      <c r="M45" s="53">
        <v>-22</v>
      </c>
      <c r="N45" s="53">
        <v>-7</v>
      </c>
      <c r="O45" s="53">
        <v>-1</v>
      </c>
      <c r="P45" s="53">
        <v>-10</v>
      </c>
      <c r="Q45" s="53">
        <v>-1</v>
      </c>
      <c r="R45" s="53" t="s">
        <v>9</v>
      </c>
      <c r="S45" s="53">
        <v>-22</v>
      </c>
      <c r="T45" s="53" t="s">
        <v>9</v>
      </c>
      <c r="U45" s="53">
        <v>-10</v>
      </c>
      <c r="V45" s="53" t="s">
        <v>9</v>
      </c>
      <c r="W45" s="53" t="s">
        <v>9</v>
      </c>
      <c r="X45" s="53" t="s">
        <v>9</v>
      </c>
      <c r="Y45" s="40">
        <f t="shared" si="6"/>
        <v>-124</v>
      </c>
      <c r="Z45" s="2">
        <f t="shared" si="7"/>
        <v>15</v>
      </c>
      <c r="AA45" s="2">
        <f t="shared" si="8"/>
        <v>1</v>
      </c>
      <c r="AB45" s="2">
        <f t="shared" si="9"/>
        <v>1</v>
      </c>
      <c r="AC45" s="2">
        <f t="shared" si="10"/>
        <v>13</v>
      </c>
      <c r="AE45">
        <f t="shared" si="11"/>
        <v>12</v>
      </c>
      <c r="AF45">
        <f t="shared" si="12"/>
        <v>3</v>
      </c>
      <c r="AG45">
        <f t="shared" si="13"/>
        <v>0</v>
      </c>
      <c r="AH45">
        <f t="shared" si="14"/>
        <v>0</v>
      </c>
      <c r="AI45">
        <f t="shared" si="15"/>
        <v>15</v>
      </c>
      <c r="AK45" t="str">
        <f t="shared" si="16"/>
        <v>Tara Hurst</v>
      </c>
      <c r="AL45" s="43">
        <f t="shared" si="17"/>
        <v>0</v>
      </c>
      <c r="AM45" s="43">
        <f t="shared" si="18"/>
        <v>0</v>
      </c>
      <c r="AN45" s="43">
        <f t="shared" si="19"/>
        <v>0</v>
      </c>
      <c r="AO45" s="43">
        <f t="shared" si="20"/>
        <v>16</v>
      </c>
    </row>
    <row r="46" spans="1:41" x14ac:dyDescent="0.25">
      <c r="A46" s="54" t="s">
        <v>80</v>
      </c>
      <c r="B46" s="54" t="s">
        <v>81</v>
      </c>
      <c r="C46" s="30" t="s">
        <v>82</v>
      </c>
      <c r="D46" s="53">
        <v>1</v>
      </c>
      <c r="E46" s="53">
        <v>14</v>
      </c>
      <c r="F46" s="53">
        <v>-5</v>
      </c>
      <c r="G46" s="53">
        <v>6</v>
      </c>
      <c r="H46" s="53">
        <v>-2</v>
      </c>
      <c r="I46" s="53">
        <v>2</v>
      </c>
      <c r="J46" s="53">
        <v>11</v>
      </c>
      <c r="K46" s="53">
        <v>19</v>
      </c>
      <c r="L46" s="53">
        <v>-16</v>
      </c>
      <c r="M46" s="53">
        <v>0</v>
      </c>
      <c r="N46" s="53">
        <v>-20</v>
      </c>
      <c r="O46" s="53">
        <v>-2</v>
      </c>
      <c r="P46" s="53">
        <v>-8</v>
      </c>
      <c r="Q46" s="53">
        <v>7</v>
      </c>
      <c r="R46" s="53">
        <v>3</v>
      </c>
      <c r="S46" s="53">
        <v>15</v>
      </c>
      <c r="T46" s="53">
        <v>16</v>
      </c>
      <c r="U46" s="53">
        <v>6</v>
      </c>
      <c r="V46" s="53">
        <v>11</v>
      </c>
      <c r="W46" s="53">
        <v>-5</v>
      </c>
      <c r="X46" s="53" t="s">
        <v>9</v>
      </c>
      <c r="Y46" s="40">
        <f t="shared" si="6"/>
        <v>53</v>
      </c>
      <c r="Z46" s="2">
        <f t="shared" si="7"/>
        <v>20</v>
      </c>
      <c r="AA46" s="2">
        <f t="shared" si="8"/>
        <v>12</v>
      </c>
      <c r="AB46" s="2">
        <f t="shared" si="9"/>
        <v>1</v>
      </c>
      <c r="AC46" s="2">
        <f t="shared" si="10"/>
        <v>7</v>
      </c>
      <c r="AE46">
        <f t="shared" si="11"/>
        <v>5</v>
      </c>
      <c r="AF46">
        <f t="shared" si="12"/>
        <v>13</v>
      </c>
      <c r="AG46">
        <f t="shared" si="13"/>
        <v>2</v>
      </c>
      <c r="AH46">
        <f t="shared" si="14"/>
        <v>0</v>
      </c>
      <c r="AI46">
        <f t="shared" si="15"/>
        <v>20</v>
      </c>
      <c r="AK46" t="str">
        <f t="shared" si="16"/>
        <v>Pat Impagnatiello</v>
      </c>
      <c r="AL46" s="43">
        <f t="shared" si="17"/>
        <v>20</v>
      </c>
      <c r="AM46" s="43">
        <f t="shared" si="18"/>
        <v>0</v>
      </c>
      <c r="AN46" s="43">
        <f t="shared" si="19"/>
        <v>0</v>
      </c>
      <c r="AO46" s="43">
        <f t="shared" si="20"/>
        <v>0</v>
      </c>
    </row>
    <row r="47" spans="1:41" x14ac:dyDescent="0.25">
      <c r="A47" s="55" t="s">
        <v>164</v>
      </c>
      <c r="B47" s="55" t="s">
        <v>749</v>
      </c>
      <c r="C47" s="30" t="s">
        <v>731</v>
      </c>
      <c r="D47" s="53">
        <v>4</v>
      </c>
      <c r="E47" s="53">
        <v>8</v>
      </c>
      <c r="F47" s="53">
        <v>20</v>
      </c>
      <c r="G47" s="53">
        <v>5</v>
      </c>
      <c r="H47" s="53" t="s">
        <v>9</v>
      </c>
      <c r="I47" s="53">
        <v>-7</v>
      </c>
      <c r="J47" s="53">
        <v>7</v>
      </c>
      <c r="K47" s="53">
        <v>3</v>
      </c>
      <c r="L47" s="53">
        <v>0</v>
      </c>
      <c r="M47" s="53">
        <v>-6</v>
      </c>
      <c r="N47" s="53">
        <v>-7</v>
      </c>
      <c r="O47" s="53">
        <v>-1</v>
      </c>
      <c r="P47" s="53">
        <v>-5</v>
      </c>
      <c r="Q47" s="53">
        <v>16</v>
      </c>
      <c r="R47" s="53">
        <v>8</v>
      </c>
      <c r="S47" s="53">
        <v>0</v>
      </c>
      <c r="T47" s="53">
        <v>8</v>
      </c>
      <c r="U47" s="53">
        <v>-4</v>
      </c>
      <c r="V47" s="53" t="s">
        <v>9</v>
      </c>
      <c r="W47" s="53" t="s">
        <v>9</v>
      </c>
      <c r="X47" s="53" t="s">
        <v>9</v>
      </c>
      <c r="Y47" s="40">
        <f t="shared" si="6"/>
        <v>49</v>
      </c>
      <c r="Z47" s="2">
        <f t="shared" si="7"/>
        <v>17</v>
      </c>
      <c r="AA47" s="2">
        <f t="shared" si="8"/>
        <v>9</v>
      </c>
      <c r="AB47" s="2">
        <f t="shared" si="9"/>
        <v>2</v>
      </c>
      <c r="AC47" s="2">
        <f t="shared" si="10"/>
        <v>6</v>
      </c>
      <c r="AE47">
        <f t="shared" si="11"/>
        <v>8</v>
      </c>
      <c r="AF47">
        <f t="shared" si="12"/>
        <v>7</v>
      </c>
      <c r="AG47">
        <f t="shared" si="13"/>
        <v>2</v>
      </c>
      <c r="AH47">
        <f t="shared" si="14"/>
        <v>0</v>
      </c>
      <c r="AI47">
        <f t="shared" si="15"/>
        <v>17</v>
      </c>
      <c r="AK47" t="str">
        <f t="shared" si="16"/>
        <v>Greg Jackson</v>
      </c>
      <c r="AL47" s="43">
        <f t="shared" si="17"/>
        <v>0</v>
      </c>
      <c r="AM47" s="43">
        <f t="shared" si="18"/>
        <v>0</v>
      </c>
      <c r="AN47" s="43">
        <f t="shared" si="19"/>
        <v>0</v>
      </c>
      <c r="AO47" s="43">
        <f t="shared" si="20"/>
        <v>17</v>
      </c>
    </row>
    <row r="48" spans="1:41" x14ac:dyDescent="0.25">
      <c r="A48" s="54" t="s">
        <v>159</v>
      </c>
      <c r="B48" s="54" t="s">
        <v>888</v>
      </c>
      <c r="C48" s="30" t="s">
        <v>873</v>
      </c>
      <c r="D48" s="53" t="s">
        <v>9</v>
      </c>
      <c r="E48" s="53" t="s">
        <v>9</v>
      </c>
      <c r="F48" s="53" t="s">
        <v>9</v>
      </c>
      <c r="G48" s="53" t="s">
        <v>9</v>
      </c>
      <c r="H48" s="53" t="s">
        <v>9</v>
      </c>
      <c r="I48" s="53" t="s">
        <v>9</v>
      </c>
      <c r="J48" s="53">
        <v>14</v>
      </c>
      <c r="K48" s="53" t="s">
        <v>9</v>
      </c>
      <c r="L48" s="53">
        <v>-4</v>
      </c>
      <c r="M48" s="53">
        <v>-22</v>
      </c>
      <c r="N48" s="53">
        <v>4</v>
      </c>
      <c r="O48" s="53" t="s">
        <v>9</v>
      </c>
      <c r="P48" s="53">
        <v>15</v>
      </c>
      <c r="Q48" s="53">
        <v>-6</v>
      </c>
      <c r="R48" s="53">
        <v>-1</v>
      </c>
      <c r="S48" s="53">
        <v>15</v>
      </c>
      <c r="T48" s="53" t="s">
        <v>9</v>
      </c>
      <c r="U48" s="53">
        <v>12</v>
      </c>
      <c r="V48" s="53" t="s">
        <v>9</v>
      </c>
      <c r="W48" s="53" t="s">
        <v>9</v>
      </c>
      <c r="X48" s="53" t="s">
        <v>9</v>
      </c>
      <c r="Y48" s="40">
        <f t="shared" si="6"/>
        <v>27</v>
      </c>
      <c r="Z48" s="2">
        <f t="shared" si="7"/>
        <v>9</v>
      </c>
      <c r="AA48" s="2">
        <f t="shared" si="8"/>
        <v>5</v>
      </c>
      <c r="AB48" s="2">
        <f t="shared" si="9"/>
        <v>0</v>
      </c>
      <c r="AC48" s="2">
        <f t="shared" si="10"/>
        <v>4</v>
      </c>
      <c r="AE48">
        <f t="shared" si="11"/>
        <v>7</v>
      </c>
      <c r="AF48">
        <f t="shared" si="12"/>
        <v>1</v>
      </c>
      <c r="AG48">
        <f t="shared" si="13"/>
        <v>1</v>
      </c>
      <c r="AH48">
        <f t="shared" si="14"/>
        <v>0</v>
      </c>
      <c r="AI48">
        <f t="shared" si="15"/>
        <v>9</v>
      </c>
      <c r="AK48" t="str">
        <f t="shared" si="16"/>
        <v>Sam Janetzki</v>
      </c>
      <c r="AL48" s="43">
        <f t="shared" si="17"/>
        <v>0</v>
      </c>
      <c r="AM48" s="43">
        <f t="shared" si="18"/>
        <v>0</v>
      </c>
      <c r="AN48" s="43">
        <f t="shared" si="19"/>
        <v>7</v>
      </c>
      <c r="AO48" s="43">
        <f t="shared" si="20"/>
        <v>2</v>
      </c>
    </row>
    <row r="49" spans="1:41" x14ac:dyDescent="0.25">
      <c r="A49" s="54" t="s">
        <v>650</v>
      </c>
      <c r="B49" s="54" t="s">
        <v>651</v>
      </c>
      <c r="C49" s="30" t="s">
        <v>603</v>
      </c>
      <c r="D49" s="53" t="s">
        <v>9</v>
      </c>
      <c r="E49" s="53" t="s">
        <v>9</v>
      </c>
      <c r="F49" s="53" t="s">
        <v>9</v>
      </c>
      <c r="G49" s="53" t="s">
        <v>9</v>
      </c>
      <c r="H49" s="53" t="s">
        <v>9</v>
      </c>
      <c r="I49" s="53" t="s">
        <v>9</v>
      </c>
      <c r="J49" s="53">
        <v>-2</v>
      </c>
      <c r="K49" s="53">
        <v>-11</v>
      </c>
      <c r="L49" s="53" t="s">
        <v>9</v>
      </c>
      <c r="M49" s="53" t="s">
        <v>9</v>
      </c>
      <c r="N49" s="53">
        <v>9</v>
      </c>
      <c r="O49" s="53">
        <v>-10</v>
      </c>
      <c r="P49" s="53" t="s">
        <v>9</v>
      </c>
      <c r="Q49" s="53">
        <v>16</v>
      </c>
      <c r="R49" s="53">
        <v>1</v>
      </c>
      <c r="S49" s="53" t="s">
        <v>9</v>
      </c>
      <c r="T49" s="53">
        <v>8</v>
      </c>
      <c r="U49" s="53">
        <v>12</v>
      </c>
      <c r="V49" s="53">
        <v>-10</v>
      </c>
      <c r="W49" s="53" t="s">
        <v>9</v>
      </c>
      <c r="X49" s="53" t="s">
        <v>9</v>
      </c>
      <c r="Y49" s="40">
        <f t="shared" si="6"/>
        <v>13</v>
      </c>
      <c r="Z49" s="2">
        <f t="shared" si="7"/>
        <v>9</v>
      </c>
      <c r="AA49" s="2">
        <f t="shared" si="8"/>
        <v>5</v>
      </c>
      <c r="AB49" s="2">
        <f t="shared" si="9"/>
        <v>0</v>
      </c>
      <c r="AC49" s="2">
        <f t="shared" si="10"/>
        <v>4</v>
      </c>
      <c r="AE49">
        <f t="shared" si="11"/>
        <v>0</v>
      </c>
      <c r="AF49">
        <f t="shared" si="12"/>
        <v>3</v>
      </c>
      <c r="AG49">
        <f t="shared" si="13"/>
        <v>6</v>
      </c>
      <c r="AH49">
        <f t="shared" si="14"/>
        <v>0</v>
      </c>
      <c r="AI49">
        <f t="shared" si="15"/>
        <v>9</v>
      </c>
      <c r="AK49" t="str">
        <f t="shared" si="16"/>
        <v>Tamzin Jenke</v>
      </c>
      <c r="AL49" s="43">
        <f t="shared" si="17"/>
        <v>0</v>
      </c>
      <c r="AM49" s="43">
        <f t="shared" si="18"/>
        <v>0</v>
      </c>
      <c r="AN49" s="43">
        <f t="shared" si="19"/>
        <v>7</v>
      </c>
      <c r="AO49" s="43">
        <f t="shared" si="20"/>
        <v>2</v>
      </c>
    </row>
    <row r="50" spans="1:41" x14ac:dyDescent="0.25">
      <c r="A50" s="54" t="s">
        <v>686</v>
      </c>
      <c r="B50" s="54" t="s">
        <v>310</v>
      </c>
      <c r="C50" s="30" t="s">
        <v>707</v>
      </c>
      <c r="D50" s="53">
        <v>-25</v>
      </c>
      <c r="E50" s="53">
        <v>1</v>
      </c>
      <c r="F50" s="53">
        <v>-4</v>
      </c>
      <c r="G50" s="53">
        <v>12</v>
      </c>
      <c r="H50" s="53">
        <v>-19</v>
      </c>
      <c r="I50" s="53">
        <v>-3</v>
      </c>
      <c r="J50" s="53">
        <v>18</v>
      </c>
      <c r="K50" s="53">
        <v>4</v>
      </c>
      <c r="L50" s="53">
        <v>1</v>
      </c>
      <c r="M50" s="53">
        <v>-4</v>
      </c>
      <c r="N50" s="53" t="s">
        <v>9</v>
      </c>
      <c r="O50" s="53">
        <v>11</v>
      </c>
      <c r="P50" s="53">
        <v>14</v>
      </c>
      <c r="Q50" s="53">
        <v>10</v>
      </c>
      <c r="R50" s="53">
        <v>12</v>
      </c>
      <c r="S50" s="53">
        <v>-3</v>
      </c>
      <c r="T50" s="53">
        <v>12</v>
      </c>
      <c r="U50" s="53">
        <v>-17</v>
      </c>
      <c r="V50" s="53">
        <v>8</v>
      </c>
      <c r="W50" s="53">
        <v>10</v>
      </c>
      <c r="X50" s="53" t="s">
        <v>9</v>
      </c>
      <c r="Y50" s="40">
        <f t="shared" si="6"/>
        <v>38</v>
      </c>
      <c r="Z50" s="2">
        <f t="shared" si="7"/>
        <v>19</v>
      </c>
      <c r="AA50" s="2">
        <f t="shared" si="8"/>
        <v>12</v>
      </c>
      <c r="AB50" s="2">
        <f t="shared" si="9"/>
        <v>0</v>
      </c>
      <c r="AC50" s="2">
        <f t="shared" si="10"/>
        <v>7</v>
      </c>
      <c r="AE50">
        <f t="shared" si="11"/>
        <v>0</v>
      </c>
      <c r="AF50">
        <f t="shared" si="12"/>
        <v>1</v>
      </c>
      <c r="AG50">
        <f t="shared" si="13"/>
        <v>4</v>
      </c>
      <c r="AH50">
        <f t="shared" si="14"/>
        <v>14</v>
      </c>
      <c r="AI50">
        <f t="shared" si="15"/>
        <v>19</v>
      </c>
      <c r="AK50" t="str">
        <f t="shared" si="16"/>
        <v>Stewart Jones</v>
      </c>
      <c r="AL50" s="43">
        <f t="shared" si="17"/>
        <v>0</v>
      </c>
      <c r="AM50" s="43">
        <f t="shared" si="18"/>
        <v>9</v>
      </c>
      <c r="AN50" s="43">
        <f t="shared" si="19"/>
        <v>10</v>
      </c>
      <c r="AO50" s="43">
        <f t="shared" si="20"/>
        <v>0</v>
      </c>
    </row>
    <row r="51" spans="1:41" x14ac:dyDescent="0.25">
      <c r="A51" s="54" t="s">
        <v>383</v>
      </c>
      <c r="B51" s="54" t="s">
        <v>337</v>
      </c>
      <c r="C51" s="30" t="s">
        <v>398</v>
      </c>
      <c r="D51" s="53" t="s">
        <v>9</v>
      </c>
      <c r="E51" s="53" t="s">
        <v>9</v>
      </c>
      <c r="F51" s="53" t="s">
        <v>9</v>
      </c>
      <c r="G51" s="53" t="s">
        <v>9</v>
      </c>
      <c r="H51" s="53" t="s">
        <v>9</v>
      </c>
      <c r="I51" s="53" t="s">
        <v>9</v>
      </c>
      <c r="J51" s="53">
        <v>1</v>
      </c>
      <c r="K51" s="53" t="s">
        <v>9</v>
      </c>
      <c r="L51" s="53" t="s">
        <v>9</v>
      </c>
      <c r="M51" s="53" t="s">
        <v>9</v>
      </c>
      <c r="N51" s="53" t="s">
        <v>9</v>
      </c>
      <c r="O51" s="53" t="s">
        <v>9</v>
      </c>
      <c r="P51" s="53" t="s">
        <v>9</v>
      </c>
      <c r="Q51" s="53" t="s">
        <v>9</v>
      </c>
      <c r="R51" s="53" t="s">
        <v>9</v>
      </c>
      <c r="S51" s="53">
        <v>-22</v>
      </c>
      <c r="T51" s="53" t="s">
        <v>9</v>
      </c>
      <c r="U51" s="53">
        <v>4</v>
      </c>
      <c r="V51" s="53" t="s">
        <v>9</v>
      </c>
      <c r="W51" s="53" t="s">
        <v>9</v>
      </c>
      <c r="X51" s="53" t="s">
        <v>9</v>
      </c>
      <c r="Y51" s="40">
        <f t="shared" si="6"/>
        <v>-17</v>
      </c>
      <c r="Z51" s="2">
        <f t="shared" si="7"/>
        <v>3</v>
      </c>
      <c r="AA51" s="2">
        <f t="shared" si="8"/>
        <v>2</v>
      </c>
      <c r="AB51" s="2">
        <f t="shared" si="9"/>
        <v>0</v>
      </c>
      <c r="AC51" s="2">
        <f t="shared" si="10"/>
        <v>1</v>
      </c>
      <c r="AE51">
        <f t="shared" si="11"/>
        <v>0</v>
      </c>
      <c r="AF51">
        <f t="shared" si="12"/>
        <v>0</v>
      </c>
      <c r="AG51">
        <f t="shared" si="13"/>
        <v>1</v>
      </c>
      <c r="AH51">
        <f t="shared" si="14"/>
        <v>2</v>
      </c>
      <c r="AI51">
        <f t="shared" si="15"/>
        <v>3</v>
      </c>
      <c r="AK51" t="str">
        <f t="shared" si="16"/>
        <v>Simon Kelly</v>
      </c>
      <c r="AL51" s="43">
        <f t="shared" si="17"/>
        <v>0</v>
      </c>
      <c r="AM51" s="43">
        <f t="shared" si="18"/>
        <v>0</v>
      </c>
      <c r="AN51" s="43">
        <f t="shared" si="19"/>
        <v>0</v>
      </c>
      <c r="AO51" s="43">
        <f t="shared" si="20"/>
        <v>3</v>
      </c>
    </row>
    <row r="52" spans="1:41" x14ac:dyDescent="0.25">
      <c r="A52" s="54" t="s">
        <v>883</v>
      </c>
      <c r="B52" s="54" t="s">
        <v>884</v>
      </c>
      <c r="C52" s="30" t="s">
        <v>869</v>
      </c>
      <c r="D52" s="53" t="s">
        <v>9</v>
      </c>
      <c r="E52" s="53" t="s">
        <v>9</v>
      </c>
      <c r="F52" s="53" t="s">
        <v>9</v>
      </c>
      <c r="G52" s="53" t="s">
        <v>9</v>
      </c>
      <c r="H52" s="53">
        <v>-5</v>
      </c>
      <c r="I52" s="53">
        <v>4</v>
      </c>
      <c r="J52" s="53" t="s">
        <v>9</v>
      </c>
      <c r="K52" s="53" t="s">
        <v>9</v>
      </c>
      <c r="L52" s="53">
        <v>-4</v>
      </c>
      <c r="M52" s="53">
        <v>-15</v>
      </c>
      <c r="N52" s="53">
        <v>-17</v>
      </c>
      <c r="O52" s="53">
        <v>10</v>
      </c>
      <c r="P52" s="53">
        <v>-33</v>
      </c>
      <c r="Q52" s="53" t="s">
        <v>9</v>
      </c>
      <c r="R52" s="53" t="s">
        <v>9</v>
      </c>
      <c r="S52" s="53">
        <v>-14</v>
      </c>
      <c r="T52" s="53" t="s">
        <v>9</v>
      </c>
      <c r="U52" s="53" t="s">
        <v>9</v>
      </c>
      <c r="V52" s="53" t="s">
        <v>9</v>
      </c>
      <c r="W52" s="53" t="s">
        <v>9</v>
      </c>
      <c r="X52" s="53" t="s">
        <v>9</v>
      </c>
      <c r="Y52" s="40">
        <f t="shared" si="6"/>
        <v>-74</v>
      </c>
      <c r="Z52" s="2">
        <f t="shared" si="7"/>
        <v>8</v>
      </c>
      <c r="AA52" s="2">
        <f t="shared" si="8"/>
        <v>2</v>
      </c>
      <c r="AB52" s="2">
        <f t="shared" si="9"/>
        <v>0</v>
      </c>
      <c r="AC52" s="2">
        <f t="shared" si="10"/>
        <v>6</v>
      </c>
      <c r="AE52">
        <f t="shared" si="11"/>
        <v>6</v>
      </c>
      <c r="AF52">
        <f t="shared" si="12"/>
        <v>0</v>
      </c>
      <c r="AG52">
        <f t="shared" si="13"/>
        <v>2</v>
      </c>
      <c r="AH52">
        <f t="shared" si="14"/>
        <v>0</v>
      </c>
      <c r="AI52">
        <f t="shared" si="15"/>
        <v>8</v>
      </c>
      <c r="AK52" t="str">
        <f t="shared" si="16"/>
        <v>Joe Kertesz</v>
      </c>
      <c r="AL52" s="43">
        <f t="shared" si="17"/>
        <v>0</v>
      </c>
      <c r="AM52" s="43">
        <f t="shared" si="18"/>
        <v>0</v>
      </c>
      <c r="AN52" s="43">
        <f t="shared" si="19"/>
        <v>0</v>
      </c>
      <c r="AO52" s="43">
        <f t="shared" si="20"/>
        <v>8</v>
      </c>
    </row>
    <row r="53" spans="1:41" x14ac:dyDescent="0.25">
      <c r="A53" s="55" t="s">
        <v>891</v>
      </c>
      <c r="B53" s="55" t="s">
        <v>892</v>
      </c>
      <c r="C53" s="30" t="s">
        <v>876</v>
      </c>
      <c r="D53" s="53">
        <v>3</v>
      </c>
      <c r="E53" s="53">
        <v>7</v>
      </c>
      <c r="F53" s="53">
        <v>2</v>
      </c>
      <c r="G53" s="53">
        <v>-13</v>
      </c>
      <c r="H53" s="53">
        <v>-5</v>
      </c>
      <c r="I53" s="53">
        <v>1</v>
      </c>
      <c r="J53" s="53">
        <v>2</v>
      </c>
      <c r="K53" s="53">
        <v>9</v>
      </c>
      <c r="L53" s="53">
        <v>0</v>
      </c>
      <c r="M53" s="53">
        <v>-6</v>
      </c>
      <c r="N53" s="53">
        <v>-2</v>
      </c>
      <c r="O53" s="53">
        <v>5</v>
      </c>
      <c r="P53" s="53">
        <v>-1</v>
      </c>
      <c r="Q53" s="53">
        <v>-11</v>
      </c>
      <c r="R53" s="53">
        <v>2</v>
      </c>
      <c r="S53" s="53">
        <v>14</v>
      </c>
      <c r="T53" s="53">
        <v>5</v>
      </c>
      <c r="U53" s="53">
        <v>9</v>
      </c>
      <c r="V53" s="53" t="s">
        <v>9</v>
      </c>
      <c r="W53" s="53" t="s">
        <v>9</v>
      </c>
      <c r="X53" s="53" t="s">
        <v>9</v>
      </c>
      <c r="Y53" s="40">
        <f t="shared" si="6"/>
        <v>21</v>
      </c>
      <c r="Z53" s="2">
        <f t="shared" si="7"/>
        <v>18</v>
      </c>
      <c r="AA53" s="2">
        <f t="shared" si="8"/>
        <v>11</v>
      </c>
      <c r="AB53" s="2">
        <f t="shared" si="9"/>
        <v>1</v>
      </c>
      <c r="AC53" s="2">
        <f t="shared" si="10"/>
        <v>6</v>
      </c>
      <c r="AE53">
        <f t="shared" si="11"/>
        <v>5</v>
      </c>
      <c r="AF53">
        <f t="shared" si="12"/>
        <v>13</v>
      </c>
      <c r="AG53">
        <f t="shared" si="13"/>
        <v>0</v>
      </c>
      <c r="AH53">
        <f t="shared" si="14"/>
        <v>0</v>
      </c>
      <c r="AI53">
        <f t="shared" si="15"/>
        <v>18</v>
      </c>
      <c r="AK53" t="str">
        <f t="shared" si="16"/>
        <v>Tracey Kneebone</v>
      </c>
      <c r="AL53" s="43">
        <f t="shared" si="17"/>
        <v>0</v>
      </c>
      <c r="AM53" s="43">
        <f t="shared" si="18"/>
        <v>0</v>
      </c>
      <c r="AN53" s="43">
        <f t="shared" si="19"/>
        <v>1</v>
      </c>
      <c r="AO53" s="43">
        <f t="shared" si="20"/>
        <v>18</v>
      </c>
    </row>
    <row r="54" spans="1:41" x14ac:dyDescent="0.25">
      <c r="A54" s="55" t="s">
        <v>129</v>
      </c>
      <c r="B54" s="55" t="s">
        <v>537</v>
      </c>
      <c r="C54" s="30" t="s">
        <v>497</v>
      </c>
      <c r="D54" s="53" t="s">
        <v>9</v>
      </c>
      <c r="E54" s="53" t="s">
        <v>9</v>
      </c>
      <c r="F54" s="53" t="s">
        <v>9</v>
      </c>
      <c r="G54" s="53" t="s">
        <v>9</v>
      </c>
      <c r="H54" s="53" t="s">
        <v>9</v>
      </c>
      <c r="I54" s="53">
        <v>1</v>
      </c>
      <c r="J54" s="53">
        <v>-6</v>
      </c>
      <c r="K54" s="53">
        <v>-3</v>
      </c>
      <c r="L54" s="53">
        <v>9</v>
      </c>
      <c r="M54" s="53">
        <v>5</v>
      </c>
      <c r="N54" s="53">
        <v>-6</v>
      </c>
      <c r="O54" s="53">
        <v>-5</v>
      </c>
      <c r="P54" s="53">
        <v>8</v>
      </c>
      <c r="Q54" s="53">
        <v>8</v>
      </c>
      <c r="R54" s="53">
        <v>-3</v>
      </c>
      <c r="S54" s="53">
        <v>18</v>
      </c>
      <c r="T54" s="53">
        <v>10</v>
      </c>
      <c r="U54" s="53">
        <v>3</v>
      </c>
      <c r="V54" s="53">
        <v>6</v>
      </c>
      <c r="W54" s="53">
        <v>-4</v>
      </c>
      <c r="X54" s="53" t="s">
        <v>9</v>
      </c>
      <c r="Y54" s="40">
        <f t="shared" si="6"/>
        <v>41</v>
      </c>
      <c r="Z54" s="2">
        <f t="shared" si="7"/>
        <v>15</v>
      </c>
      <c r="AA54" s="2">
        <f t="shared" si="8"/>
        <v>9</v>
      </c>
      <c r="AB54" s="2">
        <f t="shared" si="9"/>
        <v>0</v>
      </c>
      <c r="AC54" s="2">
        <f t="shared" si="10"/>
        <v>6</v>
      </c>
      <c r="AE54">
        <f t="shared" si="11"/>
        <v>0</v>
      </c>
      <c r="AF54">
        <f t="shared" si="12"/>
        <v>5</v>
      </c>
      <c r="AG54">
        <f t="shared" si="13"/>
        <v>10</v>
      </c>
      <c r="AH54">
        <f t="shared" si="14"/>
        <v>0</v>
      </c>
      <c r="AI54">
        <f t="shared" si="15"/>
        <v>15</v>
      </c>
      <c r="AK54" t="str">
        <f t="shared" si="16"/>
        <v>Jeff Krebbekx</v>
      </c>
      <c r="AL54" s="43">
        <f t="shared" si="17"/>
        <v>0</v>
      </c>
      <c r="AM54" s="43">
        <f t="shared" si="18"/>
        <v>14</v>
      </c>
      <c r="AN54" s="43">
        <f t="shared" si="19"/>
        <v>1</v>
      </c>
      <c r="AO54" s="43">
        <f t="shared" si="20"/>
        <v>0</v>
      </c>
    </row>
    <row r="55" spans="1:41" x14ac:dyDescent="0.25">
      <c r="A55" s="54" t="s">
        <v>578</v>
      </c>
      <c r="B55" s="54" t="s">
        <v>537</v>
      </c>
      <c r="C55" s="30" t="s">
        <v>606</v>
      </c>
      <c r="D55" s="53">
        <v>-31</v>
      </c>
      <c r="E55" s="53">
        <v>2</v>
      </c>
      <c r="F55" s="53">
        <v>-15</v>
      </c>
      <c r="G55" s="53">
        <v>-2</v>
      </c>
      <c r="H55" s="53">
        <v>14</v>
      </c>
      <c r="I55" s="53">
        <v>-6</v>
      </c>
      <c r="J55" s="53">
        <v>-6</v>
      </c>
      <c r="K55" s="53">
        <v>-3</v>
      </c>
      <c r="L55" s="53">
        <v>5</v>
      </c>
      <c r="M55" s="53">
        <v>-4</v>
      </c>
      <c r="N55" s="53">
        <v>4</v>
      </c>
      <c r="O55" s="53">
        <v>11</v>
      </c>
      <c r="P55" s="53">
        <v>-3</v>
      </c>
      <c r="Q55" s="53">
        <v>3</v>
      </c>
      <c r="R55" s="53">
        <v>-3</v>
      </c>
      <c r="S55" s="53">
        <v>18</v>
      </c>
      <c r="T55" s="53">
        <v>10</v>
      </c>
      <c r="U55" s="53">
        <v>3</v>
      </c>
      <c r="V55" s="53">
        <v>6</v>
      </c>
      <c r="W55" s="53">
        <v>-4</v>
      </c>
      <c r="X55" s="53" t="s">
        <v>9</v>
      </c>
      <c r="Y55" s="40">
        <f t="shared" si="6"/>
        <v>-1</v>
      </c>
      <c r="Z55" s="2">
        <f t="shared" si="7"/>
        <v>20</v>
      </c>
      <c r="AA55" s="2">
        <f t="shared" si="8"/>
        <v>10</v>
      </c>
      <c r="AB55" s="2">
        <f t="shared" si="9"/>
        <v>0</v>
      </c>
      <c r="AC55" s="2">
        <f t="shared" si="10"/>
        <v>10</v>
      </c>
      <c r="AE55">
        <f t="shared" si="11"/>
        <v>19</v>
      </c>
      <c r="AF55">
        <f t="shared" si="12"/>
        <v>1</v>
      </c>
      <c r="AG55">
        <f t="shared" si="13"/>
        <v>0</v>
      </c>
      <c r="AH55">
        <f t="shared" si="14"/>
        <v>0</v>
      </c>
      <c r="AI55">
        <f t="shared" si="15"/>
        <v>20</v>
      </c>
      <c r="AK55" t="str">
        <f t="shared" si="16"/>
        <v>Rachel Krebbekx</v>
      </c>
      <c r="AL55" s="43">
        <f t="shared" si="17"/>
        <v>0</v>
      </c>
      <c r="AM55" s="43">
        <f t="shared" si="18"/>
        <v>20</v>
      </c>
      <c r="AN55" s="43">
        <f t="shared" si="19"/>
        <v>0</v>
      </c>
      <c r="AO55" s="43">
        <f t="shared" si="20"/>
        <v>0</v>
      </c>
    </row>
    <row r="56" spans="1:41" x14ac:dyDescent="0.25">
      <c r="A56" s="54" t="s">
        <v>89</v>
      </c>
      <c r="B56" s="54" t="s">
        <v>90</v>
      </c>
      <c r="C56" s="30" t="s">
        <v>91</v>
      </c>
      <c r="D56" s="53">
        <v>18</v>
      </c>
      <c r="E56" s="53">
        <v>1</v>
      </c>
      <c r="F56" s="53">
        <v>16</v>
      </c>
      <c r="G56" s="53">
        <v>-22</v>
      </c>
      <c r="H56" s="53" t="s">
        <v>9</v>
      </c>
      <c r="I56" s="53">
        <v>19</v>
      </c>
      <c r="J56" s="53">
        <v>-3</v>
      </c>
      <c r="K56" s="53">
        <v>-1</v>
      </c>
      <c r="L56" s="53">
        <v>9</v>
      </c>
      <c r="M56" s="53">
        <v>5</v>
      </c>
      <c r="N56" s="53">
        <v>-6</v>
      </c>
      <c r="O56" s="53">
        <v>-6</v>
      </c>
      <c r="P56" s="53">
        <v>-9</v>
      </c>
      <c r="Q56" s="53">
        <v>-10</v>
      </c>
      <c r="R56" s="53">
        <v>-19</v>
      </c>
      <c r="S56" s="53">
        <v>-3</v>
      </c>
      <c r="T56" s="53">
        <v>12</v>
      </c>
      <c r="U56" s="53">
        <v>-17</v>
      </c>
      <c r="V56" s="53">
        <v>-12</v>
      </c>
      <c r="W56" s="53">
        <v>-10</v>
      </c>
      <c r="X56" s="53" t="s">
        <v>9</v>
      </c>
      <c r="Y56" s="40">
        <f t="shared" si="6"/>
        <v>-38</v>
      </c>
      <c r="Z56" s="2">
        <f t="shared" si="7"/>
        <v>19</v>
      </c>
      <c r="AA56" s="2">
        <f t="shared" si="8"/>
        <v>7</v>
      </c>
      <c r="AB56" s="2">
        <f t="shared" si="9"/>
        <v>0</v>
      </c>
      <c r="AC56" s="2">
        <f t="shared" si="10"/>
        <v>12</v>
      </c>
      <c r="AE56">
        <f t="shared" si="11"/>
        <v>0</v>
      </c>
      <c r="AF56">
        <f t="shared" si="12"/>
        <v>0</v>
      </c>
      <c r="AG56">
        <f t="shared" si="13"/>
        <v>17</v>
      </c>
      <c r="AH56">
        <f t="shared" si="14"/>
        <v>2</v>
      </c>
      <c r="AI56">
        <f t="shared" si="15"/>
        <v>19</v>
      </c>
      <c r="AK56" t="str">
        <f t="shared" si="16"/>
        <v>Ron Kuczmarski</v>
      </c>
      <c r="AL56" s="43">
        <f t="shared" si="17"/>
        <v>0</v>
      </c>
      <c r="AM56" s="43">
        <f t="shared" si="18"/>
        <v>19</v>
      </c>
      <c r="AN56" s="43">
        <f t="shared" si="19"/>
        <v>0</v>
      </c>
      <c r="AO56" s="43">
        <f t="shared" si="20"/>
        <v>0</v>
      </c>
    </row>
    <row r="57" spans="1:41" x14ac:dyDescent="0.25">
      <c r="A57" s="54" t="s">
        <v>580</v>
      </c>
      <c r="B57" s="54" t="s">
        <v>581</v>
      </c>
      <c r="C57" s="30" t="s">
        <v>559</v>
      </c>
      <c r="D57" s="53">
        <v>-31</v>
      </c>
      <c r="E57" s="53">
        <v>2</v>
      </c>
      <c r="F57" s="53">
        <v>-15</v>
      </c>
      <c r="G57" s="53">
        <v>-2</v>
      </c>
      <c r="H57" s="53">
        <v>0</v>
      </c>
      <c r="I57" s="53">
        <v>19</v>
      </c>
      <c r="J57" s="53">
        <v>13</v>
      </c>
      <c r="K57" s="53">
        <v>-2</v>
      </c>
      <c r="L57" s="53">
        <v>9</v>
      </c>
      <c r="M57" s="53">
        <v>5</v>
      </c>
      <c r="N57" s="53" t="s">
        <v>9</v>
      </c>
      <c r="O57" s="53">
        <v>-6</v>
      </c>
      <c r="P57" s="53">
        <v>-9</v>
      </c>
      <c r="Q57" s="53">
        <v>-10</v>
      </c>
      <c r="R57" s="53">
        <v>-19</v>
      </c>
      <c r="S57" s="53">
        <v>9</v>
      </c>
      <c r="T57" s="53">
        <v>-10</v>
      </c>
      <c r="U57" s="53">
        <v>6</v>
      </c>
      <c r="V57" s="53">
        <v>-3</v>
      </c>
      <c r="W57" s="53">
        <v>0</v>
      </c>
      <c r="X57" s="53" t="s">
        <v>9</v>
      </c>
      <c r="Y57" s="40">
        <f t="shared" si="6"/>
        <v>-44</v>
      </c>
      <c r="Z57" s="2">
        <f t="shared" si="7"/>
        <v>19</v>
      </c>
      <c r="AA57" s="2">
        <f t="shared" si="8"/>
        <v>7</v>
      </c>
      <c r="AB57" s="2">
        <f t="shared" si="9"/>
        <v>2</v>
      </c>
      <c r="AC57" s="2">
        <f t="shared" si="10"/>
        <v>10</v>
      </c>
      <c r="AE57">
        <f t="shared" si="11"/>
        <v>0</v>
      </c>
      <c r="AF57">
        <f t="shared" si="12"/>
        <v>0</v>
      </c>
      <c r="AG57">
        <f t="shared" si="13"/>
        <v>11</v>
      </c>
      <c r="AH57">
        <f t="shared" si="14"/>
        <v>8</v>
      </c>
      <c r="AI57">
        <f t="shared" si="15"/>
        <v>19</v>
      </c>
      <c r="AK57" t="str">
        <f t="shared" si="16"/>
        <v>Stuart Lea</v>
      </c>
      <c r="AL57" s="43">
        <f t="shared" si="17"/>
        <v>0</v>
      </c>
      <c r="AM57" s="43">
        <f t="shared" si="18"/>
        <v>19</v>
      </c>
      <c r="AN57" s="43">
        <f t="shared" si="19"/>
        <v>0</v>
      </c>
      <c r="AO57" s="43">
        <f t="shared" si="20"/>
        <v>0</v>
      </c>
    </row>
    <row r="58" spans="1:41" x14ac:dyDescent="0.25">
      <c r="A58" s="55" t="s">
        <v>832</v>
      </c>
      <c r="B58" s="55" t="s">
        <v>904</v>
      </c>
      <c r="C58" s="30" t="s">
        <v>905</v>
      </c>
      <c r="D58" s="53">
        <v>-33</v>
      </c>
      <c r="E58" s="53" t="s">
        <v>9</v>
      </c>
      <c r="F58" s="53" t="s">
        <v>9</v>
      </c>
      <c r="G58" s="53">
        <v>-12</v>
      </c>
      <c r="H58" s="53" t="s">
        <v>9</v>
      </c>
      <c r="I58" s="53" t="s">
        <v>9</v>
      </c>
      <c r="J58" s="53" t="s">
        <v>9</v>
      </c>
      <c r="K58" s="53" t="s">
        <v>9</v>
      </c>
      <c r="L58" s="53">
        <v>-4</v>
      </c>
      <c r="M58" s="53">
        <v>-15</v>
      </c>
      <c r="N58" s="53">
        <v>-17</v>
      </c>
      <c r="O58" s="53">
        <v>10</v>
      </c>
      <c r="P58" s="53">
        <v>-33</v>
      </c>
      <c r="Q58" s="53" t="s">
        <v>9</v>
      </c>
      <c r="R58" s="53" t="s">
        <v>9</v>
      </c>
      <c r="S58" s="53">
        <v>-23</v>
      </c>
      <c r="T58" s="53" t="s">
        <v>9</v>
      </c>
      <c r="U58" s="53" t="s">
        <v>9</v>
      </c>
      <c r="V58" s="53" t="s">
        <v>9</v>
      </c>
      <c r="W58" s="53" t="s">
        <v>9</v>
      </c>
      <c r="X58" s="53" t="s">
        <v>9</v>
      </c>
      <c r="Y58" s="40">
        <f t="shared" si="6"/>
        <v>-127</v>
      </c>
      <c r="Z58" s="2">
        <f t="shared" si="7"/>
        <v>8</v>
      </c>
      <c r="AA58" s="2">
        <f t="shared" si="8"/>
        <v>1</v>
      </c>
      <c r="AB58" s="2">
        <f t="shared" si="9"/>
        <v>0</v>
      </c>
      <c r="AC58" s="2">
        <f t="shared" si="10"/>
        <v>7</v>
      </c>
      <c r="AE58">
        <f t="shared" si="11"/>
        <v>2</v>
      </c>
      <c r="AF58">
        <f t="shared" si="12"/>
        <v>4</v>
      </c>
      <c r="AG58">
        <f t="shared" si="13"/>
        <v>2</v>
      </c>
      <c r="AH58">
        <f t="shared" si="14"/>
        <v>0</v>
      </c>
      <c r="AI58">
        <f t="shared" si="15"/>
        <v>8</v>
      </c>
      <c r="AK58" t="str">
        <f t="shared" si="16"/>
        <v>Robert Lenthall</v>
      </c>
      <c r="AL58" s="43">
        <f t="shared" si="17"/>
        <v>0</v>
      </c>
      <c r="AM58" s="43">
        <f t="shared" si="18"/>
        <v>0</v>
      </c>
      <c r="AN58" s="43">
        <f t="shared" si="19"/>
        <v>0</v>
      </c>
      <c r="AO58" s="43">
        <f t="shared" si="20"/>
        <v>8</v>
      </c>
    </row>
    <row r="59" spans="1:41" x14ac:dyDescent="0.25">
      <c r="A59" s="54" t="s">
        <v>779</v>
      </c>
      <c r="B59" s="54" t="s">
        <v>750</v>
      </c>
      <c r="C59" s="30" t="s">
        <v>763</v>
      </c>
      <c r="D59" s="53">
        <v>8</v>
      </c>
      <c r="E59" s="53">
        <v>2</v>
      </c>
      <c r="F59" s="53">
        <v>20</v>
      </c>
      <c r="G59" s="53">
        <v>5</v>
      </c>
      <c r="H59" s="53">
        <v>0</v>
      </c>
      <c r="I59" s="53">
        <v>19</v>
      </c>
      <c r="J59" s="53">
        <v>2</v>
      </c>
      <c r="K59" s="53">
        <v>3</v>
      </c>
      <c r="L59" s="53">
        <v>-3</v>
      </c>
      <c r="M59" s="53">
        <v>-22</v>
      </c>
      <c r="N59" s="53">
        <v>19</v>
      </c>
      <c r="O59" s="53">
        <v>12</v>
      </c>
      <c r="P59" s="53">
        <v>-19</v>
      </c>
      <c r="Q59" s="53">
        <v>14</v>
      </c>
      <c r="R59" s="53">
        <v>2</v>
      </c>
      <c r="S59" s="53">
        <v>14</v>
      </c>
      <c r="T59" s="53">
        <v>5</v>
      </c>
      <c r="U59" s="53">
        <v>9</v>
      </c>
      <c r="V59" s="53" t="s">
        <v>9</v>
      </c>
      <c r="W59" s="53" t="s">
        <v>9</v>
      </c>
      <c r="X59" s="53" t="s">
        <v>9</v>
      </c>
      <c r="Y59" s="40">
        <f t="shared" si="6"/>
        <v>90</v>
      </c>
      <c r="Z59" s="2">
        <f t="shared" si="7"/>
        <v>18</v>
      </c>
      <c r="AA59" s="2">
        <f t="shared" si="8"/>
        <v>14</v>
      </c>
      <c r="AB59" s="2">
        <f t="shared" si="9"/>
        <v>1</v>
      </c>
      <c r="AC59" s="2">
        <f t="shared" si="10"/>
        <v>3</v>
      </c>
      <c r="AE59">
        <f t="shared" si="11"/>
        <v>2</v>
      </c>
      <c r="AF59">
        <f t="shared" si="12"/>
        <v>1</v>
      </c>
      <c r="AG59">
        <f t="shared" si="13"/>
        <v>1</v>
      </c>
      <c r="AH59">
        <f t="shared" si="14"/>
        <v>14</v>
      </c>
      <c r="AI59">
        <f t="shared" si="15"/>
        <v>18</v>
      </c>
      <c r="AK59" t="str">
        <f t="shared" si="16"/>
        <v>Barry Lilley</v>
      </c>
      <c r="AL59" s="43">
        <f t="shared" si="17"/>
        <v>0</v>
      </c>
      <c r="AM59" s="43">
        <f t="shared" si="18"/>
        <v>0</v>
      </c>
      <c r="AN59" s="43">
        <f t="shared" si="19"/>
        <v>3</v>
      </c>
      <c r="AO59" s="43">
        <f t="shared" si="20"/>
        <v>15</v>
      </c>
    </row>
    <row r="60" spans="1:41" x14ac:dyDescent="0.25">
      <c r="A60" s="54" t="s">
        <v>751</v>
      </c>
      <c r="B60" s="54" t="s">
        <v>750</v>
      </c>
      <c r="C60" s="30" t="s">
        <v>733</v>
      </c>
      <c r="D60" s="53">
        <v>4</v>
      </c>
      <c r="E60" s="53">
        <v>8</v>
      </c>
      <c r="F60" s="53">
        <v>2</v>
      </c>
      <c r="G60" s="53">
        <v>-7</v>
      </c>
      <c r="H60" s="53">
        <v>-5</v>
      </c>
      <c r="I60" s="53" t="s">
        <v>9</v>
      </c>
      <c r="J60" s="53" t="s">
        <v>9</v>
      </c>
      <c r="K60" s="53">
        <v>3</v>
      </c>
      <c r="L60" s="53" t="s">
        <v>9</v>
      </c>
      <c r="M60" s="53" t="s">
        <v>9</v>
      </c>
      <c r="N60" s="53" t="s">
        <v>9</v>
      </c>
      <c r="O60" s="53" t="s">
        <v>9</v>
      </c>
      <c r="P60" s="53" t="s">
        <v>9</v>
      </c>
      <c r="Q60" s="53" t="s">
        <v>9</v>
      </c>
      <c r="R60" s="53" t="s">
        <v>9</v>
      </c>
      <c r="S60" s="53" t="s">
        <v>9</v>
      </c>
      <c r="T60" s="53">
        <v>5</v>
      </c>
      <c r="U60" s="53">
        <v>-10</v>
      </c>
      <c r="V60" s="53" t="s">
        <v>9</v>
      </c>
      <c r="W60" s="53" t="s">
        <v>9</v>
      </c>
      <c r="X60" s="53" t="s">
        <v>9</v>
      </c>
      <c r="Y60" s="40">
        <f t="shared" si="6"/>
        <v>0</v>
      </c>
      <c r="Z60" s="2">
        <f t="shared" si="7"/>
        <v>8</v>
      </c>
      <c r="AA60" s="2">
        <f t="shared" si="8"/>
        <v>5</v>
      </c>
      <c r="AB60" s="2">
        <f t="shared" si="9"/>
        <v>0</v>
      </c>
      <c r="AC60" s="2">
        <f t="shared" si="10"/>
        <v>3</v>
      </c>
      <c r="AE60">
        <f t="shared" si="11"/>
        <v>0</v>
      </c>
      <c r="AF60">
        <f t="shared" si="12"/>
        <v>1</v>
      </c>
      <c r="AG60">
        <f t="shared" si="13"/>
        <v>7</v>
      </c>
      <c r="AH60">
        <f t="shared" si="14"/>
        <v>0</v>
      </c>
      <c r="AI60">
        <f t="shared" si="15"/>
        <v>8</v>
      </c>
      <c r="AK60" t="str">
        <f t="shared" si="16"/>
        <v>Dawn Lilley</v>
      </c>
      <c r="AL60" s="43">
        <f t="shared" si="17"/>
        <v>0</v>
      </c>
      <c r="AM60" s="43">
        <f t="shared" si="18"/>
        <v>0</v>
      </c>
      <c r="AN60" s="43">
        <f t="shared" si="19"/>
        <v>0</v>
      </c>
      <c r="AO60" s="43">
        <f t="shared" si="20"/>
        <v>8</v>
      </c>
    </row>
    <row r="61" spans="1:41" x14ac:dyDescent="0.25">
      <c r="A61" s="55" t="s">
        <v>686</v>
      </c>
      <c r="B61" s="55" t="s">
        <v>890</v>
      </c>
      <c r="C61" s="30" t="s">
        <v>875</v>
      </c>
      <c r="D61" s="53">
        <v>8</v>
      </c>
      <c r="E61" s="53">
        <v>2</v>
      </c>
      <c r="F61" s="53">
        <v>7</v>
      </c>
      <c r="G61" s="53">
        <v>18</v>
      </c>
      <c r="H61" s="53">
        <v>0</v>
      </c>
      <c r="I61" s="53">
        <v>-3</v>
      </c>
      <c r="J61" s="53">
        <v>-2</v>
      </c>
      <c r="K61" s="53">
        <v>-11</v>
      </c>
      <c r="L61" s="53">
        <v>7</v>
      </c>
      <c r="M61" s="53">
        <v>5</v>
      </c>
      <c r="N61" s="53">
        <v>15</v>
      </c>
      <c r="O61" s="53">
        <v>11</v>
      </c>
      <c r="P61" s="53">
        <v>14</v>
      </c>
      <c r="Q61" s="53">
        <v>10</v>
      </c>
      <c r="R61" s="53">
        <v>-16</v>
      </c>
      <c r="S61" s="53">
        <v>6</v>
      </c>
      <c r="T61" s="53">
        <v>-9</v>
      </c>
      <c r="U61" s="53">
        <v>12</v>
      </c>
      <c r="V61" s="53">
        <v>-10</v>
      </c>
      <c r="W61" s="53" t="s">
        <v>9</v>
      </c>
      <c r="X61" s="53" t="s">
        <v>9</v>
      </c>
      <c r="Y61" s="40">
        <f t="shared" si="6"/>
        <v>64</v>
      </c>
      <c r="Z61" s="2">
        <f t="shared" si="7"/>
        <v>19</v>
      </c>
      <c r="AA61" s="2">
        <f t="shared" si="8"/>
        <v>12</v>
      </c>
      <c r="AB61" s="2">
        <f t="shared" si="9"/>
        <v>1</v>
      </c>
      <c r="AC61" s="2">
        <f t="shared" si="10"/>
        <v>6</v>
      </c>
      <c r="AE61">
        <f t="shared" si="11"/>
        <v>2</v>
      </c>
      <c r="AF61">
        <f t="shared" si="12"/>
        <v>11</v>
      </c>
      <c r="AG61">
        <f t="shared" si="13"/>
        <v>6</v>
      </c>
      <c r="AH61">
        <f t="shared" si="14"/>
        <v>0</v>
      </c>
      <c r="AI61">
        <f t="shared" si="15"/>
        <v>19</v>
      </c>
      <c r="AK61" t="str">
        <f t="shared" si="16"/>
        <v>Stewart Lomax</v>
      </c>
      <c r="AL61" s="43">
        <f t="shared" si="17"/>
        <v>0</v>
      </c>
      <c r="AM61" s="43">
        <f t="shared" si="18"/>
        <v>1</v>
      </c>
      <c r="AN61" s="43">
        <f t="shared" si="19"/>
        <v>18</v>
      </c>
      <c r="AO61" s="43">
        <f t="shared" si="20"/>
        <v>0</v>
      </c>
    </row>
    <row r="62" spans="1:41" x14ac:dyDescent="0.25">
      <c r="A62" s="54" t="s">
        <v>95</v>
      </c>
      <c r="B62" s="54" t="s">
        <v>96</v>
      </c>
      <c r="C62" s="30" t="s">
        <v>97</v>
      </c>
      <c r="D62" s="53">
        <v>-9</v>
      </c>
      <c r="E62" s="53">
        <v>1</v>
      </c>
      <c r="F62" s="53">
        <v>-5</v>
      </c>
      <c r="G62" s="53">
        <v>-4</v>
      </c>
      <c r="H62" s="53" t="s">
        <v>9</v>
      </c>
      <c r="I62" s="53">
        <v>7</v>
      </c>
      <c r="J62" s="53">
        <v>-8</v>
      </c>
      <c r="K62" s="53">
        <v>-8</v>
      </c>
      <c r="L62" s="53">
        <v>-15</v>
      </c>
      <c r="M62" s="53">
        <v>0</v>
      </c>
      <c r="N62" s="53" t="s">
        <v>9</v>
      </c>
      <c r="O62" s="53" t="s">
        <v>9</v>
      </c>
      <c r="P62" s="53">
        <v>1</v>
      </c>
      <c r="Q62" s="53">
        <v>0</v>
      </c>
      <c r="R62" s="53">
        <v>-9</v>
      </c>
      <c r="S62" s="53" t="s">
        <v>9</v>
      </c>
      <c r="T62" s="53">
        <v>-27</v>
      </c>
      <c r="U62" s="53">
        <v>15</v>
      </c>
      <c r="V62" s="53">
        <v>8</v>
      </c>
      <c r="W62" s="53" t="s">
        <v>9</v>
      </c>
      <c r="X62" s="53" t="s">
        <v>9</v>
      </c>
      <c r="Y62" s="40">
        <f t="shared" si="6"/>
        <v>-53</v>
      </c>
      <c r="Z62" s="2">
        <f t="shared" si="7"/>
        <v>15</v>
      </c>
      <c r="AA62" s="2">
        <f t="shared" si="8"/>
        <v>5</v>
      </c>
      <c r="AB62" s="2">
        <f t="shared" si="9"/>
        <v>2</v>
      </c>
      <c r="AC62" s="2">
        <f t="shared" si="10"/>
        <v>8</v>
      </c>
      <c r="AE62">
        <f t="shared" si="11"/>
        <v>0</v>
      </c>
      <c r="AF62">
        <f t="shared" si="12"/>
        <v>7</v>
      </c>
      <c r="AG62">
        <f t="shared" si="13"/>
        <v>6</v>
      </c>
      <c r="AH62">
        <f t="shared" si="14"/>
        <v>2</v>
      </c>
      <c r="AI62">
        <f t="shared" si="15"/>
        <v>15</v>
      </c>
      <c r="AK62" t="str">
        <f t="shared" si="16"/>
        <v>Mike McDonagh</v>
      </c>
      <c r="AL62" s="43">
        <f t="shared" si="17"/>
        <v>0</v>
      </c>
      <c r="AM62" s="43">
        <f t="shared" si="18"/>
        <v>7</v>
      </c>
      <c r="AN62" s="43">
        <f t="shared" si="19"/>
        <v>8</v>
      </c>
      <c r="AO62" s="43">
        <f t="shared" si="20"/>
        <v>0</v>
      </c>
    </row>
    <row r="63" spans="1:41" x14ac:dyDescent="0.25">
      <c r="A63" s="54" t="s">
        <v>98</v>
      </c>
      <c r="B63" s="54" t="s">
        <v>99</v>
      </c>
      <c r="C63" s="30" t="s">
        <v>100</v>
      </c>
      <c r="D63" s="53">
        <v>7</v>
      </c>
      <c r="E63" s="53">
        <v>2</v>
      </c>
      <c r="F63" s="53">
        <v>7</v>
      </c>
      <c r="G63" s="53">
        <v>18</v>
      </c>
      <c r="H63" s="53">
        <v>0</v>
      </c>
      <c r="I63" s="53">
        <v>-1</v>
      </c>
      <c r="J63" s="53">
        <v>6</v>
      </c>
      <c r="K63" s="53">
        <v>-11</v>
      </c>
      <c r="L63" s="53">
        <v>-9</v>
      </c>
      <c r="M63" s="53">
        <v>5</v>
      </c>
      <c r="N63" s="53">
        <v>2</v>
      </c>
      <c r="O63" s="53">
        <v>-2</v>
      </c>
      <c r="P63" s="53">
        <v>-12</v>
      </c>
      <c r="Q63" s="53">
        <v>2</v>
      </c>
      <c r="R63" s="53">
        <v>1</v>
      </c>
      <c r="S63" s="53">
        <v>-17</v>
      </c>
      <c r="T63" s="53">
        <v>-4</v>
      </c>
      <c r="U63" s="53">
        <v>1</v>
      </c>
      <c r="V63" s="53">
        <v>-16</v>
      </c>
      <c r="W63" s="53" t="s">
        <v>9</v>
      </c>
      <c r="X63" s="53" t="s">
        <v>9</v>
      </c>
      <c r="Y63" s="40">
        <f t="shared" si="6"/>
        <v>-21</v>
      </c>
      <c r="Z63" s="2">
        <f t="shared" si="7"/>
        <v>19</v>
      </c>
      <c r="AA63" s="2">
        <f t="shared" si="8"/>
        <v>10</v>
      </c>
      <c r="AB63" s="2">
        <f t="shared" si="9"/>
        <v>1</v>
      </c>
      <c r="AC63" s="2">
        <f t="shared" si="10"/>
        <v>8</v>
      </c>
      <c r="AE63">
        <f t="shared" si="11"/>
        <v>0</v>
      </c>
      <c r="AF63">
        <f t="shared" si="12"/>
        <v>5</v>
      </c>
      <c r="AG63">
        <f t="shared" si="13"/>
        <v>11</v>
      </c>
      <c r="AH63">
        <f t="shared" si="14"/>
        <v>3</v>
      </c>
      <c r="AI63">
        <f t="shared" si="15"/>
        <v>19</v>
      </c>
      <c r="AK63" t="str">
        <f t="shared" si="16"/>
        <v>Phil McDonald</v>
      </c>
      <c r="AL63" s="43">
        <f t="shared" si="17"/>
        <v>0</v>
      </c>
      <c r="AM63" s="43">
        <f t="shared" si="18"/>
        <v>0</v>
      </c>
      <c r="AN63" s="43">
        <f t="shared" si="19"/>
        <v>18</v>
      </c>
      <c r="AO63" s="43">
        <f t="shared" si="20"/>
        <v>1</v>
      </c>
    </row>
    <row r="64" spans="1:41" x14ac:dyDescent="0.25">
      <c r="A64" s="54" t="s">
        <v>101</v>
      </c>
      <c r="B64" s="54" t="s">
        <v>99</v>
      </c>
      <c r="C64" s="30" t="s">
        <v>236</v>
      </c>
      <c r="D64" s="53">
        <v>-4</v>
      </c>
      <c r="E64" s="53">
        <v>23</v>
      </c>
      <c r="F64" s="53">
        <v>4</v>
      </c>
      <c r="G64" s="53">
        <v>6</v>
      </c>
      <c r="H64" s="53">
        <v>-9</v>
      </c>
      <c r="I64" s="53">
        <v>36</v>
      </c>
      <c r="J64" s="53">
        <v>-10</v>
      </c>
      <c r="K64" s="53">
        <v>-8</v>
      </c>
      <c r="L64" s="53">
        <v>7</v>
      </c>
      <c r="M64" s="53">
        <v>3</v>
      </c>
      <c r="N64" s="53">
        <v>5</v>
      </c>
      <c r="O64" s="53">
        <v>1</v>
      </c>
      <c r="P64" s="53">
        <v>7</v>
      </c>
      <c r="Q64" s="53">
        <v>6</v>
      </c>
      <c r="R64" s="53">
        <v>0</v>
      </c>
      <c r="S64" s="53">
        <v>-5</v>
      </c>
      <c r="T64" s="53">
        <v>29</v>
      </c>
      <c r="U64" s="53">
        <v>-7</v>
      </c>
      <c r="V64" s="53">
        <v>4</v>
      </c>
      <c r="W64" s="53">
        <v>1</v>
      </c>
      <c r="X64" s="53" t="s">
        <v>9</v>
      </c>
      <c r="Y64" s="40">
        <f t="shared" si="6"/>
        <v>89</v>
      </c>
      <c r="Z64" s="2">
        <f t="shared" si="7"/>
        <v>20</v>
      </c>
      <c r="AA64" s="2">
        <f t="shared" si="8"/>
        <v>13</v>
      </c>
      <c r="AB64" s="2">
        <f t="shared" si="9"/>
        <v>1</v>
      </c>
      <c r="AC64" s="2">
        <f t="shared" si="10"/>
        <v>6</v>
      </c>
      <c r="AE64">
        <f t="shared" si="11"/>
        <v>20</v>
      </c>
      <c r="AF64">
        <f t="shared" si="12"/>
        <v>0</v>
      </c>
      <c r="AG64">
        <f t="shared" si="13"/>
        <v>0</v>
      </c>
      <c r="AH64">
        <f t="shared" si="14"/>
        <v>0</v>
      </c>
      <c r="AI64">
        <f t="shared" si="15"/>
        <v>20</v>
      </c>
      <c r="AK64" t="str">
        <f t="shared" si="16"/>
        <v>Steven McDonald</v>
      </c>
      <c r="AL64" s="43">
        <f t="shared" si="17"/>
        <v>20</v>
      </c>
      <c r="AM64" s="43">
        <f t="shared" si="18"/>
        <v>0</v>
      </c>
      <c r="AN64" s="43">
        <f t="shared" si="19"/>
        <v>0</v>
      </c>
      <c r="AO64" s="43">
        <f t="shared" si="20"/>
        <v>0</v>
      </c>
    </row>
    <row r="65" spans="1:41" x14ac:dyDescent="0.25">
      <c r="A65" s="54" t="s">
        <v>889</v>
      </c>
      <c r="B65" s="55" t="s">
        <v>102</v>
      </c>
      <c r="C65" s="30" t="s">
        <v>874</v>
      </c>
      <c r="D65" s="53">
        <v>1</v>
      </c>
      <c r="E65" s="53">
        <v>-4</v>
      </c>
      <c r="F65" s="53">
        <v>-14</v>
      </c>
      <c r="G65" s="53">
        <v>2</v>
      </c>
      <c r="H65" s="53">
        <v>13</v>
      </c>
      <c r="I65" s="53">
        <v>14</v>
      </c>
      <c r="J65" s="53">
        <v>-17</v>
      </c>
      <c r="K65" s="53">
        <v>6</v>
      </c>
      <c r="L65" s="53">
        <v>10</v>
      </c>
      <c r="M65" s="53">
        <v>17</v>
      </c>
      <c r="N65" s="53">
        <v>-7</v>
      </c>
      <c r="O65" s="53">
        <v>-8</v>
      </c>
      <c r="P65" s="53">
        <v>-3</v>
      </c>
      <c r="Q65" s="53">
        <v>1</v>
      </c>
      <c r="R65" s="53">
        <v>-3</v>
      </c>
      <c r="S65" s="53">
        <v>-22</v>
      </c>
      <c r="T65" s="53">
        <v>-2</v>
      </c>
      <c r="U65" s="53">
        <v>-19</v>
      </c>
      <c r="V65" s="53">
        <v>6</v>
      </c>
      <c r="W65" s="53">
        <v>1</v>
      </c>
      <c r="X65" s="53" t="s">
        <v>9</v>
      </c>
      <c r="Y65" s="40">
        <f t="shared" si="6"/>
        <v>-28</v>
      </c>
      <c r="Z65" s="2">
        <f t="shared" si="7"/>
        <v>20</v>
      </c>
      <c r="AA65" s="2">
        <f t="shared" si="8"/>
        <v>10</v>
      </c>
      <c r="AB65" s="2">
        <f t="shared" si="9"/>
        <v>0</v>
      </c>
      <c r="AC65" s="2">
        <f t="shared" si="10"/>
        <v>10</v>
      </c>
      <c r="AE65">
        <f t="shared" si="11"/>
        <v>0</v>
      </c>
      <c r="AF65">
        <f t="shared" si="12"/>
        <v>3</v>
      </c>
      <c r="AG65">
        <f t="shared" si="13"/>
        <v>17</v>
      </c>
      <c r="AH65">
        <f t="shared" si="14"/>
        <v>0</v>
      </c>
      <c r="AI65">
        <f t="shared" si="15"/>
        <v>20</v>
      </c>
      <c r="AK65" t="str">
        <f t="shared" si="16"/>
        <v>Laini McGorman</v>
      </c>
      <c r="AL65" s="43">
        <f t="shared" si="17"/>
        <v>20</v>
      </c>
      <c r="AM65" s="43">
        <f t="shared" si="18"/>
        <v>0</v>
      </c>
      <c r="AN65" s="43">
        <f t="shared" si="19"/>
        <v>0</v>
      </c>
      <c r="AO65" s="43">
        <f t="shared" si="20"/>
        <v>0</v>
      </c>
    </row>
    <row r="66" spans="1:41" x14ac:dyDescent="0.25">
      <c r="A66" s="54" t="s">
        <v>113</v>
      </c>
      <c r="B66" s="54" t="s">
        <v>114</v>
      </c>
      <c r="C66" s="30" t="s">
        <v>115</v>
      </c>
      <c r="D66" s="53">
        <v>-1</v>
      </c>
      <c r="E66" s="53">
        <v>9</v>
      </c>
      <c r="F66" s="53">
        <v>8</v>
      </c>
      <c r="G66" s="53">
        <v>4</v>
      </c>
      <c r="H66" s="53">
        <v>7</v>
      </c>
      <c r="I66" s="53">
        <v>1</v>
      </c>
      <c r="J66" s="53">
        <v>-2</v>
      </c>
      <c r="K66" s="53">
        <v>-11</v>
      </c>
      <c r="L66" s="53">
        <v>7</v>
      </c>
      <c r="M66" s="53">
        <v>5</v>
      </c>
      <c r="N66" s="53">
        <v>-5</v>
      </c>
      <c r="O66" s="53">
        <v>11</v>
      </c>
      <c r="P66" s="53">
        <v>14</v>
      </c>
      <c r="Q66" s="53">
        <v>10</v>
      </c>
      <c r="R66" s="53">
        <v>-16</v>
      </c>
      <c r="S66" s="53">
        <v>-17</v>
      </c>
      <c r="T66" s="53">
        <v>-9</v>
      </c>
      <c r="U66" s="53">
        <v>12</v>
      </c>
      <c r="V66" s="53">
        <v>-10</v>
      </c>
      <c r="W66" s="53" t="s">
        <v>9</v>
      </c>
      <c r="X66" s="53" t="s">
        <v>9</v>
      </c>
      <c r="Y66" s="40">
        <f t="shared" ref="Y66:Y86" si="21">SUM(D66:X66)</f>
        <v>17</v>
      </c>
      <c r="Z66" s="2">
        <f t="shared" ref="Z66:Z86" si="22">SUM(AA66:AC66)</f>
        <v>19</v>
      </c>
      <c r="AA66" s="2">
        <f t="shared" ref="AA66:AA86" si="23">COUNTIF(D66:X66,"&gt;0")</f>
        <v>11</v>
      </c>
      <c r="AB66" s="2">
        <f t="shared" ref="AB66:AB86" si="24">COUNTIF(D66:X66,0)</f>
        <v>0</v>
      </c>
      <c r="AC66" s="2">
        <f t="shared" ref="AC66:AC86" si="25">COUNTIF(D66:X66,"&lt;0")</f>
        <v>8</v>
      </c>
      <c r="AE66">
        <f t="shared" si="11"/>
        <v>8</v>
      </c>
      <c r="AF66">
        <f t="shared" si="12"/>
        <v>10</v>
      </c>
      <c r="AG66">
        <f t="shared" si="13"/>
        <v>1</v>
      </c>
      <c r="AH66">
        <f t="shared" si="14"/>
        <v>0</v>
      </c>
      <c r="AI66">
        <f t="shared" ref="AI66:AI86" si="26">SUM(AE66:AH66)</f>
        <v>19</v>
      </c>
      <c r="AK66" t="str">
        <f t="shared" ref="AK66:AK86" si="27">C66</f>
        <v>Mick Moffatt</v>
      </c>
      <c r="AL66" s="43">
        <f t="shared" si="17"/>
        <v>0</v>
      </c>
      <c r="AM66" s="43">
        <f t="shared" si="18"/>
        <v>0</v>
      </c>
      <c r="AN66" s="43">
        <f t="shared" si="19"/>
        <v>19</v>
      </c>
      <c r="AO66" s="43">
        <f t="shared" si="20"/>
        <v>0</v>
      </c>
    </row>
    <row r="67" spans="1:41" x14ac:dyDescent="0.25">
      <c r="A67" s="55" t="s">
        <v>882</v>
      </c>
      <c r="B67" s="55" t="s">
        <v>939</v>
      </c>
      <c r="C67" s="30" t="s">
        <v>298</v>
      </c>
      <c r="D67" s="53" t="s">
        <v>9</v>
      </c>
      <c r="E67" s="53" t="s">
        <v>9</v>
      </c>
      <c r="F67" s="53" t="s">
        <v>9</v>
      </c>
      <c r="G67" s="53" t="s">
        <v>9</v>
      </c>
      <c r="H67" s="53" t="s">
        <v>9</v>
      </c>
      <c r="I67" s="53" t="s">
        <v>9</v>
      </c>
      <c r="J67" s="53" t="s">
        <v>9</v>
      </c>
      <c r="K67" s="53" t="s">
        <v>9</v>
      </c>
      <c r="L67" s="53">
        <v>-4</v>
      </c>
      <c r="M67" s="53">
        <v>-12</v>
      </c>
      <c r="N67" s="53">
        <v>8</v>
      </c>
      <c r="O67" s="53">
        <v>3</v>
      </c>
      <c r="P67" s="53">
        <v>-1</v>
      </c>
      <c r="Q67" s="53">
        <v>9</v>
      </c>
      <c r="R67" s="53" t="s">
        <v>9</v>
      </c>
      <c r="S67" s="53">
        <v>-23</v>
      </c>
      <c r="T67" s="53">
        <v>5</v>
      </c>
      <c r="U67" s="53">
        <v>-10</v>
      </c>
      <c r="V67" s="53" t="s">
        <v>9</v>
      </c>
      <c r="W67" s="53" t="s">
        <v>9</v>
      </c>
      <c r="X67" s="53" t="s">
        <v>9</v>
      </c>
      <c r="Y67" s="40">
        <f t="shared" si="21"/>
        <v>-25</v>
      </c>
      <c r="Z67" s="2">
        <f t="shared" si="22"/>
        <v>9</v>
      </c>
      <c r="AA67" s="2">
        <f t="shared" si="23"/>
        <v>4</v>
      </c>
      <c r="AB67" s="2">
        <f t="shared" si="24"/>
        <v>0</v>
      </c>
      <c r="AC67" s="2">
        <f t="shared" si="25"/>
        <v>5</v>
      </c>
      <c r="AE67">
        <f t="shared" ref="AE67:AE86" si="28">IF(ISERROR(VLOOKUP($C67,$A$115:$C$186,3,FALSE)=1),0,IF(VLOOKUP($C67,$A$115:$C$186,3,FALSE)=1,1,0))+IF(ISERROR(VLOOKUP($C67,$D$115:$F$186,3,FALSE)=1),0,IF(VLOOKUP($C67,$D$115:$F$186,3,FALSE)=1,1,0))+IF(ISERROR(VLOOKUP($C67,$G$115:$I$186,3,FALSE)=1),0,IF(VLOOKUP($C67,$G$115:$I$186,3,FALSE)=1,1,0))+IF(ISERROR(VLOOKUP($C67,$J$115:$L$186,3,FALSE)=1),0,IF(VLOOKUP($C67,$J$115:$L$186,3,FALSE)=1,1,0))+IF(ISERROR(VLOOKUP($C67,$M$115:$O$186,3,FALSE)=1),0,IF(VLOOKUP($C67,$M$115:$O$186,3,FALSE)=1,1,0))+IF(ISERROR(VLOOKUP($C67,$P$115:$R$186,3,FALSE)=1),0,IF(VLOOKUP($C67,$P$115:$R$186,3,FALSE)=1,1,0))+IF(ISERROR(VLOOKUP($C67,$S$115:$U$186,3,FALSE)=1),0,IF(VLOOKUP($C67,$S$115:$U$186,3,FALSE)=1,1,0))+IF(ISERROR(VLOOKUP($C67,$V$115:$X$186,3,FALSE)=1),0,IF(VLOOKUP($C67,$V$115:$X$186,3,FALSE)=1,1,0))+IF(ISERROR(VLOOKUP($C67,$Y$115:$AA$186,3,FALSE)=1),0,IF(VLOOKUP($C67,$Y$115:$AA$186,3,FALSE)=1,1,0))+IF(ISERROR(VLOOKUP($C67,$AB$115:$AD$186,3,FALSE)=1),0,IF(VLOOKUP($C67,$AB$115:$AD$186,3,FALSE)=1,1,0))+IF(ISERROR(VLOOKUP($C67,$AE$115:$AG$186,3,FALSE)=1),0,IF(VLOOKUP($C67,$AE$115:$AG$186,3,FALSE)=1,1,0))+IF(ISERROR(VLOOKUP($C67,$AH$115:$AJ$186,3,FALSE)=1),0,IF(VLOOKUP($C67,$AH$115:$AJ$186,3,FALSE)=1,1,0))+IF(ISERROR(VLOOKUP($C67,$AK$115:$AM$186,3,FALSE)=1),0,IF(VLOOKUP($C67,$AK$115:$AM$186,3,FALSE)=1,1,0))+IF(ISERROR(VLOOKUP($C67,$AN$115:$AP$187,3,FALSE)=1),0,IF(VLOOKUP($C67,$AN$115:$AP$187,3,FALSE)=1,1,0))+IF(ISERROR(VLOOKUP($C67,$AQ$115:$AS$187,3,FALSE)=1),0,IF(VLOOKUP($C67,$AQ$115:$AS$187,3,FALSE)=1,1,0))+IF(ISERROR(VLOOKUP($C67,$AT$115:$AV$186,3,FALSE)=1),0,IF(VLOOKUP($C67,$AT$115:$AV$186,3,FALSE)=1,1,0))+IF(ISERROR(VLOOKUP($C67,$AW$115:$AY$186,3,FALSE)=1),0,IF(VLOOKUP($C67,$AW$115:$AY$186,3,FALSE)=1,1,0))+IF(ISERROR(VLOOKUP($C67,$AZ$115:$BB$186,3,FALSE)=1),0,IF(VLOOKUP($C67,$AZ$115:$BB$186,3,FALSE)=1,1,0))+IF(ISERROR(VLOOKUP($C67,$BC$115:$BE$186,3,FALSE)=1),0,IF(VLOOKUP($C67,$BC$115:$BE$186,3,FALSE)=1,1,0))+IF(ISERROR(VLOOKUP($C67,$BF$115:$BH$187,3,FALSE)=1),0,IF(VLOOKUP($C67,$BF$115:$BH$187,3,FALSE)=1,1,0))+IF(ISERROR(VLOOKUP($C67,$BI$115:$BK$186,3,FALSE)=1),0,IF(VLOOKUP($C67,$BI$115:$BK$186,3,FALSE)=1,1,0))</f>
        <v>0</v>
      </c>
      <c r="AF67">
        <f t="shared" ref="AF67:AF86" si="29">IF(ISERROR(VLOOKUP($C67,$A$115:$C$186,3,FALSE)=2),0,IF(VLOOKUP($C67,$A$115:$C$186,3,FALSE)=2,1,0))+IF(ISERROR(VLOOKUP($C67,$D$115:$F$186,3,FALSE)=2),0,IF(VLOOKUP($C67,$D$115:$F$186,3,FALSE)=2,1,0))+IF(ISERROR(VLOOKUP($C67,$G$115:$I$186,3,FALSE)=2),0,IF(VLOOKUP($C67,$G$115:$I$186,3,FALSE)=2,1,0))+IF(ISERROR(VLOOKUP($C67,$J$115:$L$186,3,FALSE)=2),0,IF(VLOOKUP($C67,$J$115:$L$186,3,FALSE)=2,1,0))+IF(ISERROR(VLOOKUP($C67,$M$115:$O$186,3,FALSE)=2),0,IF(VLOOKUP($C67,$M$115:$O$186,3,FALSE)=2,1,0))+IF(ISERROR(VLOOKUP($C67,$P$115:$R$186,3,FALSE)=2),0,IF(VLOOKUP($C67,$P$115:$R$186,3,FALSE)=2,1,0))+IF(ISERROR(VLOOKUP($C67,$S$115:$U$186,3,FALSE)=2),0,IF(VLOOKUP($C67,$S$115:$U$186,3,FALSE)=2,1,0))+IF(ISERROR(VLOOKUP($C67,$V$115:$X$186,3,FALSE)=2),0,IF(VLOOKUP($C67,$V$115:$X$186,3,FALSE)=2,1,0))+IF(ISERROR(VLOOKUP($C67,$Y$115:$AA$186,3,FALSE)=2),0,IF(VLOOKUP($C67,$Y$115:$AA$186,3,FALSE)=2,1,0))+IF(ISERROR(VLOOKUP($C67,$AB$115:$AD$186,3,FALSE)=2),0,IF(VLOOKUP($C67,$AB$115:$AD$186,3,FALSE)=2,1,0))+IF(ISERROR(VLOOKUP($C67,$AE$115:$AG$186,3,FALSE)=2),0,IF(VLOOKUP($C67,$AE$115:$AG$186,3,FALSE)=2,1,0))+IF(ISERROR(VLOOKUP($C67,$AH$115:$AJ$186,3,FALSE)=2),0,IF(VLOOKUP($C67,$AH$115:$AJ$186,3,FALSE)=2,1,0))+IF(ISERROR(VLOOKUP($C67,$AK$115:$AM$186,3,FALSE)=2),0,IF(VLOOKUP($C67,$AK$115:$AM$186,3,FALSE)=2,1,0))+IF(ISERROR(VLOOKUP($C67,$AN$116:$AP$187,3,FALSE)=2),0,IF(VLOOKUP($C67,$AN$116:$AP$187,3,FALSE)=2,1,0))+IF(ISERROR(VLOOKUP($C67,$AQ$116:$AS$187,3,FALSE)=2),0,IF(VLOOKUP($C67,$AQ$116:$AS$187,3,FALSE)=2,1,0))+IF(ISERROR(VLOOKUP($C67,$AT$115:$AV$186,3,FALSE)=2),0,IF(VLOOKUP($C67,$AT$115:$AV$186,3,FALSE)=2,1,0))+IF(ISERROR(VLOOKUP($C67,$AW$115:$AY$186,3,FALSE)=2),0,IF(VLOOKUP($C67,$AW$115:$AY$186,3,FALSE)=2,1,0))+IF(ISERROR(VLOOKUP($C67,$AZ$115:$BB$186,3,FALSE)=2),0,IF(VLOOKUP($C67,$AZ$115:$BB$186,3,FALSE)=2,1,0))+IF(ISERROR(VLOOKUP($C67,$BC$115:$BE$186,3,FALSE)=2),0,IF(VLOOKUP($C67,$BC$115:$BE$186,3,FALSE)=2,1,0))+IF(ISERROR(VLOOKUP($C67,$BF$116:$BH$187,3,FALSE)=2),0,IF(VLOOKUP($C67,$BF$116:$BH$187,3,FALSE)=2,1,0))+IF(ISERROR(VLOOKUP($C67,$BI$115:$BK$186,3,FALSE)=2),0,IF(VLOOKUP($C67,$BI$115:$BK$186,3,FALSE)=2,1,0))</f>
        <v>5</v>
      </c>
      <c r="AG67">
        <f t="shared" ref="AG67:AG86" si="30">IF(ISERROR(VLOOKUP($C67,$A$115:$C$186,3,FALSE)=3),0,IF(VLOOKUP($C67,$A$115:$C$186,3,FALSE)=3,1,0))+IF(ISERROR(VLOOKUP($C67,$D$115:$F$186,3,FALSE)=3),0,IF(VLOOKUP($C67,$D$115:$F$186,3,FALSE)=3,1,0))+IF(ISERROR(VLOOKUP($C67,$G$115:$I$186,3,FALSE)=3),0,IF(VLOOKUP($C67,$G$115:$I$186,3,FALSE)=3,1,0))+IF(ISERROR(VLOOKUP($C67,$J$115:$L$186,3,FALSE)=3),0,IF(VLOOKUP($C67,$J$115:$L$186,3,FALSE)=3,1,0))+IF(ISERROR(VLOOKUP($C67,$M$115:$O$186,3,FALSE)=3),0,IF(VLOOKUP($C67,$M$115:$O$186,3,FALSE)=3,1,0))+IF(ISERROR(VLOOKUP($C67,$P$115:$R$186,3,FALSE)=3),0,IF(VLOOKUP($C67,$P$115:$R$186,3,FALSE)=3,1,0))+IF(ISERROR(VLOOKUP($C67,$S$115:$U$186,3,FALSE)=3),0,IF(VLOOKUP($C67,$S$115:$U$186,3,FALSE)=3,1,0))+IF(ISERROR(VLOOKUP($C67,$V$115:$X$186,3,FALSE)=3),0,IF(VLOOKUP($C67,$V$115:$X$186,3,FALSE)=3,1,0))+IF(ISERROR(VLOOKUP($C67,$Y$115:$AA$186,3,FALSE)=3),0,IF(VLOOKUP($C67,$Y$115:$AA$186,3,FALSE)=3,1,0))+IF(ISERROR(VLOOKUP($C67,$AB$115:$AD$186,3,FALSE)=3),0,IF(VLOOKUP($C67,$AB$115:$AD$186,3,FALSE)=3,1,0))+IF(ISERROR(VLOOKUP($C67,$AE$115:$AG$186,3,FALSE)=3),0,IF(VLOOKUP($C67,$AE$115:$AG$186,3,FALSE)=3,1,0))+IF(ISERROR(VLOOKUP($C67,$AH$115:$AJ$186,3,FALSE)=3),0,IF(VLOOKUP($C67,$AH$115:$AJ$186,3,FALSE)=3,1,0))+IF(ISERROR(VLOOKUP($C67,$AK$115:$AM$186,3,FALSE)=3),0,IF(VLOOKUP($C67,$AK$115:$AM$186,3,FALSE)=3,1,0))+IF(ISERROR(VLOOKUP($C67,$AN$116:$AP$187,3,FALSE)=3),0,IF(VLOOKUP($C67,$AN$116:$AP$187,3,FALSE)=3,1,0))+IF(ISERROR(VLOOKUP($C67,$AQ$116:$AS$187,3,FALSE)=3),0,IF(VLOOKUP($C67,$AQ$116:$AS$187,3,FALSE)=3,1,0))+IF(ISERROR(VLOOKUP($C67,$AT$115:$AV$186,3,FALSE)=3),0,IF(VLOOKUP($C67,$AT$115:$AV$186,3,FALSE)=3,1,0))+IF(ISERROR(VLOOKUP($C67,$AW$115:$AY$186,3,FALSE)=3),0,IF(VLOOKUP($C67,$AW$115:$AY$186,3,FALSE)=3,1,0))+IF(ISERROR(VLOOKUP($C67,$AZ$115:$BB$186,3,FALSE)=3),0,IF(VLOOKUP($C67,$AZ$115:$BB$186,3,FALSE)=3,1,0))+IF(ISERROR(VLOOKUP($C67,$BC$115:$BE$186,3,FALSE)=3),0,IF(VLOOKUP($C67,$BC$115:$BE$186,3,FALSE)=3,1,0))+IF(ISERROR(VLOOKUP($C67,$BF$116:$BH$187,3,FALSE)=3),0,IF(VLOOKUP($C67,$BF$116:$BH$187,3,FALSE)=3,1,0))+IF(ISERROR(VLOOKUP($C67,$BI$115:$BK$186,3,FALSE)=3),0,IF(VLOOKUP($C67,$BI$115:$BK$186,3,FALSE)=3,1,0))</f>
        <v>4</v>
      </c>
      <c r="AH67">
        <f t="shared" ref="AH67:AH86" si="31">IF(ISERROR(VLOOKUP($C67,$A$115:$C$186,3,FALSE)=4),0,IF(VLOOKUP($C67,$A$115:$C$186,3,FALSE)=4,1,0))+IF(ISERROR(VLOOKUP($C67,$D$115:$F$186,3,FALSE)=4),0,IF(VLOOKUP($C67,$D$115:$F$186,3,FALSE)=4,1,0))+IF(ISERROR(VLOOKUP($C67,$G$115:$I$186,3,FALSE)=4),0,IF(VLOOKUP($C67,$G$115:$I$186,3,FALSE)=4,1,0))+IF(ISERROR(VLOOKUP($C67,$J$115:$L$186,3,FALSE)=4),0,IF(VLOOKUP($C67,$J$115:$L$186,3,FALSE)=4,1,0))+IF(ISERROR(VLOOKUP($C67,$M$115:$O$186,3,FALSE)=4),0,IF(VLOOKUP($C67,$M$115:$O$186,3,FALSE)=4,1,0))+IF(ISERROR(VLOOKUP($C67,$P$115:$R$186,3,FALSE)=4),0,IF(VLOOKUP($C67,$P$115:$R$186,3,FALSE)=4,1,0))+IF(ISERROR(VLOOKUP($C67,$S$115:$U$186,3,FALSE)=4),0,IF(VLOOKUP($C67,$S$115:$U$186,3,FALSE)=4,1,0))+IF(ISERROR(VLOOKUP($C67,$V$115:$X$186,3,FALSE)=4),0,IF(VLOOKUP($C67,$V$115:$X$186,3,FALSE)=4,1,0))+IF(ISERROR(VLOOKUP($C67,$Y$115:$AA$186,3,FALSE)=4),0,IF(VLOOKUP($C67,$Y$115:$AA$186,3,FALSE)=4,1,0))+IF(ISERROR(VLOOKUP($C67,$AB$115:$AD$186,3,FALSE)=4),0,IF(VLOOKUP($C67,$AB$115:$AD$186,3,FALSE)=4,1,0))+IF(ISERROR(VLOOKUP($C67,$AE$115:$AG$186,3,FALSE)=4),0,IF(VLOOKUP($C67,$AE$115:$AG$186,3,FALSE)=4,1,0))+IF(ISERROR(VLOOKUP($C67,$AH$115:$AJ$186,3,FALSE)=4),0,IF(VLOOKUP($C67,$AH$115:$AJ$186,3,FALSE)=4,1,0))+IF(ISERROR(VLOOKUP($C67,$AK$115:$AM$186,3,FALSE)=4),0,IF(VLOOKUP($C67,$AK$115:$AM$186,3,FALSE)=4,1,0))+IF(ISERROR(VLOOKUP($C67,$AN$116:$AP$187,3,FALSE)=4),0,IF(VLOOKUP($C67,$AN$116:$AP$187,3,FALSE)=4,1,0))+IF(ISERROR(VLOOKUP($C67,$AQ$116:$AS$187,3,FALSE)=4),0,IF(VLOOKUP($C67,$AQ$116:$AS$187,3,FALSE)=4,1,0))+IF(ISERROR(VLOOKUP($C67,$AT$115:$AV$186,3,FALSE)=4),0,IF(VLOOKUP($C67,$AT$115:$AV$186,3,FALSE)=4,1,0))+IF(ISERROR(VLOOKUP($C67,$AW$115:$AY$186,3,FALSE)=4),0,IF(VLOOKUP($C67,$AW$115:$AY$186,3,FALSE)=4,1,0))+IF(ISERROR(VLOOKUP($C67,$AZ$115:$BB$186,3,FALSE)=4),0,IF(VLOOKUP($C67,$AZ$115:$BB$186,3,FALSE)=4,1,0))+IF(ISERROR(VLOOKUP($C67,$BC$115:$BE$186,3,FALSE)=4),0,IF(VLOOKUP($C67,$BC$115:$BE$186,3,FALSE)=4,1,0))+IF(ISERROR(VLOOKUP($C67,$BF$116:$BH$187,3,FALSE)=4),0,IF(VLOOKUP($C67,$BF$116:$BH$187,3,FALSE)=4,1,0))+IF(ISERROR(VLOOKUP($C67,$BI$115:$BK$186,3,FALSE)=4),0,IF(VLOOKUP($C67,$BI$115:$BK$186,3,FALSE)=4,1,0))</f>
        <v>0</v>
      </c>
      <c r="AI67">
        <f t="shared" si="26"/>
        <v>9</v>
      </c>
      <c r="AK67" t="str">
        <f t="shared" si="27"/>
        <v>Lyndon Prior</v>
      </c>
      <c r="AL67" s="43">
        <f t="shared" ref="AL67:AL86" si="32">COUNTIF($A$115:$BH$130,$AK67)</f>
        <v>0</v>
      </c>
      <c r="AM67" s="43">
        <f t="shared" ref="AM67:AM86" si="33">COUNTIF($A$131:$BH$146,$AK67)</f>
        <v>0</v>
      </c>
      <c r="AN67" s="43">
        <f t="shared" ref="AN67:AN86" si="34">COUNTIF($A$147:$BH$162,$AK67)</f>
        <v>0</v>
      </c>
      <c r="AO67" s="43">
        <f t="shared" ref="AO67:AO86" si="35">COUNTIF($A$163:$AZ$187,$AK67)</f>
        <v>9</v>
      </c>
    </row>
    <row r="68" spans="1:41" x14ac:dyDescent="0.25">
      <c r="A68" s="55" t="s">
        <v>122</v>
      </c>
      <c r="B68" s="54" t="s">
        <v>123</v>
      </c>
      <c r="C68" s="30" t="s">
        <v>124</v>
      </c>
      <c r="D68" s="53" t="s">
        <v>9</v>
      </c>
      <c r="E68" s="53" t="s">
        <v>9</v>
      </c>
      <c r="F68" s="53" t="s">
        <v>9</v>
      </c>
      <c r="G68" s="53" t="s">
        <v>9</v>
      </c>
      <c r="H68" s="53" t="s">
        <v>9</v>
      </c>
      <c r="I68" s="53" t="s">
        <v>9</v>
      </c>
      <c r="J68" s="53" t="s">
        <v>9</v>
      </c>
      <c r="K68" s="53" t="s">
        <v>9</v>
      </c>
      <c r="L68" s="53" t="s">
        <v>9</v>
      </c>
      <c r="M68" s="53" t="s">
        <v>9</v>
      </c>
      <c r="N68" s="53" t="s">
        <v>9</v>
      </c>
      <c r="O68" s="53" t="s">
        <v>9</v>
      </c>
      <c r="P68" s="53">
        <v>-33</v>
      </c>
      <c r="Q68" s="53">
        <v>-3</v>
      </c>
      <c r="R68" s="53" t="s">
        <v>9</v>
      </c>
      <c r="S68" s="53">
        <v>-14</v>
      </c>
      <c r="T68" s="53" t="s">
        <v>9</v>
      </c>
      <c r="U68" s="53">
        <v>-26</v>
      </c>
      <c r="V68" s="53" t="s">
        <v>9</v>
      </c>
      <c r="W68" s="53" t="s">
        <v>9</v>
      </c>
      <c r="X68" s="53" t="s">
        <v>9</v>
      </c>
      <c r="Y68" s="40">
        <f t="shared" si="21"/>
        <v>-76</v>
      </c>
      <c r="Z68" s="2">
        <f t="shared" si="22"/>
        <v>4</v>
      </c>
      <c r="AA68" s="2">
        <f t="shared" si="23"/>
        <v>0</v>
      </c>
      <c r="AB68" s="2">
        <f t="shared" si="24"/>
        <v>0</v>
      </c>
      <c r="AC68" s="2">
        <f t="shared" si="25"/>
        <v>4</v>
      </c>
      <c r="AE68">
        <f t="shared" si="28"/>
        <v>1</v>
      </c>
      <c r="AF68">
        <f t="shared" si="29"/>
        <v>3</v>
      </c>
      <c r="AG68">
        <f t="shared" si="30"/>
        <v>0</v>
      </c>
      <c r="AH68">
        <f t="shared" si="31"/>
        <v>0</v>
      </c>
      <c r="AI68">
        <f t="shared" si="26"/>
        <v>4</v>
      </c>
      <c r="AK68" t="str">
        <f t="shared" si="27"/>
        <v>Peter Rose</v>
      </c>
      <c r="AL68" s="43">
        <f t="shared" si="32"/>
        <v>0</v>
      </c>
      <c r="AM68" s="43">
        <f t="shared" si="33"/>
        <v>0</v>
      </c>
      <c r="AN68" s="43">
        <f t="shared" si="34"/>
        <v>0</v>
      </c>
      <c r="AO68" s="43">
        <f t="shared" si="35"/>
        <v>4</v>
      </c>
    </row>
    <row r="69" spans="1:41" x14ac:dyDescent="0.25">
      <c r="A69" s="54" t="s">
        <v>636</v>
      </c>
      <c r="B69" s="54" t="s">
        <v>887</v>
      </c>
      <c r="C69" s="30" t="s">
        <v>872</v>
      </c>
      <c r="D69" s="53" t="s">
        <v>9</v>
      </c>
      <c r="E69" s="53" t="s">
        <v>9</v>
      </c>
      <c r="F69" s="53" t="s">
        <v>9</v>
      </c>
      <c r="G69" s="53" t="s">
        <v>9</v>
      </c>
      <c r="H69" s="53" t="s">
        <v>9</v>
      </c>
      <c r="I69" s="53" t="s">
        <v>9</v>
      </c>
      <c r="J69" s="53" t="s">
        <v>9</v>
      </c>
      <c r="K69" s="53" t="s">
        <v>9</v>
      </c>
      <c r="L69" s="53">
        <v>-4</v>
      </c>
      <c r="M69" s="53">
        <v>2</v>
      </c>
      <c r="N69" s="53">
        <v>-9</v>
      </c>
      <c r="O69" s="53">
        <v>-20</v>
      </c>
      <c r="P69" s="53" t="s">
        <v>9</v>
      </c>
      <c r="Q69" s="53" t="s">
        <v>9</v>
      </c>
      <c r="R69" s="53" t="s">
        <v>9</v>
      </c>
      <c r="S69" s="53" t="s">
        <v>9</v>
      </c>
      <c r="T69" s="53" t="s">
        <v>9</v>
      </c>
      <c r="U69" s="53" t="s">
        <v>9</v>
      </c>
      <c r="V69" s="53" t="s">
        <v>9</v>
      </c>
      <c r="W69" s="53" t="s">
        <v>9</v>
      </c>
      <c r="X69" s="53" t="s">
        <v>9</v>
      </c>
      <c r="Y69" s="40">
        <f t="shared" si="21"/>
        <v>-31</v>
      </c>
      <c r="Z69" s="2">
        <f t="shared" si="22"/>
        <v>4</v>
      </c>
      <c r="AA69" s="2">
        <f t="shared" si="23"/>
        <v>1</v>
      </c>
      <c r="AB69" s="2">
        <f t="shared" si="24"/>
        <v>0</v>
      </c>
      <c r="AC69" s="2">
        <f t="shared" si="25"/>
        <v>3</v>
      </c>
      <c r="AE69">
        <f t="shared" si="28"/>
        <v>0</v>
      </c>
      <c r="AF69">
        <f t="shared" si="29"/>
        <v>4</v>
      </c>
      <c r="AG69">
        <f t="shared" si="30"/>
        <v>0</v>
      </c>
      <c r="AH69">
        <f t="shared" si="31"/>
        <v>0</v>
      </c>
      <c r="AI69">
        <f t="shared" si="26"/>
        <v>4</v>
      </c>
      <c r="AK69" t="str">
        <f t="shared" si="27"/>
        <v>Michael Rundell</v>
      </c>
      <c r="AL69" s="43">
        <f t="shared" si="32"/>
        <v>0</v>
      </c>
      <c r="AM69" s="43">
        <f t="shared" si="33"/>
        <v>0</v>
      </c>
      <c r="AN69" s="43">
        <f t="shared" si="34"/>
        <v>0</v>
      </c>
      <c r="AO69" s="43">
        <f t="shared" si="35"/>
        <v>4</v>
      </c>
    </row>
    <row r="70" spans="1:41" x14ac:dyDescent="0.25">
      <c r="A70" s="54" t="s">
        <v>171</v>
      </c>
      <c r="B70" s="54" t="s">
        <v>35</v>
      </c>
      <c r="C70" s="30" t="s">
        <v>252</v>
      </c>
      <c r="D70" s="53">
        <v>7</v>
      </c>
      <c r="E70" s="53">
        <v>0</v>
      </c>
      <c r="F70" s="53">
        <v>20</v>
      </c>
      <c r="G70" s="53">
        <v>5</v>
      </c>
      <c r="H70" s="53">
        <v>-7</v>
      </c>
      <c r="I70" s="53">
        <v>-7</v>
      </c>
      <c r="J70" s="53">
        <v>7</v>
      </c>
      <c r="K70" s="53">
        <v>6</v>
      </c>
      <c r="L70" s="53">
        <v>8</v>
      </c>
      <c r="M70" s="53">
        <v>1</v>
      </c>
      <c r="N70" s="53">
        <v>-7</v>
      </c>
      <c r="O70" s="53" t="s">
        <v>9</v>
      </c>
      <c r="P70" s="53">
        <v>-10</v>
      </c>
      <c r="Q70" s="53">
        <v>-11</v>
      </c>
      <c r="R70" s="53">
        <v>8</v>
      </c>
      <c r="S70" s="53">
        <v>0</v>
      </c>
      <c r="T70" s="53">
        <v>8</v>
      </c>
      <c r="U70" s="53">
        <v>-10</v>
      </c>
      <c r="V70" s="53" t="s">
        <v>9</v>
      </c>
      <c r="W70" s="53" t="s">
        <v>9</v>
      </c>
      <c r="X70" s="53" t="s">
        <v>9</v>
      </c>
      <c r="Y70" s="40">
        <f t="shared" si="21"/>
        <v>18</v>
      </c>
      <c r="Z70" s="2">
        <f t="shared" si="22"/>
        <v>17</v>
      </c>
      <c r="AA70" s="2">
        <f t="shared" si="23"/>
        <v>9</v>
      </c>
      <c r="AB70" s="2">
        <f t="shared" si="24"/>
        <v>2</v>
      </c>
      <c r="AC70" s="2">
        <f t="shared" si="25"/>
        <v>6</v>
      </c>
      <c r="AE70">
        <f t="shared" si="28"/>
        <v>0</v>
      </c>
      <c r="AF70">
        <f t="shared" si="29"/>
        <v>2</v>
      </c>
      <c r="AG70">
        <f t="shared" si="30"/>
        <v>14</v>
      </c>
      <c r="AH70">
        <f t="shared" si="31"/>
        <v>1</v>
      </c>
      <c r="AI70">
        <f t="shared" si="26"/>
        <v>17</v>
      </c>
      <c r="AK70" t="str">
        <f t="shared" si="27"/>
        <v>Bill Scott</v>
      </c>
      <c r="AL70" s="43">
        <f t="shared" si="32"/>
        <v>0</v>
      </c>
      <c r="AM70" s="43">
        <f t="shared" si="33"/>
        <v>0</v>
      </c>
      <c r="AN70" s="43">
        <f t="shared" si="34"/>
        <v>0</v>
      </c>
      <c r="AO70" s="43">
        <f t="shared" si="35"/>
        <v>18</v>
      </c>
    </row>
    <row r="71" spans="1:41" x14ac:dyDescent="0.25">
      <c r="A71" s="55" t="s">
        <v>585</v>
      </c>
      <c r="B71" s="55" t="s">
        <v>693</v>
      </c>
      <c r="C71" s="30" t="s">
        <v>712</v>
      </c>
      <c r="D71" s="53">
        <v>8</v>
      </c>
      <c r="E71" s="53">
        <v>14</v>
      </c>
      <c r="F71" s="53">
        <v>5</v>
      </c>
      <c r="G71" s="53">
        <v>9</v>
      </c>
      <c r="H71" s="53">
        <v>-1</v>
      </c>
      <c r="I71" s="53">
        <v>9</v>
      </c>
      <c r="J71" s="53">
        <v>18</v>
      </c>
      <c r="K71" s="53">
        <v>4</v>
      </c>
      <c r="L71" s="53">
        <v>4</v>
      </c>
      <c r="M71" s="53">
        <v>3</v>
      </c>
      <c r="N71" s="53">
        <v>-25</v>
      </c>
      <c r="O71" s="53">
        <v>4</v>
      </c>
      <c r="P71" s="53">
        <v>6</v>
      </c>
      <c r="Q71" s="53">
        <v>8</v>
      </c>
      <c r="R71" s="53">
        <v>1</v>
      </c>
      <c r="S71" s="53">
        <v>-1</v>
      </c>
      <c r="T71" s="53">
        <v>12</v>
      </c>
      <c r="U71" s="53">
        <v>-17</v>
      </c>
      <c r="V71" s="53">
        <v>8</v>
      </c>
      <c r="W71" s="53">
        <v>10</v>
      </c>
      <c r="X71" s="53" t="s">
        <v>9</v>
      </c>
      <c r="Y71" s="40">
        <f t="shared" si="21"/>
        <v>79</v>
      </c>
      <c r="Z71" s="2">
        <f t="shared" si="22"/>
        <v>20</v>
      </c>
      <c r="AA71" s="2">
        <f t="shared" si="23"/>
        <v>16</v>
      </c>
      <c r="AB71" s="2">
        <f t="shared" si="24"/>
        <v>0</v>
      </c>
      <c r="AC71" s="2">
        <f t="shared" si="25"/>
        <v>4</v>
      </c>
      <c r="AE71">
        <f t="shared" si="28"/>
        <v>6</v>
      </c>
      <c r="AF71">
        <f t="shared" si="29"/>
        <v>2</v>
      </c>
      <c r="AG71">
        <f t="shared" si="30"/>
        <v>12</v>
      </c>
      <c r="AH71">
        <f t="shared" si="31"/>
        <v>0</v>
      </c>
      <c r="AI71">
        <f t="shared" si="26"/>
        <v>20</v>
      </c>
      <c r="AK71" t="str">
        <f t="shared" si="27"/>
        <v>Matthew Sexton</v>
      </c>
      <c r="AL71" s="43">
        <f t="shared" si="32"/>
        <v>0</v>
      </c>
      <c r="AM71" s="43">
        <f t="shared" si="33"/>
        <v>19</v>
      </c>
      <c r="AN71" s="43">
        <f t="shared" si="34"/>
        <v>1</v>
      </c>
      <c r="AO71" s="43">
        <f t="shared" si="35"/>
        <v>0</v>
      </c>
    </row>
    <row r="72" spans="1:41" x14ac:dyDescent="0.25">
      <c r="A72" s="54" t="s">
        <v>74</v>
      </c>
      <c r="B72" s="54" t="s">
        <v>125</v>
      </c>
      <c r="C72" s="30" t="s">
        <v>126</v>
      </c>
      <c r="D72" s="53">
        <v>7</v>
      </c>
      <c r="E72" s="53">
        <v>8</v>
      </c>
      <c r="F72" s="53" t="s">
        <v>9</v>
      </c>
      <c r="G72" s="53">
        <v>12</v>
      </c>
      <c r="H72" s="53">
        <v>0</v>
      </c>
      <c r="I72" s="53">
        <v>-3</v>
      </c>
      <c r="J72" s="53">
        <v>-8</v>
      </c>
      <c r="K72" s="53">
        <v>-8</v>
      </c>
      <c r="L72" s="53">
        <v>1</v>
      </c>
      <c r="M72" s="53">
        <v>-4</v>
      </c>
      <c r="N72" s="53">
        <v>-5</v>
      </c>
      <c r="O72" s="53">
        <v>-2</v>
      </c>
      <c r="P72" s="53">
        <v>1</v>
      </c>
      <c r="Q72" s="53">
        <v>0</v>
      </c>
      <c r="R72" s="53">
        <v>-9</v>
      </c>
      <c r="S72" s="53">
        <v>-8</v>
      </c>
      <c r="T72" s="53">
        <v>-4</v>
      </c>
      <c r="U72" s="53">
        <v>15</v>
      </c>
      <c r="V72" s="53">
        <v>-16</v>
      </c>
      <c r="W72" s="53" t="s">
        <v>9</v>
      </c>
      <c r="X72" s="53" t="s">
        <v>9</v>
      </c>
      <c r="Y72" s="40">
        <f t="shared" si="21"/>
        <v>-23</v>
      </c>
      <c r="Z72" s="2">
        <f t="shared" si="22"/>
        <v>18</v>
      </c>
      <c r="AA72" s="2">
        <f t="shared" si="23"/>
        <v>6</v>
      </c>
      <c r="AB72" s="2">
        <f t="shared" si="24"/>
        <v>2</v>
      </c>
      <c r="AC72" s="2">
        <f t="shared" si="25"/>
        <v>10</v>
      </c>
      <c r="AE72">
        <f t="shared" si="28"/>
        <v>0</v>
      </c>
      <c r="AF72">
        <f t="shared" si="29"/>
        <v>8</v>
      </c>
      <c r="AG72">
        <f t="shared" si="30"/>
        <v>9</v>
      </c>
      <c r="AH72">
        <f t="shared" si="31"/>
        <v>1</v>
      </c>
      <c r="AI72">
        <f t="shared" si="26"/>
        <v>18</v>
      </c>
      <c r="AK72" t="str">
        <f t="shared" si="27"/>
        <v>Ken Smith</v>
      </c>
      <c r="AL72" s="43">
        <f t="shared" si="32"/>
        <v>0</v>
      </c>
      <c r="AM72" s="43">
        <f t="shared" si="33"/>
        <v>0</v>
      </c>
      <c r="AN72" s="43">
        <f t="shared" si="34"/>
        <v>18</v>
      </c>
      <c r="AO72" s="43">
        <f t="shared" si="35"/>
        <v>0</v>
      </c>
    </row>
    <row r="73" spans="1:41" x14ac:dyDescent="0.25">
      <c r="A73" s="54" t="s">
        <v>98</v>
      </c>
      <c r="B73" s="54" t="s">
        <v>127</v>
      </c>
      <c r="C73" s="30" t="s">
        <v>128</v>
      </c>
      <c r="D73" s="53">
        <v>0</v>
      </c>
      <c r="E73" s="53" t="s">
        <v>9</v>
      </c>
      <c r="F73" s="53" t="s">
        <v>9</v>
      </c>
      <c r="G73" s="53">
        <v>4</v>
      </c>
      <c r="H73" s="53">
        <v>0</v>
      </c>
      <c r="I73" s="53">
        <v>-1</v>
      </c>
      <c r="J73" s="53">
        <v>6</v>
      </c>
      <c r="K73" s="53">
        <v>-11</v>
      </c>
      <c r="L73" s="53" t="s">
        <v>9</v>
      </c>
      <c r="M73" s="53" t="s">
        <v>9</v>
      </c>
      <c r="N73" s="53">
        <v>9</v>
      </c>
      <c r="O73" s="53">
        <v>-10</v>
      </c>
      <c r="P73" s="53">
        <v>-12</v>
      </c>
      <c r="Q73" s="53">
        <v>2</v>
      </c>
      <c r="R73" s="53">
        <v>12</v>
      </c>
      <c r="S73" s="53">
        <v>-3</v>
      </c>
      <c r="T73" s="53">
        <v>-4</v>
      </c>
      <c r="U73" s="53">
        <v>1</v>
      </c>
      <c r="V73" s="53">
        <v>8</v>
      </c>
      <c r="W73" s="53" t="s">
        <v>9</v>
      </c>
      <c r="X73" s="53" t="s">
        <v>9</v>
      </c>
      <c r="Y73" s="40">
        <f t="shared" si="21"/>
        <v>1</v>
      </c>
      <c r="Z73" s="2">
        <f t="shared" si="22"/>
        <v>15</v>
      </c>
      <c r="AA73" s="2">
        <f t="shared" si="23"/>
        <v>7</v>
      </c>
      <c r="AB73" s="2">
        <f t="shared" si="24"/>
        <v>2</v>
      </c>
      <c r="AC73" s="2">
        <f t="shared" si="25"/>
        <v>6</v>
      </c>
      <c r="AE73">
        <f t="shared" si="28"/>
        <v>1</v>
      </c>
      <c r="AF73">
        <f t="shared" si="29"/>
        <v>4</v>
      </c>
      <c r="AG73">
        <f t="shared" si="30"/>
        <v>10</v>
      </c>
      <c r="AH73">
        <f t="shared" si="31"/>
        <v>0</v>
      </c>
      <c r="AI73">
        <f t="shared" si="26"/>
        <v>15</v>
      </c>
      <c r="AK73" t="str">
        <f t="shared" si="27"/>
        <v>Phil Smyth</v>
      </c>
      <c r="AL73" s="43">
        <f t="shared" si="32"/>
        <v>0</v>
      </c>
      <c r="AM73" s="43">
        <f t="shared" si="33"/>
        <v>5</v>
      </c>
      <c r="AN73" s="43">
        <f t="shared" si="34"/>
        <v>10</v>
      </c>
      <c r="AO73" s="43">
        <f t="shared" si="35"/>
        <v>0</v>
      </c>
    </row>
    <row r="74" spans="1:41" x14ac:dyDescent="0.25">
      <c r="A74" s="54" t="s">
        <v>13</v>
      </c>
      <c r="B74" s="54" t="s">
        <v>551</v>
      </c>
      <c r="C74" s="30" t="s">
        <v>553</v>
      </c>
      <c r="D74" s="53">
        <v>-1</v>
      </c>
      <c r="E74" s="53">
        <v>9</v>
      </c>
      <c r="F74" s="53">
        <v>4</v>
      </c>
      <c r="G74" s="53">
        <v>12</v>
      </c>
      <c r="H74" s="53">
        <v>7</v>
      </c>
      <c r="I74" s="53">
        <v>-5</v>
      </c>
      <c r="J74" s="53">
        <v>14</v>
      </c>
      <c r="K74" s="53">
        <v>5</v>
      </c>
      <c r="L74" s="53">
        <v>11</v>
      </c>
      <c r="M74" s="53">
        <v>10</v>
      </c>
      <c r="N74" s="53">
        <v>4</v>
      </c>
      <c r="O74" s="53">
        <v>-17</v>
      </c>
      <c r="P74" s="53">
        <v>15</v>
      </c>
      <c r="Q74" s="53">
        <v>-6</v>
      </c>
      <c r="R74" s="53">
        <v>-1</v>
      </c>
      <c r="S74" s="53">
        <v>15</v>
      </c>
      <c r="T74" s="53">
        <v>-1</v>
      </c>
      <c r="U74" s="53">
        <v>12</v>
      </c>
      <c r="V74" s="53">
        <v>11</v>
      </c>
      <c r="W74" s="53" t="s">
        <v>9</v>
      </c>
      <c r="X74" s="53" t="s">
        <v>9</v>
      </c>
      <c r="Y74" s="40">
        <f t="shared" si="21"/>
        <v>98</v>
      </c>
      <c r="Z74" s="2">
        <f t="shared" si="22"/>
        <v>19</v>
      </c>
      <c r="AA74" s="2">
        <f t="shared" si="23"/>
        <v>13</v>
      </c>
      <c r="AB74" s="2">
        <f t="shared" si="24"/>
        <v>0</v>
      </c>
      <c r="AC74" s="2">
        <f t="shared" si="25"/>
        <v>6</v>
      </c>
      <c r="AE74">
        <f t="shared" si="28"/>
        <v>0</v>
      </c>
      <c r="AF74">
        <f t="shared" si="29"/>
        <v>15</v>
      </c>
      <c r="AG74">
        <f t="shared" si="30"/>
        <v>4</v>
      </c>
      <c r="AH74">
        <f t="shared" si="31"/>
        <v>0</v>
      </c>
      <c r="AI74">
        <f t="shared" si="26"/>
        <v>19</v>
      </c>
      <c r="AK74" t="str">
        <f t="shared" si="27"/>
        <v>Don Stevens</v>
      </c>
      <c r="AL74" s="43">
        <f t="shared" si="32"/>
        <v>0</v>
      </c>
      <c r="AM74" s="43">
        <f t="shared" si="33"/>
        <v>0</v>
      </c>
      <c r="AN74" s="43">
        <f t="shared" si="34"/>
        <v>19</v>
      </c>
      <c r="AO74" s="43">
        <f t="shared" si="35"/>
        <v>0</v>
      </c>
    </row>
    <row r="75" spans="1:41" x14ac:dyDescent="0.25">
      <c r="A75" s="55" t="s">
        <v>322</v>
      </c>
      <c r="B75" s="55" t="s">
        <v>575</v>
      </c>
      <c r="C75" s="30" t="s">
        <v>561</v>
      </c>
      <c r="D75" s="53">
        <v>-20</v>
      </c>
      <c r="E75" s="53">
        <v>0</v>
      </c>
      <c r="F75" s="53" t="s">
        <v>9</v>
      </c>
      <c r="G75" s="53">
        <v>-19</v>
      </c>
      <c r="H75" s="53">
        <v>-5</v>
      </c>
      <c r="I75" s="53">
        <v>5</v>
      </c>
      <c r="J75" s="53">
        <v>1</v>
      </c>
      <c r="K75" s="53" t="s">
        <v>9</v>
      </c>
      <c r="L75" s="53">
        <v>-4</v>
      </c>
      <c r="M75" s="53">
        <v>2</v>
      </c>
      <c r="N75" s="53">
        <v>-9</v>
      </c>
      <c r="O75" s="53">
        <v>-20</v>
      </c>
      <c r="P75" s="53">
        <v>-1</v>
      </c>
      <c r="Q75" s="53">
        <v>-1</v>
      </c>
      <c r="R75" s="53" t="s">
        <v>9</v>
      </c>
      <c r="S75" s="53">
        <v>-22</v>
      </c>
      <c r="T75" s="53" t="s">
        <v>9</v>
      </c>
      <c r="U75" s="53">
        <v>-10</v>
      </c>
      <c r="V75" s="53" t="s">
        <v>9</v>
      </c>
      <c r="W75" s="53" t="s">
        <v>9</v>
      </c>
      <c r="X75" s="53" t="s">
        <v>9</v>
      </c>
      <c r="Y75" s="40">
        <f t="shared" si="21"/>
        <v>-103</v>
      </c>
      <c r="Z75" s="2">
        <f t="shared" si="22"/>
        <v>14</v>
      </c>
      <c r="AA75" s="2">
        <f t="shared" si="23"/>
        <v>3</v>
      </c>
      <c r="AB75" s="2">
        <f t="shared" si="24"/>
        <v>1</v>
      </c>
      <c r="AC75" s="2">
        <f t="shared" si="25"/>
        <v>10</v>
      </c>
      <c r="AE75">
        <f t="shared" si="28"/>
        <v>1</v>
      </c>
      <c r="AF75">
        <f t="shared" si="29"/>
        <v>2</v>
      </c>
      <c r="AG75">
        <f t="shared" si="30"/>
        <v>1</v>
      </c>
      <c r="AH75">
        <f t="shared" si="31"/>
        <v>10</v>
      </c>
      <c r="AI75">
        <f t="shared" si="26"/>
        <v>14</v>
      </c>
      <c r="AK75" t="str">
        <f t="shared" si="27"/>
        <v>Lee Sydenham</v>
      </c>
      <c r="AL75" s="43">
        <f t="shared" si="32"/>
        <v>0</v>
      </c>
      <c r="AM75" s="43">
        <f t="shared" si="33"/>
        <v>0</v>
      </c>
      <c r="AN75" s="43">
        <f t="shared" si="34"/>
        <v>0</v>
      </c>
      <c r="AO75" s="43">
        <f t="shared" si="35"/>
        <v>14</v>
      </c>
    </row>
    <row r="76" spans="1:41" x14ac:dyDescent="0.25">
      <c r="A76" s="55" t="s">
        <v>24</v>
      </c>
      <c r="B76" s="55" t="s">
        <v>132</v>
      </c>
      <c r="C76" s="30" t="s">
        <v>239</v>
      </c>
      <c r="D76" s="53" t="s">
        <v>9</v>
      </c>
      <c r="E76" s="53" t="s">
        <v>9</v>
      </c>
      <c r="F76" s="53">
        <v>2</v>
      </c>
      <c r="G76" s="53" t="s">
        <v>9</v>
      </c>
      <c r="H76" s="53" t="s">
        <v>9</v>
      </c>
      <c r="I76" s="53" t="s">
        <v>9</v>
      </c>
      <c r="J76" s="53" t="s">
        <v>9</v>
      </c>
      <c r="K76" s="53" t="s">
        <v>9</v>
      </c>
      <c r="L76" s="53" t="s">
        <v>9</v>
      </c>
      <c r="M76" s="53" t="s">
        <v>9</v>
      </c>
      <c r="N76" s="53" t="s">
        <v>9</v>
      </c>
      <c r="O76" s="53" t="s">
        <v>9</v>
      </c>
      <c r="P76" s="53" t="s">
        <v>9</v>
      </c>
      <c r="Q76" s="53" t="s">
        <v>9</v>
      </c>
      <c r="R76" s="53" t="s">
        <v>9</v>
      </c>
      <c r="S76" s="53" t="s">
        <v>9</v>
      </c>
      <c r="T76" s="53" t="s">
        <v>9</v>
      </c>
      <c r="U76" s="53" t="s">
        <v>9</v>
      </c>
      <c r="V76" s="53" t="s">
        <v>9</v>
      </c>
      <c r="W76" s="53" t="s">
        <v>9</v>
      </c>
      <c r="X76" s="53" t="s">
        <v>9</v>
      </c>
      <c r="Y76" s="40">
        <f t="shared" si="21"/>
        <v>2</v>
      </c>
      <c r="Z76" s="2">
        <f t="shared" si="22"/>
        <v>1</v>
      </c>
      <c r="AA76" s="2">
        <f t="shared" si="23"/>
        <v>1</v>
      </c>
      <c r="AB76" s="2">
        <f t="shared" si="24"/>
        <v>0</v>
      </c>
      <c r="AC76" s="2">
        <f t="shared" si="25"/>
        <v>0</v>
      </c>
      <c r="AE76">
        <f t="shared" si="28"/>
        <v>0</v>
      </c>
      <c r="AF76">
        <f t="shared" si="29"/>
        <v>1</v>
      </c>
      <c r="AG76">
        <f t="shared" si="30"/>
        <v>0</v>
      </c>
      <c r="AH76">
        <f t="shared" si="31"/>
        <v>0</v>
      </c>
      <c r="AI76">
        <f t="shared" si="26"/>
        <v>1</v>
      </c>
      <c r="AK76" t="str">
        <f t="shared" si="27"/>
        <v>Dave Taylor</v>
      </c>
      <c r="AL76" s="43">
        <f t="shared" si="32"/>
        <v>0</v>
      </c>
      <c r="AM76" s="43">
        <f t="shared" si="33"/>
        <v>0</v>
      </c>
      <c r="AN76" s="43">
        <f t="shared" si="34"/>
        <v>0</v>
      </c>
      <c r="AO76" s="43">
        <f t="shared" si="35"/>
        <v>1</v>
      </c>
    </row>
    <row r="77" spans="1:41" x14ac:dyDescent="0.25">
      <c r="A77" s="54" t="s">
        <v>133</v>
      </c>
      <c r="B77" s="54" t="s">
        <v>132</v>
      </c>
      <c r="C77" s="30" t="s">
        <v>134</v>
      </c>
      <c r="D77" s="53">
        <v>4</v>
      </c>
      <c r="E77" s="53">
        <v>8</v>
      </c>
      <c r="F77" s="53">
        <v>8</v>
      </c>
      <c r="G77" s="53">
        <v>-7</v>
      </c>
      <c r="H77" s="53">
        <v>-7</v>
      </c>
      <c r="I77" s="53">
        <v>19</v>
      </c>
      <c r="J77" s="53">
        <v>1</v>
      </c>
      <c r="K77" s="53">
        <v>6</v>
      </c>
      <c r="L77" s="53">
        <v>8</v>
      </c>
      <c r="M77" s="53">
        <v>1</v>
      </c>
      <c r="N77" s="53">
        <v>19</v>
      </c>
      <c r="O77" s="53">
        <v>12</v>
      </c>
      <c r="P77" s="53">
        <v>-19</v>
      </c>
      <c r="Q77" s="53">
        <v>14</v>
      </c>
      <c r="R77" s="53">
        <v>11</v>
      </c>
      <c r="S77" s="53">
        <v>9</v>
      </c>
      <c r="T77" s="53">
        <v>5</v>
      </c>
      <c r="U77" s="53">
        <v>-10</v>
      </c>
      <c r="V77" s="53" t="s">
        <v>9</v>
      </c>
      <c r="W77" s="53" t="s">
        <v>9</v>
      </c>
      <c r="X77" s="53" t="s">
        <v>9</v>
      </c>
      <c r="Y77" s="40">
        <f t="shared" si="21"/>
        <v>82</v>
      </c>
      <c r="Z77" s="2">
        <f t="shared" si="22"/>
        <v>18</v>
      </c>
      <c r="AA77" s="2">
        <f t="shared" si="23"/>
        <v>14</v>
      </c>
      <c r="AB77" s="2">
        <f t="shared" si="24"/>
        <v>0</v>
      </c>
      <c r="AC77" s="2">
        <f t="shared" si="25"/>
        <v>4</v>
      </c>
      <c r="AE77">
        <f t="shared" si="28"/>
        <v>11</v>
      </c>
      <c r="AF77">
        <f t="shared" si="29"/>
        <v>5</v>
      </c>
      <c r="AG77">
        <f t="shared" si="30"/>
        <v>1</v>
      </c>
      <c r="AH77">
        <f t="shared" si="31"/>
        <v>1</v>
      </c>
      <c r="AI77">
        <f t="shared" si="26"/>
        <v>18</v>
      </c>
      <c r="AK77" t="str">
        <f t="shared" si="27"/>
        <v>Dennis Taylor</v>
      </c>
      <c r="AL77" s="43">
        <f t="shared" si="32"/>
        <v>0</v>
      </c>
      <c r="AM77" s="43">
        <f t="shared" si="33"/>
        <v>0</v>
      </c>
      <c r="AN77" s="43">
        <f t="shared" si="34"/>
        <v>0</v>
      </c>
      <c r="AO77" s="43">
        <f t="shared" si="35"/>
        <v>18</v>
      </c>
    </row>
    <row r="78" spans="1:41" x14ac:dyDescent="0.25">
      <c r="A78" s="55" t="s">
        <v>32</v>
      </c>
      <c r="B78" s="55" t="s">
        <v>135</v>
      </c>
      <c r="C78" s="30" t="s">
        <v>767</v>
      </c>
      <c r="D78" s="53">
        <v>-4</v>
      </c>
      <c r="E78" s="53">
        <v>23</v>
      </c>
      <c r="F78" s="53">
        <v>4</v>
      </c>
      <c r="G78" s="53">
        <v>6</v>
      </c>
      <c r="H78" s="53">
        <v>-2</v>
      </c>
      <c r="I78" s="53">
        <v>2</v>
      </c>
      <c r="J78" s="53">
        <v>-10</v>
      </c>
      <c r="K78" s="53">
        <v>2</v>
      </c>
      <c r="L78" s="53">
        <v>-16</v>
      </c>
      <c r="M78" s="53">
        <v>-8</v>
      </c>
      <c r="N78" s="53">
        <v>-20</v>
      </c>
      <c r="O78" s="53">
        <v>-2</v>
      </c>
      <c r="P78" s="53">
        <v>-8</v>
      </c>
      <c r="Q78" s="53">
        <v>7</v>
      </c>
      <c r="R78" s="53">
        <v>-18</v>
      </c>
      <c r="S78" s="53">
        <v>1</v>
      </c>
      <c r="T78" s="53">
        <v>17</v>
      </c>
      <c r="U78" s="53">
        <v>6</v>
      </c>
      <c r="V78" s="53">
        <v>15</v>
      </c>
      <c r="W78" s="53">
        <v>-7</v>
      </c>
      <c r="X78" s="53" t="s">
        <v>9</v>
      </c>
      <c r="Y78" s="40">
        <f t="shared" si="21"/>
        <v>-12</v>
      </c>
      <c r="Z78" s="2">
        <f t="shared" si="22"/>
        <v>20</v>
      </c>
      <c r="AA78" s="2">
        <f t="shared" si="23"/>
        <v>10</v>
      </c>
      <c r="AB78" s="2">
        <f t="shared" si="24"/>
        <v>0</v>
      </c>
      <c r="AC78" s="2">
        <f t="shared" si="25"/>
        <v>10</v>
      </c>
      <c r="AE78">
        <f t="shared" si="28"/>
        <v>8</v>
      </c>
      <c r="AF78">
        <f t="shared" si="29"/>
        <v>12</v>
      </c>
      <c r="AG78">
        <f t="shared" si="30"/>
        <v>0</v>
      </c>
      <c r="AH78">
        <f t="shared" si="31"/>
        <v>0</v>
      </c>
      <c r="AI78">
        <f t="shared" si="26"/>
        <v>20</v>
      </c>
      <c r="AK78" t="str">
        <f t="shared" si="27"/>
        <v>Chris Thulborn</v>
      </c>
      <c r="AL78" s="43">
        <f t="shared" si="32"/>
        <v>20</v>
      </c>
      <c r="AM78" s="43">
        <f t="shared" si="33"/>
        <v>0</v>
      </c>
      <c r="AN78" s="43">
        <f t="shared" si="34"/>
        <v>0</v>
      </c>
      <c r="AO78" s="43">
        <f t="shared" si="35"/>
        <v>0</v>
      </c>
    </row>
    <row r="79" spans="1:41" x14ac:dyDescent="0.25">
      <c r="A79" s="54" t="s">
        <v>35</v>
      </c>
      <c r="B79" s="54" t="s">
        <v>135</v>
      </c>
      <c r="C79" s="30" t="s">
        <v>137</v>
      </c>
      <c r="D79" s="53">
        <v>-4</v>
      </c>
      <c r="E79" s="53">
        <v>23</v>
      </c>
      <c r="F79" s="53">
        <v>4</v>
      </c>
      <c r="G79" s="53">
        <v>6</v>
      </c>
      <c r="H79" s="53">
        <v>-2</v>
      </c>
      <c r="I79" s="53">
        <v>2</v>
      </c>
      <c r="J79" s="53">
        <v>-10</v>
      </c>
      <c r="K79" s="53">
        <v>2</v>
      </c>
      <c r="L79" s="53">
        <v>-16</v>
      </c>
      <c r="M79" s="53">
        <v>-8</v>
      </c>
      <c r="N79" s="53">
        <v>-20</v>
      </c>
      <c r="O79" s="53">
        <v>-2</v>
      </c>
      <c r="P79" s="53">
        <v>-8</v>
      </c>
      <c r="Q79" s="53">
        <v>7</v>
      </c>
      <c r="R79" s="53">
        <v>-18</v>
      </c>
      <c r="S79" s="53">
        <v>1</v>
      </c>
      <c r="T79" s="53">
        <v>17</v>
      </c>
      <c r="U79" s="53">
        <v>6</v>
      </c>
      <c r="V79" s="53">
        <v>15</v>
      </c>
      <c r="W79" s="53">
        <v>-7</v>
      </c>
      <c r="X79" s="53" t="s">
        <v>9</v>
      </c>
      <c r="Y79" s="40">
        <f t="shared" si="21"/>
        <v>-12</v>
      </c>
      <c r="Z79" s="2">
        <f t="shared" si="22"/>
        <v>20</v>
      </c>
      <c r="AA79" s="2">
        <f t="shared" si="23"/>
        <v>10</v>
      </c>
      <c r="AB79" s="2">
        <f t="shared" si="24"/>
        <v>0</v>
      </c>
      <c r="AC79" s="2">
        <f t="shared" si="25"/>
        <v>10</v>
      </c>
      <c r="AE79">
        <f t="shared" si="28"/>
        <v>0</v>
      </c>
      <c r="AF79">
        <f t="shared" si="29"/>
        <v>0</v>
      </c>
      <c r="AG79">
        <f t="shared" si="30"/>
        <v>0</v>
      </c>
      <c r="AH79">
        <f t="shared" si="31"/>
        <v>20</v>
      </c>
      <c r="AI79">
        <f t="shared" si="26"/>
        <v>20</v>
      </c>
      <c r="AK79" t="str">
        <f t="shared" si="27"/>
        <v>Scott Thulborn</v>
      </c>
      <c r="AL79" s="43">
        <f t="shared" si="32"/>
        <v>20</v>
      </c>
      <c r="AM79" s="43">
        <f t="shared" si="33"/>
        <v>0</v>
      </c>
      <c r="AN79" s="43">
        <f t="shared" si="34"/>
        <v>0</v>
      </c>
      <c r="AO79" s="43">
        <f t="shared" si="35"/>
        <v>0</v>
      </c>
    </row>
    <row r="80" spans="1:41" x14ac:dyDescent="0.25">
      <c r="A80" s="54" t="s">
        <v>140</v>
      </c>
      <c r="B80" s="54" t="s">
        <v>141</v>
      </c>
      <c r="C80" s="30" t="s">
        <v>142</v>
      </c>
      <c r="D80" s="53">
        <v>1</v>
      </c>
      <c r="E80" s="53">
        <v>14</v>
      </c>
      <c r="F80" s="53">
        <v>-5</v>
      </c>
      <c r="G80" s="53">
        <v>10</v>
      </c>
      <c r="H80" s="53">
        <v>13</v>
      </c>
      <c r="I80" s="53">
        <v>12</v>
      </c>
      <c r="J80" s="53">
        <v>-10</v>
      </c>
      <c r="K80" s="53">
        <v>6</v>
      </c>
      <c r="L80" s="53">
        <v>-14</v>
      </c>
      <c r="M80" s="53" t="s">
        <v>9</v>
      </c>
      <c r="N80" s="53">
        <v>-1</v>
      </c>
      <c r="O80" s="53">
        <v>-2</v>
      </c>
      <c r="P80" s="53">
        <v>-8</v>
      </c>
      <c r="Q80" s="53">
        <v>7</v>
      </c>
      <c r="R80" s="53">
        <v>-18</v>
      </c>
      <c r="S80" s="53">
        <v>1</v>
      </c>
      <c r="T80" s="53">
        <v>17</v>
      </c>
      <c r="U80" s="53">
        <v>6</v>
      </c>
      <c r="V80" s="53">
        <v>6</v>
      </c>
      <c r="W80" s="53">
        <v>1</v>
      </c>
      <c r="X80" s="53" t="s">
        <v>9</v>
      </c>
      <c r="Y80" s="40">
        <f t="shared" si="21"/>
        <v>36</v>
      </c>
      <c r="Z80" s="2">
        <f t="shared" si="22"/>
        <v>19</v>
      </c>
      <c r="AA80" s="2">
        <f t="shared" si="23"/>
        <v>12</v>
      </c>
      <c r="AB80" s="2">
        <f t="shared" si="24"/>
        <v>0</v>
      </c>
      <c r="AC80" s="2">
        <f t="shared" si="25"/>
        <v>7</v>
      </c>
      <c r="AE80">
        <f t="shared" si="28"/>
        <v>0</v>
      </c>
      <c r="AF80">
        <f t="shared" si="29"/>
        <v>10</v>
      </c>
      <c r="AG80">
        <f t="shared" si="30"/>
        <v>9</v>
      </c>
      <c r="AH80">
        <f t="shared" si="31"/>
        <v>0</v>
      </c>
      <c r="AI80">
        <f t="shared" si="26"/>
        <v>19</v>
      </c>
      <c r="AK80" t="str">
        <f t="shared" si="27"/>
        <v>Vince Violi</v>
      </c>
      <c r="AL80" s="43">
        <f t="shared" si="32"/>
        <v>19</v>
      </c>
      <c r="AM80" s="43">
        <f t="shared" si="33"/>
        <v>0</v>
      </c>
      <c r="AN80" s="43">
        <f t="shared" si="34"/>
        <v>0</v>
      </c>
      <c r="AO80" s="43">
        <f t="shared" si="35"/>
        <v>0</v>
      </c>
    </row>
    <row r="81" spans="1:41" x14ac:dyDescent="0.25">
      <c r="A81" s="54" t="s">
        <v>785</v>
      </c>
      <c r="B81" s="54" t="s">
        <v>786</v>
      </c>
      <c r="C81" s="30" t="s">
        <v>769</v>
      </c>
      <c r="D81" s="53">
        <v>-2</v>
      </c>
      <c r="E81" s="53">
        <v>-5</v>
      </c>
      <c r="F81" s="53">
        <v>-22</v>
      </c>
      <c r="G81" s="53">
        <v>1</v>
      </c>
      <c r="H81" s="53" t="s">
        <v>9</v>
      </c>
      <c r="I81" s="53" t="s">
        <v>9</v>
      </c>
      <c r="J81" s="53" t="s">
        <v>9</v>
      </c>
      <c r="K81" s="53" t="s">
        <v>9</v>
      </c>
      <c r="L81" s="53" t="s">
        <v>9</v>
      </c>
      <c r="M81" s="53" t="s">
        <v>9</v>
      </c>
      <c r="N81" s="53" t="s">
        <v>9</v>
      </c>
      <c r="O81" s="53" t="s">
        <v>9</v>
      </c>
      <c r="P81" s="53" t="s">
        <v>9</v>
      </c>
      <c r="Q81" s="53" t="s">
        <v>9</v>
      </c>
      <c r="R81" s="53" t="s">
        <v>9</v>
      </c>
      <c r="S81" s="53" t="s">
        <v>9</v>
      </c>
      <c r="T81" s="53" t="s">
        <v>9</v>
      </c>
      <c r="U81" s="53" t="s">
        <v>9</v>
      </c>
      <c r="V81" s="53" t="s">
        <v>9</v>
      </c>
      <c r="W81" s="53" t="s">
        <v>9</v>
      </c>
      <c r="X81" s="53" t="s">
        <v>9</v>
      </c>
      <c r="Y81" s="40">
        <f t="shared" si="21"/>
        <v>-28</v>
      </c>
      <c r="Z81" s="2">
        <f t="shared" si="22"/>
        <v>4</v>
      </c>
      <c r="AA81" s="2">
        <f t="shared" si="23"/>
        <v>1</v>
      </c>
      <c r="AB81" s="2">
        <f t="shared" si="24"/>
        <v>0</v>
      </c>
      <c r="AC81" s="2">
        <f t="shared" si="25"/>
        <v>3</v>
      </c>
      <c r="AE81">
        <f t="shared" si="28"/>
        <v>0</v>
      </c>
      <c r="AF81">
        <f t="shared" si="29"/>
        <v>0</v>
      </c>
      <c r="AG81">
        <f t="shared" si="30"/>
        <v>0</v>
      </c>
      <c r="AH81">
        <f t="shared" si="31"/>
        <v>4</v>
      </c>
      <c r="AI81">
        <f t="shared" si="26"/>
        <v>4</v>
      </c>
      <c r="AK81" t="str">
        <f t="shared" si="27"/>
        <v>Hayley Walding</v>
      </c>
      <c r="AL81" s="43">
        <f t="shared" si="32"/>
        <v>0</v>
      </c>
      <c r="AM81" s="43">
        <f t="shared" si="33"/>
        <v>0</v>
      </c>
      <c r="AN81" s="43">
        <f t="shared" si="34"/>
        <v>0</v>
      </c>
      <c r="AO81" s="43">
        <f t="shared" si="35"/>
        <v>4</v>
      </c>
    </row>
    <row r="82" spans="1:41" x14ac:dyDescent="0.25">
      <c r="A82" s="54" t="s">
        <v>146</v>
      </c>
      <c r="B82" s="54" t="s">
        <v>147</v>
      </c>
      <c r="C82" s="30" t="s">
        <v>148</v>
      </c>
      <c r="D82" s="53">
        <v>-31</v>
      </c>
      <c r="E82" s="53">
        <v>2</v>
      </c>
      <c r="F82" s="53">
        <v>-15</v>
      </c>
      <c r="G82" s="53">
        <v>12</v>
      </c>
      <c r="H82" s="53">
        <v>8</v>
      </c>
      <c r="I82" s="53">
        <v>-5</v>
      </c>
      <c r="J82" s="53">
        <v>14</v>
      </c>
      <c r="K82" s="53">
        <v>5</v>
      </c>
      <c r="L82" s="53">
        <v>11</v>
      </c>
      <c r="M82" s="53">
        <v>10</v>
      </c>
      <c r="N82" s="53">
        <v>4</v>
      </c>
      <c r="O82" s="53">
        <v>-17</v>
      </c>
      <c r="P82" s="53">
        <v>15</v>
      </c>
      <c r="Q82" s="53">
        <v>-6</v>
      </c>
      <c r="R82" s="53">
        <v>-1</v>
      </c>
      <c r="S82" s="53">
        <v>15</v>
      </c>
      <c r="T82" s="53">
        <v>-1</v>
      </c>
      <c r="U82" s="53">
        <v>12</v>
      </c>
      <c r="V82" s="53">
        <v>11</v>
      </c>
      <c r="W82" s="53" t="s">
        <v>9</v>
      </c>
      <c r="X82" s="53" t="s">
        <v>9</v>
      </c>
      <c r="Y82" s="40">
        <f t="shared" si="21"/>
        <v>43</v>
      </c>
      <c r="Z82" s="2">
        <f t="shared" si="22"/>
        <v>19</v>
      </c>
      <c r="AA82" s="2">
        <f t="shared" si="23"/>
        <v>12</v>
      </c>
      <c r="AB82" s="2">
        <f t="shared" si="24"/>
        <v>0</v>
      </c>
      <c r="AC82" s="2">
        <f t="shared" si="25"/>
        <v>7</v>
      </c>
      <c r="AE82">
        <f t="shared" si="28"/>
        <v>0</v>
      </c>
      <c r="AF82">
        <f t="shared" si="29"/>
        <v>3</v>
      </c>
      <c r="AG82">
        <f t="shared" si="30"/>
        <v>16</v>
      </c>
      <c r="AH82">
        <f t="shared" si="31"/>
        <v>0</v>
      </c>
      <c r="AI82">
        <f t="shared" si="26"/>
        <v>19</v>
      </c>
      <c r="AK82" t="str">
        <f t="shared" si="27"/>
        <v>Bruce Wallace</v>
      </c>
      <c r="AL82" s="43">
        <f t="shared" si="32"/>
        <v>0</v>
      </c>
      <c r="AM82" s="43">
        <f t="shared" si="33"/>
        <v>3</v>
      </c>
      <c r="AN82" s="43">
        <f t="shared" si="34"/>
        <v>16</v>
      </c>
      <c r="AO82" s="43">
        <f t="shared" si="35"/>
        <v>0</v>
      </c>
    </row>
    <row r="83" spans="1:41" x14ac:dyDescent="0.25">
      <c r="A83" s="54" t="s">
        <v>149</v>
      </c>
      <c r="B83" s="54" t="s">
        <v>147</v>
      </c>
      <c r="C83" s="30" t="s">
        <v>150</v>
      </c>
      <c r="D83" s="53">
        <v>-31</v>
      </c>
      <c r="E83" s="53">
        <v>2</v>
      </c>
      <c r="F83" s="53">
        <v>-15</v>
      </c>
      <c r="G83" s="53">
        <v>-2</v>
      </c>
      <c r="H83" s="53">
        <v>14</v>
      </c>
      <c r="I83" s="53">
        <v>-6</v>
      </c>
      <c r="J83" s="53">
        <v>-6</v>
      </c>
      <c r="K83" s="53">
        <v>-3</v>
      </c>
      <c r="L83" s="53">
        <v>5</v>
      </c>
      <c r="M83" s="53">
        <v>-4</v>
      </c>
      <c r="N83" s="53">
        <v>4</v>
      </c>
      <c r="O83" s="53">
        <v>11</v>
      </c>
      <c r="P83" s="53">
        <v>-3</v>
      </c>
      <c r="Q83" s="53">
        <v>3</v>
      </c>
      <c r="R83" s="53">
        <v>-3</v>
      </c>
      <c r="S83" s="53">
        <v>18</v>
      </c>
      <c r="T83" s="53">
        <v>10</v>
      </c>
      <c r="U83" s="53">
        <v>3</v>
      </c>
      <c r="V83" s="53">
        <v>6</v>
      </c>
      <c r="W83" s="53">
        <v>-4</v>
      </c>
      <c r="X83" s="53" t="s">
        <v>9</v>
      </c>
      <c r="Y83" s="40">
        <f t="shared" si="21"/>
        <v>-1</v>
      </c>
      <c r="Z83" s="2">
        <f t="shared" si="22"/>
        <v>20</v>
      </c>
      <c r="AA83" s="2">
        <f t="shared" si="23"/>
        <v>10</v>
      </c>
      <c r="AB83" s="2">
        <f t="shared" si="24"/>
        <v>0</v>
      </c>
      <c r="AC83" s="2">
        <f t="shared" si="25"/>
        <v>10</v>
      </c>
      <c r="AE83">
        <f t="shared" si="28"/>
        <v>0</v>
      </c>
      <c r="AF83">
        <f t="shared" si="29"/>
        <v>0</v>
      </c>
      <c r="AG83">
        <f t="shared" si="30"/>
        <v>0</v>
      </c>
      <c r="AH83">
        <f t="shared" si="31"/>
        <v>20</v>
      </c>
      <c r="AI83">
        <f t="shared" si="26"/>
        <v>20</v>
      </c>
      <c r="AK83" t="str">
        <f t="shared" si="27"/>
        <v>Sandra Wallace</v>
      </c>
      <c r="AL83" s="43">
        <f t="shared" si="32"/>
        <v>0</v>
      </c>
      <c r="AM83" s="43">
        <f t="shared" si="33"/>
        <v>20</v>
      </c>
      <c r="AN83" s="43">
        <f t="shared" si="34"/>
        <v>0</v>
      </c>
      <c r="AO83" s="43">
        <f t="shared" si="35"/>
        <v>0</v>
      </c>
    </row>
    <row r="84" spans="1:41" x14ac:dyDescent="0.25">
      <c r="A84" s="55" t="s">
        <v>788</v>
      </c>
      <c r="B84" s="55" t="s">
        <v>174</v>
      </c>
      <c r="C84" s="30" t="s">
        <v>771</v>
      </c>
      <c r="D84" s="53" t="s">
        <v>9</v>
      </c>
      <c r="E84" s="53" t="s">
        <v>9</v>
      </c>
      <c r="F84" s="53">
        <v>-14</v>
      </c>
      <c r="G84" s="53" t="s">
        <v>9</v>
      </c>
      <c r="H84" s="53">
        <v>8</v>
      </c>
      <c r="I84" s="53" t="s">
        <v>9</v>
      </c>
      <c r="J84" s="53" t="s">
        <v>9</v>
      </c>
      <c r="K84" s="53" t="s">
        <v>9</v>
      </c>
      <c r="L84" s="53" t="s">
        <v>9</v>
      </c>
      <c r="M84" s="53" t="s">
        <v>9</v>
      </c>
      <c r="N84" s="53">
        <v>2</v>
      </c>
      <c r="O84" s="53">
        <v>-1</v>
      </c>
      <c r="P84" s="53" t="s">
        <v>9</v>
      </c>
      <c r="Q84" s="53" t="s">
        <v>9</v>
      </c>
      <c r="R84" s="53" t="s">
        <v>9</v>
      </c>
      <c r="S84" s="53" t="s">
        <v>9</v>
      </c>
      <c r="T84" s="53" t="s">
        <v>9</v>
      </c>
      <c r="U84" s="53" t="s">
        <v>9</v>
      </c>
      <c r="V84" s="53" t="s">
        <v>9</v>
      </c>
      <c r="W84" s="53" t="s">
        <v>9</v>
      </c>
      <c r="X84" s="53" t="s">
        <v>9</v>
      </c>
      <c r="Y84" s="40">
        <f t="shared" si="21"/>
        <v>-5</v>
      </c>
      <c r="Z84" s="2">
        <f t="shared" si="22"/>
        <v>4</v>
      </c>
      <c r="AA84" s="2">
        <f t="shared" si="23"/>
        <v>2</v>
      </c>
      <c r="AB84" s="2">
        <f t="shared" si="24"/>
        <v>0</v>
      </c>
      <c r="AC84" s="2">
        <f t="shared" si="25"/>
        <v>2</v>
      </c>
      <c r="AE84">
        <f t="shared" si="28"/>
        <v>0</v>
      </c>
      <c r="AF84">
        <f t="shared" si="29"/>
        <v>2</v>
      </c>
      <c r="AG84">
        <f t="shared" si="30"/>
        <v>2</v>
      </c>
      <c r="AH84">
        <f t="shared" si="31"/>
        <v>0</v>
      </c>
      <c r="AI84">
        <f t="shared" si="26"/>
        <v>4</v>
      </c>
      <c r="AK84" t="str">
        <f t="shared" si="27"/>
        <v>James Wilson</v>
      </c>
      <c r="AL84" s="43">
        <f t="shared" si="32"/>
        <v>0</v>
      </c>
      <c r="AM84" s="43">
        <f t="shared" si="33"/>
        <v>0</v>
      </c>
      <c r="AN84" s="43">
        <f t="shared" si="34"/>
        <v>2</v>
      </c>
      <c r="AO84" s="43">
        <f t="shared" si="35"/>
        <v>2</v>
      </c>
    </row>
    <row r="85" spans="1:41" x14ac:dyDescent="0.25">
      <c r="A85" s="54" t="s">
        <v>169</v>
      </c>
      <c r="B85" s="54" t="s">
        <v>174</v>
      </c>
      <c r="C85" s="30" t="s">
        <v>739</v>
      </c>
      <c r="D85" s="53">
        <v>-9</v>
      </c>
      <c r="E85" s="53">
        <v>1</v>
      </c>
      <c r="F85" s="53">
        <v>-5</v>
      </c>
      <c r="G85" s="53">
        <v>-4</v>
      </c>
      <c r="H85" s="53">
        <v>-19</v>
      </c>
      <c r="I85" s="53">
        <v>7</v>
      </c>
      <c r="J85" s="53">
        <v>-3</v>
      </c>
      <c r="K85" s="53">
        <v>-1</v>
      </c>
      <c r="L85" s="53">
        <v>1</v>
      </c>
      <c r="M85" s="53">
        <v>3</v>
      </c>
      <c r="N85" s="53">
        <v>15</v>
      </c>
      <c r="O85" s="53">
        <v>-5</v>
      </c>
      <c r="P85" s="53">
        <v>8</v>
      </c>
      <c r="Q85" s="53">
        <v>8</v>
      </c>
      <c r="R85" s="53">
        <v>1</v>
      </c>
      <c r="S85" s="53">
        <v>-1</v>
      </c>
      <c r="T85" s="53">
        <v>-4</v>
      </c>
      <c r="U85" s="53">
        <v>-3</v>
      </c>
      <c r="V85" s="53">
        <v>-12</v>
      </c>
      <c r="W85" s="53">
        <v>-10</v>
      </c>
      <c r="X85" s="53" t="s">
        <v>9</v>
      </c>
      <c r="Y85" s="40">
        <f t="shared" si="21"/>
        <v>-32</v>
      </c>
      <c r="Z85" s="2">
        <f t="shared" si="22"/>
        <v>20</v>
      </c>
      <c r="AA85" s="2">
        <f t="shared" si="23"/>
        <v>8</v>
      </c>
      <c r="AB85" s="2">
        <f t="shared" si="24"/>
        <v>0</v>
      </c>
      <c r="AC85" s="2">
        <f t="shared" si="25"/>
        <v>12</v>
      </c>
      <c r="AE85">
        <f t="shared" si="28"/>
        <v>18</v>
      </c>
      <c r="AF85">
        <f t="shared" si="29"/>
        <v>2</v>
      </c>
      <c r="AG85">
        <f t="shared" si="30"/>
        <v>0</v>
      </c>
      <c r="AH85">
        <f t="shared" si="31"/>
        <v>0</v>
      </c>
      <c r="AI85">
        <f t="shared" si="26"/>
        <v>20</v>
      </c>
      <c r="AK85" t="str">
        <f t="shared" si="27"/>
        <v>Paul Wilson</v>
      </c>
      <c r="AL85" s="43">
        <f t="shared" si="32"/>
        <v>0</v>
      </c>
      <c r="AM85" s="43">
        <f t="shared" si="33"/>
        <v>19</v>
      </c>
      <c r="AN85" s="43">
        <f t="shared" si="34"/>
        <v>1</v>
      </c>
      <c r="AO85" s="43">
        <f t="shared" si="35"/>
        <v>0</v>
      </c>
    </row>
    <row r="86" spans="1:41" x14ac:dyDescent="0.25">
      <c r="A86" s="54" t="s">
        <v>169</v>
      </c>
      <c r="B86" s="54" t="s">
        <v>189</v>
      </c>
      <c r="C86" s="30" t="s">
        <v>255</v>
      </c>
      <c r="D86" s="53">
        <v>1</v>
      </c>
      <c r="E86" s="53">
        <v>-4</v>
      </c>
      <c r="F86" s="53">
        <v>-14</v>
      </c>
      <c r="G86" s="53">
        <v>10</v>
      </c>
      <c r="H86" s="53">
        <v>13</v>
      </c>
      <c r="I86" s="53">
        <v>12</v>
      </c>
      <c r="J86" s="53">
        <v>11</v>
      </c>
      <c r="K86" s="53">
        <v>19</v>
      </c>
      <c r="L86" s="53">
        <v>-14</v>
      </c>
      <c r="M86" s="53">
        <v>0</v>
      </c>
      <c r="N86" s="53">
        <v>-1</v>
      </c>
      <c r="O86" s="53">
        <v>3</v>
      </c>
      <c r="P86" s="53">
        <v>1</v>
      </c>
      <c r="Q86" s="53">
        <v>0</v>
      </c>
      <c r="R86" s="53">
        <v>3</v>
      </c>
      <c r="S86" s="53">
        <v>15</v>
      </c>
      <c r="T86" s="53">
        <v>16</v>
      </c>
      <c r="U86" s="53">
        <v>6</v>
      </c>
      <c r="V86" s="53">
        <v>11</v>
      </c>
      <c r="W86" s="53">
        <v>-5</v>
      </c>
      <c r="X86" s="53" t="s">
        <v>9</v>
      </c>
      <c r="Y86" s="40">
        <f t="shared" si="21"/>
        <v>83</v>
      </c>
      <c r="Z86" s="2">
        <f t="shared" si="22"/>
        <v>20</v>
      </c>
      <c r="AA86" s="2">
        <f t="shared" si="23"/>
        <v>13</v>
      </c>
      <c r="AB86" s="2">
        <f t="shared" si="24"/>
        <v>2</v>
      </c>
      <c r="AC86" s="2">
        <f t="shared" si="25"/>
        <v>5</v>
      </c>
      <c r="AE86">
        <f t="shared" si="28"/>
        <v>0</v>
      </c>
      <c r="AF86">
        <f t="shared" si="29"/>
        <v>5</v>
      </c>
      <c r="AG86">
        <f t="shared" si="30"/>
        <v>15</v>
      </c>
      <c r="AH86">
        <f t="shared" si="31"/>
        <v>0</v>
      </c>
      <c r="AI86">
        <f t="shared" si="26"/>
        <v>20</v>
      </c>
      <c r="AK86" t="str">
        <f t="shared" si="27"/>
        <v>Paul Young</v>
      </c>
      <c r="AL86" s="43">
        <f t="shared" si="32"/>
        <v>20</v>
      </c>
      <c r="AM86" s="43">
        <f t="shared" si="33"/>
        <v>0</v>
      </c>
      <c r="AN86" s="43">
        <f t="shared" si="34"/>
        <v>0</v>
      </c>
      <c r="AO86" s="43">
        <f t="shared" si="35"/>
        <v>0</v>
      </c>
    </row>
    <row r="114" spans="1:63" x14ac:dyDescent="0.25">
      <c r="A114" s="36" t="s">
        <v>835</v>
      </c>
      <c r="B114" s="36"/>
      <c r="C114" s="36"/>
      <c r="D114" s="36" t="s">
        <v>836</v>
      </c>
      <c r="E114" s="36"/>
      <c r="F114" s="36"/>
      <c r="G114" s="36" t="s">
        <v>837</v>
      </c>
      <c r="H114" s="36"/>
      <c r="I114" s="36"/>
      <c r="J114" s="36" t="s">
        <v>838</v>
      </c>
      <c r="K114" s="36"/>
      <c r="L114" s="36"/>
      <c r="M114" s="36" t="s">
        <v>839</v>
      </c>
      <c r="N114" s="36"/>
      <c r="O114" s="36"/>
      <c r="P114" s="36" t="s">
        <v>840</v>
      </c>
      <c r="Q114" s="36"/>
      <c r="R114" s="36"/>
      <c r="S114" s="36" t="s">
        <v>841</v>
      </c>
      <c r="T114" s="36"/>
      <c r="U114" s="36"/>
      <c r="V114" s="36" t="s">
        <v>842</v>
      </c>
      <c r="W114" s="36"/>
      <c r="X114" s="36"/>
      <c r="Y114" s="36" t="s">
        <v>843</v>
      </c>
      <c r="Z114" s="36"/>
      <c r="AA114" s="36"/>
      <c r="AB114" s="36" t="s">
        <v>844</v>
      </c>
      <c r="AC114" s="36"/>
      <c r="AD114" s="36"/>
      <c r="AE114" s="36" t="s">
        <v>845</v>
      </c>
      <c r="AF114" s="36"/>
      <c r="AG114" s="36"/>
      <c r="AH114" s="36" t="s">
        <v>846</v>
      </c>
      <c r="AI114" s="36"/>
      <c r="AJ114" s="36"/>
      <c r="AK114" s="36" t="s">
        <v>847</v>
      </c>
      <c r="AL114" s="36"/>
      <c r="AM114" s="36"/>
      <c r="AN114" s="36" t="s">
        <v>848</v>
      </c>
      <c r="AO114" s="36"/>
      <c r="AQ114" s="36" t="s">
        <v>849</v>
      </c>
      <c r="AT114" s="36" t="s">
        <v>850</v>
      </c>
      <c r="AU114" s="36"/>
      <c r="AV114" s="36"/>
      <c r="AW114" s="36" t="s">
        <v>851</v>
      </c>
      <c r="AX114" s="36"/>
      <c r="AY114" s="36"/>
      <c r="AZ114" s="36" t="s">
        <v>852</v>
      </c>
      <c r="BA114" s="36"/>
      <c r="BB114" s="36"/>
      <c r="BC114" s="36" t="s">
        <v>864</v>
      </c>
      <c r="BD114" s="36"/>
      <c r="BE114" s="36"/>
      <c r="BF114" s="36" t="s">
        <v>865</v>
      </c>
      <c r="BG114" s="36"/>
      <c r="BH114" s="36"/>
      <c r="BI114" s="36" t="s">
        <v>866</v>
      </c>
      <c r="BJ114" s="36"/>
    </row>
    <row r="115" spans="1:63" x14ac:dyDescent="0.25">
      <c r="A115" s="36" t="s">
        <v>503</v>
      </c>
      <c r="B115" s="36">
        <v>1</v>
      </c>
      <c r="C115">
        <v>1</v>
      </c>
      <c r="D115" s="36" t="s">
        <v>503</v>
      </c>
      <c r="E115" s="36">
        <v>14</v>
      </c>
      <c r="F115">
        <v>1</v>
      </c>
      <c r="G115" s="36" t="s">
        <v>503</v>
      </c>
      <c r="H115" s="36">
        <v>-5</v>
      </c>
      <c r="I115">
        <v>1</v>
      </c>
      <c r="J115" s="36" t="s">
        <v>503</v>
      </c>
      <c r="K115" s="36">
        <v>10</v>
      </c>
      <c r="L115">
        <v>1</v>
      </c>
      <c r="M115" s="36" t="s">
        <v>503</v>
      </c>
      <c r="N115" s="36">
        <v>13</v>
      </c>
      <c r="O115">
        <v>1</v>
      </c>
      <c r="P115" s="36" t="s">
        <v>503</v>
      </c>
      <c r="Q115" s="36">
        <v>12</v>
      </c>
      <c r="R115">
        <v>1</v>
      </c>
      <c r="S115" s="36" t="s">
        <v>857</v>
      </c>
      <c r="T115" s="36">
        <v>11</v>
      </c>
      <c r="U115">
        <v>1</v>
      </c>
      <c r="V115" s="36" t="s">
        <v>857</v>
      </c>
      <c r="W115" s="36">
        <v>19</v>
      </c>
      <c r="X115">
        <v>1</v>
      </c>
      <c r="Y115" s="36" t="s">
        <v>503</v>
      </c>
      <c r="Z115" s="36">
        <v>-14</v>
      </c>
      <c r="AA115">
        <v>1</v>
      </c>
      <c r="AB115" s="36" t="s">
        <v>503</v>
      </c>
      <c r="AC115" s="36">
        <v>0</v>
      </c>
      <c r="AD115">
        <v>1</v>
      </c>
      <c r="AE115" s="36" t="s">
        <v>503</v>
      </c>
      <c r="AF115" s="36">
        <v>-1</v>
      </c>
      <c r="AG115">
        <v>1</v>
      </c>
      <c r="AH115" s="36" t="s">
        <v>609</v>
      </c>
      <c r="AI115" s="36">
        <v>3</v>
      </c>
      <c r="AJ115">
        <v>1</v>
      </c>
      <c r="AK115" s="36" t="s">
        <v>609</v>
      </c>
      <c r="AL115" s="36">
        <v>1</v>
      </c>
      <c r="AM115">
        <v>1</v>
      </c>
      <c r="AN115" s="36" t="s">
        <v>609</v>
      </c>
      <c r="AO115" s="36">
        <v>0</v>
      </c>
      <c r="AP115">
        <v>1</v>
      </c>
      <c r="AQ115" s="36" t="s">
        <v>857</v>
      </c>
      <c r="AR115" s="36">
        <v>3</v>
      </c>
      <c r="AS115">
        <v>1</v>
      </c>
      <c r="AT115" s="36" t="s">
        <v>857</v>
      </c>
      <c r="AU115" s="36">
        <v>15</v>
      </c>
      <c r="AV115">
        <v>1</v>
      </c>
      <c r="AW115" s="36" t="s">
        <v>857</v>
      </c>
      <c r="AX115" s="36">
        <v>16</v>
      </c>
      <c r="AY115">
        <v>1</v>
      </c>
      <c r="AZ115" s="36" t="s">
        <v>857</v>
      </c>
      <c r="BA115" s="36">
        <v>6</v>
      </c>
      <c r="BB115">
        <v>1</v>
      </c>
      <c r="BC115" s="36" t="s">
        <v>857</v>
      </c>
      <c r="BD115" s="36">
        <v>11</v>
      </c>
      <c r="BE115">
        <v>1</v>
      </c>
      <c r="BF115" s="36" t="s">
        <v>857</v>
      </c>
      <c r="BG115" s="36">
        <v>-5</v>
      </c>
      <c r="BH115">
        <v>1</v>
      </c>
      <c r="BI115" s="36"/>
      <c r="BJ115" s="36" t="s">
        <v>9</v>
      </c>
      <c r="BK115">
        <v>1</v>
      </c>
    </row>
    <row r="116" spans="1:63" x14ac:dyDescent="0.25">
      <c r="A116" s="36" t="s">
        <v>82</v>
      </c>
      <c r="B116" s="36">
        <v>1</v>
      </c>
      <c r="C116">
        <v>2</v>
      </c>
      <c r="D116" s="36" t="s">
        <v>82</v>
      </c>
      <c r="E116" s="36">
        <v>14</v>
      </c>
      <c r="F116">
        <v>2</v>
      </c>
      <c r="G116" s="36" t="s">
        <v>82</v>
      </c>
      <c r="H116" s="36">
        <v>-5</v>
      </c>
      <c r="I116">
        <v>2</v>
      </c>
      <c r="J116" s="36" t="s">
        <v>255</v>
      </c>
      <c r="K116" s="36">
        <v>10</v>
      </c>
      <c r="L116">
        <v>2</v>
      </c>
      <c r="M116" s="36" t="s">
        <v>255</v>
      </c>
      <c r="N116" s="36">
        <v>13</v>
      </c>
      <c r="O116">
        <v>2</v>
      </c>
      <c r="P116" s="36" t="s">
        <v>255</v>
      </c>
      <c r="Q116" s="36">
        <v>12</v>
      </c>
      <c r="R116">
        <v>2</v>
      </c>
      <c r="S116" s="36" t="s">
        <v>82</v>
      </c>
      <c r="T116" s="36">
        <v>11</v>
      </c>
      <c r="U116">
        <v>2</v>
      </c>
      <c r="V116" s="36" t="s">
        <v>82</v>
      </c>
      <c r="W116" s="36">
        <v>19</v>
      </c>
      <c r="X116">
        <v>2</v>
      </c>
      <c r="Y116" s="36" t="s">
        <v>255</v>
      </c>
      <c r="Z116" s="36">
        <v>-14</v>
      </c>
      <c r="AA116">
        <v>2</v>
      </c>
      <c r="AB116" s="36" t="s">
        <v>82</v>
      </c>
      <c r="AC116" s="36">
        <v>0</v>
      </c>
      <c r="AD116">
        <v>2</v>
      </c>
      <c r="AE116" s="36" t="s">
        <v>255</v>
      </c>
      <c r="AF116" s="36">
        <v>-1</v>
      </c>
      <c r="AG116">
        <v>2</v>
      </c>
      <c r="AH116" s="36" t="s">
        <v>600</v>
      </c>
      <c r="AI116" s="36">
        <v>3</v>
      </c>
      <c r="AJ116">
        <v>2</v>
      </c>
      <c r="AK116" s="36" t="s">
        <v>600</v>
      </c>
      <c r="AL116" s="36">
        <v>1</v>
      </c>
      <c r="AM116">
        <v>2</v>
      </c>
      <c r="AN116" s="36" t="s">
        <v>600</v>
      </c>
      <c r="AO116" s="36">
        <v>0</v>
      </c>
      <c r="AP116">
        <v>2</v>
      </c>
      <c r="AQ116" s="36" t="s">
        <v>82</v>
      </c>
      <c r="AR116" s="36">
        <v>3</v>
      </c>
      <c r="AS116">
        <v>2</v>
      </c>
      <c r="AT116" s="36" t="s">
        <v>82</v>
      </c>
      <c r="AU116" s="36">
        <v>15</v>
      </c>
      <c r="AV116">
        <v>2</v>
      </c>
      <c r="AW116" s="36" t="s">
        <v>82</v>
      </c>
      <c r="AX116" s="36">
        <v>16</v>
      </c>
      <c r="AY116">
        <v>2</v>
      </c>
      <c r="AZ116" s="36" t="s">
        <v>82</v>
      </c>
      <c r="BA116" s="36">
        <v>6</v>
      </c>
      <c r="BB116">
        <v>2</v>
      </c>
      <c r="BC116" s="36" t="s">
        <v>82</v>
      </c>
      <c r="BD116" s="36">
        <v>11</v>
      </c>
      <c r="BE116">
        <v>2</v>
      </c>
      <c r="BF116" s="36" t="s">
        <v>82</v>
      </c>
      <c r="BG116" s="36">
        <v>-5</v>
      </c>
      <c r="BH116">
        <v>2</v>
      </c>
      <c r="BI116" s="36"/>
      <c r="BJ116" s="36" t="s">
        <v>9</v>
      </c>
      <c r="BK116">
        <v>2</v>
      </c>
    </row>
    <row r="117" spans="1:63" x14ac:dyDescent="0.25">
      <c r="A117" s="36" t="s">
        <v>142</v>
      </c>
      <c r="B117" s="36">
        <v>1</v>
      </c>
      <c r="C117">
        <v>3</v>
      </c>
      <c r="D117" s="36" t="s">
        <v>142</v>
      </c>
      <c r="E117" s="36">
        <v>14</v>
      </c>
      <c r="F117">
        <v>3</v>
      </c>
      <c r="G117" s="36" t="s">
        <v>142</v>
      </c>
      <c r="H117" s="36">
        <v>-5</v>
      </c>
      <c r="I117">
        <v>3</v>
      </c>
      <c r="J117" s="36" t="s">
        <v>142</v>
      </c>
      <c r="K117" s="36">
        <v>10</v>
      </c>
      <c r="L117">
        <v>3</v>
      </c>
      <c r="M117" s="36" t="s">
        <v>142</v>
      </c>
      <c r="N117" s="36">
        <v>13</v>
      </c>
      <c r="O117">
        <v>3</v>
      </c>
      <c r="P117" s="36" t="s">
        <v>142</v>
      </c>
      <c r="Q117" s="36">
        <v>12</v>
      </c>
      <c r="R117">
        <v>3</v>
      </c>
      <c r="S117" s="36" t="s">
        <v>255</v>
      </c>
      <c r="T117" s="36">
        <v>11</v>
      </c>
      <c r="U117">
        <v>3</v>
      </c>
      <c r="V117" s="36" t="s">
        <v>255</v>
      </c>
      <c r="W117" s="36">
        <v>19</v>
      </c>
      <c r="X117">
        <v>3</v>
      </c>
      <c r="Y117" s="36" t="s">
        <v>142</v>
      </c>
      <c r="Z117" s="36">
        <v>-14</v>
      </c>
      <c r="AA117">
        <v>3</v>
      </c>
      <c r="AB117" s="36" t="s">
        <v>255</v>
      </c>
      <c r="AC117" s="36">
        <v>0</v>
      </c>
      <c r="AD117">
        <v>3</v>
      </c>
      <c r="AE117" s="36" t="s">
        <v>142</v>
      </c>
      <c r="AF117" s="36">
        <v>-1</v>
      </c>
      <c r="AG117">
        <v>3</v>
      </c>
      <c r="AH117" s="36" t="s">
        <v>255</v>
      </c>
      <c r="AI117" s="36">
        <v>3</v>
      </c>
      <c r="AJ117">
        <v>3</v>
      </c>
      <c r="AK117" s="36" t="s">
        <v>255</v>
      </c>
      <c r="AL117" s="36">
        <v>1</v>
      </c>
      <c r="AM117">
        <v>3</v>
      </c>
      <c r="AN117" s="36" t="s">
        <v>255</v>
      </c>
      <c r="AO117" s="36">
        <v>0</v>
      </c>
      <c r="AP117">
        <v>3</v>
      </c>
      <c r="AQ117" s="36" t="s">
        <v>255</v>
      </c>
      <c r="AR117" s="36">
        <v>3</v>
      </c>
      <c r="AS117">
        <v>3</v>
      </c>
      <c r="AT117" s="36" t="s">
        <v>255</v>
      </c>
      <c r="AU117" s="36">
        <v>15</v>
      </c>
      <c r="AV117">
        <v>3</v>
      </c>
      <c r="AW117" s="36" t="s">
        <v>255</v>
      </c>
      <c r="AX117" s="36">
        <v>16</v>
      </c>
      <c r="AY117">
        <v>3</v>
      </c>
      <c r="AZ117" s="36" t="s">
        <v>255</v>
      </c>
      <c r="BA117" s="36">
        <v>6</v>
      </c>
      <c r="BB117">
        <v>3</v>
      </c>
      <c r="BC117" s="36" t="s">
        <v>255</v>
      </c>
      <c r="BD117" s="36">
        <v>11</v>
      </c>
      <c r="BE117">
        <v>3</v>
      </c>
      <c r="BF117" s="36" t="s">
        <v>255</v>
      </c>
      <c r="BG117" s="36">
        <v>-5</v>
      </c>
      <c r="BH117">
        <v>3</v>
      </c>
      <c r="BI117" s="36"/>
      <c r="BJ117" s="36" t="s">
        <v>9</v>
      </c>
      <c r="BK117">
        <v>3</v>
      </c>
    </row>
    <row r="118" spans="1:63" x14ac:dyDescent="0.25">
      <c r="A118" s="36" t="s">
        <v>42</v>
      </c>
      <c r="B118" s="36">
        <v>1</v>
      </c>
      <c r="C118">
        <v>4</v>
      </c>
      <c r="D118" s="36" t="s">
        <v>42</v>
      </c>
      <c r="E118" s="36">
        <v>14</v>
      </c>
      <c r="F118">
        <v>4</v>
      </c>
      <c r="G118" s="36" t="s">
        <v>42</v>
      </c>
      <c r="H118" s="36">
        <v>-5</v>
      </c>
      <c r="I118">
        <v>4</v>
      </c>
      <c r="J118" s="36" t="s">
        <v>42</v>
      </c>
      <c r="K118" s="36">
        <v>10</v>
      </c>
      <c r="L118">
        <v>4</v>
      </c>
      <c r="M118" s="36" t="s">
        <v>42</v>
      </c>
      <c r="N118" s="36">
        <v>13</v>
      </c>
      <c r="O118">
        <v>4</v>
      </c>
      <c r="P118" s="36" t="s">
        <v>42</v>
      </c>
      <c r="Q118" s="36">
        <v>12</v>
      </c>
      <c r="R118">
        <v>4</v>
      </c>
      <c r="S118" s="36" t="s">
        <v>42</v>
      </c>
      <c r="T118" s="36">
        <v>11</v>
      </c>
      <c r="U118">
        <v>4</v>
      </c>
      <c r="V118" s="36" t="s">
        <v>42</v>
      </c>
      <c r="W118" s="36">
        <v>19</v>
      </c>
      <c r="X118">
        <v>4</v>
      </c>
      <c r="Y118" s="36" t="s">
        <v>42</v>
      </c>
      <c r="Z118" s="36">
        <v>-14</v>
      </c>
      <c r="AA118">
        <v>4</v>
      </c>
      <c r="AB118" s="36" t="s">
        <v>42</v>
      </c>
      <c r="AC118" s="36">
        <v>0</v>
      </c>
      <c r="AD118">
        <v>4</v>
      </c>
      <c r="AE118" s="36" t="s">
        <v>42</v>
      </c>
      <c r="AF118" s="36">
        <v>-1</v>
      </c>
      <c r="AG118">
        <v>4</v>
      </c>
      <c r="AH118" s="36" t="s">
        <v>42</v>
      </c>
      <c r="AI118" s="36">
        <v>3</v>
      </c>
      <c r="AJ118">
        <v>4</v>
      </c>
      <c r="AK118" s="36" t="s">
        <v>42</v>
      </c>
      <c r="AL118" s="36">
        <v>1</v>
      </c>
      <c r="AM118">
        <v>4</v>
      </c>
      <c r="AN118" s="36" t="s">
        <v>42</v>
      </c>
      <c r="AO118" s="36">
        <v>0</v>
      </c>
      <c r="AP118">
        <v>4</v>
      </c>
      <c r="AQ118" s="36" t="s">
        <v>42</v>
      </c>
      <c r="AR118" s="36">
        <v>3</v>
      </c>
      <c r="AS118">
        <v>4</v>
      </c>
      <c r="AT118" s="36" t="s">
        <v>42</v>
      </c>
      <c r="AU118" s="36">
        <v>15</v>
      </c>
      <c r="AV118">
        <v>4</v>
      </c>
      <c r="AW118" s="36" t="s">
        <v>42</v>
      </c>
      <c r="AX118" s="36">
        <v>16</v>
      </c>
      <c r="AY118">
        <v>4</v>
      </c>
      <c r="AZ118" s="36" t="s">
        <v>42</v>
      </c>
      <c r="BA118" s="36">
        <v>6</v>
      </c>
      <c r="BB118">
        <v>4</v>
      </c>
      <c r="BC118" s="36" t="s">
        <v>42</v>
      </c>
      <c r="BD118" s="36">
        <v>11</v>
      </c>
      <c r="BE118">
        <v>4</v>
      </c>
      <c r="BF118" s="36" t="s">
        <v>42</v>
      </c>
      <c r="BG118" s="36">
        <v>-5</v>
      </c>
      <c r="BH118">
        <v>4</v>
      </c>
      <c r="BI118" s="36"/>
      <c r="BJ118" s="36"/>
      <c r="BK118">
        <v>4</v>
      </c>
    </row>
    <row r="119" spans="1:63" x14ac:dyDescent="0.25">
      <c r="A119" s="36" t="s">
        <v>609</v>
      </c>
      <c r="B119" s="36">
        <v>1</v>
      </c>
      <c r="C119">
        <v>1</v>
      </c>
      <c r="D119" s="36" t="s">
        <v>609</v>
      </c>
      <c r="E119" s="36">
        <v>-4</v>
      </c>
      <c r="F119">
        <v>1</v>
      </c>
      <c r="G119" s="36" t="s">
        <v>609</v>
      </c>
      <c r="H119" s="36">
        <v>-14</v>
      </c>
      <c r="I119">
        <v>1</v>
      </c>
      <c r="J119" s="36" t="s">
        <v>609</v>
      </c>
      <c r="K119" s="36">
        <v>2</v>
      </c>
      <c r="L119">
        <v>1</v>
      </c>
      <c r="M119" s="36" t="s">
        <v>609</v>
      </c>
      <c r="N119" s="36">
        <v>13</v>
      </c>
      <c r="O119">
        <v>1</v>
      </c>
      <c r="P119" s="36" t="s">
        <v>609</v>
      </c>
      <c r="Q119" s="36">
        <v>14</v>
      </c>
      <c r="R119">
        <v>1</v>
      </c>
      <c r="S119" s="36" t="s">
        <v>609</v>
      </c>
      <c r="T119" s="36">
        <v>-17</v>
      </c>
      <c r="U119">
        <v>1</v>
      </c>
      <c r="V119" s="36" t="s">
        <v>609</v>
      </c>
      <c r="W119" s="36">
        <v>6</v>
      </c>
      <c r="X119">
        <v>1</v>
      </c>
      <c r="Y119" s="36" t="s">
        <v>609</v>
      </c>
      <c r="Z119" s="36">
        <v>10</v>
      </c>
      <c r="AA119">
        <v>1</v>
      </c>
      <c r="AB119" s="36" t="s">
        <v>609</v>
      </c>
      <c r="AC119" s="36">
        <v>17</v>
      </c>
      <c r="AD119">
        <v>1</v>
      </c>
      <c r="AE119" s="36" t="s">
        <v>609</v>
      </c>
      <c r="AF119" s="36">
        <v>-7</v>
      </c>
      <c r="AG119">
        <v>1</v>
      </c>
      <c r="AH119" s="36" t="s">
        <v>503</v>
      </c>
      <c r="AI119" s="36">
        <v>-8</v>
      </c>
      <c r="AJ119">
        <v>1</v>
      </c>
      <c r="AK119" s="36" t="s">
        <v>503</v>
      </c>
      <c r="AL119" s="36">
        <v>-3</v>
      </c>
      <c r="AM119">
        <v>1</v>
      </c>
      <c r="AN119" s="36" t="s">
        <v>503</v>
      </c>
      <c r="AO119" s="36">
        <v>1</v>
      </c>
      <c r="AP119">
        <v>1</v>
      </c>
      <c r="AQ119" s="36" t="s">
        <v>609</v>
      </c>
      <c r="AR119" s="36">
        <v>-3</v>
      </c>
      <c r="AS119">
        <v>1</v>
      </c>
      <c r="AT119" s="36" t="s">
        <v>609</v>
      </c>
      <c r="AU119" s="36">
        <v>-22</v>
      </c>
      <c r="AV119">
        <v>1</v>
      </c>
      <c r="AW119" s="36" t="s">
        <v>609</v>
      </c>
      <c r="AX119" s="36">
        <v>-2</v>
      </c>
      <c r="AY119">
        <v>1</v>
      </c>
      <c r="AZ119" s="36" t="s">
        <v>609</v>
      </c>
      <c r="BA119" s="36">
        <v>-19</v>
      </c>
      <c r="BB119">
        <v>1</v>
      </c>
      <c r="BC119" s="36" t="s">
        <v>609</v>
      </c>
      <c r="BD119" s="36">
        <v>6</v>
      </c>
      <c r="BE119">
        <v>1</v>
      </c>
      <c r="BF119" s="36" t="s">
        <v>609</v>
      </c>
      <c r="BG119" s="36">
        <v>1</v>
      </c>
      <c r="BH119">
        <v>1</v>
      </c>
      <c r="BI119" s="36"/>
      <c r="BJ119" s="36"/>
      <c r="BK119">
        <v>1</v>
      </c>
    </row>
    <row r="120" spans="1:63" x14ac:dyDescent="0.25">
      <c r="A120" s="36" t="s">
        <v>874</v>
      </c>
      <c r="B120" s="36">
        <v>1</v>
      </c>
      <c r="C120">
        <v>2</v>
      </c>
      <c r="D120" s="36" t="s">
        <v>874</v>
      </c>
      <c r="E120" s="36">
        <v>-4</v>
      </c>
      <c r="F120">
        <v>2</v>
      </c>
      <c r="G120" s="36" t="s">
        <v>874</v>
      </c>
      <c r="H120" s="36">
        <v>-14</v>
      </c>
      <c r="I120">
        <v>2</v>
      </c>
      <c r="J120" s="36" t="s">
        <v>397</v>
      </c>
      <c r="K120" s="36">
        <v>2</v>
      </c>
      <c r="L120">
        <v>2</v>
      </c>
      <c r="M120" s="36" t="s">
        <v>397</v>
      </c>
      <c r="N120" s="36">
        <v>13</v>
      </c>
      <c r="O120">
        <v>2</v>
      </c>
      <c r="P120" s="36" t="s">
        <v>397</v>
      </c>
      <c r="Q120" s="36">
        <v>14</v>
      </c>
      <c r="R120">
        <v>2</v>
      </c>
      <c r="S120" s="36" t="s">
        <v>397</v>
      </c>
      <c r="T120" s="36">
        <v>-17</v>
      </c>
      <c r="U120">
        <v>2</v>
      </c>
      <c r="V120" s="36" t="s">
        <v>142</v>
      </c>
      <c r="W120" s="36">
        <v>6</v>
      </c>
      <c r="X120">
        <v>2</v>
      </c>
      <c r="Y120" s="36" t="s">
        <v>397</v>
      </c>
      <c r="Z120" s="36">
        <v>10</v>
      </c>
      <c r="AA120">
        <v>2</v>
      </c>
      <c r="AB120" s="36" t="s">
        <v>397</v>
      </c>
      <c r="AC120" s="36">
        <v>17</v>
      </c>
      <c r="AD120">
        <v>2</v>
      </c>
      <c r="AE120" s="36" t="s">
        <v>397</v>
      </c>
      <c r="AF120" s="36">
        <v>-7</v>
      </c>
      <c r="AG120">
        <v>2</v>
      </c>
      <c r="AH120" s="36" t="s">
        <v>397</v>
      </c>
      <c r="AI120" s="36">
        <v>-8</v>
      </c>
      <c r="AJ120">
        <v>2</v>
      </c>
      <c r="AK120" s="36" t="s">
        <v>397</v>
      </c>
      <c r="AL120" s="36">
        <v>-3</v>
      </c>
      <c r="AM120">
        <v>2</v>
      </c>
      <c r="AN120" s="36" t="s">
        <v>397</v>
      </c>
      <c r="AO120" s="36">
        <v>1</v>
      </c>
      <c r="AP120">
        <v>2</v>
      </c>
      <c r="AQ120" s="36" t="s">
        <v>397</v>
      </c>
      <c r="AR120" s="36">
        <v>-3</v>
      </c>
      <c r="AS120">
        <v>2</v>
      </c>
      <c r="AT120" s="36" t="s">
        <v>397</v>
      </c>
      <c r="AU120" s="36">
        <v>-22</v>
      </c>
      <c r="AV120">
        <v>2</v>
      </c>
      <c r="AW120" s="36" t="s">
        <v>395</v>
      </c>
      <c r="AX120" s="36">
        <v>-2</v>
      </c>
      <c r="AY120">
        <v>2</v>
      </c>
      <c r="AZ120" s="36" t="s">
        <v>397</v>
      </c>
      <c r="BA120" s="36">
        <v>-19</v>
      </c>
      <c r="BB120">
        <v>2</v>
      </c>
      <c r="BC120" s="36" t="s">
        <v>142</v>
      </c>
      <c r="BD120" s="36">
        <v>6</v>
      </c>
      <c r="BE120">
        <v>2</v>
      </c>
      <c r="BF120" s="36" t="s">
        <v>142</v>
      </c>
      <c r="BG120" s="36">
        <v>1</v>
      </c>
      <c r="BH120">
        <v>2</v>
      </c>
      <c r="BI120" s="36"/>
      <c r="BJ120" s="36"/>
      <c r="BK120">
        <v>2</v>
      </c>
    </row>
    <row r="121" spans="1:63" x14ac:dyDescent="0.25">
      <c r="A121" s="36" t="s">
        <v>255</v>
      </c>
      <c r="B121" s="36">
        <v>1</v>
      </c>
      <c r="C121">
        <v>3</v>
      </c>
      <c r="D121" s="36" t="s">
        <v>255</v>
      </c>
      <c r="E121" s="36">
        <v>-4</v>
      </c>
      <c r="F121">
        <v>3</v>
      </c>
      <c r="G121" s="36" t="s">
        <v>255</v>
      </c>
      <c r="H121" s="36">
        <v>-14</v>
      </c>
      <c r="I121">
        <v>3</v>
      </c>
      <c r="J121" s="36" t="s">
        <v>874</v>
      </c>
      <c r="K121" s="36">
        <v>2</v>
      </c>
      <c r="L121">
        <v>3</v>
      </c>
      <c r="M121" s="36" t="s">
        <v>874</v>
      </c>
      <c r="N121" s="36">
        <v>13</v>
      </c>
      <c r="O121">
        <v>3</v>
      </c>
      <c r="P121" s="36" t="s">
        <v>874</v>
      </c>
      <c r="Q121" s="36">
        <v>14</v>
      </c>
      <c r="R121">
        <v>3</v>
      </c>
      <c r="S121" s="36" t="s">
        <v>874</v>
      </c>
      <c r="T121" s="36">
        <v>-17</v>
      </c>
      <c r="U121">
        <v>3</v>
      </c>
      <c r="V121" s="36" t="s">
        <v>874</v>
      </c>
      <c r="W121" s="36">
        <v>6</v>
      </c>
      <c r="X121">
        <v>3</v>
      </c>
      <c r="Y121" s="36" t="s">
        <v>874</v>
      </c>
      <c r="Z121" s="36">
        <v>10</v>
      </c>
      <c r="AA121">
        <v>3</v>
      </c>
      <c r="AB121" s="36" t="s">
        <v>874</v>
      </c>
      <c r="AC121" s="36">
        <v>17</v>
      </c>
      <c r="AD121">
        <v>3</v>
      </c>
      <c r="AE121" s="36" t="s">
        <v>874</v>
      </c>
      <c r="AF121" s="36">
        <v>-7</v>
      </c>
      <c r="AG121">
        <v>3</v>
      </c>
      <c r="AH121" s="36" t="s">
        <v>874</v>
      </c>
      <c r="AI121" s="36">
        <v>-8</v>
      </c>
      <c r="AJ121">
        <v>3</v>
      </c>
      <c r="AK121" s="36" t="s">
        <v>874</v>
      </c>
      <c r="AL121" s="36">
        <v>-3</v>
      </c>
      <c r="AM121">
        <v>3</v>
      </c>
      <c r="AN121" s="36" t="s">
        <v>874</v>
      </c>
      <c r="AO121" s="36">
        <v>1</v>
      </c>
      <c r="AP121">
        <v>3</v>
      </c>
      <c r="AQ121" s="36" t="s">
        <v>874</v>
      </c>
      <c r="AR121" s="36">
        <v>-3</v>
      </c>
      <c r="AS121">
        <v>3</v>
      </c>
      <c r="AT121" s="36" t="s">
        <v>874</v>
      </c>
      <c r="AU121" s="36">
        <v>-22</v>
      </c>
      <c r="AV121">
        <v>3</v>
      </c>
      <c r="AW121" s="36" t="s">
        <v>874</v>
      </c>
      <c r="AX121" s="36">
        <v>-2</v>
      </c>
      <c r="AY121">
        <v>3</v>
      </c>
      <c r="AZ121" s="36" t="s">
        <v>874</v>
      </c>
      <c r="BA121" s="36">
        <v>-19</v>
      </c>
      <c r="BB121">
        <v>3</v>
      </c>
      <c r="BC121" s="36" t="s">
        <v>874</v>
      </c>
      <c r="BD121" s="36">
        <v>6</v>
      </c>
      <c r="BE121">
        <v>3</v>
      </c>
      <c r="BF121" s="36" t="s">
        <v>874</v>
      </c>
      <c r="BG121" s="36">
        <v>1</v>
      </c>
      <c r="BH121">
        <v>3</v>
      </c>
      <c r="BI121" s="36"/>
      <c r="BJ121" s="36"/>
      <c r="BK121">
        <v>3</v>
      </c>
    </row>
    <row r="122" spans="1:63" x14ac:dyDescent="0.25">
      <c r="A122" s="36" t="s">
        <v>52</v>
      </c>
      <c r="B122" s="36">
        <v>1</v>
      </c>
      <c r="C122">
        <v>4</v>
      </c>
      <c r="D122" s="36" t="s">
        <v>52</v>
      </c>
      <c r="E122" s="36">
        <v>-4</v>
      </c>
      <c r="F122">
        <v>4</v>
      </c>
      <c r="G122" s="36" t="s">
        <v>52</v>
      </c>
      <c r="H122" s="36">
        <v>-14</v>
      </c>
      <c r="I122">
        <v>4</v>
      </c>
      <c r="J122" s="36" t="s">
        <v>52</v>
      </c>
      <c r="K122" s="36">
        <v>2</v>
      </c>
      <c r="L122">
        <v>4</v>
      </c>
      <c r="M122" s="36" t="s">
        <v>52</v>
      </c>
      <c r="N122" s="36">
        <v>13</v>
      </c>
      <c r="O122">
        <v>4</v>
      </c>
      <c r="P122" s="36" t="s">
        <v>52</v>
      </c>
      <c r="Q122" s="36">
        <v>14</v>
      </c>
      <c r="R122">
        <v>4</v>
      </c>
      <c r="S122" s="36" t="s">
        <v>52</v>
      </c>
      <c r="T122" s="36">
        <v>-17</v>
      </c>
      <c r="U122">
        <v>4</v>
      </c>
      <c r="V122" s="36" t="s">
        <v>52</v>
      </c>
      <c r="W122" s="36">
        <v>6</v>
      </c>
      <c r="X122">
        <v>4</v>
      </c>
      <c r="Y122" s="36" t="s">
        <v>52</v>
      </c>
      <c r="Z122" s="36">
        <v>10</v>
      </c>
      <c r="AA122">
        <v>4</v>
      </c>
      <c r="AB122" s="36" t="s">
        <v>52</v>
      </c>
      <c r="AC122" s="36">
        <v>17</v>
      </c>
      <c r="AD122">
        <v>4</v>
      </c>
      <c r="AE122" s="36" t="s">
        <v>52</v>
      </c>
      <c r="AF122" s="36">
        <v>-7</v>
      </c>
      <c r="AG122">
        <v>4</v>
      </c>
      <c r="AH122" s="36" t="s">
        <v>52</v>
      </c>
      <c r="AI122" s="36">
        <v>-8</v>
      </c>
      <c r="AJ122">
        <v>4</v>
      </c>
      <c r="AK122" s="36" t="s">
        <v>52</v>
      </c>
      <c r="AL122" s="36">
        <v>-3</v>
      </c>
      <c r="AM122">
        <v>4</v>
      </c>
      <c r="AN122" s="36" t="s">
        <v>52</v>
      </c>
      <c r="AO122" s="36">
        <v>1</v>
      </c>
      <c r="AP122">
        <v>4</v>
      </c>
      <c r="AQ122" s="36" t="s">
        <v>52</v>
      </c>
      <c r="AR122" s="36">
        <v>-3</v>
      </c>
      <c r="AS122">
        <v>4</v>
      </c>
      <c r="AT122" s="36" t="s">
        <v>52</v>
      </c>
      <c r="AU122" s="36">
        <v>-22</v>
      </c>
      <c r="AV122">
        <v>4</v>
      </c>
      <c r="AW122" s="36" t="s">
        <v>52</v>
      </c>
      <c r="AX122" s="36">
        <v>-2</v>
      </c>
      <c r="AY122">
        <v>4</v>
      </c>
      <c r="AZ122" s="36" t="s">
        <v>52</v>
      </c>
      <c r="BA122" s="36">
        <v>-19</v>
      </c>
      <c r="BB122">
        <v>4</v>
      </c>
      <c r="BC122" s="36" t="s">
        <v>52</v>
      </c>
      <c r="BD122" s="36">
        <v>6</v>
      </c>
      <c r="BE122">
        <v>4</v>
      </c>
      <c r="BF122" s="36" t="s">
        <v>52</v>
      </c>
      <c r="BG122" s="36">
        <v>1</v>
      </c>
      <c r="BH122">
        <v>4</v>
      </c>
      <c r="BI122" s="36"/>
      <c r="BJ122" s="36"/>
      <c r="BK122">
        <v>4</v>
      </c>
    </row>
    <row r="123" spans="1:63" x14ac:dyDescent="0.25">
      <c r="A123" s="36" t="s">
        <v>31</v>
      </c>
      <c r="B123" s="36">
        <v>-4</v>
      </c>
      <c r="C123">
        <v>1</v>
      </c>
      <c r="D123" s="36" t="s">
        <v>31</v>
      </c>
      <c r="E123" s="36">
        <v>5</v>
      </c>
      <c r="F123">
        <v>1</v>
      </c>
      <c r="G123" s="36" t="s">
        <v>31</v>
      </c>
      <c r="H123" s="36">
        <v>-20</v>
      </c>
      <c r="I123">
        <v>1</v>
      </c>
      <c r="J123" s="36" t="s">
        <v>236</v>
      </c>
      <c r="K123" s="36">
        <v>6</v>
      </c>
      <c r="L123">
        <v>1</v>
      </c>
      <c r="M123" s="36" t="s">
        <v>236</v>
      </c>
      <c r="N123" s="36">
        <v>-9</v>
      </c>
      <c r="O123">
        <v>1</v>
      </c>
      <c r="P123" s="36" t="s">
        <v>236</v>
      </c>
      <c r="Q123" s="36">
        <v>36</v>
      </c>
      <c r="R123">
        <v>1</v>
      </c>
      <c r="S123" s="36" t="s">
        <v>236</v>
      </c>
      <c r="T123" s="36">
        <v>-10</v>
      </c>
      <c r="U123">
        <v>1</v>
      </c>
      <c r="V123" s="36" t="s">
        <v>236</v>
      </c>
      <c r="W123" s="36">
        <v>-8</v>
      </c>
      <c r="X123">
        <v>1</v>
      </c>
      <c r="Y123" s="36" t="s">
        <v>236</v>
      </c>
      <c r="Z123" s="36">
        <v>7</v>
      </c>
      <c r="AA123">
        <v>1</v>
      </c>
      <c r="AB123" s="36" t="s">
        <v>236</v>
      </c>
      <c r="AC123" s="36">
        <v>3</v>
      </c>
      <c r="AD123">
        <v>1</v>
      </c>
      <c r="AE123" s="36" t="s">
        <v>236</v>
      </c>
      <c r="AF123" s="36">
        <v>5</v>
      </c>
      <c r="AG123">
        <v>1</v>
      </c>
      <c r="AH123" s="36" t="s">
        <v>236</v>
      </c>
      <c r="AI123" s="36">
        <v>1</v>
      </c>
      <c r="AJ123">
        <v>1</v>
      </c>
      <c r="AK123" s="36" t="s">
        <v>236</v>
      </c>
      <c r="AL123" s="36">
        <v>7</v>
      </c>
      <c r="AM123">
        <v>1</v>
      </c>
      <c r="AN123" s="36" t="s">
        <v>236</v>
      </c>
      <c r="AO123" s="36">
        <v>6</v>
      </c>
      <c r="AP123">
        <v>1</v>
      </c>
      <c r="AQ123" s="36" t="s">
        <v>236</v>
      </c>
      <c r="AR123" s="36">
        <v>0</v>
      </c>
      <c r="AS123">
        <v>1</v>
      </c>
      <c r="AT123" s="36" t="s">
        <v>236</v>
      </c>
      <c r="AU123" s="36">
        <v>-5</v>
      </c>
      <c r="AV123">
        <v>1</v>
      </c>
      <c r="AW123" s="36" t="s">
        <v>236</v>
      </c>
      <c r="AX123" s="36">
        <v>29</v>
      </c>
      <c r="AY123">
        <v>1</v>
      </c>
      <c r="AZ123" s="36" t="s">
        <v>236</v>
      </c>
      <c r="BA123" s="36">
        <v>-7</v>
      </c>
      <c r="BB123">
        <v>1</v>
      </c>
      <c r="BC123" s="36" t="s">
        <v>236</v>
      </c>
      <c r="BD123" s="36">
        <v>4</v>
      </c>
      <c r="BE123">
        <v>1</v>
      </c>
      <c r="BF123" s="36" t="s">
        <v>236</v>
      </c>
      <c r="BG123" s="36">
        <v>1</v>
      </c>
      <c r="BH123">
        <v>1</v>
      </c>
      <c r="BI123" s="36"/>
      <c r="BJ123" s="36"/>
      <c r="BK123">
        <v>1</v>
      </c>
    </row>
    <row r="124" spans="1:63" x14ac:dyDescent="0.25">
      <c r="A124" s="36" t="s">
        <v>397</v>
      </c>
      <c r="B124" s="36">
        <v>-4</v>
      </c>
      <c r="C124">
        <v>2</v>
      </c>
      <c r="D124" s="36" t="s">
        <v>397</v>
      </c>
      <c r="E124" s="36">
        <v>5</v>
      </c>
      <c r="F124">
        <v>2</v>
      </c>
      <c r="G124" s="36" t="s">
        <v>397</v>
      </c>
      <c r="H124" s="36">
        <v>-20</v>
      </c>
      <c r="I124">
        <v>2</v>
      </c>
      <c r="J124" s="36" t="s">
        <v>395</v>
      </c>
      <c r="K124" s="36">
        <v>6</v>
      </c>
      <c r="L124">
        <v>2</v>
      </c>
      <c r="M124" s="36" t="s">
        <v>395</v>
      </c>
      <c r="N124" s="36">
        <v>-9</v>
      </c>
      <c r="O124">
        <v>2</v>
      </c>
      <c r="P124" s="36" t="s">
        <v>395</v>
      </c>
      <c r="Q124" s="36">
        <v>36</v>
      </c>
      <c r="R124">
        <v>2</v>
      </c>
      <c r="S124" s="36" t="s">
        <v>395</v>
      </c>
      <c r="T124" s="36">
        <v>-10</v>
      </c>
      <c r="U124">
        <v>2</v>
      </c>
      <c r="V124" s="36" t="s">
        <v>395</v>
      </c>
      <c r="W124" s="36">
        <v>-8</v>
      </c>
      <c r="X124">
        <v>2</v>
      </c>
      <c r="Y124" s="36" t="s">
        <v>395</v>
      </c>
      <c r="Z124" s="36">
        <v>7</v>
      </c>
      <c r="AA124">
        <v>2</v>
      </c>
      <c r="AB124" s="36" t="s">
        <v>395</v>
      </c>
      <c r="AC124" s="36">
        <v>3</v>
      </c>
      <c r="AD124">
        <v>2</v>
      </c>
      <c r="AE124" s="36" t="s">
        <v>395</v>
      </c>
      <c r="AF124" s="36">
        <v>5</v>
      </c>
      <c r="AG124">
        <v>2</v>
      </c>
      <c r="AH124" s="36" t="s">
        <v>395</v>
      </c>
      <c r="AI124" s="36">
        <v>1</v>
      </c>
      <c r="AJ124">
        <v>2</v>
      </c>
      <c r="AK124" s="36" t="s">
        <v>395</v>
      </c>
      <c r="AL124" s="36">
        <v>7</v>
      </c>
      <c r="AM124">
        <v>2</v>
      </c>
      <c r="AN124" s="36" t="s">
        <v>395</v>
      </c>
      <c r="AO124" s="36">
        <v>6</v>
      </c>
      <c r="AP124">
        <v>2</v>
      </c>
      <c r="AQ124" s="36" t="s">
        <v>31</v>
      </c>
      <c r="AR124" s="36">
        <v>0</v>
      </c>
      <c r="AS124">
        <v>2</v>
      </c>
      <c r="AT124" s="36" t="s">
        <v>31</v>
      </c>
      <c r="AU124" s="36">
        <v>-5</v>
      </c>
      <c r="AV124">
        <v>2</v>
      </c>
      <c r="AW124" s="36" t="s">
        <v>31</v>
      </c>
      <c r="AX124" s="36">
        <v>29</v>
      </c>
      <c r="AY124">
        <v>2</v>
      </c>
      <c r="AZ124" s="36" t="s">
        <v>395</v>
      </c>
      <c r="BA124" s="36">
        <v>-7</v>
      </c>
      <c r="BB124">
        <v>2</v>
      </c>
      <c r="BC124" s="36" t="s">
        <v>395</v>
      </c>
      <c r="BD124" s="36">
        <v>4</v>
      </c>
      <c r="BE124">
        <v>2</v>
      </c>
      <c r="BF124" s="36" t="s">
        <v>395</v>
      </c>
      <c r="BG124" s="36">
        <v>1</v>
      </c>
      <c r="BH124">
        <v>2</v>
      </c>
      <c r="BI124" s="36"/>
      <c r="BJ124" s="36"/>
      <c r="BK124">
        <v>2</v>
      </c>
    </row>
    <row r="125" spans="1:63" x14ac:dyDescent="0.25">
      <c r="A125" s="36" t="s">
        <v>600</v>
      </c>
      <c r="B125" s="36">
        <v>-4</v>
      </c>
      <c r="C125">
        <v>3</v>
      </c>
      <c r="D125" s="36" t="s">
        <v>600</v>
      </c>
      <c r="E125" s="36">
        <v>5</v>
      </c>
      <c r="F125">
        <v>3</v>
      </c>
      <c r="G125" s="36" t="s">
        <v>600</v>
      </c>
      <c r="H125" s="36">
        <v>-20</v>
      </c>
      <c r="I125">
        <v>3</v>
      </c>
      <c r="J125" s="36" t="s">
        <v>73</v>
      </c>
      <c r="K125" s="36">
        <v>6</v>
      </c>
      <c r="L125">
        <v>3</v>
      </c>
      <c r="M125" s="36" t="s">
        <v>73</v>
      </c>
      <c r="N125" s="36">
        <v>-9</v>
      </c>
      <c r="O125">
        <v>3</v>
      </c>
      <c r="P125" s="36" t="s">
        <v>73</v>
      </c>
      <c r="Q125" s="36">
        <v>36</v>
      </c>
      <c r="R125">
        <v>3</v>
      </c>
      <c r="S125" s="36" t="s">
        <v>600</v>
      </c>
      <c r="T125" s="36">
        <v>-10</v>
      </c>
      <c r="U125">
        <v>3</v>
      </c>
      <c r="V125" s="36" t="s">
        <v>600</v>
      </c>
      <c r="W125" s="36">
        <v>-8</v>
      </c>
      <c r="X125">
        <v>3</v>
      </c>
      <c r="Y125" s="36" t="s">
        <v>73</v>
      </c>
      <c r="Z125" s="36">
        <v>7</v>
      </c>
      <c r="AA125">
        <v>3</v>
      </c>
      <c r="AB125" s="36" t="s">
        <v>73</v>
      </c>
      <c r="AC125" s="36">
        <v>3</v>
      </c>
      <c r="AD125">
        <v>3</v>
      </c>
      <c r="AE125" s="36" t="s">
        <v>73</v>
      </c>
      <c r="AF125" s="36">
        <v>5</v>
      </c>
      <c r="AG125">
        <v>3</v>
      </c>
      <c r="AH125" s="36" t="s">
        <v>73</v>
      </c>
      <c r="AI125" s="36">
        <v>1</v>
      </c>
      <c r="AJ125">
        <v>3</v>
      </c>
      <c r="AK125" s="36" t="s">
        <v>73</v>
      </c>
      <c r="AL125" s="36">
        <v>7</v>
      </c>
      <c r="AM125">
        <v>3</v>
      </c>
      <c r="AN125" s="36" t="s">
        <v>73</v>
      </c>
      <c r="AO125" s="36">
        <v>6</v>
      </c>
      <c r="AP125">
        <v>3</v>
      </c>
      <c r="AQ125" s="36" t="s">
        <v>395</v>
      </c>
      <c r="AR125" s="36">
        <v>0</v>
      </c>
      <c r="AS125">
        <v>3</v>
      </c>
      <c r="AT125" s="36" t="s">
        <v>600</v>
      </c>
      <c r="AU125" s="36">
        <v>-5</v>
      </c>
      <c r="AV125">
        <v>3</v>
      </c>
      <c r="AW125" s="36" t="s">
        <v>600</v>
      </c>
      <c r="AX125" s="36">
        <v>29</v>
      </c>
      <c r="AY125">
        <v>3</v>
      </c>
      <c r="AZ125" s="36" t="s">
        <v>600</v>
      </c>
      <c r="BA125" s="36">
        <v>-7</v>
      </c>
      <c r="BB125">
        <v>3</v>
      </c>
      <c r="BC125" s="36" t="s">
        <v>600</v>
      </c>
      <c r="BD125" s="36">
        <v>4</v>
      </c>
      <c r="BE125">
        <v>3</v>
      </c>
      <c r="BF125" s="36" t="s">
        <v>600</v>
      </c>
      <c r="BG125" s="36">
        <v>1</v>
      </c>
      <c r="BH125">
        <v>3</v>
      </c>
      <c r="BI125" s="36"/>
      <c r="BJ125" s="36"/>
      <c r="BK125">
        <v>3</v>
      </c>
    </row>
    <row r="126" spans="1:63" x14ac:dyDescent="0.25">
      <c r="A126" s="36" t="s">
        <v>63</v>
      </c>
      <c r="B126" s="36">
        <v>-4</v>
      </c>
      <c r="C126">
        <v>4</v>
      </c>
      <c r="D126" s="36" t="s">
        <v>63</v>
      </c>
      <c r="E126" s="36">
        <v>5</v>
      </c>
      <c r="F126">
        <v>4</v>
      </c>
      <c r="G126" s="36" t="s">
        <v>63</v>
      </c>
      <c r="H126" s="36">
        <v>-20</v>
      </c>
      <c r="I126">
        <v>4</v>
      </c>
      <c r="J126" s="36" t="s">
        <v>63</v>
      </c>
      <c r="K126" s="36">
        <v>6</v>
      </c>
      <c r="L126">
        <v>4</v>
      </c>
      <c r="M126" s="36" t="s">
        <v>63</v>
      </c>
      <c r="N126" s="36">
        <v>-9</v>
      </c>
      <c r="O126">
        <v>4</v>
      </c>
      <c r="P126" s="36" t="s">
        <v>63</v>
      </c>
      <c r="Q126" s="36">
        <v>36</v>
      </c>
      <c r="R126">
        <v>4</v>
      </c>
      <c r="S126" s="36" t="s">
        <v>63</v>
      </c>
      <c r="T126" s="36">
        <v>-10</v>
      </c>
      <c r="U126">
        <v>4</v>
      </c>
      <c r="V126" s="36" t="s">
        <v>63</v>
      </c>
      <c r="W126" s="36">
        <v>-8</v>
      </c>
      <c r="X126">
        <v>4</v>
      </c>
      <c r="Y126" s="36" t="s">
        <v>63</v>
      </c>
      <c r="Z126" s="36">
        <v>7</v>
      </c>
      <c r="AA126">
        <v>4</v>
      </c>
      <c r="AB126" s="36" t="s">
        <v>63</v>
      </c>
      <c r="AC126" s="36">
        <v>3</v>
      </c>
      <c r="AD126">
        <v>4</v>
      </c>
      <c r="AE126" s="36" t="s">
        <v>63</v>
      </c>
      <c r="AF126" s="36">
        <v>5</v>
      </c>
      <c r="AG126">
        <v>4</v>
      </c>
      <c r="AH126" s="36" t="s">
        <v>63</v>
      </c>
      <c r="AI126" s="36">
        <v>1</v>
      </c>
      <c r="AJ126">
        <v>4</v>
      </c>
      <c r="AK126" s="36" t="s">
        <v>63</v>
      </c>
      <c r="AL126" s="36">
        <v>7</v>
      </c>
      <c r="AM126">
        <v>4</v>
      </c>
      <c r="AN126" s="36" t="s">
        <v>63</v>
      </c>
      <c r="AO126" s="36">
        <v>6</v>
      </c>
      <c r="AP126">
        <v>4</v>
      </c>
      <c r="AQ126" s="36" t="s">
        <v>63</v>
      </c>
      <c r="AR126" s="36">
        <v>0</v>
      </c>
      <c r="AS126">
        <v>4</v>
      </c>
      <c r="AT126" s="36" t="s">
        <v>63</v>
      </c>
      <c r="AU126" s="36">
        <v>-5</v>
      </c>
      <c r="AV126">
        <v>4</v>
      </c>
      <c r="AW126" s="36" t="s">
        <v>63</v>
      </c>
      <c r="AX126" s="36">
        <v>29</v>
      </c>
      <c r="AY126">
        <v>4</v>
      </c>
      <c r="AZ126" s="36" t="s">
        <v>63</v>
      </c>
      <c r="BA126" s="36">
        <v>-7</v>
      </c>
      <c r="BB126">
        <v>4</v>
      </c>
      <c r="BC126" s="36" t="s">
        <v>63</v>
      </c>
      <c r="BD126" s="36">
        <v>4</v>
      </c>
      <c r="BE126">
        <v>4</v>
      </c>
      <c r="BF126" s="36" t="s">
        <v>63</v>
      </c>
      <c r="BG126" s="36">
        <v>1</v>
      </c>
      <c r="BH126">
        <v>4</v>
      </c>
      <c r="BI126" s="36"/>
      <c r="BJ126" s="36"/>
      <c r="BK126">
        <v>4</v>
      </c>
    </row>
    <row r="127" spans="1:63" x14ac:dyDescent="0.25">
      <c r="A127" s="36" t="s">
        <v>236</v>
      </c>
      <c r="B127" s="36">
        <v>-4</v>
      </c>
      <c r="C127">
        <v>1</v>
      </c>
      <c r="D127" s="36" t="s">
        <v>236</v>
      </c>
      <c r="E127" s="36">
        <v>23</v>
      </c>
      <c r="F127">
        <v>1</v>
      </c>
      <c r="G127" s="36" t="s">
        <v>236</v>
      </c>
      <c r="H127" s="36">
        <v>4</v>
      </c>
      <c r="I127">
        <v>1</v>
      </c>
      <c r="J127" s="36" t="s">
        <v>82</v>
      </c>
      <c r="K127" s="36">
        <v>6</v>
      </c>
      <c r="L127">
        <v>1</v>
      </c>
      <c r="M127" s="36" t="s">
        <v>82</v>
      </c>
      <c r="N127" s="36">
        <v>-2</v>
      </c>
      <c r="O127">
        <v>1</v>
      </c>
      <c r="P127" s="36" t="s">
        <v>82</v>
      </c>
      <c r="Q127" s="36">
        <v>2</v>
      </c>
      <c r="R127">
        <v>1</v>
      </c>
      <c r="S127" s="36" t="s">
        <v>767</v>
      </c>
      <c r="T127" s="36">
        <v>-10</v>
      </c>
      <c r="U127">
        <v>1</v>
      </c>
      <c r="V127" s="36" t="s">
        <v>397</v>
      </c>
      <c r="W127" s="36">
        <v>2</v>
      </c>
      <c r="X127">
        <v>1</v>
      </c>
      <c r="Y127" s="36" t="s">
        <v>82</v>
      </c>
      <c r="Z127" s="36">
        <v>-16</v>
      </c>
      <c r="AA127">
        <v>1</v>
      </c>
      <c r="AB127" s="36" t="s">
        <v>614</v>
      </c>
      <c r="AC127" s="36">
        <v>-8</v>
      </c>
      <c r="AD127">
        <v>1</v>
      </c>
      <c r="AE127" s="36" t="s">
        <v>82</v>
      </c>
      <c r="AF127" s="36">
        <v>-20</v>
      </c>
      <c r="AG127">
        <v>1</v>
      </c>
      <c r="AH127" s="36" t="s">
        <v>767</v>
      </c>
      <c r="AI127" s="36">
        <v>-2</v>
      </c>
      <c r="AJ127">
        <v>1</v>
      </c>
      <c r="AK127" s="36" t="s">
        <v>767</v>
      </c>
      <c r="AL127" s="36">
        <v>-8</v>
      </c>
      <c r="AM127">
        <v>1</v>
      </c>
      <c r="AN127" s="36" t="s">
        <v>767</v>
      </c>
      <c r="AO127" s="36">
        <v>7</v>
      </c>
      <c r="AP127">
        <v>1</v>
      </c>
      <c r="AQ127" s="36" t="s">
        <v>767</v>
      </c>
      <c r="AR127" s="36">
        <v>-18</v>
      </c>
      <c r="AS127">
        <v>1</v>
      </c>
      <c r="AT127" s="36" t="s">
        <v>767</v>
      </c>
      <c r="AU127" s="36">
        <v>1</v>
      </c>
      <c r="AV127">
        <v>1</v>
      </c>
      <c r="AW127" s="36" t="s">
        <v>767</v>
      </c>
      <c r="AX127" s="36">
        <v>17</v>
      </c>
      <c r="AY127">
        <v>1</v>
      </c>
      <c r="AZ127" s="36" t="s">
        <v>767</v>
      </c>
      <c r="BA127" s="36">
        <v>6</v>
      </c>
      <c r="BB127">
        <v>1</v>
      </c>
      <c r="BC127" s="36" t="s">
        <v>397</v>
      </c>
      <c r="BD127" s="36">
        <v>15</v>
      </c>
      <c r="BE127">
        <v>1</v>
      </c>
      <c r="BF127" s="36" t="s">
        <v>397</v>
      </c>
      <c r="BG127" s="36">
        <v>-7</v>
      </c>
      <c r="BH127">
        <v>1</v>
      </c>
      <c r="BI127" s="36"/>
      <c r="BJ127" s="36"/>
      <c r="BK127">
        <v>1</v>
      </c>
    </row>
    <row r="128" spans="1:63" x14ac:dyDescent="0.25">
      <c r="A128" s="36" t="s">
        <v>767</v>
      </c>
      <c r="B128" s="36">
        <v>-4</v>
      </c>
      <c r="C128">
        <v>2</v>
      </c>
      <c r="D128" s="36" t="s">
        <v>767</v>
      </c>
      <c r="E128" s="36">
        <v>23</v>
      </c>
      <c r="F128">
        <v>2</v>
      </c>
      <c r="G128" s="36" t="s">
        <v>767</v>
      </c>
      <c r="H128" s="36">
        <v>4</v>
      </c>
      <c r="I128">
        <v>2</v>
      </c>
      <c r="J128" s="36" t="s">
        <v>767</v>
      </c>
      <c r="K128" s="36">
        <v>6</v>
      </c>
      <c r="L128">
        <v>2</v>
      </c>
      <c r="M128" s="36" t="s">
        <v>767</v>
      </c>
      <c r="N128" s="36">
        <v>-2</v>
      </c>
      <c r="O128">
        <v>2</v>
      </c>
      <c r="P128" s="36" t="s">
        <v>767</v>
      </c>
      <c r="Q128" s="36">
        <v>2</v>
      </c>
      <c r="R128">
        <v>2</v>
      </c>
      <c r="S128" s="36" t="s">
        <v>142</v>
      </c>
      <c r="T128" s="36">
        <v>-10</v>
      </c>
      <c r="U128">
        <v>2</v>
      </c>
      <c r="V128" s="36" t="s">
        <v>767</v>
      </c>
      <c r="W128" s="36">
        <v>2</v>
      </c>
      <c r="X128">
        <v>2</v>
      </c>
      <c r="Y128" s="36" t="s">
        <v>767</v>
      </c>
      <c r="Z128" s="36">
        <v>-16</v>
      </c>
      <c r="AA128">
        <v>2</v>
      </c>
      <c r="AB128" s="36" t="s">
        <v>767</v>
      </c>
      <c r="AC128" s="36">
        <v>-8</v>
      </c>
      <c r="AD128">
        <v>2</v>
      </c>
      <c r="AE128" s="36" t="s">
        <v>767</v>
      </c>
      <c r="AF128" s="36">
        <v>-20</v>
      </c>
      <c r="AG128">
        <v>2</v>
      </c>
      <c r="AH128" s="36" t="s">
        <v>142</v>
      </c>
      <c r="AI128" s="36">
        <v>-2</v>
      </c>
      <c r="AJ128">
        <v>2</v>
      </c>
      <c r="AK128" s="36" t="s">
        <v>142</v>
      </c>
      <c r="AL128" s="36">
        <v>-8</v>
      </c>
      <c r="AM128">
        <v>2</v>
      </c>
      <c r="AN128" s="36" t="s">
        <v>82</v>
      </c>
      <c r="AO128" s="36">
        <v>7</v>
      </c>
      <c r="AP128">
        <v>2</v>
      </c>
      <c r="AQ128" s="36" t="s">
        <v>142</v>
      </c>
      <c r="AR128" s="36">
        <v>-18</v>
      </c>
      <c r="AS128">
        <v>2</v>
      </c>
      <c r="AT128" s="36" t="s">
        <v>142</v>
      </c>
      <c r="AU128" s="36">
        <v>1</v>
      </c>
      <c r="AV128">
        <v>2</v>
      </c>
      <c r="AW128" s="36" t="s">
        <v>142</v>
      </c>
      <c r="AX128" s="36">
        <v>17</v>
      </c>
      <c r="AY128">
        <v>2</v>
      </c>
      <c r="AZ128" s="36" t="s">
        <v>142</v>
      </c>
      <c r="BA128" s="36">
        <v>6</v>
      </c>
      <c r="BB128">
        <v>2</v>
      </c>
      <c r="BC128" s="36" t="s">
        <v>767</v>
      </c>
      <c r="BD128" s="36">
        <v>15</v>
      </c>
      <c r="BE128">
        <v>2</v>
      </c>
      <c r="BF128" s="36" t="s">
        <v>767</v>
      </c>
      <c r="BG128" s="36">
        <v>-7</v>
      </c>
      <c r="BH128">
        <v>2</v>
      </c>
      <c r="BI128" s="36"/>
      <c r="BJ128" s="36"/>
      <c r="BK128">
        <v>2</v>
      </c>
    </row>
    <row r="129" spans="1:63" x14ac:dyDescent="0.25">
      <c r="A129" s="36" t="s">
        <v>73</v>
      </c>
      <c r="B129" s="36">
        <v>-4</v>
      </c>
      <c r="C129">
        <v>3</v>
      </c>
      <c r="D129" s="36" t="s">
        <v>73</v>
      </c>
      <c r="E129" s="36">
        <v>23</v>
      </c>
      <c r="F129">
        <v>3</v>
      </c>
      <c r="G129" s="36" t="s">
        <v>73</v>
      </c>
      <c r="H129" s="36">
        <v>4</v>
      </c>
      <c r="I129">
        <v>3</v>
      </c>
      <c r="J129" s="36" t="s">
        <v>600</v>
      </c>
      <c r="K129" s="36">
        <v>6</v>
      </c>
      <c r="L129">
        <v>3</v>
      </c>
      <c r="M129" s="36" t="s">
        <v>600</v>
      </c>
      <c r="N129" s="36">
        <v>-2</v>
      </c>
      <c r="O129">
        <v>3</v>
      </c>
      <c r="P129" s="36" t="s">
        <v>600</v>
      </c>
      <c r="Q129" s="36">
        <v>2</v>
      </c>
      <c r="R129">
        <v>3</v>
      </c>
      <c r="S129" s="36" t="s">
        <v>73</v>
      </c>
      <c r="T129" s="36">
        <v>-10</v>
      </c>
      <c r="U129">
        <v>3</v>
      </c>
      <c r="V129" s="36" t="s">
        <v>73</v>
      </c>
      <c r="W129" s="36">
        <v>2</v>
      </c>
      <c r="X129">
        <v>3</v>
      </c>
      <c r="Y129" s="36" t="s">
        <v>600</v>
      </c>
      <c r="Z129" s="36">
        <v>-16</v>
      </c>
      <c r="AA129">
        <v>3</v>
      </c>
      <c r="AB129" s="36" t="s">
        <v>600</v>
      </c>
      <c r="AC129" s="36">
        <v>-8</v>
      </c>
      <c r="AD129">
        <v>3</v>
      </c>
      <c r="AE129" s="36" t="s">
        <v>600</v>
      </c>
      <c r="AF129" s="36">
        <v>-20</v>
      </c>
      <c r="AG129">
        <v>3</v>
      </c>
      <c r="AH129" s="36" t="s">
        <v>82</v>
      </c>
      <c r="AI129" s="36">
        <v>-2</v>
      </c>
      <c r="AJ129">
        <v>3</v>
      </c>
      <c r="AK129" s="36" t="s">
        <v>82</v>
      </c>
      <c r="AL129" s="36">
        <v>-8</v>
      </c>
      <c r="AM129">
        <v>3</v>
      </c>
      <c r="AN129" s="36" t="s">
        <v>142</v>
      </c>
      <c r="AO129" s="36">
        <v>7</v>
      </c>
      <c r="AP129">
        <v>3</v>
      </c>
      <c r="AQ129" s="36" t="s">
        <v>73</v>
      </c>
      <c r="AR129" s="36">
        <v>-18</v>
      </c>
      <c r="AS129">
        <v>3</v>
      </c>
      <c r="AT129" s="36" t="s">
        <v>73</v>
      </c>
      <c r="AU129" s="36">
        <v>1</v>
      </c>
      <c r="AV129">
        <v>3</v>
      </c>
      <c r="AW129" s="36" t="s">
        <v>73</v>
      </c>
      <c r="AX129" s="36">
        <v>17</v>
      </c>
      <c r="AY129">
        <v>3</v>
      </c>
      <c r="AZ129" s="36" t="s">
        <v>73</v>
      </c>
      <c r="BA129" s="36">
        <v>6</v>
      </c>
      <c r="BB129">
        <v>3</v>
      </c>
      <c r="BC129" s="36" t="s">
        <v>73</v>
      </c>
      <c r="BD129" s="36">
        <v>15</v>
      </c>
      <c r="BE129">
        <v>3</v>
      </c>
      <c r="BF129" s="36" t="s">
        <v>73</v>
      </c>
      <c r="BG129" s="36">
        <v>-7</v>
      </c>
      <c r="BH129">
        <v>3</v>
      </c>
      <c r="BI129" s="36"/>
      <c r="BJ129" s="36"/>
      <c r="BK129">
        <v>3</v>
      </c>
    </row>
    <row r="130" spans="1:63" x14ac:dyDescent="0.25">
      <c r="A130" s="36" t="s">
        <v>137</v>
      </c>
      <c r="B130" s="36">
        <v>-4</v>
      </c>
      <c r="C130">
        <v>4</v>
      </c>
      <c r="D130" s="36" t="s">
        <v>137</v>
      </c>
      <c r="E130" s="36">
        <v>23</v>
      </c>
      <c r="F130">
        <v>4</v>
      </c>
      <c r="G130" s="36" t="s">
        <v>137</v>
      </c>
      <c r="H130" s="36">
        <v>4</v>
      </c>
      <c r="I130">
        <v>4</v>
      </c>
      <c r="J130" s="36" t="s">
        <v>137</v>
      </c>
      <c r="K130" s="36">
        <v>6</v>
      </c>
      <c r="L130">
        <v>4</v>
      </c>
      <c r="M130" s="36" t="s">
        <v>137</v>
      </c>
      <c r="N130" s="36">
        <v>-2</v>
      </c>
      <c r="O130">
        <v>4</v>
      </c>
      <c r="P130" s="36" t="s">
        <v>137</v>
      </c>
      <c r="Q130" s="36">
        <v>2</v>
      </c>
      <c r="R130">
        <v>4</v>
      </c>
      <c r="S130" s="36" t="s">
        <v>137</v>
      </c>
      <c r="T130" s="36">
        <v>-10</v>
      </c>
      <c r="U130">
        <v>4</v>
      </c>
      <c r="V130" s="36" t="s">
        <v>137</v>
      </c>
      <c r="W130" s="36">
        <v>2</v>
      </c>
      <c r="X130">
        <v>4</v>
      </c>
      <c r="Y130" s="36" t="s">
        <v>137</v>
      </c>
      <c r="Z130" s="36">
        <v>-16</v>
      </c>
      <c r="AA130">
        <v>4</v>
      </c>
      <c r="AB130" s="36" t="s">
        <v>137</v>
      </c>
      <c r="AC130" s="36">
        <v>-8</v>
      </c>
      <c r="AD130">
        <v>4</v>
      </c>
      <c r="AE130" s="36" t="s">
        <v>137</v>
      </c>
      <c r="AF130" s="36">
        <v>-20</v>
      </c>
      <c r="AG130">
        <v>4</v>
      </c>
      <c r="AH130" s="36" t="s">
        <v>137</v>
      </c>
      <c r="AI130" s="36">
        <v>-2</v>
      </c>
      <c r="AJ130">
        <v>4</v>
      </c>
      <c r="AK130" s="36" t="s">
        <v>137</v>
      </c>
      <c r="AL130" s="36">
        <v>-8</v>
      </c>
      <c r="AM130">
        <v>4</v>
      </c>
      <c r="AN130" s="36" t="s">
        <v>137</v>
      </c>
      <c r="AO130" s="36">
        <v>7</v>
      </c>
      <c r="AP130">
        <v>4</v>
      </c>
      <c r="AQ130" s="36" t="s">
        <v>137</v>
      </c>
      <c r="AR130" s="36">
        <v>-18</v>
      </c>
      <c r="AS130">
        <v>4</v>
      </c>
      <c r="AT130" s="36" t="s">
        <v>137</v>
      </c>
      <c r="AU130" s="36">
        <v>1</v>
      </c>
      <c r="AV130">
        <v>4</v>
      </c>
      <c r="AW130" s="36" t="s">
        <v>137</v>
      </c>
      <c r="AX130" s="36">
        <v>17</v>
      </c>
      <c r="AY130">
        <v>4</v>
      </c>
      <c r="AZ130" s="36" t="s">
        <v>137</v>
      </c>
      <c r="BA130" s="36">
        <v>6</v>
      </c>
      <c r="BB130">
        <v>4</v>
      </c>
      <c r="BC130" s="36" t="s">
        <v>137</v>
      </c>
      <c r="BD130" s="36">
        <v>15</v>
      </c>
      <c r="BE130">
        <v>4</v>
      </c>
      <c r="BF130" s="36" t="s">
        <v>137</v>
      </c>
      <c r="BG130" s="36">
        <v>-7</v>
      </c>
      <c r="BH130">
        <v>4</v>
      </c>
      <c r="BI130" s="36"/>
      <c r="BJ130" s="36"/>
      <c r="BK130">
        <v>4</v>
      </c>
    </row>
    <row r="131" spans="1:63" x14ac:dyDescent="0.25">
      <c r="A131" s="36" t="s">
        <v>614</v>
      </c>
      <c r="B131" s="36">
        <v>0</v>
      </c>
      <c r="C131">
        <v>1</v>
      </c>
      <c r="D131" s="36" t="s">
        <v>614</v>
      </c>
      <c r="E131" s="36">
        <v>14</v>
      </c>
      <c r="F131">
        <v>1</v>
      </c>
      <c r="G131" s="36" t="s">
        <v>614</v>
      </c>
      <c r="H131" s="36">
        <v>5</v>
      </c>
      <c r="I131">
        <v>1</v>
      </c>
      <c r="J131" s="36" t="s">
        <v>614</v>
      </c>
      <c r="K131" s="36">
        <v>9</v>
      </c>
      <c r="L131">
        <v>1</v>
      </c>
      <c r="M131" s="36" t="s">
        <v>614</v>
      </c>
      <c r="N131" s="36">
        <v>-1</v>
      </c>
      <c r="O131">
        <v>1</v>
      </c>
      <c r="P131" s="36" t="s">
        <v>614</v>
      </c>
      <c r="Q131" s="36">
        <v>9</v>
      </c>
      <c r="R131">
        <v>1</v>
      </c>
      <c r="S131" s="36" t="s">
        <v>614</v>
      </c>
      <c r="T131" s="36">
        <v>13</v>
      </c>
      <c r="U131">
        <v>1</v>
      </c>
      <c r="V131" s="36" t="s">
        <v>614</v>
      </c>
      <c r="W131" s="36">
        <v>-2</v>
      </c>
      <c r="X131">
        <v>1</v>
      </c>
      <c r="Y131" s="36" t="s">
        <v>614</v>
      </c>
      <c r="Z131" s="36">
        <v>4</v>
      </c>
      <c r="AA131">
        <v>1</v>
      </c>
      <c r="AB131" s="36" t="s">
        <v>739</v>
      </c>
      <c r="AC131" s="36">
        <v>3</v>
      </c>
      <c r="AD131">
        <v>1</v>
      </c>
      <c r="AE131" s="36" t="s">
        <v>614</v>
      </c>
      <c r="AF131" s="36">
        <v>-25</v>
      </c>
      <c r="AG131">
        <v>1</v>
      </c>
      <c r="AH131" s="36" t="s">
        <v>614</v>
      </c>
      <c r="AI131" s="36">
        <v>4</v>
      </c>
      <c r="AJ131">
        <v>1</v>
      </c>
      <c r="AK131" s="36" t="s">
        <v>614</v>
      </c>
      <c r="AL131" s="36">
        <v>6</v>
      </c>
      <c r="AM131">
        <v>1</v>
      </c>
      <c r="AN131" s="36" t="s">
        <v>614</v>
      </c>
      <c r="AO131" s="36">
        <v>8</v>
      </c>
      <c r="AP131">
        <v>1</v>
      </c>
      <c r="AQ131" s="36" t="s">
        <v>614</v>
      </c>
      <c r="AR131" s="36">
        <v>12</v>
      </c>
      <c r="AS131">
        <v>1</v>
      </c>
      <c r="AT131" s="36" t="s">
        <v>614</v>
      </c>
      <c r="AU131" s="36">
        <v>9</v>
      </c>
      <c r="AV131">
        <v>1</v>
      </c>
      <c r="AW131" s="36" t="s">
        <v>614</v>
      </c>
      <c r="AX131" s="36">
        <v>-10</v>
      </c>
      <c r="AY131">
        <v>1</v>
      </c>
      <c r="AZ131" s="36" t="s">
        <v>614</v>
      </c>
      <c r="BA131" s="36">
        <v>6</v>
      </c>
      <c r="BB131">
        <v>1</v>
      </c>
      <c r="BC131" s="36" t="s">
        <v>614</v>
      </c>
      <c r="BD131" s="36">
        <v>-3</v>
      </c>
      <c r="BE131">
        <v>1</v>
      </c>
      <c r="BF131" s="36" t="s">
        <v>614</v>
      </c>
      <c r="BG131" s="36">
        <v>0</v>
      </c>
      <c r="BH131">
        <v>1</v>
      </c>
      <c r="BI131" s="36"/>
      <c r="BJ131" s="36"/>
      <c r="BK131">
        <v>1</v>
      </c>
    </row>
    <row r="132" spans="1:63" x14ac:dyDescent="0.25">
      <c r="A132" s="36" t="s">
        <v>392</v>
      </c>
      <c r="B132" s="36">
        <v>0</v>
      </c>
      <c r="C132">
        <v>2</v>
      </c>
      <c r="D132" s="36" t="s">
        <v>857</v>
      </c>
      <c r="E132" s="36">
        <v>14</v>
      </c>
      <c r="F132">
        <v>2</v>
      </c>
      <c r="G132" s="36" t="s">
        <v>857</v>
      </c>
      <c r="H132" s="36">
        <v>5</v>
      </c>
      <c r="I132">
        <v>2</v>
      </c>
      <c r="J132" s="36" t="s">
        <v>857</v>
      </c>
      <c r="K132" s="36">
        <v>9</v>
      </c>
      <c r="L132">
        <v>2</v>
      </c>
      <c r="M132" s="36" t="s">
        <v>857</v>
      </c>
      <c r="N132" s="36">
        <v>-1</v>
      </c>
      <c r="O132">
        <v>2</v>
      </c>
      <c r="P132" s="36" t="s">
        <v>857</v>
      </c>
      <c r="Q132" s="36">
        <v>9</v>
      </c>
      <c r="R132">
        <v>2</v>
      </c>
      <c r="S132" s="36" t="s">
        <v>615</v>
      </c>
      <c r="T132" s="36">
        <v>13</v>
      </c>
      <c r="U132">
        <v>2</v>
      </c>
      <c r="V132" s="36" t="s">
        <v>615</v>
      </c>
      <c r="W132" s="36">
        <v>-2</v>
      </c>
      <c r="X132">
        <v>2</v>
      </c>
      <c r="Y132" s="36" t="s">
        <v>857</v>
      </c>
      <c r="Z132" s="36">
        <v>4</v>
      </c>
      <c r="AA132">
        <v>2</v>
      </c>
      <c r="AB132" s="36" t="s">
        <v>857</v>
      </c>
      <c r="AC132" s="36">
        <v>3</v>
      </c>
      <c r="AD132">
        <v>2</v>
      </c>
      <c r="AE132" s="36" t="s">
        <v>857</v>
      </c>
      <c r="AF132" s="36">
        <v>-25</v>
      </c>
      <c r="AG132">
        <v>2</v>
      </c>
      <c r="AH132" s="36" t="s">
        <v>857</v>
      </c>
      <c r="AI132" s="36">
        <v>4</v>
      </c>
      <c r="AJ132">
        <v>2</v>
      </c>
      <c r="AK132" s="36" t="s">
        <v>857</v>
      </c>
      <c r="AL132" s="36">
        <v>6</v>
      </c>
      <c r="AM132">
        <v>2</v>
      </c>
      <c r="AN132" s="36" t="s">
        <v>857</v>
      </c>
      <c r="AO132" s="36">
        <v>8</v>
      </c>
      <c r="AP132">
        <v>2</v>
      </c>
      <c r="AQ132" s="36" t="s">
        <v>128</v>
      </c>
      <c r="AR132" s="36">
        <v>12</v>
      </c>
      <c r="AS132">
        <v>2</v>
      </c>
      <c r="AT132" s="36" t="s">
        <v>615</v>
      </c>
      <c r="AU132" s="36">
        <v>9</v>
      </c>
      <c r="AV132">
        <v>2</v>
      </c>
      <c r="AW132" s="36" t="s">
        <v>615</v>
      </c>
      <c r="AX132" s="36">
        <v>-10</v>
      </c>
      <c r="AY132">
        <v>2</v>
      </c>
      <c r="AZ132" s="36" t="s">
        <v>615</v>
      </c>
      <c r="BA132" s="36">
        <v>6</v>
      </c>
      <c r="BB132">
        <v>2</v>
      </c>
      <c r="BC132" s="36" t="s">
        <v>615</v>
      </c>
      <c r="BD132" s="36">
        <v>-3</v>
      </c>
      <c r="BE132">
        <v>2</v>
      </c>
      <c r="BF132" s="36" t="s">
        <v>615</v>
      </c>
      <c r="BG132" s="36">
        <v>0</v>
      </c>
      <c r="BH132">
        <v>2</v>
      </c>
      <c r="BI132" s="36"/>
      <c r="BJ132" s="36"/>
      <c r="BK132">
        <v>2</v>
      </c>
    </row>
    <row r="133" spans="1:63" x14ac:dyDescent="0.25">
      <c r="A133" s="36" t="s">
        <v>128</v>
      </c>
      <c r="B133" s="36">
        <v>0</v>
      </c>
      <c r="C133">
        <v>3</v>
      </c>
      <c r="D133" s="36" t="s">
        <v>712</v>
      </c>
      <c r="E133" s="36">
        <v>14</v>
      </c>
      <c r="F133">
        <v>3</v>
      </c>
      <c r="G133" s="36" t="s">
        <v>712</v>
      </c>
      <c r="H133" s="36">
        <v>5</v>
      </c>
      <c r="I133">
        <v>3</v>
      </c>
      <c r="J133" s="36" t="s">
        <v>712</v>
      </c>
      <c r="K133" s="36">
        <v>9</v>
      </c>
      <c r="L133">
        <v>3</v>
      </c>
      <c r="M133" s="36" t="s">
        <v>712</v>
      </c>
      <c r="N133" s="36">
        <v>-1</v>
      </c>
      <c r="O133">
        <v>3</v>
      </c>
      <c r="P133" s="36" t="s">
        <v>712</v>
      </c>
      <c r="Q133" s="36">
        <v>9</v>
      </c>
      <c r="R133">
        <v>3</v>
      </c>
      <c r="S133" s="36" t="s">
        <v>559</v>
      </c>
      <c r="T133" s="36">
        <v>13</v>
      </c>
      <c r="U133">
        <v>3</v>
      </c>
      <c r="V133" s="36" t="s">
        <v>559</v>
      </c>
      <c r="W133" s="36">
        <v>-2</v>
      </c>
      <c r="X133">
        <v>3</v>
      </c>
      <c r="Y133" s="36" t="s">
        <v>712</v>
      </c>
      <c r="Z133" s="36">
        <v>4</v>
      </c>
      <c r="AA133">
        <v>3</v>
      </c>
      <c r="AB133" s="36" t="s">
        <v>712</v>
      </c>
      <c r="AC133" s="36">
        <v>3</v>
      </c>
      <c r="AD133">
        <v>3</v>
      </c>
      <c r="AE133" s="36" t="s">
        <v>712</v>
      </c>
      <c r="AF133" s="36">
        <v>-25</v>
      </c>
      <c r="AG133">
        <v>3</v>
      </c>
      <c r="AH133" s="36" t="s">
        <v>712</v>
      </c>
      <c r="AI133" s="36">
        <v>4</v>
      </c>
      <c r="AJ133">
        <v>3</v>
      </c>
      <c r="AK133" s="36" t="s">
        <v>712</v>
      </c>
      <c r="AL133" s="36">
        <v>6</v>
      </c>
      <c r="AM133">
        <v>3</v>
      </c>
      <c r="AN133" s="36" t="s">
        <v>712</v>
      </c>
      <c r="AO133" s="36">
        <v>8</v>
      </c>
      <c r="AP133">
        <v>3</v>
      </c>
      <c r="AQ133" s="36" t="s">
        <v>707</v>
      </c>
      <c r="AR133" s="36">
        <v>12</v>
      </c>
      <c r="AS133">
        <v>3</v>
      </c>
      <c r="AT133" s="36" t="s">
        <v>559</v>
      </c>
      <c r="AU133" s="36">
        <v>9</v>
      </c>
      <c r="AV133">
        <v>3</v>
      </c>
      <c r="AW133" s="36" t="s">
        <v>559</v>
      </c>
      <c r="AX133" s="36">
        <v>-10</v>
      </c>
      <c r="AY133">
        <v>3</v>
      </c>
      <c r="AZ133" s="36" t="s">
        <v>559</v>
      </c>
      <c r="BA133" s="36">
        <v>6</v>
      </c>
      <c r="BB133">
        <v>3</v>
      </c>
      <c r="BC133" s="36" t="s">
        <v>559</v>
      </c>
      <c r="BD133" s="36">
        <v>-3</v>
      </c>
      <c r="BE133">
        <v>3</v>
      </c>
      <c r="BF133" s="36" t="s">
        <v>559</v>
      </c>
      <c r="BG133" s="36">
        <v>0</v>
      </c>
      <c r="BH133">
        <v>3</v>
      </c>
      <c r="BI133" s="36"/>
      <c r="BJ133" s="36"/>
      <c r="BK133">
        <v>3</v>
      </c>
    </row>
    <row r="134" spans="1:63" x14ac:dyDescent="0.25">
      <c r="A134" s="36" t="s">
        <v>396</v>
      </c>
      <c r="B134" s="36">
        <v>0</v>
      </c>
      <c r="C134">
        <v>4</v>
      </c>
      <c r="D134" s="36" t="s">
        <v>396</v>
      </c>
      <c r="E134" s="36">
        <v>14</v>
      </c>
      <c r="F134">
        <v>4</v>
      </c>
      <c r="G134" s="36" t="s">
        <v>396</v>
      </c>
      <c r="H134" s="36">
        <v>5</v>
      </c>
      <c r="I134">
        <v>4</v>
      </c>
      <c r="J134" s="36" t="s">
        <v>396</v>
      </c>
      <c r="K134" s="36">
        <v>9</v>
      </c>
      <c r="L134">
        <v>4</v>
      </c>
      <c r="M134" s="36" t="s">
        <v>396</v>
      </c>
      <c r="N134" s="36">
        <v>-1</v>
      </c>
      <c r="O134">
        <v>4</v>
      </c>
      <c r="P134" s="36" t="s">
        <v>396</v>
      </c>
      <c r="Q134" s="36">
        <v>9</v>
      </c>
      <c r="R134">
        <v>4</v>
      </c>
      <c r="S134" s="36" t="s">
        <v>396</v>
      </c>
      <c r="T134" s="36">
        <v>13</v>
      </c>
      <c r="U134">
        <v>4</v>
      </c>
      <c r="V134" s="36" t="s">
        <v>396</v>
      </c>
      <c r="W134" s="36">
        <v>-2</v>
      </c>
      <c r="X134">
        <v>4</v>
      </c>
      <c r="Y134" s="36" t="s">
        <v>396</v>
      </c>
      <c r="Z134" s="36">
        <v>4</v>
      </c>
      <c r="AA134">
        <v>4</v>
      </c>
      <c r="AB134" s="36" t="s">
        <v>396</v>
      </c>
      <c r="AC134" s="36">
        <v>3</v>
      </c>
      <c r="AD134">
        <v>4</v>
      </c>
      <c r="AE134" s="36" t="s">
        <v>396</v>
      </c>
      <c r="AF134" s="36">
        <v>-25</v>
      </c>
      <c r="AG134">
        <v>4</v>
      </c>
      <c r="AH134" s="36" t="s">
        <v>396</v>
      </c>
      <c r="AI134" s="36">
        <v>4</v>
      </c>
      <c r="AJ134">
        <v>4</v>
      </c>
      <c r="AK134" s="36" t="s">
        <v>396</v>
      </c>
      <c r="AL134" s="36">
        <v>6</v>
      </c>
      <c r="AM134">
        <v>4</v>
      </c>
      <c r="AN134" s="36" t="s">
        <v>396</v>
      </c>
      <c r="AO134" s="36">
        <v>8</v>
      </c>
      <c r="AP134">
        <v>4</v>
      </c>
      <c r="AQ134" s="36" t="s">
        <v>396</v>
      </c>
      <c r="AR134" s="36">
        <v>12</v>
      </c>
      <c r="AS134">
        <v>4</v>
      </c>
      <c r="AT134" s="36" t="s">
        <v>396</v>
      </c>
      <c r="AU134" s="36">
        <v>9</v>
      </c>
      <c r="AV134">
        <v>4</v>
      </c>
      <c r="AW134" s="36" t="s">
        <v>396</v>
      </c>
      <c r="AX134" s="36">
        <v>-10</v>
      </c>
      <c r="AY134">
        <v>4</v>
      </c>
      <c r="AZ134" s="36" t="s">
        <v>396</v>
      </c>
      <c r="BA134" s="36">
        <v>6</v>
      </c>
      <c r="BB134">
        <v>4</v>
      </c>
      <c r="BC134" s="36" t="s">
        <v>396</v>
      </c>
      <c r="BD134" s="36">
        <v>-3</v>
      </c>
      <c r="BE134">
        <v>4</v>
      </c>
      <c r="BF134" s="36" t="s">
        <v>396</v>
      </c>
      <c r="BG134" s="36">
        <v>0</v>
      </c>
      <c r="BH134">
        <v>4</v>
      </c>
      <c r="BI134" s="36"/>
      <c r="BJ134" s="36"/>
      <c r="BK134">
        <v>4</v>
      </c>
    </row>
    <row r="135" spans="1:63" x14ac:dyDescent="0.25">
      <c r="A135" s="36" t="s">
        <v>739</v>
      </c>
      <c r="B135" s="36">
        <v>-9</v>
      </c>
      <c r="C135">
        <v>1</v>
      </c>
      <c r="D135" s="36" t="s">
        <v>739</v>
      </c>
      <c r="E135" s="36">
        <v>1</v>
      </c>
      <c r="F135">
        <v>1</v>
      </c>
      <c r="G135" s="36" t="s">
        <v>739</v>
      </c>
      <c r="H135" s="36">
        <v>-5</v>
      </c>
      <c r="I135">
        <v>1</v>
      </c>
      <c r="J135" s="36" t="s">
        <v>739</v>
      </c>
      <c r="K135" s="36">
        <v>-4</v>
      </c>
      <c r="L135">
        <v>1</v>
      </c>
      <c r="M135" s="36" t="s">
        <v>739</v>
      </c>
      <c r="N135" s="36">
        <v>-19</v>
      </c>
      <c r="O135">
        <v>1</v>
      </c>
      <c r="P135" s="36" t="s">
        <v>739</v>
      </c>
      <c r="Q135" s="36">
        <v>7</v>
      </c>
      <c r="R135">
        <v>1</v>
      </c>
      <c r="S135" s="36" t="s">
        <v>739</v>
      </c>
      <c r="T135" s="36">
        <v>-3</v>
      </c>
      <c r="U135">
        <v>1</v>
      </c>
      <c r="V135" s="36" t="s">
        <v>739</v>
      </c>
      <c r="W135" s="36">
        <v>-1</v>
      </c>
      <c r="X135">
        <v>1</v>
      </c>
      <c r="Y135" s="36" t="s">
        <v>392</v>
      </c>
      <c r="Z135" s="36">
        <v>-15</v>
      </c>
      <c r="AA135">
        <v>1</v>
      </c>
      <c r="AB135" s="36" t="s">
        <v>697</v>
      </c>
      <c r="AC135" s="36">
        <v>0</v>
      </c>
      <c r="AD135">
        <v>1</v>
      </c>
      <c r="AE135" s="36" t="s">
        <v>875</v>
      </c>
      <c r="AF135" s="36">
        <v>15</v>
      </c>
      <c r="AG135">
        <v>1</v>
      </c>
      <c r="AH135" s="36" t="s">
        <v>739</v>
      </c>
      <c r="AI135" s="36">
        <v>-5</v>
      </c>
      <c r="AJ135">
        <v>1</v>
      </c>
      <c r="AK135" s="36" t="s">
        <v>739</v>
      </c>
      <c r="AL135" s="36">
        <v>8</v>
      </c>
      <c r="AM135">
        <v>1</v>
      </c>
      <c r="AN135" s="36" t="s">
        <v>739</v>
      </c>
      <c r="AO135" s="36">
        <v>8</v>
      </c>
      <c r="AP135">
        <v>1</v>
      </c>
      <c r="AQ135" s="36" t="s">
        <v>739</v>
      </c>
      <c r="AR135" s="36">
        <v>1</v>
      </c>
      <c r="AS135">
        <v>1</v>
      </c>
      <c r="AT135" s="36" t="s">
        <v>739</v>
      </c>
      <c r="AU135" s="36">
        <v>-1</v>
      </c>
      <c r="AV135">
        <v>1</v>
      </c>
      <c r="AW135" s="36" t="s">
        <v>739</v>
      </c>
      <c r="AX135" s="36">
        <v>-4</v>
      </c>
      <c r="AY135">
        <v>1</v>
      </c>
      <c r="AZ135" s="36" t="s">
        <v>739</v>
      </c>
      <c r="BA135" s="36">
        <v>-3</v>
      </c>
      <c r="BB135">
        <v>1</v>
      </c>
      <c r="BC135" s="36" t="s">
        <v>739</v>
      </c>
      <c r="BD135" s="36">
        <v>-12</v>
      </c>
      <c r="BE135">
        <v>1</v>
      </c>
      <c r="BF135" s="36" t="s">
        <v>739</v>
      </c>
      <c r="BG135" s="36">
        <v>-10</v>
      </c>
      <c r="BH135">
        <v>1</v>
      </c>
      <c r="BI135" s="36"/>
      <c r="BJ135" s="36"/>
      <c r="BK135">
        <v>1</v>
      </c>
    </row>
    <row r="136" spans="1:63" x14ac:dyDescent="0.25">
      <c r="A136" s="36" t="s">
        <v>97</v>
      </c>
      <c r="B136" s="36">
        <v>-9</v>
      </c>
      <c r="C136">
        <v>2</v>
      </c>
      <c r="D136" s="36" t="s">
        <v>97</v>
      </c>
      <c r="E136" s="36">
        <v>1</v>
      </c>
      <c r="F136">
        <v>2</v>
      </c>
      <c r="G136" s="36" t="s">
        <v>97</v>
      </c>
      <c r="H136" s="36">
        <v>-5</v>
      </c>
      <c r="I136">
        <v>2</v>
      </c>
      <c r="J136" s="36" t="s">
        <v>97</v>
      </c>
      <c r="K136" s="36">
        <v>-4</v>
      </c>
      <c r="L136">
        <v>2</v>
      </c>
      <c r="M136" s="36" t="s">
        <v>707</v>
      </c>
      <c r="N136" s="36">
        <v>-19</v>
      </c>
      <c r="O136">
        <v>2</v>
      </c>
      <c r="P136" s="36" t="s">
        <v>97</v>
      </c>
      <c r="Q136" s="36">
        <v>7</v>
      </c>
      <c r="R136">
        <v>2</v>
      </c>
      <c r="S136" s="36" t="s">
        <v>31</v>
      </c>
      <c r="T136" s="36">
        <v>-3</v>
      </c>
      <c r="U136">
        <v>2</v>
      </c>
      <c r="V136" s="36" t="s">
        <v>31</v>
      </c>
      <c r="W136" s="36">
        <v>-1</v>
      </c>
      <c r="X136">
        <v>2</v>
      </c>
      <c r="Y136" s="36" t="s">
        <v>97</v>
      </c>
      <c r="Z136" s="36">
        <v>-15</v>
      </c>
      <c r="AA136">
        <v>2</v>
      </c>
      <c r="AB136" s="36" t="s">
        <v>392</v>
      </c>
      <c r="AC136" s="36">
        <v>0</v>
      </c>
      <c r="AD136">
        <v>2</v>
      </c>
      <c r="AE136" s="36" t="s">
        <v>739</v>
      </c>
      <c r="AF136" s="36">
        <v>15</v>
      </c>
      <c r="AG136">
        <v>2</v>
      </c>
      <c r="AH136" s="36" t="s">
        <v>497</v>
      </c>
      <c r="AI136" s="36">
        <v>-5</v>
      </c>
      <c r="AJ136">
        <v>2</v>
      </c>
      <c r="AK136" s="36" t="s">
        <v>497</v>
      </c>
      <c r="AL136" s="36">
        <v>8</v>
      </c>
      <c r="AM136">
        <v>2</v>
      </c>
      <c r="AN136" s="36" t="s">
        <v>497</v>
      </c>
      <c r="AO136" s="36">
        <v>8</v>
      </c>
      <c r="AP136">
        <v>2</v>
      </c>
      <c r="AQ136" s="36" t="s">
        <v>712</v>
      </c>
      <c r="AR136" s="36">
        <v>1</v>
      </c>
      <c r="AS136">
        <v>2</v>
      </c>
      <c r="AT136" s="36" t="s">
        <v>712</v>
      </c>
      <c r="AU136" s="36">
        <v>-1</v>
      </c>
      <c r="AV136">
        <v>2</v>
      </c>
      <c r="AW136" s="36" t="s">
        <v>128</v>
      </c>
      <c r="AX136" s="36">
        <v>-4</v>
      </c>
      <c r="AY136">
        <v>2</v>
      </c>
      <c r="AZ136" s="36" t="s">
        <v>31</v>
      </c>
      <c r="BA136" s="36">
        <v>-3</v>
      </c>
      <c r="BB136">
        <v>2</v>
      </c>
      <c r="BC136" s="36" t="s">
        <v>31</v>
      </c>
      <c r="BD136" s="36">
        <v>-12</v>
      </c>
      <c r="BE136">
        <v>2</v>
      </c>
      <c r="BF136" s="36" t="s">
        <v>31</v>
      </c>
      <c r="BG136" s="36">
        <v>-10</v>
      </c>
      <c r="BH136">
        <v>2</v>
      </c>
      <c r="BI136" s="36"/>
      <c r="BJ136" s="36"/>
      <c r="BK136">
        <v>2</v>
      </c>
    </row>
    <row r="137" spans="1:63" x14ac:dyDescent="0.25">
      <c r="A137" s="36" t="s">
        <v>697</v>
      </c>
      <c r="B137" s="36">
        <v>-9</v>
      </c>
      <c r="C137">
        <v>3</v>
      </c>
      <c r="D137" s="36" t="s">
        <v>697</v>
      </c>
      <c r="E137" s="36">
        <v>1</v>
      </c>
      <c r="F137">
        <v>3</v>
      </c>
      <c r="G137" s="36" t="s">
        <v>697</v>
      </c>
      <c r="H137" s="36">
        <v>-5</v>
      </c>
      <c r="I137">
        <v>3</v>
      </c>
      <c r="J137" s="36" t="s">
        <v>697</v>
      </c>
      <c r="K137" s="36">
        <v>-4</v>
      </c>
      <c r="L137">
        <v>3</v>
      </c>
      <c r="M137" s="36" t="s">
        <v>697</v>
      </c>
      <c r="N137" s="36">
        <v>-19</v>
      </c>
      <c r="O137">
        <v>3</v>
      </c>
      <c r="P137" s="36" t="s">
        <v>697</v>
      </c>
      <c r="Q137" s="36">
        <v>7</v>
      </c>
      <c r="R137">
        <v>3</v>
      </c>
      <c r="S137" s="36" t="s">
        <v>91</v>
      </c>
      <c r="T137" s="36">
        <v>-3</v>
      </c>
      <c r="U137">
        <v>3</v>
      </c>
      <c r="V137" s="36" t="s">
        <v>91</v>
      </c>
      <c r="W137" s="36">
        <v>-1</v>
      </c>
      <c r="X137">
        <v>3</v>
      </c>
      <c r="Y137" s="36" t="s">
        <v>697</v>
      </c>
      <c r="Z137" s="36">
        <v>-15</v>
      </c>
      <c r="AA137">
        <v>3</v>
      </c>
      <c r="AB137" s="36" t="s">
        <v>97</v>
      </c>
      <c r="AC137" s="36">
        <v>0</v>
      </c>
      <c r="AD137">
        <v>3</v>
      </c>
      <c r="AE137" s="36" t="s">
        <v>697</v>
      </c>
      <c r="AF137" s="36">
        <v>15</v>
      </c>
      <c r="AG137">
        <v>3</v>
      </c>
      <c r="AH137" s="36" t="s">
        <v>697</v>
      </c>
      <c r="AI137" s="36">
        <v>-5</v>
      </c>
      <c r="AJ137">
        <v>3</v>
      </c>
      <c r="AK137" s="36" t="s">
        <v>697</v>
      </c>
      <c r="AL137" s="36">
        <v>8</v>
      </c>
      <c r="AM137">
        <v>3</v>
      </c>
      <c r="AN137" s="36" t="s">
        <v>697</v>
      </c>
      <c r="AO137" s="36">
        <v>8</v>
      </c>
      <c r="AP137">
        <v>3</v>
      </c>
      <c r="AQ137" s="36" t="s">
        <v>697</v>
      </c>
      <c r="AR137" s="36">
        <v>1</v>
      </c>
      <c r="AS137">
        <v>3</v>
      </c>
      <c r="AT137" s="36" t="s">
        <v>697</v>
      </c>
      <c r="AU137" s="36">
        <v>-1</v>
      </c>
      <c r="AV137">
        <v>3</v>
      </c>
      <c r="AW137" s="36" t="s">
        <v>697</v>
      </c>
      <c r="AX137" s="36">
        <v>-4</v>
      </c>
      <c r="AY137">
        <v>3</v>
      </c>
      <c r="AZ137" s="36" t="s">
        <v>697</v>
      </c>
      <c r="BA137" s="36">
        <v>-3</v>
      </c>
      <c r="BB137">
        <v>3</v>
      </c>
      <c r="BC137" s="36" t="s">
        <v>91</v>
      </c>
      <c r="BD137" s="36">
        <v>-12</v>
      </c>
      <c r="BE137">
        <v>3</v>
      </c>
      <c r="BF137" s="36" t="s">
        <v>91</v>
      </c>
      <c r="BG137" s="36">
        <v>-10</v>
      </c>
      <c r="BH137">
        <v>3</v>
      </c>
      <c r="BI137" s="36"/>
      <c r="BJ137" s="36"/>
      <c r="BK137">
        <v>3</v>
      </c>
    </row>
    <row r="138" spans="1:63" x14ac:dyDescent="0.25">
      <c r="A138" s="36" t="s">
        <v>12</v>
      </c>
      <c r="B138" s="36">
        <v>-9</v>
      </c>
      <c r="C138">
        <v>4</v>
      </c>
      <c r="D138" s="36" t="s">
        <v>12</v>
      </c>
      <c r="E138" s="36">
        <v>1</v>
      </c>
      <c r="F138">
        <v>4</v>
      </c>
      <c r="G138" s="36" t="s">
        <v>12</v>
      </c>
      <c r="H138" s="36">
        <v>-5</v>
      </c>
      <c r="I138">
        <v>4</v>
      </c>
      <c r="J138" s="36" t="s">
        <v>12</v>
      </c>
      <c r="K138" s="36">
        <v>-4</v>
      </c>
      <c r="L138">
        <v>4</v>
      </c>
      <c r="M138" s="36" t="s">
        <v>12</v>
      </c>
      <c r="N138" s="36">
        <v>-19</v>
      </c>
      <c r="O138">
        <v>4</v>
      </c>
      <c r="P138" s="36" t="s">
        <v>12</v>
      </c>
      <c r="Q138" s="36">
        <v>7</v>
      </c>
      <c r="R138">
        <v>4</v>
      </c>
      <c r="S138" s="36" t="s">
        <v>12</v>
      </c>
      <c r="T138" s="36">
        <v>-3</v>
      </c>
      <c r="U138">
        <v>4</v>
      </c>
      <c r="V138" s="36" t="s">
        <v>12</v>
      </c>
      <c r="W138" s="36">
        <v>-1</v>
      </c>
      <c r="X138">
        <v>4</v>
      </c>
      <c r="Y138" s="36" t="s">
        <v>12</v>
      </c>
      <c r="Z138" s="36">
        <v>-15</v>
      </c>
      <c r="AA138">
        <v>4</v>
      </c>
      <c r="AB138" s="36" t="s">
        <v>12</v>
      </c>
      <c r="AC138" s="36">
        <v>0</v>
      </c>
      <c r="AD138">
        <v>4</v>
      </c>
      <c r="AE138" s="36" t="s">
        <v>12</v>
      </c>
      <c r="AF138" s="36">
        <v>15</v>
      </c>
      <c r="AG138">
        <v>4</v>
      </c>
      <c r="AH138" s="36" t="s">
        <v>12</v>
      </c>
      <c r="AI138" s="36">
        <v>-5</v>
      </c>
      <c r="AJ138">
        <v>4</v>
      </c>
      <c r="AK138" s="36" t="s">
        <v>12</v>
      </c>
      <c r="AL138" s="36">
        <v>8</v>
      </c>
      <c r="AM138">
        <v>4</v>
      </c>
      <c r="AN138" s="36" t="s">
        <v>12</v>
      </c>
      <c r="AO138" s="36">
        <v>8</v>
      </c>
      <c r="AP138">
        <v>4</v>
      </c>
      <c r="AQ138" s="36" t="s">
        <v>12</v>
      </c>
      <c r="AR138" s="36">
        <v>1</v>
      </c>
      <c r="AS138">
        <v>4</v>
      </c>
      <c r="AT138" s="36" t="s">
        <v>12</v>
      </c>
      <c r="AU138" s="36">
        <v>-1</v>
      </c>
      <c r="AV138">
        <v>4</v>
      </c>
      <c r="AW138" s="36" t="s">
        <v>12</v>
      </c>
      <c r="AX138" s="36">
        <v>-4</v>
      </c>
      <c r="AY138">
        <v>4</v>
      </c>
      <c r="AZ138" s="36" t="s">
        <v>12</v>
      </c>
      <c r="BA138" s="36">
        <v>-3</v>
      </c>
      <c r="BB138">
        <v>4</v>
      </c>
      <c r="BC138" s="36" t="s">
        <v>12</v>
      </c>
      <c r="BD138" s="36">
        <v>-12</v>
      </c>
      <c r="BE138">
        <v>4</v>
      </c>
      <c r="BF138" s="36" t="s">
        <v>12</v>
      </c>
      <c r="BG138" s="36">
        <v>-10</v>
      </c>
      <c r="BH138">
        <v>4</v>
      </c>
      <c r="BI138" s="36"/>
      <c r="BJ138" s="36"/>
      <c r="BK138">
        <v>4</v>
      </c>
    </row>
    <row r="139" spans="1:63" x14ac:dyDescent="0.25">
      <c r="A139" s="36" t="s">
        <v>615</v>
      </c>
      <c r="B139" s="36">
        <v>18</v>
      </c>
      <c r="C139">
        <v>1</v>
      </c>
      <c r="D139" s="36" t="s">
        <v>615</v>
      </c>
      <c r="E139" s="36">
        <v>1</v>
      </c>
      <c r="F139">
        <v>1</v>
      </c>
      <c r="G139" s="36" t="s">
        <v>615</v>
      </c>
      <c r="H139" s="36">
        <v>16</v>
      </c>
      <c r="I139">
        <v>1</v>
      </c>
      <c r="J139" s="36" t="s">
        <v>615</v>
      </c>
      <c r="K139" s="36">
        <v>-22</v>
      </c>
      <c r="L139">
        <v>1</v>
      </c>
      <c r="M139" s="36" t="s">
        <v>615</v>
      </c>
      <c r="N139" s="36">
        <v>0</v>
      </c>
      <c r="O139">
        <v>1</v>
      </c>
      <c r="P139" s="36" t="s">
        <v>615</v>
      </c>
      <c r="Q139" s="36">
        <v>19</v>
      </c>
      <c r="R139">
        <v>1</v>
      </c>
      <c r="S139" s="36" t="s">
        <v>712</v>
      </c>
      <c r="T139" s="36">
        <v>18</v>
      </c>
      <c r="U139">
        <v>1</v>
      </c>
      <c r="V139" s="36" t="s">
        <v>712</v>
      </c>
      <c r="W139" s="36">
        <v>4</v>
      </c>
      <c r="X139">
        <v>1</v>
      </c>
      <c r="Y139" s="36" t="s">
        <v>615</v>
      </c>
      <c r="Z139" s="36">
        <v>9</v>
      </c>
      <c r="AA139">
        <v>1</v>
      </c>
      <c r="AB139" s="36" t="s">
        <v>615</v>
      </c>
      <c r="AC139" s="36">
        <v>5</v>
      </c>
      <c r="AD139">
        <v>1</v>
      </c>
      <c r="AE139" s="36" t="s">
        <v>724</v>
      </c>
      <c r="AF139" s="36">
        <v>-6</v>
      </c>
      <c r="AG139">
        <v>1</v>
      </c>
      <c r="AH139" s="36" t="s">
        <v>615</v>
      </c>
      <c r="AI139" s="36">
        <v>-6</v>
      </c>
      <c r="AJ139">
        <v>1</v>
      </c>
      <c r="AK139" s="36" t="s">
        <v>615</v>
      </c>
      <c r="AL139" s="36">
        <v>-9</v>
      </c>
      <c r="AM139">
        <v>1</v>
      </c>
      <c r="AN139" s="36" t="s">
        <v>615</v>
      </c>
      <c r="AO139" s="36">
        <v>-10</v>
      </c>
      <c r="AP139">
        <v>1</v>
      </c>
      <c r="AQ139" s="36" t="s">
        <v>615</v>
      </c>
      <c r="AR139" s="36">
        <v>-19</v>
      </c>
      <c r="AS139">
        <v>1</v>
      </c>
      <c r="AT139" s="36" t="s">
        <v>128</v>
      </c>
      <c r="AU139" s="36">
        <v>-3</v>
      </c>
      <c r="AV139">
        <v>1</v>
      </c>
      <c r="AW139" s="36" t="s">
        <v>712</v>
      </c>
      <c r="AX139" s="36">
        <v>12</v>
      </c>
      <c r="AY139">
        <v>1</v>
      </c>
      <c r="AZ139" s="36" t="s">
        <v>712</v>
      </c>
      <c r="BA139" s="36">
        <v>-17</v>
      </c>
      <c r="BB139">
        <v>1</v>
      </c>
      <c r="BC139" s="36" t="s">
        <v>712</v>
      </c>
      <c r="BD139" s="36">
        <v>8</v>
      </c>
      <c r="BE139">
        <v>1</v>
      </c>
      <c r="BF139" s="36" t="s">
        <v>712</v>
      </c>
      <c r="BG139" s="36">
        <v>10</v>
      </c>
      <c r="BH139">
        <v>1</v>
      </c>
      <c r="BI139" s="36"/>
      <c r="BJ139" s="36"/>
      <c r="BK139">
        <v>1</v>
      </c>
    </row>
    <row r="140" spans="1:63" x14ac:dyDescent="0.25">
      <c r="A140" s="36" t="s">
        <v>857</v>
      </c>
      <c r="B140" s="36">
        <v>18</v>
      </c>
      <c r="C140">
        <v>2</v>
      </c>
      <c r="D140" s="36" t="s">
        <v>392</v>
      </c>
      <c r="E140" s="36">
        <v>1</v>
      </c>
      <c r="F140">
        <v>2</v>
      </c>
      <c r="G140" s="36" t="s">
        <v>392</v>
      </c>
      <c r="H140" s="36">
        <v>16</v>
      </c>
      <c r="I140">
        <v>2</v>
      </c>
      <c r="J140" s="36" t="s">
        <v>392</v>
      </c>
      <c r="K140" s="36">
        <v>-22</v>
      </c>
      <c r="L140">
        <v>2</v>
      </c>
      <c r="M140" s="36" t="s">
        <v>392</v>
      </c>
      <c r="N140" s="36">
        <v>0</v>
      </c>
      <c r="O140">
        <v>2</v>
      </c>
      <c r="P140" s="36" t="s">
        <v>392</v>
      </c>
      <c r="Q140" s="36">
        <v>19</v>
      </c>
      <c r="R140">
        <v>2</v>
      </c>
      <c r="S140" s="36" t="s">
        <v>392</v>
      </c>
      <c r="T140" s="36">
        <v>18</v>
      </c>
      <c r="U140">
        <v>2</v>
      </c>
      <c r="V140" s="36" t="s">
        <v>392</v>
      </c>
      <c r="W140" s="36">
        <v>4</v>
      </c>
      <c r="X140">
        <v>2</v>
      </c>
      <c r="Y140" s="36" t="s">
        <v>497</v>
      </c>
      <c r="Z140" s="36">
        <v>9</v>
      </c>
      <c r="AA140">
        <v>2</v>
      </c>
      <c r="AB140" s="36" t="s">
        <v>497</v>
      </c>
      <c r="AC140" s="36">
        <v>5</v>
      </c>
      <c r="AD140">
        <v>2</v>
      </c>
      <c r="AE140" s="36" t="s">
        <v>615</v>
      </c>
      <c r="AF140" s="36">
        <v>-6</v>
      </c>
      <c r="AG140">
        <v>2</v>
      </c>
      <c r="AH140" s="36" t="s">
        <v>392</v>
      </c>
      <c r="AI140" s="36">
        <v>-6</v>
      </c>
      <c r="AJ140">
        <v>2</v>
      </c>
      <c r="AK140" s="36" t="s">
        <v>392</v>
      </c>
      <c r="AL140" s="36">
        <v>-9</v>
      </c>
      <c r="AM140">
        <v>2</v>
      </c>
      <c r="AN140" s="36" t="s">
        <v>392</v>
      </c>
      <c r="AO140" s="36">
        <v>-10</v>
      </c>
      <c r="AP140">
        <v>2</v>
      </c>
      <c r="AQ140" s="36" t="s">
        <v>392</v>
      </c>
      <c r="AR140" s="36">
        <v>-19</v>
      </c>
      <c r="AS140">
        <v>2</v>
      </c>
      <c r="AT140" s="36" t="s">
        <v>392</v>
      </c>
      <c r="AU140" s="36">
        <v>-3</v>
      </c>
      <c r="AV140">
        <v>2</v>
      </c>
      <c r="AW140" s="36" t="s">
        <v>392</v>
      </c>
      <c r="AX140" s="36">
        <v>12</v>
      </c>
      <c r="AY140">
        <v>2</v>
      </c>
      <c r="AZ140" s="36" t="s">
        <v>392</v>
      </c>
      <c r="BA140" s="36">
        <v>-17</v>
      </c>
      <c r="BB140">
        <v>2</v>
      </c>
      <c r="BC140" s="36" t="s">
        <v>392</v>
      </c>
      <c r="BD140" s="36">
        <v>8</v>
      </c>
      <c r="BE140">
        <v>2</v>
      </c>
      <c r="BF140" s="36" t="s">
        <v>392</v>
      </c>
      <c r="BG140" s="36">
        <v>10</v>
      </c>
      <c r="BH140">
        <v>2</v>
      </c>
      <c r="BI140" s="36"/>
      <c r="BJ140" s="36"/>
      <c r="BK140">
        <v>2</v>
      </c>
    </row>
    <row r="141" spans="1:63" x14ac:dyDescent="0.25">
      <c r="A141" s="36" t="s">
        <v>91</v>
      </c>
      <c r="B141" s="36">
        <v>18</v>
      </c>
      <c r="C141">
        <v>3</v>
      </c>
      <c r="D141" s="36" t="s">
        <v>91</v>
      </c>
      <c r="E141" s="36">
        <v>1</v>
      </c>
      <c r="F141">
        <v>3</v>
      </c>
      <c r="G141" s="36" t="s">
        <v>91</v>
      </c>
      <c r="H141" s="36">
        <v>16</v>
      </c>
      <c r="I141">
        <v>3</v>
      </c>
      <c r="J141" s="36" t="s">
        <v>31</v>
      </c>
      <c r="K141" s="36">
        <v>-22</v>
      </c>
      <c r="L141">
        <v>3</v>
      </c>
      <c r="M141" s="36" t="s">
        <v>128</v>
      </c>
      <c r="N141" s="36">
        <v>0</v>
      </c>
      <c r="O141">
        <v>3</v>
      </c>
      <c r="P141" s="36" t="s">
        <v>91</v>
      </c>
      <c r="Q141" s="36">
        <v>19</v>
      </c>
      <c r="R141">
        <v>3</v>
      </c>
      <c r="S141" s="36" t="s">
        <v>697</v>
      </c>
      <c r="T141" s="36">
        <v>18</v>
      </c>
      <c r="U141">
        <v>3</v>
      </c>
      <c r="V141" s="36" t="s">
        <v>697</v>
      </c>
      <c r="W141" s="36">
        <v>4</v>
      </c>
      <c r="X141">
        <v>3</v>
      </c>
      <c r="Y141" s="36" t="s">
        <v>91</v>
      </c>
      <c r="Z141" s="36">
        <v>9</v>
      </c>
      <c r="AA141">
        <v>3</v>
      </c>
      <c r="AB141" s="36" t="s">
        <v>91</v>
      </c>
      <c r="AC141" s="36">
        <v>5</v>
      </c>
      <c r="AD141">
        <v>3</v>
      </c>
      <c r="AE141" s="36" t="s">
        <v>497</v>
      </c>
      <c r="AF141" s="36">
        <v>-6</v>
      </c>
      <c r="AG141">
        <v>3</v>
      </c>
      <c r="AH141" s="36" t="s">
        <v>91</v>
      </c>
      <c r="AI141" s="36">
        <v>-6</v>
      </c>
      <c r="AJ141">
        <v>3</v>
      </c>
      <c r="AK141" s="36" t="s">
        <v>91</v>
      </c>
      <c r="AL141" s="36">
        <v>-9</v>
      </c>
      <c r="AM141">
        <v>3</v>
      </c>
      <c r="AN141" s="36" t="s">
        <v>91</v>
      </c>
      <c r="AO141" s="36">
        <v>-10</v>
      </c>
      <c r="AP141">
        <v>3</v>
      </c>
      <c r="AQ141" s="36" t="s">
        <v>91</v>
      </c>
      <c r="AR141" s="36">
        <v>-19</v>
      </c>
      <c r="AS141">
        <v>3</v>
      </c>
      <c r="AT141" s="36" t="s">
        <v>91</v>
      </c>
      <c r="AU141" s="36">
        <v>-3</v>
      </c>
      <c r="AV141">
        <v>3</v>
      </c>
      <c r="AW141" s="36" t="s">
        <v>91</v>
      </c>
      <c r="AX141" s="36">
        <v>12</v>
      </c>
      <c r="AY141">
        <v>3</v>
      </c>
      <c r="AZ141" s="36" t="s">
        <v>91</v>
      </c>
      <c r="BA141" s="36">
        <v>-17</v>
      </c>
      <c r="BB141">
        <v>3</v>
      </c>
      <c r="BC141" s="36" t="s">
        <v>697</v>
      </c>
      <c r="BD141" s="36">
        <v>8</v>
      </c>
      <c r="BE141">
        <v>3</v>
      </c>
      <c r="BF141" s="36" t="s">
        <v>697</v>
      </c>
      <c r="BG141" s="36">
        <v>10</v>
      </c>
      <c r="BH141">
        <v>3</v>
      </c>
      <c r="BI141" s="36"/>
      <c r="BJ141" s="36"/>
      <c r="BK141">
        <v>3</v>
      </c>
    </row>
    <row r="142" spans="1:63" x14ac:dyDescent="0.25">
      <c r="A142" s="36" t="s">
        <v>395</v>
      </c>
      <c r="B142" s="36">
        <v>18</v>
      </c>
      <c r="C142">
        <v>4</v>
      </c>
      <c r="D142" s="36" t="s">
        <v>395</v>
      </c>
      <c r="E142" s="36">
        <v>1</v>
      </c>
      <c r="F142">
        <v>4</v>
      </c>
      <c r="G142" s="36" t="s">
        <v>395</v>
      </c>
      <c r="H142" s="36">
        <v>16</v>
      </c>
      <c r="I142">
        <v>4</v>
      </c>
      <c r="J142" s="36" t="s">
        <v>91</v>
      </c>
      <c r="K142" s="36">
        <v>-22</v>
      </c>
      <c r="L142">
        <v>4</v>
      </c>
      <c r="M142" s="36" t="s">
        <v>559</v>
      </c>
      <c r="N142" s="36">
        <v>0</v>
      </c>
      <c r="O142">
        <v>4</v>
      </c>
      <c r="P142" s="36" t="s">
        <v>559</v>
      </c>
      <c r="Q142" s="36">
        <v>19</v>
      </c>
      <c r="R142">
        <v>4</v>
      </c>
      <c r="S142" s="36" t="s">
        <v>707</v>
      </c>
      <c r="T142" s="36">
        <v>18</v>
      </c>
      <c r="U142">
        <v>4</v>
      </c>
      <c r="V142" s="36" t="s">
        <v>707</v>
      </c>
      <c r="W142" s="36">
        <v>4</v>
      </c>
      <c r="X142">
        <v>4</v>
      </c>
      <c r="Y142" s="36" t="s">
        <v>559</v>
      </c>
      <c r="Z142" s="36">
        <v>9</v>
      </c>
      <c r="AA142">
        <v>4</v>
      </c>
      <c r="AB142" s="36" t="s">
        <v>559</v>
      </c>
      <c r="AC142" s="36">
        <v>5</v>
      </c>
      <c r="AD142">
        <v>4</v>
      </c>
      <c r="AE142" s="36" t="s">
        <v>91</v>
      </c>
      <c r="AF142" s="36">
        <v>-6</v>
      </c>
      <c r="AG142">
        <v>4</v>
      </c>
      <c r="AH142" s="36" t="s">
        <v>559</v>
      </c>
      <c r="AI142" s="36">
        <v>-6</v>
      </c>
      <c r="AJ142">
        <v>4</v>
      </c>
      <c r="AK142" s="36" t="s">
        <v>559</v>
      </c>
      <c r="AL142" s="36">
        <v>-9</v>
      </c>
      <c r="AM142">
        <v>4</v>
      </c>
      <c r="AN142" s="36" t="s">
        <v>559</v>
      </c>
      <c r="AO142" s="36">
        <v>-10</v>
      </c>
      <c r="AP142">
        <v>4</v>
      </c>
      <c r="AQ142" s="36" t="s">
        <v>559</v>
      </c>
      <c r="AR142" s="36">
        <v>-19</v>
      </c>
      <c r="AS142">
        <v>4</v>
      </c>
      <c r="AT142" s="36" t="s">
        <v>707</v>
      </c>
      <c r="AU142" s="36">
        <v>-3</v>
      </c>
      <c r="AV142">
        <v>4</v>
      </c>
      <c r="AW142" s="36" t="s">
        <v>707</v>
      </c>
      <c r="AX142" s="36">
        <v>12</v>
      </c>
      <c r="AY142">
        <v>4</v>
      </c>
      <c r="AZ142" s="36" t="s">
        <v>707</v>
      </c>
      <c r="BA142" s="36">
        <v>-17</v>
      </c>
      <c r="BB142">
        <v>4</v>
      </c>
      <c r="BC142" s="36" t="s">
        <v>707</v>
      </c>
      <c r="BD142" s="36">
        <v>8</v>
      </c>
      <c r="BE142">
        <v>4</v>
      </c>
      <c r="BF142" s="36" t="s">
        <v>707</v>
      </c>
      <c r="BG142" s="36">
        <v>10</v>
      </c>
      <c r="BH142">
        <v>4</v>
      </c>
      <c r="BI142" s="36"/>
      <c r="BJ142" s="36"/>
      <c r="BK142">
        <v>4</v>
      </c>
    </row>
    <row r="143" spans="1:63" x14ac:dyDescent="0.25">
      <c r="A143" s="36" t="s">
        <v>606</v>
      </c>
      <c r="B143" s="36">
        <v>-31</v>
      </c>
      <c r="C143">
        <v>1</v>
      </c>
      <c r="D143" s="36" t="s">
        <v>606</v>
      </c>
      <c r="E143" s="36">
        <v>2</v>
      </c>
      <c r="F143">
        <v>1</v>
      </c>
      <c r="G143" s="36" t="s">
        <v>606</v>
      </c>
      <c r="H143" s="36">
        <v>-15</v>
      </c>
      <c r="I143">
        <v>1</v>
      </c>
      <c r="J143" s="36" t="s">
        <v>606</v>
      </c>
      <c r="K143" s="36">
        <v>-2</v>
      </c>
      <c r="L143">
        <v>1</v>
      </c>
      <c r="M143" s="36" t="s">
        <v>606</v>
      </c>
      <c r="N143" s="36">
        <v>14</v>
      </c>
      <c r="O143">
        <v>1</v>
      </c>
      <c r="P143" s="36" t="s">
        <v>606</v>
      </c>
      <c r="Q143" s="36">
        <v>-6</v>
      </c>
      <c r="R143">
        <v>1</v>
      </c>
      <c r="S143" s="36" t="s">
        <v>606</v>
      </c>
      <c r="T143" s="36">
        <v>-6</v>
      </c>
      <c r="U143">
        <v>1</v>
      </c>
      <c r="V143" s="36" t="s">
        <v>606</v>
      </c>
      <c r="W143" s="36">
        <v>-3</v>
      </c>
      <c r="X143">
        <v>1</v>
      </c>
      <c r="Y143" s="36" t="s">
        <v>606</v>
      </c>
      <c r="Z143" s="36">
        <v>5</v>
      </c>
      <c r="AA143">
        <v>1</v>
      </c>
      <c r="AB143" s="36" t="s">
        <v>606</v>
      </c>
      <c r="AC143" s="36">
        <v>-4</v>
      </c>
      <c r="AD143">
        <v>1</v>
      </c>
      <c r="AE143" s="36" t="s">
        <v>606</v>
      </c>
      <c r="AF143" s="36">
        <v>4</v>
      </c>
      <c r="AG143">
        <v>1</v>
      </c>
      <c r="AH143" s="36" t="s">
        <v>606</v>
      </c>
      <c r="AI143" s="36">
        <v>11</v>
      </c>
      <c r="AJ143">
        <v>1</v>
      </c>
      <c r="AK143" s="36" t="s">
        <v>606</v>
      </c>
      <c r="AL143" s="36">
        <v>-3</v>
      </c>
      <c r="AM143">
        <v>1</v>
      </c>
      <c r="AN143" s="36" t="s">
        <v>606</v>
      </c>
      <c r="AO143" s="36">
        <v>3</v>
      </c>
      <c r="AP143">
        <v>1</v>
      </c>
      <c r="AQ143" s="36" t="s">
        <v>503</v>
      </c>
      <c r="AR143" s="36">
        <v>-3</v>
      </c>
      <c r="AS143">
        <v>1</v>
      </c>
      <c r="AT143" s="36" t="s">
        <v>606</v>
      </c>
      <c r="AU143" s="36">
        <v>18</v>
      </c>
      <c r="AV143">
        <v>1</v>
      </c>
      <c r="AW143" s="36" t="s">
        <v>606</v>
      </c>
      <c r="AX143" s="36">
        <v>10</v>
      </c>
      <c r="AY143">
        <v>1</v>
      </c>
      <c r="AZ143" s="36" t="s">
        <v>606</v>
      </c>
      <c r="BA143" s="36">
        <v>3</v>
      </c>
      <c r="BB143">
        <v>1</v>
      </c>
      <c r="BC143" s="36" t="s">
        <v>606</v>
      </c>
      <c r="BD143" s="36">
        <v>6</v>
      </c>
      <c r="BE143">
        <v>1</v>
      </c>
      <c r="BF143" s="36" t="s">
        <v>606</v>
      </c>
      <c r="BG143" s="36">
        <v>-4</v>
      </c>
      <c r="BH143">
        <v>1</v>
      </c>
      <c r="BI143" s="36"/>
      <c r="BJ143" s="36"/>
      <c r="BK143">
        <v>1</v>
      </c>
    </row>
    <row r="144" spans="1:63" x14ac:dyDescent="0.25">
      <c r="A144" s="36" t="s">
        <v>148</v>
      </c>
      <c r="B144" s="36">
        <v>-31</v>
      </c>
      <c r="C144">
        <v>2</v>
      </c>
      <c r="D144" s="36" t="s">
        <v>148</v>
      </c>
      <c r="E144" s="36">
        <v>2</v>
      </c>
      <c r="F144">
        <v>2</v>
      </c>
      <c r="G144" s="36" t="s">
        <v>148</v>
      </c>
      <c r="H144" s="36">
        <v>-15</v>
      </c>
      <c r="I144">
        <v>2</v>
      </c>
      <c r="J144" s="36" t="s">
        <v>879</v>
      </c>
      <c r="K144" s="36">
        <v>-2</v>
      </c>
      <c r="L144">
        <v>2</v>
      </c>
      <c r="M144" s="36" t="s">
        <v>31</v>
      </c>
      <c r="N144" s="36">
        <v>14</v>
      </c>
      <c r="O144">
        <v>2</v>
      </c>
      <c r="P144" s="36" t="s">
        <v>31</v>
      </c>
      <c r="Q144" s="36">
        <v>-6</v>
      </c>
      <c r="R144">
        <v>2</v>
      </c>
      <c r="S144" s="36" t="s">
        <v>503</v>
      </c>
      <c r="T144" s="36">
        <v>-6</v>
      </c>
      <c r="U144">
        <v>2</v>
      </c>
      <c r="V144" s="36" t="s">
        <v>503</v>
      </c>
      <c r="W144" s="36">
        <v>-3</v>
      </c>
      <c r="X144">
        <v>2</v>
      </c>
      <c r="Y144" s="36" t="s">
        <v>31</v>
      </c>
      <c r="Z144" s="36">
        <v>5</v>
      </c>
      <c r="AA144">
        <v>2</v>
      </c>
      <c r="AB144" s="36" t="s">
        <v>31</v>
      </c>
      <c r="AC144" s="36">
        <v>-4</v>
      </c>
      <c r="AD144">
        <v>2</v>
      </c>
      <c r="AE144" s="36" t="s">
        <v>31</v>
      </c>
      <c r="AF144" s="36">
        <v>4</v>
      </c>
      <c r="AG144">
        <v>2</v>
      </c>
      <c r="AH144" s="36" t="s">
        <v>31</v>
      </c>
      <c r="AI144" s="36">
        <v>11</v>
      </c>
      <c r="AJ144">
        <v>2</v>
      </c>
      <c r="AK144" s="36" t="s">
        <v>31</v>
      </c>
      <c r="AL144" s="36">
        <v>-3</v>
      </c>
      <c r="AM144">
        <v>2</v>
      </c>
      <c r="AN144" s="36" t="s">
        <v>31</v>
      </c>
      <c r="AO144" s="36">
        <v>3</v>
      </c>
      <c r="AP144">
        <v>2</v>
      </c>
      <c r="AQ144" s="36" t="s">
        <v>606</v>
      </c>
      <c r="AR144" s="36">
        <v>-3</v>
      </c>
      <c r="AS144">
        <v>2</v>
      </c>
      <c r="AT144" s="36" t="s">
        <v>503</v>
      </c>
      <c r="AU144" s="36">
        <v>18</v>
      </c>
      <c r="AV144">
        <v>2</v>
      </c>
      <c r="AW144" s="36" t="s">
        <v>503</v>
      </c>
      <c r="AX144" s="36">
        <v>10</v>
      </c>
      <c r="AY144">
        <v>2</v>
      </c>
      <c r="AZ144" s="36" t="s">
        <v>503</v>
      </c>
      <c r="BA144" s="36">
        <v>3</v>
      </c>
      <c r="BB144">
        <v>2</v>
      </c>
      <c r="BC144" s="36" t="s">
        <v>503</v>
      </c>
      <c r="BD144" s="36">
        <v>6</v>
      </c>
      <c r="BE144">
        <v>2</v>
      </c>
      <c r="BF144" s="36" t="s">
        <v>503</v>
      </c>
      <c r="BG144" s="36">
        <v>-4</v>
      </c>
      <c r="BH144">
        <v>2</v>
      </c>
      <c r="BI144" s="36"/>
      <c r="BJ144" s="36"/>
      <c r="BK144">
        <v>2</v>
      </c>
    </row>
    <row r="145" spans="1:63" x14ac:dyDescent="0.25">
      <c r="A145" s="36" t="s">
        <v>559</v>
      </c>
      <c r="B145" s="36">
        <v>-31</v>
      </c>
      <c r="C145">
        <v>3</v>
      </c>
      <c r="D145" s="36" t="s">
        <v>559</v>
      </c>
      <c r="E145" s="36">
        <v>2</v>
      </c>
      <c r="F145">
        <v>3</v>
      </c>
      <c r="G145" s="36" t="s">
        <v>559</v>
      </c>
      <c r="H145" s="36">
        <v>-15</v>
      </c>
      <c r="I145">
        <v>3</v>
      </c>
      <c r="J145" s="36" t="s">
        <v>559</v>
      </c>
      <c r="K145" s="36">
        <v>-2</v>
      </c>
      <c r="L145">
        <v>3</v>
      </c>
      <c r="M145" s="36" t="s">
        <v>879</v>
      </c>
      <c r="N145" s="36">
        <v>14</v>
      </c>
      <c r="O145">
        <v>3</v>
      </c>
      <c r="P145" s="36" t="s">
        <v>879</v>
      </c>
      <c r="Q145" s="36">
        <v>-6</v>
      </c>
      <c r="R145">
        <v>3</v>
      </c>
      <c r="S145" s="36" t="s">
        <v>497</v>
      </c>
      <c r="T145" s="36">
        <v>-6</v>
      </c>
      <c r="U145">
        <v>3</v>
      </c>
      <c r="V145" s="36" t="s">
        <v>497</v>
      </c>
      <c r="W145" s="36">
        <v>-3</v>
      </c>
      <c r="X145">
        <v>3</v>
      </c>
      <c r="Y145" s="36" t="s">
        <v>879</v>
      </c>
      <c r="Z145" s="36">
        <v>5</v>
      </c>
      <c r="AA145">
        <v>3</v>
      </c>
      <c r="AB145" s="36" t="s">
        <v>879</v>
      </c>
      <c r="AC145" s="36">
        <v>-4</v>
      </c>
      <c r="AD145">
        <v>3</v>
      </c>
      <c r="AE145" s="36" t="s">
        <v>879</v>
      </c>
      <c r="AF145" s="36">
        <v>4</v>
      </c>
      <c r="AG145">
        <v>3</v>
      </c>
      <c r="AH145" s="36" t="s">
        <v>879</v>
      </c>
      <c r="AI145" s="36">
        <v>11</v>
      </c>
      <c r="AJ145">
        <v>3</v>
      </c>
      <c r="AK145" s="36" t="s">
        <v>879</v>
      </c>
      <c r="AL145" s="36">
        <v>-3</v>
      </c>
      <c r="AM145">
        <v>3</v>
      </c>
      <c r="AN145" s="36" t="s">
        <v>879</v>
      </c>
      <c r="AO145" s="36">
        <v>3</v>
      </c>
      <c r="AP145">
        <v>3</v>
      </c>
      <c r="AQ145" s="36" t="s">
        <v>497</v>
      </c>
      <c r="AR145" s="36">
        <v>-3</v>
      </c>
      <c r="AS145">
        <v>3</v>
      </c>
      <c r="AT145" s="36" t="s">
        <v>497</v>
      </c>
      <c r="AU145" s="36">
        <v>18</v>
      </c>
      <c r="AV145">
        <v>3</v>
      </c>
      <c r="AW145" s="36" t="s">
        <v>497</v>
      </c>
      <c r="AX145" s="36">
        <v>10</v>
      </c>
      <c r="AY145">
        <v>3</v>
      </c>
      <c r="AZ145" s="36" t="s">
        <v>497</v>
      </c>
      <c r="BA145" s="36">
        <v>3</v>
      </c>
      <c r="BB145">
        <v>3</v>
      </c>
      <c r="BC145" s="36" t="s">
        <v>497</v>
      </c>
      <c r="BD145" s="36">
        <v>6</v>
      </c>
      <c r="BE145">
        <v>3</v>
      </c>
      <c r="BF145" s="36" t="s">
        <v>497</v>
      </c>
      <c r="BG145" s="36">
        <v>-4</v>
      </c>
      <c r="BH145">
        <v>3</v>
      </c>
      <c r="BI145" s="36"/>
      <c r="BJ145" s="36"/>
      <c r="BK145">
        <v>3</v>
      </c>
    </row>
    <row r="146" spans="1:63" x14ac:dyDescent="0.25">
      <c r="A146" s="36" t="s">
        <v>150</v>
      </c>
      <c r="B146" s="36">
        <v>-31</v>
      </c>
      <c r="C146">
        <v>4</v>
      </c>
      <c r="D146" s="36" t="s">
        <v>150</v>
      </c>
      <c r="E146" s="36">
        <v>2</v>
      </c>
      <c r="F146">
        <v>4</v>
      </c>
      <c r="G146" s="36" t="s">
        <v>150</v>
      </c>
      <c r="H146" s="36">
        <v>-15</v>
      </c>
      <c r="I146">
        <v>4</v>
      </c>
      <c r="J146" s="36" t="s">
        <v>150</v>
      </c>
      <c r="K146" s="36">
        <v>-2</v>
      </c>
      <c r="L146">
        <v>4</v>
      </c>
      <c r="M146" s="36" t="s">
        <v>150</v>
      </c>
      <c r="N146" s="36">
        <v>14</v>
      </c>
      <c r="O146">
        <v>4</v>
      </c>
      <c r="P146" s="36" t="s">
        <v>150</v>
      </c>
      <c r="Q146" s="36">
        <v>-6</v>
      </c>
      <c r="R146">
        <v>4</v>
      </c>
      <c r="S146" s="36" t="s">
        <v>150</v>
      </c>
      <c r="T146" s="36">
        <v>-6</v>
      </c>
      <c r="U146">
        <v>4</v>
      </c>
      <c r="V146" s="36" t="s">
        <v>150</v>
      </c>
      <c r="W146" s="36">
        <v>-3</v>
      </c>
      <c r="X146">
        <v>4</v>
      </c>
      <c r="Y146" s="36" t="s">
        <v>150</v>
      </c>
      <c r="Z146" s="36">
        <v>5</v>
      </c>
      <c r="AA146">
        <v>4</v>
      </c>
      <c r="AB146" s="36" t="s">
        <v>150</v>
      </c>
      <c r="AC146" s="36">
        <v>-4</v>
      </c>
      <c r="AD146">
        <v>4</v>
      </c>
      <c r="AE146" s="36" t="s">
        <v>150</v>
      </c>
      <c r="AF146" s="36">
        <v>4</v>
      </c>
      <c r="AG146">
        <v>4</v>
      </c>
      <c r="AH146" s="36" t="s">
        <v>150</v>
      </c>
      <c r="AI146" s="36">
        <v>11</v>
      </c>
      <c r="AJ146">
        <v>4</v>
      </c>
      <c r="AK146" s="36" t="s">
        <v>150</v>
      </c>
      <c r="AL146" s="36">
        <v>-3</v>
      </c>
      <c r="AM146">
        <v>4</v>
      </c>
      <c r="AN146" s="36" t="s">
        <v>150</v>
      </c>
      <c r="AO146" s="36">
        <v>3</v>
      </c>
      <c r="AP146">
        <v>4</v>
      </c>
      <c r="AQ146" s="36" t="s">
        <v>150</v>
      </c>
      <c r="AR146" s="36">
        <v>-3</v>
      </c>
      <c r="AS146">
        <v>4</v>
      </c>
      <c r="AT146" s="36" t="s">
        <v>150</v>
      </c>
      <c r="AU146" s="36">
        <v>18</v>
      </c>
      <c r="AV146">
        <v>4</v>
      </c>
      <c r="AW146" s="36" t="s">
        <v>150</v>
      </c>
      <c r="AX146" s="36">
        <v>10</v>
      </c>
      <c r="AY146">
        <v>4</v>
      </c>
      <c r="AZ146" s="36" t="s">
        <v>150</v>
      </c>
      <c r="BA146" s="36">
        <v>3</v>
      </c>
      <c r="BB146">
        <v>4</v>
      </c>
      <c r="BC146" s="36" t="s">
        <v>150</v>
      </c>
      <c r="BD146" s="36">
        <v>6</v>
      </c>
      <c r="BE146">
        <v>4</v>
      </c>
      <c r="BF146" s="36" t="s">
        <v>150</v>
      </c>
      <c r="BG146" s="36">
        <v>-4</v>
      </c>
      <c r="BH146">
        <v>4</v>
      </c>
      <c r="BI146" s="36"/>
      <c r="BJ146" s="36"/>
      <c r="BK146">
        <v>4</v>
      </c>
    </row>
    <row r="147" spans="1:63" x14ac:dyDescent="0.25">
      <c r="A147" s="36">
        <v>0</v>
      </c>
      <c r="B147" s="36">
        <v>-25</v>
      </c>
      <c r="C147">
        <v>1</v>
      </c>
      <c r="D147" s="36" t="s">
        <v>723</v>
      </c>
      <c r="E147" s="36">
        <v>1</v>
      </c>
      <c r="F147">
        <v>1</v>
      </c>
      <c r="G147" s="36" t="s">
        <v>723</v>
      </c>
      <c r="H147" s="36">
        <v>-4</v>
      </c>
      <c r="I147">
        <v>1</v>
      </c>
      <c r="J147" s="36" t="s">
        <v>723</v>
      </c>
      <c r="K147" s="36">
        <v>12</v>
      </c>
      <c r="L147">
        <v>1</v>
      </c>
      <c r="M147" s="36" t="s">
        <v>723</v>
      </c>
      <c r="N147" s="36">
        <v>0</v>
      </c>
      <c r="O147">
        <v>1</v>
      </c>
      <c r="P147" s="36" t="s">
        <v>723</v>
      </c>
      <c r="Q147" s="36">
        <v>-3</v>
      </c>
      <c r="R147">
        <v>1</v>
      </c>
      <c r="S147" s="36" t="s">
        <v>724</v>
      </c>
      <c r="T147" s="36">
        <v>6</v>
      </c>
      <c r="U147">
        <v>1</v>
      </c>
      <c r="V147" s="36" t="s">
        <v>724</v>
      </c>
      <c r="W147" s="36">
        <v>-11</v>
      </c>
      <c r="X147">
        <v>1</v>
      </c>
      <c r="Y147" s="36" t="s">
        <v>723</v>
      </c>
      <c r="Z147" s="36">
        <v>1</v>
      </c>
      <c r="AA147">
        <v>1</v>
      </c>
      <c r="AB147" s="36" t="s">
        <v>723</v>
      </c>
      <c r="AC147" s="36">
        <v>-4</v>
      </c>
      <c r="AD147">
        <v>1</v>
      </c>
      <c r="AE147" s="36" t="s">
        <v>723</v>
      </c>
      <c r="AF147" s="36">
        <v>9</v>
      </c>
      <c r="AG147">
        <v>1</v>
      </c>
      <c r="AH147" s="36" t="s">
        <v>723</v>
      </c>
      <c r="AI147" s="36">
        <v>-10</v>
      </c>
      <c r="AJ147">
        <v>1</v>
      </c>
      <c r="AK147" s="36" t="s">
        <v>724</v>
      </c>
      <c r="AL147" s="36">
        <v>-12</v>
      </c>
      <c r="AM147">
        <v>1</v>
      </c>
      <c r="AN147" s="36" t="s">
        <v>724</v>
      </c>
      <c r="AO147" s="36">
        <v>2</v>
      </c>
      <c r="AP147">
        <v>1</v>
      </c>
      <c r="AQ147" s="36" t="s">
        <v>724</v>
      </c>
      <c r="AR147" s="36">
        <v>1</v>
      </c>
      <c r="AS147">
        <v>1</v>
      </c>
      <c r="AT147" s="36" t="s">
        <v>724</v>
      </c>
      <c r="AU147" s="36">
        <v>-17</v>
      </c>
      <c r="AV147">
        <v>1</v>
      </c>
      <c r="AW147" s="36" t="s">
        <v>724</v>
      </c>
      <c r="AX147" s="36">
        <v>-4</v>
      </c>
      <c r="AY147">
        <v>1</v>
      </c>
      <c r="AZ147" s="36" t="s">
        <v>878</v>
      </c>
      <c r="BA147" s="36">
        <v>1</v>
      </c>
      <c r="BB147">
        <v>1</v>
      </c>
      <c r="BC147" s="36" t="s">
        <v>724</v>
      </c>
      <c r="BD147" s="36">
        <v>8</v>
      </c>
      <c r="BE147">
        <v>1</v>
      </c>
      <c r="BF147" s="36">
        <v>0</v>
      </c>
      <c r="BG147" s="36"/>
      <c r="BH147">
        <v>1</v>
      </c>
      <c r="BI147" s="36"/>
      <c r="BJ147" s="36"/>
      <c r="BK147">
        <v>1</v>
      </c>
    </row>
    <row r="148" spans="1:63" x14ac:dyDescent="0.25">
      <c r="A148" s="36" t="s">
        <v>877</v>
      </c>
      <c r="B148" s="36">
        <v>-25</v>
      </c>
      <c r="C148">
        <v>2</v>
      </c>
      <c r="D148" s="36" t="s">
        <v>877</v>
      </c>
      <c r="E148" s="36">
        <v>1</v>
      </c>
      <c r="F148">
        <v>2</v>
      </c>
      <c r="G148" s="36" t="s">
        <v>877</v>
      </c>
      <c r="H148" s="36">
        <v>-4</v>
      </c>
      <c r="I148">
        <v>2</v>
      </c>
      <c r="J148" s="36" t="s">
        <v>877</v>
      </c>
      <c r="K148" s="36">
        <v>12</v>
      </c>
      <c r="L148">
        <v>2</v>
      </c>
      <c r="M148" s="36" t="s">
        <v>877</v>
      </c>
      <c r="N148" s="36">
        <v>0</v>
      </c>
      <c r="O148">
        <v>2</v>
      </c>
      <c r="P148" s="36" t="s">
        <v>875</v>
      </c>
      <c r="Q148" s="36">
        <v>-3</v>
      </c>
      <c r="R148">
        <v>2</v>
      </c>
      <c r="S148" s="36" t="s">
        <v>128</v>
      </c>
      <c r="T148" s="36">
        <v>6</v>
      </c>
      <c r="U148">
        <v>2</v>
      </c>
      <c r="V148" s="36" t="s">
        <v>128</v>
      </c>
      <c r="W148" s="36">
        <v>-11</v>
      </c>
      <c r="X148">
        <v>2</v>
      </c>
      <c r="Y148" s="36" t="s">
        <v>739</v>
      </c>
      <c r="Z148" s="36">
        <v>1</v>
      </c>
      <c r="AA148">
        <v>2</v>
      </c>
      <c r="AB148" s="36" t="s">
        <v>877</v>
      </c>
      <c r="AC148" s="36">
        <v>-4</v>
      </c>
      <c r="AD148">
        <v>2</v>
      </c>
      <c r="AE148" s="36" t="s">
        <v>603</v>
      </c>
      <c r="AF148" s="36">
        <v>9</v>
      </c>
      <c r="AG148">
        <v>2</v>
      </c>
      <c r="AH148" s="36" t="s">
        <v>603</v>
      </c>
      <c r="AI148" s="36">
        <v>-10</v>
      </c>
      <c r="AJ148">
        <v>2</v>
      </c>
      <c r="AK148" s="36" t="s">
        <v>100</v>
      </c>
      <c r="AL148" s="36">
        <v>-12</v>
      </c>
      <c r="AM148">
        <v>2</v>
      </c>
      <c r="AN148" s="36" t="s">
        <v>100</v>
      </c>
      <c r="AO148" s="36">
        <v>2</v>
      </c>
      <c r="AP148">
        <v>2</v>
      </c>
      <c r="AQ148" s="36" t="s">
        <v>603</v>
      </c>
      <c r="AR148" s="36">
        <v>1</v>
      </c>
      <c r="AS148">
        <v>2</v>
      </c>
      <c r="AT148" s="36" t="s">
        <v>723</v>
      </c>
      <c r="AU148" s="36">
        <v>-17</v>
      </c>
      <c r="AV148">
        <v>2</v>
      </c>
      <c r="AW148" s="36" t="s">
        <v>126</v>
      </c>
      <c r="AX148" s="36">
        <v>-4</v>
      </c>
      <c r="AY148">
        <v>2</v>
      </c>
      <c r="AZ148" s="36" t="s">
        <v>724</v>
      </c>
      <c r="BA148" s="36">
        <v>1</v>
      </c>
      <c r="BB148">
        <v>2</v>
      </c>
      <c r="BC148" s="36" t="s">
        <v>97</v>
      </c>
      <c r="BD148" s="36">
        <v>8</v>
      </c>
      <c r="BE148">
        <v>2</v>
      </c>
      <c r="BF148" s="36">
        <v>0</v>
      </c>
      <c r="BG148" s="36"/>
      <c r="BH148">
        <v>2</v>
      </c>
      <c r="BI148" s="36"/>
      <c r="BJ148" s="36"/>
      <c r="BK148">
        <v>2</v>
      </c>
    </row>
    <row r="149" spans="1:63" x14ac:dyDescent="0.25">
      <c r="A149" s="36" t="s">
        <v>71</v>
      </c>
      <c r="B149" s="36">
        <v>-25</v>
      </c>
      <c r="C149">
        <v>3</v>
      </c>
      <c r="D149" s="36" t="s">
        <v>71</v>
      </c>
      <c r="E149" s="36">
        <v>1</v>
      </c>
      <c r="F149">
        <v>3</v>
      </c>
      <c r="G149" s="36" t="s">
        <v>71</v>
      </c>
      <c r="H149" s="36">
        <v>-4</v>
      </c>
      <c r="I149">
        <v>3</v>
      </c>
      <c r="J149" s="36" t="s">
        <v>126</v>
      </c>
      <c r="K149" s="36">
        <v>12</v>
      </c>
      <c r="L149">
        <v>3</v>
      </c>
      <c r="M149" s="36" t="s">
        <v>875</v>
      </c>
      <c r="N149" s="36">
        <v>0</v>
      </c>
      <c r="O149">
        <v>3</v>
      </c>
      <c r="P149" s="36" t="s">
        <v>126</v>
      </c>
      <c r="Q149" s="36">
        <v>-3</v>
      </c>
      <c r="R149">
        <v>3</v>
      </c>
      <c r="S149" s="36" t="s">
        <v>100</v>
      </c>
      <c r="T149" s="36">
        <v>6</v>
      </c>
      <c r="U149">
        <v>3</v>
      </c>
      <c r="V149" s="36" t="s">
        <v>100</v>
      </c>
      <c r="W149" s="36">
        <v>-11</v>
      </c>
      <c r="X149">
        <v>3</v>
      </c>
      <c r="Y149" s="36" t="s">
        <v>126</v>
      </c>
      <c r="Z149" s="36">
        <v>1</v>
      </c>
      <c r="AA149">
        <v>3</v>
      </c>
      <c r="AB149" s="36" t="s">
        <v>126</v>
      </c>
      <c r="AC149" s="36">
        <v>-4</v>
      </c>
      <c r="AD149">
        <v>3</v>
      </c>
      <c r="AE149" s="36" t="s">
        <v>128</v>
      </c>
      <c r="AF149" s="36">
        <v>9</v>
      </c>
      <c r="AG149">
        <v>3</v>
      </c>
      <c r="AH149" s="36" t="s">
        <v>128</v>
      </c>
      <c r="AI149" s="36">
        <v>-10</v>
      </c>
      <c r="AJ149">
        <v>3</v>
      </c>
      <c r="AK149" s="36" t="s">
        <v>128</v>
      </c>
      <c r="AL149" s="36">
        <v>-12</v>
      </c>
      <c r="AM149">
        <v>3</v>
      </c>
      <c r="AN149" s="36" t="s">
        <v>128</v>
      </c>
      <c r="AO149" s="36">
        <v>2</v>
      </c>
      <c r="AP149">
        <v>3</v>
      </c>
      <c r="AQ149" s="36" t="s">
        <v>100</v>
      </c>
      <c r="AR149" s="36">
        <v>1</v>
      </c>
      <c r="AS149">
        <v>3</v>
      </c>
      <c r="AT149" s="36" t="s">
        <v>115</v>
      </c>
      <c r="AU149" s="36">
        <v>-17</v>
      </c>
      <c r="AV149">
        <v>3</v>
      </c>
      <c r="AW149" s="36" t="s">
        <v>100</v>
      </c>
      <c r="AX149" s="36">
        <v>-4</v>
      </c>
      <c r="AY149">
        <v>3</v>
      </c>
      <c r="AZ149" s="36" t="s">
        <v>128</v>
      </c>
      <c r="BA149" s="36">
        <v>1</v>
      </c>
      <c r="BB149">
        <v>3</v>
      </c>
      <c r="BC149" s="36" t="s">
        <v>128</v>
      </c>
      <c r="BD149" s="36">
        <v>8</v>
      </c>
      <c r="BE149">
        <v>3</v>
      </c>
      <c r="BF149" s="36">
        <v>0</v>
      </c>
      <c r="BG149" s="36"/>
      <c r="BH149">
        <v>3</v>
      </c>
      <c r="BI149" s="36"/>
      <c r="BJ149" s="36"/>
      <c r="BK149">
        <v>3</v>
      </c>
    </row>
    <row r="150" spans="1:63" x14ac:dyDescent="0.25">
      <c r="A150" s="36" t="s">
        <v>707</v>
      </c>
      <c r="B150" s="36">
        <v>-25</v>
      </c>
      <c r="C150">
        <v>4</v>
      </c>
      <c r="D150" s="36" t="s">
        <v>707</v>
      </c>
      <c r="E150" s="36">
        <v>1</v>
      </c>
      <c r="F150">
        <v>4</v>
      </c>
      <c r="G150" s="36" t="s">
        <v>707</v>
      </c>
      <c r="H150" s="36">
        <v>-4</v>
      </c>
      <c r="I150">
        <v>4</v>
      </c>
      <c r="J150" s="36" t="s">
        <v>707</v>
      </c>
      <c r="K150" s="36">
        <v>12</v>
      </c>
      <c r="L150">
        <v>4</v>
      </c>
      <c r="M150" s="36" t="s">
        <v>126</v>
      </c>
      <c r="N150" s="36">
        <v>0</v>
      </c>
      <c r="O150">
        <v>4</v>
      </c>
      <c r="P150" s="36" t="s">
        <v>707</v>
      </c>
      <c r="Q150" s="36">
        <v>-3</v>
      </c>
      <c r="R150">
        <v>4</v>
      </c>
      <c r="S150" s="36" t="s">
        <v>18</v>
      </c>
      <c r="T150" s="36">
        <v>6</v>
      </c>
      <c r="U150">
        <v>4</v>
      </c>
      <c r="V150" s="36" t="s">
        <v>18</v>
      </c>
      <c r="W150" s="36">
        <v>-11</v>
      </c>
      <c r="X150">
        <v>4</v>
      </c>
      <c r="Y150" s="36" t="s">
        <v>707</v>
      </c>
      <c r="Z150" s="36">
        <v>1</v>
      </c>
      <c r="AA150">
        <v>4</v>
      </c>
      <c r="AB150" s="36" t="s">
        <v>707</v>
      </c>
      <c r="AC150" s="36">
        <v>-4</v>
      </c>
      <c r="AD150">
        <v>4</v>
      </c>
      <c r="AE150" s="36" t="s">
        <v>18</v>
      </c>
      <c r="AF150" s="36">
        <v>9</v>
      </c>
      <c r="AG150">
        <v>4</v>
      </c>
      <c r="AH150" s="36" t="s">
        <v>18</v>
      </c>
      <c r="AI150" s="36">
        <v>-10</v>
      </c>
      <c r="AJ150">
        <v>4</v>
      </c>
      <c r="AK150" s="36" t="s">
        <v>18</v>
      </c>
      <c r="AL150" s="36">
        <v>-12</v>
      </c>
      <c r="AM150">
        <v>4</v>
      </c>
      <c r="AN150" s="36" t="s">
        <v>18</v>
      </c>
      <c r="AO150" s="36">
        <v>2</v>
      </c>
      <c r="AP150">
        <v>4</v>
      </c>
      <c r="AQ150" s="36" t="s">
        <v>18</v>
      </c>
      <c r="AR150" s="36">
        <v>1</v>
      </c>
      <c r="AS150">
        <v>4</v>
      </c>
      <c r="AT150" s="36" t="s">
        <v>100</v>
      </c>
      <c r="AU150" s="36">
        <v>-17</v>
      </c>
      <c r="AV150">
        <v>4</v>
      </c>
      <c r="AW150" s="36" t="s">
        <v>18</v>
      </c>
      <c r="AX150" s="36">
        <v>-4</v>
      </c>
      <c r="AY150">
        <v>4</v>
      </c>
      <c r="AZ150" s="36" t="s">
        <v>100</v>
      </c>
      <c r="BA150" s="36">
        <v>1</v>
      </c>
      <c r="BB150">
        <v>4</v>
      </c>
      <c r="BC150" s="36" t="s">
        <v>18</v>
      </c>
      <c r="BD150" s="36">
        <v>8</v>
      </c>
      <c r="BE150">
        <v>4</v>
      </c>
      <c r="BF150" s="36">
        <v>0</v>
      </c>
      <c r="BG150" s="36"/>
      <c r="BH150">
        <v>4</v>
      </c>
      <c r="BI150" s="36"/>
      <c r="BJ150" s="36"/>
      <c r="BK150">
        <v>4</v>
      </c>
    </row>
    <row r="151" spans="1:63" x14ac:dyDescent="0.25">
      <c r="A151" s="36" t="s">
        <v>724</v>
      </c>
      <c r="B151" s="36">
        <v>7</v>
      </c>
      <c r="C151">
        <v>1</v>
      </c>
      <c r="D151" s="36" t="s">
        <v>724</v>
      </c>
      <c r="E151" s="36">
        <v>8</v>
      </c>
      <c r="F151">
        <v>1</v>
      </c>
      <c r="G151" s="36" t="s">
        <v>724</v>
      </c>
      <c r="H151" s="36">
        <v>4</v>
      </c>
      <c r="I151">
        <v>1</v>
      </c>
      <c r="J151" s="36" t="s">
        <v>724</v>
      </c>
      <c r="K151" s="36">
        <v>12</v>
      </c>
      <c r="L151">
        <v>1</v>
      </c>
      <c r="M151" s="36" t="s">
        <v>724</v>
      </c>
      <c r="N151" s="36">
        <v>8</v>
      </c>
      <c r="O151">
        <v>1</v>
      </c>
      <c r="P151" s="36" t="s">
        <v>724</v>
      </c>
      <c r="Q151" s="36">
        <v>-5</v>
      </c>
      <c r="R151">
        <v>1</v>
      </c>
      <c r="S151" s="36" t="s">
        <v>873</v>
      </c>
      <c r="T151" s="36">
        <v>14</v>
      </c>
      <c r="U151">
        <v>1</v>
      </c>
      <c r="V151" s="36" t="s">
        <v>877</v>
      </c>
      <c r="W151" s="36">
        <v>5</v>
      </c>
      <c r="X151">
        <v>1</v>
      </c>
      <c r="Y151" s="36" t="s">
        <v>724</v>
      </c>
      <c r="Z151" s="36">
        <v>11</v>
      </c>
      <c r="AA151">
        <v>1</v>
      </c>
      <c r="AB151" s="36" t="s">
        <v>724</v>
      </c>
      <c r="AC151" s="36">
        <v>10</v>
      </c>
      <c r="AD151">
        <v>1</v>
      </c>
      <c r="AE151" s="36" t="s">
        <v>873</v>
      </c>
      <c r="AF151" s="36">
        <v>4</v>
      </c>
      <c r="AG151">
        <v>1</v>
      </c>
      <c r="AH151" s="36" t="s">
        <v>724</v>
      </c>
      <c r="AI151" s="36">
        <v>-17</v>
      </c>
      <c r="AJ151">
        <v>1</v>
      </c>
      <c r="AK151" s="36" t="s">
        <v>873</v>
      </c>
      <c r="AL151" s="36">
        <v>15</v>
      </c>
      <c r="AM151">
        <v>1</v>
      </c>
      <c r="AN151" s="36" t="s">
        <v>873</v>
      </c>
      <c r="AO151" s="36">
        <v>-6</v>
      </c>
      <c r="AP151">
        <v>1</v>
      </c>
      <c r="AQ151" s="36" t="s">
        <v>873</v>
      </c>
      <c r="AR151" s="36">
        <v>-1</v>
      </c>
      <c r="AS151">
        <v>1</v>
      </c>
      <c r="AT151" s="36" t="s">
        <v>873</v>
      </c>
      <c r="AU151" s="36">
        <v>15</v>
      </c>
      <c r="AV151">
        <v>1</v>
      </c>
      <c r="AW151" s="36" t="s">
        <v>723</v>
      </c>
      <c r="AX151" s="36">
        <v>-1</v>
      </c>
      <c r="AY151">
        <v>1</v>
      </c>
      <c r="AZ151" s="36" t="s">
        <v>873</v>
      </c>
      <c r="BA151" s="36">
        <v>12</v>
      </c>
      <c r="BB151">
        <v>1</v>
      </c>
      <c r="BC151" s="36" t="s">
        <v>877</v>
      </c>
      <c r="BD151" s="36">
        <v>11</v>
      </c>
      <c r="BE151">
        <v>1</v>
      </c>
      <c r="BF151" s="36">
        <v>0</v>
      </c>
      <c r="BG151" s="36"/>
      <c r="BH151">
        <v>1</v>
      </c>
      <c r="BI151" s="36"/>
      <c r="BJ151" s="36"/>
      <c r="BK151">
        <v>1</v>
      </c>
    </row>
    <row r="152" spans="1:63" x14ac:dyDescent="0.25">
      <c r="A152" s="36" t="s">
        <v>901</v>
      </c>
      <c r="B152" s="36">
        <v>7</v>
      </c>
      <c r="C152">
        <v>2</v>
      </c>
      <c r="D152" s="36" t="s">
        <v>901</v>
      </c>
      <c r="E152" s="36">
        <v>8</v>
      </c>
      <c r="F152">
        <v>2</v>
      </c>
      <c r="G152" s="36" t="s">
        <v>901</v>
      </c>
      <c r="H152" s="36">
        <v>4</v>
      </c>
      <c r="I152">
        <v>2</v>
      </c>
      <c r="J152" s="36" t="s">
        <v>553</v>
      </c>
      <c r="K152" s="36">
        <v>12</v>
      </c>
      <c r="L152">
        <v>2</v>
      </c>
      <c r="M152" s="36" t="s">
        <v>771</v>
      </c>
      <c r="N152" s="36">
        <v>8</v>
      </c>
      <c r="O152">
        <v>2</v>
      </c>
      <c r="P152" s="36" t="s">
        <v>553</v>
      </c>
      <c r="Q152" s="36">
        <v>-5</v>
      </c>
      <c r="R152">
        <v>2</v>
      </c>
      <c r="S152" s="36" t="s">
        <v>553</v>
      </c>
      <c r="T152" s="36">
        <v>14</v>
      </c>
      <c r="U152">
        <v>2</v>
      </c>
      <c r="V152" s="36" t="s">
        <v>553</v>
      </c>
      <c r="W152" s="36">
        <v>5</v>
      </c>
      <c r="X152">
        <v>2</v>
      </c>
      <c r="Y152" s="36" t="s">
        <v>553</v>
      </c>
      <c r="Z152" s="36">
        <v>11</v>
      </c>
      <c r="AA152">
        <v>2</v>
      </c>
      <c r="AB152" s="36" t="s">
        <v>553</v>
      </c>
      <c r="AC152" s="36">
        <v>10</v>
      </c>
      <c r="AD152">
        <v>2</v>
      </c>
      <c r="AE152" s="36" t="s">
        <v>553</v>
      </c>
      <c r="AF152" s="36">
        <v>4</v>
      </c>
      <c r="AG152">
        <v>2</v>
      </c>
      <c r="AH152" s="36" t="s">
        <v>553</v>
      </c>
      <c r="AI152" s="36">
        <v>-17</v>
      </c>
      <c r="AJ152">
        <v>2</v>
      </c>
      <c r="AK152" s="36" t="s">
        <v>553</v>
      </c>
      <c r="AL152" s="36">
        <v>15</v>
      </c>
      <c r="AM152">
        <v>2</v>
      </c>
      <c r="AN152" s="36" t="s">
        <v>553</v>
      </c>
      <c r="AO152" s="36">
        <v>-6</v>
      </c>
      <c r="AP152">
        <v>2</v>
      </c>
      <c r="AQ152" s="36" t="s">
        <v>553</v>
      </c>
      <c r="AR152" s="36">
        <v>-1</v>
      </c>
      <c r="AS152">
        <v>2</v>
      </c>
      <c r="AT152" s="36" t="s">
        <v>553</v>
      </c>
      <c r="AU152" s="36">
        <v>15</v>
      </c>
      <c r="AV152">
        <v>2</v>
      </c>
      <c r="AW152" s="36" t="s">
        <v>553</v>
      </c>
      <c r="AX152" s="36">
        <v>-1</v>
      </c>
      <c r="AY152">
        <v>2</v>
      </c>
      <c r="AZ152" s="36" t="s">
        <v>553</v>
      </c>
      <c r="BA152" s="36">
        <v>12</v>
      </c>
      <c r="BB152">
        <v>2</v>
      </c>
      <c r="BC152" s="36" t="s">
        <v>553</v>
      </c>
      <c r="BD152" s="36">
        <v>11</v>
      </c>
      <c r="BE152">
        <v>2</v>
      </c>
      <c r="BF152" s="36">
        <v>0</v>
      </c>
      <c r="BG152" s="36"/>
      <c r="BH152">
        <v>2</v>
      </c>
      <c r="BI152" s="36"/>
      <c r="BJ152" s="36"/>
      <c r="BK152">
        <v>2</v>
      </c>
    </row>
    <row r="153" spans="1:63" x14ac:dyDescent="0.25">
      <c r="A153" s="36" t="s">
        <v>126</v>
      </c>
      <c r="B153" s="36">
        <v>7</v>
      </c>
      <c r="C153">
        <v>3</v>
      </c>
      <c r="D153" s="36" t="s">
        <v>126</v>
      </c>
      <c r="E153" s="36">
        <v>8</v>
      </c>
      <c r="F153">
        <v>3</v>
      </c>
      <c r="G153" s="36" t="s">
        <v>553</v>
      </c>
      <c r="H153" s="36">
        <v>4</v>
      </c>
      <c r="I153">
        <v>3</v>
      </c>
      <c r="J153" s="36" t="s">
        <v>148</v>
      </c>
      <c r="K153" s="36">
        <v>12</v>
      </c>
      <c r="L153">
        <v>3</v>
      </c>
      <c r="M153" s="36" t="s">
        <v>148</v>
      </c>
      <c r="N153" s="36">
        <v>8</v>
      </c>
      <c r="O153">
        <v>3</v>
      </c>
      <c r="P153" s="36" t="s">
        <v>148</v>
      </c>
      <c r="Q153" s="36">
        <v>-5</v>
      </c>
      <c r="R153">
        <v>3</v>
      </c>
      <c r="S153" s="36" t="s">
        <v>148</v>
      </c>
      <c r="T153" s="36">
        <v>14</v>
      </c>
      <c r="U153">
        <v>3</v>
      </c>
      <c r="V153" s="36" t="s">
        <v>148</v>
      </c>
      <c r="W153" s="36">
        <v>5</v>
      </c>
      <c r="X153">
        <v>3</v>
      </c>
      <c r="Y153" s="36" t="s">
        <v>148</v>
      </c>
      <c r="Z153" s="36">
        <v>11</v>
      </c>
      <c r="AA153">
        <v>3</v>
      </c>
      <c r="AB153" s="36" t="s">
        <v>148</v>
      </c>
      <c r="AC153" s="36">
        <v>10</v>
      </c>
      <c r="AD153">
        <v>3</v>
      </c>
      <c r="AE153" s="36" t="s">
        <v>148</v>
      </c>
      <c r="AF153" s="36">
        <v>4</v>
      </c>
      <c r="AG153">
        <v>3</v>
      </c>
      <c r="AH153" s="36" t="s">
        <v>148</v>
      </c>
      <c r="AI153" s="36">
        <v>-17</v>
      </c>
      <c r="AJ153">
        <v>3</v>
      </c>
      <c r="AK153" s="36" t="s">
        <v>148</v>
      </c>
      <c r="AL153" s="36">
        <v>15</v>
      </c>
      <c r="AM153">
        <v>3</v>
      </c>
      <c r="AN153" s="36" t="s">
        <v>148</v>
      </c>
      <c r="AO153" s="36">
        <v>-6</v>
      </c>
      <c r="AP153">
        <v>3</v>
      </c>
      <c r="AQ153" s="36" t="s">
        <v>148</v>
      </c>
      <c r="AR153" s="36">
        <v>-1</v>
      </c>
      <c r="AS153">
        <v>3</v>
      </c>
      <c r="AT153" s="36" t="s">
        <v>148</v>
      </c>
      <c r="AU153" s="36">
        <v>15</v>
      </c>
      <c r="AV153">
        <v>3</v>
      </c>
      <c r="AW153" s="36" t="s">
        <v>148</v>
      </c>
      <c r="AX153" s="36">
        <v>-1</v>
      </c>
      <c r="AY153">
        <v>3</v>
      </c>
      <c r="AZ153" s="36" t="s">
        <v>148</v>
      </c>
      <c r="BA153" s="36">
        <v>12</v>
      </c>
      <c r="BB153">
        <v>3</v>
      </c>
      <c r="BC153" s="36" t="s">
        <v>148</v>
      </c>
      <c r="BD153" s="36">
        <v>11</v>
      </c>
      <c r="BE153">
        <v>3</v>
      </c>
      <c r="BF153" s="36">
        <v>0</v>
      </c>
      <c r="BG153" s="36"/>
      <c r="BH153">
        <v>3</v>
      </c>
      <c r="BI153" s="36"/>
      <c r="BJ153" s="36"/>
      <c r="BK153">
        <v>3</v>
      </c>
    </row>
    <row r="154" spans="1:63" x14ac:dyDescent="0.25">
      <c r="A154" s="36" t="s">
        <v>879</v>
      </c>
      <c r="B154" s="36">
        <v>7</v>
      </c>
      <c r="C154">
        <v>4</v>
      </c>
      <c r="D154" s="36" t="s">
        <v>879</v>
      </c>
      <c r="E154" s="36">
        <v>8</v>
      </c>
      <c r="F154">
        <v>4</v>
      </c>
      <c r="G154" s="36" t="s">
        <v>879</v>
      </c>
      <c r="H154" s="36">
        <v>4</v>
      </c>
      <c r="I154">
        <v>4</v>
      </c>
      <c r="J154" s="36" t="s">
        <v>71</v>
      </c>
      <c r="K154" s="36">
        <v>12</v>
      </c>
      <c r="L154">
        <v>4</v>
      </c>
      <c r="M154" s="36" t="s">
        <v>71</v>
      </c>
      <c r="N154" s="36">
        <v>8</v>
      </c>
      <c r="O154">
        <v>4</v>
      </c>
      <c r="P154" s="36" t="s">
        <v>71</v>
      </c>
      <c r="Q154" s="36">
        <v>-5</v>
      </c>
      <c r="R154">
        <v>4</v>
      </c>
      <c r="S154" s="36" t="s">
        <v>71</v>
      </c>
      <c r="T154" s="36">
        <v>14</v>
      </c>
      <c r="U154">
        <v>4</v>
      </c>
      <c r="V154" s="36" t="s">
        <v>71</v>
      </c>
      <c r="W154" s="36">
        <v>5</v>
      </c>
      <c r="X154">
        <v>4</v>
      </c>
      <c r="Y154" s="36" t="s">
        <v>71</v>
      </c>
      <c r="Z154" s="36">
        <v>11</v>
      </c>
      <c r="AA154">
        <v>4</v>
      </c>
      <c r="AB154" s="36" t="s">
        <v>71</v>
      </c>
      <c r="AC154" s="36">
        <v>10</v>
      </c>
      <c r="AD154">
        <v>4</v>
      </c>
      <c r="AE154" s="36" t="s">
        <v>71</v>
      </c>
      <c r="AF154" s="36">
        <v>4</v>
      </c>
      <c r="AG154">
        <v>4</v>
      </c>
      <c r="AH154" s="36" t="s">
        <v>71</v>
      </c>
      <c r="AI154" s="36">
        <v>-17</v>
      </c>
      <c r="AJ154">
        <v>4</v>
      </c>
      <c r="AK154" s="36" t="s">
        <v>71</v>
      </c>
      <c r="AL154" s="36">
        <v>15</v>
      </c>
      <c r="AM154">
        <v>4</v>
      </c>
      <c r="AN154" s="36" t="s">
        <v>71</v>
      </c>
      <c r="AO154" s="36">
        <v>-6</v>
      </c>
      <c r="AP154">
        <v>4</v>
      </c>
      <c r="AQ154" s="36" t="s">
        <v>71</v>
      </c>
      <c r="AR154" s="36">
        <v>-1</v>
      </c>
      <c r="AS154">
        <v>4</v>
      </c>
      <c r="AT154" s="36" t="s">
        <v>71</v>
      </c>
      <c r="AU154" s="36">
        <v>15</v>
      </c>
      <c r="AV154">
        <v>4</v>
      </c>
      <c r="AW154" s="36" t="s">
        <v>71</v>
      </c>
      <c r="AX154" s="36">
        <v>-1</v>
      </c>
      <c r="AY154">
        <v>4</v>
      </c>
      <c r="AZ154" s="36" t="s">
        <v>71</v>
      </c>
      <c r="BA154" s="36">
        <v>12</v>
      </c>
      <c r="BB154">
        <v>4</v>
      </c>
      <c r="BC154" s="36" t="s">
        <v>71</v>
      </c>
      <c r="BD154" s="36">
        <v>11</v>
      </c>
      <c r="BE154">
        <v>4</v>
      </c>
      <c r="BF154" s="36">
        <v>0</v>
      </c>
      <c r="BG154" s="36"/>
      <c r="BH154">
        <v>4</v>
      </c>
      <c r="BI154" s="36"/>
      <c r="BJ154" s="36"/>
      <c r="BK154">
        <v>4</v>
      </c>
    </row>
    <row r="155" spans="1:63" x14ac:dyDescent="0.25">
      <c r="A155" s="36" t="s">
        <v>878</v>
      </c>
      <c r="B155" s="36">
        <v>-1</v>
      </c>
      <c r="C155">
        <v>1</v>
      </c>
      <c r="D155" s="36" t="s">
        <v>878</v>
      </c>
      <c r="E155" s="36">
        <v>9</v>
      </c>
      <c r="F155">
        <v>1</v>
      </c>
      <c r="G155" s="36" t="s">
        <v>696</v>
      </c>
      <c r="H155" s="36">
        <v>8</v>
      </c>
      <c r="I155">
        <v>1</v>
      </c>
      <c r="J155" s="36" t="s">
        <v>696</v>
      </c>
      <c r="K155" s="36">
        <v>4</v>
      </c>
      <c r="L155">
        <v>1</v>
      </c>
      <c r="M155" s="36" t="s">
        <v>696</v>
      </c>
      <c r="N155" s="36">
        <v>7</v>
      </c>
      <c r="O155">
        <v>1</v>
      </c>
      <c r="P155" s="36" t="s">
        <v>876</v>
      </c>
      <c r="Q155" s="36">
        <v>1</v>
      </c>
      <c r="R155">
        <v>1</v>
      </c>
      <c r="S155" s="36" t="s">
        <v>115</v>
      </c>
      <c r="T155" s="36">
        <v>-2</v>
      </c>
      <c r="U155">
        <v>1</v>
      </c>
      <c r="V155" s="36" t="s">
        <v>115</v>
      </c>
      <c r="W155" s="36">
        <v>-11</v>
      </c>
      <c r="X155">
        <v>1</v>
      </c>
      <c r="Y155" s="36" t="s">
        <v>877</v>
      </c>
      <c r="Z155" s="36">
        <v>7</v>
      </c>
      <c r="AA155">
        <v>1</v>
      </c>
      <c r="AB155" s="36" t="s">
        <v>703</v>
      </c>
      <c r="AC155" s="36">
        <v>5</v>
      </c>
      <c r="AD155">
        <v>1</v>
      </c>
      <c r="AE155" s="36" t="s">
        <v>703</v>
      </c>
      <c r="AF155" s="36">
        <v>-5</v>
      </c>
      <c r="AG155">
        <v>1</v>
      </c>
      <c r="AH155" s="36" t="s">
        <v>115</v>
      </c>
      <c r="AI155" s="36">
        <v>11</v>
      </c>
      <c r="AJ155">
        <v>1</v>
      </c>
      <c r="AK155" s="36" t="s">
        <v>115</v>
      </c>
      <c r="AL155" s="36">
        <v>14</v>
      </c>
      <c r="AM155">
        <v>1</v>
      </c>
      <c r="AN155" s="36" t="s">
        <v>115</v>
      </c>
      <c r="AO155" s="36">
        <v>10</v>
      </c>
      <c r="AP155">
        <v>1</v>
      </c>
      <c r="AQ155" s="36" t="s">
        <v>115</v>
      </c>
      <c r="AR155" s="36">
        <v>-16</v>
      </c>
      <c r="AS155">
        <v>1</v>
      </c>
      <c r="AT155" s="36" t="s">
        <v>878</v>
      </c>
      <c r="AU155" s="36">
        <v>6</v>
      </c>
      <c r="AV155">
        <v>1</v>
      </c>
      <c r="AW155" s="36" t="s">
        <v>115</v>
      </c>
      <c r="AX155" s="36">
        <v>-9</v>
      </c>
      <c r="AY155">
        <v>1</v>
      </c>
      <c r="AZ155" s="36" t="s">
        <v>115</v>
      </c>
      <c r="BA155" s="36">
        <v>12</v>
      </c>
      <c r="BB155">
        <v>1</v>
      </c>
      <c r="BC155" s="36" t="s">
        <v>875</v>
      </c>
      <c r="BD155" s="36">
        <v>-10</v>
      </c>
      <c r="BE155">
        <v>1</v>
      </c>
      <c r="BF155" s="36">
        <v>0</v>
      </c>
      <c r="BG155" s="36"/>
      <c r="BH155">
        <v>1</v>
      </c>
      <c r="BI155" s="36"/>
      <c r="BJ155" s="36"/>
      <c r="BK155">
        <v>1</v>
      </c>
    </row>
    <row r="156" spans="1:63" x14ac:dyDescent="0.25">
      <c r="A156" s="36" t="s">
        <v>115</v>
      </c>
      <c r="B156" s="36">
        <v>-1</v>
      </c>
      <c r="C156">
        <v>2</v>
      </c>
      <c r="D156" s="36" t="s">
        <v>115</v>
      </c>
      <c r="E156" s="36">
        <v>9</v>
      </c>
      <c r="F156">
        <v>2</v>
      </c>
      <c r="G156" s="36" t="s">
        <v>115</v>
      </c>
      <c r="H156" s="36">
        <v>8</v>
      </c>
      <c r="I156">
        <v>2</v>
      </c>
      <c r="J156" s="36" t="s">
        <v>115</v>
      </c>
      <c r="K156" s="36">
        <v>4</v>
      </c>
      <c r="L156">
        <v>2</v>
      </c>
      <c r="M156" s="36" t="s">
        <v>115</v>
      </c>
      <c r="N156" s="36">
        <v>7</v>
      </c>
      <c r="O156">
        <v>2</v>
      </c>
      <c r="P156" s="36" t="s">
        <v>115</v>
      </c>
      <c r="Q156" s="36">
        <v>1</v>
      </c>
      <c r="R156">
        <v>2</v>
      </c>
      <c r="S156" s="36" t="s">
        <v>875</v>
      </c>
      <c r="T156" s="36">
        <v>-2</v>
      </c>
      <c r="U156">
        <v>2</v>
      </c>
      <c r="V156" s="36" t="s">
        <v>875</v>
      </c>
      <c r="W156" s="36">
        <v>-11</v>
      </c>
      <c r="X156">
        <v>2</v>
      </c>
      <c r="Y156" s="36" t="s">
        <v>115</v>
      </c>
      <c r="Z156" s="36">
        <v>7</v>
      </c>
      <c r="AA156">
        <v>2</v>
      </c>
      <c r="AB156" s="36" t="s">
        <v>115</v>
      </c>
      <c r="AC156" s="36">
        <v>5</v>
      </c>
      <c r="AD156">
        <v>2</v>
      </c>
      <c r="AE156" s="36" t="s">
        <v>115</v>
      </c>
      <c r="AF156" s="36">
        <v>-5</v>
      </c>
      <c r="AG156">
        <v>2</v>
      </c>
      <c r="AH156" s="36" t="s">
        <v>875</v>
      </c>
      <c r="AI156" s="36">
        <v>11</v>
      </c>
      <c r="AJ156">
        <v>2</v>
      </c>
      <c r="AK156" s="36" t="s">
        <v>875</v>
      </c>
      <c r="AL156" s="36">
        <v>14</v>
      </c>
      <c r="AM156">
        <v>2</v>
      </c>
      <c r="AN156" s="36" t="s">
        <v>875</v>
      </c>
      <c r="AO156" s="36">
        <v>10</v>
      </c>
      <c r="AP156">
        <v>2</v>
      </c>
      <c r="AQ156" s="36" t="s">
        <v>903</v>
      </c>
      <c r="AR156" s="36">
        <v>-16</v>
      </c>
      <c r="AS156">
        <v>2</v>
      </c>
      <c r="AT156" s="36" t="s">
        <v>903</v>
      </c>
      <c r="AU156" s="36">
        <v>6</v>
      </c>
      <c r="AV156">
        <v>2</v>
      </c>
      <c r="AW156" s="36" t="s">
        <v>903</v>
      </c>
      <c r="AX156" s="36">
        <v>-9</v>
      </c>
      <c r="AY156">
        <v>2</v>
      </c>
      <c r="AZ156" s="36" t="s">
        <v>875</v>
      </c>
      <c r="BA156" s="36">
        <v>12</v>
      </c>
      <c r="BB156">
        <v>2</v>
      </c>
      <c r="BC156" s="36" t="s">
        <v>115</v>
      </c>
      <c r="BD156" s="36">
        <v>-10</v>
      </c>
      <c r="BE156">
        <v>2</v>
      </c>
      <c r="BF156" s="36">
        <v>0</v>
      </c>
      <c r="BG156" s="36"/>
      <c r="BH156">
        <v>2</v>
      </c>
      <c r="BI156" s="36"/>
      <c r="BJ156" s="36"/>
      <c r="BK156">
        <v>2</v>
      </c>
    </row>
    <row r="157" spans="1:63" x14ac:dyDescent="0.25">
      <c r="A157" s="36" t="s">
        <v>553</v>
      </c>
      <c r="B157" s="36">
        <v>-1</v>
      </c>
      <c r="C157">
        <v>3</v>
      </c>
      <c r="D157" s="36" t="s">
        <v>553</v>
      </c>
      <c r="E157" s="36">
        <v>9</v>
      </c>
      <c r="F157">
        <v>3</v>
      </c>
      <c r="G157" s="36" t="s">
        <v>413</v>
      </c>
      <c r="H157" s="36">
        <v>8</v>
      </c>
      <c r="I157">
        <v>3</v>
      </c>
      <c r="J157" s="36" t="s">
        <v>128</v>
      </c>
      <c r="K157" s="36">
        <v>4</v>
      </c>
      <c r="L157">
        <v>3</v>
      </c>
      <c r="M157" s="36" t="s">
        <v>553</v>
      </c>
      <c r="N157" s="36">
        <v>7</v>
      </c>
      <c r="O157">
        <v>3</v>
      </c>
      <c r="P157" s="36" t="s">
        <v>497</v>
      </c>
      <c r="Q157" s="36">
        <v>1</v>
      </c>
      <c r="R157">
        <v>3</v>
      </c>
      <c r="S157" s="36" t="s">
        <v>603</v>
      </c>
      <c r="T157" s="36">
        <v>-2</v>
      </c>
      <c r="U157">
        <v>3</v>
      </c>
      <c r="V157" s="36" t="s">
        <v>603</v>
      </c>
      <c r="W157" s="36">
        <v>-11</v>
      </c>
      <c r="X157">
        <v>3</v>
      </c>
      <c r="Y157" s="36" t="s">
        <v>875</v>
      </c>
      <c r="Z157" s="36">
        <v>7</v>
      </c>
      <c r="AA157">
        <v>3</v>
      </c>
      <c r="AB157" s="36" t="s">
        <v>875</v>
      </c>
      <c r="AC157" s="36">
        <v>5</v>
      </c>
      <c r="AD157">
        <v>3</v>
      </c>
      <c r="AE157" s="36" t="s">
        <v>126</v>
      </c>
      <c r="AF157" s="36">
        <v>-5</v>
      </c>
      <c r="AG157">
        <v>3</v>
      </c>
      <c r="AH157" s="36" t="s">
        <v>707</v>
      </c>
      <c r="AI157" s="36">
        <v>11</v>
      </c>
      <c r="AJ157">
        <v>3</v>
      </c>
      <c r="AK157" s="36" t="s">
        <v>707</v>
      </c>
      <c r="AL157" s="36">
        <v>14</v>
      </c>
      <c r="AM157">
        <v>3</v>
      </c>
      <c r="AN157" s="36" t="s">
        <v>707</v>
      </c>
      <c r="AO157" s="36">
        <v>10</v>
      </c>
      <c r="AP157">
        <v>3</v>
      </c>
      <c r="AQ157" s="36" t="s">
        <v>875</v>
      </c>
      <c r="AR157" s="36">
        <v>-16</v>
      </c>
      <c r="AS157">
        <v>3</v>
      </c>
      <c r="AT157" s="36" t="s">
        <v>875</v>
      </c>
      <c r="AU157" s="36">
        <v>6</v>
      </c>
      <c r="AV157">
        <v>3</v>
      </c>
      <c r="AW157" s="36" t="s">
        <v>875</v>
      </c>
      <c r="AX157" s="36">
        <v>-9</v>
      </c>
      <c r="AY157">
        <v>3</v>
      </c>
      <c r="AZ157" s="36" t="s">
        <v>603</v>
      </c>
      <c r="BA157" s="36">
        <v>12</v>
      </c>
      <c r="BB157">
        <v>3</v>
      </c>
      <c r="BC157" s="36" t="s">
        <v>603</v>
      </c>
      <c r="BD157" s="36">
        <v>-10</v>
      </c>
      <c r="BE157">
        <v>3</v>
      </c>
      <c r="BF157" s="36">
        <v>0</v>
      </c>
      <c r="BG157" s="36"/>
      <c r="BH157">
        <v>3</v>
      </c>
      <c r="BI157" s="36"/>
      <c r="BJ157" s="36"/>
      <c r="BK157">
        <v>3</v>
      </c>
    </row>
    <row r="158" spans="1:63" x14ac:dyDescent="0.25">
      <c r="A158" s="36" t="s">
        <v>413</v>
      </c>
      <c r="B158" s="36">
        <v>-1</v>
      </c>
      <c r="C158">
        <v>4</v>
      </c>
      <c r="D158" s="36" t="s">
        <v>413</v>
      </c>
      <c r="E158" s="36">
        <v>9</v>
      </c>
      <c r="F158">
        <v>4</v>
      </c>
      <c r="G158" s="36" t="s">
        <v>18</v>
      </c>
      <c r="H158" s="36">
        <v>8</v>
      </c>
      <c r="I158">
        <v>4</v>
      </c>
      <c r="J158" s="36" t="s">
        <v>413</v>
      </c>
      <c r="K158" s="36">
        <v>4</v>
      </c>
      <c r="L158">
        <v>4</v>
      </c>
      <c r="M158" s="36" t="s">
        <v>413</v>
      </c>
      <c r="N158" s="36">
        <v>7</v>
      </c>
      <c r="O158">
        <v>4</v>
      </c>
      <c r="P158" s="36" t="s">
        <v>413</v>
      </c>
      <c r="Q158" s="36">
        <v>1</v>
      </c>
      <c r="R158">
        <v>4</v>
      </c>
      <c r="S158" s="36" t="s">
        <v>413</v>
      </c>
      <c r="T158" s="36">
        <v>-2</v>
      </c>
      <c r="U158">
        <v>4</v>
      </c>
      <c r="V158" s="36" t="s">
        <v>413</v>
      </c>
      <c r="W158" s="36">
        <v>-11</v>
      </c>
      <c r="X158">
        <v>4</v>
      </c>
      <c r="Y158" s="36" t="s">
        <v>413</v>
      </c>
      <c r="Z158" s="36">
        <v>7</v>
      </c>
      <c r="AA158">
        <v>4</v>
      </c>
      <c r="AB158" s="36" t="s">
        <v>413</v>
      </c>
      <c r="AC158" s="36">
        <v>5</v>
      </c>
      <c r="AD158">
        <v>4</v>
      </c>
      <c r="AE158" s="36" t="s">
        <v>413</v>
      </c>
      <c r="AF158" s="36">
        <v>-5</v>
      </c>
      <c r="AG158">
        <v>4</v>
      </c>
      <c r="AH158" s="36" t="s">
        <v>413</v>
      </c>
      <c r="AI158" s="36">
        <v>11</v>
      </c>
      <c r="AJ158">
        <v>4</v>
      </c>
      <c r="AK158" s="36" t="s">
        <v>413</v>
      </c>
      <c r="AL158" s="36">
        <v>14</v>
      </c>
      <c r="AM158">
        <v>4</v>
      </c>
      <c r="AN158" s="36" t="s">
        <v>413</v>
      </c>
      <c r="AO158" s="36">
        <v>10</v>
      </c>
      <c r="AP158">
        <v>4</v>
      </c>
      <c r="AQ158" s="36" t="s">
        <v>413</v>
      </c>
      <c r="AR158" s="36">
        <v>-16</v>
      </c>
      <c r="AS158">
        <v>4</v>
      </c>
      <c r="AT158" s="36" t="s">
        <v>413</v>
      </c>
      <c r="AU158" s="36">
        <v>6</v>
      </c>
      <c r="AV158">
        <v>4</v>
      </c>
      <c r="AW158" s="36" t="s">
        <v>413</v>
      </c>
      <c r="AX158" s="36">
        <v>-9</v>
      </c>
      <c r="AY158">
        <v>4</v>
      </c>
      <c r="AZ158" s="36" t="s">
        <v>413</v>
      </c>
      <c r="BA158" s="36">
        <v>12</v>
      </c>
      <c r="BB158">
        <v>4</v>
      </c>
      <c r="BC158" s="36" t="s">
        <v>413</v>
      </c>
      <c r="BD158" s="36">
        <v>-10</v>
      </c>
      <c r="BE158">
        <v>4</v>
      </c>
      <c r="BF158" s="36">
        <v>0</v>
      </c>
      <c r="BG158" s="36"/>
      <c r="BH158">
        <v>4</v>
      </c>
      <c r="BI158" s="36"/>
      <c r="BJ158" s="36"/>
      <c r="BK158">
        <v>4</v>
      </c>
    </row>
    <row r="159" spans="1:63" x14ac:dyDescent="0.25">
      <c r="A159" s="36" t="s">
        <v>763</v>
      </c>
      <c r="B159" s="36">
        <v>8</v>
      </c>
      <c r="C159">
        <v>1</v>
      </c>
      <c r="D159" s="36" t="s">
        <v>763</v>
      </c>
      <c r="E159" s="36">
        <v>2</v>
      </c>
      <c r="F159">
        <v>1</v>
      </c>
      <c r="G159" s="36" t="s">
        <v>703</v>
      </c>
      <c r="H159" s="36">
        <v>7</v>
      </c>
      <c r="I159">
        <v>1</v>
      </c>
      <c r="J159" s="36" t="s">
        <v>628</v>
      </c>
      <c r="K159" s="36">
        <v>18</v>
      </c>
      <c r="L159">
        <v>1</v>
      </c>
      <c r="M159" s="36" t="s">
        <v>628</v>
      </c>
      <c r="N159" s="36">
        <v>0</v>
      </c>
      <c r="O159">
        <v>1</v>
      </c>
      <c r="P159" s="36" t="s">
        <v>628</v>
      </c>
      <c r="Q159" s="36">
        <v>-1</v>
      </c>
      <c r="R159">
        <v>1</v>
      </c>
      <c r="S159" s="36" t="s">
        <v>723</v>
      </c>
      <c r="T159" s="36">
        <v>-8</v>
      </c>
      <c r="U159">
        <v>1</v>
      </c>
      <c r="V159" s="36" t="s">
        <v>723</v>
      </c>
      <c r="W159" s="36">
        <v>-8</v>
      </c>
      <c r="X159">
        <v>1</v>
      </c>
      <c r="Y159" s="36" t="s">
        <v>628</v>
      </c>
      <c r="Z159" s="36">
        <v>-9</v>
      </c>
      <c r="AA159">
        <v>1</v>
      </c>
      <c r="AB159" s="36" t="s">
        <v>628</v>
      </c>
      <c r="AC159" s="36">
        <v>5</v>
      </c>
      <c r="AD159">
        <v>1</v>
      </c>
      <c r="AE159" s="36" t="s">
        <v>628</v>
      </c>
      <c r="AF159" s="36">
        <v>2</v>
      </c>
      <c r="AG159">
        <v>1</v>
      </c>
      <c r="AH159" s="36" t="s">
        <v>628</v>
      </c>
      <c r="AI159" s="36">
        <v>-2</v>
      </c>
      <c r="AJ159">
        <v>1</v>
      </c>
      <c r="AK159" s="36" t="s">
        <v>878</v>
      </c>
      <c r="AL159" s="36">
        <v>1</v>
      </c>
      <c r="AM159">
        <v>1</v>
      </c>
      <c r="AN159" s="36" t="s">
        <v>878</v>
      </c>
      <c r="AO159" s="36">
        <v>0</v>
      </c>
      <c r="AP159">
        <v>1</v>
      </c>
      <c r="AQ159" s="36" t="s">
        <v>878</v>
      </c>
      <c r="AR159" s="36">
        <v>-9</v>
      </c>
      <c r="AS159">
        <v>1</v>
      </c>
      <c r="AT159" s="36" t="s">
        <v>628</v>
      </c>
      <c r="AU159" s="36">
        <v>-8</v>
      </c>
      <c r="AV159">
        <v>1</v>
      </c>
      <c r="AW159" s="36" t="s">
        <v>878</v>
      </c>
      <c r="AX159" s="36">
        <v>-27</v>
      </c>
      <c r="AY159">
        <v>1</v>
      </c>
      <c r="AZ159" s="36" t="s">
        <v>723</v>
      </c>
      <c r="BA159" s="36">
        <v>15</v>
      </c>
      <c r="BB159">
        <v>1</v>
      </c>
      <c r="BC159" s="36" t="s">
        <v>723</v>
      </c>
      <c r="BD159" s="36">
        <v>-16</v>
      </c>
      <c r="BE159">
        <v>1</v>
      </c>
      <c r="BF159" s="36">
        <v>0</v>
      </c>
      <c r="BG159" s="36"/>
      <c r="BH159">
        <v>1</v>
      </c>
      <c r="BI159" s="36"/>
      <c r="BJ159" s="36"/>
      <c r="BK159">
        <v>1</v>
      </c>
    </row>
    <row r="160" spans="1:63" x14ac:dyDescent="0.25">
      <c r="A160" s="36" t="s">
        <v>875</v>
      </c>
      <c r="B160" s="36">
        <v>8</v>
      </c>
      <c r="C160">
        <v>2</v>
      </c>
      <c r="D160" s="36" t="s">
        <v>875</v>
      </c>
      <c r="E160" s="36">
        <v>2</v>
      </c>
      <c r="F160">
        <v>2</v>
      </c>
      <c r="G160" s="36" t="s">
        <v>875</v>
      </c>
      <c r="H160" s="36">
        <v>7</v>
      </c>
      <c r="I160">
        <v>2</v>
      </c>
      <c r="J160" s="36" t="s">
        <v>875</v>
      </c>
      <c r="K160" s="36">
        <v>18</v>
      </c>
      <c r="L160">
        <v>2</v>
      </c>
      <c r="M160" s="36" t="s">
        <v>763</v>
      </c>
      <c r="N160" s="36">
        <v>0</v>
      </c>
      <c r="O160">
        <v>2</v>
      </c>
      <c r="P160" s="36" t="s">
        <v>100</v>
      </c>
      <c r="Q160" s="36">
        <v>-1</v>
      </c>
      <c r="R160">
        <v>2</v>
      </c>
      <c r="S160" s="36" t="s">
        <v>126</v>
      </c>
      <c r="T160" s="36">
        <v>-8</v>
      </c>
      <c r="U160">
        <v>2</v>
      </c>
      <c r="V160" s="36" t="s">
        <v>126</v>
      </c>
      <c r="W160" s="36">
        <v>-8</v>
      </c>
      <c r="X160">
        <v>2</v>
      </c>
      <c r="Y160" s="36" t="s">
        <v>100</v>
      </c>
      <c r="Z160" s="36">
        <v>-9</v>
      </c>
      <c r="AA160">
        <v>2</v>
      </c>
      <c r="AB160" s="36" t="s">
        <v>100</v>
      </c>
      <c r="AC160" s="36">
        <v>5</v>
      </c>
      <c r="AD160">
        <v>2</v>
      </c>
      <c r="AE160" s="36" t="s">
        <v>771</v>
      </c>
      <c r="AF160" s="36">
        <v>2</v>
      </c>
      <c r="AG160">
        <v>2</v>
      </c>
      <c r="AH160" s="36" t="s">
        <v>126</v>
      </c>
      <c r="AI160" s="36">
        <v>-2</v>
      </c>
      <c r="AJ160">
        <v>2</v>
      </c>
      <c r="AK160" s="36" t="s">
        <v>126</v>
      </c>
      <c r="AL160" s="36">
        <v>1</v>
      </c>
      <c r="AM160">
        <v>2</v>
      </c>
      <c r="AN160" s="36" t="s">
        <v>126</v>
      </c>
      <c r="AO160" s="36">
        <v>0</v>
      </c>
      <c r="AP160">
        <v>2</v>
      </c>
      <c r="AQ160" s="36" t="s">
        <v>126</v>
      </c>
      <c r="AR160" s="36">
        <v>-9</v>
      </c>
      <c r="AS160">
        <v>2</v>
      </c>
      <c r="AT160" s="36" t="s">
        <v>877</v>
      </c>
      <c r="AU160" s="36">
        <v>-8</v>
      </c>
      <c r="AV160">
        <v>2</v>
      </c>
      <c r="AW160" s="36" t="s">
        <v>877</v>
      </c>
      <c r="AX160" s="36">
        <v>-27</v>
      </c>
      <c r="AY160">
        <v>2</v>
      </c>
      <c r="AZ160" s="36" t="s">
        <v>903</v>
      </c>
      <c r="BA160" s="36">
        <v>15</v>
      </c>
      <c r="BB160">
        <v>2</v>
      </c>
      <c r="BC160" s="36" t="s">
        <v>126</v>
      </c>
      <c r="BD160" s="36">
        <v>-16</v>
      </c>
      <c r="BE160">
        <v>2</v>
      </c>
      <c r="BF160" s="36">
        <v>0</v>
      </c>
      <c r="BG160" s="36"/>
      <c r="BH160">
        <v>2</v>
      </c>
      <c r="BI160" s="36"/>
      <c r="BJ160" s="36"/>
      <c r="BK160">
        <v>2</v>
      </c>
    </row>
    <row r="161" spans="1:63" x14ac:dyDescent="0.25">
      <c r="A161" s="36" t="s">
        <v>712</v>
      </c>
      <c r="B161" s="36">
        <v>8</v>
      </c>
      <c r="C161">
        <v>3</v>
      </c>
      <c r="D161" s="36" t="s">
        <v>100</v>
      </c>
      <c r="E161" s="36">
        <v>2</v>
      </c>
      <c r="F161">
        <v>3</v>
      </c>
      <c r="G161" s="36" t="s">
        <v>100</v>
      </c>
      <c r="H161" s="36">
        <v>7</v>
      </c>
      <c r="I161">
        <v>3</v>
      </c>
      <c r="J161" s="36" t="s">
        <v>100</v>
      </c>
      <c r="K161" s="36">
        <v>18</v>
      </c>
      <c r="L161">
        <v>3</v>
      </c>
      <c r="M161" s="36" t="s">
        <v>100</v>
      </c>
      <c r="N161" s="36">
        <v>0</v>
      </c>
      <c r="O161">
        <v>3</v>
      </c>
      <c r="P161" s="36" t="s">
        <v>128</v>
      </c>
      <c r="Q161" s="36">
        <v>-1</v>
      </c>
      <c r="R161">
        <v>3</v>
      </c>
      <c r="S161" s="36" t="s">
        <v>157</v>
      </c>
      <c r="T161" s="36">
        <v>-8</v>
      </c>
      <c r="U161">
        <v>3</v>
      </c>
      <c r="V161" s="36" t="s">
        <v>97</v>
      </c>
      <c r="W161" s="36">
        <v>-8</v>
      </c>
      <c r="X161">
        <v>3</v>
      </c>
      <c r="Y161" s="36" t="s">
        <v>18</v>
      </c>
      <c r="Z161" s="36">
        <v>-9</v>
      </c>
      <c r="AA161">
        <v>3</v>
      </c>
      <c r="AB161" s="36" t="s">
        <v>18</v>
      </c>
      <c r="AC161" s="36">
        <v>5</v>
      </c>
      <c r="AD161">
        <v>3</v>
      </c>
      <c r="AE161" s="36" t="s">
        <v>100</v>
      </c>
      <c r="AF161" s="36">
        <v>2</v>
      </c>
      <c r="AG161">
        <v>3</v>
      </c>
      <c r="AH161" s="36" t="s">
        <v>100</v>
      </c>
      <c r="AI161" s="36">
        <v>-2</v>
      </c>
      <c r="AJ161">
        <v>3</v>
      </c>
      <c r="AK161" s="36" t="s">
        <v>97</v>
      </c>
      <c r="AL161" s="36">
        <v>1</v>
      </c>
      <c r="AM161">
        <v>3</v>
      </c>
      <c r="AN161" s="36" t="s">
        <v>97</v>
      </c>
      <c r="AO161" s="36">
        <v>0</v>
      </c>
      <c r="AP161">
        <v>3</v>
      </c>
      <c r="AQ161" s="36" t="s">
        <v>97</v>
      </c>
      <c r="AR161" s="36">
        <v>-9</v>
      </c>
      <c r="AS161">
        <v>3</v>
      </c>
      <c r="AT161" s="36" t="s">
        <v>126</v>
      </c>
      <c r="AU161" s="36">
        <v>-8</v>
      </c>
      <c r="AV161">
        <v>3</v>
      </c>
      <c r="AW161" s="36" t="s">
        <v>97</v>
      </c>
      <c r="AX161" s="36">
        <v>-27</v>
      </c>
      <c r="AY161">
        <v>3</v>
      </c>
      <c r="AZ161" s="36" t="s">
        <v>126</v>
      </c>
      <c r="BA161" s="36">
        <v>15</v>
      </c>
      <c r="BB161">
        <v>3</v>
      </c>
      <c r="BC161" s="36" t="s">
        <v>100</v>
      </c>
      <c r="BD161" s="36">
        <v>-16</v>
      </c>
      <c r="BE161">
        <v>3</v>
      </c>
      <c r="BF161" s="36">
        <v>0</v>
      </c>
      <c r="BG161" s="36"/>
      <c r="BH161">
        <v>3</v>
      </c>
      <c r="BI161" s="36"/>
      <c r="BJ161" s="36"/>
      <c r="BK161">
        <v>3</v>
      </c>
    </row>
    <row r="162" spans="1:63" x14ac:dyDescent="0.25">
      <c r="A162" s="36" t="s">
        <v>157</v>
      </c>
      <c r="B162" s="36">
        <v>8</v>
      </c>
      <c r="C162">
        <v>4</v>
      </c>
      <c r="D162" s="36" t="s">
        <v>157</v>
      </c>
      <c r="E162" s="36">
        <v>2</v>
      </c>
      <c r="F162">
        <v>4</v>
      </c>
      <c r="G162" s="36" t="s">
        <v>157</v>
      </c>
      <c r="H162" s="36">
        <v>7</v>
      </c>
      <c r="I162">
        <v>4</v>
      </c>
      <c r="J162" s="36" t="s">
        <v>157</v>
      </c>
      <c r="K162" s="36">
        <v>18</v>
      </c>
      <c r="L162">
        <v>4</v>
      </c>
      <c r="M162" s="36" t="s">
        <v>157</v>
      </c>
      <c r="N162" s="36">
        <v>0</v>
      </c>
      <c r="O162">
        <v>4</v>
      </c>
      <c r="P162" s="36" t="s">
        <v>157</v>
      </c>
      <c r="Q162" s="36">
        <v>-1</v>
      </c>
      <c r="R162">
        <v>4</v>
      </c>
      <c r="S162" s="36" t="s">
        <v>97</v>
      </c>
      <c r="T162" s="36">
        <v>-8</v>
      </c>
      <c r="U162">
        <v>4</v>
      </c>
      <c r="V162" s="36" t="s">
        <v>157</v>
      </c>
      <c r="W162" s="36">
        <v>-8</v>
      </c>
      <c r="X162">
        <v>4</v>
      </c>
      <c r="Y162" s="36" t="s">
        <v>157</v>
      </c>
      <c r="Z162" s="36">
        <v>-9</v>
      </c>
      <c r="AA162">
        <v>4</v>
      </c>
      <c r="AB162" s="36" t="s">
        <v>157</v>
      </c>
      <c r="AC162" s="36">
        <v>5</v>
      </c>
      <c r="AD162">
        <v>4</v>
      </c>
      <c r="AE162" s="36" t="s">
        <v>157</v>
      </c>
      <c r="AF162" s="36">
        <v>2</v>
      </c>
      <c r="AG162">
        <v>4</v>
      </c>
      <c r="AH162" s="36" t="s">
        <v>157</v>
      </c>
      <c r="AI162" s="36">
        <v>-2</v>
      </c>
      <c r="AJ162">
        <v>4</v>
      </c>
      <c r="AK162" s="36" t="s">
        <v>157</v>
      </c>
      <c r="AL162" s="36">
        <v>1</v>
      </c>
      <c r="AM162">
        <v>4</v>
      </c>
      <c r="AN162" s="36" t="s">
        <v>157</v>
      </c>
      <c r="AO162" s="36">
        <v>0</v>
      </c>
      <c r="AP162">
        <v>4</v>
      </c>
      <c r="AQ162" s="36" t="s">
        <v>157</v>
      </c>
      <c r="AR162" s="36">
        <v>-9</v>
      </c>
      <c r="AS162">
        <v>4</v>
      </c>
      <c r="AT162" s="36" t="s">
        <v>157</v>
      </c>
      <c r="AU162" s="36">
        <v>-8</v>
      </c>
      <c r="AV162">
        <v>4</v>
      </c>
      <c r="AW162" s="36" t="s">
        <v>157</v>
      </c>
      <c r="AX162" s="36">
        <v>-27</v>
      </c>
      <c r="AY162">
        <v>4</v>
      </c>
      <c r="AZ162" s="36" t="s">
        <v>97</v>
      </c>
      <c r="BA162" s="36">
        <v>15</v>
      </c>
      <c r="BB162">
        <v>4</v>
      </c>
      <c r="BC162" s="36" t="s">
        <v>157</v>
      </c>
      <c r="BD162" s="36">
        <v>-16</v>
      </c>
      <c r="BE162">
        <v>4</v>
      </c>
      <c r="BF162" s="36">
        <v>0</v>
      </c>
      <c r="BG162" s="36"/>
      <c r="BH162">
        <v>4</v>
      </c>
      <c r="BI162" s="36"/>
      <c r="BJ162" s="36"/>
      <c r="BK162">
        <v>4</v>
      </c>
    </row>
    <row r="163" spans="1:63" x14ac:dyDescent="0.25">
      <c r="A163" s="36" t="s">
        <v>628</v>
      </c>
      <c r="B163" s="36">
        <v>7</v>
      </c>
      <c r="C163">
        <v>1</v>
      </c>
      <c r="D163" s="36" t="s">
        <v>628</v>
      </c>
      <c r="E163" s="36">
        <v>0</v>
      </c>
      <c r="F163">
        <v>1</v>
      </c>
      <c r="G163" s="36" t="s">
        <v>731</v>
      </c>
      <c r="H163" s="36">
        <v>20</v>
      </c>
      <c r="I163">
        <v>1</v>
      </c>
      <c r="J163" s="36" t="s">
        <v>878</v>
      </c>
      <c r="K163" s="36">
        <v>5</v>
      </c>
      <c r="L163">
        <v>1</v>
      </c>
      <c r="M163" s="36" t="s">
        <v>703</v>
      </c>
      <c r="N163" s="36">
        <v>-7</v>
      </c>
      <c r="O163">
        <v>1</v>
      </c>
      <c r="P163" s="36" t="s">
        <v>731</v>
      </c>
      <c r="Q163" s="36">
        <v>-7</v>
      </c>
      <c r="R163">
        <v>1</v>
      </c>
      <c r="S163" s="36" t="s">
        <v>723</v>
      </c>
      <c r="T163" s="36">
        <v>7</v>
      </c>
      <c r="U163">
        <v>1</v>
      </c>
      <c r="V163" s="36" t="s">
        <v>628</v>
      </c>
      <c r="W163" s="36">
        <v>9</v>
      </c>
      <c r="X163">
        <v>1</v>
      </c>
      <c r="Y163" s="36" t="s">
        <v>878</v>
      </c>
      <c r="Z163" s="36">
        <v>8</v>
      </c>
      <c r="AA163">
        <v>1</v>
      </c>
      <c r="AB163" s="36" t="s">
        <v>878</v>
      </c>
      <c r="AC163" s="36">
        <v>1</v>
      </c>
      <c r="AD163">
        <v>1</v>
      </c>
      <c r="AE163" s="36" t="s">
        <v>731</v>
      </c>
      <c r="AF163" s="36">
        <v>-7</v>
      </c>
      <c r="AG163">
        <v>1</v>
      </c>
      <c r="AH163" s="36" t="s">
        <v>870</v>
      </c>
      <c r="AI163" s="36">
        <v>-1</v>
      </c>
      <c r="AJ163">
        <v>1</v>
      </c>
      <c r="AK163" s="36" t="s">
        <v>723</v>
      </c>
      <c r="AL163" s="36">
        <v>-5</v>
      </c>
      <c r="AM163">
        <v>1</v>
      </c>
      <c r="AN163" s="36" t="s">
        <v>723</v>
      </c>
      <c r="AO163" s="36">
        <v>16</v>
      </c>
      <c r="AP163">
        <v>1</v>
      </c>
      <c r="AQ163" s="36" t="s">
        <v>723</v>
      </c>
      <c r="AR163" s="36">
        <v>8</v>
      </c>
      <c r="AS163">
        <v>1</v>
      </c>
      <c r="AT163" s="36" t="s">
        <v>703</v>
      </c>
      <c r="AU163" s="36">
        <v>0</v>
      </c>
      <c r="AV163">
        <v>1</v>
      </c>
      <c r="AW163" s="36" t="s">
        <v>731</v>
      </c>
      <c r="AX163" s="36">
        <v>8</v>
      </c>
      <c r="AY163">
        <v>1</v>
      </c>
      <c r="AZ163" s="36" t="s">
        <v>20</v>
      </c>
      <c r="BA163" s="36">
        <v>-4</v>
      </c>
      <c r="BB163">
        <v>1</v>
      </c>
      <c r="BC163" s="36"/>
      <c r="BD163" s="36"/>
      <c r="BE163">
        <v>1</v>
      </c>
      <c r="BF163" s="36"/>
      <c r="BG163" s="36"/>
      <c r="BH163">
        <v>1</v>
      </c>
      <c r="BI163" s="36"/>
      <c r="BJ163" s="36"/>
      <c r="BK163">
        <v>1</v>
      </c>
    </row>
    <row r="164" spans="1:63" x14ac:dyDescent="0.25">
      <c r="A164" s="36" t="s">
        <v>696</v>
      </c>
      <c r="B164" s="36">
        <v>7</v>
      </c>
      <c r="C164">
        <v>2</v>
      </c>
      <c r="D164" s="36" t="s">
        <v>703</v>
      </c>
      <c r="E164" s="36">
        <v>0</v>
      </c>
      <c r="F164">
        <v>2</v>
      </c>
      <c r="G164" s="36" t="s">
        <v>628</v>
      </c>
      <c r="H164" s="36">
        <v>20</v>
      </c>
      <c r="I164">
        <v>2</v>
      </c>
      <c r="J164" s="36" t="s">
        <v>731</v>
      </c>
      <c r="K164" s="36">
        <v>5</v>
      </c>
      <c r="L164">
        <v>2</v>
      </c>
      <c r="M164" s="36" t="s">
        <v>725</v>
      </c>
      <c r="N164" s="36">
        <v>-7</v>
      </c>
      <c r="O164">
        <v>2</v>
      </c>
      <c r="P164" s="36" t="s">
        <v>870</v>
      </c>
      <c r="Q164" s="36">
        <v>-7</v>
      </c>
      <c r="R164">
        <v>2</v>
      </c>
      <c r="S164" s="36" t="s">
        <v>731</v>
      </c>
      <c r="T164" s="36">
        <v>7</v>
      </c>
      <c r="U164">
        <v>2</v>
      </c>
      <c r="V164" s="36" t="s">
        <v>876</v>
      </c>
      <c r="W164" s="36">
        <v>9</v>
      </c>
      <c r="X164">
        <v>2</v>
      </c>
      <c r="Y164" s="36" t="s">
        <v>134</v>
      </c>
      <c r="Z164" s="36">
        <v>8</v>
      </c>
      <c r="AA164">
        <v>2</v>
      </c>
      <c r="AB164" s="36" t="s">
        <v>134</v>
      </c>
      <c r="AC164" s="36">
        <v>1</v>
      </c>
      <c r="AD164">
        <v>2</v>
      </c>
      <c r="AE164" s="36" t="s">
        <v>870</v>
      </c>
      <c r="AF164" s="36">
        <v>-7</v>
      </c>
      <c r="AG164">
        <v>2</v>
      </c>
      <c r="AH164" s="36" t="s">
        <v>731</v>
      </c>
      <c r="AI164" s="36">
        <v>-1</v>
      </c>
      <c r="AJ164">
        <v>2</v>
      </c>
      <c r="AK164" s="36" t="s">
        <v>20</v>
      </c>
      <c r="AL164" s="36">
        <v>-5</v>
      </c>
      <c r="AM164">
        <v>2</v>
      </c>
      <c r="AN164" s="36" t="s">
        <v>731</v>
      </c>
      <c r="AO164" s="36">
        <v>16</v>
      </c>
      <c r="AP164">
        <v>2</v>
      </c>
      <c r="AQ164" s="36" t="s">
        <v>731</v>
      </c>
      <c r="AR164" s="36">
        <v>8</v>
      </c>
      <c r="AS164">
        <v>2</v>
      </c>
      <c r="AT164" s="36" t="s">
        <v>731</v>
      </c>
      <c r="AU164" s="36">
        <v>0</v>
      </c>
      <c r="AV164">
        <v>2</v>
      </c>
      <c r="AW164" s="36" t="s">
        <v>252</v>
      </c>
      <c r="AX164" s="36">
        <v>8</v>
      </c>
      <c r="AY164">
        <v>2</v>
      </c>
      <c r="AZ164" s="36" t="s">
        <v>628</v>
      </c>
      <c r="BA164" s="36">
        <v>-4</v>
      </c>
      <c r="BB164">
        <v>2</v>
      </c>
      <c r="BC164" s="36"/>
      <c r="BD164" s="36"/>
      <c r="BE164">
        <v>2</v>
      </c>
      <c r="BF164" s="36"/>
      <c r="BG164" s="36"/>
      <c r="BH164">
        <v>2</v>
      </c>
      <c r="BI164" s="36"/>
      <c r="BJ164" s="36"/>
      <c r="BK164">
        <v>2</v>
      </c>
    </row>
    <row r="165" spans="1:63" x14ac:dyDescent="0.25">
      <c r="A165" s="36" t="s">
        <v>252</v>
      </c>
      <c r="B165" s="36">
        <v>7</v>
      </c>
      <c r="C165">
        <v>3</v>
      </c>
      <c r="D165" s="36" t="s">
        <v>252</v>
      </c>
      <c r="E165" s="36">
        <v>0</v>
      </c>
      <c r="F165">
        <v>3</v>
      </c>
      <c r="G165" s="36" t="s">
        <v>252</v>
      </c>
      <c r="H165" s="36">
        <v>20</v>
      </c>
      <c r="I165">
        <v>3</v>
      </c>
      <c r="J165" s="36" t="s">
        <v>252</v>
      </c>
      <c r="K165" s="36">
        <v>5</v>
      </c>
      <c r="L165">
        <v>3</v>
      </c>
      <c r="M165" s="36" t="s">
        <v>252</v>
      </c>
      <c r="N165" s="36">
        <v>-7</v>
      </c>
      <c r="O165">
        <v>3</v>
      </c>
      <c r="P165" s="36" t="s">
        <v>252</v>
      </c>
      <c r="Q165" s="36">
        <v>-7</v>
      </c>
      <c r="R165">
        <v>3</v>
      </c>
      <c r="S165" s="36" t="s">
        <v>252</v>
      </c>
      <c r="T165" s="36">
        <v>7</v>
      </c>
      <c r="U165">
        <v>3</v>
      </c>
      <c r="V165" s="36" t="s">
        <v>696</v>
      </c>
      <c r="W165" s="36">
        <v>9</v>
      </c>
      <c r="X165">
        <v>3</v>
      </c>
      <c r="Y165" s="36" t="s">
        <v>252</v>
      </c>
      <c r="Z165" s="36">
        <v>8</v>
      </c>
      <c r="AA165">
        <v>3</v>
      </c>
      <c r="AB165" s="36" t="s">
        <v>252</v>
      </c>
      <c r="AC165" s="36">
        <v>1</v>
      </c>
      <c r="AD165">
        <v>3</v>
      </c>
      <c r="AE165" s="36" t="s">
        <v>252</v>
      </c>
      <c r="AF165" s="36">
        <v>-7</v>
      </c>
      <c r="AG165">
        <v>3</v>
      </c>
      <c r="AH165" s="36" t="s">
        <v>771</v>
      </c>
      <c r="AI165" s="36">
        <v>-1</v>
      </c>
      <c r="AJ165">
        <v>3</v>
      </c>
      <c r="AK165" s="36" t="s">
        <v>731</v>
      </c>
      <c r="AL165" s="36">
        <v>-5</v>
      </c>
      <c r="AM165">
        <v>3</v>
      </c>
      <c r="AN165" s="36" t="s">
        <v>603</v>
      </c>
      <c r="AO165" s="36">
        <v>16</v>
      </c>
      <c r="AP165">
        <v>3</v>
      </c>
      <c r="AQ165" s="36" t="s">
        <v>252</v>
      </c>
      <c r="AR165" s="36">
        <v>8</v>
      </c>
      <c r="AS165">
        <v>3</v>
      </c>
      <c r="AT165" s="36" t="s">
        <v>252</v>
      </c>
      <c r="AU165" s="36">
        <v>0</v>
      </c>
      <c r="AV165">
        <v>3</v>
      </c>
      <c r="AW165" s="36" t="s">
        <v>603</v>
      </c>
      <c r="AX165" s="36">
        <v>8</v>
      </c>
      <c r="AY165">
        <v>3</v>
      </c>
      <c r="AZ165" s="36" t="s">
        <v>731</v>
      </c>
      <c r="BA165" s="36">
        <v>-4</v>
      </c>
      <c r="BB165">
        <v>3</v>
      </c>
      <c r="BC165" s="36"/>
      <c r="BD165" s="36"/>
      <c r="BE165">
        <v>3</v>
      </c>
      <c r="BF165" s="36"/>
      <c r="BG165" s="36"/>
      <c r="BH165">
        <v>3</v>
      </c>
      <c r="BI165" s="36"/>
      <c r="BJ165" s="36"/>
      <c r="BK165">
        <v>3</v>
      </c>
    </row>
    <row r="166" spans="1:63" x14ac:dyDescent="0.25">
      <c r="A166" s="36" t="s">
        <v>100</v>
      </c>
      <c r="B166" s="36">
        <v>7</v>
      </c>
      <c r="C166">
        <v>4</v>
      </c>
      <c r="D166" s="36" t="s">
        <v>696</v>
      </c>
      <c r="E166" s="36">
        <v>0</v>
      </c>
      <c r="F166">
        <v>4</v>
      </c>
      <c r="G166" s="36" t="s">
        <v>763</v>
      </c>
      <c r="H166" s="36">
        <v>20</v>
      </c>
      <c r="I166">
        <v>4</v>
      </c>
      <c r="J166" s="36" t="s">
        <v>763</v>
      </c>
      <c r="K166" s="36">
        <v>5</v>
      </c>
      <c r="L166">
        <v>4</v>
      </c>
      <c r="M166" s="36" t="s">
        <v>134</v>
      </c>
      <c r="N166" s="36">
        <v>-7</v>
      </c>
      <c r="O166">
        <v>4</v>
      </c>
      <c r="P166" s="36" t="s">
        <v>345</v>
      </c>
      <c r="Q166" s="36">
        <v>-7</v>
      </c>
      <c r="R166">
        <v>4</v>
      </c>
      <c r="S166" s="36" t="s">
        <v>345</v>
      </c>
      <c r="T166" s="36">
        <v>7</v>
      </c>
      <c r="U166">
        <v>4</v>
      </c>
      <c r="V166" s="36" t="s">
        <v>345</v>
      </c>
      <c r="W166" s="36">
        <v>9</v>
      </c>
      <c r="X166">
        <v>4</v>
      </c>
      <c r="Y166" s="36" t="s">
        <v>345</v>
      </c>
      <c r="Z166" s="36">
        <v>8</v>
      </c>
      <c r="AA166">
        <v>4</v>
      </c>
      <c r="AB166" s="36" t="s">
        <v>345</v>
      </c>
      <c r="AC166" s="36">
        <v>1</v>
      </c>
      <c r="AD166">
        <v>4</v>
      </c>
      <c r="AE166" s="36" t="s">
        <v>345</v>
      </c>
      <c r="AF166" s="36">
        <v>-7</v>
      </c>
      <c r="AG166">
        <v>4</v>
      </c>
      <c r="AH166" s="36" t="s">
        <v>345</v>
      </c>
      <c r="AI166" s="36">
        <v>-1</v>
      </c>
      <c r="AJ166">
        <v>4</v>
      </c>
      <c r="AK166" s="36" t="s">
        <v>345</v>
      </c>
      <c r="AL166" s="36">
        <v>-5</v>
      </c>
      <c r="AM166">
        <v>4</v>
      </c>
      <c r="AN166" s="36" t="s">
        <v>345</v>
      </c>
      <c r="AO166" s="36">
        <v>16</v>
      </c>
      <c r="AP166">
        <v>4</v>
      </c>
      <c r="AQ166" s="36" t="s">
        <v>345</v>
      </c>
      <c r="AR166" s="36">
        <v>8</v>
      </c>
      <c r="AS166">
        <v>4</v>
      </c>
      <c r="AT166" s="36" t="s">
        <v>345</v>
      </c>
      <c r="AU166" s="36">
        <v>0</v>
      </c>
      <c r="AV166">
        <v>4</v>
      </c>
      <c r="AW166" s="36" t="s">
        <v>345</v>
      </c>
      <c r="AX166" s="36">
        <v>8</v>
      </c>
      <c r="AY166">
        <v>4</v>
      </c>
      <c r="AZ166" s="36" t="s">
        <v>345</v>
      </c>
      <c r="BA166" s="36">
        <v>-4</v>
      </c>
      <c r="BB166">
        <v>4</v>
      </c>
      <c r="BC166" s="36"/>
      <c r="BD166" s="36"/>
      <c r="BE166">
        <v>4</v>
      </c>
      <c r="BF166" s="36"/>
      <c r="BG166" s="36"/>
      <c r="BH166">
        <v>4</v>
      </c>
      <c r="BI166" s="36"/>
      <c r="BJ166" s="36"/>
      <c r="BK166">
        <v>4</v>
      </c>
    </row>
    <row r="167" spans="1:63" x14ac:dyDescent="0.25">
      <c r="A167" s="36" t="s">
        <v>731</v>
      </c>
      <c r="B167" s="36">
        <v>4</v>
      </c>
      <c r="C167">
        <v>1</v>
      </c>
      <c r="D167" s="36" t="s">
        <v>731</v>
      </c>
      <c r="E167" s="36">
        <v>8</v>
      </c>
      <c r="F167">
        <v>1</v>
      </c>
      <c r="G167" s="36" t="s">
        <v>876</v>
      </c>
      <c r="H167" s="36">
        <v>2</v>
      </c>
      <c r="I167">
        <v>1</v>
      </c>
      <c r="J167" s="36" t="s">
        <v>876</v>
      </c>
      <c r="K167" s="36">
        <v>-13</v>
      </c>
      <c r="L167">
        <v>1</v>
      </c>
      <c r="M167" s="36" t="s">
        <v>878</v>
      </c>
      <c r="N167" s="36">
        <v>-5</v>
      </c>
      <c r="O167">
        <v>1</v>
      </c>
      <c r="P167" s="36" t="s">
        <v>878</v>
      </c>
      <c r="Q167" s="36">
        <v>-2</v>
      </c>
      <c r="R167">
        <v>1</v>
      </c>
      <c r="S167" s="36" t="s">
        <v>628</v>
      </c>
      <c r="T167" s="36">
        <v>2</v>
      </c>
      <c r="U167">
        <v>1</v>
      </c>
      <c r="V167" s="36" t="s">
        <v>878</v>
      </c>
      <c r="W167" s="36">
        <v>3</v>
      </c>
      <c r="X167">
        <v>1</v>
      </c>
      <c r="Y167" s="36" t="s">
        <v>731</v>
      </c>
      <c r="Z167" s="36">
        <v>0</v>
      </c>
      <c r="AA167">
        <v>1</v>
      </c>
      <c r="AB167" s="36" t="s">
        <v>731</v>
      </c>
      <c r="AC167" s="36">
        <v>-6</v>
      </c>
      <c r="AD167">
        <v>1</v>
      </c>
      <c r="AE167" s="36" t="s">
        <v>878</v>
      </c>
      <c r="AF167" s="36">
        <v>-2</v>
      </c>
      <c r="AG167">
        <v>1</v>
      </c>
      <c r="AH167" s="36" t="s">
        <v>703</v>
      </c>
      <c r="AI167" s="36">
        <v>5</v>
      </c>
      <c r="AJ167">
        <v>1</v>
      </c>
      <c r="AK167" s="36" t="s">
        <v>906</v>
      </c>
      <c r="AL167" s="36">
        <v>-1</v>
      </c>
      <c r="AM167">
        <v>1</v>
      </c>
      <c r="AN167" s="36" t="s">
        <v>628</v>
      </c>
      <c r="AO167" s="36">
        <v>-11</v>
      </c>
      <c r="AP167">
        <v>1</v>
      </c>
      <c r="AQ167" s="36" t="s">
        <v>628</v>
      </c>
      <c r="AR167" s="36">
        <v>2</v>
      </c>
      <c r="AS167">
        <v>1</v>
      </c>
      <c r="AT167" s="36" t="s">
        <v>20</v>
      </c>
      <c r="AU167" s="36">
        <v>14</v>
      </c>
      <c r="AV167">
        <v>1</v>
      </c>
      <c r="AW167" s="36" t="s">
        <v>628</v>
      </c>
      <c r="AX167" s="36">
        <v>5</v>
      </c>
      <c r="AY167">
        <v>1</v>
      </c>
      <c r="AZ167" s="36" t="s">
        <v>703</v>
      </c>
      <c r="BA167" s="36">
        <v>9</v>
      </c>
      <c r="BB167">
        <v>1</v>
      </c>
      <c r="BC167" s="36"/>
      <c r="BD167" s="36"/>
      <c r="BE167">
        <v>1</v>
      </c>
      <c r="BF167" s="36"/>
      <c r="BG167" s="36"/>
      <c r="BH167">
        <v>1</v>
      </c>
      <c r="BI167" s="36"/>
      <c r="BJ167" s="36"/>
      <c r="BK167">
        <v>1</v>
      </c>
    </row>
    <row r="168" spans="1:63" x14ac:dyDescent="0.25">
      <c r="A168" s="36" t="s">
        <v>733</v>
      </c>
      <c r="B168" s="36">
        <v>4</v>
      </c>
      <c r="C168">
        <v>2</v>
      </c>
      <c r="D168" s="36" t="s">
        <v>134</v>
      </c>
      <c r="E168" s="36">
        <v>8</v>
      </c>
      <c r="F168">
        <v>2</v>
      </c>
      <c r="G168" s="36" t="s">
        <v>239</v>
      </c>
      <c r="H168" s="36">
        <v>2</v>
      </c>
      <c r="I168">
        <v>2</v>
      </c>
      <c r="J168" s="36" t="s">
        <v>740</v>
      </c>
      <c r="K168" s="36">
        <v>-13</v>
      </c>
      <c r="L168">
        <v>2</v>
      </c>
      <c r="M168" s="36" t="s">
        <v>876</v>
      </c>
      <c r="N168" s="36">
        <v>-5</v>
      </c>
      <c r="O168">
        <v>2</v>
      </c>
      <c r="P168" s="36" t="s">
        <v>876</v>
      </c>
      <c r="Q168" s="36">
        <v>-2</v>
      </c>
      <c r="R168">
        <v>2</v>
      </c>
      <c r="S168" s="36" t="s">
        <v>876</v>
      </c>
      <c r="T168" s="36">
        <v>2</v>
      </c>
      <c r="U168">
        <v>2</v>
      </c>
      <c r="V168" s="36" t="s">
        <v>731</v>
      </c>
      <c r="W168" s="36">
        <v>3</v>
      </c>
      <c r="X168">
        <v>2</v>
      </c>
      <c r="Y168" s="36" t="s">
        <v>876</v>
      </c>
      <c r="Z168" s="36">
        <v>0</v>
      </c>
      <c r="AA168">
        <v>2</v>
      </c>
      <c r="AB168" s="36" t="s">
        <v>876</v>
      </c>
      <c r="AC168" s="36">
        <v>-6</v>
      </c>
      <c r="AD168">
        <v>2</v>
      </c>
      <c r="AE168" s="36" t="s">
        <v>876</v>
      </c>
      <c r="AF168" s="36">
        <v>-2</v>
      </c>
      <c r="AG168">
        <v>2</v>
      </c>
      <c r="AH168" s="36" t="s">
        <v>876</v>
      </c>
      <c r="AI168" s="36">
        <v>5</v>
      </c>
      <c r="AJ168">
        <v>2</v>
      </c>
      <c r="AK168" s="36" t="s">
        <v>876</v>
      </c>
      <c r="AL168" s="36">
        <v>-1</v>
      </c>
      <c r="AM168">
        <v>2</v>
      </c>
      <c r="AN168" s="36" t="s">
        <v>876</v>
      </c>
      <c r="AO168" s="36">
        <v>-11</v>
      </c>
      <c r="AP168">
        <v>2</v>
      </c>
      <c r="AQ168" s="36" t="s">
        <v>876</v>
      </c>
      <c r="AR168" s="36">
        <v>2</v>
      </c>
      <c r="AS168">
        <v>2</v>
      </c>
      <c r="AT168" s="36" t="s">
        <v>876</v>
      </c>
      <c r="AU168" s="36">
        <v>14</v>
      </c>
      <c r="AV168">
        <v>2</v>
      </c>
      <c r="AW168" s="36" t="s">
        <v>876</v>
      </c>
      <c r="AX168" s="36">
        <v>5</v>
      </c>
      <c r="AY168">
        <v>2</v>
      </c>
      <c r="AZ168" s="36" t="s">
        <v>876</v>
      </c>
      <c r="BA168" s="36">
        <v>9</v>
      </c>
      <c r="BB168">
        <v>2</v>
      </c>
      <c r="BC168" s="36"/>
      <c r="BD168" s="36"/>
      <c r="BE168">
        <v>2</v>
      </c>
      <c r="BF168" s="36"/>
      <c r="BG168" s="36"/>
      <c r="BH168">
        <v>2</v>
      </c>
      <c r="BI168" s="36"/>
      <c r="BJ168" s="36"/>
      <c r="BK168">
        <v>2</v>
      </c>
    </row>
    <row r="169" spans="1:63" x14ac:dyDescent="0.25">
      <c r="A169" s="36" t="s">
        <v>134</v>
      </c>
      <c r="B169" s="36">
        <v>4</v>
      </c>
      <c r="C169">
        <v>3</v>
      </c>
      <c r="D169" s="36" t="s">
        <v>733</v>
      </c>
      <c r="E169" s="36">
        <v>8</v>
      </c>
      <c r="F169">
        <v>3</v>
      </c>
      <c r="G169" s="36" t="s">
        <v>733</v>
      </c>
      <c r="H169" s="36">
        <v>2</v>
      </c>
      <c r="I169">
        <v>3</v>
      </c>
      <c r="J169" s="36" t="s">
        <v>15</v>
      </c>
      <c r="K169" s="36">
        <v>-13</v>
      </c>
      <c r="L169">
        <v>3</v>
      </c>
      <c r="M169" s="36" t="s">
        <v>733</v>
      </c>
      <c r="N169" s="36">
        <v>-5</v>
      </c>
      <c r="O169">
        <v>3</v>
      </c>
      <c r="P169" s="36" t="s">
        <v>15</v>
      </c>
      <c r="Q169" s="36">
        <v>-2</v>
      </c>
      <c r="R169">
        <v>3</v>
      </c>
      <c r="S169" s="36" t="s">
        <v>696</v>
      </c>
      <c r="T169" s="36">
        <v>2</v>
      </c>
      <c r="U169">
        <v>3</v>
      </c>
      <c r="V169" s="36" t="s">
        <v>733</v>
      </c>
      <c r="W169" s="36">
        <v>3</v>
      </c>
      <c r="X169">
        <v>3</v>
      </c>
      <c r="Y169" s="36" t="s">
        <v>15</v>
      </c>
      <c r="Z169" s="36">
        <v>0</v>
      </c>
      <c r="AA169">
        <v>3</v>
      </c>
      <c r="AB169" s="36" t="s">
        <v>15</v>
      </c>
      <c r="AC169" s="36">
        <v>-6</v>
      </c>
      <c r="AD169">
        <v>3</v>
      </c>
      <c r="AE169" s="36" t="s">
        <v>15</v>
      </c>
      <c r="AF169" s="36">
        <v>-2</v>
      </c>
      <c r="AG169">
        <v>3</v>
      </c>
      <c r="AH169" s="36" t="s">
        <v>878</v>
      </c>
      <c r="AI169" s="36">
        <v>5</v>
      </c>
      <c r="AJ169">
        <v>3</v>
      </c>
      <c r="AK169" s="36" t="s">
        <v>608</v>
      </c>
      <c r="AL169" s="36">
        <v>-1</v>
      </c>
      <c r="AM169">
        <v>3</v>
      </c>
      <c r="AN169" s="36" t="s">
        <v>252</v>
      </c>
      <c r="AO169" s="36">
        <v>-11</v>
      </c>
      <c r="AP169">
        <v>3</v>
      </c>
      <c r="AQ169" s="36" t="s">
        <v>696</v>
      </c>
      <c r="AR169" s="36">
        <v>2</v>
      </c>
      <c r="AS169">
        <v>3</v>
      </c>
      <c r="AT169" s="36" t="s">
        <v>696</v>
      </c>
      <c r="AU169" s="36">
        <v>14</v>
      </c>
      <c r="AV169">
        <v>3</v>
      </c>
      <c r="AW169" s="36" t="s">
        <v>696</v>
      </c>
      <c r="AX169" s="36">
        <v>5</v>
      </c>
      <c r="AY169">
        <v>3</v>
      </c>
      <c r="AZ169" s="36" t="s">
        <v>696</v>
      </c>
      <c r="BA169" s="36">
        <v>9</v>
      </c>
      <c r="BB169">
        <v>3</v>
      </c>
      <c r="BC169" s="36"/>
      <c r="BD169" s="36"/>
      <c r="BE169">
        <v>3</v>
      </c>
      <c r="BF169" s="36"/>
      <c r="BG169" s="36"/>
      <c r="BH169">
        <v>3</v>
      </c>
      <c r="BI169" s="36"/>
      <c r="BJ169" s="36"/>
      <c r="BK169">
        <v>3</v>
      </c>
    </row>
    <row r="170" spans="1:63" x14ac:dyDescent="0.25">
      <c r="A170" s="36" t="s">
        <v>608</v>
      </c>
      <c r="B170" s="36">
        <v>4</v>
      </c>
      <c r="C170">
        <v>4</v>
      </c>
      <c r="D170" s="36" t="s">
        <v>608</v>
      </c>
      <c r="E170" s="36">
        <v>8</v>
      </c>
      <c r="F170">
        <v>4</v>
      </c>
      <c r="G170" s="36" t="s">
        <v>608</v>
      </c>
      <c r="H170" s="36">
        <v>2</v>
      </c>
      <c r="I170">
        <v>4</v>
      </c>
      <c r="J170" s="36" t="s">
        <v>345</v>
      </c>
      <c r="K170" s="36">
        <v>-13</v>
      </c>
      <c r="L170">
        <v>4</v>
      </c>
      <c r="M170" s="36" t="s">
        <v>345</v>
      </c>
      <c r="N170" s="36">
        <v>-5</v>
      </c>
      <c r="O170">
        <v>4</v>
      </c>
      <c r="P170" s="36" t="s">
        <v>696</v>
      </c>
      <c r="Q170" s="36">
        <v>-2</v>
      </c>
      <c r="R170">
        <v>4</v>
      </c>
      <c r="S170" s="36" t="s">
        <v>763</v>
      </c>
      <c r="T170" s="36">
        <v>2</v>
      </c>
      <c r="U170">
        <v>4</v>
      </c>
      <c r="V170" s="36" t="s">
        <v>763</v>
      </c>
      <c r="W170" s="36">
        <v>3</v>
      </c>
      <c r="X170">
        <v>4</v>
      </c>
      <c r="Y170" s="36" t="s">
        <v>696</v>
      </c>
      <c r="Z170" s="36">
        <v>0</v>
      </c>
      <c r="AA170">
        <v>4</v>
      </c>
      <c r="AB170" s="36" t="s">
        <v>696</v>
      </c>
      <c r="AC170" s="36">
        <v>-6</v>
      </c>
      <c r="AD170">
        <v>4</v>
      </c>
      <c r="AE170" s="36" t="s">
        <v>696</v>
      </c>
      <c r="AF170" s="36">
        <v>-2</v>
      </c>
      <c r="AG170">
        <v>4</v>
      </c>
      <c r="AH170" s="36" t="s">
        <v>696</v>
      </c>
      <c r="AI170" s="36">
        <v>5</v>
      </c>
      <c r="AJ170">
        <v>4</v>
      </c>
      <c r="AK170" s="36" t="s">
        <v>696</v>
      </c>
      <c r="AL170" s="36">
        <v>-1</v>
      </c>
      <c r="AM170">
        <v>4</v>
      </c>
      <c r="AN170" s="36" t="s">
        <v>696</v>
      </c>
      <c r="AO170" s="36">
        <v>-11</v>
      </c>
      <c r="AP170">
        <v>4</v>
      </c>
      <c r="AQ170" s="36" t="s">
        <v>763</v>
      </c>
      <c r="AR170" s="36">
        <v>2</v>
      </c>
      <c r="AS170">
        <v>4</v>
      </c>
      <c r="AT170" s="36" t="s">
        <v>763</v>
      </c>
      <c r="AU170" s="36">
        <v>14</v>
      </c>
      <c r="AV170">
        <v>4</v>
      </c>
      <c r="AW170" s="36" t="s">
        <v>763</v>
      </c>
      <c r="AX170" s="36">
        <v>5</v>
      </c>
      <c r="AY170">
        <v>4</v>
      </c>
      <c r="AZ170" s="36" t="s">
        <v>763</v>
      </c>
      <c r="BA170" s="36">
        <v>9</v>
      </c>
      <c r="BB170">
        <v>4</v>
      </c>
      <c r="BC170" s="36"/>
      <c r="BD170" s="36"/>
      <c r="BE170">
        <v>4</v>
      </c>
      <c r="BF170" s="36"/>
      <c r="BG170" s="36"/>
      <c r="BH170">
        <v>4</v>
      </c>
      <c r="BI170" s="36"/>
      <c r="BJ170" s="36"/>
      <c r="BK170">
        <v>4</v>
      </c>
    </row>
    <row r="171" spans="1:63" x14ac:dyDescent="0.25">
      <c r="A171" s="36" t="s">
        <v>876</v>
      </c>
      <c r="B171" s="36">
        <v>3</v>
      </c>
      <c r="C171">
        <v>1</v>
      </c>
      <c r="D171" s="36" t="s">
        <v>876</v>
      </c>
      <c r="E171" s="36">
        <v>7</v>
      </c>
      <c r="F171">
        <v>1</v>
      </c>
      <c r="G171" s="36" t="s">
        <v>45</v>
      </c>
      <c r="H171" s="36">
        <v>8</v>
      </c>
      <c r="I171">
        <v>1</v>
      </c>
      <c r="J171" s="36" t="s">
        <v>45</v>
      </c>
      <c r="K171" s="36">
        <v>-7</v>
      </c>
      <c r="L171">
        <v>1</v>
      </c>
      <c r="M171" s="36" t="s">
        <v>45</v>
      </c>
      <c r="N171" s="36">
        <v>11</v>
      </c>
      <c r="O171">
        <v>1</v>
      </c>
      <c r="P171" s="36" t="s">
        <v>134</v>
      </c>
      <c r="Q171" s="36">
        <v>19</v>
      </c>
      <c r="R171">
        <v>1</v>
      </c>
      <c r="S171" s="36" t="s">
        <v>134</v>
      </c>
      <c r="T171" s="36">
        <v>1</v>
      </c>
      <c r="U171">
        <v>1</v>
      </c>
      <c r="V171" s="36" t="s">
        <v>134</v>
      </c>
      <c r="W171" s="36">
        <v>6</v>
      </c>
      <c r="X171">
        <v>1</v>
      </c>
      <c r="Y171" s="36" t="s">
        <v>45</v>
      </c>
      <c r="Z171" s="36">
        <v>-3</v>
      </c>
      <c r="AA171">
        <v>1</v>
      </c>
      <c r="AB171" s="36" t="s">
        <v>870</v>
      </c>
      <c r="AC171" s="36">
        <v>-22</v>
      </c>
      <c r="AD171">
        <v>1</v>
      </c>
      <c r="AE171" s="36" t="s">
        <v>134</v>
      </c>
      <c r="AF171" s="36">
        <v>19</v>
      </c>
      <c r="AG171">
        <v>1</v>
      </c>
      <c r="AH171" s="36" t="s">
        <v>134</v>
      </c>
      <c r="AI171" s="36">
        <v>12</v>
      </c>
      <c r="AJ171">
        <v>1</v>
      </c>
      <c r="AK171" s="36" t="s">
        <v>134</v>
      </c>
      <c r="AL171" s="36">
        <v>-19</v>
      </c>
      <c r="AM171">
        <v>1</v>
      </c>
      <c r="AN171" s="36" t="s">
        <v>134</v>
      </c>
      <c r="AO171" s="36">
        <v>14</v>
      </c>
      <c r="AP171">
        <v>1</v>
      </c>
      <c r="AQ171" s="36" t="s">
        <v>134</v>
      </c>
      <c r="AR171" s="36">
        <v>11</v>
      </c>
      <c r="AS171">
        <v>1</v>
      </c>
      <c r="AT171" s="36" t="s">
        <v>134</v>
      </c>
      <c r="AU171" s="36">
        <v>9</v>
      </c>
      <c r="AV171">
        <v>1</v>
      </c>
      <c r="AW171" s="36" t="s">
        <v>134</v>
      </c>
      <c r="AX171" s="36">
        <v>5</v>
      </c>
      <c r="AY171">
        <v>1</v>
      </c>
      <c r="AZ171" s="36" t="s">
        <v>134</v>
      </c>
      <c r="BA171" s="36">
        <v>-10</v>
      </c>
      <c r="BB171">
        <v>1</v>
      </c>
      <c r="BC171" s="36"/>
      <c r="BD171" s="36"/>
      <c r="BE171">
        <v>1</v>
      </c>
      <c r="BF171" s="36"/>
      <c r="BG171" s="36"/>
      <c r="BH171">
        <v>1</v>
      </c>
      <c r="BI171" s="36"/>
      <c r="BJ171" s="36"/>
      <c r="BK171">
        <v>1</v>
      </c>
    </row>
    <row r="172" spans="1:63" x14ac:dyDescent="0.25">
      <c r="A172" s="36" t="s">
        <v>15</v>
      </c>
      <c r="B172" s="36">
        <v>3</v>
      </c>
      <c r="C172">
        <v>2</v>
      </c>
      <c r="D172" s="36" t="s">
        <v>15</v>
      </c>
      <c r="E172" s="36">
        <v>7</v>
      </c>
      <c r="F172">
        <v>2</v>
      </c>
      <c r="G172" s="36" t="s">
        <v>134</v>
      </c>
      <c r="H172" s="36">
        <v>8</v>
      </c>
      <c r="I172">
        <v>2</v>
      </c>
      <c r="J172" s="36" t="s">
        <v>134</v>
      </c>
      <c r="K172" s="36">
        <v>-7</v>
      </c>
      <c r="L172">
        <v>2</v>
      </c>
      <c r="M172" s="36" t="s">
        <v>15</v>
      </c>
      <c r="N172" s="36">
        <v>11</v>
      </c>
      <c r="O172">
        <v>2</v>
      </c>
      <c r="P172" s="36" t="s">
        <v>903</v>
      </c>
      <c r="Q172" s="36">
        <v>19</v>
      </c>
      <c r="R172">
        <v>2</v>
      </c>
      <c r="S172" s="36" t="s">
        <v>877</v>
      </c>
      <c r="T172" s="36">
        <v>1</v>
      </c>
      <c r="U172">
        <v>2</v>
      </c>
      <c r="V172" s="36" t="s">
        <v>252</v>
      </c>
      <c r="W172" s="36">
        <v>6</v>
      </c>
      <c r="X172">
        <v>2</v>
      </c>
      <c r="Y172" s="36" t="s">
        <v>703</v>
      </c>
      <c r="Z172" s="36">
        <v>-3</v>
      </c>
      <c r="AA172">
        <v>2</v>
      </c>
      <c r="AB172" s="36" t="s">
        <v>873</v>
      </c>
      <c r="AC172" s="36">
        <v>-22</v>
      </c>
      <c r="AD172">
        <v>2</v>
      </c>
      <c r="AE172" s="36" t="s">
        <v>903</v>
      </c>
      <c r="AF172" s="36">
        <v>19</v>
      </c>
      <c r="AG172">
        <v>2</v>
      </c>
      <c r="AH172" s="36" t="s">
        <v>903</v>
      </c>
      <c r="AI172" s="36">
        <v>12</v>
      </c>
      <c r="AJ172">
        <v>2</v>
      </c>
      <c r="AK172" s="36" t="s">
        <v>903</v>
      </c>
      <c r="AL172" s="36">
        <v>-19</v>
      </c>
      <c r="AM172">
        <v>2</v>
      </c>
      <c r="AN172" s="36" t="s">
        <v>903</v>
      </c>
      <c r="AO172" s="36">
        <v>14</v>
      </c>
      <c r="AP172">
        <v>2</v>
      </c>
      <c r="AQ172" s="36" t="s">
        <v>877</v>
      </c>
      <c r="AR172" s="36">
        <v>11</v>
      </c>
      <c r="AS172">
        <v>2</v>
      </c>
      <c r="AT172" s="36" t="s">
        <v>15</v>
      </c>
      <c r="AU172" s="36">
        <v>9</v>
      </c>
      <c r="AV172">
        <v>2</v>
      </c>
      <c r="AW172" s="36" t="s">
        <v>298</v>
      </c>
      <c r="AX172" s="36">
        <v>5</v>
      </c>
      <c r="AY172">
        <v>2</v>
      </c>
      <c r="AZ172" s="36" t="s">
        <v>298</v>
      </c>
      <c r="BA172" s="36">
        <v>-10</v>
      </c>
      <c r="BB172">
        <v>2</v>
      </c>
      <c r="BC172" s="36"/>
      <c r="BD172" s="36"/>
      <c r="BE172">
        <v>2</v>
      </c>
      <c r="BF172" s="36"/>
      <c r="BG172" s="36"/>
      <c r="BH172">
        <v>2</v>
      </c>
      <c r="BI172" s="36"/>
      <c r="BJ172" s="36"/>
      <c r="BK172">
        <v>2</v>
      </c>
    </row>
    <row r="173" spans="1:63" x14ac:dyDescent="0.25">
      <c r="A173" s="36" t="s">
        <v>45</v>
      </c>
      <c r="B173" s="36">
        <v>3</v>
      </c>
      <c r="C173">
        <v>3</v>
      </c>
      <c r="D173" s="36" t="s">
        <v>45</v>
      </c>
      <c r="E173" s="36">
        <v>7</v>
      </c>
      <c r="F173">
        <v>3</v>
      </c>
      <c r="G173" s="36" t="s">
        <v>15</v>
      </c>
      <c r="H173" s="36">
        <v>8</v>
      </c>
      <c r="I173">
        <v>3</v>
      </c>
      <c r="J173" s="36" t="s">
        <v>733</v>
      </c>
      <c r="K173" s="36">
        <v>-7</v>
      </c>
      <c r="L173">
        <v>3</v>
      </c>
      <c r="M173" s="36" t="s">
        <v>20</v>
      </c>
      <c r="N173" s="36">
        <v>11</v>
      </c>
      <c r="O173">
        <v>3</v>
      </c>
      <c r="P173" s="36" t="s">
        <v>901</v>
      </c>
      <c r="Q173" s="36">
        <v>19</v>
      </c>
      <c r="R173">
        <v>3</v>
      </c>
      <c r="S173" s="36" t="s">
        <v>901</v>
      </c>
      <c r="T173" s="36">
        <v>1</v>
      </c>
      <c r="U173">
        <v>3</v>
      </c>
      <c r="V173" s="36" t="s">
        <v>903</v>
      </c>
      <c r="W173" s="36">
        <v>6</v>
      </c>
      <c r="X173">
        <v>3</v>
      </c>
      <c r="Y173" s="36" t="s">
        <v>901</v>
      </c>
      <c r="Z173" s="36">
        <v>-3</v>
      </c>
      <c r="AA173">
        <v>3</v>
      </c>
      <c r="AB173" s="36" t="s">
        <v>901</v>
      </c>
      <c r="AC173" s="36">
        <v>-22</v>
      </c>
      <c r="AD173">
        <v>3</v>
      </c>
      <c r="AE173" s="36" t="s">
        <v>901</v>
      </c>
      <c r="AF173" s="36">
        <v>19</v>
      </c>
      <c r="AG173">
        <v>3</v>
      </c>
      <c r="AH173" s="36" t="s">
        <v>901</v>
      </c>
      <c r="AI173" s="36">
        <v>12</v>
      </c>
      <c r="AJ173">
        <v>3</v>
      </c>
      <c r="AK173" s="36" t="s">
        <v>901</v>
      </c>
      <c r="AL173" s="36">
        <v>-19</v>
      </c>
      <c r="AM173">
        <v>3</v>
      </c>
      <c r="AN173" s="36" t="s">
        <v>763</v>
      </c>
      <c r="AO173" s="36">
        <v>14</v>
      </c>
      <c r="AP173">
        <v>3</v>
      </c>
      <c r="AQ173" s="36" t="s">
        <v>901</v>
      </c>
      <c r="AR173" s="36">
        <v>11</v>
      </c>
      <c r="AS173">
        <v>3</v>
      </c>
      <c r="AT173" s="36" t="s">
        <v>901</v>
      </c>
      <c r="AU173" s="36">
        <v>9</v>
      </c>
      <c r="AV173">
        <v>3</v>
      </c>
      <c r="AW173" s="36" t="s">
        <v>733</v>
      </c>
      <c r="AX173" s="36">
        <v>5</v>
      </c>
      <c r="AY173">
        <v>3</v>
      </c>
      <c r="AZ173" s="36" t="s">
        <v>733</v>
      </c>
      <c r="BA173" s="36">
        <v>-10</v>
      </c>
      <c r="BB173">
        <v>3</v>
      </c>
      <c r="BC173" s="36"/>
      <c r="BD173" s="36"/>
      <c r="BE173">
        <v>3</v>
      </c>
      <c r="BF173" s="36"/>
      <c r="BG173" s="36"/>
      <c r="BH173">
        <v>3</v>
      </c>
      <c r="BI173" s="36"/>
      <c r="BJ173" s="36"/>
      <c r="BK173">
        <v>3</v>
      </c>
    </row>
    <row r="174" spans="1:63" x14ac:dyDescent="0.25">
      <c r="A174" s="36" t="s">
        <v>345</v>
      </c>
      <c r="B174" s="36">
        <v>3</v>
      </c>
      <c r="C174">
        <v>4</v>
      </c>
      <c r="D174" s="36" t="s">
        <v>345</v>
      </c>
      <c r="E174" s="36">
        <v>7</v>
      </c>
      <c r="F174">
        <v>4</v>
      </c>
      <c r="G174" s="36" t="s">
        <v>345</v>
      </c>
      <c r="H174" s="36">
        <v>8</v>
      </c>
      <c r="I174">
        <v>4</v>
      </c>
      <c r="J174" s="36" t="s">
        <v>901</v>
      </c>
      <c r="K174" s="36">
        <v>-7</v>
      </c>
      <c r="L174">
        <v>4</v>
      </c>
      <c r="M174" s="36" t="s">
        <v>901</v>
      </c>
      <c r="N174" s="36">
        <v>11</v>
      </c>
      <c r="O174">
        <v>4</v>
      </c>
      <c r="P174" s="36" t="s">
        <v>763</v>
      </c>
      <c r="Q174" s="36">
        <v>19</v>
      </c>
      <c r="R174">
        <v>4</v>
      </c>
      <c r="S174" s="36" t="s">
        <v>608</v>
      </c>
      <c r="T174" s="36">
        <v>1</v>
      </c>
      <c r="U174">
        <v>4</v>
      </c>
      <c r="V174" s="36" t="s">
        <v>608</v>
      </c>
      <c r="W174" s="36">
        <v>6</v>
      </c>
      <c r="X174">
        <v>4</v>
      </c>
      <c r="Y174" s="36" t="s">
        <v>763</v>
      </c>
      <c r="Z174" s="36">
        <v>-3</v>
      </c>
      <c r="AA174">
        <v>4</v>
      </c>
      <c r="AB174" s="36" t="s">
        <v>763</v>
      </c>
      <c r="AC174" s="36">
        <v>-22</v>
      </c>
      <c r="AD174">
        <v>4</v>
      </c>
      <c r="AE174" s="36" t="s">
        <v>763</v>
      </c>
      <c r="AF174" s="36">
        <v>19</v>
      </c>
      <c r="AG174">
        <v>4</v>
      </c>
      <c r="AH174" s="36" t="s">
        <v>763</v>
      </c>
      <c r="AI174" s="36">
        <v>12</v>
      </c>
      <c r="AJ174">
        <v>4</v>
      </c>
      <c r="AK174" s="36" t="s">
        <v>763</v>
      </c>
      <c r="AL174" s="36">
        <v>-19</v>
      </c>
      <c r="AM174">
        <v>4</v>
      </c>
      <c r="AN174" s="36" t="s">
        <v>608</v>
      </c>
      <c r="AO174" s="36">
        <v>14</v>
      </c>
      <c r="AP174">
        <v>4</v>
      </c>
      <c r="AQ174" s="36" t="s">
        <v>608</v>
      </c>
      <c r="AR174" s="36">
        <v>11</v>
      </c>
      <c r="AS174">
        <v>4</v>
      </c>
      <c r="AT174" s="36" t="s">
        <v>608</v>
      </c>
      <c r="AU174" s="36">
        <v>9</v>
      </c>
      <c r="AV174">
        <v>4</v>
      </c>
      <c r="AW174" s="36" t="s">
        <v>608</v>
      </c>
      <c r="AX174" s="36">
        <v>5</v>
      </c>
      <c r="AY174">
        <v>4</v>
      </c>
      <c r="AZ174" s="36" t="s">
        <v>608</v>
      </c>
      <c r="BA174" s="36">
        <v>-10</v>
      </c>
      <c r="BB174">
        <v>4</v>
      </c>
      <c r="BC174" s="36"/>
      <c r="BD174" s="36"/>
      <c r="BE174">
        <v>4</v>
      </c>
      <c r="BF174" s="36"/>
      <c r="BG174" s="36"/>
      <c r="BH174">
        <v>4</v>
      </c>
      <c r="BI174" s="36"/>
      <c r="BJ174" s="36"/>
      <c r="BK174">
        <v>4</v>
      </c>
    </row>
    <row r="175" spans="1:63" x14ac:dyDescent="0.25">
      <c r="A175" s="36" t="s">
        <v>562</v>
      </c>
      <c r="B175" s="36">
        <v>-2</v>
      </c>
      <c r="C175">
        <v>1</v>
      </c>
      <c r="D175" s="36" t="s">
        <v>393</v>
      </c>
      <c r="E175" s="36">
        <v>-5</v>
      </c>
      <c r="F175">
        <v>1</v>
      </c>
      <c r="G175" s="36" t="s">
        <v>870</v>
      </c>
      <c r="H175" s="36">
        <v>-6</v>
      </c>
      <c r="I175">
        <v>1</v>
      </c>
      <c r="J175" s="36" t="s">
        <v>870</v>
      </c>
      <c r="K175" s="36">
        <v>-19</v>
      </c>
      <c r="L175">
        <v>1</v>
      </c>
      <c r="M175" s="36" t="s">
        <v>870</v>
      </c>
      <c r="N175" s="36">
        <v>-5</v>
      </c>
      <c r="O175">
        <v>1</v>
      </c>
      <c r="P175" s="36" t="s">
        <v>870</v>
      </c>
      <c r="Q175" s="36">
        <v>5</v>
      </c>
      <c r="R175">
        <v>1</v>
      </c>
      <c r="S175" s="36" t="s">
        <v>870</v>
      </c>
      <c r="T175" s="36">
        <v>10</v>
      </c>
      <c r="U175">
        <v>1</v>
      </c>
      <c r="V175" s="36"/>
      <c r="W175" s="36"/>
      <c r="X175">
        <v>1</v>
      </c>
      <c r="Y175" s="36" t="s">
        <v>870</v>
      </c>
      <c r="Z175" s="36">
        <v>-4</v>
      </c>
      <c r="AA175">
        <v>1</v>
      </c>
      <c r="AB175" s="36" t="s">
        <v>45</v>
      </c>
      <c r="AC175" s="36">
        <v>2</v>
      </c>
      <c r="AD175">
        <v>1</v>
      </c>
      <c r="AE175" s="36" t="s">
        <v>45</v>
      </c>
      <c r="AF175" s="36">
        <v>-9</v>
      </c>
      <c r="AG175">
        <v>1</v>
      </c>
      <c r="AH175" s="36" t="s">
        <v>45</v>
      </c>
      <c r="AI175" s="36">
        <v>-20</v>
      </c>
      <c r="AJ175">
        <v>1</v>
      </c>
      <c r="AK175" s="36" t="s">
        <v>907</v>
      </c>
      <c r="AL175" s="36">
        <v>-1</v>
      </c>
      <c r="AM175">
        <v>1</v>
      </c>
      <c r="AN175" s="36" t="s">
        <v>703</v>
      </c>
      <c r="AO175" s="36">
        <v>9</v>
      </c>
      <c r="AP175">
        <v>1</v>
      </c>
      <c r="AQ175" s="36"/>
      <c r="AR175" s="36"/>
      <c r="AS175">
        <v>1</v>
      </c>
      <c r="AT175" s="36" t="s">
        <v>905</v>
      </c>
      <c r="AU175" s="36">
        <v>-23</v>
      </c>
      <c r="AV175">
        <v>1</v>
      </c>
      <c r="AW175" s="36"/>
      <c r="AX175" s="36"/>
      <c r="AY175">
        <v>1</v>
      </c>
      <c r="AZ175" s="36" t="s">
        <v>870</v>
      </c>
      <c r="BA175" s="36">
        <v>-10</v>
      </c>
      <c r="BB175">
        <v>1</v>
      </c>
      <c r="BC175" s="36"/>
      <c r="BD175" s="36"/>
      <c r="BE175">
        <v>1</v>
      </c>
      <c r="BF175" s="36"/>
      <c r="BG175" s="36"/>
      <c r="BH175">
        <v>1</v>
      </c>
      <c r="BI175" s="36"/>
      <c r="BJ175" s="36"/>
      <c r="BK175">
        <v>1</v>
      </c>
    </row>
    <row r="176" spans="1:63" x14ac:dyDescent="0.25">
      <c r="A176" s="36" t="s">
        <v>907</v>
      </c>
      <c r="B176" s="36">
        <v>-2</v>
      </c>
      <c r="C176">
        <v>2</v>
      </c>
      <c r="D176" s="36" t="s">
        <v>907</v>
      </c>
      <c r="E176" s="36">
        <v>-5</v>
      </c>
      <c r="F176">
        <v>2</v>
      </c>
      <c r="G176" s="36" t="s">
        <v>907</v>
      </c>
      <c r="H176" s="36">
        <v>-6</v>
      </c>
      <c r="I176">
        <v>2</v>
      </c>
      <c r="J176" s="36" t="s">
        <v>561</v>
      </c>
      <c r="K176" s="36">
        <v>-19</v>
      </c>
      <c r="L176">
        <v>2</v>
      </c>
      <c r="M176" s="36" t="s">
        <v>907</v>
      </c>
      <c r="N176" s="36">
        <v>-5</v>
      </c>
      <c r="O176">
        <v>2</v>
      </c>
      <c r="P176" s="36" t="s">
        <v>725</v>
      </c>
      <c r="Q176" s="36">
        <v>5</v>
      </c>
      <c r="R176">
        <v>2</v>
      </c>
      <c r="S176" s="36" t="s">
        <v>15</v>
      </c>
      <c r="T176" s="36">
        <v>10</v>
      </c>
      <c r="U176">
        <v>2</v>
      </c>
      <c r="V176" s="36"/>
      <c r="W176" s="36"/>
      <c r="X176">
        <v>2</v>
      </c>
      <c r="Y176" s="36" t="s">
        <v>872</v>
      </c>
      <c r="Z176" s="36">
        <v>-4</v>
      </c>
      <c r="AA176">
        <v>2</v>
      </c>
      <c r="AB176" s="36" t="s">
        <v>872</v>
      </c>
      <c r="AC176" s="36">
        <v>2</v>
      </c>
      <c r="AD176">
        <v>2</v>
      </c>
      <c r="AE176" s="36" t="s">
        <v>872</v>
      </c>
      <c r="AF176" s="36">
        <v>-9</v>
      </c>
      <c r="AG176">
        <v>2</v>
      </c>
      <c r="AH176" s="36" t="s">
        <v>872</v>
      </c>
      <c r="AI176" s="36">
        <v>-20</v>
      </c>
      <c r="AJ176">
        <v>2</v>
      </c>
      <c r="AK176" s="36" t="s">
        <v>298</v>
      </c>
      <c r="AL176" s="36">
        <v>-1</v>
      </c>
      <c r="AM176">
        <v>2</v>
      </c>
      <c r="AN176" s="36" t="s">
        <v>725</v>
      </c>
      <c r="AO176" s="36">
        <v>9</v>
      </c>
      <c r="AP176">
        <v>2</v>
      </c>
      <c r="AQ176" s="36"/>
      <c r="AR176" s="36"/>
      <c r="AS176">
        <v>2</v>
      </c>
      <c r="AT176" s="36" t="s">
        <v>858</v>
      </c>
      <c r="AU176" s="36">
        <v>-23</v>
      </c>
      <c r="AV176">
        <v>2</v>
      </c>
      <c r="AW176" s="36"/>
      <c r="AX176" s="36"/>
      <c r="AY176">
        <v>2</v>
      </c>
      <c r="AZ176" s="36" t="s">
        <v>561</v>
      </c>
      <c r="BA176" s="36">
        <v>-10</v>
      </c>
      <c r="BB176">
        <v>2</v>
      </c>
      <c r="BC176" s="36"/>
      <c r="BD176" s="36"/>
      <c r="BE176">
        <v>2</v>
      </c>
      <c r="BF176" s="36"/>
      <c r="BG176" s="36"/>
      <c r="BH176">
        <v>2</v>
      </c>
      <c r="BI176" s="36"/>
      <c r="BJ176" s="36"/>
      <c r="BK176">
        <v>2</v>
      </c>
    </row>
    <row r="177" spans="1:63" x14ac:dyDescent="0.25">
      <c r="A177" s="36" t="s">
        <v>908</v>
      </c>
      <c r="B177" s="36">
        <v>-2</v>
      </c>
      <c r="C177">
        <v>3</v>
      </c>
      <c r="D177" s="36" t="s">
        <v>562</v>
      </c>
      <c r="E177" s="36">
        <v>-5</v>
      </c>
      <c r="F177">
        <v>3</v>
      </c>
      <c r="G177" s="36" t="s">
        <v>871</v>
      </c>
      <c r="H177" s="36">
        <v>-6</v>
      </c>
      <c r="I177">
        <v>3</v>
      </c>
      <c r="J177" s="36" t="s">
        <v>871</v>
      </c>
      <c r="K177" s="36">
        <v>-19</v>
      </c>
      <c r="L177">
        <v>3</v>
      </c>
      <c r="M177" s="36" t="s">
        <v>869</v>
      </c>
      <c r="N177" s="36">
        <v>-5</v>
      </c>
      <c r="O177">
        <v>3</v>
      </c>
      <c r="P177" s="36" t="s">
        <v>909</v>
      </c>
      <c r="Q177" s="36">
        <v>5</v>
      </c>
      <c r="R177">
        <v>3</v>
      </c>
      <c r="S177" s="36" t="s">
        <v>252</v>
      </c>
      <c r="T177" s="36">
        <v>10</v>
      </c>
      <c r="U177">
        <v>3</v>
      </c>
      <c r="V177" s="36"/>
      <c r="W177" s="36"/>
      <c r="X177">
        <v>3</v>
      </c>
      <c r="Y177" s="36" t="s">
        <v>873</v>
      </c>
      <c r="Z177" s="36">
        <v>-4</v>
      </c>
      <c r="AA177">
        <v>3</v>
      </c>
      <c r="AB177" s="36" t="s">
        <v>20</v>
      </c>
      <c r="AC177" s="36">
        <v>2</v>
      </c>
      <c r="AD177">
        <v>3</v>
      </c>
      <c r="AE177" s="36" t="s">
        <v>20</v>
      </c>
      <c r="AF177" s="36">
        <v>-9</v>
      </c>
      <c r="AG177">
        <v>3</v>
      </c>
      <c r="AH177" s="36" t="s">
        <v>20</v>
      </c>
      <c r="AI177" s="36">
        <v>-20</v>
      </c>
      <c r="AJ177">
        <v>3</v>
      </c>
      <c r="AK177" s="36" t="s">
        <v>561</v>
      </c>
      <c r="AL177" s="36">
        <v>-1</v>
      </c>
      <c r="AM177">
        <v>3</v>
      </c>
      <c r="AN177" s="36" t="s">
        <v>298</v>
      </c>
      <c r="AO177" s="36">
        <v>9</v>
      </c>
      <c r="AP177">
        <v>3</v>
      </c>
      <c r="AQ177" s="36"/>
      <c r="AR177" s="36"/>
      <c r="AS177">
        <v>3</v>
      </c>
      <c r="AT177" s="36" t="s">
        <v>298</v>
      </c>
      <c r="AU177" s="36">
        <v>-23</v>
      </c>
      <c r="AV177">
        <v>3</v>
      </c>
      <c r="AW177" s="36"/>
      <c r="AX177" s="36"/>
      <c r="AY177">
        <v>3</v>
      </c>
      <c r="AZ177" s="36" t="s">
        <v>252</v>
      </c>
      <c r="BA177" s="36">
        <v>-10</v>
      </c>
      <c r="BB177">
        <v>3</v>
      </c>
      <c r="BC177" s="36"/>
      <c r="BD177" s="36"/>
      <c r="BE177">
        <v>3</v>
      </c>
      <c r="BF177" s="36"/>
      <c r="BG177" s="36"/>
      <c r="BH177">
        <v>3</v>
      </c>
      <c r="BI177" s="36"/>
      <c r="BJ177" s="36"/>
      <c r="BK177">
        <v>3</v>
      </c>
    </row>
    <row r="178" spans="1:63" x14ac:dyDescent="0.25">
      <c r="A178" s="36" t="s">
        <v>769</v>
      </c>
      <c r="B178" s="36">
        <v>-2</v>
      </c>
      <c r="C178">
        <v>4</v>
      </c>
      <c r="D178" s="36" t="s">
        <v>769</v>
      </c>
      <c r="E178" s="36">
        <v>-5</v>
      </c>
      <c r="F178">
        <v>4</v>
      </c>
      <c r="G178" s="36" t="s">
        <v>725</v>
      </c>
      <c r="H178" s="36">
        <v>-6</v>
      </c>
      <c r="I178">
        <v>4</v>
      </c>
      <c r="J178" s="36" t="s">
        <v>20</v>
      </c>
      <c r="K178" s="36">
        <v>-19</v>
      </c>
      <c r="L178">
        <v>4</v>
      </c>
      <c r="M178" s="36" t="s">
        <v>561</v>
      </c>
      <c r="N178" s="36">
        <v>-5</v>
      </c>
      <c r="O178">
        <v>4</v>
      </c>
      <c r="P178" s="36" t="s">
        <v>561</v>
      </c>
      <c r="Q178" s="36">
        <v>5</v>
      </c>
      <c r="R178">
        <v>4</v>
      </c>
      <c r="S178" s="36" t="s">
        <v>901</v>
      </c>
      <c r="T178" s="36">
        <v>10</v>
      </c>
      <c r="U178">
        <v>4</v>
      </c>
      <c r="V178" s="36"/>
      <c r="W178" s="36"/>
      <c r="X178">
        <v>4</v>
      </c>
      <c r="Y178" s="36" t="s">
        <v>561</v>
      </c>
      <c r="Z178" s="36">
        <v>-4</v>
      </c>
      <c r="AA178">
        <v>4</v>
      </c>
      <c r="AB178" s="36" t="s">
        <v>561</v>
      </c>
      <c r="AC178" s="36">
        <v>2</v>
      </c>
      <c r="AD178">
        <v>4</v>
      </c>
      <c r="AE178" s="36" t="s">
        <v>561</v>
      </c>
      <c r="AF178" s="36">
        <v>-9</v>
      </c>
      <c r="AG178">
        <v>4</v>
      </c>
      <c r="AH178" s="36" t="s">
        <v>561</v>
      </c>
      <c r="AI178" s="36">
        <v>-20</v>
      </c>
      <c r="AJ178">
        <v>4</v>
      </c>
      <c r="AK178" s="36" t="s">
        <v>45</v>
      </c>
      <c r="AL178" s="36">
        <v>-1</v>
      </c>
      <c r="AM178">
        <v>4</v>
      </c>
      <c r="AN178" s="36" t="s">
        <v>45</v>
      </c>
      <c r="AO178" s="36">
        <v>9</v>
      </c>
      <c r="AP178">
        <v>4</v>
      </c>
      <c r="AQ178" s="36"/>
      <c r="AR178" s="36"/>
      <c r="AS178">
        <v>4</v>
      </c>
      <c r="AT178" s="36" t="s">
        <v>45</v>
      </c>
      <c r="AU178" s="36">
        <v>-23</v>
      </c>
      <c r="AV178">
        <v>4</v>
      </c>
      <c r="AW178" s="36"/>
      <c r="AX178" s="36"/>
      <c r="AY178">
        <v>4</v>
      </c>
      <c r="AZ178" s="36" t="s">
        <v>901</v>
      </c>
      <c r="BA178" s="36">
        <v>-10</v>
      </c>
      <c r="BB178">
        <v>4</v>
      </c>
      <c r="BC178" s="36"/>
      <c r="BD178" s="36"/>
      <c r="BE178">
        <v>4</v>
      </c>
      <c r="BF178" s="36"/>
      <c r="BG178" s="36"/>
      <c r="BH178">
        <v>4</v>
      </c>
      <c r="BI178" s="36"/>
      <c r="BJ178" s="36"/>
      <c r="BK178">
        <v>4</v>
      </c>
    </row>
    <row r="179" spans="1:63" x14ac:dyDescent="0.25">
      <c r="A179" s="36" t="s">
        <v>870</v>
      </c>
      <c r="B179" s="36">
        <v>-20</v>
      </c>
      <c r="C179">
        <v>1</v>
      </c>
      <c r="D179" s="36" t="s">
        <v>870</v>
      </c>
      <c r="E179" s="36">
        <v>0</v>
      </c>
      <c r="F179">
        <v>1</v>
      </c>
      <c r="G179" s="36" t="s">
        <v>562</v>
      </c>
      <c r="H179" s="36">
        <v>-14</v>
      </c>
      <c r="I179">
        <v>1</v>
      </c>
      <c r="J179" s="36" t="s">
        <v>858</v>
      </c>
      <c r="K179" s="36">
        <v>-12</v>
      </c>
      <c r="L179">
        <v>1</v>
      </c>
      <c r="M179" s="36" t="s">
        <v>562</v>
      </c>
      <c r="N179" s="36">
        <v>-4</v>
      </c>
      <c r="O179">
        <v>1</v>
      </c>
      <c r="P179" s="36" t="s">
        <v>858</v>
      </c>
      <c r="Q179" s="36">
        <v>4</v>
      </c>
      <c r="R179">
        <v>1</v>
      </c>
      <c r="S179" s="36" t="s">
        <v>20</v>
      </c>
      <c r="T179" s="36">
        <v>8</v>
      </c>
      <c r="U179">
        <v>1</v>
      </c>
      <c r="V179" s="36"/>
      <c r="W179" s="36"/>
      <c r="X179">
        <v>1</v>
      </c>
      <c r="Y179" s="36" t="s">
        <v>393</v>
      </c>
      <c r="Z179" s="36">
        <v>-4</v>
      </c>
      <c r="AA179">
        <v>1</v>
      </c>
      <c r="AB179" s="36" t="s">
        <v>393</v>
      </c>
      <c r="AC179" s="36">
        <v>-12</v>
      </c>
      <c r="AD179">
        <v>1</v>
      </c>
      <c r="AE179" s="36" t="s">
        <v>725</v>
      </c>
      <c r="AF179" s="36">
        <v>8</v>
      </c>
      <c r="AG179">
        <v>1</v>
      </c>
      <c r="AH179" s="36" t="s">
        <v>725</v>
      </c>
      <c r="AI179" s="36">
        <v>3</v>
      </c>
      <c r="AJ179">
        <v>1</v>
      </c>
      <c r="AK179" s="36" t="s">
        <v>725</v>
      </c>
      <c r="AL179" s="36">
        <v>-10</v>
      </c>
      <c r="AM179">
        <v>1</v>
      </c>
      <c r="AN179" s="36" t="s">
        <v>870</v>
      </c>
      <c r="AO179" s="36">
        <v>-1</v>
      </c>
      <c r="AP179">
        <v>1</v>
      </c>
      <c r="AR179" s="36"/>
      <c r="AS179">
        <v>1</v>
      </c>
      <c r="AT179" s="36" t="s">
        <v>870</v>
      </c>
      <c r="AU179" s="36">
        <v>-22</v>
      </c>
      <c r="AV179">
        <v>1</v>
      </c>
      <c r="AW179" s="36"/>
      <c r="AX179" s="36"/>
      <c r="AY179">
        <v>1</v>
      </c>
      <c r="AZ179" s="36" t="s">
        <v>124</v>
      </c>
      <c r="BA179" s="36">
        <v>-26</v>
      </c>
      <c r="BB179">
        <v>1</v>
      </c>
      <c r="BC179" s="36"/>
      <c r="BD179" s="36"/>
      <c r="BE179">
        <v>1</v>
      </c>
      <c r="BF179" s="36"/>
      <c r="BG179" s="36"/>
      <c r="BH179">
        <v>1</v>
      </c>
      <c r="BI179" s="36"/>
      <c r="BJ179" s="36"/>
      <c r="BK179">
        <v>1</v>
      </c>
    </row>
    <row r="180" spans="1:63" x14ac:dyDescent="0.25">
      <c r="A180" s="36" t="s">
        <v>910</v>
      </c>
      <c r="B180" s="36">
        <v>-20</v>
      </c>
      <c r="C180">
        <v>2</v>
      </c>
      <c r="D180" s="36" t="s">
        <v>908</v>
      </c>
      <c r="E180" s="36">
        <v>0</v>
      </c>
      <c r="F180">
        <v>2</v>
      </c>
      <c r="G180" s="36" t="s">
        <v>908</v>
      </c>
      <c r="H180" s="36">
        <v>-14</v>
      </c>
      <c r="I180">
        <v>2</v>
      </c>
      <c r="J180" s="36" t="s">
        <v>905</v>
      </c>
      <c r="K180" s="36">
        <v>-12</v>
      </c>
      <c r="L180">
        <v>2</v>
      </c>
      <c r="M180" s="36" t="s">
        <v>906</v>
      </c>
      <c r="N180" s="36">
        <v>-4</v>
      </c>
      <c r="O180">
        <v>2</v>
      </c>
      <c r="P180" s="36" t="s">
        <v>906</v>
      </c>
      <c r="Q180" s="36">
        <v>4</v>
      </c>
      <c r="R180">
        <v>2</v>
      </c>
      <c r="S180" s="36" t="s">
        <v>703</v>
      </c>
      <c r="T180" s="36">
        <v>8</v>
      </c>
      <c r="U180">
        <v>2</v>
      </c>
      <c r="V180" s="36"/>
      <c r="W180" s="36"/>
      <c r="X180">
        <v>2</v>
      </c>
      <c r="Y180" s="36" t="s">
        <v>725</v>
      </c>
      <c r="Z180" s="36">
        <v>-4</v>
      </c>
      <c r="AA180">
        <v>2</v>
      </c>
      <c r="AB180" s="36">
        <v>0</v>
      </c>
      <c r="AC180" s="36">
        <v>-12</v>
      </c>
      <c r="AD180">
        <v>2</v>
      </c>
      <c r="AE180" s="36" t="s">
        <v>298</v>
      </c>
      <c r="AF180" s="36">
        <v>8</v>
      </c>
      <c r="AG180">
        <v>2</v>
      </c>
      <c r="AH180" s="36" t="s">
        <v>298</v>
      </c>
      <c r="AI180" s="36">
        <v>3</v>
      </c>
      <c r="AJ180">
        <v>2</v>
      </c>
      <c r="AK180" s="36" t="s">
        <v>870</v>
      </c>
      <c r="AL180" s="36">
        <v>-10</v>
      </c>
      <c r="AM180">
        <v>2</v>
      </c>
      <c r="AN180" s="36" t="s">
        <v>868</v>
      </c>
      <c r="AO180" s="36">
        <v>-1</v>
      </c>
      <c r="AP180">
        <v>2</v>
      </c>
      <c r="AQ180" s="36"/>
      <c r="AR180" s="36"/>
      <c r="AS180">
        <v>2</v>
      </c>
      <c r="AT180" s="36" t="s">
        <v>868</v>
      </c>
      <c r="AU180" s="36">
        <v>-22</v>
      </c>
      <c r="AV180">
        <v>2</v>
      </c>
      <c r="AW180" s="36"/>
      <c r="AX180" s="36"/>
      <c r="AY180">
        <v>2</v>
      </c>
      <c r="AZ180" s="36" t="s">
        <v>15</v>
      </c>
      <c r="BA180" s="36">
        <v>-26</v>
      </c>
      <c r="BB180">
        <v>2</v>
      </c>
      <c r="BC180" s="36"/>
      <c r="BD180" s="36"/>
      <c r="BE180">
        <v>2</v>
      </c>
      <c r="BF180" s="36"/>
      <c r="BG180" s="36"/>
      <c r="BH180">
        <v>2</v>
      </c>
      <c r="BI180" s="36"/>
      <c r="BJ180" s="36"/>
      <c r="BK180">
        <v>2</v>
      </c>
    </row>
    <row r="181" spans="1:63" x14ac:dyDescent="0.25">
      <c r="A181" s="36" t="s">
        <v>871</v>
      </c>
      <c r="B181" s="36">
        <v>-20</v>
      </c>
      <c r="C181">
        <v>3</v>
      </c>
      <c r="D181" s="36" t="s">
        <v>871</v>
      </c>
      <c r="E181" s="36">
        <v>0</v>
      </c>
      <c r="F181">
        <v>3</v>
      </c>
      <c r="G181" s="36" t="s">
        <v>771</v>
      </c>
      <c r="H181" s="36">
        <v>-14</v>
      </c>
      <c r="I181">
        <v>3</v>
      </c>
      <c r="J181" s="36" t="s">
        <v>908</v>
      </c>
      <c r="K181" s="36">
        <v>-12</v>
      </c>
      <c r="L181">
        <v>3</v>
      </c>
      <c r="M181" s="36" t="s">
        <v>911</v>
      </c>
      <c r="N181" s="36">
        <v>-4</v>
      </c>
      <c r="O181">
        <v>3</v>
      </c>
      <c r="P181" s="36" t="s">
        <v>869</v>
      </c>
      <c r="Q181" s="36">
        <v>4</v>
      </c>
      <c r="R181">
        <v>3</v>
      </c>
      <c r="S181" s="36" t="s">
        <v>871</v>
      </c>
      <c r="T181" s="36">
        <v>8</v>
      </c>
      <c r="U181">
        <v>3</v>
      </c>
      <c r="V181" s="36"/>
      <c r="W181" s="36"/>
      <c r="X181">
        <v>3</v>
      </c>
      <c r="Y181" s="36" t="s">
        <v>298</v>
      </c>
      <c r="Z181" s="36">
        <v>-4</v>
      </c>
      <c r="AA181">
        <v>3</v>
      </c>
      <c r="AB181" s="36" t="s">
        <v>298</v>
      </c>
      <c r="AC181" s="36">
        <v>-12</v>
      </c>
      <c r="AD181">
        <v>3</v>
      </c>
      <c r="AE181" s="36" t="s">
        <v>871</v>
      </c>
      <c r="AF181" s="36">
        <v>8</v>
      </c>
      <c r="AG181">
        <v>3</v>
      </c>
      <c r="AH181" s="36" t="s">
        <v>871</v>
      </c>
      <c r="AI181" s="36">
        <v>3</v>
      </c>
      <c r="AJ181">
        <v>3</v>
      </c>
      <c r="AK181" s="36" t="s">
        <v>871</v>
      </c>
      <c r="AL181" s="36">
        <v>-10</v>
      </c>
      <c r="AM181">
        <v>3</v>
      </c>
      <c r="AN181" s="36" t="s">
        <v>20</v>
      </c>
      <c r="AO181" s="36">
        <v>-1</v>
      </c>
      <c r="AP181">
        <v>3</v>
      </c>
      <c r="AQ181" s="36"/>
      <c r="AR181" s="36"/>
      <c r="AS181">
        <v>3</v>
      </c>
      <c r="AT181" s="36" t="s">
        <v>398</v>
      </c>
      <c r="AU181" s="36">
        <v>-22</v>
      </c>
      <c r="AV181">
        <v>3</v>
      </c>
      <c r="AW181" s="36"/>
      <c r="AX181" s="36"/>
      <c r="AY181">
        <v>3</v>
      </c>
      <c r="AZ181" s="36" t="s">
        <v>871</v>
      </c>
      <c r="BA181" s="36">
        <v>-26</v>
      </c>
      <c r="BB181">
        <v>3</v>
      </c>
      <c r="BC181" s="36"/>
      <c r="BD181" s="36"/>
      <c r="BE181">
        <v>3</v>
      </c>
      <c r="BF181" s="36"/>
      <c r="BG181" s="36"/>
      <c r="BH181">
        <v>3</v>
      </c>
      <c r="BI181" s="36"/>
      <c r="BJ181" s="36"/>
      <c r="BK181">
        <v>3</v>
      </c>
    </row>
    <row r="182" spans="1:63" x14ac:dyDescent="0.25">
      <c r="A182" s="36" t="s">
        <v>561</v>
      </c>
      <c r="B182" s="36">
        <v>-20</v>
      </c>
      <c r="C182">
        <v>4</v>
      </c>
      <c r="D182" s="36" t="s">
        <v>561</v>
      </c>
      <c r="E182" s="36">
        <v>0</v>
      </c>
      <c r="F182">
        <v>4</v>
      </c>
      <c r="G182" s="36" t="s">
        <v>20</v>
      </c>
      <c r="H182" s="36">
        <v>-14</v>
      </c>
      <c r="I182">
        <v>4</v>
      </c>
      <c r="J182" s="36" t="s">
        <v>725</v>
      </c>
      <c r="K182" s="36">
        <v>-12</v>
      </c>
      <c r="L182">
        <v>4</v>
      </c>
      <c r="M182" s="36" t="s">
        <v>871</v>
      </c>
      <c r="N182" s="36">
        <v>-4</v>
      </c>
      <c r="O182">
        <v>4</v>
      </c>
      <c r="P182" s="36" t="s">
        <v>871</v>
      </c>
      <c r="Q182" s="36">
        <v>4</v>
      </c>
      <c r="R182">
        <v>4</v>
      </c>
      <c r="S182" s="36" t="s">
        <v>45</v>
      </c>
      <c r="T182" s="36">
        <v>8</v>
      </c>
      <c r="U182">
        <v>4</v>
      </c>
      <c r="V182" s="36"/>
      <c r="W182" s="36"/>
      <c r="X182">
        <v>4</v>
      </c>
      <c r="Y182" s="36" t="s">
        <v>871</v>
      </c>
      <c r="Z182" s="36">
        <v>-4</v>
      </c>
      <c r="AA182">
        <v>4</v>
      </c>
      <c r="AB182" s="36" t="s">
        <v>871</v>
      </c>
      <c r="AC182" s="36">
        <v>-12</v>
      </c>
      <c r="AD182">
        <v>4</v>
      </c>
      <c r="AE182" s="36" t="s">
        <v>608</v>
      </c>
      <c r="AF182" s="36">
        <v>8</v>
      </c>
      <c r="AG182">
        <v>4</v>
      </c>
      <c r="AH182" s="36" t="s">
        <v>608</v>
      </c>
      <c r="AI182" s="36">
        <v>3</v>
      </c>
      <c r="AJ182">
        <v>4</v>
      </c>
      <c r="AK182" s="36" t="s">
        <v>252</v>
      </c>
      <c r="AL182" s="36">
        <v>-10</v>
      </c>
      <c r="AM182">
        <v>4</v>
      </c>
      <c r="AN182" s="36" t="s">
        <v>561</v>
      </c>
      <c r="AO182" s="36">
        <v>-1</v>
      </c>
      <c r="AP182">
        <v>4</v>
      </c>
      <c r="AQ182" s="36"/>
      <c r="AR182" s="36"/>
      <c r="AS182">
        <v>4</v>
      </c>
      <c r="AT182" s="36" t="s">
        <v>561</v>
      </c>
      <c r="AU182" s="36">
        <v>-22</v>
      </c>
      <c r="AV182">
        <v>4</v>
      </c>
      <c r="AW182" s="36"/>
      <c r="AX182" s="36"/>
      <c r="AY182">
        <v>4</v>
      </c>
      <c r="AZ182" s="36" t="s">
        <v>45</v>
      </c>
      <c r="BA182" s="36">
        <v>-26</v>
      </c>
      <c r="BB182">
        <v>4</v>
      </c>
      <c r="BC182" s="36"/>
      <c r="BD182" s="36"/>
      <c r="BE182">
        <v>4</v>
      </c>
      <c r="BF182" s="36"/>
      <c r="BG182" s="36"/>
      <c r="BH182">
        <v>4</v>
      </c>
      <c r="BI182" s="36"/>
      <c r="BJ182" s="36"/>
      <c r="BK182">
        <v>4</v>
      </c>
    </row>
    <row r="183" spans="1:63" x14ac:dyDescent="0.25">
      <c r="A183" s="36" t="s">
        <v>905</v>
      </c>
      <c r="B183" s="36">
        <v>-33</v>
      </c>
      <c r="C183">
        <v>1</v>
      </c>
      <c r="D183" s="36" t="s">
        <v>910</v>
      </c>
      <c r="E183" s="36">
        <v>0</v>
      </c>
      <c r="F183">
        <v>1</v>
      </c>
      <c r="G183" s="36" t="s">
        <v>393</v>
      </c>
      <c r="H183" s="36">
        <v>-22</v>
      </c>
      <c r="I183">
        <v>1</v>
      </c>
      <c r="J183" s="36" t="s">
        <v>393</v>
      </c>
      <c r="K183" s="36">
        <v>1</v>
      </c>
      <c r="L183">
        <v>1</v>
      </c>
      <c r="M183" s="36" t="s">
        <v>393</v>
      </c>
      <c r="N183" s="36">
        <v>1</v>
      </c>
      <c r="O183">
        <v>1</v>
      </c>
      <c r="P183" s="36" t="s">
        <v>393</v>
      </c>
      <c r="Q183" s="36">
        <v>31</v>
      </c>
      <c r="R183">
        <v>1</v>
      </c>
      <c r="S183" s="36" t="s">
        <v>561</v>
      </c>
      <c r="T183" s="36">
        <v>1</v>
      </c>
      <c r="U183">
        <v>1</v>
      </c>
      <c r="X183">
        <v>1</v>
      </c>
      <c r="Y183" s="36" t="s">
        <v>869</v>
      </c>
      <c r="Z183" s="36">
        <v>-4</v>
      </c>
      <c r="AA183">
        <v>1</v>
      </c>
      <c r="AB183" s="36" t="s">
        <v>869</v>
      </c>
      <c r="AC183" s="36">
        <v>-15</v>
      </c>
      <c r="AD183">
        <v>1</v>
      </c>
      <c r="AE183" s="36" t="s">
        <v>869</v>
      </c>
      <c r="AF183" s="36">
        <v>-17</v>
      </c>
      <c r="AG183">
        <v>1</v>
      </c>
      <c r="AH183" s="36" t="s">
        <v>869</v>
      </c>
      <c r="AI183" s="36">
        <v>10</v>
      </c>
      <c r="AJ183">
        <v>1</v>
      </c>
      <c r="AK183" s="36" t="s">
        <v>869</v>
      </c>
      <c r="AL183" s="36">
        <v>-33</v>
      </c>
      <c r="AM183">
        <v>1</v>
      </c>
      <c r="AN183" s="36" t="s">
        <v>562</v>
      </c>
      <c r="AO183" s="36">
        <v>-3</v>
      </c>
      <c r="AP183">
        <v>1</v>
      </c>
      <c r="AQ183" s="36"/>
      <c r="AR183" s="36"/>
      <c r="AS183">
        <v>1</v>
      </c>
      <c r="AT183" s="36" t="s">
        <v>869</v>
      </c>
      <c r="AU183" s="36">
        <v>-14</v>
      </c>
      <c r="AV183">
        <v>1</v>
      </c>
      <c r="AY183">
        <v>1</v>
      </c>
      <c r="AZ183" s="36" t="s">
        <v>725</v>
      </c>
      <c r="BA183" s="36">
        <v>4</v>
      </c>
      <c r="BB183">
        <v>1</v>
      </c>
      <c r="BC183" s="36"/>
      <c r="BD183" s="36"/>
      <c r="BE183">
        <v>1</v>
      </c>
      <c r="BF183" s="36"/>
      <c r="BG183" s="36"/>
      <c r="BH183">
        <v>1</v>
      </c>
      <c r="BI183" s="36"/>
      <c r="BJ183" s="36"/>
      <c r="BK183">
        <v>1</v>
      </c>
    </row>
    <row r="184" spans="1:63" x14ac:dyDescent="0.25">
      <c r="A184" s="36" t="s">
        <v>912</v>
      </c>
      <c r="B184" s="36">
        <v>-33</v>
      </c>
      <c r="C184">
        <v>2</v>
      </c>
      <c r="D184" s="36" t="s">
        <v>912</v>
      </c>
      <c r="E184" s="36">
        <v>0</v>
      </c>
      <c r="F184">
        <v>2</v>
      </c>
      <c r="G184" s="36" t="s">
        <v>912</v>
      </c>
      <c r="H184" s="36">
        <v>-22</v>
      </c>
      <c r="I184">
        <v>2</v>
      </c>
      <c r="J184" s="36" t="s">
        <v>562</v>
      </c>
      <c r="K184" s="36">
        <v>1</v>
      </c>
      <c r="L184">
        <v>2</v>
      </c>
      <c r="M184" s="36" t="s">
        <v>913</v>
      </c>
      <c r="N184" s="36">
        <v>1</v>
      </c>
      <c r="O184">
        <v>2</v>
      </c>
      <c r="P184" s="36" t="s">
        <v>911</v>
      </c>
      <c r="Q184" s="36">
        <v>31</v>
      </c>
      <c r="R184">
        <v>2</v>
      </c>
      <c r="S184" s="36" t="s">
        <v>562</v>
      </c>
      <c r="T184" s="36">
        <v>1</v>
      </c>
      <c r="U184">
        <v>2</v>
      </c>
      <c r="X184">
        <v>2</v>
      </c>
      <c r="Y184" s="36" t="s">
        <v>905</v>
      </c>
      <c r="Z184" s="36">
        <v>-4</v>
      </c>
      <c r="AA184">
        <v>2</v>
      </c>
      <c r="AB184" s="36" t="s">
        <v>905</v>
      </c>
      <c r="AC184" s="36">
        <v>-15</v>
      </c>
      <c r="AD184">
        <v>2</v>
      </c>
      <c r="AE184" s="36">
        <v>0</v>
      </c>
      <c r="AF184" s="36">
        <v>-17</v>
      </c>
      <c r="AG184">
        <v>2</v>
      </c>
      <c r="AH184" s="36" t="s">
        <v>905</v>
      </c>
      <c r="AI184" s="36">
        <v>10</v>
      </c>
      <c r="AJ184">
        <v>2</v>
      </c>
      <c r="AK184" s="36" t="s">
        <v>124</v>
      </c>
      <c r="AL184" s="36">
        <v>-33</v>
      </c>
      <c r="AM184">
        <v>2</v>
      </c>
      <c r="AN184" s="36" t="s">
        <v>124</v>
      </c>
      <c r="AO184" s="36">
        <v>-3</v>
      </c>
      <c r="AP184">
        <v>2</v>
      </c>
      <c r="AQ184" s="36"/>
      <c r="AR184" s="36"/>
      <c r="AS184">
        <v>2</v>
      </c>
      <c r="AT184" s="36" t="s">
        <v>124</v>
      </c>
      <c r="AU184" s="36">
        <v>-14</v>
      </c>
      <c r="AV184">
        <v>2</v>
      </c>
      <c r="AY184">
        <v>2</v>
      </c>
      <c r="AZ184" s="36" t="s">
        <v>562</v>
      </c>
      <c r="BA184" s="36">
        <v>4</v>
      </c>
      <c r="BB184">
        <v>2</v>
      </c>
      <c r="BC184" s="36"/>
      <c r="BD184" s="36"/>
      <c r="BE184">
        <v>2</v>
      </c>
      <c r="BF184" s="36"/>
      <c r="BG184" s="36"/>
      <c r="BH184">
        <v>2</v>
      </c>
      <c r="BI184" s="36"/>
      <c r="BJ184" s="36"/>
      <c r="BK184">
        <v>2</v>
      </c>
    </row>
    <row r="185" spans="1:63" x14ac:dyDescent="0.25">
      <c r="A185" s="36" t="s">
        <v>393</v>
      </c>
      <c r="B185" s="36">
        <v>-33</v>
      </c>
      <c r="C185">
        <v>3</v>
      </c>
      <c r="D185" s="36" t="s">
        <v>868</v>
      </c>
      <c r="E185" s="36">
        <v>0</v>
      </c>
      <c r="F185">
        <v>3</v>
      </c>
      <c r="G185" s="36" t="s">
        <v>910</v>
      </c>
      <c r="H185" s="36">
        <v>-22</v>
      </c>
      <c r="I185">
        <v>3</v>
      </c>
      <c r="J185" s="36" t="s">
        <v>907</v>
      </c>
      <c r="K185" s="36">
        <v>1</v>
      </c>
      <c r="L185">
        <v>3</v>
      </c>
      <c r="M185" s="36" t="s">
        <v>914</v>
      </c>
      <c r="N185" s="36">
        <v>1</v>
      </c>
      <c r="O185">
        <v>3</v>
      </c>
      <c r="P185" s="36" t="s">
        <v>913</v>
      </c>
      <c r="Q185" s="36">
        <v>31</v>
      </c>
      <c r="R185">
        <v>3</v>
      </c>
      <c r="S185" s="36" t="s">
        <v>868</v>
      </c>
      <c r="T185" s="36">
        <v>1</v>
      </c>
      <c r="U185">
        <v>3</v>
      </c>
      <c r="X185">
        <v>3</v>
      </c>
      <c r="Y185" s="36" t="s">
        <v>562</v>
      </c>
      <c r="Z185" s="36">
        <v>-4</v>
      </c>
      <c r="AA185">
        <v>3</v>
      </c>
      <c r="AB185" s="36" t="s">
        <v>562</v>
      </c>
      <c r="AC185" s="36">
        <v>-15</v>
      </c>
      <c r="AD185">
        <v>3</v>
      </c>
      <c r="AE185" s="36" t="s">
        <v>905</v>
      </c>
      <c r="AF185" s="36">
        <v>-17</v>
      </c>
      <c r="AG185">
        <v>3</v>
      </c>
      <c r="AH185" s="36" t="s">
        <v>562</v>
      </c>
      <c r="AI185" s="36">
        <v>10</v>
      </c>
      <c r="AJ185">
        <v>3</v>
      </c>
      <c r="AK185" s="36" t="s">
        <v>905</v>
      </c>
      <c r="AL185" s="36">
        <v>-33</v>
      </c>
      <c r="AM185">
        <v>3</v>
      </c>
      <c r="AN185" s="36" t="s">
        <v>15</v>
      </c>
      <c r="AO185" s="36">
        <v>-3</v>
      </c>
      <c r="AP185">
        <v>3</v>
      </c>
      <c r="AQ185" s="36"/>
      <c r="AR185" s="36"/>
      <c r="AS185">
        <v>3</v>
      </c>
      <c r="AT185" s="36" t="s">
        <v>725</v>
      </c>
      <c r="AU185" s="36">
        <v>-14</v>
      </c>
      <c r="AV185">
        <v>3</v>
      </c>
      <c r="AY185">
        <v>3</v>
      </c>
      <c r="AZ185" s="36" t="s">
        <v>868</v>
      </c>
      <c r="BA185" s="36">
        <v>4</v>
      </c>
      <c r="BB185">
        <v>3</v>
      </c>
      <c r="BC185" s="36"/>
      <c r="BD185" s="36"/>
      <c r="BE185">
        <v>3</v>
      </c>
      <c r="BF185" s="36"/>
      <c r="BG185" s="36"/>
      <c r="BH185">
        <v>3</v>
      </c>
      <c r="BI185" s="36"/>
      <c r="BJ185" s="36"/>
      <c r="BK185">
        <v>3</v>
      </c>
    </row>
    <row r="186" spans="1:63" x14ac:dyDescent="0.25">
      <c r="A186" s="36" t="s">
        <v>725</v>
      </c>
      <c r="B186" s="36">
        <v>-33</v>
      </c>
      <c r="C186">
        <v>4</v>
      </c>
      <c r="D186" s="36" t="s">
        <v>725</v>
      </c>
      <c r="E186" s="36">
        <v>0</v>
      </c>
      <c r="F186">
        <v>4</v>
      </c>
      <c r="G186" s="36" t="s">
        <v>769</v>
      </c>
      <c r="H186" s="36">
        <v>-22</v>
      </c>
      <c r="I186">
        <v>4</v>
      </c>
      <c r="J186" s="36" t="s">
        <v>769</v>
      </c>
      <c r="K186" s="36">
        <v>1</v>
      </c>
      <c r="L186">
        <v>4</v>
      </c>
      <c r="M186" s="36" t="s">
        <v>740</v>
      </c>
      <c r="N186" s="36">
        <v>1</v>
      </c>
      <c r="O186">
        <v>4</v>
      </c>
      <c r="P186" s="36" t="s">
        <v>740</v>
      </c>
      <c r="Q186" s="36">
        <v>31</v>
      </c>
      <c r="R186">
        <v>4</v>
      </c>
      <c r="S186" s="36" t="s">
        <v>398</v>
      </c>
      <c r="T186" s="36">
        <v>1</v>
      </c>
      <c r="U186">
        <v>4</v>
      </c>
      <c r="X186">
        <v>4</v>
      </c>
      <c r="Y186" s="36" t="s">
        <v>740</v>
      </c>
      <c r="Z186" s="36">
        <v>-4</v>
      </c>
      <c r="AA186">
        <v>4</v>
      </c>
      <c r="AB186" s="36" t="s">
        <v>725</v>
      </c>
      <c r="AC186" s="36">
        <v>-15</v>
      </c>
      <c r="AD186">
        <v>4</v>
      </c>
      <c r="AE186" s="36" t="s">
        <v>562</v>
      </c>
      <c r="AF186" s="36">
        <v>-17</v>
      </c>
      <c r="AG186">
        <v>4</v>
      </c>
      <c r="AH186" s="36" t="s">
        <v>15</v>
      </c>
      <c r="AI186" s="36">
        <v>10</v>
      </c>
      <c r="AJ186">
        <v>4</v>
      </c>
      <c r="AK186" s="36" t="s">
        <v>15</v>
      </c>
      <c r="AL186" s="36">
        <v>-33</v>
      </c>
      <c r="AM186">
        <v>4</v>
      </c>
      <c r="AN186" s="36" t="s">
        <v>871</v>
      </c>
      <c r="AO186" s="36">
        <v>-3</v>
      </c>
      <c r="AP186">
        <v>4</v>
      </c>
      <c r="AQ186" s="36"/>
      <c r="AR186" s="36"/>
      <c r="AS186">
        <v>4</v>
      </c>
      <c r="AT186" s="36" t="s">
        <v>871</v>
      </c>
      <c r="AU186" s="36">
        <v>-14</v>
      </c>
      <c r="AV186">
        <v>4</v>
      </c>
      <c r="AY186">
        <v>4</v>
      </c>
      <c r="AZ186" s="36" t="s">
        <v>398</v>
      </c>
      <c r="BA186" s="36">
        <v>4</v>
      </c>
      <c r="BB186">
        <v>4</v>
      </c>
      <c r="BC186" s="36"/>
      <c r="BD186" s="36"/>
      <c r="BE186">
        <v>4</v>
      </c>
      <c r="BF186" s="36"/>
      <c r="BG186" s="36"/>
      <c r="BH186">
        <v>4</v>
      </c>
      <c r="BI186" s="36"/>
      <c r="BJ186" s="36"/>
      <c r="BK186">
        <v>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K202"/>
  <sheetViews>
    <sheetView topLeftCell="A169" workbookViewId="0">
      <selection activeCell="G178" sqref="G178"/>
    </sheetView>
  </sheetViews>
  <sheetFormatPr defaultRowHeight="15" x14ac:dyDescent="0.25"/>
  <cols>
    <col min="1" max="1" width="13.140625" customWidth="1"/>
    <col min="2" max="2" width="12.140625" customWidth="1"/>
    <col min="3" max="3" width="18.85546875" bestFit="1" customWidth="1"/>
    <col min="4" max="24" width="9" style="4" customWidth="1"/>
    <col min="25" max="35" width="9" customWidth="1"/>
    <col min="36" max="36" width="5.140625" customWidth="1"/>
    <col min="37" max="37" width="20.140625" bestFit="1" customWidth="1"/>
    <col min="38" max="40" width="7.140625" customWidth="1"/>
    <col min="59" max="59" width="20.140625" bestFit="1" customWidth="1"/>
    <col min="60" max="60" width="18.85546875" bestFit="1" customWidth="1"/>
  </cols>
  <sheetData>
    <row r="1" spans="1:6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61" x14ac:dyDescent="0.25">
      <c r="A2" t="s">
        <v>632</v>
      </c>
      <c r="B2" t="s">
        <v>633</v>
      </c>
      <c r="C2" s="30" t="s">
        <v>604</v>
      </c>
      <c r="D2" s="38">
        <v>8</v>
      </c>
      <c r="E2" s="38">
        <v>-3</v>
      </c>
      <c r="F2" s="38">
        <v>5</v>
      </c>
      <c r="G2" s="38">
        <v>10</v>
      </c>
      <c r="H2" s="38">
        <v>4</v>
      </c>
      <c r="I2" s="38">
        <v>-4</v>
      </c>
      <c r="J2" s="38">
        <v>9</v>
      </c>
      <c r="K2" s="38">
        <v>5</v>
      </c>
      <c r="L2" s="38">
        <v>-6</v>
      </c>
      <c r="M2" s="38">
        <v>-3</v>
      </c>
      <c r="N2" s="38">
        <v>-5</v>
      </c>
      <c r="O2" s="38">
        <v>-3</v>
      </c>
      <c r="P2" s="38">
        <v>1</v>
      </c>
      <c r="Q2" s="38">
        <v>-2</v>
      </c>
      <c r="R2" s="38">
        <v>1</v>
      </c>
      <c r="S2" s="38">
        <v>1</v>
      </c>
      <c r="T2" s="38">
        <v>-2</v>
      </c>
      <c r="U2" s="38">
        <v>-10</v>
      </c>
      <c r="V2" s="38">
        <v>-7</v>
      </c>
      <c r="W2" s="38">
        <v>-12</v>
      </c>
      <c r="X2" s="38">
        <v>12</v>
      </c>
      <c r="Y2" s="20">
        <f>SUM(D2:X2)</f>
        <v>-1</v>
      </c>
      <c r="Z2" s="2">
        <f t="shared" ref="Z2:Z65" si="0">SUM(AA2:AC2)</f>
        <v>21</v>
      </c>
      <c r="AA2" s="2">
        <f>COUNTIF(D2:X2,"&gt;0")</f>
        <v>10</v>
      </c>
      <c r="AB2" s="2">
        <f>COUNTIF(D2:X2,0)</f>
        <v>0</v>
      </c>
      <c r="AC2" s="2">
        <f>COUNTIF(D2:X2,"&lt;0")</f>
        <v>11</v>
      </c>
      <c r="AE2">
        <f>IF(ISERROR(VLOOKUP($C2,$A$115:$C$190,3,FALSE)=1),0,IF(VLOOKUP($C2,$A$115:$C$190,3,FALSE)=1,1,0))+IF(ISERROR(VLOOKUP($C2,$D$115:$F$190,3,FALSE)=1),0,IF(VLOOKUP($C2,$D$115:$F$190,3,FALSE)=1,1,0))+IF(ISERROR(VLOOKUP($C2,$G$115:$I$190,3,FALSE)=1),0,IF(VLOOKUP($C2,$G$115:$I$190,3,FALSE)=1,1,0))+IF(ISERROR(VLOOKUP($C2,$J$115:$L$190,3,FALSE)=1),0,IF(VLOOKUP($C2,$J$115:$L$188,3,FALSE)=1,1,0))+IF(ISERROR(VLOOKUP($C2,$M$115:$O$188,3,FALSE)=1),0,IF(VLOOKUP($C2,$M$115:$O$188,3,FALSE)=1,1,0))+IF(ISERROR(VLOOKUP($C2,$P$115:$R$190,3,FALSE)=1),0,IF(VLOOKUP($C2,$P$115:$R$190,3,FALSE)=1,1,0))+IF(ISERROR(VLOOKUP($C2,$S$115:$U$190,3,FALSE)=1),0,IF(VLOOKUP($C2,$S$115:$U$190,3,FALSE)=1,1,0))+IF(ISERROR(VLOOKUP($C2,$V$115:$X$190,3,FALSE)=1),0,IF(VLOOKUP($C2,$V$115:$X$190,3,FALSE)=1,1,0))+IF(ISERROR(VLOOKUP($C2,$Y$115:$AA$190,3,FALSE)=1),0,IF(VLOOKUP($C2,$Y$115:$AA$190,3,FALSE)=1,1,0))+IF(ISERROR(VLOOKUP($C2,$AB$115:$AD$190,3,FALSE)=1),0,IF(VLOOKUP($C2,$AB$115:$AD$190,3,FALSE)=1,1,0))+IF(ISERROR(VLOOKUP($C2,$AE$115:$AG$190,3,FALSE)=1),0,IF(VLOOKUP($C2,$AE$115:$AG$190,3,FALSE)=1,1,0))+IF(ISERROR(VLOOKUP($C2,$AH$115:$AJ$190,3,FALSE)=1),0,IF(VLOOKUP($C2,$AH$115:$AJ$190,3,FALSE)=1,1,0))+IF(ISERROR(VLOOKUP($C2,$AK$115:$AM$190,3,FALSE)=1),0,IF(VLOOKUP($C2,$AK$115:$AM$190,3,FALSE)=1,1,0))+IF(ISERROR(VLOOKUP($C2,$AN$115:$AP$190,3,FALSE)=1),0,IF(VLOOKUP($C2,$AN$115:$AP$190,3,FALSE)=1,1,0))+IF(ISERROR(VLOOKUP($C2,$AQ$115:$AS$190,3,FALSE)=1),0,IF(VLOOKUP($C2,$AQ$115:$AS$190,3,FALSE)=1,1,0))+IF(ISERROR(VLOOKUP($C2,$AT$115:$AV$190,3,FALSE)=1),0,IF(VLOOKUP($C2,$AT$115:$AV$190,3,FALSE)=1,1,0))+IF(ISERROR(VLOOKUP($C2,$AW$115:$AY$190,3,FALSE)=1),0,IF(VLOOKUP($C2,$AW$115:$AY$190,3,FALSE)=1,1,0))+IF(ISERROR(VLOOKUP($C2,$AZ$115:$BB$190,3,FALSE)=1),0,IF(VLOOKUP($C2,$AZ$115:$BB$190,3,FALSE)=1,1,0))+IF(ISERROR(VLOOKUP($C2,$BC$115:$BE$190,3,FALSE)=1),0,IF(VLOOKUP($C2,$BC$115:$BE$190,3,FALSE)=1,1,0))+IF(ISERROR(VLOOKUP($C2,$BF$115:$BH$190,3,FALSE)=1),0,IF(VLOOKUP($C2,$BF$115:$BH$190,3,FALSE)=1,1,0))+IF(ISERROR(VLOOKUP($C2,$BI$115:$BK$190,3,FALSE)=1),0,IF(VLOOKUP($C2,$BI$115:$BK$190,3,FALSE)=1,1,0))</f>
        <v>1</v>
      </c>
      <c r="AF2">
        <f>IF(ISERROR(VLOOKUP($C2,$A$115:$C$190,3,FALSE)=2),0,IF(VLOOKUP($C2,$A$115:$C$190,3,FALSE)=2,1,0))+IF(ISERROR(VLOOKUP($C2,$D$115:$F$190,3,FALSE)=2),0,IF(VLOOKUP($C2,$D$115:$F$190,3,FALSE)=2,1,0))+IF(ISERROR(VLOOKUP($C2,$G$115:$I$190,3,FALSE)=2),0,IF(VLOOKUP($C2,$G$115:$I$190,3,FALSE)=2,1,0))+IF(ISERROR(VLOOKUP($C2,$J$115:$L$190,3,FALSE)=2),0,IF(VLOOKUP($C2,$J$115:$L$190,3,FALSE)=2,1,0))+IF(ISERROR(VLOOKUP($C2,$M$115:$O$190,3,FALSE)=2),0,IF(VLOOKUP($C2,$M$115:$O$190,3,FALSE)=2,1,0))+IF(ISERROR(VLOOKUP($C2,$P$115:$R$190,3,FALSE)=2),0,IF(VLOOKUP($C2,$P$115:$R$190,3,FALSE)=2,1,0))+IF(ISERROR(VLOOKUP($C2,$S$115:$U$190,3,FALSE)=2),0,IF(VLOOKUP($C2,$S$115:$U$190,3,FALSE)=2,1,0))+IF(ISERROR(VLOOKUP($C2,$V$115:$X$190,3,FALSE)=2),0,IF(VLOOKUP($C2,$V$115:$X$190,3,FALSE)=2,1,0))+IF(ISERROR(VLOOKUP($C2,$Y$115:$AA$190,3,FALSE)=2),0,IF(VLOOKUP($C2,$Y$115:$AA$190,3,FALSE)=2,1,0))+IF(ISERROR(VLOOKUP($C2,$AB$115:$AD$190,3,FALSE)=2),0,IF(VLOOKUP($C2,$AB$115:$AD$190,3,FALSE)=2,1,0))+IF(ISERROR(VLOOKUP($C2,$AE$115:$AG$190,3,FALSE)=2),0,IF(VLOOKUP($C2,$AE$115:$AG$190,3,FALSE)=2,1,0))+IF(ISERROR(VLOOKUP($C2,$AH$115:$AJ$190,3,FALSE)=2),0,IF(VLOOKUP($C2,$AH$115:$AJ$190,3,FALSE)=2,1,0))+IF(ISERROR(VLOOKUP($C2,$AK$115:$AM$190,3,FALSE)=2),0,IF(VLOOKUP($C2,$AK$115:$AM$190,3,FALSE)=2,1,0))+IF(ISERROR(VLOOKUP($C2,$AN$115:$AP$190,3,FALSE)=2),0,IF(VLOOKUP($C2,$AN$115:$AP$190,3,FALSE)=2,1,0))+IF(ISERROR(VLOOKUP($C2,$AQ$115:$AS$190,3,FALSE)=2),0,IF(VLOOKUP($C2,$AQ$115:$AS$190,3,FALSE)=2,1,0))+IF(ISERROR(VLOOKUP($C2,$AT$115:$AV$190,3,FALSE)=2),0,IF(VLOOKUP($C2,$AT$115:$AV$190,3,FALSE)=2,1,0))+IF(ISERROR(VLOOKUP($C2,$AW$115:$AY$190,3,FALSE)=2),0,IF(VLOOKUP($C2,$AW$115:$AY$190,3,FALSE)=2,1,0))+IF(ISERROR(VLOOKUP($C2,$AZ$115:$BB$190,3,FALSE)=2),0,IF(VLOOKUP($C2,$AZ$115:$BB$190,3,FALSE)=2,1,0))+IF(ISERROR(VLOOKUP($C2,$BC$115:$BE$190,3,FALSE)=2),0,IF(VLOOKUP($C2,$BC$115:$BE$190,3,FALSE)=2,1,0))+IF(ISERROR(VLOOKUP($C2,$BF$115:$BH$190,3,FALSE)=2),0,IF(VLOOKUP($C2,$BF$115:$BH$190,3,FALSE)=2,1,0))+IF(ISERROR(VLOOKUP($C2,$BI$115:$BK$190,3,FALSE)=2),0,IF(VLOOKUP($C2,$BI$115:$BK$190,3,FALSE)=2,1,0))</f>
        <v>11</v>
      </c>
      <c r="AG2">
        <f>IF(ISERROR(VLOOKUP($C2,$A$115:$C$190,3,FALSE)=3),0,IF(VLOOKUP($C2,$A$115:$C$190,3,FALSE)=3,1,0))+IF(ISERROR(VLOOKUP($C2,$D$115:$F$190,3,FALSE)=3),0,IF(VLOOKUP($C2,$D$115:$F$190,3,FALSE)=3,1,0))+IF(ISERROR(VLOOKUP($C2,$G$115:$I$190,3,FALSE)=3),0,IF(VLOOKUP($C2,$G$115:$I$190,3,FALSE)=3,1,0))+IF(ISERROR(VLOOKUP($C2,$J$115:$L$190,3,FALSE)=3),0,IF(VLOOKUP($C2,$J$115:$L$190,3,FALSE)=3,1,0))+IF(ISERROR(VLOOKUP($C2,$M$115:$O$190,3,FALSE)=3),0,IF(VLOOKUP($C2,$M$115:$O$190,3,FALSE)=3,1,0))+IF(ISERROR(VLOOKUP($C2,$P$115:$R$190,3,FALSE)=3),0,IF(VLOOKUP($C2,$P$115:$R$190,3,FALSE)=3,1,0))+IF(ISERROR(VLOOKUP($C2,$S$115:$U$190,3,FALSE)=3),0,IF(VLOOKUP($C2,$S$115:$U$190,3,FALSE)=3,1,0))+IF(ISERROR(VLOOKUP($C2,$V$115:$X$190,3,FALSE)=3),0,IF(VLOOKUP($C2,$V$115:$X$190,3,FALSE)=3,1,0))+IF(ISERROR(VLOOKUP($C2,$Y$115:$AA$190,3,FALSE)=3),0,IF(VLOOKUP($C2,$Y$115:$AA$190,3,FALSE)=3,1,0))+IF(ISERROR(VLOOKUP($C2,$AB$115:$AD$190,3,FALSE)=3),0,IF(VLOOKUP($C2,$AB$115:$AD$190,3,FALSE)=3,1,0))+IF(ISERROR(VLOOKUP($C2,$AE$115:$AG$190,3,FALSE)=3),0,IF(VLOOKUP($C2,$AE$115:$AG$190,3,FALSE)=3,1,0))+IF(ISERROR(VLOOKUP($C2,$AH$115:$AJ$190,3,FALSE)=3),0,IF(VLOOKUP($C2,$AH$115:$AJ$190,3,FALSE)=3,1,0))+IF(ISERROR(VLOOKUP($C2,$AK$115:$AM$190,3,FALSE)=3),0,IF(VLOOKUP($C2,$AK$115:$AM$190,3,FALSE)=3,1,0))+IF(ISERROR(VLOOKUP($C2,$AN$115:$AP$190,3,FALSE)=3),0,IF(VLOOKUP($C2,$AN$115:$AP$190,3,FALSE)=3,1,0))+IF(ISERROR(VLOOKUP($C2,$AQ$115:$AS$190,3,FALSE)=3),0,IF(VLOOKUP($C2,$AQ$115:$AS$190,3,FALSE)=3,1,0))+IF(ISERROR(VLOOKUP($C2,$AT$115:$AV$190,3,FALSE)=3),0,IF(VLOOKUP($C2,$AT$115:$AV$190,3,FALSE)=3,1,0))+IF(ISERROR(VLOOKUP($C2,$AW$115:$AY$190,3,FALSE)=3),0,IF(VLOOKUP($C2,$AW$115:$AY$190,3,FALSE)=3,1,0))+IF(ISERROR(VLOOKUP($C2,$AZ$115:$BB$190,3,FALSE)=3),0,IF(VLOOKUP($C2,$AZ$115:$BB$190,3,FALSE)=3,1,0))+IF(ISERROR(VLOOKUP($C2,$BC$115:$BE$190,3,FALSE)=3),0,IF(VLOOKUP($C2,$BC$115:$BE$190,3,FALSE)=3,1,0))+IF(ISERROR(VLOOKUP($C2,$BF$115:$BH$190,3,FALSE)=3),0,IF(VLOOKUP($C2,$BF$115:$BH$190,3,FALSE)=3,1,0))+IF(ISERROR(VLOOKUP($C2,$BI$115:$BK$190,3,FALSE)=3),0,IF(VLOOKUP($C2,$BI$115:$BK$190,3,FALSE)=3,1,0))</f>
        <v>7</v>
      </c>
      <c r="AH2">
        <f>IF(ISERROR(VLOOKUP($C2,$A$115:$C$190,3,FALSE)=4),0,IF(VLOOKUP($C2,$A$115:$C$190,3,FALSE)=4,1,0))+IF(ISERROR(VLOOKUP($C2,$D$115:$F$190,3,FALSE)=4),0,IF(VLOOKUP($C2,$D$115:$F$190,3,FALSE)=4,1,0))+IF(ISERROR(VLOOKUP($C2,$G$115:$I$190,3,FALSE)=4),0,IF(VLOOKUP($C2,$G$115:$I$190,3,FALSE)=4,1,0))+IF(ISERROR(VLOOKUP($C2,$J$115:$L$190,3,FALSE)=4),0,IF(VLOOKUP($C2,$J$115:$L$190,3,FALSE)=4,1,0))+IF(ISERROR(VLOOKUP($C2,$M$115:$O$190,3,FALSE)=4),0,IF(VLOOKUP($C2,$M$115:$O$190,3,FALSE)=4,1,0))+IF(ISERROR(VLOOKUP($C2,$P$115:$R$190,3,FALSE)=4),0,IF(VLOOKUP($C2,$P$115:$R$190,3,FALSE)=4,1,0))+IF(ISERROR(VLOOKUP($C2,$S$115:$U$190,3,FALSE)=4),0,IF(VLOOKUP($C2,$S$115:$U$190,3,FALSE)=4,1,0))+IF(ISERROR(VLOOKUP($C2,$V$115:$X$190,3,FALSE)=4),0,IF(VLOOKUP($C2,$V$115:$X$190,3,FALSE)=4,1,0))+IF(ISERROR(VLOOKUP($C2,$Y$115:$AA$190,3,FALSE)=4),0,IF(VLOOKUP($C2,$Y$115:$AA$190,3,FALSE)=4,1,0))+IF(ISERROR(VLOOKUP($C2,$AB$115:$AD$190,3,FALSE)=4),0,IF(VLOOKUP($C2,$AB$115:$AD$190,3,FALSE)=4,1,0))+IF(ISERROR(VLOOKUP($C2,$AE$115:$AG$190,3,FALSE)=4),0,IF(VLOOKUP($C2,$AE$115:$AG$190,3,FALSE)=4,1,0))+IF(ISERROR(VLOOKUP($C2,$AH$115:$AJ$190,3,FALSE)=4),0,IF(VLOOKUP($C2,$AH$115:$AJ$190,3,FALSE)=4,1,0))+IF(ISERROR(VLOOKUP($C2,$AK$115:$AM$190,3,FALSE)=4),0,IF(VLOOKUP($C2,$AK$115:$AM$190,3,FALSE)=4,1,0))+IF(ISERROR(VLOOKUP($C2,$AN$115:$AP$190,3,FALSE)=4),0,IF(VLOOKUP($C2,$AN$115:$AP$190,3,FALSE)=4,1,0))+IF(ISERROR(VLOOKUP($C2,$AQ$115:$AS$190,3,FALSE)=4),0,IF(VLOOKUP($C2,$AQ$115:$AS$190,3,FALSE)=4,1,0))+IF(ISERROR(VLOOKUP($C2,$AT$115:$AV$190,3,FALSE)=4),0,IF(VLOOKUP($C2,$AT$115:$AV$190,3,FALSE)=4,1,0))+IF(ISERROR(VLOOKUP($C2,$AW$115:$AY$190,3,FALSE)=4),0,IF(VLOOKUP($C2,$AW$115:$AY$190,3,FALSE)=4,1,0))+IF(ISERROR(VLOOKUP($C2,$AZ$115:$BB$190,3,FALSE)=4),0,IF(VLOOKUP($C2,$AZ$115:$BB$190,3,FALSE)=4,1,0))+IF(ISERROR(VLOOKUP($C2,$BC$115:$BE$190,3,FALSE)=4),0,IF(VLOOKUP($C2,$BC$115:$BE$190,3,FALSE)=4,1,0))+IF(ISERROR(VLOOKUP($C2,$BF$115:$BH$190,3,FALSE)=4),0,IF(VLOOKUP($C2,$BF$115:$BH$190,3,FALSE)=4,1,0))+IF(ISERROR(VLOOKUP($C2,$BI$115:$BK$190,3,FALSE)=4),0,IF(VLOOKUP($C2,$BI$115:$BK$190,3,FALSE)=4,1,0))</f>
        <v>2</v>
      </c>
      <c r="AI2">
        <f t="shared" ref="AI2:AI66" si="1">SUM(AE2:AH2)</f>
        <v>21</v>
      </c>
      <c r="AJ2" t="str">
        <f>IF(AI2=Z2,"","no")</f>
        <v/>
      </c>
      <c r="AK2" t="s">
        <v>604</v>
      </c>
      <c r="AL2">
        <f>COUNTIF($A$115:$AZ$130,$AK2)</f>
        <v>0</v>
      </c>
      <c r="AM2">
        <f>COUNTIF($A$131:$AZ$146,$AK2)+COUNTIF($BC$115:$BC$130,$AK2)</f>
        <v>12</v>
      </c>
      <c r="AN2">
        <f>COUNTIF($A$147:$AZ$162,$AK2)+COUNTIF($BC$131:$BC$146,$AK2)+COUNTIF($BF$115:$BI$130,$AK2)</f>
        <v>9</v>
      </c>
      <c r="AO2">
        <f>COUNTIF($A$163:$AZ$186,$AK2)</f>
        <v>0</v>
      </c>
      <c r="BH2" s="3"/>
      <c r="BI2" s="30" t="s">
        <v>604</v>
      </c>
    </row>
    <row r="3" spans="1:61" x14ac:dyDescent="0.25">
      <c r="A3" t="s">
        <v>104</v>
      </c>
      <c r="B3" s="19" t="s">
        <v>634</v>
      </c>
      <c r="C3" s="30" t="s">
        <v>608</v>
      </c>
      <c r="D3" s="38">
        <v>-21</v>
      </c>
      <c r="E3" s="38">
        <v>22</v>
      </c>
      <c r="F3" s="38">
        <v>-10</v>
      </c>
      <c r="G3" s="38">
        <v>-4</v>
      </c>
      <c r="H3" s="38" t="s">
        <v>9</v>
      </c>
      <c r="I3" s="38">
        <v>8</v>
      </c>
      <c r="J3" s="38">
        <v>-8</v>
      </c>
      <c r="K3" s="38">
        <v>3</v>
      </c>
      <c r="L3" s="38">
        <v>3</v>
      </c>
      <c r="M3" s="38">
        <v>19</v>
      </c>
      <c r="N3" s="38">
        <v>-10</v>
      </c>
      <c r="O3" s="38" t="s">
        <v>9</v>
      </c>
      <c r="P3" s="38" t="s">
        <v>9</v>
      </c>
      <c r="Q3" s="38">
        <v>-5</v>
      </c>
      <c r="R3" s="38">
        <v>-7</v>
      </c>
      <c r="S3" s="38">
        <v>-5</v>
      </c>
      <c r="T3" s="38" t="s">
        <v>9</v>
      </c>
      <c r="U3" s="38">
        <v>3</v>
      </c>
      <c r="V3" s="38" t="s">
        <v>9</v>
      </c>
      <c r="W3" s="38" t="s">
        <v>9</v>
      </c>
      <c r="X3" s="38" t="s">
        <v>9</v>
      </c>
      <c r="Y3" s="20">
        <f t="shared" ref="Y3:Y66" si="2">SUM(D3:X3)</f>
        <v>-12</v>
      </c>
      <c r="Z3" s="2">
        <f t="shared" si="0"/>
        <v>14</v>
      </c>
      <c r="AA3" s="2">
        <f t="shared" ref="AA3:AA66" si="3">COUNTIF(D3:X3,"&gt;0")</f>
        <v>6</v>
      </c>
      <c r="AB3" s="2">
        <f t="shared" ref="AB3:AB66" si="4">COUNTIF(D3:X3,0)</f>
        <v>0</v>
      </c>
      <c r="AC3" s="2">
        <f t="shared" ref="AC3:AC66" si="5">COUNTIF(D3:X3,"&lt;0")</f>
        <v>8</v>
      </c>
      <c r="AE3">
        <f t="shared" ref="AE3:AE28" si="6">IF(ISERROR(VLOOKUP($C3,$A$115:$C$190,3,FALSE)=1),0,IF(VLOOKUP($C3,$A$115:$C$190,3,FALSE)=1,1,0))+IF(ISERROR(VLOOKUP($C3,$D$115:$F$190,3,FALSE)=1),0,IF(VLOOKUP($C3,$D$115:$F$190,3,FALSE)=1,1,0))+IF(ISERROR(VLOOKUP($C3,$G$115:$I$190,3,FALSE)=1),0,IF(VLOOKUP($C3,$G$115:$I$190,3,FALSE)=1,1,0))+IF(ISERROR(VLOOKUP($C3,$J$115:$L$190,3,FALSE)=1),0,IF(VLOOKUP($C3,$J$115:$L$188,3,FALSE)=1,1,0))+IF(ISERROR(VLOOKUP($C3,$M$115:$O$188,3,FALSE)=1),0,IF(VLOOKUP($C3,$M$115:$O$188,3,FALSE)=1,1,0))+IF(ISERROR(VLOOKUP($C3,$P$115:$R$190,3,FALSE)=1),0,IF(VLOOKUP($C3,$P$115:$R$190,3,FALSE)=1,1,0))+IF(ISERROR(VLOOKUP($C3,$S$115:$U$190,3,FALSE)=1),0,IF(VLOOKUP($C3,$S$115:$U$190,3,FALSE)=1,1,0))+IF(ISERROR(VLOOKUP($C3,$V$115:$X$190,3,FALSE)=1),0,IF(VLOOKUP($C3,$V$115:$X$190,3,FALSE)=1,1,0))+IF(ISERROR(VLOOKUP($C3,$Y$115:$AA$190,3,FALSE)=1),0,IF(VLOOKUP($C3,$Y$115:$AA$190,3,FALSE)=1,1,0))+IF(ISERROR(VLOOKUP($C3,$AB$115:$AD$190,3,FALSE)=1),0,IF(VLOOKUP($C3,$AB$115:$AD$190,3,FALSE)=1,1,0))+IF(ISERROR(VLOOKUP($C3,$AE$115:$AG$190,3,FALSE)=1),0,IF(VLOOKUP($C3,$AE$115:$AG$190,3,FALSE)=1,1,0))+IF(ISERROR(VLOOKUP($C3,$AH$115:$AJ$190,3,FALSE)=1),0,IF(VLOOKUP($C3,$AH$115:$AJ$190,3,FALSE)=1,1,0))+IF(ISERROR(VLOOKUP($C3,$AK$115:$AM$190,3,FALSE)=1),0,IF(VLOOKUP($C3,$AK$115:$AM$190,3,FALSE)=1,1,0))+IF(ISERROR(VLOOKUP($C3,$AN$115:$AP$190,3,FALSE)=1),0,IF(VLOOKUP($C3,$AN$115:$AP$190,3,FALSE)=1,1,0))+IF(ISERROR(VLOOKUP($C3,$AQ$115:$AS$190,3,FALSE)=1),0,IF(VLOOKUP($C3,$AQ$115:$AS$190,3,FALSE)=1,1,0))+IF(ISERROR(VLOOKUP($C3,$AT$115:$AV$190,3,FALSE)=1),0,IF(VLOOKUP($C3,$AT$115:$AV$190,3,FALSE)=1,1,0))+IF(ISERROR(VLOOKUP($C3,$AW$115:$AY$190,3,FALSE)=1),0,IF(VLOOKUP($C3,$AW$115:$AY$190,3,FALSE)=1,1,0))+IF(ISERROR(VLOOKUP($C3,$AZ$115:$BB$190,3,FALSE)=1),0,IF(VLOOKUP($C3,$AZ$115:$BB$190,3,FALSE)=1,1,0))+IF(ISERROR(VLOOKUP($C3,$BC$115:$BE$190,3,FALSE)=1),0,IF(VLOOKUP($C3,$BC$115:$BE$190,3,FALSE)=1,1,0))+IF(ISERROR(VLOOKUP($C3,$BF$115:$BH$190,3,FALSE)=1),0,IF(VLOOKUP($C3,$BF$115:$BH$190,3,FALSE)=1,1,0))+IF(ISERROR(VLOOKUP($C3,$BI$115:$BK$190,3,FALSE)=1),0,IF(VLOOKUP($C3,$BI$115:$BK$190,3,FALSE)=1,1,0))</f>
        <v>0</v>
      </c>
      <c r="AF3">
        <f t="shared" ref="AF3:AF28" si="7">IF(ISERROR(VLOOKUP($C3,$A$115:$C$190,3,FALSE)=2),0,IF(VLOOKUP($C3,$A$115:$C$190,3,FALSE)=2,1,0))+IF(ISERROR(VLOOKUP($C3,$D$115:$F$190,3,FALSE)=2),0,IF(VLOOKUP($C3,$D$115:$F$190,3,FALSE)=2,1,0))+IF(ISERROR(VLOOKUP($C3,$G$115:$I$190,3,FALSE)=2),0,IF(VLOOKUP($C3,$G$115:$I$190,3,FALSE)=2,1,0))+IF(ISERROR(VLOOKUP($C3,$J$115:$L$190,3,FALSE)=2),0,IF(VLOOKUP($C3,$J$115:$L$190,3,FALSE)=2,1,0))+IF(ISERROR(VLOOKUP($C3,$M$115:$O$190,3,FALSE)=2),0,IF(VLOOKUP($C3,$M$115:$O$190,3,FALSE)=2,1,0))+IF(ISERROR(VLOOKUP($C3,$P$115:$R$190,3,FALSE)=2),0,IF(VLOOKUP($C3,$P$115:$R$190,3,FALSE)=2,1,0))+IF(ISERROR(VLOOKUP($C3,$S$115:$U$190,3,FALSE)=2),0,IF(VLOOKUP($C3,$S$115:$U$190,3,FALSE)=2,1,0))+IF(ISERROR(VLOOKUP($C3,$V$115:$X$190,3,FALSE)=2),0,IF(VLOOKUP($C3,$V$115:$X$190,3,FALSE)=2,1,0))+IF(ISERROR(VLOOKUP($C3,$Y$115:$AA$190,3,FALSE)=2),0,IF(VLOOKUP($C3,$Y$115:$AA$190,3,FALSE)=2,1,0))+IF(ISERROR(VLOOKUP($C3,$AB$115:$AD$190,3,FALSE)=2),0,IF(VLOOKUP($C3,$AB$115:$AD$190,3,FALSE)=2,1,0))+IF(ISERROR(VLOOKUP($C3,$AE$115:$AG$190,3,FALSE)=2),0,IF(VLOOKUP($C3,$AE$115:$AG$190,3,FALSE)=2,1,0))+IF(ISERROR(VLOOKUP($C3,$AH$115:$AJ$190,3,FALSE)=2),0,IF(VLOOKUP($C3,$AH$115:$AJ$190,3,FALSE)=2,1,0))+IF(ISERROR(VLOOKUP($C3,$AK$115:$AM$190,3,FALSE)=2),0,IF(VLOOKUP($C3,$AK$115:$AM$190,3,FALSE)=2,1,0))+IF(ISERROR(VLOOKUP($C3,$AN$115:$AP$190,3,FALSE)=2),0,IF(VLOOKUP($C3,$AN$115:$AP$190,3,FALSE)=2,1,0))+IF(ISERROR(VLOOKUP($C3,$AQ$115:$AS$190,3,FALSE)=2),0,IF(VLOOKUP($C3,$AQ$115:$AS$190,3,FALSE)=2,1,0))+IF(ISERROR(VLOOKUP($C3,$AT$115:$AV$190,3,FALSE)=2),0,IF(VLOOKUP($C3,$AT$115:$AV$190,3,FALSE)=2,1,0))+IF(ISERROR(VLOOKUP($C3,$AW$115:$AY$190,3,FALSE)=2),0,IF(VLOOKUP($C3,$AW$115:$AY$190,3,FALSE)=2,1,0))+IF(ISERROR(VLOOKUP($C3,$AZ$115:$BB$190,3,FALSE)=2),0,IF(VLOOKUP($C3,$AZ$115:$BB$190,3,FALSE)=2,1,0))+IF(ISERROR(VLOOKUP($C3,$BC$115:$BE$190,3,FALSE)=2),0,IF(VLOOKUP($C3,$BC$115:$BE$190,3,FALSE)=2,1,0))+IF(ISERROR(VLOOKUP($C3,$BF$115:$BH$190,3,FALSE)=2),0,IF(VLOOKUP($C3,$BF$115:$BH$190,3,FALSE)=2,1,0))+IF(ISERROR(VLOOKUP($C3,$BI$115:$BK$190,3,FALSE)=2),0,IF(VLOOKUP($C3,$BI$115:$BK$190,3,FALSE)=2,1,0))</f>
        <v>7</v>
      </c>
      <c r="AG3">
        <f t="shared" ref="AG3:AG28" si="8">IF(ISERROR(VLOOKUP($C3,$A$115:$C$190,3,FALSE)=3),0,IF(VLOOKUP($C3,$A$115:$C$190,3,FALSE)=3,1,0))+IF(ISERROR(VLOOKUP($C3,$D$115:$F$190,3,FALSE)=3),0,IF(VLOOKUP($C3,$D$115:$F$190,3,FALSE)=3,1,0))+IF(ISERROR(VLOOKUP($C3,$G$115:$I$190,3,FALSE)=3),0,IF(VLOOKUP($C3,$G$115:$I$190,3,FALSE)=3,1,0))+IF(ISERROR(VLOOKUP($C3,$J$115:$L$190,3,FALSE)=3),0,IF(VLOOKUP($C3,$J$115:$L$190,3,FALSE)=3,1,0))+IF(ISERROR(VLOOKUP($C3,$M$115:$O$190,3,FALSE)=3),0,IF(VLOOKUP($C3,$M$115:$O$190,3,FALSE)=3,1,0))+IF(ISERROR(VLOOKUP($C3,$P$115:$R$190,3,FALSE)=3),0,IF(VLOOKUP($C3,$P$115:$R$190,3,FALSE)=3,1,0))+IF(ISERROR(VLOOKUP($C3,$S$115:$U$190,3,FALSE)=3),0,IF(VLOOKUP($C3,$S$115:$U$190,3,FALSE)=3,1,0))+IF(ISERROR(VLOOKUP($C3,$V$115:$X$190,3,FALSE)=3),0,IF(VLOOKUP($C3,$V$115:$X$190,3,FALSE)=3,1,0))+IF(ISERROR(VLOOKUP($C3,$Y$115:$AA$190,3,FALSE)=3),0,IF(VLOOKUP($C3,$Y$115:$AA$190,3,FALSE)=3,1,0))+IF(ISERROR(VLOOKUP($C3,$AB$115:$AD$190,3,FALSE)=3),0,IF(VLOOKUP($C3,$AB$115:$AD$190,3,FALSE)=3,1,0))+IF(ISERROR(VLOOKUP($C3,$AE$115:$AG$190,3,FALSE)=3),0,IF(VLOOKUP($C3,$AE$115:$AG$190,3,FALSE)=3,1,0))+IF(ISERROR(VLOOKUP($C3,$AH$115:$AJ$190,3,FALSE)=3),0,IF(VLOOKUP($C3,$AH$115:$AJ$190,3,FALSE)=3,1,0))+IF(ISERROR(VLOOKUP($C3,$AK$115:$AM$190,3,FALSE)=3),0,IF(VLOOKUP($C3,$AK$115:$AM$190,3,FALSE)=3,1,0))+IF(ISERROR(VLOOKUP($C3,$AN$115:$AP$190,3,FALSE)=3),0,IF(VLOOKUP($C3,$AN$115:$AP$190,3,FALSE)=3,1,0))+IF(ISERROR(VLOOKUP($C3,$AQ$115:$AS$190,3,FALSE)=3),0,IF(VLOOKUP($C3,$AQ$115:$AS$190,3,FALSE)=3,1,0))+IF(ISERROR(VLOOKUP($C3,$AT$115:$AV$190,3,FALSE)=3),0,IF(VLOOKUP($C3,$AT$115:$AV$190,3,FALSE)=3,1,0))+IF(ISERROR(VLOOKUP($C3,$AW$115:$AY$190,3,FALSE)=3),0,IF(VLOOKUP($C3,$AW$115:$AY$190,3,FALSE)=3,1,0))+IF(ISERROR(VLOOKUP($C3,$AZ$115:$BB$190,3,FALSE)=3),0,IF(VLOOKUP($C3,$AZ$115:$BB$190,3,FALSE)=3,1,0))+IF(ISERROR(VLOOKUP($C3,$BC$115:$BE$190,3,FALSE)=3),0,IF(VLOOKUP($C3,$BC$115:$BE$190,3,FALSE)=3,1,0))+IF(ISERROR(VLOOKUP($C3,$BF$115:$BH$190,3,FALSE)=3),0,IF(VLOOKUP($C3,$BF$115:$BH$190,3,FALSE)=3,1,0))+IF(ISERROR(VLOOKUP($C3,$BI$115:$BK$190,3,FALSE)=3),0,IF(VLOOKUP($C3,$BI$115:$BK$190,3,FALSE)=3,1,0))</f>
        <v>5</v>
      </c>
      <c r="AH3">
        <f t="shared" ref="AH3:AH28" si="9">IF(ISERROR(VLOOKUP($C3,$A$115:$C$190,3,FALSE)=4),0,IF(VLOOKUP($C3,$A$115:$C$190,3,FALSE)=4,1,0))+IF(ISERROR(VLOOKUP($C3,$D$115:$F$190,3,FALSE)=4),0,IF(VLOOKUP($C3,$D$115:$F$190,3,FALSE)=4,1,0))+IF(ISERROR(VLOOKUP($C3,$G$115:$I$190,3,FALSE)=4),0,IF(VLOOKUP($C3,$G$115:$I$190,3,FALSE)=4,1,0))+IF(ISERROR(VLOOKUP($C3,$J$115:$L$190,3,FALSE)=4),0,IF(VLOOKUP($C3,$J$115:$L$190,3,FALSE)=4,1,0))+IF(ISERROR(VLOOKUP($C3,$M$115:$O$190,3,FALSE)=4),0,IF(VLOOKUP($C3,$M$115:$O$190,3,FALSE)=4,1,0))+IF(ISERROR(VLOOKUP($C3,$P$115:$R$190,3,FALSE)=4),0,IF(VLOOKUP($C3,$P$115:$R$190,3,FALSE)=4,1,0))+IF(ISERROR(VLOOKUP($C3,$S$115:$U$190,3,FALSE)=4),0,IF(VLOOKUP($C3,$S$115:$U$190,3,FALSE)=4,1,0))+IF(ISERROR(VLOOKUP($C3,$V$115:$X$190,3,FALSE)=4),0,IF(VLOOKUP($C3,$V$115:$X$190,3,FALSE)=4,1,0))+IF(ISERROR(VLOOKUP($C3,$Y$115:$AA$190,3,FALSE)=4),0,IF(VLOOKUP($C3,$Y$115:$AA$190,3,FALSE)=4,1,0))+IF(ISERROR(VLOOKUP($C3,$AB$115:$AD$190,3,FALSE)=4),0,IF(VLOOKUP($C3,$AB$115:$AD$190,3,FALSE)=4,1,0))+IF(ISERROR(VLOOKUP($C3,$AE$115:$AG$190,3,FALSE)=4),0,IF(VLOOKUP($C3,$AE$115:$AG$190,3,FALSE)=4,1,0))+IF(ISERROR(VLOOKUP($C3,$AH$115:$AJ$190,3,FALSE)=4),0,IF(VLOOKUP($C3,$AH$115:$AJ$190,3,FALSE)=4,1,0))+IF(ISERROR(VLOOKUP($C3,$AK$115:$AM$190,3,FALSE)=4),0,IF(VLOOKUP($C3,$AK$115:$AM$190,3,FALSE)=4,1,0))+IF(ISERROR(VLOOKUP($C3,$AN$115:$AP$190,3,FALSE)=4),0,IF(VLOOKUP($C3,$AN$115:$AP$190,3,FALSE)=4,1,0))+IF(ISERROR(VLOOKUP($C3,$AQ$115:$AS$190,3,FALSE)=4),0,IF(VLOOKUP($C3,$AQ$115:$AS$190,3,FALSE)=4,1,0))+IF(ISERROR(VLOOKUP($C3,$AT$115:$AV$190,3,FALSE)=4),0,IF(VLOOKUP($C3,$AT$115:$AV$190,3,FALSE)=4,1,0))+IF(ISERROR(VLOOKUP($C3,$AW$115:$AY$190,3,FALSE)=4),0,IF(VLOOKUP($C3,$AW$115:$AY$190,3,FALSE)=4,1,0))+IF(ISERROR(VLOOKUP($C3,$AZ$115:$BB$190,3,FALSE)=4),0,IF(VLOOKUP($C3,$AZ$115:$BB$190,3,FALSE)=4,1,0))+IF(ISERROR(VLOOKUP($C3,$BC$115:$BE$190,3,FALSE)=4),0,IF(VLOOKUP($C3,$BC$115:$BE$190,3,FALSE)=4,1,0))+IF(ISERROR(VLOOKUP($C3,$BF$115:$BH$190,3,FALSE)=4),0,IF(VLOOKUP($C3,$BF$115:$BH$190,3,FALSE)=4,1,0))+IF(ISERROR(VLOOKUP($C3,$BI$115:$BK$190,3,FALSE)=4),0,IF(VLOOKUP($C3,$BI$115:$BK$190,3,FALSE)=4,1,0))</f>
        <v>2</v>
      </c>
      <c r="AI3">
        <f t="shared" si="1"/>
        <v>14</v>
      </c>
      <c r="AJ3" t="str">
        <f t="shared" ref="AJ3:AJ66" si="10">IF(AI3=Z3,"","no")</f>
        <v/>
      </c>
      <c r="AK3" t="s">
        <v>608</v>
      </c>
      <c r="AL3">
        <f t="shared" ref="AL3:AL66" si="11">COUNTIF($A$115:$AZ$130,$AK3)</f>
        <v>0</v>
      </c>
      <c r="AM3">
        <f t="shared" ref="AM3:AM66" si="12">COUNTIF($A$131:$AZ$146,$AK3)+COUNTIF($BC$115:$BC$130,$AK3)</f>
        <v>0</v>
      </c>
      <c r="AN3">
        <f t="shared" ref="AN3:AN66" si="13">COUNTIF($A$147:$AZ$162,$AK3)+COUNTIF($BC$131:$BC$146,$AK3)+COUNTIF($BF$115:$BI$130,$AK3)</f>
        <v>0</v>
      </c>
      <c r="AO3">
        <f t="shared" ref="AO3:AO66" si="14">COUNTIF($A$163:$AZ$186,$AK3)</f>
        <v>14</v>
      </c>
      <c r="BH3" t="s">
        <v>608</v>
      </c>
      <c r="BI3" s="30" t="s">
        <v>608</v>
      </c>
    </row>
    <row r="4" spans="1:61" x14ac:dyDescent="0.25">
      <c r="A4" t="s">
        <v>6</v>
      </c>
      <c r="B4" t="s">
        <v>7</v>
      </c>
      <c r="C4" s="30" t="s">
        <v>8</v>
      </c>
      <c r="D4" s="38">
        <v>-21</v>
      </c>
      <c r="E4" s="38" t="s">
        <v>9</v>
      </c>
      <c r="F4" s="38" t="s">
        <v>9</v>
      </c>
      <c r="G4" s="38" t="s">
        <v>9</v>
      </c>
      <c r="H4" s="38" t="s">
        <v>9</v>
      </c>
      <c r="I4" s="38" t="s">
        <v>9</v>
      </c>
      <c r="J4" s="38" t="s">
        <v>9</v>
      </c>
      <c r="K4" s="38" t="s">
        <v>9</v>
      </c>
      <c r="L4" s="38" t="s">
        <v>9</v>
      </c>
      <c r="M4" s="38">
        <v>-20</v>
      </c>
      <c r="N4" s="38">
        <v>-15</v>
      </c>
      <c r="O4" s="38" t="s">
        <v>9</v>
      </c>
      <c r="P4" s="38" t="s">
        <v>9</v>
      </c>
      <c r="Q4" s="38">
        <v>-9</v>
      </c>
      <c r="R4" s="38" t="s">
        <v>9</v>
      </c>
      <c r="S4" s="38">
        <v>15</v>
      </c>
      <c r="T4" s="38">
        <v>6</v>
      </c>
      <c r="U4" s="38">
        <v>11</v>
      </c>
      <c r="V4" s="38" t="s">
        <v>9</v>
      </c>
      <c r="W4" s="38" t="s">
        <v>9</v>
      </c>
      <c r="X4" s="38" t="s">
        <v>9</v>
      </c>
      <c r="Y4" s="20">
        <f t="shared" si="2"/>
        <v>-33</v>
      </c>
      <c r="Z4" s="2">
        <f t="shared" si="0"/>
        <v>7</v>
      </c>
      <c r="AA4" s="2">
        <f t="shared" si="3"/>
        <v>3</v>
      </c>
      <c r="AB4" s="2">
        <f t="shared" si="4"/>
        <v>0</v>
      </c>
      <c r="AC4" s="2">
        <f t="shared" si="5"/>
        <v>4</v>
      </c>
      <c r="AE4">
        <f t="shared" si="6"/>
        <v>7</v>
      </c>
      <c r="AF4">
        <f t="shared" si="7"/>
        <v>0</v>
      </c>
      <c r="AG4">
        <f t="shared" si="8"/>
        <v>0</v>
      </c>
      <c r="AH4">
        <f t="shared" si="9"/>
        <v>0</v>
      </c>
      <c r="AI4">
        <f t="shared" si="1"/>
        <v>7</v>
      </c>
      <c r="AJ4" t="str">
        <f t="shared" si="10"/>
        <v/>
      </c>
      <c r="AK4" t="s">
        <v>8</v>
      </c>
      <c r="AL4">
        <f t="shared" si="11"/>
        <v>0</v>
      </c>
      <c r="AM4">
        <f t="shared" si="12"/>
        <v>0</v>
      </c>
      <c r="AN4">
        <f t="shared" si="13"/>
        <v>0</v>
      </c>
      <c r="AO4">
        <f t="shared" si="14"/>
        <v>7</v>
      </c>
      <c r="BH4" t="s">
        <v>8</v>
      </c>
      <c r="BI4" s="30" t="s">
        <v>8</v>
      </c>
    </row>
    <row r="5" spans="1:61" x14ac:dyDescent="0.25">
      <c r="A5" t="s">
        <v>164</v>
      </c>
      <c r="B5" t="s">
        <v>411</v>
      </c>
      <c r="C5" s="30" t="s">
        <v>413</v>
      </c>
      <c r="D5" s="38">
        <v>11</v>
      </c>
      <c r="E5" s="38">
        <v>-4</v>
      </c>
      <c r="F5" s="38">
        <v>-9</v>
      </c>
      <c r="G5" s="38">
        <v>-16</v>
      </c>
      <c r="H5" s="38">
        <v>3</v>
      </c>
      <c r="I5" s="38">
        <v>6</v>
      </c>
      <c r="J5" s="38">
        <v>3</v>
      </c>
      <c r="K5" s="38">
        <v>4</v>
      </c>
      <c r="L5" s="38">
        <v>9</v>
      </c>
      <c r="M5" s="38">
        <v>-13</v>
      </c>
      <c r="N5" s="38">
        <v>-5</v>
      </c>
      <c r="O5" s="38">
        <v>6</v>
      </c>
      <c r="P5" s="38">
        <v>6</v>
      </c>
      <c r="Q5" s="38">
        <v>1</v>
      </c>
      <c r="R5" s="38">
        <v>0</v>
      </c>
      <c r="S5" s="38">
        <v>4</v>
      </c>
      <c r="T5" s="38">
        <v>-10</v>
      </c>
      <c r="U5" s="38">
        <v>4</v>
      </c>
      <c r="V5" s="38">
        <v>-6</v>
      </c>
      <c r="W5" s="38" t="s">
        <v>9</v>
      </c>
      <c r="X5" s="38" t="s">
        <v>9</v>
      </c>
      <c r="Y5" s="20">
        <f t="shared" si="2"/>
        <v>-6</v>
      </c>
      <c r="Z5" s="2">
        <f t="shared" si="0"/>
        <v>19</v>
      </c>
      <c r="AA5" s="2">
        <f t="shared" si="3"/>
        <v>11</v>
      </c>
      <c r="AB5" s="2">
        <f t="shared" si="4"/>
        <v>1</v>
      </c>
      <c r="AC5" s="2">
        <f t="shared" si="5"/>
        <v>7</v>
      </c>
      <c r="AE5">
        <f t="shared" si="6"/>
        <v>0</v>
      </c>
      <c r="AF5">
        <f t="shared" si="7"/>
        <v>0</v>
      </c>
      <c r="AG5">
        <f t="shared" si="8"/>
        <v>15</v>
      </c>
      <c r="AH5">
        <f t="shared" si="9"/>
        <v>4</v>
      </c>
      <c r="AI5">
        <f t="shared" si="1"/>
        <v>19</v>
      </c>
      <c r="AJ5" t="str">
        <f t="shared" si="10"/>
        <v/>
      </c>
      <c r="AK5" t="s">
        <v>413</v>
      </c>
      <c r="AL5">
        <f t="shared" si="11"/>
        <v>0</v>
      </c>
      <c r="AM5">
        <f t="shared" si="12"/>
        <v>19</v>
      </c>
      <c r="AN5">
        <f t="shared" si="13"/>
        <v>0</v>
      </c>
      <c r="AO5">
        <f t="shared" si="14"/>
        <v>0</v>
      </c>
      <c r="BH5" t="s">
        <v>413</v>
      </c>
      <c r="BI5" s="30" t="s">
        <v>413</v>
      </c>
    </row>
    <row r="6" spans="1:61" x14ac:dyDescent="0.25">
      <c r="A6" t="s">
        <v>50</v>
      </c>
      <c r="B6" t="s">
        <v>745</v>
      </c>
      <c r="C6" s="30" t="s">
        <v>722</v>
      </c>
      <c r="D6" s="38" t="s">
        <v>9</v>
      </c>
      <c r="E6" s="38" t="s">
        <v>9</v>
      </c>
      <c r="F6" s="38" t="s">
        <v>9</v>
      </c>
      <c r="G6" s="38" t="s">
        <v>9</v>
      </c>
      <c r="H6" s="38" t="s">
        <v>9</v>
      </c>
      <c r="I6" s="38" t="s">
        <v>9</v>
      </c>
      <c r="J6" s="38" t="s">
        <v>9</v>
      </c>
      <c r="K6" s="38">
        <v>-8</v>
      </c>
      <c r="L6" s="38" t="s">
        <v>9</v>
      </c>
      <c r="M6" s="38" t="s">
        <v>9</v>
      </c>
      <c r="N6" s="38" t="s">
        <v>9</v>
      </c>
      <c r="O6" s="38" t="s">
        <v>9</v>
      </c>
      <c r="P6" s="38" t="s">
        <v>9</v>
      </c>
      <c r="Q6" s="38" t="s">
        <v>9</v>
      </c>
      <c r="R6" s="38" t="s">
        <v>9</v>
      </c>
      <c r="S6" s="38" t="s">
        <v>9</v>
      </c>
      <c r="T6" s="38" t="s">
        <v>9</v>
      </c>
      <c r="U6" s="38" t="s">
        <v>9</v>
      </c>
      <c r="V6" s="38" t="s">
        <v>9</v>
      </c>
      <c r="W6" s="38" t="s">
        <v>9</v>
      </c>
      <c r="X6" s="38" t="s">
        <v>9</v>
      </c>
      <c r="Y6" s="20">
        <f t="shared" si="2"/>
        <v>-8</v>
      </c>
      <c r="Z6" s="2">
        <f t="shared" si="0"/>
        <v>1</v>
      </c>
      <c r="AA6" s="2">
        <f t="shared" si="3"/>
        <v>0</v>
      </c>
      <c r="AB6" s="2">
        <f t="shared" si="4"/>
        <v>0</v>
      </c>
      <c r="AC6" s="2">
        <f t="shared" si="5"/>
        <v>1</v>
      </c>
      <c r="AE6">
        <f t="shared" si="6"/>
        <v>0</v>
      </c>
      <c r="AF6">
        <f t="shared" si="7"/>
        <v>0</v>
      </c>
      <c r="AG6">
        <f t="shared" si="8"/>
        <v>1</v>
      </c>
      <c r="AH6">
        <f t="shared" si="9"/>
        <v>0</v>
      </c>
      <c r="AI6">
        <f t="shared" si="1"/>
        <v>1</v>
      </c>
      <c r="AJ6" t="str">
        <f t="shared" si="10"/>
        <v/>
      </c>
      <c r="AK6" t="s">
        <v>722</v>
      </c>
      <c r="AL6">
        <f t="shared" si="11"/>
        <v>0</v>
      </c>
      <c r="AM6">
        <f t="shared" si="12"/>
        <v>0</v>
      </c>
      <c r="AN6">
        <f t="shared" si="13"/>
        <v>0</v>
      </c>
      <c r="AO6">
        <f t="shared" si="14"/>
        <v>1</v>
      </c>
      <c r="BI6" s="30" t="s">
        <v>722</v>
      </c>
    </row>
    <row r="7" spans="1:61" x14ac:dyDescent="0.25">
      <c r="A7" s="19" t="s">
        <v>146</v>
      </c>
      <c r="B7" s="19" t="s">
        <v>206</v>
      </c>
      <c r="C7" s="30" t="s">
        <v>345</v>
      </c>
      <c r="D7" s="38">
        <v>18</v>
      </c>
      <c r="E7" s="38">
        <v>-3</v>
      </c>
      <c r="F7" s="38">
        <v>2</v>
      </c>
      <c r="G7" s="38">
        <v>-4</v>
      </c>
      <c r="H7" s="38">
        <v>2</v>
      </c>
      <c r="I7" s="38">
        <v>-1</v>
      </c>
      <c r="J7" s="38">
        <v>-8</v>
      </c>
      <c r="K7" s="38">
        <v>3</v>
      </c>
      <c r="L7" s="38">
        <v>4</v>
      </c>
      <c r="M7" s="38">
        <v>6</v>
      </c>
      <c r="N7" s="38">
        <v>-13</v>
      </c>
      <c r="O7" s="38">
        <v>-12</v>
      </c>
      <c r="P7" s="38" t="s">
        <v>9</v>
      </c>
      <c r="Q7" s="38">
        <v>-2</v>
      </c>
      <c r="R7" s="38">
        <v>1</v>
      </c>
      <c r="S7" s="38">
        <v>13</v>
      </c>
      <c r="T7" s="38">
        <v>-6</v>
      </c>
      <c r="U7" s="38">
        <v>-10</v>
      </c>
      <c r="V7" s="38">
        <v>-7</v>
      </c>
      <c r="W7" s="38">
        <v>-12</v>
      </c>
      <c r="X7" s="38" t="s">
        <v>9</v>
      </c>
      <c r="Y7" s="20">
        <f t="shared" si="2"/>
        <v>-29</v>
      </c>
      <c r="Z7" s="2">
        <f t="shared" si="0"/>
        <v>19</v>
      </c>
      <c r="AA7" s="2">
        <f t="shared" si="3"/>
        <v>8</v>
      </c>
      <c r="AB7" s="2">
        <f t="shared" si="4"/>
        <v>0</v>
      </c>
      <c r="AC7" s="2">
        <f t="shared" si="5"/>
        <v>11</v>
      </c>
      <c r="AE7">
        <f t="shared" si="6"/>
        <v>0</v>
      </c>
      <c r="AF7">
        <f t="shared" si="7"/>
        <v>8</v>
      </c>
      <c r="AG7">
        <f t="shared" si="8"/>
        <v>1</v>
      </c>
      <c r="AH7">
        <f t="shared" si="9"/>
        <v>10</v>
      </c>
      <c r="AI7">
        <f t="shared" si="1"/>
        <v>19</v>
      </c>
      <c r="AJ7" t="str">
        <f t="shared" si="10"/>
        <v/>
      </c>
      <c r="AK7" t="s">
        <v>345</v>
      </c>
      <c r="AL7">
        <f t="shared" si="11"/>
        <v>0</v>
      </c>
      <c r="AM7">
        <f t="shared" si="12"/>
        <v>0</v>
      </c>
      <c r="AN7">
        <f t="shared" si="13"/>
        <v>8</v>
      </c>
      <c r="AO7">
        <f t="shared" si="14"/>
        <v>11</v>
      </c>
      <c r="BH7" t="s">
        <v>345</v>
      </c>
      <c r="BI7" s="30" t="s">
        <v>345</v>
      </c>
    </row>
    <row r="8" spans="1:61" x14ac:dyDescent="0.25">
      <c r="A8" s="19" t="s">
        <v>10</v>
      </c>
      <c r="B8" s="19" t="s">
        <v>11</v>
      </c>
      <c r="C8" s="30" t="s">
        <v>12</v>
      </c>
      <c r="D8" s="38">
        <v>13</v>
      </c>
      <c r="E8" s="38">
        <v>-3</v>
      </c>
      <c r="F8" s="38">
        <v>5</v>
      </c>
      <c r="G8" s="38" t="s">
        <v>9</v>
      </c>
      <c r="H8" s="38">
        <v>4</v>
      </c>
      <c r="I8" s="38">
        <v>-4</v>
      </c>
      <c r="J8" s="38">
        <v>4</v>
      </c>
      <c r="K8" s="38">
        <v>0</v>
      </c>
      <c r="L8" s="38">
        <v>-6</v>
      </c>
      <c r="M8" s="38">
        <v>-3</v>
      </c>
      <c r="N8" s="38">
        <v>-5</v>
      </c>
      <c r="O8" s="38">
        <v>-3</v>
      </c>
      <c r="P8" s="38">
        <v>1</v>
      </c>
      <c r="Q8" s="38">
        <v>-2</v>
      </c>
      <c r="R8" s="38">
        <v>1</v>
      </c>
      <c r="S8" s="38">
        <v>10</v>
      </c>
      <c r="T8" s="38">
        <v>-10</v>
      </c>
      <c r="U8" s="38">
        <v>4</v>
      </c>
      <c r="V8" s="38">
        <v>-6</v>
      </c>
      <c r="W8" s="38" t="s">
        <v>9</v>
      </c>
      <c r="X8" s="38" t="s">
        <v>9</v>
      </c>
      <c r="Y8" s="20">
        <f t="shared" si="2"/>
        <v>0</v>
      </c>
      <c r="Z8" s="2">
        <f t="shared" si="0"/>
        <v>18</v>
      </c>
      <c r="AA8" s="2">
        <f t="shared" si="3"/>
        <v>8</v>
      </c>
      <c r="AB8" s="2">
        <f t="shared" si="4"/>
        <v>1</v>
      </c>
      <c r="AC8" s="2">
        <f t="shared" si="5"/>
        <v>9</v>
      </c>
      <c r="AE8">
        <f t="shared" si="6"/>
        <v>0</v>
      </c>
      <c r="AF8">
        <f t="shared" si="7"/>
        <v>0</v>
      </c>
      <c r="AG8">
        <f t="shared" si="8"/>
        <v>0</v>
      </c>
      <c r="AH8">
        <f t="shared" si="9"/>
        <v>18</v>
      </c>
      <c r="AI8">
        <f t="shared" si="1"/>
        <v>18</v>
      </c>
      <c r="AJ8" t="str">
        <f t="shared" si="10"/>
        <v/>
      </c>
      <c r="AK8" t="s">
        <v>12</v>
      </c>
      <c r="AL8">
        <f t="shared" si="11"/>
        <v>0</v>
      </c>
      <c r="AM8">
        <f t="shared" si="12"/>
        <v>18</v>
      </c>
      <c r="AN8">
        <f t="shared" si="13"/>
        <v>0</v>
      </c>
      <c r="AO8">
        <f t="shared" si="14"/>
        <v>0</v>
      </c>
      <c r="BH8" t="s">
        <v>12</v>
      </c>
      <c r="BI8" s="30" t="s">
        <v>12</v>
      </c>
    </row>
    <row r="9" spans="1:61" x14ac:dyDescent="0.25">
      <c r="A9" t="s">
        <v>13</v>
      </c>
      <c r="B9" t="s">
        <v>14</v>
      </c>
      <c r="C9" s="30" t="s">
        <v>15</v>
      </c>
      <c r="D9" s="38">
        <v>6</v>
      </c>
      <c r="E9" s="38">
        <v>-3</v>
      </c>
      <c r="F9" s="38">
        <v>-10</v>
      </c>
      <c r="G9" s="38">
        <v>20</v>
      </c>
      <c r="H9" s="38">
        <v>8</v>
      </c>
      <c r="I9" s="38">
        <v>5</v>
      </c>
      <c r="J9" s="38">
        <v>-6</v>
      </c>
      <c r="K9" s="38">
        <v>4</v>
      </c>
      <c r="L9" s="38">
        <v>-29</v>
      </c>
      <c r="M9" s="38">
        <v>5</v>
      </c>
      <c r="N9" s="38">
        <v>7</v>
      </c>
      <c r="O9" s="38">
        <v>3</v>
      </c>
      <c r="P9" s="38" t="s">
        <v>9</v>
      </c>
      <c r="Q9" s="38">
        <v>6</v>
      </c>
      <c r="R9" s="38" t="s">
        <v>9</v>
      </c>
      <c r="S9" s="38">
        <v>12</v>
      </c>
      <c r="T9" s="38">
        <v>-7</v>
      </c>
      <c r="U9" s="38">
        <v>3</v>
      </c>
      <c r="V9" s="38">
        <v>1</v>
      </c>
      <c r="W9" s="38">
        <v>-5</v>
      </c>
      <c r="X9" s="38">
        <v>1</v>
      </c>
      <c r="Y9" s="20">
        <f t="shared" si="2"/>
        <v>21</v>
      </c>
      <c r="Z9" s="2">
        <f t="shared" si="0"/>
        <v>19</v>
      </c>
      <c r="AA9" s="2">
        <f t="shared" si="3"/>
        <v>13</v>
      </c>
      <c r="AB9" s="2">
        <f t="shared" si="4"/>
        <v>0</v>
      </c>
      <c r="AC9" s="2">
        <f t="shared" si="5"/>
        <v>6</v>
      </c>
      <c r="AE9">
        <f t="shared" si="6"/>
        <v>0</v>
      </c>
      <c r="AF9">
        <f t="shared" si="7"/>
        <v>0</v>
      </c>
      <c r="AG9">
        <f t="shared" si="8"/>
        <v>15</v>
      </c>
      <c r="AH9">
        <f t="shared" si="9"/>
        <v>4</v>
      </c>
      <c r="AI9">
        <f t="shared" si="1"/>
        <v>19</v>
      </c>
      <c r="AJ9" t="str">
        <f t="shared" si="10"/>
        <v/>
      </c>
      <c r="AK9" t="s">
        <v>15</v>
      </c>
      <c r="AL9">
        <f t="shared" si="11"/>
        <v>0</v>
      </c>
      <c r="AM9">
        <f t="shared" si="12"/>
        <v>0</v>
      </c>
      <c r="AN9">
        <f t="shared" si="13"/>
        <v>18</v>
      </c>
      <c r="AO9">
        <f t="shared" si="14"/>
        <v>1</v>
      </c>
      <c r="BH9" t="s">
        <v>15</v>
      </c>
      <c r="BI9" s="30" t="s">
        <v>15</v>
      </c>
    </row>
    <row r="10" spans="1:61" x14ac:dyDescent="0.25">
      <c r="A10" t="s">
        <v>16</v>
      </c>
      <c r="B10" t="s">
        <v>17</v>
      </c>
      <c r="C10" s="30" t="s">
        <v>18</v>
      </c>
      <c r="D10" s="38">
        <v>8</v>
      </c>
      <c r="E10" s="38">
        <v>-4</v>
      </c>
      <c r="F10" s="38">
        <v>2</v>
      </c>
      <c r="G10" s="38">
        <v>-4</v>
      </c>
      <c r="H10" s="38">
        <v>-1</v>
      </c>
      <c r="I10" s="38">
        <v>-9</v>
      </c>
      <c r="J10" s="38">
        <v>9</v>
      </c>
      <c r="K10" s="38">
        <v>5</v>
      </c>
      <c r="L10" s="38">
        <v>-14</v>
      </c>
      <c r="M10" s="38">
        <v>-4</v>
      </c>
      <c r="N10" s="38">
        <v>-3</v>
      </c>
      <c r="O10" s="38">
        <v>-10</v>
      </c>
      <c r="P10" s="38" t="s">
        <v>9</v>
      </c>
      <c r="Q10" s="38">
        <v>-2</v>
      </c>
      <c r="R10" s="38">
        <v>-5</v>
      </c>
      <c r="S10" s="38">
        <v>1</v>
      </c>
      <c r="T10" s="38">
        <v>-6</v>
      </c>
      <c r="U10" s="38">
        <v>-10</v>
      </c>
      <c r="V10" s="38">
        <v>-7</v>
      </c>
      <c r="W10" s="38">
        <v>-12</v>
      </c>
      <c r="X10" s="38" t="s">
        <v>9</v>
      </c>
      <c r="Y10" s="20">
        <f t="shared" si="2"/>
        <v>-66</v>
      </c>
      <c r="Z10" s="2">
        <f t="shared" si="0"/>
        <v>19</v>
      </c>
      <c r="AA10" s="2">
        <f t="shared" si="3"/>
        <v>5</v>
      </c>
      <c r="AB10" s="2">
        <f t="shared" si="4"/>
        <v>0</v>
      </c>
      <c r="AC10" s="2">
        <f t="shared" si="5"/>
        <v>14</v>
      </c>
      <c r="AE10">
        <f t="shared" si="6"/>
        <v>0</v>
      </c>
      <c r="AF10">
        <f t="shared" si="7"/>
        <v>1</v>
      </c>
      <c r="AG10">
        <f t="shared" si="8"/>
        <v>0</v>
      </c>
      <c r="AH10">
        <f t="shared" si="9"/>
        <v>18</v>
      </c>
      <c r="AI10">
        <f t="shared" si="1"/>
        <v>19</v>
      </c>
      <c r="AJ10" t="str">
        <f t="shared" si="10"/>
        <v/>
      </c>
      <c r="AK10" t="s">
        <v>18</v>
      </c>
      <c r="AL10">
        <f t="shared" si="11"/>
        <v>0</v>
      </c>
      <c r="AM10">
        <f t="shared" si="12"/>
        <v>1</v>
      </c>
      <c r="AN10">
        <f t="shared" si="13"/>
        <v>18</v>
      </c>
      <c r="AO10">
        <f t="shared" si="14"/>
        <v>0</v>
      </c>
      <c r="BH10" t="s">
        <v>607</v>
      </c>
      <c r="BI10" s="30" t="s">
        <v>18</v>
      </c>
    </row>
    <row r="11" spans="1:61" x14ac:dyDescent="0.25">
      <c r="A11" t="s">
        <v>77</v>
      </c>
      <c r="B11" t="s">
        <v>176</v>
      </c>
      <c r="C11" s="30" t="s">
        <v>723</v>
      </c>
      <c r="D11" s="38" t="s">
        <v>9</v>
      </c>
      <c r="E11" s="38" t="s">
        <v>9</v>
      </c>
      <c r="F11" s="38" t="s">
        <v>9</v>
      </c>
      <c r="G11" s="38" t="s">
        <v>9</v>
      </c>
      <c r="H11" s="38" t="s">
        <v>9</v>
      </c>
      <c r="I11" s="38" t="s">
        <v>9</v>
      </c>
      <c r="J11" s="38" t="s">
        <v>9</v>
      </c>
      <c r="K11" s="38">
        <v>-8</v>
      </c>
      <c r="L11" s="38">
        <v>1</v>
      </c>
      <c r="M11" s="38">
        <v>0</v>
      </c>
      <c r="N11" s="38">
        <v>0</v>
      </c>
      <c r="O11" s="38" t="s">
        <v>9</v>
      </c>
      <c r="P11" s="38" t="s">
        <v>9</v>
      </c>
      <c r="Q11" s="38">
        <v>-5</v>
      </c>
      <c r="R11" s="38">
        <v>28</v>
      </c>
      <c r="S11" s="38">
        <v>-14</v>
      </c>
      <c r="T11" s="38">
        <v>-5</v>
      </c>
      <c r="U11" s="38">
        <v>12</v>
      </c>
      <c r="V11" s="38" t="s">
        <v>9</v>
      </c>
      <c r="W11" s="38" t="s">
        <v>9</v>
      </c>
      <c r="X11" s="38" t="s">
        <v>9</v>
      </c>
      <c r="Y11" s="20">
        <f t="shared" si="2"/>
        <v>9</v>
      </c>
      <c r="Z11" s="2">
        <f t="shared" si="0"/>
        <v>9</v>
      </c>
      <c r="AA11" s="2">
        <f t="shared" si="3"/>
        <v>3</v>
      </c>
      <c r="AB11" s="2">
        <f t="shared" si="4"/>
        <v>2</v>
      </c>
      <c r="AC11" s="2">
        <f t="shared" si="5"/>
        <v>4</v>
      </c>
      <c r="AE11">
        <f>IF(ISERROR(VLOOKUP($C11,$A$115:$C$190,3,FALSE)=1),0,IF(VLOOKUP($C11,$A$115:$C$190,3,FALSE)=1,1,0))+IF(ISERROR(VLOOKUP($C11,$D$115:$F$190,3,FALSE)=1),0,IF(VLOOKUP($C11,$D$115:$F$190,3,FALSE)=1,1,0))+IF(ISERROR(VLOOKUP($C11,$G$115:$I$190,3,FALSE)=1),0,IF(VLOOKUP($C11,$G$115:$I$190,3,FALSE)=1,1,0))+IF(ISERROR(VLOOKUP($C11,$J$115:$L$190,3,FALSE)=1),0,IF(VLOOKUP($C11,$J$115:$L$188,3,FALSE)=1,1,0))+IF(ISERROR(VLOOKUP($C11,$M$115:$O$188,3,FALSE)=1),0,IF(VLOOKUP($C11,$M$115:$O$188,3,FALSE)=1,1,0))+IF(ISERROR(VLOOKUP($C11,$P$115:$R$190,3,FALSE)=1),0,IF(VLOOKUP($C11,$P$115:$R$190,3,FALSE)=1,1,0))+IF(ISERROR(VLOOKUP($C11,$S$115:$U$190,3,FALSE)=1),0,IF(VLOOKUP($C11,$S$115:$U$190,3,FALSE)=1,1,0))+IF(ISERROR(VLOOKUP($C11,$V$115:$X$190,3,FALSE)=1),0,IF(VLOOKUP($C11,$V$115:$X$190,3,FALSE)=1,1,0))+IF(ISERROR(VLOOKUP($C11,$Y$115:$AA$190,3,FALSE)=1),0,IF(VLOOKUP($C11,$Y$115:$AA$190,3,FALSE)=1,1,0))+IF(ISERROR(VLOOKUP($C11,$AB$115:$AD$190,3,FALSE)=1),0,IF(VLOOKUP($C11,$AB$115:$AD$190,3,FALSE)=1,1,0))+IF(ISERROR(VLOOKUP($C11,$AE$115:$AG$190,3,FALSE)=1),0,IF(VLOOKUP($C11,$AE$115:$AG$190,3,FALSE)=1,1,0))+IF(ISERROR(VLOOKUP($C11,$AH$115:$AJ$190,3,FALSE)=1),0,IF(VLOOKUP($C11,$AH$115:$AJ$190,3,FALSE)=1,1,0))+IF(ISERROR(VLOOKUP($C11,$AK$115:$AM$190,3,FALSE)=1),0,IF(VLOOKUP($C11,$AK$115:$AM$190,3,FALSE)=1,1,0))+IF(ISERROR(VLOOKUP($C11,$AN$115:$AP$190,3,FALSE)=1),0,IF(VLOOKUP($C11,$AN$115:$AP$190,3,FALSE)=1,1,0))+IF(ISERROR(VLOOKUP($C11,$AQ$115:$AS$190,3,FALSE)=1),0,IF(VLOOKUP($C11,$AQ$115:$AS$190,3,FALSE)=1,1,0))+IF(ISERROR(VLOOKUP($C11,$AT$115:$AV$190,3,FALSE)=1),0,IF(VLOOKUP($C11,$AT$115:$AV$190,3,FALSE)=1,1,0))+IF(ISERROR(VLOOKUP($C11,$AW$115:$AY$190,3,FALSE)=1),0,IF(VLOOKUP($C11,$AW$115:$AY$190,3,FALSE)=1,1,0))+IF(ISERROR(VLOOKUP($C11,$AZ$115:$BB$190,3,FALSE)=1),0,IF(VLOOKUP($C11,$AZ$115:$BB$190,3,FALSE)=1,1,0))+IF(ISERROR(VLOOKUP($C11,$BC$115:$BE$190,3,FALSE)=1),0,IF(VLOOKUP($C11,$BC$115:$BE$190,3,FALSE)=1,1,0))+IF(ISERROR(VLOOKUP($C11,$BF$115:$BH$190,3,FALSE)=1),0,IF(VLOOKUP($C11,$BF$115:$BH$190,3,FALSE)=1,1,0))+IF(ISERROR(VLOOKUP($C11,$BI$115:$BK$190,3,FALSE)=1),0,IF(VLOOKUP($C11,$BI$115:$BK$190,3,FALSE)=1,1,0))</f>
        <v>3</v>
      </c>
      <c r="AF11">
        <f>IF(ISERROR(VLOOKUP($C11,$A$115:$C$190,3,FALSE)=2),0,IF(VLOOKUP($C11,$A$115:$C$190,3,FALSE)=2,1,0))+IF(ISERROR(VLOOKUP($C11,$D$115:$F$190,3,FALSE)=2),0,IF(VLOOKUP($C11,$D$115:$F$190,3,FALSE)=2,1,0))+IF(ISERROR(VLOOKUP($C11,$G$115:$I$190,3,FALSE)=2),0,IF(VLOOKUP($C11,$G$115:$I$190,3,FALSE)=2,1,0))+IF(ISERROR(VLOOKUP($C11,$J$115:$L$190,3,FALSE)=2),0,IF(VLOOKUP($C11,$J$115:$L$190,3,FALSE)=2,1,0))+IF(ISERROR(VLOOKUP($C11,$M$115:$O$190,3,FALSE)=2),0,IF(VLOOKUP($C11,$M$115:$O$190,3,FALSE)=2,1,0))+IF(ISERROR(VLOOKUP($C11,$P$115:$R$190,3,FALSE)=2),0,IF(VLOOKUP($C11,$P$115:$R$190,3,FALSE)=2,1,0))+IF(ISERROR(VLOOKUP($C11,$S$115:$U$190,3,FALSE)=2),0,IF(VLOOKUP($C11,$S$115:$U$190,3,FALSE)=2,1,0))+IF(ISERROR(VLOOKUP($C11,$V$115:$X$190,3,FALSE)=2),0,IF(VLOOKUP($C11,$V$115:$X$190,3,FALSE)=2,1,0))+IF(ISERROR(VLOOKUP($C11,$Y$115:$AA$190,3,FALSE)=2),0,IF(VLOOKUP($C11,$Y$115:$AA$190,3,FALSE)=2,1,0))+IF(ISERROR(VLOOKUP($C11,$AB$115:$AD$190,3,FALSE)=2),0,IF(VLOOKUP($C11,$AB$115:$AD$190,3,FALSE)=2,1,0))+IF(ISERROR(VLOOKUP($C11,$AE$115:$AG$190,3,FALSE)=2),0,IF(VLOOKUP($C11,$AE$115:$AG$190,3,FALSE)=2,1,0))+IF(ISERROR(VLOOKUP($C11,$AH$115:$AJ$190,3,FALSE)=2),0,IF(VLOOKUP($C11,$AH$115:$AJ$190,3,FALSE)=2,1,0))+IF(ISERROR(VLOOKUP($C11,$AK$115:$AM$190,3,FALSE)=2),0,IF(VLOOKUP($C11,$AK$115:$AM$190,3,FALSE)=2,1,0))+IF(ISERROR(VLOOKUP($C11,$AN$115:$AP$190,3,FALSE)=2),0,IF(VLOOKUP($C11,$AN$115:$AP$190,3,FALSE)=2,1,0))+IF(ISERROR(VLOOKUP($C11,$AQ$115:$AS$190,3,FALSE)=2),0,IF(VLOOKUP($C11,$AQ$115:$AS$190,3,FALSE)=2,1,0))+IF(ISERROR(VLOOKUP($C11,$AT$115:$AV$190,3,FALSE)=2),0,IF(VLOOKUP($C11,$AT$115:$AV$190,3,FALSE)=2,1,0))+IF(ISERROR(VLOOKUP($C11,$AW$115:$AY$190,3,FALSE)=2),0,IF(VLOOKUP($C11,$AW$115:$AY$190,3,FALSE)=2,1,0))+IF(ISERROR(VLOOKUP($C11,$AZ$115:$BB$190,3,FALSE)=2),0,IF(VLOOKUP($C11,$AZ$115:$BB$190,3,FALSE)=2,1,0))+IF(ISERROR(VLOOKUP($C11,$BC$115:$BE$190,3,FALSE)=2),0,IF(VLOOKUP($C11,$BC$115:$BE$190,3,FALSE)=2,1,0))+IF(ISERROR(VLOOKUP($C11,$BF$115:$BH$190,3,FALSE)=2),0,IF(VLOOKUP($C11,$BF$115:$BH$190,3,FALSE)=2,1,0))+IF(ISERROR(VLOOKUP($C11,$BI$115:$BK$190,3,FALSE)=2),0,IF(VLOOKUP($C11,$BI$115:$BK$190,3,FALSE)=2,1,0))</f>
        <v>3</v>
      </c>
      <c r="AG11">
        <f>IF(ISERROR(VLOOKUP($C11,$A$115:$C$190,3,FALSE)=3),0,IF(VLOOKUP($C11,$A$115:$C$190,3,FALSE)=3,1,0))+IF(ISERROR(VLOOKUP($C11,$D$115:$F$190,3,FALSE)=3),0,IF(VLOOKUP($C11,$D$115:$F$190,3,FALSE)=3,1,0))+IF(ISERROR(VLOOKUP($C11,$G$115:$I$190,3,FALSE)=3),0,IF(VLOOKUP($C11,$G$115:$I$190,3,FALSE)=3,1,0))+IF(ISERROR(VLOOKUP($C11,$J$115:$L$190,3,FALSE)=3),0,IF(VLOOKUP($C11,$J$115:$L$190,3,FALSE)=3,1,0))+IF(ISERROR(VLOOKUP($C11,$M$115:$O$190,3,FALSE)=3),0,IF(VLOOKUP($C11,$M$115:$O$190,3,FALSE)=3,1,0))+IF(ISERROR(VLOOKUP($C11,$P$115:$R$190,3,FALSE)=3),0,IF(VLOOKUP($C11,$P$115:$R$190,3,FALSE)=3,1,0))+IF(ISERROR(VLOOKUP($C11,$S$115:$U$190,3,FALSE)=3),0,IF(VLOOKUP($C11,$S$115:$U$190,3,FALSE)=3,1,0))+IF(ISERROR(VLOOKUP($C11,$V$115:$X$190,3,FALSE)=3),0,IF(VLOOKUP($C11,$V$115:$X$190,3,FALSE)=3,1,0))+IF(ISERROR(VLOOKUP($C11,$Y$115:$AA$190,3,FALSE)=3),0,IF(VLOOKUP($C11,$Y$115:$AA$190,3,FALSE)=3,1,0))+IF(ISERROR(VLOOKUP($C11,$AB$115:$AD$190,3,FALSE)=3),0,IF(VLOOKUP($C11,$AB$115:$AD$190,3,FALSE)=3,1,0))+IF(ISERROR(VLOOKUP($C11,$AE$115:$AG$190,3,FALSE)=3),0,IF(VLOOKUP($C11,$AE$115:$AG$190,3,FALSE)=3,1,0))+IF(ISERROR(VLOOKUP($C11,$AH$115:$AJ$190,3,FALSE)=3),0,IF(VLOOKUP($C11,$AH$115:$AJ$190,3,FALSE)=3,1,0))+IF(ISERROR(VLOOKUP($C11,$AK$115:$AM$190,3,FALSE)=3),0,IF(VLOOKUP($C11,$AK$115:$AM$190,3,FALSE)=3,1,0))+IF(ISERROR(VLOOKUP($C11,$AN$115:$AP$190,3,FALSE)=3),0,IF(VLOOKUP($C11,$AN$115:$AP$190,3,FALSE)=3,1,0))+IF(ISERROR(VLOOKUP($C11,$AQ$115:$AS$190,3,FALSE)=3),0,IF(VLOOKUP($C11,$AQ$115:$AS$190,3,FALSE)=3,1,0))+IF(ISERROR(VLOOKUP($C11,$AT$115:$AV$190,3,FALSE)=3),0,IF(VLOOKUP($C11,$AT$115:$AV$190,3,FALSE)=3,1,0))+IF(ISERROR(VLOOKUP($C11,$AW$115:$AY$190,3,FALSE)=3),0,IF(VLOOKUP($C11,$AW$115:$AY$190,3,FALSE)=3,1,0))+IF(ISERROR(VLOOKUP($C11,$AZ$115:$BB$190,3,FALSE)=3),0,IF(VLOOKUP($C11,$AZ$115:$BB$190,3,FALSE)=3,1,0))+IF(ISERROR(VLOOKUP($C11,$BC$115:$BE$190,3,FALSE)=3),0,IF(VLOOKUP($C11,$BC$115:$BE$190,3,FALSE)=3,1,0))+IF(ISERROR(VLOOKUP($C11,$BF$115:$BH$190,3,FALSE)=3),0,IF(VLOOKUP($C11,$BF$115:$BH$190,3,FALSE)=3,1,0))+IF(ISERROR(VLOOKUP($C11,$BI$115:$BK$190,3,FALSE)=3),0,IF(VLOOKUP($C11,$BI$115:$BK$190,3,FALSE)=3,1,0))</f>
        <v>1</v>
      </c>
      <c r="AH11">
        <f>IF(ISERROR(VLOOKUP($C11,$A$115:$C$190,3,FALSE)=4),0,IF(VLOOKUP($C11,$A$115:$C$190,3,FALSE)=4,1,0))+IF(ISERROR(VLOOKUP($C11,$D$115:$F$190,3,FALSE)=4),0,IF(VLOOKUP($C11,$D$115:$F$190,3,FALSE)=4,1,0))+IF(ISERROR(VLOOKUP($C11,$G$115:$I$190,3,FALSE)=4),0,IF(VLOOKUP($C11,$G$115:$I$190,3,FALSE)=4,1,0))+IF(ISERROR(VLOOKUP($C11,$J$115:$L$190,3,FALSE)=4),0,IF(VLOOKUP($C11,$J$115:$L$190,3,FALSE)=4,1,0))+IF(ISERROR(VLOOKUP($C11,$M$115:$O$190,3,FALSE)=4),0,IF(VLOOKUP($C11,$M$115:$O$190,3,FALSE)=4,1,0))+IF(ISERROR(VLOOKUP($C11,$P$115:$R$190,3,FALSE)=4),0,IF(VLOOKUP($C11,$P$115:$R$190,3,FALSE)=4,1,0))+IF(ISERROR(VLOOKUP($C11,$S$115:$U$190,3,FALSE)=4),0,IF(VLOOKUP($C11,$S$115:$U$190,3,FALSE)=4,1,0))+IF(ISERROR(VLOOKUP($C11,$V$115:$X$190,3,FALSE)=4),0,IF(VLOOKUP($C11,$V$115:$X$190,3,FALSE)=4,1,0))+IF(ISERROR(VLOOKUP($C11,$Y$115:$AA$190,3,FALSE)=4),0,IF(VLOOKUP($C11,$Y$115:$AA$190,3,FALSE)=4,1,0))+IF(ISERROR(VLOOKUP($C11,$AB$115:$AD$190,3,FALSE)=4),0,IF(VLOOKUP($C11,$AB$115:$AD$190,3,FALSE)=4,1,0))+IF(ISERROR(VLOOKUP($C11,$AE$115:$AG$190,3,FALSE)=4),0,IF(VLOOKUP($C11,$AE$115:$AG$190,3,FALSE)=4,1,0))+IF(ISERROR(VLOOKUP($C11,$AH$115:$AJ$190,3,FALSE)=4),0,IF(VLOOKUP($C11,$AH$115:$AJ$190,3,FALSE)=4,1,0))+IF(ISERROR(VLOOKUP($C11,$AK$115:$AM$190,3,FALSE)=4),0,IF(VLOOKUP($C11,$AK$115:$AM$190,3,FALSE)=4,1,0))+IF(ISERROR(VLOOKUP($C11,$AN$115:$AP$190,3,FALSE)=4),0,IF(VLOOKUP($C11,$AN$115:$AP$190,3,FALSE)=4,1,0))+IF(ISERROR(VLOOKUP($C11,$AQ$115:$AS$190,3,FALSE)=4),0,IF(VLOOKUP($C11,$AQ$115:$AS$190,3,FALSE)=4,1,0))+IF(ISERROR(VLOOKUP($C11,$AT$115:$AV$190,3,FALSE)=4),0,IF(VLOOKUP($C11,$AT$115:$AV$190,3,FALSE)=4,1,0))+IF(ISERROR(VLOOKUP($C11,$AW$115:$AY$190,3,FALSE)=4),0,IF(VLOOKUP($C11,$AW$115:$AY$190,3,FALSE)=4,1,0))+IF(ISERROR(VLOOKUP($C11,$AZ$115:$BB$190,3,FALSE)=4),0,IF(VLOOKUP($C11,$AZ$115:$BB$190,3,FALSE)=4,1,0))+IF(ISERROR(VLOOKUP($C11,$BC$115:$BE$190,3,FALSE)=4),0,IF(VLOOKUP($C11,$BC$115:$BE$190,3,FALSE)=4,1,0))+IF(ISERROR(VLOOKUP($C11,$BF$115:$BH$190,3,FALSE)=4),0,IF(VLOOKUP($C11,$BF$115:$BH$190,3,FALSE)=4,1,0))+IF(ISERROR(VLOOKUP($C11,$BI$115:$BK$190,3,FALSE)=4),0,IF(VLOOKUP($C11,$BI$115:$BK$190,3,FALSE)=4,1,0))</f>
        <v>2</v>
      </c>
      <c r="AI11">
        <f t="shared" si="1"/>
        <v>9</v>
      </c>
      <c r="AJ11" t="str">
        <f t="shared" si="10"/>
        <v/>
      </c>
      <c r="AK11" t="s">
        <v>723</v>
      </c>
      <c r="AL11">
        <f t="shared" si="11"/>
        <v>0</v>
      </c>
      <c r="AM11">
        <f t="shared" si="12"/>
        <v>0</v>
      </c>
      <c r="AN11">
        <f t="shared" si="13"/>
        <v>0</v>
      </c>
      <c r="AO11">
        <f t="shared" si="14"/>
        <v>9</v>
      </c>
      <c r="BH11" t="s">
        <v>18</v>
      </c>
      <c r="BI11" s="30" t="s">
        <v>723</v>
      </c>
    </row>
    <row r="12" spans="1:61" x14ac:dyDescent="0.25">
      <c r="A12" s="19" t="s">
        <v>16</v>
      </c>
      <c r="B12" s="19" t="s">
        <v>674</v>
      </c>
      <c r="C12" s="30" t="s">
        <v>696</v>
      </c>
      <c r="D12" s="38">
        <v>6</v>
      </c>
      <c r="E12" s="38">
        <v>-5</v>
      </c>
      <c r="F12" s="38">
        <v>-13</v>
      </c>
      <c r="G12" s="38">
        <v>-4</v>
      </c>
      <c r="H12" s="38">
        <v>2</v>
      </c>
      <c r="I12" s="38">
        <v>-1</v>
      </c>
      <c r="J12" s="38">
        <v>-2</v>
      </c>
      <c r="K12" s="38">
        <v>10</v>
      </c>
      <c r="L12" s="38">
        <v>-3</v>
      </c>
      <c r="M12" s="38">
        <v>-3</v>
      </c>
      <c r="N12" s="38">
        <v>-10</v>
      </c>
      <c r="O12" s="38">
        <v>1</v>
      </c>
      <c r="P12" s="38" t="s">
        <v>9</v>
      </c>
      <c r="Q12" s="38">
        <v>6</v>
      </c>
      <c r="R12" s="38">
        <v>-11</v>
      </c>
      <c r="S12" s="38" t="s">
        <v>9</v>
      </c>
      <c r="T12" s="38">
        <v>-5</v>
      </c>
      <c r="U12" s="38">
        <v>3</v>
      </c>
      <c r="V12" s="38" t="s">
        <v>9</v>
      </c>
      <c r="W12" s="38" t="s">
        <v>9</v>
      </c>
      <c r="X12" s="38" t="s">
        <v>9</v>
      </c>
      <c r="Y12" s="20">
        <f t="shared" si="2"/>
        <v>-29</v>
      </c>
      <c r="Z12" s="2">
        <f t="shared" si="0"/>
        <v>16</v>
      </c>
      <c r="AA12" s="2">
        <f t="shared" si="3"/>
        <v>6</v>
      </c>
      <c r="AB12" s="2">
        <f t="shared" si="4"/>
        <v>0</v>
      </c>
      <c r="AC12" s="2">
        <f t="shared" si="5"/>
        <v>10</v>
      </c>
      <c r="AE12">
        <f t="shared" si="6"/>
        <v>12</v>
      </c>
      <c r="AF12">
        <f t="shared" si="7"/>
        <v>3</v>
      </c>
      <c r="AG12">
        <f t="shared" si="8"/>
        <v>1</v>
      </c>
      <c r="AH12">
        <f t="shared" si="9"/>
        <v>0</v>
      </c>
      <c r="AI12">
        <f t="shared" si="1"/>
        <v>16</v>
      </c>
      <c r="AJ12" t="str">
        <f t="shared" si="10"/>
        <v/>
      </c>
      <c r="AK12" t="s">
        <v>696</v>
      </c>
      <c r="AL12">
        <f t="shared" si="11"/>
        <v>0</v>
      </c>
      <c r="AM12">
        <f t="shared" si="12"/>
        <v>0</v>
      </c>
      <c r="AN12">
        <f t="shared" si="13"/>
        <v>0</v>
      </c>
      <c r="AO12">
        <f t="shared" si="14"/>
        <v>16</v>
      </c>
      <c r="BH12" t="s">
        <v>627</v>
      </c>
      <c r="BI12" s="30"/>
    </row>
    <row r="13" spans="1:61" x14ac:dyDescent="0.25">
      <c r="A13" t="s">
        <v>572</v>
      </c>
      <c r="B13" t="s">
        <v>19</v>
      </c>
      <c r="C13" s="30" t="s">
        <v>20</v>
      </c>
      <c r="D13" s="38" t="s">
        <v>9</v>
      </c>
      <c r="E13" s="38">
        <v>5</v>
      </c>
      <c r="F13" s="38">
        <v>-12</v>
      </c>
      <c r="G13" s="38">
        <v>-4</v>
      </c>
      <c r="H13" s="38">
        <v>-4</v>
      </c>
      <c r="I13" s="38" t="s">
        <v>9</v>
      </c>
      <c r="J13" s="38" t="s">
        <v>9</v>
      </c>
      <c r="K13" s="38" t="s">
        <v>9</v>
      </c>
      <c r="L13" s="38">
        <v>3</v>
      </c>
      <c r="M13" s="38">
        <v>-20</v>
      </c>
      <c r="N13" s="38">
        <v>-15</v>
      </c>
      <c r="O13" s="38">
        <v>-1</v>
      </c>
      <c r="P13" s="38" t="s">
        <v>9</v>
      </c>
      <c r="Q13" s="38">
        <v>8</v>
      </c>
      <c r="R13" s="38">
        <v>-7</v>
      </c>
      <c r="S13" s="38">
        <v>13</v>
      </c>
      <c r="T13" s="38">
        <v>-5</v>
      </c>
      <c r="U13" s="38" t="s">
        <v>9</v>
      </c>
      <c r="V13" s="38" t="s">
        <v>9</v>
      </c>
      <c r="W13" s="38" t="s">
        <v>9</v>
      </c>
      <c r="X13" s="38" t="s">
        <v>9</v>
      </c>
      <c r="Y13" s="20">
        <f t="shared" si="2"/>
        <v>-39</v>
      </c>
      <c r="Z13" s="2">
        <f t="shared" si="0"/>
        <v>12</v>
      </c>
      <c r="AA13" s="2">
        <f t="shared" si="3"/>
        <v>4</v>
      </c>
      <c r="AB13" s="2">
        <f t="shared" si="4"/>
        <v>0</v>
      </c>
      <c r="AC13" s="2">
        <f t="shared" si="5"/>
        <v>8</v>
      </c>
      <c r="AE13">
        <f t="shared" si="6"/>
        <v>7</v>
      </c>
      <c r="AF13">
        <f t="shared" si="7"/>
        <v>1</v>
      </c>
      <c r="AG13">
        <f t="shared" si="8"/>
        <v>4</v>
      </c>
      <c r="AH13">
        <f t="shared" si="9"/>
        <v>0</v>
      </c>
      <c r="AI13">
        <f t="shared" si="1"/>
        <v>12</v>
      </c>
      <c r="AJ13" t="str">
        <f t="shared" si="10"/>
        <v/>
      </c>
      <c r="AK13" t="s">
        <v>20</v>
      </c>
      <c r="AL13">
        <f t="shared" si="11"/>
        <v>0</v>
      </c>
      <c r="AM13">
        <f t="shared" si="12"/>
        <v>0</v>
      </c>
      <c r="AN13">
        <f t="shared" si="13"/>
        <v>0</v>
      </c>
      <c r="AO13">
        <f t="shared" si="14"/>
        <v>12</v>
      </c>
      <c r="BH13" t="s">
        <v>610</v>
      </c>
      <c r="BI13" s="30"/>
    </row>
    <row r="14" spans="1:61" x14ac:dyDescent="0.25">
      <c r="A14" t="s">
        <v>29</v>
      </c>
      <c r="B14" t="s">
        <v>30</v>
      </c>
      <c r="C14" s="30" t="s">
        <v>31</v>
      </c>
      <c r="D14" s="38">
        <v>4</v>
      </c>
      <c r="E14" s="38">
        <v>-14</v>
      </c>
      <c r="F14" s="38">
        <v>-3</v>
      </c>
      <c r="G14" s="38">
        <v>5</v>
      </c>
      <c r="H14" s="38">
        <v>14</v>
      </c>
      <c r="I14" s="38" t="s">
        <v>9</v>
      </c>
      <c r="J14" s="38">
        <v>-13</v>
      </c>
      <c r="K14" s="38">
        <v>-2</v>
      </c>
      <c r="L14" s="38">
        <v>4</v>
      </c>
      <c r="M14" s="38">
        <v>5</v>
      </c>
      <c r="N14" s="38">
        <v>12</v>
      </c>
      <c r="O14" s="38">
        <v>17</v>
      </c>
      <c r="P14" s="38">
        <v>7</v>
      </c>
      <c r="Q14" s="38">
        <v>-11</v>
      </c>
      <c r="R14" s="38">
        <v>32</v>
      </c>
      <c r="S14" s="38">
        <v>-2</v>
      </c>
      <c r="T14" s="38">
        <v>-5</v>
      </c>
      <c r="U14" s="38">
        <v>-11</v>
      </c>
      <c r="V14" s="38">
        <v>-2</v>
      </c>
      <c r="W14" s="38" t="s">
        <v>9</v>
      </c>
      <c r="X14" s="38" t="s">
        <v>9</v>
      </c>
      <c r="Y14" s="20">
        <f t="shared" si="2"/>
        <v>37</v>
      </c>
      <c r="Z14" s="2">
        <f t="shared" si="0"/>
        <v>18</v>
      </c>
      <c r="AA14" s="2">
        <f t="shared" si="3"/>
        <v>9</v>
      </c>
      <c r="AB14" s="2">
        <f t="shared" si="4"/>
        <v>0</v>
      </c>
      <c r="AC14" s="2">
        <f t="shared" si="5"/>
        <v>9</v>
      </c>
      <c r="AE14">
        <f t="shared" si="6"/>
        <v>6</v>
      </c>
      <c r="AF14">
        <f t="shared" si="7"/>
        <v>9</v>
      </c>
      <c r="AG14">
        <f t="shared" si="8"/>
        <v>3</v>
      </c>
      <c r="AH14">
        <f t="shared" si="9"/>
        <v>0</v>
      </c>
      <c r="AI14">
        <f t="shared" si="1"/>
        <v>18</v>
      </c>
      <c r="AJ14" t="str">
        <f t="shared" si="10"/>
        <v/>
      </c>
      <c r="AK14" t="s">
        <v>31</v>
      </c>
      <c r="AL14">
        <f t="shared" si="11"/>
        <v>6</v>
      </c>
      <c r="AM14">
        <f t="shared" si="12"/>
        <v>12</v>
      </c>
      <c r="AN14">
        <f t="shared" si="13"/>
        <v>0</v>
      </c>
      <c r="AO14">
        <f t="shared" si="14"/>
        <v>0</v>
      </c>
      <c r="BH14" t="s">
        <v>696</v>
      </c>
      <c r="BI14" s="30" t="s">
        <v>696</v>
      </c>
    </row>
    <row r="15" spans="1:61" x14ac:dyDescent="0.25">
      <c r="A15" s="19" t="s">
        <v>375</v>
      </c>
      <c r="B15" s="19" t="s">
        <v>275</v>
      </c>
      <c r="C15" s="30" t="s">
        <v>391</v>
      </c>
      <c r="D15" s="38">
        <v>-5</v>
      </c>
      <c r="E15" s="38">
        <v>-1</v>
      </c>
      <c r="F15" s="38">
        <v>-19</v>
      </c>
      <c r="G15" s="38">
        <v>13</v>
      </c>
      <c r="H15" s="38">
        <v>14</v>
      </c>
      <c r="I15" s="38">
        <v>12</v>
      </c>
      <c r="J15" s="38">
        <v>-6</v>
      </c>
      <c r="K15" s="38">
        <v>-14</v>
      </c>
      <c r="L15" s="38">
        <v>10</v>
      </c>
      <c r="M15" s="38">
        <v>5</v>
      </c>
      <c r="N15" s="38">
        <v>12</v>
      </c>
      <c r="O15" s="38">
        <v>-19</v>
      </c>
      <c r="P15" s="38">
        <v>23</v>
      </c>
      <c r="Q15" s="38">
        <v>8</v>
      </c>
      <c r="R15" s="38">
        <v>-4</v>
      </c>
      <c r="S15" s="38">
        <v>10</v>
      </c>
      <c r="T15" s="38" t="s">
        <v>9</v>
      </c>
      <c r="U15" s="38">
        <v>8</v>
      </c>
      <c r="V15" s="38" t="s">
        <v>9</v>
      </c>
      <c r="W15" s="38" t="s">
        <v>9</v>
      </c>
      <c r="X15" s="38" t="s">
        <v>9</v>
      </c>
      <c r="Y15" s="20">
        <f t="shared" si="2"/>
        <v>47</v>
      </c>
      <c r="Z15" s="2">
        <f t="shared" si="0"/>
        <v>17</v>
      </c>
      <c r="AA15" s="2">
        <f t="shared" si="3"/>
        <v>10</v>
      </c>
      <c r="AB15" s="2">
        <f t="shared" si="4"/>
        <v>0</v>
      </c>
      <c r="AC15" s="2">
        <f t="shared" si="5"/>
        <v>7</v>
      </c>
      <c r="AE15">
        <f t="shared" si="6"/>
        <v>0</v>
      </c>
      <c r="AF15">
        <f t="shared" si="7"/>
        <v>12</v>
      </c>
      <c r="AG15">
        <f t="shared" si="8"/>
        <v>5</v>
      </c>
      <c r="AH15">
        <f t="shared" si="9"/>
        <v>0</v>
      </c>
      <c r="AI15">
        <f t="shared" si="1"/>
        <v>17</v>
      </c>
      <c r="AJ15" t="str">
        <f t="shared" si="10"/>
        <v/>
      </c>
      <c r="AK15" t="s">
        <v>391</v>
      </c>
      <c r="AL15">
        <f t="shared" si="11"/>
        <v>15</v>
      </c>
      <c r="AM15">
        <f t="shared" si="12"/>
        <v>2</v>
      </c>
      <c r="AN15">
        <f t="shared" si="13"/>
        <v>0</v>
      </c>
      <c r="AO15">
        <f t="shared" si="14"/>
        <v>0</v>
      </c>
      <c r="BH15" t="s">
        <v>20</v>
      </c>
      <c r="BI15" s="30" t="s">
        <v>20</v>
      </c>
    </row>
    <row r="16" spans="1:61" ht="16.5" customHeight="1" x14ac:dyDescent="0.25">
      <c r="A16" t="s">
        <v>35</v>
      </c>
      <c r="B16" t="s">
        <v>275</v>
      </c>
      <c r="C16" s="30" t="s">
        <v>36</v>
      </c>
      <c r="D16" s="38">
        <v>-5</v>
      </c>
      <c r="E16" s="38">
        <v>-1</v>
      </c>
      <c r="F16" s="38" t="s">
        <v>9</v>
      </c>
      <c r="G16" s="38">
        <v>-7</v>
      </c>
      <c r="H16" s="38">
        <v>-4</v>
      </c>
      <c r="I16" s="38">
        <v>-2</v>
      </c>
      <c r="J16" s="38">
        <v>-7</v>
      </c>
      <c r="K16" s="38">
        <v>-5</v>
      </c>
      <c r="L16" s="38">
        <v>14</v>
      </c>
      <c r="M16" s="38">
        <v>11</v>
      </c>
      <c r="N16" s="38">
        <v>1</v>
      </c>
      <c r="O16" s="38">
        <v>-1</v>
      </c>
      <c r="P16" s="38">
        <v>6</v>
      </c>
      <c r="Q16" s="38">
        <v>-13</v>
      </c>
      <c r="R16" s="38">
        <v>-2</v>
      </c>
      <c r="S16" s="38">
        <v>-8</v>
      </c>
      <c r="T16" s="38">
        <v>-2</v>
      </c>
      <c r="U16" s="38">
        <v>8</v>
      </c>
      <c r="V16" s="38" t="s">
        <v>9</v>
      </c>
      <c r="W16" s="38" t="s">
        <v>9</v>
      </c>
      <c r="X16" s="38" t="s">
        <v>9</v>
      </c>
      <c r="Y16" s="20">
        <f t="shared" si="2"/>
        <v>-17</v>
      </c>
      <c r="Z16" s="2">
        <f t="shared" si="0"/>
        <v>17</v>
      </c>
      <c r="AA16" s="2">
        <f t="shared" si="3"/>
        <v>5</v>
      </c>
      <c r="AB16" s="2">
        <f t="shared" si="4"/>
        <v>0</v>
      </c>
      <c r="AC16" s="2">
        <f t="shared" si="5"/>
        <v>12</v>
      </c>
      <c r="AE16">
        <f t="shared" si="6"/>
        <v>1</v>
      </c>
      <c r="AF16">
        <f t="shared" si="7"/>
        <v>11</v>
      </c>
      <c r="AG16">
        <f t="shared" si="8"/>
        <v>3</v>
      </c>
      <c r="AH16">
        <f t="shared" si="9"/>
        <v>2</v>
      </c>
      <c r="AI16">
        <f t="shared" si="1"/>
        <v>17</v>
      </c>
      <c r="AJ16" t="str">
        <f t="shared" si="10"/>
        <v/>
      </c>
      <c r="AK16" t="s">
        <v>36</v>
      </c>
      <c r="AL16">
        <f t="shared" si="11"/>
        <v>16</v>
      </c>
      <c r="AM16">
        <f t="shared" si="12"/>
        <v>1</v>
      </c>
      <c r="AN16">
        <f t="shared" si="13"/>
        <v>0</v>
      </c>
      <c r="AO16">
        <f t="shared" si="14"/>
        <v>0</v>
      </c>
      <c r="BH16" t="s">
        <v>31</v>
      </c>
      <c r="BI16" s="30" t="s">
        <v>31</v>
      </c>
    </row>
    <row r="17" spans="1:61" x14ac:dyDescent="0.25">
      <c r="A17" t="s">
        <v>678</v>
      </c>
      <c r="B17" t="s">
        <v>178</v>
      </c>
      <c r="C17" s="30" t="s">
        <v>724</v>
      </c>
      <c r="D17" s="38" t="s">
        <v>9</v>
      </c>
      <c r="E17" s="38" t="s">
        <v>9</v>
      </c>
      <c r="F17" s="38" t="s">
        <v>9</v>
      </c>
      <c r="G17" s="38" t="s">
        <v>9</v>
      </c>
      <c r="H17" s="38" t="s">
        <v>9</v>
      </c>
      <c r="I17" s="38">
        <v>-7</v>
      </c>
      <c r="J17" s="38" t="s">
        <v>9</v>
      </c>
      <c r="K17" s="38">
        <v>3</v>
      </c>
      <c r="L17" s="38" t="s">
        <v>9</v>
      </c>
      <c r="M17" s="38" t="s">
        <v>9</v>
      </c>
      <c r="N17" s="38" t="s">
        <v>9</v>
      </c>
      <c r="O17" s="38" t="s">
        <v>9</v>
      </c>
      <c r="P17" s="38" t="s">
        <v>9</v>
      </c>
      <c r="Q17" s="38" t="s">
        <v>9</v>
      </c>
      <c r="R17" s="38" t="s">
        <v>9</v>
      </c>
      <c r="S17" s="38" t="s">
        <v>9</v>
      </c>
      <c r="T17" s="38" t="s">
        <v>9</v>
      </c>
      <c r="U17" s="38">
        <v>14</v>
      </c>
      <c r="V17" s="38" t="s">
        <v>9</v>
      </c>
      <c r="W17" s="38" t="s">
        <v>9</v>
      </c>
      <c r="X17" s="38" t="s">
        <v>9</v>
      </c>
      <c r="Y17" s="20">
        <f t="shared" si="2"/>
        <v>10</v>
      </c>
      <c r="Z17" s="2">
        <f t="shared" si="0"/>
        <v>3</v>
      </c>
      <c r="AA17" s="2">
        <f t="shared" si="3"/>
        <v>2</v>
      </c>
      <c r="AB17" s="2">
        <f t="shared" si="4"/>
        <v>0</v>
      </c>
      <c r="AC17" s="2">
        <f t="shared" si="5"/>
        <v>1</v>
      </c>
      <c r="AE17">
        <f t="shared" si="6"/>
        <v>1</v>
      </c>
      <c r="AF17">
        <f t="shared" si="7"/>
        <v>1</v>
      </c>
      <c r="AG17">
        <f t="shared" si="8"/>
        <v>1</v>
      </c>
      <c r="AH17">
        <f t="shared" si="9"/>
        <v>0</v>
      </c>
      <c r="AI17">
        <f t="shared" si="1"/>
        <v>3</v>
      </c>
      <c r="AJ17" t="str">
        <f t="shared" si="10"/>
        <v/>
      </c>
      <c r="AK17" t="s">
        <v>724</v>
      </c>
      <c r="AL17">
        <f t="shared" si="11"/>
        <v>0</v>
      </c>
      <c r="AM17">
        <f t="shared" si="12"/>
        <v>0</v>
      </c>
      <c r="AN17">
        <f t="shared" si="13"/>
        <v>0</v>
      </c>
      <c r="AO17">
        <f t="shared" si="14"/>
        <v>3</v>
      </c>
      <c r="BH17" t="s">
        <v>391</v>
      </c>
      <c r="BI17" s="30" t="s">
        <v>391</v>
      </c>
    </row>
    <row r="18" spans="1:61" x14ac:dyDescent="0.25">
      <c r="A18" t="s">
        <v>437</v>
      </c>
      <c r="B18" t="s">
        <v>744</v>
      </c>
      <c r="C18" s="30" t="s">
        <v>725</v>
      </c>
      <c r="D18" s="38" t="s">
        <v>9</v>
      </c>
      <c r="E18" s="38" t="s">
        <v>9</v>
      </c>
      <c r="F18" s="38">
        <v>-10</v>
      </c>
      <c r="G18" s="38">
        <v>2</v>
      </c>
      <c r="H18" s="38" t="s">
        <v>9</v>
      </c>
      <c r="I18" s="38">
        <v>-15</v>
      </c>
      <c r="J18" s="38" t="s">
        <v>9</v>
      </c>
      <c r="K18" s="38" t="s">
        <v>9</v>
      </c>
      <c r="L18" s="38" t="s">
        <v>9</v>
      </c>
      <c r="M18" s="38" t="s">
        <v>9</v>
      </c>
      <c r="N18" s="38" t="s">
        <v>9</v>
      </c>
      <c r="O18" s="38" t="s">
        <v>9</v>
      </c>
      <c r="P18" s="38" t="s">
        <v>9</v>
      </c>
      <c r="Q18" s="38" t="s">
        <v>9</v>
      </c>
      <c r="R18" s="38">
        <v>6</v>
      </c>
      <c r="S18" s="38">
        <v>-14</v>
      </c>
      <c r="T18" s="38">
        <v>-5</v>
      </c>
      <c r="U18" s="38">
        <v>14</v>
      </c>
      <c r="V18" s="38" t="s">
        <v>9</v>
      </c>
      <c r="W18" s="38" t="s">
        <v>9</v>
      </c>
      <c r="X18" s="38" t="s">
        <v>9</v>
      </c>
      <c r="Y18" s="20">
        <f t="shared" si="2"/>
        <v>-22</v>
      </c>
      <c r="Z18" s="2">
        <f t="shared" si="0"/>
        <v>7</v>
      </c>
      <c r="AA18" s="2">
        <f t="shared" si="3"/>
        <v>3</v>
      </c>
      <c r="AB18" s="2">
        <f t="shared" si="4"/>
        <v>0</v>
      </c>
      <c r="AC18" s="2">
        <f t="shared" si="5"/>
        <v>4</v>
      </c>
      <c r="AE18">
        <f t="shared" si="6"/>
        <v>4</v>
      </c>
      <c r="AF18">
        <f t="shared" si="7"/>
        <v>3</v>
      </c>
      <c r="AG18">
        <f t="shared" si="8"/>
        <v>0</v>
      </c>
      <c r="AH18">
        <f t="shared" si="9"/>
        <v>0</v>
      </c>
      <c r="AI18">
        <f t="shared" si="1"/>
        <v>7</v>
      </c>
      <c r="AJ18" t="str">
        <f t="shared" si="10"/>
        <v/>
      </c>
      <c r="AK18" t="s">
        <v>725</v>
      </c>
      <c r="AL18">
        <f t="shared" si="11"/>
        <v>0</v>
      </c>
      <c r="AM18">
        <f t="shared" si="12"/>
        <v>0</v>
      </c>
      <c r="AN18">
        <f t="shared" si="13"/>
        <v>0</v>
      </c>
      <c r="AO18">
        <f t="shared" si="14"/>
        <v>7</v>
      </c>
      <c r="BH18" t="s">
        <v>36</v>
      </c>
      <c r="BI18" s="30" t="s">
        <v>36</v>
      </c>
    </row>
    <row r="19" spans="1:61" x14ac:dyDescent="0.25">
      <c r="A19" t="s">
        <v>376</v>
      </c>
      <c r="B19" t="s">
        <v>377</v>
      </c>
      <c r="C19" s="30" t="s">
        <v>392</v>
      </c>
      <c r="D19" s="38">
        <v>-16</v>
      </c>
      <c r="E19" s="38">
        <v>16</v>
      </c>
      <c r="F19" s="38">
        <v>19</v>
      </c>
      <c r="G19" s="38">
        <v>22</v>
      </c>
      <c r="H19" s="38">
        <v>12</v>
      </c>
      <c r="I19" s="38">
        <v>4</v>
      </c>
      <c r="J19" s="38">
        <v>6</v>
      </c>
      <c r="K19" s="38" t="s">
        <v>9</v>
      </c>
      <c r="L19" s="38">
        <v>-3</v>
      </c>
      <c r="M19" s="38">
        <v>5</v>
      </c>
      <c r="N19" s="38">
        <v>7</v>
      </c>
      <c r="O19" s="38">
        <v>-11</v>
      </c>
      <c r="P19" s="38" t="s">
        <v>9</v>
      </c>
      <c r="Q19" s="38">
        <v>5</v>
      </c>
      <c r="R19" s="38">
        <v>3</v>
      </c>
      <c r="S19" s="38">
        <v>4</v>
      </c>
      <c r="T19" s="38">
        <v>-8</v>
      </c>
      <c r="U19" s="38">
        <v>-11</v>
      </c>
      <c r="V19" s="38">
        <v>-6</v>
      </c>
      <c r="W19" s="38">
        <v>19</v>
      </c>
      <c r="X19" s="38">
        <v>3</v>
      </c>
      <c r="Y19" s="20">
        <f t="shared" si="2"/>
        <v>70</v>
      </c>
      <c r="Z19" s="2">
        <f t="shared" si="0"/>
        <v>19</v>
      </c>
      <c r="AA19" s="2">
        <f t="shared" si="3"/>
        <v>13</v>
      </c>
      <c r="AB19" s="2">
        <f t="shared" si="4"/>
        <v>0</v>
      </c>
      <c r="AC19" s="2">
        <f t="shared" si="5"/>
        <v>6</v>
      </c>
      <c r="AE19">
        <f t="shared" si="6"/>
        <v>0</v>
      </c>
      <c r="AF19">
        <f t="shared" si="7"/>
        <v>17</v>
      </c>
      <c r="AG19">
        <f t="shared" si="8"/>
        <v>2</v>
      </c>
      <c r="AH19">
        <f t="shared" si="9"/>
        <v>0</v>
      </c>
      <c r="AI19">
        <f t="shared" si="1"/>
        <v>19</v>
      </c>
      <c r="AJ19" t="str">
        <f t="shared" si="10"/>
        <v/>
      </c>
      <c r="AK19" t="s">
        <v>392</v>
      </c>
      <c r="AL19">
        <f t="shared" si="11"/>
        <v>0</v>
      </c>
      <c r="AM19">
        <f t="shared" si="12"/>
        <v>0</v>
      </c>
      <c r="AN19">
        <f t="shared" si="13"/>
        <v>19</v>
      </c>
      <c r="AO19">
        <f t="shared" si="14"/>
        <v>0</v>
      </c>
      <c r="BI19" s="30" t="s">
        <v>759</v>
      </c>
    </row>
    <row r="20" spans="1:61" x14ac:dyDescent="0.25">
      <c r="A20" t="s">
        <v>89</v>
      </c>
      <c r="B20" t="s">
        <v>675</v>
      </c>
      <c r="C20" s="30" t="s">
        <v>697</v>
      </c>
      <c r="D20" s="38">
        <v>8</v>
      </c>
      <c r="E20" s="38">
        <v>-3</v>
      </c>
      <c r="F20" s="38">
        <v>2</v>
      </c>
      <c r="G20" s="38">
        <v>-4</v>
      </c>
      <c r="H20" s="38">
        <v>-1</v>
      </c>
      <c r="I20" s="38" t="s">
        <v>9</v>
      </c>
      <c r="J20" s="38">
        <v>32</v>
      </c>
      <c r="K20" s="38">
        <v>-19</v>
      </c>
      <c r="L20" s="38">
        <v>-14</v>
      </c>
      <c r="M20" s="38">
        <v>-4</v>
      </c>
      <c r="N20" s="38">
        <v>-3</v>
      </c>
      <c r="O20" s="38">
        <v>-10</v>
      </c>
      <c r="P20" s="38" t="s">
        <v>9</v>
      </c>
      <c r="Q20" s="38">
        <v>12</v>
      </c>
      <c r="R20" s="38">
        <v>-5</v>
      </c>
      <c r="S20" s="38">
        <v>1</v>
      </c>
      <c r="T20" s="38" t="s">
        <v>9</v>
      </c>
      <c r="U20" s="38">
        <v>-10</v>
      </c>
      <c r="V20" s="38">
        <v>-7</v>
      </c>
      <c r="W20" s="38">
        <v>-12</v>
      </c>
      <c r="X20" s="38">
        <v>12</v>
      </c>
      <c r="Y20" s="20">
        <f t="shared" si="2"/>
        <v>-25</v>
      </c>
      <c r="Z20" s="2">
        <f t="shared" si="0"/>
        <v>18</v>
      </c>
      <c r="AA20" s="2">
        <f t="shared" si="3"/>
        <v>6</v>
      </c>
      <c r="AB20" s="2">
        <f t="shared" si="4"/>
        <v>0</v>
      </c>
      <c r="AC20" s="2">
        <f t="shared" si="5"/>
        <v>12</v>
      </c>
      <c r="AE20">
        <f>IF(ISERROR(VLOOKUP($C20,$A$115:$C$190,3,FALSE)=1),0,IF(VLOOKUP($C20,$A$115:$C$190,3,FALSE)=1,1,0))+IF(ISERROR(VLOOKUP($C20,$D$115:$F$190,3,FALSE)=1),0,IF(VLOOKUP($C20,$D$115:$F$190,3,FALSE)=1,1,0))+IF(ISERROR(VLOOKUP($C20,$G$115:$I$190,3,FALSE)=1),0,IF(VLOOKUP($C20,$G$115:$I$190,3,FALSE)=1,1,0))+IF(ISERROR(VLOOKUP($C20,$J$115:$L$190,3,FALSE)=1),0,IF(VLOOKUP($C20,$J$115:$L$188,3,FALSE)=1,1,0))+IF(ISERROR(VLOOKUP($C20,$M$115:$O$188,3,FALSE)=1),0,IF(VLOOKUP($C20,$M$115:$O$188,3,FALSE)=1,1,0))+IF(ISERROR(VLOOKUP($C20,$P$115:$R$190,3,FALSE)=1),0,IF(VLOOKUP($C20,$P$115:$R$190,3,FALSE)=1,1,0))+IF(ISERROR(VLOOKUP($C20,$S$115:$U$190,3,FALSE)=1),0,IF(VLOOKUP($C20,$S$115:$U$190,3,FALSE)=1,1,0))+IF(ISERROR(VLOOKUP($C20,$V$115:$X$190,3,FALSE)=1),0,IF(VLOOKUP($C20,$V$115:$X$190,3,FALSE)=1,1,0))+IF(ISERROR(VLOOKUP($C20,$Y$115:$AA$190,3,FALSE)=1),0,IF(VLOOKUP($C20,$Y$115:$AA$190,3,FALSE)=1,1,0))+IF(ISERROR(VLOOKUP($C20,$AB$115:$AD$190,3,FALSE)=1),0,IF(VLOOKUP($C20,$AB$115:$AD$190,3,FALSE)=1,1,0))+IF(ISERROR(VLOOKUP($C20,$AE$115:$AG$190,3,FALSE)=1),0,IF(VLOOKUP($C20,$AE$115:$AG$190,3,FALSE)=1,1,0))+IF(ISERROR(VLOOKUP($C20,$AH$115:$AJ$190,3,FALSE)=1),0,IF(VLOOKUP($C20,$AH$115:$AJ$190,3,FALSE)=1,1,0))+IF(ISERROR(VLOOKUP($C20,$AK$115:$AM$190,3,FALSE)=1),0,IF(VLOOKUP($C20,$AK$115:$AM$190,3,FALSE)=1,1,0))+IF(ISERROR(VLOOKUP($C20,$AN$115:$AP$190,3,FALSE)=1),0,IF(VLOOKUP($C20,$AN$115:$AP$190,3,FALSE)=1,1,0))+IF(ISERROR(VLOOKUP($C20,$AQ$115:$AS$190,3,FALSE)=1),0,IF(VLOOKUP($C20,$AQ$115:$AS$190,3,FALSE)=1,1,0))+IF(ISERROR(VLOOKUP($C20,$AT$115:$AV$190,3,FALSE)=1),0,IF(VLOOKUP($C20,$AT$115:$AV$190,3,FALSE)=1,1,0))+IF(ISERROR(VLOOKUP($C20,$AW$115:$AY$190,3,FALSE)=1),0,IF(VLOOKUP($C20,$AW$115:$AY$190,3,FALSE)=1,1,0))+IF(ISERROR(VLOOKUP($C20,$AZ$115:$BB$190,3,FALSE)=1),0,IF(VLOOKUP($C20,$AZ$115:$BB$190,3,FALSE)=1,1,0))+IF(ISERROR(VLOOKUP($C20,$BC$115:$BE$190,3,FALSE)=1),0,IF(VLOOKUP($C20,$BC$115:$BE$190,3,FALSE)=1,1,0))+IF(ISERROR(VLOOKUP($C20,$BF$115:$BH$190,3,FALSE)=1),0,IF(VLOOKUP($C20,$BF$115:$BH$190,3,FALSE)=1,1,0))+IF(ISERROR(VLOOKUP($C20,$BI$115:$BK$190,3,FALSE)=1),0,IF(VLOOKUP($C20,$BI$115:$BK$190,3,FALSE)=1,1,0))</f>
        <v>11</v>
      </c>
      <c r="AF20">
        <f>IF(ISERROR(VLOOKUP($C20,$A$115:$C$190,3,FALSE)=2),0,IF(VLOOKUP($C20,$A$115:$C$190,3,FALSE)=2,1,0))+IF(ISERROR(VLOOKUP($C20,$D$115:$F$190,3,FALSE)=2),0,IF(VLOOKUP($C20,$D$115:$F$190,3,FALSE)=2,1,0))+IF(ISERROR(VLOOKUP($C20,$G$115:$I$190,3,FALSE)=2),0,IF(VLOOKUP($C20,$G$115:$I$190,3,FALSE)=2,1,0))+IF(ISERROR(VLOOKUP($C20,$J$115:$L$190,3,FALSE)=2),0,IF(VLOOKUP($C20,$J$115:$L$190,3,FALSE)=2,1,0))+IF(ISERROR(VLOOKUP($C20,$M$115:$O$190,3,FALSE)=2),0,IF(VLOOKUP($C20,$M$115:$O$190,3,FALSE)=2,1,0))+IF(ISERROR(VLOOKUP($C20,$P$115:$R$190,3,FALSE)=2),0,IF(VLOOKUP($C20,$P$115:$R$190,3,FALSE)=2,1,0))+IF(ISERROR(VLOOKUP($C20,$S$115:$U$190,3,FALSE)=2),0,IF(VLOOKUP($C20,$S$115:$U$190,3,FALSE)=2,1,0))+IF(ISERROR(VLOOKUP($C20,$V$115:$X$190,3,FALSE)=2),0,IF(VLOOKUP($C20,$V$115:$X$190,3,FALSE)=2,1,0))+IF(ISERROR(VLOOKUP($C20,$Y$115:$AA$190,3,FALSE)=2),0,IF(VLOOKUP($C20,$Y$115:$AA$190,3,FALSE)=2,1,0))+IF(ISERROR(VLOOKUP($C20,$AB$115:$AD$190,3,FALSE)=2),0,IF(VLOOKUP($C20,$AB$115:$AD$190,3,FALSE)=2,1,0))+IF(ISERROR(VLOOKUP($C20,$AE$115:$AG$190,3,FALSE)=2),0,IF(VLOOKUP($C20,$AE$115:$AG$190,3,FALSE)=2,1,0))+IF(ISERROR(VLOOKUP($C20,$AH$115:$AJ$190,3,FALSE)=2),0,IF(VLOOKUP($C20,$AH$115:$AJ$190,3,FALSE)=2,1,0))+IF(ISERROR(VLOOKUP($C20,$AK$115:$AM$190,3,FALSE)=2),0,IF(VLOOKUP($C20,$AK$115:$AM$190,3,FALSE)=2,1,0))+IF(ISERROR(VLOOKUP($C20,$AN$115:$AP$190,3,FALSE)=2),0,IF(VLOOKUP($C20,$AN$115:$AP$190,3,FALSE)=2,1,0))+IF(ISERROR(VLOOKUP($C20,$AQ$115:$AS$190,3,FALSE)=2),0,IF(VLOOKUP($C20,$AQ$115:$AS$190,3,FALSE)=2,1,0))+IF(ISERROR(VLOOKUP($C20,$AT$115:$AV$190,3,FALSE)=2),0,IF(VLOOKUP($C20,$AT$115:$AV$190,3,FALSE)=2,1,0))+IF(ISERROR(VLOOKUP($C20,$AW$115:$AY$190,3,FALSE)=2),0,IF(VLOOKUP($C20,$AW$115:$AY$190,3,FALSE)=2,1,0))+IF(ISERROR(VLOOKUP($C20,$AZ$115:$BB$190,3,FALSE)=2),0,IF(VLOOKUP($C20,$AZ$115:$BB$190,3,FALSE)=2,1,0))+IF(ISERROR(VLOOKUP($C20,$BC$115:$BE$190,3,FALSE)=2),0,IF(VLOOKUP($C20,$BC$115:$BE$190,3,FALSE)=2,1,0))+IF(ISERROR(VLOOKUP($C20,$BF$115:$BH$190,3,FALSE)=2),0,IF(VLOOKUP($C20,$BF$115:$BH$190,3,FALSE)=2,1,0))+IF(ISERROR(VLOOKUP($C20,$BI$115:$BK$190,3,FALSE)=2),0,IF(VLOOKUP($C20,$BI$115:$BK$190,3,FALSE)=2,1,0))</f>
        <v>7</v>
      </c>
      <c r="AG20">
        <f>IF(ISERROR(VLOOKUP($C20,$A$115:$C$190,3,FALSE)=3),0,IF(VLOOKUP($C20,$A$115:$C$190,3,FALSE)=3,1,0))+IF(ISERROR(VLOOKUP($C20,$D$115:$F$190,3,FALSE)=3),0,IF(VLOOKUP($C20,$D$115:$F$190,3,FALSE)=3,1,0))+IF(ISERROR(VLOOKUP($C20,$G$115:$I$190,3,FALSE)=3),0,IF(VLOOKUP($C20,$G$115:$I$190,3,FALSE)=3,1,0))+IF(ISERROR(VLOOKUP($C20,$J$115:$L$190,3,FALSE)=3),0,IF(VLOOKUP($C20,$J$115:$L$190,3,FALSE)=3,1,0))+IF(ISERROR(VLOOKUP($C20,$M$115:$O$190,3,FALSE)=3),0,IF(VLOOKUP($C20,$M$115:$O$190,3,FALSE)=3,1,0))+IF(ISERROR(VLOOKUP($C20,$P$115:$R$190,3,FALSE)=3),0,IF(VLOOKUP($C20,$P$115:$R$190,3,FALSE)=3,1,0))+IF(ISERROR(VLOOKUP($C20,$S$115:$U$190,3,FALSE)=3),0,IF(VLOOKUP($C20,$S$115:$U$190,3,FALSE)=3,1,0))+IF(ISERROR(VLOOKUP($C20,$V$115:$X$190,3,FALSE)=3),0,IF(VLOOKUP($C20,$V$115:$X$190,3,FALSE)=3,1,0))+IF(ISERROR(VLOOKUP($C20,$Y$115:$AA$190,3,FALSE)=3),0,IF(VLOOKUP($C20,$Y$115:$AA$190,3,FALSE)=3,1,0))+IF(ISERROR(VLOOKUP($C20,$AB$115:$AD$190,3,FALSE)=3),0,IF(VLOOKUP($C20,$AB$115:$AD$190,3,FALSE)=3,1,0))+IF(ISERROR(VLOOKUP($C20,$AE$115:$AG$190,3,FALSE)=3),0,IF(VLOOKUP($C20,$AE$115:$AG$190,3,FALSE)=3,1,0))+IF(ISERROR(VLOOKUP($C20,$AH$115:$AJ$190,3,FALSE)=3),0,IF(VLOOKUP($C20,$AH$115:$AJ$190,3,FALSE)=3,1,0))+IF(ISERROR(VLOOKUP($C20,$AK$115:$AM$190,3,FALSE)=3),0,IF(VLOOKUP($C20,$AK$115:$AM$190,3,FALSE)=3,1,0))+IF(ISERROR(VLOOKUP($C20,$AN$115:$AP$190,3,FALSE)=3),0,IF(VLOOKUP($C20,$AN$115:$AP$190,3,FALSE)=3,1,0))+IF(ISERROR(VLOOKUP($C20,$AQ$115:$AS$190,3,FALSE)=3),0,IF(VLOOKUP($C20,$AQ$115:$AS$190,3,FALSE)=3,1,0))+IF(ISERROR(VLOOKUP($C20,$AT$115:$AV$190,3,FALSE)=3),0,IF(VLOOKUP($C20,$AT$115:$AV$190,3,FALSE)=3,1,0))+IF(ISERROR(VLOOKUP($C20,$AW$115:$AY$190,3,FALSE)=3),0,IF(VLOOKUP($C20,$AW$115:$AY$190,3,FALSE)=3,1,0))+IF(ISERROR(VLOOKUP($C20,$AZ$115:$BB$190,3,FALSE)=3),0,IF(VLOOKUP($C20,$AZ$115:$BB$190,3,FALSE)=3,1,0))+IF(ISERROR(VLOOKUP($C20,$BC$115:$BE$190,3,FALSE)=3),0,IF(VLOOKUP($C20,$BC$115:$BE$190,3,FALSE)=3,1,0))+IF(ISERROR(VLOOKUP($C20,$BF$115:$BH$190,3,FALSE)=3),0,IF(VLOOKUP($C20,$BF$115:$BH$190,3,FALSE)=3,1,0))+IF(ISERROR(VLOOKUP($C20,$BI$115:$BK$190,3,FALSE)=3),0,IF(VLOOKUP($C20,$BI$115:$BK$190,3,FALSE)=3,1,0))</f>
        <v>0</v>
      </c>
      <c r="AH20">
        <f>IF(ISERROR(VLOOKUP($C20,$A$115:$C$190,3,FALSE)=4),0,IF(VLOOKUP($C20,$A$115:$C$190,3,FALSE)=4,1,0))+IF(ISERROR(VLOOKUP($C20,$D$115:$F$190,3,FALSE)=4),0,IF(VLOOKUP($C20,$D$115:$F$190,3,FALSE)=4,1,0))+IF(ISERROR(VLOOKUP($C20,$G$115:$I$190,3,FALSE)=4),0,IF(VLOOKUP($C20,$G$115:$I$190,3,FALSE)=4,1,0))+IF(ISERROR(VLOOKUP($C20,$J$115:$L$190,3,FALSE)=4),0,IF(VLOOKUP($C20,$J$115:$L$190,3,FALSE)=4,1,0))+IF(ISERROR(VLOOKUP($C20,$M$115:$O$190,3,FALSE)=4),0,IF(VLOOKUP($C20,$M$115:$O$190,3,FALSE)=4,1,0))+IF(ISERROR(VLOOKUP($C20,$P$115:$R$190,3,FALSE)=4),0,IF(VLOOKUP($C20,$P$115:$R$190,3,FALSE)=4,1,0))+IF(ISERROR(VLOOKUP($C20,$S$115:$U$190,3,FALSE)=4),0,IF(VLOOKUP($C20,$S$115:$U$190,3,FALSE)=4,1,0))+IF(ISERROR(VLOOKUP($C20,$V$115:$X$190,3,FALSE)=4),0,IF(VLOOKUP($C20,$V$115:$X$190,3,FALSE)=4,1,0))+IF(ISERROR(VLOOKUP($C20,$Y$115:$AA$190,3,FALSE)=4),0,IF(VLOOKUP($C20,$Y$115:$AA$190,3,FALSE)=4,1,0))+IF(ISERROR(VLOOKUP($C20,$AB$115:$AD$190,3,FALSE)=4),0,IF(VLOOKUP($C20,$AB$115:$AD$190,3,FALSE)=4,1,0))+IF(ISERROR(VLOOKUP($C20,$AE$115:$AG$190,3,FALSE)=4),0,IF(VLOOKUP($C20,$AE$115:$AG$190,3,FALSE)=4,1,0))+IF(ISERROR(VLOOKUP($C20,$AH$115:$AJ$190,3,FALSE)=4),0,IF(VLOOKUP($C20,$AH$115:$AJ$190,3,FALSE)=4,1,0))+IF(ISERROR(VLOOKUP($C20,$AK$115:$AM$190,3,FALSE)=4),0,IF(VLOOKUP($C20,$AK$115:$AM$190,3,FALSE)=4,1,0))+IF(ISERROR(VLOOKUP($C20,$AN$115:$AP$190,3,FALSE)=4),0,IF(VLOOKUP($C20,$AN$115:$AP$190,3,FALSE)=4,1,0))+IF(ISERROR(VLOOKUP($C20,$AQ$115:$AS$190,3,FALSE)=4),0,IF(VLOOKUP($C20,$AQ$115:$AS$190,3,FALSE)=4,1,0))+IF(ISERROR(VLOOKUP($C20,$AT$115:$AV$190,3,FALSE)=4),0,IF(VLOOKUP($C20,$AT$115:$AV$190,3,FALSE)=4,1,0))+IF(ISERROR(VLOOKUP($C20,$AW$115:$AY$190,3,FALSE)=4),0,IF(VLOOKUP($C20,$AW$115:$AY$190,3,FALSE)=4,1,0))+IF(ISERROR(VLOOKUP($C20,$AZ$115:$BB$190,3,FALSE)=4),0,IF(VLOOKUP($C20,$AZ$115:$BB$190,3,FALSE)=4,1,0))+IF(ISERROR(VLOOKUP($C20,$BC$115:$BE$190,3,FALSE)=4),0,IF(VLOOKUP($C20,$BC$115:$BE$190,3,FALSE)=4,1,0))+IF(ISERROR(VLOOKUP($C20,$BF$115:$BH$190,3,FALSE)=4),0,IF(VLOOKUP($C20,$BF$115:$BH$190,3,FALSE)=4,1,0))+IF(ISERROR(VLOOKUP($C20,$BI$115:$BK$190,3,FALSE)=4),0,IF(VLOOKUP($C20,$BI$115:$BK$190,3,FALSE)=4,1,0))</f>
        <v>0</v>
      </c>
      <c r="AI20">
        <f t="shared" si="1"/>
        <v>18</v>
      </c>
      <c r="AJ20" t="str">
        <f t="shared" si="10"/>
        <v/>
      </c>
      <c r="AK20" t="s">
        <v>697</v>
      </c>
      <c r="AL20">
        <f t="shared" si="11"/>
        <v>0</v>
      </c>
      <c r="AM20">
        <f t="shared" si="12"/>
        <v>0</v>
      </c>
      <c r="AN20">
        <f t="shared" si="13"/>
        <v>18</v>
      </c>
      <c r="AO20">
        <f t="shared" si="14"/>
        <v>0</v>
      </c>
      <c r="BI20" s="30" t="s">
        <v>725</v>
      </c>
    </row>
    <row r="21" spans="1:61" x14ac:dyDescent="0.25">
      <c r="A21" t="s">
        <v>40</v>
      </c>
      <c r="B21" t="s">
        <v>41</v>
      </c>
      <c r="C21" s="30" t="s">
        <v>42</v>
      </c>
      <c r="D21" s="38">
        <v>2</v>
      </c>
      <c r="E21" s="38">
        <v>1</v>
      </c>
      <c r="F21" s="38">
        <v>-5</v>
      </c>
      <c r="G21" s="38">
        <v>-7</v>
      </c>
      <c r="H21" s="38">
        <v>5</v>
      </c>
      <c r="I21" s="38">
        <v>-2</v>
      </c>
      <c r="J21" s="38">
        <v>-7</v>
      </c>
      <c r="K21" s="38">
        <v>-5</v>
      </c>
      <c r="L21" s="38">
        <v>14</v>
      </c>
      <c r="M21" s="38">
        <v>11</v>
      </c>
      <c r="N21" s="38">
        <v>1</v>
      </c>
      <c r="O21" s="38">
        <v>-1</v>
      </c>
      <c r="P21" s="38">
        <v>6</v>
      </c>
      <c r="Q21" s="38">
        <v>-13</v>
      </c>
      <c r="R21" s="38">
        <v>-2</v>
      </c>
      <c r="S21" s="38">
        <v>-8</v>
      </c>
      <c r="T21" s="38">
        <v>5</v>
      </c>
      <c r="U21" s="38">
        <v>-13</v>
      </c>
      <c r="V21" s="38" t="s">
        <v>9</v>
      </c>
      <c r="W21" s="38" t="s">
        <v>9</v>
      </c>
      <c r="X21" s="38" t="s">
        <v>9</v>
      </c>
      <c r="Y21" s="20">
        <f t="shared" si="2"/>
        <v>-18</v>
      </c>
      <c r="Z21" s="2">
        <f t="shared" si="0"/>
        <v>18</v>
      </c>
      <c r="AA21" s="2">
        <f t="shared" si="3"/>
        <v>8</v>
      </c>
      <c r="AB21" s="2">
        <f t="shared" si="4"/>
        <v>0</v>
      </c>
      <c r="AC21" s="2">
        <f t="shared" si="5"/>
        <v>10</v>
      </c>
      <c r="AE21">
        <f t="shared" si="6"/>
        <v>0</v>
      </c>
      <c r="AF21">
        <f t="shared" si="7"/>
        <v>0</v>
      </c>
      <c r="AG21">
        <f t="shared" si="8"/>
        <v>0</v>
      </c>
      <c r="AH21">
        <f t="shared" si="9"/>
        <v>18</v>
      </c>
      <c r="AI21">
        <f t="shared" si="1"/>
        <v>18</v>
      </c>
      <c r="AJ21" t="str">
        <f t="shared" si="10"/>
        <v/>
      </c>
      <c r="AK21" t="s">
        <v>42</v>
      </c>
      <c r="AL21">
        <f t="shared" si="11"/>
        <v>18</v>
      </c>
      <c r="AM21">
        <f t="shared" si="12"/>
        <v>0</v>
      </c>
      <c r="AN21">
        <f t="shared" si="13"/>
        <v>0</v>
      </c>
      <c r="AO21">
        <f t="shared" si="14"/>
        <v>0</v>
      </c>
      <c r="BH21" t="s">
        <v>392</v>
      </c>
      <c r="BI21" s="30" t="s">
        <v>392</v>
      </c>
    </row>
    <row r="22" spans="1:61" x14ac:dyDescent="0.25">
      <c r="A22" t="s">
        <v>638</v>
      </c>
      <c r="B22" t="s">
        <v>639</v>
      </c>
      <c r="C22" s="30" t="s">
        <v>615</v>
      </c>
      <c r="D22" s="38">
        <v>8</v>
      </c>
      <c r="E22" s="38">
        <v>-4</v>
      </c>
      <c r="F22" s="38">
        <v>-10</v>
      </c>
      <c r="G22" s="38">
        <v>-4</v>
      </c>
      <c r="H22" s="38">
        <v>-1</v>
      </c>
      <c r="I22" s="38">
        <v>-9</v>
      </c>
      <c r="J22" s="38">
        <v>9</v>
      </c>
      <c r="K22" s="38">
        <v>5</v>
      </c>
      <c r="L22" s="38">
        <v>-14</v>
      </c>
      <c r="M22" s="38">
        <v>17</v>
      </c>
      <c r="N22" s="38">
        <v>13</v>
      </c>
      <c r="O22" s="38">
        <v>3</v>
      </c>
      <c r="P22" s="38" t="s">
        <v>9</v>
      </c>
      <c r="Q22" s="38">
        <v>6</v>
      </c>
      <c r="R22" s="38">
        <v>3</v>
      </c>
      <c r="S22" s="38">
        <v>12</v>
      </c>
      <c r="T22" s="38">
        <v>5</v>
      </c>
      <c r="U22" s="38">
        <v>3</v>
      </c>
      <c r="V22" s="38">
        <v>1</v>
      </c>
      <c r="W22" s="38">
        <v>-5</v>
      </c>
      <c r="X22" s="38">
        <v>1</v>
      </c>
      <c r="Y22" s="20">
        <f t="shared" si="2"/>
        <v>39</v>
      </c>
      <c r="Z22" s="2">
        <f t="shared" si="0"/>
        <v>20</v>
      </c>
      <c r="AA22" s="2">
        <f t="shared" si="3"/>
        <v>13</v>
      </c>
      <c r="AB22" s="2">
        <f t="shared" si="4"/>
        <v>0</v>
      </c>
      <c r="AC22" s="2">
        <f t="shared" si="5"/>
        <v>7</v>
      </c>
      <c r="AE22">
        <f t="shared" si="6"/>
        <v>16</v>
      </c>
      <c r="AF22">
        <f t="shared" si="7"/>
        <v>4</v>
      </c>
      <c r="AG22">
        <f t="shared" si="8"/>
        <v>0</v>
      </c>
      <c r="AH22">
        <f t="shared" si="9"/>
        <v>0</v>
      </c>
      <c r="AI22">
        <f t="shared" si="1"/>
        <v>20</v>
      </c>
      <c r="AJ22" t="str">
        <f t="shared" si="10"/>
        <v/>
      </c>
      <c r="AK22" t="s">
        <v>615</v>
      </c>
      <c r="AL22">
        <f t="shared" si="11"/>
        <v>0</v>
      </c>
      <c r="AM22">
        <f t="shared" si="12"/>
        <v>1</v>
      </c>
      <c r="AN22">
        <f t="shared" si="13"/>
        <v>19</v>
      </c>
      <c r="AO22">
        <f t="shared" si="14"/>
        <v>0</v>
      </c>
      <c r="BH22" t="s">
        <v>697</v>
      </c>
      <c r="BI22" s="30" t="s">
        <v>697</v>
      </c>
    </row>
    <row r="23" spans="1:61" x14ac:dyDescent="0.25">
      <c r="A23" s="19" t="s">
        <v>43</v>
      </c>
      <c r="B23" s="19" t="s">
        <v>44</v>
      </c>
      <c r="C23" s="30" t="s">
        <v>45</v>
      </c>
      <c r="D23" s="38">
        <v>-5</v>
      </c>
      <c r="E23" s="38">
        <v>-9</v>
      </c>
      <c r="F23" s="38">
        <v>3</v>
      </c>
      <c r="G23" s="38">
        <v>2</v>
      </c>
      <c r="H23" s="38">
        <v>2</v>
      </c>
      <c r="I23" s="38">
        <v>-26</v>
      </c>
      <c r="J23" s="38">
        <v>-2</v>
      </c>
      <c r="K23" s="38">
        <v>-8</v>
      </c>
      <c r="L23" s="38">
        <v>3</v>
      </c>
      <c r="M23" s="38">
        <v>19</v>
      </c>
      <c r="N23" s="38">
        <v>-10</v>
      </c>
      <c r="O23" s="38" t="s">
        <v>9</v>
      </c>
      <c r="P23" s="38" t="s">
        <v>9</v>
      </c>
      <c r="Q23" s="38">
        <v>-9</v>
      </c>
      <c r="R23" s="38">
        <v>16</v>
      </c>
      <c r="S23" s="38">
        <v>-2</v>
      </c>
      <c r="T23" s="38">
        <v>-10</v>
      </c>
      <c r="U23" s="38">
        <v>-2</v>
      </c>
      <c r="V23" s="38" t="s">
        <v>9</v>
      </c>
      <c r="W23" s="38" t="s">
        <v>9</v>
      </c>
      <c r="X23" s="38" t="s">
        <v>9</v>
      </c>
      <c r="Y23" s="20">
        <f t="shared" si="2"/>
        <v>-38</v>
      </c>
      <c r="Z23" s="2">
        <f t="shared" si="0"/>
        <v>16</v>
      </c>
      <c r="AA23" s="2">
        <f t="shared" si="3"/>
        <v>6</v>
      </c>
      <c r="AB23" s="2">
        <f t="shared" si="4"/>
        <v>0</v>
      </c>
      <c r="AC23" s="2">
        <f t="shared" si="5"/>
        <v>10</v>
      </c>
      <c r="AE23">
        <f t="shared" si="6"/>
        <v>0</v>
      </c>
      <c r="AF23">
        <f t="shared" si="7"/>
        <v>0</v>
      </c>
      <c r="AG23">
        <f t="shared" si="8"/>
        <v>0</v>
      </c>
      <c r="AH23">
        <f t="shared" si="9"/>
        <v>16</v>
      </c>
      <c r="AI23">
        <f t="shared" si="1"/>
        <v>16</v>
      </c>
      <c r="AJ23" t="str">
        <f t="shared" si="10"/>
        <v/>
      </c>
      <c r="AK23" t="s">
        <v>45</v>
      </c>
      <c r="AL23">
        <f t="shared" si="11"/>
        <v>0</v>
      </c>
      <c r="AM23">
        <f t="shared" si="12"/>
        <v>0</v>
      </c>
      <c r="AN23">
        <f t="shared" si="13"/>
        <v>0</v>
      </c>
      <c r="AO23">
        <f t="shared" si="14"/>
        <v>16</v>
      </c>
      <c r="BH23" t="s">
        <v>42</v>
      </c>
      <c r="BI23" s="30" t="s">
        <v>42</v>
      </c>
    </row>
    <row r="24" spans="1:61" x14ac:dyDescent="0.25">
      <c r="A24" s="19" t="s">
        <v>171</v>
      </c>
      <c r="B24" s="19" t="s">
        <v>577</v>
      </c>
      <c r="C24" s="30" t="s">
        <v>562</v>
      </c>
      <c r="D24" s="38">
        <v>-5</v>
      </c>
      <c r="E24" s="38">
        <v>-9</v>
      </c>
      <c r="F24" s="38">
        <v>3</v>
      </c>
      <c r="G24" s="38">
        <v>2</v>
      </c>
      <c r="H24" s="38">
        <v>2</v>
      </c>
      <c r="I24" s="38" t="s">
        <v>9</v>
      </c>
      <c r="J24" s="38">
        <v>6</v>
      </c>
      <c r="K24" s="38">
        <v>-8</v>
      </c>
      <c r="L24" s="38">
        <v>3</v>
      </c>
      <c r="M24" s="38" t="s">
        <v>9</v>
      </c>
      <c r="N24" s="38" t="s">
        <v>9</v>
      </c>
      <c r="O24" s="38" t="s">
        <v>9</v>
      </c>
      <c r="P24" s="38" t="s">
        <v>9</v>
      </c>
      <c r="Q24" s="38">
        <v>-9</v>
      </c>
      <c r="R24" s="38">
        <v>16</v>
      </c>
      <c r="S24" s="38">
        <v>-2</v>
      </c>
      <c r="T24" s="38">
        <v>-5</v>
      </c>
      <c r="U24" s="38">
        <v>-2</v>
      </c>
      <c r="V24" s="38" t="s">
        <v>9</v>
      </c>
      <c r="W24" s="38" t="s">
        <v>9</v>
      </c>
      <c r="X24" s="38" t="s">
        <v>9</v>
      </c>
      <c r="Y24" s="20">
        <f t="shared" si="2"/>
        <v>-8</v>
      </c>
      <c r="Z24" s="2">
        <f t="shared" si="0"/>
        <v>13</v>
      </c>
      <c r="AA24" s="2">
        <f t="shared" si="3"/>
        <v>6</v>
      </c>
      <c r="AB24" s="2">
        <f t="shared" si="4"/>
        <v>0</v>
      </c>
      <c r="AC24" s="2">
        <f t="shared" si="5"/>
        <v>7</v>
      </c>
      <c r="AE24">
        <f t="shared" si="6"/>
        <v>9</v>
      </c>
      <c r="AF24">
        <f t="shared" si="7"/>
        <v>4</v>
      </c>
      <c r="AG24">
        <f t="shared" si="8"/>
        <v>0</v>
      </c>
      <c r="AH24">
        <f t="shared" si="9"/>
        <v>0</v>
      </c>
      <c r="AI24">
        <f t="shared" si="1"/>
        <v>13</v>
      </c>
      <c r="AJ24" t="str">
        <f t="shared" si="10"/>
        <v/>
      </c>
      <c r="AK24" t="s">
        <v>562</v>
      </c>
      <c r="AL24">
        <f t="shared" si="11"/>
        <v>0</v>
      </c>
      <c r="AM24">
        <f t="shared" si="12"/>
        <v>0</v>
      </c>
      <c r="AN24">
        <f t="shared" si="13"/>
        <v>0</v>
      </c>
      <c r="AO24">
        <f t="shared" si="14"/>
        <v>13</v>
      </c>
      <c r="BH24" t="s">
        <v>615</v>
      </c>
      <c r="BI24" s="30" t="s">
        <v>615</v>
      </c>
    </row>
    <row r="25" spans="1:61" x14ac:dyDescent="0.25">
      <c r="A25" t="s">
        <v>676</v>
      </c>
      <c r="B25" t="s">
        <v>677</v>
      </c>
      <c r="C25" s="30" t="s">
        <v>698</v>
      </c>
      <c r="D25" s="38" t="s">
        <v>9</v>
      </c>
      <c r="E25" s="38" t="s">
        <v>9</v>
      </c>
      <c r="F25" s="38" t="s">
        <v>9</v>
      </c>
      <c r="G25" s="38" t="s">
        <v>9</v>
      </c>
      <c r="H25" s="38" t="s">
        <v>9</v>
      </c>
      <c r="I25" s="38" t="s">
        <v>9</v>
      </c>
      <c r="J25" s="38" t="s">
        <v>9</v>
      </c>
      <c r="K25" s="38" t="s">
        <v>9</v>
      </c>
      <c r="L25" s="38" t="s">
        <v>9</v>
      </c>
      <c r="M25" s="38" t="s">
        <v>9</v>
      </c>
      <c r="N25" s="38" t="s">
        <v>9</v>
      </c>
      <c r="O25" s="38" t="s">
        <v>9</v>
      </c>
      <c r="P25" s="38" t="s">
        <v>9</v>
      </c>
      <c r="Q25" s="38" t="s">
        <v>9</v>
      </c>
      <c r="R25" s="38" t="s">
        <v>9</v>
      </c>
      <c r="S25" s="38" t="s">
        <v>9</v>
      </c>
      <c r="T25" s="38" t="s">
        <v>9</v>
      </c>
      <c r="U25" s="38" t="s">
        <v>9</v>
      </c>
      <c r="V25" s="38" t="s">
        <v>9</v>
      </c>
      <c r="W25" s="38" t="s">
        <v>9</v>
      </c>
      <c r="X25" s="38" t="s">
        <v>9</v>
      </c>
      <c r="Y25" s="20">
        <f t="shared" si="2"/>
        <v>0</v>
      </c>
      <c r="Z25" s="2">
        <f t="shared" si="0"/>
        <v>0</v>
      </c>
      <c r="AA25" s="2">
        <f t="shared" si="3"/>
        <v>0</v>
      </c>
      <c r="AB25" s="2">
        <f t="shared" si="4"/>
        <v>0</v>
      </c>
      <c r="AC25" s="2">
        <f t="shared" si="5"/>
        <v>0</v>
      </c>
      <c r="AE25">
        <f t="shared" si="6"/>
        <v>0</v>
      </c>
      <c r="AF25">
        <f t="shared" si="7"/>
        <v>0</v>
      </c>
      <c r="AG25">
        <f t="shared" si="8"/>
        <v>0</v>
      </c>
      <c r="AH25">
        <f t="shared" si="9"/>
        <v>0</v>
      </c>
      <c r="AI25">
        <f t="shared" si="1"/>
        <v>0</v>
      </c>
      <c r="AJ25" t="str">
        <f t="shared" si="10"/>
        <v/>
      </c>
      <c r="AK25" t="s">
        <v>698</v>
      </c>
      <c r="AL25">
        <f t="shared" si="11"/>
        <v>0</v>
      </c>
      <c r="AM25">
        <f t="shared" si="12"/>
        <v>0</v>
      </c>
      <c r="AN25">
        <f t="shared" si="13"/>
        <v>0</v>
      </c>
      <c r="AO25">
        <f t="shared" si="14"/>
        <v>0</v>
      </c>
      <c r="BH25" t="s">
        <v>45</v>
      </c>
      <c r="BI25" s="30" t="s">
        <v>45</v>
      </c>
    </row>
    <row r="26" spans="1:61" x14ac:dyDescent="0.25">
      <c r="A26" s="19" t="s">
        <v>169</v>
      </c>
      <c r="B26" s="19" t="s">
        <v>378</v>
      </c>
      <c r="C26" s="30" t="s">
        <v>393</v>
      </c>
      <c r="D26" s="38">
        <v>-26</v>
      </c>
      <c r="E26" s="38">
        <v>0</v>
      </c>
      <c r="F26" s="38">
        <v>4</v>
      </c>
      <c r="G26" s="38">
        <v>-4</v>
      </c>
      <c r="H26" s="38">
        <v>-9</v>
      </c>
      <c r="I26" s="38">
        <v>-26</v>
      </c>
      <c r="J26" s="38">
        <v>-2</v>
      </c>
      <c r="K26" s="38">
        <v>3</v>
      </c>
      <c r="L26" s="38">
        <v>8</v>
      </c>
      <c r="M26" s="38">
        <v>19</v>
      </c>
      <c r="N26" s="38">
        <v>-10</v>
      </c>
      <c r="O26" s="38" t="s">
        <v>9</v>
      </c>
      <c r="P26" s="38" t="s">
        <v>9</v>
      </c>
      <c r="Q26" s="38" t="s">
        <v>9</v>
      </c>
      <c r="R26" s="38" t="s">
        <v>9</v>
      </c>
      <c r="S26" s="38">
        <v>-2</v>
      </c>
      <c r="T26" s="38">
        <v>-10</v>
      </c>
      <c r="U26" s="38">
        <v>-2</v>
      </c>
      <c r="V26" s="38" t="s">
        <v>9</v>
      </c>
      <c r="W26" s="38" t="s">
        <v>9</v>
      </c>
      <c r="X26" s="38" t="s">
        <v>9</v>
      </c>
      <c r="Y26" s="20">
        <f t="shared" si="2"/>
        <v>-57</v>
      </c>
      <c r="Z26" s="2">
        <f t="shared" si="0"/>
        <v>14</v>
      </c>
      <c r="AA26" s="2">
        <f t="shared" si="3"/>
        <v>4</v>
      </c>
      <c r="AB26" s="2">
        <f t="shared" si="4"/>
        <v>1</v>
      </c>
      <c r="AC26" s="2">
        <f t="shared" si="5"/>
        <v>9</v>
      </c>
      <c r="AE26">
        <f t="shared" si="6"/>
        <v>14</v>
      </c>
      <c r="AF26">
        <f t="shared" si="7"/>
        <v>0</v>
      </c>
      <c r="AG26">
        <f t="shared" si="8"/>
        <v>0</v>
      </c>
      <c r="AH26">
        <f t="shared" si="9"/>
        <v>0</v>
      </c>
      <c r="AI26">
        <f t="shared" si="1"/>
        <v>14</v>
      </c>
      <c r="AJ26" t="str">
        <f t="shared" si="10"/>
        <v/>
      </c>
      <c r="AK26" t="s">
        <v>393</v>
      </c>
      <c r="AL26">
        <f t="shared" si="11"/>
        <v>0</v>
      </c>
      <c r="AM26">
        <f t="shared" si="12"/>
        <v>0</v>
      </c>
      <c r="AN26">
        <f t="shared" si="13"/>
        <v>0</v>
      </c>
      <c r="AO26">
        <f t="shared" si="14"/>
        <v>14</v>
      </c>
      <c r="BH26" t="s">
        <v>562</v>
      </c>
      <c r="BI26" s="30" t="s">
        <v>562</v>
      </c>
    </row>
    <row r="27" spans="1:61" x14ac:dyDescent="0.25">
      <c r="A27" s="19" t="s">
        <v>92</v>
      </c>
      <c r="B27" s="19" t="s">
        <v>379</v>
      </c>
      <c r="C27" s="30" t="s">
        <v>394</v>
      </c>
      <c r="D27" s="38">
        <v>4</v>
      </c>
      <c r="E27" s="38">
        <v>-14</v>
      </c>
      <c r="F27" s="38">
        <v>-3</v>
      </c>
      <c r="G27" s="38">
        <v>5</v>
      </c>
      <c r="H27" s="38">
        <v>1</v>
      </c>
      <c r="I27" s="38">
        <v>17</v>
      </c>
      <c r="J27" s="38">
        <v>-13</v>
      </c>
      <c r="K27" s="38">
        <v>-2</v>
      </c>
      <c r="L27" s="38">
        <v>4</v>
      </c>
      <c r="M27" s="38">
        <v>7</v>
      </c>
      <c r="N27" s="38">
        <v>-6</v>
      </c>
      <c r="O27" s="38">
        <v>17</v>
      </c>
      <c r="P27" s="38">
        <v>7</v>
      </c>
      <c r="Q27" s="38">
        <v>-11</v>
      </c>
      <c r="R27" s="38">
        <v>6</v>
      </c>
      <c r="S27" s="38">
        <v>-3</v>
      </c>
      <c r="T27" s="38">
        <v>5</v>
      </c>
      <c r="U27" s="38">
        <v>8</v>
      </c>
      <c r="V27" s="38">
        <v>-11</v>
      </c>
      <c r="W27" s="38" t="s">
        <v>9</v>
      </c>
      <c r="X27" s="38" t="s">
        <v>9</v>
      </c>
      <c r="Y27" s="20">
        <f t="shared" si="2"/>
        <v>18</v>
      </c>
      <c r="Z27" s="2">
        <f t="shared" si="0"/>
        <v>19</v>
      </c>
      <c r="AA27" s="2">
        <f t="shared" si="3"/>
        <v>11</v>
      </c>
      <c r="AB27" s="2">
        <f t="shared" si="4"/>
        <v>0</v>
      </c>
      <c r="AC27" s="2">
        <f t="shared" si="5"/>
        <v>8</v>
      </c>
      <c r="AE27">
        <f t="shared" si="6"/>
        <v>0</v>
      </c>
      <c r="AF27">
        <f t="shared" si="7"/>
        <v>0</v>
      </c>
      <c r="AG27">
        <f t="shared" si="8"/>
        <v>18</v>
      </c>
      <c r="AH27">
        <f t="shared" si="9"/>
        <v>1</v>
      </c>
      <c r="AI27">
        <f t="shared" si="1"/>
        <v>19</v>
      </c>
      <c r="AJ27" t="str">
        <f t="shared" si="10"/>
        <v/>
      </c>
      <c r="AK27" t="s">
        <v>394</v>
      </c>
      <c r="AL27">
        <f t="shared" si="11"/>
        <v>0</v>
      </c>
      <c r="AM27">
        <f t="shared" si="12"/>
        <v>19</v>
      </c>
      <c r="AN27">
        <f t="shared" si="13"/>
        <v>0</v>
      </c>
      <c r="AO27">
        <f t="shared" si="14"/>
        <v>0</v>
      </c>
      <c r="BH27" t="s">
        <v>698</v>
      </c>
      <c r="BI27" s="30" t="s">
        <v>698</v>
      </c>
    </row>
    <row r="28" spans="1:61" x14ac:dyDescent="0.25">
      <c r="A28" t="s">
        <v>380</v>
      </c>
      <c r="B28" t="s">
        <v>379</v>
      </c>
      <c r="C28" s="30" t="s">
        <v>395</v>
      </c>
      <c r="D28" s="38" t="s">
        <v>9</v>
      </c>
      <c r="E28" s="38" t="s">
        <v>9</v>
      </c>
      <c r="F28" s="38" t="s">
        <v>9</v>
      </c>
      <c r="G28" s="38" t="s">
        <v>9</v>
      </c>
      <c r="H28" s="38" t="s">
        <v>9</v>
      </c>
      <c r="I28" s="38" t="s">
        <v>9</v>
      </c>
      <c r="J28" s="38" t="s">
        <v>9</v>
      </c>
      <c r="K28" s="38" t="s">
        <v>9</v>
      </c>
      <c r="L28" s="38">
        <v>7</v>
      </c>
      <c r="M28" s="38" t="s">
        <v>9</v>
      </c>
      <c r="N28" s="38" t="s">
        <v>9</v>
      </c>
      <c r="O28" s="38" t="s">
        <v>9</v>
      </c>
      <c r="P28" s="38" t="s">
        <v>9</v>
      </c>
      <c r="Q28" s="38" t="s">
        <v>9</v>
      </c>
      <c r="R28" s="38" t="s">
        <v>9</v>
      </c>
      <c r="S28" s="38" t="s">
        <v>9</v>
      </c>
      <c r="T28" s="38" t="s">
        <v>9</v>
      </c>
      <c r="U28" s="38" t="s">
        <v>9</v>
      </c>
      <c r="V28" s="38" t="s">
        <v>9</v>
      </c>
      <c r="W28" s="38" t="s">
        <v>9</v>
      </c>
      <c r="X28" s="38" t="s">
        <v>9</v>
      </c>
      <c r="Y28" s="20">
        <f t="shared" si="2"/>
        <v>7</v>
      </c>
      <c r="Z28" s="2">
        <f t="shared" si="0"/>
        <v>1</v>
      </c>
      <c r="AA28" s="2">
        <f t="shared" si="3"/>
        <v>1</v>
      </c>
      <c r="AB28" s="2">
        <f t="shared" si="4"/>
        <v>0</v>
      </c>
      <c r="AC28" s="2">
        <f t="shared" si="5"/>
        <v>0</v>
      </c>
      <c r="AE28">
        <f t="shared" si="6"/>
        <v>0</v>
      </c>
      <c r="AF28">
        <f t="shared" si="7"/>
        <v>0</v>
      </c>
      <c r="AG28">
        <f t="shared" si="8"/>
        <v>1</v>
      </c>
      <c r="AH28">
        <f t="shared" si="9"/>
        <v>0</v>
      </c>
      <c r="AI28">
        <f t="shared" si="1"/>
        <v>1</v>
      </c>
      <c r="AJ28" t="str">
        <f t="shared" si="10"/>
        <v/>
      </c>
      <c r="AK28" t="s">
        <v>395</v>
      </c>
      <c r="AL28">
        <f t="shared" si="11"/>
        <v>0</v>
      </c>
      <c r="AM28">
        <f t="shared" si="12"/>
        <v>1</v>
      </c>
      <c r="AN28">
        <f t="shared" si="13"/>
        <v>0</v>
      </c>
      <c r="AO28">
        <f t="shared" si="14"/>
        <v>0</v>
      </c>
      <c r="BH28" t="s">
        <v>393</v>
      </c>
      <c r="BI28" s="30" t="s">
        <v>393</v>
      </c>
    </row>
    <row r="29" spans="1:61" x14ac:dyDescent="0.25">
      <c r="A29" t="s">
        <v>678</v>
      </c>
      <c r="B29" t="s">
        <v>670</v>
      </c>
      <c r="C29" s="30" t="s">
        <v>628</v>
      </c>
      <c r="D29" s="38">
        <v>5</v>
      </c>
      <c r="E29" s="38">
        <v>-5</v>
      </c>
      <c r="F29" s="38">
        <v>-13</v>
      </c>
      <c r="G29" s="38" t="s">
        <v>9</v>
      </c>
      <c r="H29" s="38">
        <v>-4</v>
      </c>
      <c r="I29" s="38">
        <v>5</v>
      </c>
      <c r="J29" s="38">
        <v>9</v>
      </c>
      <c r="K29" s="38">
        <v>22</v>
      </c>
      <c r="L29" s="38">
        <v>-15</v>
      </c>
      <c r="M29" s="38">
        <v>-17</v>
      </c>
      <c r="N29" s="38">
        <v>-10</v>
      </c>
      <c r="O29" s="38">
        <v>1</v>
      </c>
      <c r="P29" s="38" t="s">
        <v>9</v>
      </c>
      <c r="Q29" s="38">
        <v>6</v>
      </c>
      <c r="R29" s="38">
        <v>-11</v>
      </c>
      <c r="S29" s="38">
        <v>-5</v>
      </c>
      <c r="T29" s="38">
        <v>-5</v>
      </c>
      <c r="U29" s="38">
        <v>3</v>
      </c>
      <c r="V29" s="38" t="s">
        <v>9</v>
      </c>
      <c r="W29" s="38" t="s">
        <v>9</v>
      </c>
      <c r="X29" s="38" t="s">
        <v>9</v>
      </c>
      <c r="Y29" s="20">
        <f t="shared" si="2"/>
        <v>-34</v>
      </c>
      <c r="Z29" s="2">
        <f t="shared" si="0"/>
        <v>16</v>
      </c>
      <c r="AA29" s="2">
        <f t="shared" si="3"/>
        <v>7</v>
      </c>
      <c r="AB29" s="2">
        <f t="shared" si="4"/>
        <v>0</v>
      </c>
      <c r="AC29" s="2">
        <f t="shared" si="5"/>
        <v>9</v>
      </c>
      <c r="AE29">
        <f>IF(ISERROR(VLOOKUP($C29,$A$115:$C$190,3,FALSE)=1),0,IF(VLOOKUP($C29,$A$115:$C$190,3,FALSE)=1,1,0))+IF(ISERROR(VLOOKUP($C29,$D$115:$F$190,3,FALSE)=1),0,IF(VLOOKUP($C29,$D$115:$F$190,3,FALSE)=1,1,0))+IF(ISERROR(VLOOKUP($C29,$G$115:$I$190,3,FALSE)=1),0,IF(VLOOKUP($C29,$G$115:$I$190,3,FALSE)=1,1,0))+IF(ISERROR(VLOOKUP($C29,$J$115:$L$190,3,FALSE)=1),0,IF(VLOOKUP($C29,$J$115:$L$188,3,FALSE)=1,1,0))+IF(ISERROR(VLOOKUP($C29,$M$115:$O$188,3,FALSE)=1),0,IF(VLOOKUP($C29,$M$115:$O$188,3,FALSE)=1,1,0))+IF(ISERROR(VLOOKUP($C29,$P$115:$R$190,3,FALSE)=1),0,IF(VLOOKUP($C29,$P$115:$R$190,3,FALSE)=1,1,0))+IF(ISERROR(VLOOKUP($C29,$S$115:$U$190,3,FALSE)=1),0,IF(VLOOKUP($C29,$S$115:$U$190,3,FALSE)=1,1,0))+IF(ISERROR(VLOOKUP($C29,$V$115:$X$190,3,FALSE)=1),0,IF(VLOOKUP($C29,$V$115:$X$190,3,FALSE)=1,1,0))+IF(ISERROR(VLOOKUP($C29,$Y$115:$AA$190,3,FALSE)=1),0,IF(VLOOKUP($C29,$Y$115:$AA$190,3,FALSE)=1,1,0))+IF(ISERROR(VLOOKUP($C29,$AB$115:$AD$190,3,FALSE)=1),0,IF(VLOOKUP($C29,$AB$115:$AD$190,3,FALSE)=1,1,0))+IF(ISERROR(VLOOKUP($C29,$AE$115:$AG$190,3,FALSE)=1),0,IF(VLOOKUP($C29,$AE$115:$AG$190,3,FALSE)=1,1,0))+IF(ISERROR(VLOOKUP($C29,$AH$115:$AJ$190,3,FALSE)=1),0,IF(VLOOKUP($C29,$AH$115:$AJ$190,3,FALSE)=1,1,0))+IF(ISERROR(VLOOKUP($C29,$AK$115:$AM$190,3,FALSE)=1),0,IF(VLOOKUP($C29,$AK$115:$AM$190,3,FALSE)=1,1,0))+IF(ISERROR(VLOOKUP($C29,$AN$115:$AP$190,3,FALSE)=1),0,IF(VLOOKUP($C29,$AN$115:$AP$190,3,FALSE)=1,1,0))+IF(ISERROR(VLOOKUP($C29,$AQ$115:$AS$190,3,FALSE)=1),0,IF(VLOOKUP($C29,$AQ$115:$AS$190,3,FALSE)=1,1,0))+IF(ISERROR(VLOOKUP($C29,$AT$115:$AV$190,3,FALSE)=1),0,IF(VLOOKUP($C29,$AT$115:$AV$190,3,FALSE)=1,1,0))+IF(ISERROR(VLOOKUP($C29,$AW$115:$AY$190,3,FALSE)=1),0,IF(VLOOKUP($C29,$AW$115:$AY$190,3,FALSE)=1,1,0))+IF(ISERROR(VLOOKUP($C29,$AZ$115:$BB$190,3,FALSE)=1),0,IF(VLOOKUP($C29,$AZ$115:$BB$190,3,FALSE)=1,1,0))+IF(ISERROR(VLOOKUP($C29,$BC$115:$BE$190,3,FALSE)=1),0,IF(VLOOKUP($C29,$BC$115:$BE$190,3,FALSE)=1,1,0))+IF(ISERROR(VLOOKUP($C29,$BF$115:$BH$190,3,FALSE)=1),0,IF(VLOOKUP($C29,$BF$115:$BH$190,3,FALSE)=1,1,0))+IF(ISERROR(VLOOKUP($C29,$BI$115:$BK$190,3,FALSE)=1),0,IF(VLOOKUP($C29,$BI$115:$BK$190,3,FALSE)=1,1,0))</f>
        <v>3</v>
      </c>
      <c r="AF29">
        <f>IF(ISERROR(VLOOKUP($C29,$A$115:$C$190,3,FALSE)=2),0,IF(VLOOKUP($C29,$A$115:$C$190,3,FALSE)=2,1,0))+IF(ISERROR(VLOOKUP($C29,$D$115:$F$190,3,FALSE)=2),0,IF(VLOOKUP($C29,$D$115:$F$190,3,FALSE)=2,1,0))+IF(ISERROR(VLOOKUP($C29,$G$115:$I$190,3,FALSE)=2),0,IF(VLOOKUP($C29,$G$115:$I$190,3,FALSE)=2,1,0))+IF(ISERROR(VLOOKUP($C29,$J$115:$L$190,3,FALSE)=2),0,IF(VLOOKUP($C29,$J$115:$L$190,3,FALSE)=2,1,0))+IF(ISERROR(VLOOKUP($C29,$M$115:$O$190,3,FALSE)=2),0,IF(VLOOKUP($C29,$M$115:$O$190,3,FALSE)=2,1,0))+IF(ISERROR(VLOOKUP($C29,$P$115:$R$190,3,FALSE)=2),0,IF(VLOOKUP($C29,$P$115:$R$190,3,FALSE)=2,1,0))+IF(ISERROR(VLOOKUP($C29,$S$115:$U$190,3,FALSE)=2),0,IF(VLOOKUP($C29,$S$115:$U$190,3,FALSE)=2,1,0))+IF(ISERROR(VLOOKUP($C29,$V$115:$X$190,3,FALSE)=2),0,IF(VLOOKUP($C29,$V$115:$X$190,3,FALSE)=2,1,0))+IF(ISERROR(VLOOKUP($C29,$Y$115:$AA$190,3,FALSE)=2),0,IF(VLOOKUP($C29,$Y$115:$AA$190,3,FALSE)=2,1,0))+IF(ISERROR(VLOOKUP($C29,$AB$115:$AD$190,3,FALSE)=2),0,IF(VLOOKUP($C29,$AB$115:$AD$190,3,FALSE)=2,1,0))+IF(ISERROR(VLOOKUP($C29,$AE$115:$AG$190,3,FALSE)=2),0,IF(VLOOKUP($C29,$AE$115:$AG$190,3,FALSE)=2,1,0))+IF(ISERROR(VLOOKUP($C29,$AH$115:$AJ$190,3,FALSE)=2),0,IF(VLOOKUP($C29,$AH$115:$AJ$190,3,FALSE)=2,1,0))+IF(ISERROR(VLOOKUP($C29,$AK$115:$AM$190,3,FALSE)=2),0,IF(VLOOKUP($C29,$AK$115:$AM$190,3,FALSE)=2,1,0))+IF(ISERROR(VLOOKUP($C29,$AN$115:$AP$190,3,FALSE)=2),0,IF(VLOOKUP($C29,$AN$115:$AP$190,3,FALSE)=2,1,0))+IF(ISERROR(VLOOKUP($C29,$AQ$115:$AS$190,3,FALSE)=2),0,IF(VLOOKUP($C29,$AQ$115:$AS$190,3,FALSE)=2,1,0))+IF(ISERROR(VLOOKUP($C29,$AT$115:$AV$190,3,FALSE)=2),0,IF(VLOOKUP($C29,$AT$115:$AV$190,3,FALSE)=2,1,0))+IF(ISERROR(VLOOKUP($C29,$AW$115:$AY$190,3,FALSE)=2),0,IF(VLOOKUP($C29,$AW$115:$AY$190,3,FALSE)=2,1,0))+IF(ISERROR(VLOOKUP($C29,$AZ$115:$BB$190,3,FALSE)=2),0,IF(VLOOKUP($C29,$AZ$115:$BB$190,3,FALSE)=2,1,0))+IF(ISERROR(VLOOKUP($C29,$BC$115:$BE$190,3,FALSE)=2),0,IF(VLOOKUP($C29,$BC$115:$BE$190,3,FALSE)=2,1,0))+IF(ISERROR(VLOOKUP($C29,$BF$115:$BH$190,3,FALSE)=2),0,IF(VLOOKUP($C29,$BF$115:$BH$190,3,FALSE)=2,1,0))+IF(ISERROR(VLOOKUP($C29,$BI$115:$BK$190,3,FALSE)=2),0,IF(VLOOKUP($C29,$BI$115:$BK$190,3,FALSE)=2,1,0))</f>
        <v>2</v>
      </c>
      <c r="AG29">
        <f>IF(ISERROR(VLOOKUP($C29,$A$115:$C$190,3,FALSE)=3),0,IF(VLOOKUP($C29,$A$115:$C$190,3,FALSE)=3,1,0))+IF(ISERROR(VLOOKUP($C29,$D$115:$F$190,3,FALSE)=3),0,IF(VLOOKUP($C29,$D$115:$F$190,3,FALSE)=3,1,0))+IF(ISERROR(VLOOKUP($C29,$G$115:$I$190,3,FALSE)=3),0,IF(VLOOKUP($C29,$G$115:$I$190,3,FALSE)=3,1,0))+IF(ISERROR(VLOOKUP($C29,$J$115:$L$190,3,FALSE)=3),0,IF(VLOOKUP($C29,$J$115:$L$190,3,FALSE)=3,1,0))+IF(ISERROR(VLOOKUP($C29,$M$115:$O$190,3,FALSE)=3),0,IF(VLOOKUP($C29,$M$115:$O$190,3,FALSE)=3,1,0))+IF(ISERROR(VLOOKUP($C29,$P$115:$R$190,3,FALSE)=3),0,IF(VLOOKUP($C29,$P$115:$R$190,3,FALSE)=3,1,0))+IF(ISERROR(VLOOKUP($C29,$S$115:$U$190,3,FALSE)=3),0,IF(VLOOKUP($C29,$S$115:$U$190,3,FALSE)=3,1,0))+IF(ISERROR(VLOOKUP($C29,$V$115:$X$190,3,FALSE)=3),0,IF(VLOOKUP($C29,$V$115:$X$190,3,FALSE)=3,1,0))+IF(ISERROR(VLOOKUP($C29,$Y$115:$AA$190,3,FALSE)=3),0,IF(VLOOKUP($C29,$Y$115:$AA$190,3,FALSE)=3,1,0))+IF(ISERROR(VLOOKUP($C29,$AB$115:$AD$190,3,FALSE)=3),0,IF(VLOOKUP($C29,$AB$115:$AD$190,3,FALSE)=3,1,0))+IF(ISERROR(VLOOKUP($C29,$AE$115:$AG$190,3,FALSE)=3),0,IF(VLOOKUP($C29,$AE$115:$AG$190,3,FALSE)=3,1,0))+IF(ISERROR(VLOOKUP($C29,$AH$115:$AJ$190,3,FALSE)=3),0,IF(VLOOKUP($C29,$AH$115:$AJ$190,3,FALSE)=3,1,0))+IF(ISERROR(VLOOKUP($C29,$AK$115:$AM$190,3,FALSE)=3),0,IF(VLOOKUP($C29,$AK$115:$AM$190,3,FALSE)=3,1,0))+IF(ISERROR(VLOOKUP($C29,$AN$115:$AP$190,3,FALSE)=3),0,IF(VLOOKUP($C29,$AN$115:$AP$190,3,FALSE)=3,1,0))+IF(ISERROR(VLOOKUP($C29,$AQ$115:$AS$190,3,FALSE)=3),0,IF(VLOOKUP($C29,$AQ$115:$AS$190,3,FALSE)=3,1,0))+IF(ISERROR(VLOOKUP($C29,$AT$115:$AV$190,3,FALSE)=3),0,IF(VLOOKUP($C29,$AT$115:$AV$190,3,FALSE)=3,1,0))+IF(ISERROR(VLOOKUP($C29,$AW$115:$AY$190,3,FALSE)=3),0,IF(VLOOKUP($C29,$AW$115:$AY$190,3,FALSE)=3,1,0))+IF(ISERROR(VLOOKUP($C29,$AZ$115:$BB$190,3,FALSE)=3),0,IF(VLOOKUP($C29,$AZ$115:$BB$190,3,FALSE)=3,1,0))+IF(ISERROR(VLOOKUP($C29,$BC$115:$BE$190,3,FALSE)=3),0,IF(VLOOKUP($C29,$BC$115:$BE$190,3,FALSE)=3,1,0))+IF(ISERROR(VLOOKUP($C29,$BF$115:$BH$190,3,FALSE)=3),0,IF(VLOOKUP($C29,$BF$115:$BH$190,3,FALSE)=3,1,0))+IF(ISERROR(VLOOKUP($C29,$BI$115:$BK$190,3,FALSE)=3),0,IF(VLOOKUP($C29,$BI$115:$BK$190,3,FALSE)=3,1,0))</f>
        <v>11</v>
      </c>
      <c r="AH29">
        <f>IF(ISERROR(VLOOKUP($C29,$A$115:$C$190,3,FALSE)=4),0,IF(VLOOKUP($C29,$A$115:$C$190,3,FALSE)=4,1,0))+IF(ISERROR(VLOOKUP($C29,$D$115:$F$190,3,FALSE)=4),0,IF(VLOOKUP($C29,$D$115:$F$190,3,FALSE)=4,1,0))+IF(ISERROR(VLOOKUP($C29,$G$115:$I$190,3,FALSE)=4),0,IF(VLOOKUP($C29,$G$115:$I$190,3,FALSE)=4,1,0))+IF(ISERROR(VLOOKUP($C29,$J$115:$L$190,3,FALSE)=4),0,IF(VLOOKUP($C29,$J$115:$L$190,3,FALSE)=4,1,0))+IF(ISERROR(VLOOKUP($C29,$M$115:$O$190,3,FALSE)=4),0,IF(VLOOKUP($C29,$M$115:$O$190,3,FALSE)=4,1,0))+IF(ISERROR(VLOOKUP($C29,$P$115:$R$190,3,FALSE)=4),0,IF(VLOOKUP($C29,$P$115:$R$190,3,FALSE)=4,1,0))+IF(ISERROR(VLOOKUP($C29,$S$115:$U$190,3,FALSE)=4),0,IF(VLOOKUP($C29,$S$115:$U$190,3,FALSE)=4,1,0))+IF(ISERROR(VLOOKUP($C29,$V$115:$X$190,3,FALSE)=4),0,IF(VLOOKUP($C29,$V$115:$X$190,3,FALSE)=4,1,0))+IF(ISERROR(VLOOKUP($C29,$Y$115:$AA$190,3,FALSE)=4),0,IF(VLOOKUP($C29,$Y$115:$AA$190,3,FALSE)=4,1,0))+IF(ISERROR(VLOOKUP($C29,$AB$115:$AD$190,3,FALSE)=4),0,IF(VLOOKUP($C29,$AB$115:$AD$190,3,FALSE)=4,1,0))+IF(ISERROR(VLOOKUP($C29,$AE$115:$AG$190,3,FALSE)=4),0,IF(VLOOKUP($C29,$AE$115:$AG$190,3,FALSE)=4,1,0))+IF(ISERROR(VLOOKUP($C29,$AH$115:$AJ$190,3,FALSE)=4),0,IF(VLOOKUP($C29,$AH$115:$AJ$190,3,FALSE)=4,1,0))+IF(ISERROR(VLOOKUP($C29,$AK$115:$AM$190,3,FALSE)=4),0,IF(VLOOKUP($C29,$AK$115:$AM$190,3,FALSE)=4,1,0))+IF(ISERROR(VLOOKUP($C29,$AN$115:$AP$190,3,FALSE)=4),0,IF(VLOOKUP($C29,$AN$115:$AP$190,3,FALSE)=4,1,0))+IF(ISERROR(VLOOKUP($C29,$AQ$115:$AS$190,3,FALSE)=4),0,IF(VLOOKUP($C29,$AQ$115:$AS$190,3,FALSE)=4,1,0))+IF(ISERROR(VLOOKUP($C29,$AT$115:$AV$190,3,FALSE)=4),0,IF(VLOOKUP($C29,$AT$115:$AV$190,3,FALSE)=4,1,0))+IF(ISERROR(VLOOKUP($C29,$AW$115:$AY$190,3,FALSE)=4),0,IF(VLOOKUP($C29,$AW$115:$AY$190,3,FALSE)=4,1,0))+IF(ISERROR(VLOOKUP($C29,$AZ$115:$BB$190,3,FALSE)=4),0,IF(VLOOKUP($C29,$AZ$115:$BB$190,3,FALSE)=4,1,0))+IF(ISERROR(VLOOKUP($C29,$BC$115:$BE$190,3,FALSE)=4),0,IF(VLOOKUP($C29,$BC$115:$BE$190,3,FALSE)=4,1,0))+IF(ISERROR(VLOOKUP($C29,$BF$115:$BH$190,3,FALSE)=4),0,IF(VLOOKUP($C29,$BF$115:$BH$190,3,FALSE)=4,1,0))+IF(ISERROR(VLOOKUP($C29,$BI$115:$BK$190,3,FALSE)=4),0,IF(VLOOKUP($C29,$BI$115:$BK$190,3,FALSE)=4,1,0))</f>
        <v>0</v>
      </c>
      <c r="AI29">
        <f t="shared" si="1"/>
        <v>16</v>
      </c>
      <c r="AJ29" t="str">
        <f t="shared" si="10"/>
        <v/>
      </c>
      <c r="AK29" t="s">
        <v>628</v>
      </c>
      <c r="AL29">
        <f t="shared" si="11"/>
        <v>0</v>
      </c>
      <c r="AM29">
        <f t="shared" si="12"/>
        <v>0</v>
      </c>
      <c r="AN29">
        <f t="shared" si="13"/>
        <v>0</v>
      </c>
      <c r="AO29">
        <f t="shared" si="14"/>
        <v>16</v>
      </c>
      <c r="BH29" t="s">
        <v>394</v>
      </c>
      <c r="BI29" s="30" t="s">
        <v>394</v>
      </c>
    </row>
    <row r="30" spans="1:61" x14ac:dyDescent="0.25">
      <c r="A30" t="s">
        <v>86</v>
      </c>
      <c r="B30" t="s">
        <v>746</v>
      </c>
      <c r="C30" s="30" t="s">
        <v>740</v>
      </c>
      <c r="D30" s="38" t="s">
        <v>9</v>
      </c>
      <c r="E30" s="38">
        <v>-9</v>
      </c>
      <c r="F30" s="38">
        <v>2</v>
      </c>
      <c r="G30" s="38">
        <v>2</v>
      </c>
      <c r="H30" s="38">
        <v>-6</v>
      </c>
      <c r="I30" s="38">
        <v>-15</v>
      </c>
      <c r="J30" s="38" t="s">
        <v>9</v>
      </c>
      <c r="K30" s="38">
        <v>-8</v>
      </c>
      <c r="L30" s="38">
        <v>1</v>
      </c>
      <c r="M30" s="38">
        <v>0</v>
      </c>
      <c r="N30" s="38">
        <v>0</v>
      </c>
      <c r="O30" s="38" t="s">
        <v>9</v>
      </c>
      <c r="P30" s="38" t="s">
        <v>9</v>
      </c>
      <c r="Q30" s="38" t="s">
        <v>9</v>
      </c>
      <c r="R30" s="38">
        <v>6</v>
      </c>
      <c r="S30" s="38" t="s">
        <v>9</v>
      </c>
      <c r="T30" s="38">
        <v>-10</v>
      </c>
      <c r="U30" s="38">
        <v>11</v>
      </c>
      <c r="V30" s="38" t="s">
        <v>9</v>
      </c>
      <c r="W30" s="38" t="s">
        <v>9</v>
      </c>
      <c r="X30" s="38" t="s">
        <v>9</v>
      </c>
      <c r="Y30" s="20">
        <f t="shared" si="2"/>
        <v>-26</v>
      </c>
      <c r="Z30" s="2">
        <f t="shared" si="0"/>
        <v>12</v>
      </c>
      <c r="AA30" s="2">
        <f t="shared" si="3"/>
        <v>5</v>
      </c>
      <c r="AB30" s="2">
        <f t="shared" si="4"/>
        <v>2</v>
      </c>
      <c r="AC30" s="2">
        <f t="shared" si="5"/>
        <v>5</v>
      </c>
      <c r="AE30">
        <f>IF(ISERROR(VLOOKUP($C30,$A$115:$C$190,3,FALSE)=1),0,IF(VLOOKUP($C30,$A$115:$C$190,3,FALSE)=1,1,0))+IF(ISERROR(VLOOKUP($C30,$D$115:$F$190,3,FALSE)=1),0,IF(VLOOKUP($C30,$D$115:$F$190,3,FALSE)=1,1,0))+IF(ISERROR(VLOOKUP($C30,$G$115:$I$190,3,FALSE)=1),0,IF(VLOOKUP($C30,$G$115:$I$190,3,FALSE)=1,1,0))+IF(ISERROR(VLOOKUP($C30,$J$115:$L$190,3,FALSE)=1),0,IF(VLOOKUP($C30,$J$115:$L$188,3,FALSE)=1,1,0))+IF(ISERROR(VLOOKUP($C30,$M$115:$O$188,3,FALSE)=1),0,IF(VLOOKUP($C30,$M$115:$O$188,3,FALSE)=1,1,0))+IF(ISERROR(VLOOKUP($C30,$P$115:$R$190,3,FALSE)=1),0,IF(VLOOKUP($C30,$P$115:$R$190,3,FALSE)=1,1,0))+IF(ISERROR(VLOOKUP($C30,$S$115:$U$190,3,FALSE)=1),0,IF(VLOOKUP($C30,$S$115:$U$190,3,FALSE)=1,1,0))+IF(ISERROR(VLOOKUP($C30,$V$115:$X$190,3,FALSE)=1),0,IF(VLOOKUP($C30,$V$115:$X$190,3,FALSE)=1,1,0))+IF(ISERROR(VLOOKUP($C30,$Y$115:$AA$190,3,FALSE)=1),0,IF(VLOOKUP($C30,$Y$115:$AA$190,3,FALSE)=1,1,0))+IF(ISERROR(VLOOKUP($C30,$AB$115:$AD$190,3,FALSE)=1),0,IF(VLOOKUP($C30,$AB$115:$AD$190,3,FALSE)=1,1,0))+IF(ISERROR(VLOOKUP($C30,$AE$115:$AG$190,3,FALSE)=1),0,IF(VLOOKUP($C30,$AE$115:$AG$190,3,FALSE)=1,1,0))+IF(ISERROR(VLOOKUP($C30,$AH$115:$AJ$190,3,FALSE)=1),0,IF(VLOOKUP($C30,$AH$115:$AJ$190,3,FALSE)=1,1,0))+IF(ISERROR(VLOOKUP($C30,$AK$115:$AM$190,3,FALSE)=1),0,IF(VLOOKUP($C30,$AK$115:$AM$190,3,FALSE)=1,1,0))+IF(ISERROR(VLOOKUP($C30,$AN$115:$AP$190,3,FALSE)=1),0,IF(VLOOKUP($C30,$AN$115:$AP$190,3,FALSE)=1,1,0))+IF(ISERROR(VLOOKUP($C30,$AQ$115:$AS$190,3,FALSE)=1),0,IF(VLOOKUP($C30,$AQ$115:$AS$190,3,FALSE)=1,1,0))+IF(ISERROR(VLOOKUP($C30,$AT$115:$AV$190,3,FALSE)=1),0,IF(VLOOKUP($C30,$AT$115:$AV$190,3,FALSE)=1,1,0))+IF(ISERROR(VLOOKUP($C30,$AW$115:$AY$190,3,FALSE)=1),0,IF(VLOOKUP($C30,$AW$115:$AY$190,3,FALSE)=1,1,0))+IF(ISERROR(VLOOKUP($C30,$AZ$115:$BB$190,3,FALSE)=1),0,IF(VLOOKUP($C30,$AZ$115:$BB$190,3,FALSE)=1,1,0))+IF(ISERROR(VLOOKUP($C30,$BC$115:$BE$190,3,FALSE)=1),0,IF(VLOOKUP($C30,$BC$115:$BE$190,3,FALSE)=1,1,0))+IF(ISERROR(VLOOKUP($C30,$BF$115:$BH$190,3,FALSE)=1),0,IF(VLOOKUP($C30,$BF$115:$BH$190,3,FALSE)=1,1,0))+IF(ISERROR(VLOOKUP($C30,$BI$115:$BK$190,3,FALSE)=1),0,IF(VLOOKUP($C30,$BI$115:$BK$190,3,FALSE)=1,1,0))</f>
        <v>1</v>
      </c>
      <c r="AF30">
        <f>IF(ISERROR(VLOOKUP($C30,$A$115:$C$190,3,FALSE)=2),0,IF(VLOOKUP($C30,$A$115:$C$190,3,FALSE)=2,1,0))+IF(ISERROR(VLOOKUP($C30,$D$115:$F$190,3,FALSE)=2),0,IF(VLOOKUP($C30,$D$115:$F$190,3,FALSE)=2,1,0))+IF(ISERROR(VLOOKUP($C30,$G$115:$I$190,3,FALSE)=2),0,IF(VLOOKUP($C30,$G$115:$I$190,3,FALSE)=2,1,0))+IF(ISERROR(VLOOKUP($C30,$J$115:$L$190,3,FALSE)=2),0,IF(VLOOKUP($C30,$J$115:$L$190,3,FALSE)=2,1,0))+IF(ISERROR(VLOOKUP($C30,$M$115:$O$190,3,FALSE)=2),0,IF(VLOOKUP($C30,$M$115:$O$190,3,FALSE)=2,1,0))+IF(ISERROR(VLOOKUP($C30,$P$115:$R$190,3,FALSE)=2),0,IF(VLOOKUP($C30,$P$115:$R$190,3,FALSE)=2,1,0))+IF(ISERROR(VLOOKUP($C30,$S$115:$U$190,3,FALSE)=2),0,IF(VLOOKUP($C30,$S$115:$U$190,3,FALSE)=2,1,0))+IF(ISERROR(VLOOKUP($C30,$V$115:$X$190,3,FALSE)=2),0,IF(VLOOKUP($C30,$V$115:$X$190,3,FALSE)=2,1,0))+IF(ISERROR(VLOOKUP($C30,$Y$115:$AA$190,3,FALSE)=2),0,IF(VLOOKUP($C30,$Y$115:$AA$190,3,FALSE)=2,1,0))+IF(ISERROR(VLOOKUP($C30,$AB$115:$AD$190,3,FALSE)=2),0,IF(VLOOKUP($C30,$AB$115:$AD$190,3,FALSE)=2,1,0))+IF(ISERROR(VLOOKUP($C30,$AE$115:$AG$190,3,FALSE)=2),0,IF(VLOOKUP($C30,$AE$115:$AG$190,3,FALSE)=2,1,0))+IF(ISERROR(VLOOKUP($C30,$AH$115:$AJ$190,3,FALSE)=2),0,IF(VLOOKUP($C30,$AH$115:$AJ$190,3,FALSE)=2,1,0))+IF(ISERROR(VLOOKUP($C30,$AK$115:$AM$190,3,FALSE)=2),0,IF(VLOOKUP($C30,$AK$115:$AM$190,3,FALSE)=2,1,0))+IF(ISERROR(VLOOKUP($C30,$AN$115:$AP$190,3,FALSE)=2),0,IF(VLOOKUP($C30,$AN$115:$AP$190,3,FALSE)=2,1,0))+IF(ISERROR(VLOOKUP($C30,$AQ$115:$AS$190,3,FALSE)=2),0,IF(VLOOKUP($C30,$AQ$115:$AS$190,3,FALSE)=2,1,0))+IF(ISERROR(VLOOKUP($C30,$AT$115:$AV$190,3,FALSE)=2),0,IF(VLOOKUP($C30,$AT$115:$AV$190,3,FALSE)=2,1,0))+IF(ISERROR(VLOOKUP($C30,$AW$115:$AY$190,3,FALSE)=2),0,IF(VLOOKUP($C30,$AW$115:$AY$190,3,FALSE)=2,1,0))+IF(ISERROR(VLOOKUP($C30,$AZ$115:$BB$190,3,FALSE)=2),0,IF(VLOOKUP($C30,$AZ$115:$BB$190,3,FALSE)=2,1,0))+IF(ISERROR(VLOOKUP($C30,$BC$115:$BE$190,3,FALSE)=2),0,IF(VLOOKUP($C30,$BC$115:$BE$190,3,FALSE)=2,1,0))+IF(ISERROR(VLOOKUP($C30,$BF$115:$BH$190,3,FALSE)=2),0,IF(VLOOKUP($C30,$BF$115:$BH$190,3,FALSE)=2,1,0))+IF(ISERROR(VLOOKUP($C30,$BI$115:$BK$190,3,FALSE)=2),0,IF(VLOOKUP($C30,$BI$115:$BK$190,3,FALSE)=2,1,0))</f>
        <v>4</v>
      </c>
      <c r="AG30">
        <f>IF(ISERROR(VLOOKUP($C30,$A$115:$C$190,3,FALSE)=3),0,IF(VLOOKUP($C30,$A$115:$C$190,3,FALSE)=3,1,0))+IF(ISERROR(VLOOKUP($C30,$D$115:$F$190,3,FALSE)=3),0,IF(VLOOKUP($C30,$D$115:$F$190,3,FALSE)=3,1,0))+IF(ISERROR(VLOOKUP($C30,$G$115:$I$190,3,FALSE)=3),0,IF(VLOOKUP($C30,$G$115:$I$190,3,FALSE)=3,1,0))+IF(ISERROR(VLOOKUP($C30,$J$115:$L$190,3,FALSE)=3),0,IF(VLOOKUP($C30,$J$115:$L$190,3,FALSE)=3,1,0))+IF(ISERROR(VLOOKUP($C30,$M$115:$O$190,3,FALSE)=3),0,IF(VLOOKUP($C30,$M$115:$O$190,3,FALSE)=3,1,0))+IF(ISERROR(VLOOKUP($C30,$P$115:$R$190,3,FALSE)=3),0,IF(VLOOKUP($C30,$P$115:$R$190,3,FALSE)=3,1,0))+IF(ISERROR(VLOOKUP($C30,$S$115:$U$190,3,FALSE)=3),0,IF(VLOOKUP($C30,$S$115:$U$190,3,FALSE)=3,1,0))+IF(ISERROR(VLOOKUP($C30,$V$115:$X$190,3,FALSE)=3),0,IF(VLOOKUP($C30,$V$115:$X$190,3,FALSE)=3,1,0))+IF(ISERROR(VLOOKUP($C30,$Y$115:$AA$190,3,FALSE)=3),0,IF(VLOOKUP($C30,$Y$115:$AA$190,3,FALSE)=3,1,0))+IF(ISERROR(VLOOKUP($C30,$AB$115:$AD$190,3,FALSE)=3),0,IF(VLOOKUP($C30,$AB$115:$AD$190,3,FALSE)=3,1,0))+IF(ISERROR(VLOOKUP($C30,$AE$115:$AG$190,3,FALSE)=3),0,IF(VLOOKUP($C30,$AE$115:$AG$190,3,FALSE)=3,1,0))+IF(ISERROR(VLOOKUP($C30,$AH$115:$AJ$190,3,FALSE)=3),0,IF(VLOOKUP($C30,$AH$115:$AJ$190,3,FALSE)=3,1,0))+IF(ISERROR(VLOOKUP($C30,$AK$115:$AM$190,3,FALSE)=3),0,IF(VLOOKUP($C30,$AK$115:$AM$190,3,FALSE)=3,1,0))+IF(ISERROR(VLOOKUP($C30,$AN$115:$AP$190,3,FALSE)=3),0,IF(VLOOKUP($C30,$AN$115:$AP$190,3,FALSE)=3,1,0))+IF(ISERROR(VLOOKUP($C30,$AQ$115:$AS$190,3,FALSE)=3),0,IF(VLOOKUP($C30,$AQ$115:$AS$190,3,FALSE)=3,1,0))+IF(ISERROR(VLOOKUP($C30,$AT$115:$AV$190,3,FALSE)=3),0,IF(VLOOKUP($C30,$AT$115:$AV$190,3,FALSE)=3,1,0))+IF(ISERROR(VLOOKUP($C30,$AW$115:$AY$190,3,FALSE)=3),0,IF(VLOOKUP($C30,$AW$115:$AY$190,3,FALSE)=3,1,0))+IF(ISERROR(VLOOKUP($C30,$AZ$115:$BB$190,3,FALSE)=3),0,IF(VLOOKUP($C30,$AZ$115:$BB$190,3,FALSE)=3,1,0))+IF(ISERROR(VLOOKUP($C30,$BC$115:$BE$190,3,FALSE)=3),0,IF(VLOOKUP($C30,$BC$115:$BE$190,3,FALSE)=3,1,0))+IF(ISERROR(VLOOKUP($C30,$BF$115:$BH$190,3,FALSE)=3),0,IF(VLOOKUP($C30,$BF$115:$BH$190,3,FALSE)=3,1,0))+IF(ISERROR(VLOOKUP($C30,$BI$115:$BK$190,3,FALSE)=3),0,IF(VLOOKUP($C30,$BI$115:$BK$190,3,FALSE)=3,1,0))</f>
        <v>7</v>
      </c>
      <c r="AH30">
        <f>IF(ISERROR(VLOOKUP($C30,$A$115:$C$190,3,FALSE)=4),0,IF(VLOOKUP($C30,$A$115:$C$190,3,FALSE)=4,1,0))+IF(ISERROR(VLOOKUP($C30,$D$115:$F$190,3,FALSE)=4),0,IF(VLOOKUP($C30,$D$115:$F$190,3,FALSE)=4,1,0))+IF(ISERROR(VLOOKUP($C30,$G$115:$I$190,3,FALSE)=4),0,IF(VLOOKUP($C30,$G$115:$I$190,3,FALSE)=4,1,0))+IF(ISERROR(VLOOKUP($C30,$J$115:$L$190,3,FALSE)=4),0,IF(VLOOKUP($C30,$J$115:$L$190,3,FALSE)=4,1,0))+IF(ISERROR(VLOOKUP($C30,$M$115:$O$190,3,FALSE)=4),0,IF(VLOOKUP($C30,$M$115:$O$190,3,FALSE)=4,1,0))+IF(ISERROR(VLOOKUP($C30,$P$115:$R$190,3,FALSE)=4),0,IF(VLOOKUP($C30,$P$115:$R$190,3,FALSE)=4,1,0))+IF(ISERROR(VLOOKUP($C30,$S$115:$U$190,3,FALSE)=4),0,IF(VLOOKUP($C30,$S$115:$U$190,3,FALSE)=4,1,0))+IF(ISERROR(VLOOKUP($C30,$V$115:$X$190,3,FALSE)=4),0,IF(VLOOKUP($C30,$V$115:$X$190,3,FALSE)=4,1,0))+IF(ISERROR(VLOOKUP($C30,$Y$115:$AA$190,3,FALSE)=4),0,IF(VLOOKUP($C30,$Y$115:$AA$190,3,FALSE)=4,1,0))+IF(ISERROR(VLOOKUP($C30,$AB$115:$AD$190,3,FALSE)=4),0,IF(VLOOKUP($C30,$AB$115:$AD$190,3,FALSE)=4,1,0))+IF(ISERROR(VLOOKUP($C30,$AE$115:$AG$190,3,FALSE)=4),0,IF(VLOOKUP($C30,$AE$115:$AG$190,3,FALSE)=4,1,0))+IF(ISERROR(VLOOKUP($C30,$AH$115:$AJ$190,3,FALSE)=4),0,IF(VLOOKUP($C30,$AH$115:$AJ$190,3,FALSE)=4,1,0))+IF(ISERROR(VLOOKUP($C30,$AK$115:$AM$190,3,FALSE)=4),0,IF(VLOOKUP($C30,$AK$115:$AM$190,3,FALSE)=4,1,0))+IF(ISERROR(VLOOKUP($C30,$AN$115:$AP$190,3,FALSE)=4),0,IF(VLOOKUP($C30,$AN$115:$AP$190,3,FALSE)=4,1,0))+IF(ISERROR(VLOOKUP($C30,$AQ$115:$AS$190,3,FALSE)=4),0,IF(VLOOKUP($C30,$AQ$115:$AS$190,3,FALSE)=4,1,0))+IF(ISERROR(VLOOKUP($C30,$AT$115:$AV$190,3,FALSE)=4),0,IF(VLOOKUP($C30,$AT$115:$AV$190,3,FALSE)=4,1,0))+IF(ISERROR(VLOOKUP($C30,$AW$115:$AY$190,3,FALSE)=4),0,IF(VLOOKUP($C30,$AW$115:$AY$190,3,FALSE)=4,1,0))+IF(ISERROR(VLOOKUP($C30,$AZ$115:$BB$190,3,FALSE)=4),0,IF(VLOOKUP($C30,$AZ$115:$BB$190,3,FALSE)=4,1,0))+IF(ISERROR(VLOOKUP($C30,$BC$115:$BE$190,3,FALSE)=4),0,IF(VLOOKUP($C30,$BC$115:$BE$190,3,FALSE)=4,1,0))+IF(ISERROR(VLOOKUP($C30,$BF$115:$BH$190,3,FALSE)=4),0,IF(VLOOKUP($C30,$BF$115:$BH$190,3,FALSE)=4,1,0))+IF(ISERROR(VLOOKUP($C30,$BI$115:$BK$190,3,FALSE)=4),0,IF(VLOOKUP($C30,$BI$115:$BK$190,3,FALSE)=4,1,0))</f>
        <v>0</v>
      </c>
      <c r="AI30">
        <f t="shared" si="1"/>
        <v>12</v>
      </c>
      <c r="AJ30" t="str">
        <f t="shared" si="10"/>
        <v/>
      </c>
      <c r="AK30" t="s">
        <v>740</v>
      </c>
      <c r="AL30">
        <f t="shared" si="11"/>
        <v>0</v>
      </c>
      <c r="AM30">
        <f t="shared" si="12"/>
        <v>0</v>
      </c>
      <c r="AN30">
        <f t="shared" si="13"/>
        <v>0</v>
      </c>
      <c r="AO30">
        <f t="shared" si="14"/>
        <v>12</v>
      </c>
      <c r="BH30" t="s">
        <v>395</v>
      </c>
      <c r="BI30" s="30" t="s">
        <v>395</v>
      </c>
    </row>
    <row r="31" spans="1:61" x14ac:dyDescent="0.25">
      <c r="A31" t="s">
        <v>50</v>
      </c>
      <c r="B31" t="s">
        <v>51</v>
      </c>
      <c r="C31" s="30" t="s">
        <v>52</v>
      </c>
      <c r="D31" s="38">
        <v>-6</v>
      </c>
      <c r="E31" s="38">
        <v>13</v>
      </c>
      <c r="F31" s="38">
        <v>-19</v>
      </c>
      <c r="G31" s="38">
        <v>-7</v>
      </c>
      <c r="H31" s="38">
        <v>-4</v>
      </c>
      <c r="I31" s="38">
        <v>-9</v>
      </c>
      <c r="J31" s="38">
        <v>5</v>
      </c>
      <c r="K31" s="38">
        <v>-1</v>
      </c>
      <c r="L31" s="38">
        <v>10</v>
      </c>
      <c r="M31" s="38">
        <v>4</v>
      </c>
      <c r="N31" s="38">
        <v>-7</v>
      </c>
      <c r="O31" s="38">
        <v>-5</v>
      </c>
      <c r="P31" s="38">
        <v>-3</v>
      </c>
      <c r="Q31" s="38">
        <v>-13</v>
      </c>
      <c r="R31" s="38">
        <v>32</v>
      </c>
      <c r="S31" s="38">
        <v>-2</v>
      </c>
      <c r="T31" s="38">
        <v>-5</v>
      </c>
      <c r="U31" s="38">
        <v>-7</v>
      </c>
      <c r="V31" s="38" t="s">
        <v>9</v>
      </c>
      <c r="W31" s="38" t="s">
        <v>9</v>
      </c>
      <c r="X31" s="38" t="s">
        <v>9</v>
      </c>
      <c r="Y31" s="20">
        <f t="shared" si="2"/>
        <v>-24</v>
      </c>
      <c r="Z31" s="2">
        <f t="shared" si="0"/>
        <v>18</v>
      </c>
      <c r="AA31" s="2">
        <f t="shared" si="3"/>
        <v>5</v>
      </c>
      <c r="AB31" s="2">
        <f t="shared" si="4"/>
        <v>0</v>
      </c>
      <c r="AC31" s="2">
        <f t="shared" si="5"/>
        <v>13</v>
      </c>
      <c r="AE31">
        <f t="shared" ref="AE31:AE45" si="15">IF(ISERROR(VLOOKUP($C31,$A$115:$C$190,3,FALSE)=1),0,IF(VLOOKUP($C31,$A$115:$C$190,3,FALSE)=1,1,0))+IF(ISERROR(VLOOKUP($C31,$D$115:$F$190,3,FALSE)=1),0,IF(VLOOKUP($C31,$D$115:$F$190,3,FALSE)=1,1,0))+IF(ISERROR(VLOOKUP($C31,$G$115:$I$190,3,FALSE)=1),0,IF(VLOOKUP($C31,$G$115:$I$190,3,FALSE)=1,1,0))+IF(ISERROR(VLOOKUP($C31,$J$115:$L$190,3,FALSE)=1),0,IF(VLOOKUP($C31,$J$115:$L$188,3,FALSE)=1,1,0))+IF(ISERROR(VLOOKUP($C31,$M$115:$O$188,3,FALSE)=1),0,IF(VLOOKUP($C31,$M$115:$O$188,3,FALSE)=1,1,0))+IF(ISERROR(VLOOKUP($C31,$P$115:$R$190,3,FALSE)=1),0,IF(VLOOKUP($C31,$P$115:$R$190,3,FALSE)=1,1,0))+IF(ISERROR(VLOOKUP($C31,$S$115:$U$190,3,FALSE)=1),0,IF(VLOOKUP($C31,$S$115:$U$190,3,FALSE)=1,1,0))+IF(ISERROR(VLOOKUP($C31,$V$115:$X$190,3,FALSE)=1),0,IF(VLOOKUP($C31,$V$115:$X$190,3,FALSE)=1,1,0))+IF(ISERROR(VLOOKUP($C31,$Y$115:$AA$190,3,FALSE)=1),0,IF(VLOOKUP($C31,$Y$115:$AA$190,3,FALSE)=1,1,0))+IF(ISERROR(VLOOKUP($C31,$AB$115:$AD$190,3,FALSE)=1),0,IF(VLOOKUP($C31,$AB$115:$AD$190,3,FALSE)=1,1,0))+IF(ISERROR(VLOOKUP($C31,$AE$115:$AG$190,3,FALSE)=1),0,IF(VLOOKUP($C31,$AE$115:$AG$190,3,FALSE)=1,1,0))+IF(ISERROR(VLOOKUP($C31,$AH$115:$AJ$190,3,FALSE)=1),0,IF(VLOOKUP($C31,$AH$115:$AJ$190,3,FALSE)=1,1,0))+IF(ISERROR(VLOOKUP($C31,$AK$115:$AM$190,3,FALSE)=1),0,IF(VLOOKUP($C31,$AK$115:$AM$190,3,FALSE)=1,1,0))+IF(ISERROR(VLOOKUP($C31,$AN$115:$AP$190,3,FALSE)=1),0,IF(VLOOKUP($C31,$AN$115:$AP$190,3,FALSE)=1,1,0))+IF(ISERROR(VLOOKUP($C31,$AQ$115:$AS$190,3,FALSE)=1),0,IF(VLOOKUP($C31,$AQ$115:$AS$190,3,FALSE)=1,1,0))+IF(ISERROR(VLOOKUP($C31,$AT$115:$AV$190,3,FALSE)=1),0,IF(VLOOKUP($C31,$AT$115:$AV$190,3,FALSE)=1,1,0))+IF(ISERROR(VLOOKUP($C31,$AW$115:$AY$190,3,FALSE)=1),0,IF(VLOOKUP($C31,$AW$115:$AY$190,3,FALSE)=1,1,0))+IF(ISERROR(VLOOKUP($C31,$AZ$115:$BB$190,3,FALSE)=1),0,IF(VLOOKUP($C31,$AZ$115:$BB$190,3,FALSE)=1,1,0))+IF(ISERROR(VLOOKUP($C31,$BC$115:$BE$190,3,FALSE)=1),0,IF(VLOOKUP($C31,$BC$115:$BE$190,3,FALSE)=1,1,0))+IF(ISERROR(VLOOKUP($C31,$BF$115:$BH$190,3,FALSE)=1),0,IF(VLOOKUP($C31,$BF$115:$BH$190,3,FALSE)=1,1,0))+IF(ISERROR(VLOOKUP($C31,$BI$115:$BK$190,3,FALSE)=1),0,IF(VLOOKUP($C31,$BI$115:$BK$190,3,FALSE)=1,1,0))</f>
        <v>0</v>
      </c>
      <c r="AF31">
        <f t="shared" ref="AF31:AF45" si="16">IF(ISERROR(VLOOKUP($C31,$A$115:$C$190,3,FALSE)=2),0,IF(VLOOKUP($C31,$A$115:$C$190,3,FALSE)=2,1,0))+IF(ISERROR(VLOOKUP($C31,$D$115:$F$190,3,FALSE)=2),0,IF(VLOOKUP($C31,$D$115:$F$190,3,FALSE)=2,1,0))+IF(ISERROR(VLOOKUP($C31,$G$115:$I$190,3,FALSE)=2),0,IF(VLOOKUP($C31,$G$115:$I$190,3,FALSE)=2,1,0))+IF(ISERROR(VLOOKUP($C31,$J$115:$L$190,3,FALSE)=2),0,IF(VLOOKUP($C31,$J$115:$L$190,3,FALSE)=2,1,0))+IF(ISERROR(VLOOKUP($C31,$M$115:$O$190,3,FALSE)=2),0,IF(VLOOKUP($C31,$M$115:$O$190,3,FALSE)=2,1,0))+IF(ISERROR(VLOOKUP($C31,$P$115:$R$190,3,FALSE)=2),0,IF(VLOOKUP($C31,$P$115:$R$190,3,FALSE)=2,1,0))+IF(ISERROR(VLOOKUP($C31,$S$115:$U$190,3,FALSE)=2),0,IF(VLOOKUP($C31,$S$115:$U$190,3,FALSE)=2,1,0))+IF(ISERROR(VLOOKUP($C31,$V$115:$X$190,3,FALSE)=2),0,IF(VLOOKUP($C31,$V$115:$X$190,3,FALSE)=2,1,0))+IF(ISERROR(VLOOKUP($C31,$Y$115:$AA$190,3,FALSE)=2),0,IF(VLOOKUP($C31,$Y$115:$AA$190,3,FALSE)=2,1,0))+IF(ISERROR(VLOOKUP($C31,$AB$115:$AD$190,3,FALSE)=2),0,IF(VLOOKUP($C31,$AB$115:$AD$190,3,FALSE)=2,1,0))+IF(ISERROR(VLOOKUP($C31,$AE$115:$AG$190,3,FALSE)=2),0,IF(VLOOKUP($C31,$AE$115:$AG$190,3,FALSE)=2,1,0))+IF(ISERROR(VLOOKUP($C31,$AH$115:$AJ$190,3,FALSE)=2),0,IF(VLOOKUP($C31,$AH$115:$AJ$190,3,FALSE)=2,1,0))+IF(ISERROR(VLOOKUP($C31,$AK$115:$AM$190,3,FALSE)=2),0,IF(VLOOKUP($C31,$AK$115:$AM$190,3,FALSE)=2,1,0))+IF(ISERROR(VLOOKUP($C31,$AN$115:$AP$190,3,FALSE)=2),0,IF(VLOOKUP($C31,$AN$115:$AP$190,3,FALSE)=2,1,0))+IF(ISERROR(VLOOKUP($C31,$AQ$115:$AS$190,3,FALSE)=2),0,IF(VLOOKUP($C31,$AQ$115:$AS$190,3,FALSE)=2,1,0))+IF(ISERROR(VLOOKUP($C31,$AT$115:$AV$190,3,FALSE)=2),0,IF(VLOOKUP($C31,$AT$115:$AV$190,3,FALSE)=2,1,0))+IF(ISERROR(VLOOKUP($C31,$AW$115:$AY$190,3,FALSE)=2),0,IF(VLOOKUP($C31,$AW$115:$AY$190,3,FALSE)=2,1,0))+IF(ISERROR(VLOOKUP($C31,$AZ$115:$BB$190,3,FALSE)=2),0,IF(VLOOKUP($C31,$AZ$115:$BB$190,3,FALSE)=2,1,0))+IF(ISERROR(VLOOKUP($C31,$BC$115:$BE$190,3,FALSE)=2),0,IF(VLOOKUP($C31,$BC$115:$BE$190,3,FALSE)=2,1,0))+IF(ISERROR(VLOOKUP($C31,$BF$115:$BH$190,3,FALSE)=2),0,IF(VLOOKUP($C31,$BF$115:$BH$190,3,FALSE)=2,1,0))+IF(ISERROR(VLOOKUP($C31,$BI$115:$BK$190,3,FALSE)=2),0,IF(VLOOKUP($C31,$BI$115:$BK$190,3,FALSE)=2,1,0))</f>
        <v>0</v>
      </c>
      <c r="AG31">
        <f t="shared" ref="AG31:AG45" si="17">IF(ISERROR(VLOOKUP($C31,$A$115:$C$190,3,FALSE)=3),0,IF(VLOOKUP($C31,$A$115:$C$190,3,FALSE)=3,1,0))+IF(ISERROR(VLOOKUP($C31,$D$115:$F$190,3,FALSE)=3),0,IF(VLOOKUP($C31,$D$115:$F$190,3,FALSE)=3,1,0))+IF(ISERROR(VLOOKUP($C31,$G$115:$I$190,3,FALSE)=3),0,IF(VLOOKUP($C31,$G$115:$I$190,3,FALSE)=3,1,0))+IF(ISERROR(VLOOKUP($C31,$J$115:$L$190,3,FALSE)=3),0,IF(VLOOKUP($C31,$J$115:$L$190,3,FALSE)=3,1,0))+IF(ISERROR(VLOOKUP($C31,$M$115:$O$190,3,FALSE)=3),0,IF(VLOOKUP($C31,$M$115:$O$190,3,FALSE)=3,1,0))+IF(ISERROR(VLOOKUP($C31,$P$115:$R$190,3,FALSE)=3),0,IF(VLOOKUP($C31,$P$115:$R$190,3,FALSE)=3,1,0))+IF(ISERROR(VLOOKUP($C31,$S$115:$U$190,3,FALSE)=3),0,IF(VLOOKUP($C31,$S$115:$U$190,3,FALSE)=3,1,0))+IF(ISERROR(VLOOKUP($C31,$V$115:$X$190,3,FALSE)=3),0,IF(VLOOKUP($C31,$V$115:$X$190,3,FALSE)=3,1,0))+IF(ISERROR(VLOOKUP($C31,$Y$115:$AA$190,3,FALSE)=3),0,IF(VLOOKUP($C31,$Y$115:$AA$190,3,FALSE)=3,1,0))+IF(ISERROR(VLOOKUP($C31,$AB$115:$AD$190,3,FALSE)=3),0,IF(VLOOKUP($C31,$AB$115:$AD$190,3,FALSE)=3,1,0))+IF(ISERROR(VLOOKUP($C31,$AE$115:$AG$190,3,FALSE)=3),0,IF(VLOOKUP($C31,$AE$115:$AG$190,3,FALSE)=3,1,0))+IF(ISERROR(VLOOKUP($C31,$AH$115:$AJ$190,3,FALSE)=3),0,IF(VLOOKUP($C31,$AH$115:$AJ$190,3,FALSE)=3,1,0))+IF(ISERROR(VLOOKUP($C31,$AK$115:$AM$190,3,FALSE)=3),0,IF(VLOOKUP($C31,$AK$115:$AM$190,3,FALSE)=3,1,0))+IF(ISERROR(VLOOKUP($C31,$AN$115:$AP$190,3,FALSE)=3),0,IF(VLOOKUP($C31,$AN$115:$AP$190,3,FALSE)=3,1,0))+IF(ISERROR(VLOOKUP($C31,$AQ$115:$AS$190,3,FALSE)=3),0,IF(VLOOKUP($C31,$AQ$115:$AS$190,3,FALSE)=3,1,0))+IF(ISERROR(VLOOKUP($C31,$AT$115:$AV$190,3,FALSE)=3),0,IF(VLOOKUP($C31,$AT$115:$AV$190,3,FALSE)=3,1,0))+IF(ISERROR(VLOOKUP($C31,$AW$115:$AY$190,3,FALSE)=3),0,IF(VLOOKUP($C31,$AW$115:$AY$190,3,FALSE)=3,1,0))+IF(ISERROR(VLOOKUP($C31,$AZ$115:$BB$190,3,FALSE)=3),0,IF(VLOOKUP($C31,$AZ$115:$BB$190,3,FALSE)=3,1,0))+IF(ISERROR(VLOOKUP($C31,$BC$115:$BE$190,3,FALSE)=3),0,IF(VLOOKUP($C31,$BC$115:$BE$190,3,FALSE)=3,1,0))+IF(ISERROR(VLOOKUP($C31,$BF$115:$BH$190,3,FALSE)=3),0,IF(VLOOKUP($C31,$BF$115:$BH$190,3,FALSE)=3,1,0))+IF(ISERROR(VLOOKUP($C31,$BI$115:$BK$190,3,FALSE)=3),0,IF(VLOOKUP($C31,$BI$115:$BK$190,3,FALSE)=3,1,0))</f>
        <v>2</v>
      </c>
      <c r="AH31">
        <f t="shared" ref="AH31:AH45" si="18">IF(ISERROR(VLOOKUP($C31,$A$115:$C$190,3,FALSE)=4),0,IF(VLOOKUP($C31,$A$115:$C$190,3,FALSE)=4,1,0))+IF(ISERROR(VLOOKUP($C31,$D$115:$F$190,3,FALSE)=4),0,IF(VLOOKUP($C31,$D$115:$F$190,3,FALSE)=4,1,0))+IF(ISERROR(VLOOKUP($C31,$G$115:$I$190,3,FALSE)=4),0,IF(VLOOKUP($C31,$G$115:$I$190,3,FALSE)=4,1,0))+IF(ISERROR(VLOOKUP($C31,$J$115:$L$190,3,FALSE)=4),0,IF(VLOOKUP($C31,$J$115:$L$190,3,FALSE)=4,1,0))+IF(ISERROR(VLOOKUP($C31,$M$115:$O$190,3,FALSE)=4),0,IF(VLOOKUP($C31,$M$115:$O$190,3,FALSE)=4,1,0))+IF(ISERROR(VLOOKUP($C31,$P$115:$R$190,3,FALSE)=4),0,IF(VLOOKUP($C31,$P$115:$R$190,3,FALSE)=4,1,0))+IF(ISERROR(VLOOKUP($C31,$S$115:$U$190,3,FALSE)=4),0,IF(VLOOKUP($C31,$S$115:$U$190,3,FALSE)=4,1,0))+IF(ISERROR(VLOOKUP($C31,$V$115:$X$190,3,FALSE)=4),0,IF(VLOOKUP($C31,$V$115:$X$190,3,FALSE)=4,1,0))+IF(ISERROR(VLOOKUP($C31,$Y$115:$AA$190,3,FALSE)=4),0,IF(VLOOKUP($C31,$Y$115:$AA$190,3,FALSE)=4,1,0))+IF(ISERROR(VLOOKUP($C31,$AB$115:$AD$190,3,FALSE)=4),0,IF(VLOOKUP($C31,$AB$115:$AD$190,3,FALSE)=4,1,0))+IF(ISERROR(VLOOKUP($C31,$AE$115:$AG$190,3,FALSE)=4),0,IF(VLOOKUP($C31,$AE$115:$AG$190,3,FALSE)=4,1,0))+IF(ISERROR(VLOOKUP($C31,$AH$115:$AJ$190,3,FALSE)=4),0,IF(VLOOKUP($C31,$AH$115:$AJ$190,3,FALSE)=4,1,0))+IF(ISERROR(VLOOKUP($C31,$AK$115:$AM$190,3,FALSE)=4),0,IF(VLOOKUP($C31,$AK$115:$AM$190,3,FALSE)=4,1,0))+IF(ISERROR(VLOOKUP($C31,$AN$115:$AP$190,3,FALSE)=4),0,IF(VLOOKUP($C31,$AN$115:$AP$190,3,FALSE)=4,1,0))+IF(ISERROR(VLOOKUP($C31,$AQ$115:$AS$190,3,FALSE)=4),0,IF(VLOOKUP($C31,$AQ$115:$AS$190,3,FALSE)=4,1,0))+IF(ISERROR(VLOOKUP($C31,$AT$115:$AV$190,3,FALSE)=4),0,IF(VLOOKUP($C31,$AT$115:$AV$190,3,FALSE)=4,1,0))+IF(ISERROR(VLOOKUP($C31,$AW$115:$AY$190,3,FALSE)=4),0,IF(VLOOKUP($C31,$AW$115:$AY$190,3,FALSE)=4,1,0))+IF(ISERROR(VLOOKUP($C31,$AZ$115:$BB$190,3,FALSE)=4),0,IF(VLOOKUP($C31,$AZ$115:$BB$190,3,FALSE)=4,1,0))+IF(ISERROR(VLOOKUP($C31,$BC$115:$BE$190,3,FALSE)=4),0,IF(VLOOKUP($C31,$BC$115:$BE$190,3,FALSE)=4,1,0))+IF(ISERROR(VLOOKUP($C31,$BF$115:$BH$190,3,FALSE)=4),0,IF(VLOOKUP($C31,$BF$115:$BH$190,3,FALSE)=4,1,0))+IF(ISERROR(VLOOKUP($C31,$BI$115:$BK$190,3,FALSE)=4),0,IF(VLOOKUP($C31,$BI$115:$BK$190,3,FALSE)=4,1,0))</f>
        <v>16</v>
      </c>
      <c r="AI31">
        <f t="shared" si="1"/>
        <v>18</v>
      </c>
      <c r="AJ31" t="str">
        <f t="shared" si="10"/>
        <v/>
      </c>
      <c r="AK31" t="s">
        <v>52</v>
      </c>
      <c r="AL31">
        <f t="shared" si="11"/>
        <v>18</v>
      </c>
      <c r="AM31">
        <f t="shared" si="12"/>
        <v>0</v>
      </c>
      <c r="AN31">
        <f t="shared" si="13"/>
        <v>0</v>
      </c>
      <c r="AO31">
        <f t="shared" si="14"/>
        <v>0</v>
      </c>
      <c r="BH31" t="s">
        <v>628</v>
      </c>
      <c r="BI31" s="30" t="s">
        <v>628</v>
      </c>
    </row>
    <row r="32" spans="1:61" x14ac:dyDescent="0.25">
      <c r="A32" t="s">
        <v>53</v>
      </c>
      <c r="B32" t="s">
        <v>51</v>
      </c>
      <c r="C32" s="30" t="s">
        <v>54</v>
      </c>
      <c r="D32" s="38">
        <v>-9</v>
      </c>
      <c r="E32" s="38">
        <v>-2</v>
      </c>
      <c r="F32" s="38">
        <v>-14</v>
      </c>
      <c r="G32" s="38">
        <v>10</v>
      </c>
      <c r="H32" s="38">
        <v>0</v>
      </c>
      <c r="I32" s="38">
        <v>22</v>
      </c>
      <c r="J32" s="38">
        <v>-3</v>
      </c>
      <c r="K32" s="38">
        <v>6</v>
      </c>
      <c r="L32" s="38">
        <v>7</v>
      </c>
      <c r="M32" s="38">
        <v>3</v>
      </c>
      <c r="N32" s="38">
        <v>23</v>
      </c>
      <c r="O32" s="38">
        <v>-5</v>
      </c>
      <c r="P32" s="38">
        <v>-2</v>
      </c>
      <c r="Q32" s="38">
        <v>-3</v>
      </c>
      <c r="R32" s="38">
        <v>-4</v>
      </c>
      <c r="S32" s="38">
        <v>21</v>
      </c>
      <c r="T32" s="38">
        <v>5</v>
      </c>
      <c r="U32" s="38">
        <v>-15</v>
      </c>
      <c r="V32" s="38">
        <v>-4</v>
      </c>
      <c r="W32" s="38" t="s">
        <v>9</v>
      </c>
      <c r="X32" s="38" t="s">
        <v>9</v>
      </c>
      <c r="Y32" s="20">
        <f t="shared" si="2"/>
        <v>36</v>
      </c>
      <c r="Z32" s="2">
        <f t="shared" si="0"/>
        <v>19</v>
      </c>
      <c r="AA32" s="2">
        <f t="shared" si="3"/>
        <v>8</v>
      </c>
      <c r="AB32" s="2">
        <f t="shared" si="4"/>
        <v>1</v>
      </c>
      <c r="AC32" s="2">
        <f t="shared" si="5"/>
        <v>10</v>
      </c>
      <c r="AE32">
        <f t="shared" si="15"/>
        <v>0</v>
      </c>
      <c r="AF32">
        <f t="shared" si="16"/>
        <v>0</v>
      </c>
      <c r="AG32">
        <f t="shared" si="17"/>
        <v>3</v>
      </c>
      <c r="AH32">
        <f t="shared" si="18"/>
        <v>16</v>
      </c>
      <c r="AI32">
        <f t="shared" si="1"/>
        <v>19</v>
      </c>
      <c r="AJ32" t="str">
        <f t="shared" si="10"/>
        <v/>
      </c>
      <c r="AK32" t="s">
        <v>54</v>
      </c>
      <c r="AL32">
        <f t="shared" si="11"/>
        <v>0</v>
      </c>
      <c r="AM32">
        <f t="shared" si="12"/>
        <v>19</v>
      </c>
      <c r="AN32">
        <f t="shared" si="13"/>
        <v>0</v>
      </c>
      <c r="AO32">
        <f t="shared" si="14"/>
        <v>0</v>
      </c>
      <c r="BI32" s="30" t="s">
        <v>726</v>
      </c>
    </row>
    <row r="33" spans="1:61" x14ac:dyDescent="0.25">
      <c r="A33" t="s">
        <v>32</v>
      </c>
      <c r="B33" t="s">
        <v>381</v>
      </c>
      <c r="C33" s="30" t="s">
        <v>396</v>
      </c>
      <c r="D33" s="38">
        <v>2</v>
      </c>
      <c r="E33" s="38">
        <v>1</v>
      </c>
      <c r="F33" s="38">
        <v>-5</v>
      </c>
      <c r="G33" s="38">
        <v>-7</v>
      </c>
      <c r="H33" s="38">
        <v>5</v>
      </c>
      <c r="I33" s="38">
        <v>-9</v>
      </c>
      <c r="J33" s="38">
        <v>5</v>
      </c>
      <c r="K33" s="38">
        <v>-1</v>
      </c>
      <c r="L33" s="38">
        <v>10</v>
      </c>
      <c r="M33" s="38">
        <v>4</v>
      </c>
      <c r="N33" s="38">
        <v>-7</v>
      </c>
      <c r="O33" s="38">
        <v>-5</v>
      </c>
      <c r="P33" s="38">
        <v>-3</v>
      </c>
      <c r="Q33" s="38">
        <v>-13</v>
      </c>
      <c r="R33" s="38">
        <v>32</v>
      </c>
      <c r="S33" s="38">
        <v>-2</v>
      </c>
      <c r="T33" s="38">
        <v>-5</v>
      </c>
      <c r="U33" s="38">
        <v>-7</v>
      </c>
      <c r="V33" s="38" t="s">
        <v>9</v>
      </c>
      <c r="W33" s="38" t="s">
        <v>9</v>
      </c>
      <c r="X33" s="38" t="s">
        <v>9</v>
      </c>
      <c r="Y33" s="20">
        <f t="shared" si="2"/>
        <v>-5</v>
      </c>
      <c r="Z33" s="2">
        <f t="shared" si="0"/>
        <v>18</v>
      </c>
      <c r="AA33" s="2">
        <f t="shared" si="3"/>
        <v>7</v>
      </c>
      <c r="AB33" s="2">
        <f t="shared" si="4"/>
        <v>0</v>
      </c>
      <c r="AC33" s="2">
        <f t="shared" si="5"/>
        <v>11</v>
      </c>
      <c r="AE33">
        <f t="shared" si="15"/>
        <v>0</v>
      </c>
      <c r="AF33">
        <f t="shared" si="16"/>
        <v>15</v>
      </c>
      <c r="AG33">
        <f t="shared" si="17"/>
        <v>3</v>
      </c>
      <c r="AH33">
        <f t="shared" si="18"/>
        <v>0</v>
      </c>
      <c r="AI33">
        <f t="shared" si="1"/>
        <v>18</v>
      </c>
      <c r="AJ33" t="str">
        <f t="shared" si="10"/>
        <v/>
      </c>
      <c r="AK33" t="s">
        <v>396</v>
      </c>
      <c r="AL33">
        <f t="shared" si="11"/>
        <v>18</v>
      </c>
      <c r="AM33">
        <f t="shared" si="12"/>
        <v>0</v>
      </c>
      <c r="AN33">
        <f t="shared" si="13"/>
        <v>0</v>
      </c>
      <c r="AO33">
        <f t="shared" si="14"/>
        <v>0</v>
      </c>
      <c r="BH33" t="s">
        <v>52</v>
      </c>
      <c r="BI33" s="30" t="s">
        <v>52</v>
      </c>
    </row>
    <row r="34" spans="1:61" x14ac:dyDescent="0.25">
      <c r="A34" t="s">
        <v>159</v>
      </c>
      <c r="B34" t="s">
        <v>747</v>
      </c>
      <c r="C34" s="30" t="s">
        <v>727</v>
      </c>
      <c r="D34" s="38" t="s">
        <v>9</v>
      </c>
      <c r="E34" s="38" t="s">
        <v>9</v>
      </c>
      <c r="F34" s="38" t="s">
        <v>9</v>
      </c>
      <c r="G34" s="38" t="s">
        <v>9</v>
      </c>
      <c r="H34" s="38" t="s">
        <v>9</v>
      </c>
      <c r="I34" s="38">
        <v>-7</v>
      </c>
      <c r="J34" s="38" t="s">
        <v>9</v>
      </c>
      <c r="K34" s="38" t="s">
        <v>9</v>
      </c>
      <c r="L34" s="38" t="s">
        <v>9</v>
      </c>
      <c r="M34" s="38" t="s">
        <v>9</v>
      </c>
      <c r="N34" s="38" t="s">
        <v>9</v>
      </c>
      <c r="O34" s="38" t="s">
        <v>9</v>
      </c>
      <c r="P34" s="38" t="s">
        <v>9</v>
      </c>
      <c r="Q34" s="38" t="s">
        <v>9</v>
      </c>
      <c r="R34" s="38" t="s">
        <v>9</v>
      </c>
      <c r="S34" s="38" t="s">
        <v>9</v>
      </c>
      <c r="T34" s="38" t="s">
        <v>9</v>
      </c>
      <c r="U34" s="38" t="s">
        <v>9</v>
      </c>
      <c r="V34" s="38" t="s">
        <v>9</v>
      </c>
      <c r="W34" s="38" t="s">
        <v>9</v>
      </c>
      <c r="X34" s="38" t="s">
        <v>9</v>
      </c>
      <c r="Y34" s="20">
        <f t="shared" si="2"/>
        <v>-7</v>
      </c>
      <c r="Z34" s="2">
        <f t="shared" si="0"/>
        <v>1</v>
      </c>
      <c r="AA34" s="2">
        <f t="shared" si="3"/>
        <v>0</v>
      </c>
      <c r="AB34" s="2">
        <f t="shared" si="4"/>
        <v>0</v>
      </c>
      <c r="AC34" s="2">
        <f t="shared" si="5"/>
        <v>1</v>
      </c>
      <c r="AE34">
        <f t="shared" si="15"/>
        <v>0</v>
      </c>
      <c r="AF34">
        <f t="shared" si="16"/>
        <v>1</v>
      </c>
      <c r="AG34">
        <f t="shared" si="17"/>
        <v>0</v>
      </c>
      <c r="AH34">
        <f t="shared" si="18"/>
        <v>0</v>
      </c>
      <c r="AI34">
        <f t="shared" si="1"/>
        <v>1</v>
      </c>
      <c r="AJ34" t="str">
        <f t="shared" si="10"/>
        <v/>
      </c>
      <c r="AK34" t="s">
        <v>727</v>
      </c>
      <c r="AL34">
        <f t="shared" si="11"/>
        <v>0</v>
      </c>
      <c r="AM34">
        <f t="shared" si="12"/>
        <v>0</v>
      </c>
      <c r="AN34">
        <f t="shared" si="13"/>
        <v>0</v>
      </c>
      <c r="AO34">
        <f t="shared" si="14"/>
        <v>1</v>
      </c>
      <c r="BH34" t="s">
        <v>54</v>
      </c>
      <c r="BI34" s="30" t="s">
        <v>54</v>
      </c>
    </row>
    <row r="35" spans="1:61" x14ac:dyDescent="0.25">
      <c r="A35" t="s">
        <v>58</v>
      </c>
      <c r="B35" t="s">
        <v>59</v>
      </c>
      <c r="C35" s="30" t="s">
        <v>60</v>
      </c>
      <c r="D35" s="38" t="s">
        <v>9</v>
      </c>
      <c r="E35" s="38" t="s">
        <v>9</v>
      </c>
      <c r="F35" s="38" t="s">
        <v>9</v>
      </c>
      <c r="G35" s="38" t="s">
        <v>9</v>
      </c>
      <c r="H35" s="38" t="s">
        <v>9</v>
      </c>
      <c r="I35" s="38" t="s">
        <v>9</v>
      </c>
      <c r="J35" s="38" t="s">
        <v>9</v>
      </c>
      <c r="K35" s="38" t="s">
        <v>9</v>
      </c>
      <c r="L35" s="38" t="s">
        <v>9</v>
      </c>
      <c r="M35" s="38">
        <v>17</v>
      </c>
      <c r="N35" s="38">
        <v>13</v>
      </c>
      <c r="O35" s="38" t="s">
        <v>9</v>
      </c>
      <c r="P35" s="38" t="s">
        <v>9</v>
      </c>
      <c r="Q35" s="38">
        <v>-5</v>
      </c>
      <c r="R35" s="38" t="s">
        <v>9</v>
      </c>
      <c r="S35" s="38" t="s">
        <v>9</v>
      </c>
      <c r="T35" s="38" t="s">
        <v>9</v>
      </c>
      <c r="U35" s="38" t="s">
        <v>9</v>
      </c>
      <c r="V35" s="38" t="s">
        <v>9</v>
      </c>
      <c r="W35" s="38" t="s">
        <v>9</v>
      </c>
      <c r="X35" s="38" t="s">
        <v>9</v>
      </c>
      <c r="Y35" s="20">
        <f t="shared" si="2"/>
        <v>25</v>
      </c>
      <c r="Z35" s="2">
        <f t="shared" si="0"/>
        <v>3</v>
      </c>
      <c r="AA35" s="2">
        <f t="shared" si="3"/>
        <v>2</v>
      </c>
      <c r="AB35" s="2">
        <f t="shared" si="4"/>
        <v>0</v>
      </c>
      <c r="AC35" s="2">
        <f t="shared" si="5"/>
        <v>1</v>
      </c>
      <c r="AE35">
        <f t="shared" si="15"/>
        <v>0</v>
      </c>
      <c r="AF35">
        <f t="shared" si="16"/>
        <v>0</v>
      </c>
      <c r="AG35">
        <f t="shared" si="17"/>
        <v>2</v>
      </c>
      <c r="AH35">
        <f t="shared" si="18"/>
        <v>1</v>
      </c>
      <c r="AI35">
        <f t="shared" si="1"/>
        <v>3</v>
      </c>
      <c r="AJ35" t="str">
        <f t="shared" si="10"/>
        <v/>
      </c>
      <c r="AK35" t="s">
        <v>60</v>
      </c>
      <c r="AL35">
        <f t="shared" si="11"/>
        <v>0</v>
      </c>
      <c r="AM35">
        <f t="shared" si="12"/>
        <v>0</v>
      </c>
      <c r="AN35">
        <f t="shared" si="13"/>
        <v>2</v>
      </c>
      <c r="AO35">
        <f t="shared" si="14"/>
        <v>1</v>
      </c>
      <c r="BH35" t="s">
        <v>396</v>
      </c>
      <c r="BI35" s="30" t="s">
        <v>396</v>
      </c>
    </row>
    <row r="36" spans="1:61" x14ac:dyDescent="0.25">
      <c r="A36" s="19" t="s">
        <v>679</v>
      </c>
      <c r="B36" s="19" t="s">
        <v>680</v>
      </c>
      <c r="C36" s="30" t="s">
        <v>700</v>
      </c>
      <c r="D36" s="38">
        <v>18</v>
      </c>
      <c r="E36" s="38">
        <v>0</v>
      </c>
      <c r="F36" s="38">
        <v>-12</v>
      </c>
      <c r="G36" s="38" t="s">
        <v>9</v>
      </c>
      <c r="H36" s="38">
        <v>-9</v>
      </c>
      <c r="I36" s="38">
        <v>8</v>
      </c>
      <c r="J36" s="38">
        <v>6</v>
      </c>
      <c r="K36" s="38">
        <v>-8</v>
      </c>
      <c r="L36" s="38">
        <v>4</v>
      </c>
      <c r="M36" s="38">
        <v>6</v>
      </c>
      <c r="N36" s="38">
        <v>-13</v>
      </c>
      <c r="O36" s="38">
        <v>-12</v>
      </c>
      <c r="P36" s="38" t="s">
        <v>9</v>
      </c>
      <c r="Q36" s="38">
        <v>-5</v>
      </c>
      <c r="R36" s="38">
        <v>3</v>
      </c>
      <c r="S36" s="38">
        <v>16</v>
      </c>
      <c r="T36" s="38">
        <v>16</v>
      </c>
      <c r="U36" s="38">
        <v>2</v>
      </c>
      <c r="V36" s="38" t="s">
        <v>9</v>
      </c>
      <c r="W36" s="38" t="s">
        <v>9</v>
      </c>
      <c r="X36" s="38" t="s">
        <v>9</v>
      </c>
      <c r="Y36" s="20">
        <f t="shared" si="2"/>
        <v>20</v>
      </c>
      <c r="Z36" s="2">
        <f t="shared" si="0"/>
        <v>16</v>
      </c>
      <c r="AA36" s="2">
        <f t="shared" si="3"/>
        <v>9</v>
      </c>
      <c r="AB36" s="2">
        <f t="shared" si="4"/>
        <v>1</v>
      </c>
      <c r="AC36" s="2">
        <f t="shared" si="5"/>
        <v>6</v>
      </c>
      <c r="AE36">
        <f t="shared" si="15"/>
        <v>6</v>
      </c>
      <c r="AF36">
        <f t="shared" si="16"/>
        <v>9</v>
      </c>
      <c r="AG36">
        <f t="shared" si="17"/>
        <v>1</v>
      </c>
      <c r="AH36">
        <f t="shared" si="18"/>
        <v>0</v>
      </c>
      <c r="AI36">
        <f t="shared" si="1"/>
        <v>16</v>
      </c>
      <c r="AJ36" t="str">
        <f t="shared" si="10"/>
        <v/>
      </c>
      <c r="AK36" t="s">
        <v>700</v>
      </c>
      <c r="AL36">
        <f t="shared" si="11"/>
        <v>0</v>
      </c>
      <c r="AM36">
        <f t="shared" si="12"/>
        <v>0</v>
      </c>
      <c r="AN36">
        <f t="shared" si="13"/>
        <v>0</v>
      </c>
      <c r="AO36">
        <f t="shared" si="14"/>
        <v>16</v>
      </c>
      <c r="BI36" s="30" t="s">
        <v>727</v>
      </c>
    </row>
    <row r="37" spans="1:61" x14ac:dyDescent="0.25">
      <c r="A37" t="s">
        <v>643</v>
      </c>
      <c r="B37" t="s">
        <v>644</v>
      </c>
      <c r="C37" s="30" t="s">
        <v>602</v>
      </c>
      <c r="D37" s="38">
        <v>-9</v>
      </c>
      <c r="E37" s="38">
        <v>-2</v>
      </c>
      <c r="F37" s="38">
        <v>-14</v>
      </c>
      <c r="G37" s="38">
        <v>14</v>
      </c>
      <c r="H37" s="38">
        <v>3</v>
      </c>
      <c r="I37" s="38">
        <v>6</v>
      </c>
      <c r="J37" s="38">
        <v>3</v>
      </c>
      <c r="K37" s="38">
        <v>4</v>
      </c>
      <c r="L37" s="38">
        <v>9</v>
      </c>
      <c r="M37" s="38">
        <v>-13</v>
      </c>
      <c r="N37" s="38">
        <v>-5</v>
      </c>
      <c r="O37" s="38">
        <v>6</v>
      </c>
      <c r="P37" s="38">
        <v>6</v>
      </c>
      <c r="Q37" s="38">
        <v>1</v>
      </c>
      <c r="R37" s="38">
        <v>0</v>
      </c>
      <c r="S37" s="38">
        <v>4</v>
      </c>
      <c r="T37" s="38">
        <v>-21</v>
      </c>
      <c r="U37" s="38">
        <v>-11</v>
      </c>
      <c r="V37" s="38">
        <v>-2</v>
      </c>
      <c r="W37" s="38" t="s">
        <v>9</v>
      </c>
      <c r="X37" s="38" t="s">
        <v>9</v>
      </c>
      <c r="Y37" s="20">
        <f t="shared" si="2"/>
        <v>-21</v>
      </c>
      <c r="Z37" s="2">
        <f t="shared" si="0"/>
        <v>19</v>
      </c>
      <c r="AA37" s="2">
        <f t="shared" si="3"/>
        <v>10</v>
      </c>
      <c r="AB37" s="2">
        <f t="shared" si="4"/>
        <v>1</v>
      </c>
      <c r="AC37" s="2">
        <f t="shared" si="5"/>
        <v>8</v>
      </c>
      <c r="AE37">
        <f t="shared" si="15"/>
        <v>19</v>
      </c>
      <c r="AF37">
        <f t="shared" si="16"/>
        <v>0</v>
      </c>
      <c r="AG37">
        <f t="shared" si="17"/>
        <v>0</v>
      </c>
      <c r="AH37">
        <f t="shared" si="18"/>
        <v>0</v>
      </c>
      <c r="AI37">
        <f t="shared" si="1"/>
        <v>19</v>
      </c>
      <c r="AJ37" t="str">
        <f t="shared" si="10"/>
        <v/>
      </c>
      <c r="AK37" t="s">
        <v>602</v>
      </c>
      <c r="AL37">
        <f t="shared" si="11"/>
        <v>1</v>
      </c>
      <c r="AM37">
        <f t="shared" si="12"/>
        <v>18</v>
      </c>
      <c r="AN37">
        <f t="shared" si="13"/>
        <v>0</v>
      </c>
      <c r="AO37">
        <f t="shared" si="14"/>
        <v>0</v>
      </c>
      <c r="BH37" t="s">
        <v>60</v>
      </c>
      <c r="BI37" s="30" t="s">
        <v>60</v>
      </c>
    </row>
    <row r="38" spans="1:61" x14ac:dyDescent="0.25">
      <c r="A38" t="s">
        <v>13</v>
      </c>
      <c r="B38" t="s">
        <v>162</v>
      </c>
      <c r="C38" s="30" t="s">
        <v>234</v>
      </c>
      <c r="D38" s="38">
        <v>-2</v>
      </c>
      <c r="E38" s="38">
        <v>4</v>
      </c>
      <c r="F38" s="38">
        <v>-7</v>
      </c>
      <c r="G38" s="38">
        <v>1</v>
      </c>
      <c r="H38" s="38">
        <v>1</v>
      </c>
      <c r="I38" s="38">
        <v>0</v>
      </c>
      <c r="J38" s="38">
        <v>32</v>
      </c>
      <c r="K38" s="38">
        <v>-19</v>
      </c>
      <c r="L38" s="38">
        <v>-10</v>
      </c>
      <c r="M38" s="38">
        <v>17</v>
      </c>
      <c r="N38" s="38">
        <v>3</v>
      </c>
      <c r="O38" s="38">
        <v>8</v>
      </c>
      <c r="P38" s="38" t="s">
        <v>9</v>
      </c>
      <c r="Q38" s="38">
        <v>12</v>
      </c>
      <c r="R38" s="38">
        <v>1</v>
      </c>
      <c r="S38" s="38">
        <v>-19</v>
      </c>
      <c r="T38" s="38">
        <v>-10</v>
      </c>
      <c r="U38" s="38">
        <v>8</v>
      </c>
      <c r="V38" s="38">
        <v>16</v>
      </c>
      <c r="W38" s="38">
        <v>1</v>
      </c>
      <c r="X38" s="38">
        <v>-19</v>
      </c>
      <c r="Y38" s="20">
        <f t="shared" si="2"/>
        <v>18</v>
      </c>
      <c r="Z38" s="2">
        <f t="shared" si="0"/>
        <v>20</v>
      </c>
      <c r="AA38" s="2">
        <f t="shared" si="3"/>
        <v>12</v>
      </c>
      <c r="AB38" s="2">
        <f t="shared" si="4"/>
        <v>1</v>
      </c>
      <c r="AC38" s="2">
        <f t="shared" si="5"/>
        <v>7</v>
      </c>
      <c r="AE38">
        <f t="shared" si="15"/>
        <v>0</v>
      </c>
      <c r="AF38">
        <f t="shared" si="16"/>
        <v>0</v>
      </c>
      <c r="AG38">
        <f t="shared" si="17"/>
        <v>3</v>
      </c>
      <c r="AH38">
        <f t="shared" si="18"/>
        <v>17</v>
      </c>
      <c r="AI38">
        <f t="shared" si="1"/>
        <v>20</v>
      </c>
      <c r="AJ38" t="str">
        <f t="shared" si="10"/>
        <v/>
      </c>
      <c r="AK38" t="s">
        <v>234</v>
      </c>
      <c r="AL38">
        <f t="shared" si="11"/>
        <v>0</v>
      </c>
      <c r="AM38">
        <f t="shared" si="12"/>
        <v>0</v>
      </c>
      <c r="AN38">
        <f t="shared" si="13"/>
        <v>20</v>
      </c>
      <c r="AO38">
        <f t="shared" si="14"/>
        <v>0</v>
      </c>
      <c r="BH38" t="s">
        <v>700</v>
      </c>
      <c r="BI38" s="30" t="s">
        <v>700</v>
      </c>
    </row>
    <row r="39" spans="1:61" x14ac:dyDescent="0.25">
      <c r="A39" t="s">
        <v>534</v>
      </c>
      <c r="B39" t="s">
        <v>535</v>
      </c>
      <c r="C39" s="30" t="s">
        <v>494</v>
      </c>
      <c r="D39" s="38">
        <v>13</v>
      </c>
      <c r="E39" s="38">
        <v>-3</v>
      </c>
      <c r="F39" s="38">
        <v>5</v>
      </c>
      <c r="G39" s="38">
        <v>10</v>
      </c>
      <c r="H39" s="38">
        <v>4</v>
      </c>
      <c r="I39" s="38">
        <v>-4</v>
      </c>
      <c r="J39" s="38">
        <v>4</v>
      </c>
      <c r="K39" s="38">
        <v>0</v>
      </c>
      <c r="L39" s="38">
        <v>-6</v>
      </c>
      <c r="M39" s="38">
        <v>-3</v>
      </c>
      <c r="N39" s="38">
        <v>-5</v>
      </c>
      <c r="O39" s="38">
        <v>-3</v>
      </c>
      <c r="P39" s="38">
        <v>1</v>
      </c>
      <c r="Q39" s="38">
        <v>-2</v>
      </c>
      <c r="R39" s="38">
        <v>1</v>
      </c>
      <c r="S39" s="38">
        <v>10</v>
      </c>
      <c r="T39" s="38">
        <v>-10</v>
      </c>
      <c r="U39" s="38">
        <v>4</v>
      </c>
      <c r="V39" s="38">
        <v>-6</v>
      </c>
      <c r="W39" s="38" t="s">
        <v>9</v>
      </c>
      <c r="X39" s="38" t="s">
        <v>9</v>
      </c>
      <c r="Y39" s="20">
        <f t="shared" si="2"/>
        <v>10</v>
      </c>
      <c r="Z39" s="2">
        <f t="shared" si="0"/>
        <v>19</v>
      </c>
      <c r="AA39" s="2">
        <f t="shared" si="3"/>
        <v>9</v>
      </c>
      <c r="AB39" s="2">
        <f t="shared" si="4"/>
        <v>1</v>
      </c>
      <c r="AC39" s="2">
        <f t="shared" si="5"/>
        <v>9</v>
      </c>
      <c r="AE39">
        <f>IF(ISERROR(VLOOKUP($C39,$A$115:$C$190,3,FALSE)=1),0,IF(VLOOKUP($C39,$A$115:$C$190,3,FALSE)=1,1,0))+IF(ISERROR(VLOOKUP($C39,$D$115:$F$190,3,FALSE)=1),0,IF(VLOOKUP($C39,$D$115:$F$190,3,FALSE)=1,1,0))+IF(ISERROR(VLOOKUP($C39,$G$115:$I$190,3,FALSE)=1),0,IF(VLOOKUP($C39,$G$115:$I$190,3,FALSE)=1,1,0))+IF(ISERROR(VLOOKUP($C39,$J$115:$L$190,3,FALSE)=1),0,IF(VLOOKUP($C39,$J$115:$L$188,3,FALSE)=1,1,0))+IF(ISERROR(VLOOKUP($C39,$M$115:$O$188,3,FALSE)=1),0,IF(VLOOKUP($C39,$M$115:$O$188,3,FALSE)=1,1,0))+IF(ISERROR(VLOOKUP($C39,$P$115:$R$190,3,FALSE)=1),0,IF(VLOOKUP($C39,$P$115:$R$190,3,FALSE)=1,1,0))+IF(ISERROR(VLOOKUP($C39,$S$115:$U$190,3,FALSE)=1),0,IF(VLOOKUP($C39,$S$115:$U$190,3,FALSE)=1,1,0))+IF(ISERROR(VLOOKUP($C39,$V$115:$X$190,3,FALSE)=1),0,IF(VLOOKUP($C39,$V$115:$X$190,3,FALSE)=1,1,0))+IF(ISERROR(VLOOKUP($C39,$Y$115:$AA$190,3,FALSE)=1),0,IF(VLOOKUP($C39,$Y$115:$AA$190,3,FALSE)=1,1,0))+IF(ISERROR(VLOOKUP($C39,$AB$115:$AD$190,3,FALSE)=1),0,IF(VLOOKUP($C39,$AB$115:$AD$190,3,FALSE)=1,1,0))+IF(ISERROR(VLOOKUP($C39,$AE$115:$AG$190,3,FALSE)=1),0,IF(VLOOKUP($C39,$AE$115:$AG$190,3,FALSE)=1,1,0))+IF(ISERROR(VLOOKUP($C39,$AH$115:$AJ$190,3,FALSE)=1),0,IF(VLOOKUP($C39,$AH$115:$AJ$190,3,FALSE)=1,1,0))+IF(ISERROR(VLOOKUP($C39,$AK$115:$AM$190,3,FALSE)=1),0,IF(VLOOKUP($C39,$AK$115:$AM$190,3,FALSE)=1,1,0))+IF(ISERROR(VLOOKUP($C39,$AN$115:$AP$190,3,FALSE)=1),0,IF(VLOOKUP($C39,$AN$115:$AP$190,3,FALSE)=1,1,0))+IF(ISERROR(VLOOKUP($C39,$AQ$115:$AS$190,3,FALSE)=1),0,IF(VLOOKUP($C39,$AQ$115:$AS$190,3,FALSE)=1,1,0))+IF(ISERROR(VLOOKUP($C39,$AT$115:$AV$190,3,FALSE)=1),0,IF(VLOOKUP($C39,$AT$115:$AV$190,3,FALSE)=1,1,0))+IF(ISERROR(VLOOKUP($C39,$AW$115:$AY$190,3,FALSE)=1),0,IF(VLOOKUP($C39,$AW$115:$AY$190,3,FALSE)=1,1,0))+IF(ISERROR(VLOOKUP($C39,$AZ$115:$BB$190,3,FALSE)=1),0,IF(VLOOKUP($C39,$AZ$115:$BB$190,3,FALSE)=1,1,0))+IF(ISERROR(VLOOKUP($C39,$BC$115:$BE$190,3,FALSE)=1),0,IF(VLOOKUP($C39,$BC$115:$BE$190,3,FALSE)=1,1,0))+IF(ISERROR(VLOOKUP($C39,$BF$115:$BH$190,3,FALSE)=1),0,IF(VLOOKUP($C39,$BF$115:$BH$190,3,FALSE)=1,1,0))+IF(ISERROR(VLOOKUP($C39,$BI$115:$BK$190,3,FALSE)=1),0,IF(VLOOKUP($C39,$BI$115:$BK$190,3,FALSE)=1,1,0))</f>
        <v>19</v>
      </c>
      <c r="AF39">
        <f>IF(ISERROR(VLOOKUP($C39,$A$115:$C$190,3,FALSE)=2),0,IF(VLOOKUP($C39,$A$115:$C$190,3,FALSE)=2,1,0))+IF(ISERROR(VLOOKUP($C39,$D$115:$F$190,3,FALSE)=2),0,IF(VLOOKUP($C39,$D$115:$F$190,3,FALSE)=2,1,0))+IF(ISERROR(VLOOKUP($C39,$G$115:$I$190,3,FALSE)=2),0,IF(VLOOKUP($C39,$G$115:$I$190,3,FALSE)=2,1,0))+IF(ISERROR(VLOOKUP($C39,$J$115:$L$190,3,FALSE)=2),0,IF(VLOOKUP($C39,$J$115:$L$190,3,FALSE)=2,1,0))+IF(ISERROR(VLOOKUP($C39,$M$115:$O$190,3,FALSE)=2),0,IF(VLOOKUP($C39,$M$115:$O$190,3,FALSE)=2,1,0))+IF(ISERROR(VLOOKUP($C39,$P$115:$R$190,3,FALSE)=2),0,IF(VLOOKUP($C39,$P$115:$R$190,3,FALSE)=2,1,0))+IF(ISERROR(VLOOKUP($C39,$S$115:$U$190,3,FALSE)=2),0,IF(VLOOKUP($C39,$S$115:$U$190,3,FALSE)=2,1,0))+IF(ISERROR(VLOOKUP($C39,$V$115:$X$190,3,FALSE)=2),0,IF(VLOOKUP($C39,$V$115:$X$190,3,FALSE)=2,1,0))+IF(ISERROR(VLOOKUP($C39,$Y$115:$AA$190,3,FALSE)=2),0,IF(VLOOKUP($C39,$Y$115:$AA$190,3,FALSE)=2,1,0))+IF(ISERROR(VLOOKUP($C39,$AB$115:$AD$190,3,FALSE)=2),0,IF(VLOOKUP($C39,$AB$115:$AD$190,3,FALSE)=2,1,0))+IF(ISERROR(VLOOKUP($C39,$AE$115:$AG$190,3,FALSE)=2),0,IF(VLOOKUP($C39,$AE$115:$AG$190,3,FALSE)=2,1,0))+IF(ISERROR(VLOOKUP($C39,$AH$115:$AJ$190,3,FALSE)=2),0,IF(VLOOKUP($C39,$AH$115:$AJ$190,3,FALSE)=2,1,0))+IF(ISERROR(VLOOKUP($C39,$AK$115:$AM$190,3,FALSE)=2),0,IF(VLOOKUP($C39,$AK$115:$AM$190,3,FALSE)=2,1,0))+IF(ISERROR(VLOOKUP($C39,$AN$115:$AP$190,3,FALSE)=2),0,IF(VLOOKUP($C39,$AN$115:$AP$190,3,FALSE)=2,1,0))+IF(ISERROR(VLOOKUP($C39,$AQ$115:$AS$190,3,FALSE)=2),0,IF(VLOOKUP($C39,$AQ$115:$AS$190,3,FALSE)=2,1,0))+IF(ISERROR(VLOOKUP($C39,$AT$115:$AV$190,3,FALSE)=2),0,IF(VLOOKUP($C39,$AT$115:$AV$190,3,FALSE)=2,1,0))+IF(ISERROR(VLOOKUP($C39,$AW$115:$AY$190,3,FALSE)=2),0,IF(VLOOKUP($C39,$AW$115:$AY$190,3,FALSE)=2,1,0))+IF(ISERROR(VLOOKUP($C39,$AZ$115:$BB$190,3,FALSE)=2),0,IF(VLOOKUP($C39,$AZ$115:$BB$190,3,FALSE)=2,1,0))+IF(ISERROR(VLOOKUP($C39,$BC$115:$BE$190,3,FALSE)=2),0,IF(VLOOKUP($C39,$BC$115:$BE$190,3,FALSE)=2,1,0))+IF(ISERROR(VLOOKUP($C39,$BF$115:$BH$190,3,FALSE)=2),0,IF(VLOOKUP($C39,$BF$115:$BH$190,3,FALSE)=2,1,0))+IF(ISERROR(VLOOKUP($C39,$BI$115:$BK$190,3,FALSE)=2),0,IF(VLOOKUP($C39,$BI$115:$BK$190,3,FALSE)=2,1,0))</f>
        <v>0</v>
      </c>
      <c r="AG39">
        <f>IF(ISERROR(VLOOKUP($C39,$A$115:$C$190,3,FALSE)=3),0,IF(VLOOKUP($C39,$A$115:$C$190,3,FALSE)=3,1,0))+IF(ISERROR(VLOOKUP($C39,$D$115:$F$190,3,FALSE)=3),0,IF(VLOOKUP($C39,$D$115:$F$190,3,FALSE)=3,1,0))+IF(ISERROR(VLOOKUP($C39,$G$115:$I$190,3,FALSE)=3),0,IF(VLOOKUP($C39,$G$115:$I$190,3,FALSE)=3,1,0))+IF(ISERROR(VLOOKUP($C39,$J$115:$L$190,3,FALSE)=3),0,IF(VLOOKUP($C39,$J$115:$L$190,3,FALSE)=3,1,0))+IF(ISERROR(VLOOKUP($C39,$M$115:$O$190,3,FALSE)=3),0,IF(VLOOKUP($C39,$M$115:$O$190,3,FALSE)=3,1,0))+IF(ISERROR(VLOOKUP($C39,$P$115:$R$190,3,FALSE)=3),0,IF(VLOOKUP($C39,$P$115:$R$190,3,FALSE)=3,1,0))+IF(ISERROR(VLOOKUP($C39,$S$115:$U$190,3,FALSE)=3),0,IF(VLOOKUP($C39,$S$115:$U$190,3,FALSE)=3,1,0))+IF(ISERROR(VLOOKUP($C39,$V$115:$X$190,3,FALSE)=3),0,IF(VLOOKUP($C39,$V$115:$X$190,3,FALSE)=3,1,0))+IF(ISERROR(VLOOKUP($C39,$Y$115:$AA$190,3,FALSE)=3),0,IF(VLOOKUP($C39,$Y$115:$AA$190,3,FALSE)=3,1,0))+IF(ISERROR(VLOOKUP($C39,$AB$115:$AD$190,3,FALSE)=3),0,IF(VLOOKUP($C39,$AB$115:$AD$190,3,FALSE)=3,1,0))+IF(ISERROR(VLOOKUP($C39,$AE$115:$AG$190,3,FALSE)=3),0,IF(VLOOKUP($C39,$AE$115:$AG$190,3,FALSE)=3,1,0))+IF(ISERROR(VLOOKUP($C39,$AH$115:$AJ$190,3,FALSE)=3),0,IF(VLOOKUP($C39,$AH$115:$AJ$190,3,FALSE)=3,1,0))+IF(ISERROR(VLOOKUP($C39,$AK$115:$AM$190,3,FALSE)=3),0,IF(VLOOKUP($C39,$AK$115:$AM$190,3,FALSE)=3,1,0))+IF(ISERROR(VLOOKUP($C39,$AN$115:$AP$190,3,FALSE)=3),0,IF(VLOOKUP($C39,$AN$115:$AP$190,3,FALSE)=3,1,0))+IF(ISERROR(VLOOKUP($C39,$AQ$115:$AS$190,3,FALSE)=3),0,IF(VLOOKUP($C39,$AQ$115:$AS$190,3,FALSE)=3,1,0))+IF(ISERROR(VLOOKUP($C39,$AT$115:$AV$190,3,FALSE)=3),0,IF(VLOOKUP($C39,$AT$115:$AV$190,3,FALSE)=3,1,0))+IF(ISERROR(VLOOKUP($C39,$AW$115:$AY$190,3,FALSE)=3),0,IF(VLOOKUP($C39,$AW$115:$AY$190,3,FALSE)=3,1,0))+IF(ISERROR(VLOOKUP($C39,$AZ$115:$BB$190,3,FALSE)=3),0,IF(VLOOKUP($C39,$AZ$115:$BB$190,3,FALSE)=3,1,0))+IF(ISERROR(VLOOKUP($C39,$BC$115:$BE$190,3,FALSE)=3),0,IF(VLOOKUP($C39,$BC$115:$BE$190,3,FALSE)=3,1,0))+IF(ISERROR(VLOOKUP($C39,$BF$115:$BH$190,3,FALSE)=3),0,IF(VLOOKUP($C39,$BF$115:$BH$190,3,FALSE)=3,1,0))+IF(ISERROR(VLOOKUP($C39,$BI$115:$BK$190,3,FALSE)=3),0,IF(VLOOKUP($C39,$BI$115:$BK$190,3,FALSE)=3,1,0))</f>
        <v>0</v>
      </c>
      <c r="AH39">
        <f>IF(ISERROR(VLOOKUP($C39,$A$115:$C$190,3,FALSE)=4),0,IF(VLOOKUP($C39,$A$115:$C$190,3,FALSE)=4,1,0))+IF(ISERROR(VLOOKUP($C39,$D$115:$F$190,3,FALSE)=4),0,IF(VLOOKUP($C39,$D$115:$F$190,3,FALSE)=4,1,0))+IF(ISERROR(VLOOKUP($C39,$G$115:$I$190,3,FALSE)=4),0,IF(VLOOKUP($C39,$G$115:$I$190,3,FALSE)=4,1,0))+IF(ISERROR(VLOOKUP($C39,$J$115:$L$190,3,FALSE)=4),0,IF(VLOOKUP($C39,$J$115:$L$190,3,FALSE)=4,1,0))+IF(ISERROR(VLOOKUP($C39,$M$115:$O$190,3,FALSE)=4),0,IF(VLOOKUP($C39,$M$115:$O$190,3,FALSE)=4,1,0))+IF(ISERROR(VLOOKUP($C39,$P$115:$R$190,3,FALSE)=4),0,IF(VLOOKUP($C39,$P$115:$R$190,3,FALSE)=4,1,0))+IF(ISERROR(VLOOKUP($C39,$S$115:$U$190,3,FALSE)=4),0,IF(VLOOKUP($C39,$S$115:$U$190,3,FALSE)=4,1,0))+IF(ISERROR(VLOOKUP($C39,$V$115:$X$190,3,FALSE)=4),0,IF(VLOOKUP($C39,$V$115:$X$190,3,FALSE)=4,1,0))+IF(ISERROR(VLOOKUP($C39,$Y$115:$AA$190,3,FALSE)=4),0,IF(VLOOKUP($C39,$Y$115:$AA$190,3,FALSE)=4,1,0))+IF(ISERROR(VLOOKUP($C39,$AB$115:$AD$190,3,FALSE)=4),0,IF(VLOOKUP($C39,$AB$115:$AD$190,3,FALSE)=4,1,0))+IF(ISERROR(VLOOKUP($C39,$AE$115:$AG$190,3,FALSE)=4),0,IF(VLOOKUP($C39,$AE$115:$AG$190,3,FALSE)=4,1,0))+IF(ISERROR(VLOOKUP($C39,$AH$115:$AJ$190,3,FALSE)=4),0,IF(VLOOKUP($C39,$AH$115:$AJ$190,3,FALSE)=4,1,0))+IF(ISERROR(VLOOKUP($C39,$AK$115:$AM$190,3,FALSE)=4),0,IF(VLOOKUP($C39,$AK$115:$AM$190,3,FALSE)=4,1,0))+IF(ISERROR(VLOOKUP($C39,$AN$115:$AP$190,3,FALSE)=4),0,IF(VLOOKUP($C39,$AN$115:$AP$190,3,FALSE)=4,1,0))+IF(ISERROR(VLOOKUP($C39,$AQ$115:$AS$190,3,FALSE)=4),0,IF(VLOOKUP($C39,$AQ$115:$AS$190,3,FALSE)=4,1,0))+IF(ISERROR(VLOOKUP($C39,$AT$115:$AV$190,3,FALSE)=4),0,IF(VLOOKUP($C39,$AT$115:$AV$190,3,FALSE)=4,1,0))+IF(ISERROR(VLOOKUP($C39,$AW$115:$AY$190,3,FALSE)=4),0,IF(VLOOKUP($C39,$AW$115:$AY$190,3,FALSE)=4,1,0))+IF(ISERROR(VLOOKUP($C39,$AZ$115:$BB$190,3,FALSE)=4),0,IF(VLOOKUP($C39,$AZ$115:$BB$190,3,FALSE)=4,1,0))+IF(ISERROR(VLOOKUP($C39,$BC$115:$BE$190,3,FALSE)=4),0,IF(VLOOKUP($C39,$BC$115:$BE$190,3,FALSE)=4,1,0))+IF(ISERROR(VLOOKUP($C39,$BF$115:$BH$190,3,FALSE)=4),0,IF(VLOOKUP($C39,$BF$115:$BH$190,3,FALSE)=4,1,0))+IF(ISERROR(VLOOKUP($C39,$BI$115:$BK$190,3,FALSE)=4),0,IF(VLOOKUP($C39,$BI$115:$BK$190,3,FALSE)=4,1,0))</f>
        <v>0</v>
      </c>
      <c r="AI39">
        <f t="shared" si="1"/>
        <v>19</v>
      </c>
      <c r="AJ39" t="str">
        <f t="shared" si="10"/>
        <v/>
      </c>
      <c r="AK39" t="s">
        <v>494</v>
      </c>
      <c r="AL39">
        <f t="shared" si="11"/>
        <v>0</v>
      </c>
      <c r="AM39">
        <f t="shared" si="12"/>
        <v>19</v>
      </c>
      <c r="AN39">
        <f t="shared" si="13"/>
        <v>0</v>
      </c>
      <c r="AO39">
        <f t="shared" si="14"/>
        <v>0</v>
      </c>
      <c r="BH39" t="s">
        <v>602</v>
      </c>
      <c r="BI39" s="30" t="s">
        <v>602</v>
      </c>
    </row>
    <row r="40" spans="1:61" x14ac:dyDescent="0.25">
      <c r="A40" t="s">
        <v>662</v>
      </c>
      <c r="B40" t="s">
        <v>681</v>
      </c>
      <c r="C40" s="30" t="s">
        <v>701</v>
      </c>
      <c r="D40" s="38" t="s">
        <v>9</v>
      </c>
      <c r="E40" s="38" t="s">
        <v>9</v>
      </c>
      <c r="F40" s="38">
        <v>3</v>
      </c>
      <c r="G40" s="38" t="s">
        <v>9</v>
      </c>
      <c r="H40" s="38" t="s">
        <v>9</v>
      </c>
      <c r="I40" s="38" t="s">
        <v>9</v>
      </c>
      <c r="J40" s="38" t="s">
        <v>9</v>
      </c>
      <c r="K40" s="38" t="s">
        <v>9</v>
      </c>
      <c r="L40" s="38" t="s">
        <v>9</v>
      </c>
      <c r="M40" s="38" t="s">
        <v>9</v>
      </c>
      <c r="N40" s="38" t="s">
        <v>9</v>
      </c>
      <c r="O40" s="38" t="s">
        <v>9</v>
      </c>
      <c r="P40" s="38" t="s">
        <v>9</v>
      </c>
      <c r="Q40" s="38" t="s">
        <v>9</v>
      </c>
      <c r="R40" s="38" t="s">
        <v>9</v>
      </c>
      <c r="S40" s="38" t="s">
        <v>9</v>
      </c>
      <c r="T40" s="38" t="s">
        <v>9</v>
      </c>
      <c r="U40" s="38" t="s">
        <v>9</v>
      </c>
      <c r="V40" s="38" t="s">
        <v>9</v>
      </c>
      <c r="W40" s="38" t="s">
        <v>9</v>
      </c>
      <c r="X40" s="38" t="s">
        <v>9</v>
      </c>
      <c r="Y40" s="20">
        <f t="shared" si="2"/>
        <v>3</v>
      </c>
      <c r="Z40" s="2">
        <f t="shared" si="0"/>
        <v>1</v>
      </c>
      <c r="AA40" s="2">
        <f t="shared" si="3"/>
        <v>1</v>
      </c>
      <c r="AB40" s="2">
        <f t="shared" si="4"/>
        <v>0</v>
      </c>
      <c r="AC40" s="2">
        <f t="shared" si="5"/>
        <v>0</v>
      </c>
      <c r="AE40">
        <f t="shared" si="15"/>
        <v>0</v>
      </c>
      <c r="AF40">
        <f t="shared" si="16"/>
        <v>1</v>
      </c>
      <c r="AG40">
        <f t="shared" si="17"/>
        <v>0</v>
      </c>
      <c r="AH40">
        <f t="shared" si="18"/>
        <v>0</v>
      </c>
      <c r="AI40">
        <f t="shared" si="1"/>
        <v>1</v>
      </c>
      <c r="AJ40" t="str">
        <f t="shared" si="10"/>
        <v/>
      </c>
      <c r="AK40" t="s">
        <v>701</v>
      </c>
      <c r="AL40">
        <f t="shared" si="11"/>
        <v>0</v>
      </c>
      <c r="AM40">
        <f t="shared" si="12"/>
        <v>0</v>
      </c>
      <c r="AN40">
        <f t="shared" si="13"/>
        <v>0</v>
      </c>
      <c r="AO40">
        <f t="shared" si="14"/>
        <v>1</v>
      </c>
      <c r="BH40" t="s">
        <v>234</v>
      </c>
      <c r="BI40" s="30" t="s">
        <v>234</v>
      </c>
    </row>
    <row r="41" spans="1:61" x14ac:dyDescent="0.25">
      <c r="A41" t="s">
        <v>546</v>
      </c>
      <c r="B41" t="s">
        <v>645</v>
      </c>
      <c r="C41" s="30" t="s">
        <v>613</v>
      </c>
      <c r="D41" s="38">
        <v>-2</v>
      </c>
      <c r="E41" s="38">
        <v>4</v>
      </c>
      <c r="F41" s="38">
        <v>-7</v>
      </c>
      <c r="G41" s="38">
        <v>1</v>
      </c>
      <c r="H41" s="38" t="s">
        <v>9</v>
      </c>
      <c r="I41" s="38">
        <v>-9</v>
      </c>
      <c r="J41" s="38">
        <v>9</v>
      </c>
      <c r="K41" s="38">
        <v>-19</v>
      </c>
      <c r="L41" s="38">
        <v>-10</v>
      </c>
      <c r="M41" s="38">
        <v>5</v>
      </c>
      <c r="N41" s="38">
        <v>7</v>
      </c>
      <c r="O41" s="38">
        <v>8</v>
      </c>
      <c r="P41" s="38" t="s">
        <v>9</v>
      </c>
      <c r="Q41" s="38">
        <v>12</v>
      </c>
      <c r="R41" s="38" t="s">
        <v>9</v>
      </c>
      <c r="S41" s="38">
        <v>4</v>
      </c>
      <c r="T41" s="38">
        <v>-10</v>
      </c>
      <c r="U41" s="38">
        <v>8</v>
      </c>
      <c r="V41" s="38">
        <v>16</v>
      </c>
      <c r="W41" s="38">
        <v>1</v>
      </c>
      <c r="X41" s="38">
        <v>-19</v>
      </c>
      <c r="Y41" s="20">
        <f t="shared" si="2"/>
        <v>-1</v>
      </c>
      <c r="Z41" s="2">
        <f t="shared" si="0"/>
        <v>18</v>
      </c>
      <c r="AA41" s="2">
        <f t="shared" si="3"/>
        <v>11</v>
      </c>
      <c r="AB41" s="2">
        <f t="shared" si="4"/>
        <v>0</v>
      </c>
      <c r="AC41" s="2">
        <f t="shared" si="5"/>
        <v>7</v>
      </c>
      <c r="AE41">
        <f t="shared" si="15"/>
        <v>0</v>
      </c>
      <c r="AF41">
        <f t="shared" si="16"/>
        <v>4</v>
      </c>
      <c r="AG41">
        <f t="shared" si="17"/>
        <v>14</v>
      </c>
      <c r="AH41">
        <f t="shared" si="18"/>
        <v>0</v>
      </c>
      <c r="AI41">
        <f t="shared" si="1"/>
        <v>18</v>
      </c>
      <c r="AJ41" t="str">
        <f t="shared" si="10"/>
        <v/>
      </c>
      <c r="AK41" t="s">
        <v>613</v>
      </c>
      <c r="AL41">
        <f t="shared" si="11"/>
        <v>0</v>
      </c>
      <c r="AM41">
        <f t="shared" si="12"/>
        <v>0</v>
      </c>
      <c r="AN41">
        <f t="shared" si="13"/>
        <v>18</v>
      </c>
      <c r="AO41">
        <f t="shared" si="14"/>
        <v>0</v>
      </c>
      <c r="BH41" t="s">
        <v>494</v>
      </c>
      <c r="BI41" s="30" t="s">
        <v>494</v>
      </c>
    </row>
    <row r="42" spans="1:61" x14ac:dyDescent="0.25">
      <c r="A42" t="s">
        <v>646</v>
      </c>
      <c r="B42" t="s">
        <v>647</v>
      </c>
      <c r="C42" s="30" t="s">
        <v>600</v>
      </c>
      <c r="D42" s="38">
        <v>2</v>
      </c>
      <c r="E42" s="38">
        <v>1</v>
      </c>
      <c r="F42" s="38" t="s">
        <v>9</v>
      </c>
      <c r="G42" s="38">
        <v>-7</v>
      </c>
      <c r="H42" s="38">
        <v>5</v>
      </c>
      <c r="I42" s="38">
        <v>-2</v>
      </c>
      <c r="J42" s="38">
        <v>-7</v>
      </c>
      <c r="K42" s="38">
        <v>-5</v>
      </c>
      <c r="L42" s="38">
        <v>14</v>
      </c>
      <c r="M42" s="38">
        <v>11</v>
      </c>
      <c r="N42" s="38">
        <v>1</v>
      </c>
      <c r="O42" s="38">
        <v>-1</v>
      </c>
      <c r="P42" s="38">
        <v>6</v>
      </c>
      <c r="Q42" s="38">
        <v>-13</v>
      </c>
      <c r="R42" s="38">
        <v>-2</v>
      </c>
      <c r="S42" s="38">
        <v>-8</v>
      </c>
      <c r="T42" s="38">
        <v>5</v>
      </c>
      <c r="U42" s="38">
        <v>-13</v>
      </c>
      <c r="V42" s="38" t="s">
        <v>9</v>
      </c>
      <c r="W42" s="38" t="s">
        <v>9</v>
      </c>
      <c r="X42" s="38" t="s">
        <v>9</v>
      </c>
      <c r="Y42" s="20">
        <f t="shared" si="2"/>
        <v>-13</v>
      </c>
      <c r="Z42" s="2">
        <f t="shared" si="0"/>
        <v>17</v>
      </c>
      <c r="AA42" s="2">
        <f t="shared" si="3"/>
        <v>8</v>
      </c>
      <c r="AB42" s="2">
        <f t="shared" si="4"/>
        <v>0</v>
      </c>
      <c r="AC42" s="2">
        <f t="shared" si="5"/>
        <v>9</v>
      </c>
      <c r="AE42">
        <f t="shared" si="15"/>
        <v>0</v>
      </c>
      <c r="AF42">
        <f t="shared" si="16"/>
        <v>0</v>
      </c>
      <c r="AG42">
        <f t="shared" si="17"/>
        <v>17</v>
      </c>
      <c r="AH42">
        <f t="shared" si="18"/>
        <v>0</v>
      </c>
      <c r="AI42">
        <f t="shared" si="1"/>
        <v>17</v>
      </c>
      <c r="AJ42" t="str">
        <f t="shared" si="10"/>
        <v/>
      </c>
      <c r="AK42" t="s">
        <v>600</v>
      </c>
      <c r="AL42">
        <f t="shared" si="11"/>
        <v>17</v>
      </c>
      <c r="AM42">
        <f t="shared" si="12"/>
        <v>0</v>
      </c>
      <c r="AN42">
        <f t="shared" si="13"/>
        <v>0</v>
      </c>
      <c r="AO42">
        <f t="shared" si="14"/>
        <v>0</v>
      </c>
      <c r="BH42" t="s">
        <v>701</v>
      </c>
      <c r="BI42" s="30" t="s">
        <v>701</v>
      </c>
    </row>
    <row r="43" spans="1:61" x14ac:dyDescent="0.25">
      <c r="A43" t="s">
        <v>682</v>
      </c>
      <c r="B43" t="s">
        <v>422</v>
      </c>
      <c r="C43" s="30" t="s">
        <v>728</v>
      </c>
      <c r="D43" s="38">
        <v>-5</v>
      </c>
      <c r="E43" s="38">
        <v>22</v>
      </c>
      <c r="F43" s="38">
        <v>-10</v>
      </c>
      <c r="G43" s="38">
        <v>-4</v>
      </c>
      <c r="H43" s="38">
        <v>-6</v>
      </c>
      <c r="I43" s="38">
        <v>-15</v>
      </c>
      <c r="J43" s="38">
        <v>-8</v>
      </c>
      <c r="K43" s="38">
        <v>3</v>
      </c>
      <c r="L43" s="38">
        <v>8</v>
      </c>
      <c r="M43" s="38">
        <v>-20</v>
      </c>
      <c r="N43" s="38">
        <v>-15</v>
      </c>
      <c r="O43" s="38" t="s">
        <v>9</v>
      </c>
      <c r="P43" s="38" t="s">
        <v>9</v>
      </c>
      <c r="Q43" s="38">
        <v>-9</v>
      </c>
      <c r="R43" s="38">
        <v>6</v>
      </c>
      <c r="S43" s="38">
        <v>-2</v>
      </c>
      <c r="T43" s="38" t="s">
        <v>9</v>
      </c>
      <c r="U43" s="38">
        <v>-2</v>
      </c>
      <c r="V43" s="38" t="s">
        <v>9</v>
      </c>
      <c r="W43" s="38" t="s">
        <v>9</v>
      </c>
      <c r="X43" s="38" t="s">
        <v>9</v>
      </c>
      <c r="Y43" s="20">
        <f t="shared" si="2"/>
        <v>-57</v>
      </c>
      <c r="Z43" s="2">
        <f t="shared" si="0"/>
        <v>15</v>
      </c>
      <c r="AA43" s="2">
        <f t="shared" si="3"/>
        <v>4</v>
      </c>
      <c r="AB43" s="2">
        <f t="shared" si="4"/>
        <v>0</v>
      </c>
      <c r="AC43" s="2">
        <f t="shared" si="5"/>
        <v>11</v>
      </c>
      <c r="AE43">
        <f t="shared" si="15"/>
        <v>0</v>
      </c>
      <c r="AF43">
        <f t="shared" si="16"/>
        <v>2</v>
      </c>
      <c r="AG43">
        <f t="shared" si="17"/>
        <v>7</v>
      </c>
      <c r="AH43">
        <f t="shared" si="18"/>
        <v>6</v>
      </c>
      <c r="AI43">
        <f t="shared" si="1"/>
        <v>15</v>
      </c>
      <c r="AJ43" t="str">
        <f t="shared" si="10"/>
        <v/>
      </c>
      <c r="AK43" t="s">
        <v>728</v>
      </c>
      <c r="AL43">
        <f t="shared" si="11"/>
        <v>0</v>
      </c>
      <c r="AM43">
        <f t="shared" si="12"/>
        <v>0</v>
      </c>
      <c r="AN43">
        <f t="shared" si="13"/>
        <v>0</v>
      </c>
      <c r="AO43">
        <f t="shared" si="14"/>
        <v>15</v>
      </c>
      <c r="BH43" t="s">
        <v>702</v>
      </c>
      <c r="BI43" s="30"/>
    </row>
    <row r="44" spans="1:61" x14ac:dyDescent="0.25">
      <c r="A44" t="s">
        <v>572</v>
      </c>
      <c r="B44" t="s">
        <v>974</v>
      </c>
      <c r="C44" s="30" t="s">
        <v>729</v>
      </c>
      <c r="D44" s="38" t="s">
        <v>9</v>
      </c>
      <c r="E44" s="38" t="s">
        <v>9</v>
      </c>
      <c r="F44" s="38" t="s">
        <v>9</v>
      </c>
      <c r="G44" s="38">
        <v>2</v>
      </c>
      <c r="H44" s="38" t="s">
        <v>9</v>
      </c>
      <c r="I44" s="38">
        <v>-7</v>
      </c>
      <c r="J44" s="38" t="s">
        <v>9</v>
      </c>
      <c r="K44" s="38" t="s">
        <v>9</v>
      </c>
      <c r="L44" s="38" t="s">
        <v>9</v>
      </c>
      <c r="M44" s="38" t="s">
        <v>9</v>
      </c>
      <c r="N44" s="38" t="s">
        <v>9</v>
      </c>
      <c r="O44" s="38" t="s">
        <v>9</v>
      </c>
      <c r="P44" s="38" t="s">
        <v>9</v>
      </c>
      <c r="Q44" s="38" t="s">
        <v>9</v>
      </c>
      <c r="R44" s="38" t="s">
        <v>9</v>
      </c>
      <c r="S44" s="38" t="s">
        <v>9</v>
      </c>
      <c r="T44" s="38" t="s">
        <v>9</v>
      </c>
      <c r="U44" s="38" t="s">
        <v>9</v>
      </c>
      <c r="V44" s="38" t="s">
        <v>9</v>
      </c>
      <c r="W44" s="38" t="s">
        <v>9</v>
      </c>
      <c r="X44" s="38" t="s">
        <v>9</v>
      </c>
      <c r="Y44" s="20">
        <f t="shared" si="2"/>
        <v>-5</v>
      </c>
      <c r="Z44" s="2">
        <f t="shared" si="0"/>
        <v>2</v>
      </c>
      <c r="AA44" s="2">
        <f t="shared" si="3"/>
        <v>1</v>
      </c>
      <c r="AB44" s="2">
        <f t="shared" si="4"/>
        <v>0</v>
      </c>
      <c r="AC44" s="2">
        <f t="shared" si="5"/>
        <v>1</v>
      </c>
      <c r="AE44">
        <f t="shared" si="15"/>
        <v>0</v>
      </c>
      <c r="AF44">
        <f t="shared" si="16"/>
        <v>0</v>
      </c>
      <c r="AG44">
        <f t="shared" si="17"/>
        <v>0</v>
      </c>
      <c r="AH44">
        <f t="shared" si="18"/>
        <v>0</v>
      </c>
      <c r="AI44">
        <f t="shared" si="1"/>
        <v>0</v>
      </c>
      <c r="AJ44" t="str">
        <f t="shared" si="10"/>
        <v>no</v>
      </c>
      <c r="AK44" t="s">
        <v>729</v>
      </c>
      <c r="AL44">
        <f t="shared" si="11"/>
        <v>0</v>
      </c>
      <c r="AM44">
        <f t="shared" si="12"/>
        <v>0</v>
      </c>
      <c r="AN44">
        <f t="shared" si="13"/>
        <v>0</v>
      </c>
      <c r="AO44">
        <f t="shared" si="14"/>
        <v>0</v>
      </c>
      <c r="BH44" t="s">
        <v>613</v>
      </c>
      <c r="BI44" s="30" t="s">
        <v>613</v>
      </c>
    </row>
    <row r="45" spans="1:61" x14ac:dyDescent="0.25">
      <c r="A45" t="s">
        <v>648</v>
      </c>
      <c r="B45" t="s">
        <v>70</v>
      </c>
      <c r="C45" s="30" t="s">
        <v>614</v>
      </c>
      <c r="D45" s="38">
        <v>-21</v>
      </c>
      <c r="E45" s="38">
        <v>22</v>
      </c>
      <c r="F45" s="38">
        <v>-10</v>
      </c>
      <c r="G45" s="38">
        <v>-4</v>
      </c>
      <c r="H45" s="38">
        <v>-9</v>
      </c>
      <c r="I45" s="38">
        <v>-26</v>
      </c>
      <c r="J45" s="38">
        <v>-2</v>
      </c>
      <c r="K45" s="38">
        <v>3</v>
      </c>
      <c r="L45" s="38">
        <v>8</v>
      </c>
      <c r="M45" s="38">
        <v>-20</v>
      </c>
      <c r="N45" s="38">
        <v>-15</v>
      </c>
      <c r="O45" s="38" t="s">
        <v>9</v>
      </c>
      <c r="P45" s="38" t="s">
        <v>9</v>
      </c>
      <c r="Q45" s="38">
        <v>6</v>
      </c>
      <c r="R45" s="38">
        <v>-11</v>
      </c>
      <c r="S45" s="38">
        <v>-5</v>
      </c>
      <c r="T45" s="38">
        <v>-5</v>
      </c>
      <c r="U45" s="38">
        <v>12</v>
      </c>
      <c r="V45" s="38" t="s">
        <v>9</v>
      </c>
      <c r="W45" s="38" t="s">
        <v>9</v>
      </c>
      <c r="X45" s="38" t="s">
        <v>9</v>
      </c>
      <c r="Y45" s="20">
        <f t="shared" si="2"/>
        <v>-77</v>
      </c>
      <c r="Z45" s="2">
        <f t="shared" si="0"/>
        <v>16</v>
      </c>
      <c r="AA45" s="2">
        <f t="shared" si="3"/>
        <v>5</v>
      </c>
      <c r="AB45" s="2">
        <f t="shared" si="4"/>
        <v>0</v>
      </c>
      <c r="AC45" s="2">
        <f t="shared" si="5"/>
        <v>11</v>
      </c>
      <c r="AE45">
        <f t="shared" si="15"/>
        <v>5</v>
      </c>
      <c r="AF45">
        <f t="shared" si="16"/>
        <v>11</v>
      </c>
      <c r="AG45">
        <f t="shared" si="17"/>
        <v>0</v>
      </c>
      <c r="AH45">
        <f t="shared" si="18"/>
        <v>0</v>
      </c>
      <c r="AI45">
        <f t="shared" si="1"/>
        <v>16</v>
      </c>
      <c r="AJ45" t="str">
        <f t="shared" si="10"/>
        <v/>
      </c>
      <c r="AK45" t="s">
        <v>614</v>
      </c>
      <c r="AL45">
        <f t="shared" si="11"/>
        <v>0</v>
      </c>
      <c r="AM45">
        <f t="shared" si="12"/>
        <v>0</v>
      </c>
      <c r="AN45">
        <f t="shared" si="13"/>
        <v>0</v>
      </c>
      <c r="AO45">
        <f t="shared" si="14"/>
        <v>16</v>
      </c>
      <c r="BH45" t="s">
        <v>260</v>
      </c>
      <c r="BI45" s="30"/>
    </row>
    <row r="46" spans="1:61" x14ac:dyDescent="0.25">
      <c r="A46" t="s">
        <v>649</v>
      </c>
      <c r="B46" t="s">
        <v>70</v>
      </c>
      <c r="C46" s="30" t="s">
        <v>609</v>
      </c>
      <c r="D46" s="38">
        <v>5</v>
      </c>
      <c r="E46" s="38">
        <v>5</v>
      </c>
      <c r="F46" s="38">
        <v>4</v>
      </c>
      <c r="G46" s="38">
        <v>-4</v>
      </c>
      <c r="H46" s="38">
        <v>-12</v>
      </c>
      <c r="I46" s="38">
        <v>5</v>
      </c>
      <c r="J46" s="38">
        <v>-11</v>
      </c>
      <c r="K46" s="38">
        <v>-8</v>
      </c>
      <c r="L46" s="38">
        <v>-15</v>
      </c>
      <c r="M46" s="38">
        <v>-17</v>
      </c>
      <c r="N46" s="38">
        <v>-10</v>
      </c>
      <c r="O46" s="38">
        <v>-1</v>
      </c>
      <c r="P46" s="38" t="s">
        <v>9</v>
      </c>
      <c r="Q46" s="38">
        <v>8</v>
      </c>
      <c r="R46" s="38">
        <v>3</v>
      </c>
      <c r="S46" s="38">
        <v>16</v>
      </c>
      <c r="T46" s="38">
        <v>-7</v>
      </c>
      <c r="U46" s="38">
        <v>3</v>
      </c>
      <c r="V46" s="38" t="s">
        <v>9</v>
      </c>
      <c r="W46" s="38" t="s">
        <v>9</v>
      </c>
      <c r="X46" s="38" t="s">
        <v>9</v>
      </c>
      <c r="Y46" s="20">
        <f t="shared" si="2"/>
        <v>-36</v>
      </c>
      <c r="Z46" s="2">
        <f t="shared" si="0"/>
        <v>17</v>
      </c>
      <c r="AA46" s="2">
        <f t="shared" si="3"/>
        <v>8</v>
      </c>
      <c r="AB46" s="2">
        <f t="shared" si="4"/>
        <v>0</v>
      </c>
      <c r="AC46" s="2">
        <f t="shared" si="5"/>
        <v>9</v>
      </c>
      <c r="AE46">
        <f>IF(ISERROR(VLOOKUP($C46,$A$115:$C$190,3,FALSE)=1),0,IF(VLOOKUP($C46,$A$115:$C$190,3,FALSE)=1,1,0))+IF(ISERROR(VLOOKUP($C46,$D$115:$F$190,3,FALSE)=1),0,IF(VLOOKUP($C46,$D$115:$F$190,3,FALSE)=1,1,0))+IF(ISERROR(VLOOKUP($C46,$G$115:$I$190,3,FALSE)=1),0,IF(VLOOKUP($C46,$G$115:$I$190,3,FALSE)=1,1,0))+IF(ISERROR(VLOOKUP($C46,$J$115:$L$190,3,FALSE)=1),0,IF(VLOOKUP($C46,$J$115:$L$188,3,FALSE)=1,1,0))+IF(ISERROR(VLOOKUP($C46,$M$115:$O$188,3,FALSE)=1),0,IF(VLOOKUP($C46,$M$115:$O$188,3,FALSE)=1,1,0))+IF(ISERROR(VLOOKUP($C46,$P$115:$R$190,3,FALSE)=1),0,IF(VLOOKUP($C46,$P$115:$R$190,3,FALSE)=1,1,0))+IF(ISERROR(VLOOKUP($C46,$S$115:$U$190,3,FALSE)=1),0,IF(VLOOKUP($C46,$S$115:$U$190,3,FALSE)=1,1,0))+IF(ISERROR(VLOOKUP($C46,$V$115:$X$190,3,FALSE)=1),0,IF(VLOOKUP($C46,$V$115:$X$190,3,FALSE)=1,1,0))+IF(ISERROR(VLOOKUP($C46,$Y$115:$AA$190,3,FALSE)=1),0,IF(VLOOKUP($C46,$Y$115:$AA$190,3,FALSE)=1,1,0))+IF(ISERROR(VLOOKUP($C46,$AB$115:$AD$190,3,FALSE)=1),0,IF(VLOOKUP($C46,$AB$115:$AD$190,3,FALSE)=1,1,0))+IF(ISERROR(VLOOKUP($C46,$AE$115:$AG$190,3,FALSE)=1),0,IF(VLOOKUP($C46,$AE$115:$AG$190,3,FALSE)=1,1,0))+IF(ISERROR(VLOOKUP($C46,$AH$115:$AJ$190,3,FALSE)=1),0,IF(VLOOKUP($C46,$AH$115:$AJ$190,3,FALSE)=1,1,0))+IF(ISERROR(VLOOKUP($C46,$AK$115:$AM$190,3,FALSE)=1),0,IF(VLOOKUP($C46,$AK$115:$AM$190,3,FALSE)=1,1,0))+IF(ISERROR(VLOOKUP($C46,$AN$115:$AP$190,3,FALSE)=1),0,IF(VLOOKUP($C46,$AN$115:$AP$190,3,FALSE)=1,1,0))+IF(ISERROR(VLOOKUP($C46,$AQ$115:$AS$190,3,FALSE)=1),0,IF(VLOOKUP($C46,$AQ$115:$AS$190,3,FALSE)=1,1,0))+IF(ISERROR(VLOOKUP($C46,$AT$115:$AV$190,3,FALSE)=1),0,IF(VLOOKUP($C46,$AT$115:$AV$190,3,FALSE)=1,1,0))+IF(ISERROR(VLOOKUP($C46,$AW$115:$AY$190,3,FALSE)=1),0,IF(VLOOKUP($C46,$AW$115:$AY$190,3,FALSE)=1,1,0))+IF(ISERROR(VLOOKUP($C46,$AZ$115:$BB$190,3,FALSE)=1),0,IF(VLOOKUP($C46,$AZ$115:$BB$190,3,FALSE)=1,1,0))+IF(ISERROR(VLOOKUP($C46,$BC$115:$BE$190,3,FALSE)=1),0,IF(VLOOKUP($C46,$BC$115:$BE$190,3,FALSE)=1,1,0))+IF(ISERROR(VLOOKUP($C46,$BF$115:$BH$190,3,FALSE)=1),0,IF(VLOOKUP($C46,$BF$115:$BH$190,3,FALSE)=1,1,0))+IF(ISERROR(VLOOKUP($C46,$BI$115:$BK$190,3,FALSE)=1),0,IF(VLOOKUP($C46,$BI$115:$BK$190,3,FALSE)=1,1,0))</f>
        <v>1</v>
      </c>
      <c r="AF46">
        <f>IF(ISERROR(VLOOKUP($C46,$A$115:$C$190,3,FALSE)=2),0,IF(VLOOKUP($C46,$A$115:$C$190,3,FALSE)=2,1,0))+IF(ISERROR(VLOOKUP($C46,$D$115:$F$190,3,FALSE)=2),0,IF(VLOOKUP($C46,$D$115:$F$190,3,FALSE)=2,1,0))+IF(ISERROR(VLOOKUP($C46,$G$115:$I$190,3,FALSE)=2),0,IF(VLOOKUP($C46,$G$115:$I$190,3,FALSE)=2,1,0))+IF(ISERROR(VLOOKUP($C46,$J$115:$L$190,3,FALSE)=2),0,IF(VLOOKUP($C46,$J$115:$L$190,3,FALSE)=2,1,0))+IF(ISERROR(VLOOKUP($C46,$M$115:$O$190,3,FALSE)=2),0,IF(VLOOKUP($C46,$M$115:$O$190,3,FALSE)=2,1,0))+IF(ISERROR(VLOOKUP($C46,$P$115:$R$190,3,FALSE)=2),0,IF(VLOOKUP($C46,$P$115:$R$190,3,FALSE)=2,1,0))+IF(ISERROR(VLOOKUP($C46,$S$115:$U$190,3,FALSE)=2),0,IF(VLOOKUP($C46,$S$115:$U$190,3,FALSE)=2,1,0))+IF(ISERROR(VLOOKUP($C46,$V$115:$X$190,3,FALSE)=2),0,IF(VLOOKUP($C46,$V$115:$X$190,3,FALSE)=2,1,0))+IF(ISERROR(VLOOKUP($C46,$Y$115:$AA$190,3,FALSE)=2),0,IF(VLOOKUP($C46,$Y$115:$AA$190,3,FALSE)=2,1,0))+IF(ISERROR(VLOOKUP($C46,$AB$115:$AD$190,3,FALSE)=2),0,IF(VLOOKUP($C46,$AB$115:$AD$190,3,FALSE)=2,1,0))+IF(ISERROR(VLOOKUP($C46,$AE$115:$AG$190,3,FALSE)=2),0,IF(VLOOKUP($C46,$AE$115:$AG$190,3,FALSE)=2,1,0))+IF(ISERROR(VLOOKUP($C46,$AH$115:$AJ$190,3,FALSE)=2),0,IF(VLOOKUP($C46,$AH$115:$AJ$190,3,FALSE)=2,1,0))+IF(ISERROR(VLOOKUP($C46,$AK$115:$AM$190,3,FALSE)=2),0,IF(VLOOKUP($C46,$AK$115:$AM$190,3,FALSE)=2,1,0))+IF(ISERROR(VLOOKUP($C46,$AN$115:$AP$190,3,FALSE)=2),0,IF(VLOOKUP($C46,$AN$115:$AP$190,3,FALSE)=2,1,0))+IF(ISERROR(VLOOKUP($C46,$AQ$115:$AS$190,3,FALSE)=2),0,IF(VLOOKUP($C46,$AQ$115:$AS$190,3,FALSE)=2,1,0))+IF(ISERROR(VLOOKUP($C46,$AT$115:$AV$190,3,FALSE)=2),0,IF(VLOOKUP($C46,$AT$115:$AV$190,3,FALSE)=2,1,0))+IF(ISERROR(VLOOKUP($C46,$AW$115:$AY$190,3,FALSE)=2),0,IF(VLOOKUP($C46,$AW$115:$AY$190,3,FALSE)=2,1,0))+IF(ISERROR(VLOOKUP($C46,$AZ$115:$BB$190,3,FALSE)=2),0,IF(VLOOKUP($C46,$AZ$115:$BB$190,3,FALSE)=2,1,0))+IF(ISERROR(VLOOKUP($C46,$BC$115:$BE$190,3,FALSE)=2),0,IF(VLOOKUP($C46,$BC$115:$BE$190,3,FALSE)=2,1,0))+IF(ISERROR(VLOOKUP($C46,$BF$115:$BH$190,3,FALSE)=2),0,IF(VLOOKUP($C46,$BF$115:$BH$190,3,FALSE)=2,1,0))+IF(ISERROR(VLOOKUP($C46,$BI$115:$BK$190,3,FALSE)=2),0,IF(VLOOKUP($C46,$BI$115:$BK$190,3,FALSE)=2,1,0))</f>
        <v>9</v>
      </c>
      <c r="AG46">
        <f>IF(ISERROR(VLOOKUP($C46,$A$115:$C$190,3,FALSE)=3),0,IF(VLOOKUP($C46,$A$115:$C$190,3,FALSE)=3,1,0))+IF(ISERROR(VLOOKUP($C46,$D$115:$F$190,3,FALSE)=3),0,IF(VLOOKUP($C46,$D$115:$F$190,3,FALSE)=3,1,0))+IF(ISERROR(VLOOKUP($C46,$G$115:$I$190,3,FALSE)=3),0,IF(VLOOKUP($C46,$G$115:$I$190,3,FALSE)=3,1,0))+IF(ISERROR(VLOOKUP($C46,$J$115:$L$190,3,FALSE)=3),0,IF(VLOOKUP($C46,$J$115:$L$190,3,FALSE)=3,1,0))+IF(ISERROR(VLOOKUP($C46,$M$115:$O$190,3,FALSE)=3),0,IF(VLOOKUP($C46,$M$115:$O$190,3,FALSE)=3,1,0))+IF(ISERROR(VLOOKUP($C46,$P$115:$R$190,3,FALSE)=3),0,IF(VLOOKUP($C46,$P$115:$R$190,3,FALSE)=3,1,0))+IF(ISERROR(VLOOKUP($C46,$S$115:$U$190,3,FALSE)=3),0,IF(VLOOKUP($C46,$S$115:$U$190,3,FALSE)=3,1,0))+IF(ISERROR(VLOOKUP($C46,$V$115:$X$190,3,FALSE)=3),0,IF(VLOOKUP($C46,$V$115:$X$190,3,FALSE)=3,1,0))+IF(ISERROR(VLOOKUP($C46,$Y$115:$AA$190,3,FALSE)=3),0,IF(VLOOKUP($C46,$Y$115:$AA$190,3,FALSE)=3,1,0))+IF(ISERROR(VLOOKUP($C46,$AB$115:$AD$190,3,FALSE)=3),0,IF(VLOOKUP($C46,$AB$115:$AD$190,3,FALSE)=3,1,0))+IF(ISERROR(VLOOKUP($C46,$AE$115:$AG$190,3,FALSE)=3),0,IF(VLOOKUP($C46,$AE$115:$AG$190,3,FALSE)=3,1,0))+IF(ISERROR(VLOOKUP($C46,$AH$115:$AJ$190,3,FALSE)=3),0,IF(VLOOKUP($C46,$AH$115:$AJ$190,3,FALSE)=3,1,0))+IF(ISERROR(VLOOKUP($C46,$AK$115:$AM$190,3,FALSE)=3),0,IF(VLOOKUP($C46,$AK$115:$AM$190,3,FALSE)=3,1,0))+IF(ISERROR(VLOOKUP($C46,$AN$115:$AP$190,3,FALSE)=3),0,IF(VLOOKUP($C46,$AN$115:$AP$190,3,FALSE)=3,1,0))+IF(ISERROR(VLOOKUP($C46,$AQ$115:$AS$190,3,FALSE)=3),0,IF(VLOOKUP($C46,$AQ$115:$AS$190,3,FALSE)=3,1,0))+IF(ISERROR(VLOOKUP($C46,$AT$115:$AV$190,3,FALSE)=3),0,IF(VLOOKUP($C46,$AT$115:$AV$190,3,FALSE)=3,1,0))+IF(ISERROR(VLOOKUP($C46,$AW$115:$AY$190,3,FALSE)=3),0,IF(VLOOKUP($C46,$AW$115:$AY$190,3,FALSE)=3,1,0))+IF(ISERROR(VLOOKUP($C46,$AZ$115:$BB$190,3,FALSE)=3),0,IF(VLOOKUP($C46,$AZ$115:$BB$190,3,FALSE)=3,1,0))+IF(ISERROR(VLOOKUP($C46,$BC$115:$BE$190,3,FALSE)=3),0,IF(VLOOKUP($C46,$BC$115:$BE$190,3,FALSE)=3,1,0))+IF(ISERROR(VLOOKUP($C46,$BF$115:$BH$190,3,FALSE)=3),0,IF(VLOOKUP($C46,$BF$115:$BH$190,3,FALSE)=3,1,0))+IF(ISERROR(VLOOKUP($C46,$BI$115:$BK$190,3,FALSE)=3),0,IF(VLOOKUP($C46,$BI$115:$BK$190,3,FALSE)=3,1,0))</f>
        <v>3</v>
      </c>
      <c r="AH46">
        <f>IF(ISERROR(VLOOKUP($C46,$A$115:$C$190,3,FALSE)=4),0,IF(VLOOKUP($C46,$A$115:$C$190,3,FALSE)=4,1,0))+IF(ISERROR(VLOOKUP($C46,$D$115:$F$190,3,FALSE)=4),0,IF(VLOOKUP($C46,$D$115:$F$190,3,FALSE)=4,1,0))+IF(ISERROR(VLOOKUP($C46,$G$115:$I$190,3,FALSE)=4),0,IF(VLOOKUP($C46,$G$115:$I$190,3,FALSE)=4,1,0))+IF(ISERROR(VLOOKUP($C46,$J$115:$L$190,3,FALSE)=4),0,IF(VLOOKUP($C46,$J$115:$L$190,3,FALSE)=4,1,0))+IF(ISERROR(VLOOKUP($C46,$M$115:$O$190,3,FALSE)=4),0,IF(VLOOKUP($C46,$M$115:$O$190,3,FALSE)=4,1,0))+IF(ISERROR(VLOOKUP($C46,$P$115:$R$190,3,FALSE)=4),0,IF(VLOOKUP($C46,$P$115:$R$190,3,FALSE)=4,1,0))+IF(ISERROR(VLOOKUP($C46,$S$115:$U$190,3,FALSE)=4),0,IF(VLOOKUP($C46,$S$115:$U$190,3,FALSE)=4,1,0))+IF(ISERROR(VLOOKUP($C46,$V$115:$X$190,3,FALSE)=4),0,IF(VLOOKUP($C46,$V$115:$X$190,3,FALSE)=4,1,0))+IF(ISERROR(VLOOKUP($C46,$Y$115:$AA$190,3,FALSE)=4),0,IF(VLOOKUP($C46,$Y$115:$AA$190,3,FALSE)=4,1,0))+IF(ISERROR(VLOOKUP($C46,$AB$115:$AD$190,3,FALSE)=4),0,IF(VLOOKUP($C46,$AB$115:$AD$190,3,FALSE)=4,1,0))+IF(ISERROR(VLOOKUP($C46,$AE$115:$AG$190,3,FALSE)=4),0,IF(VLOOKUP($C46,$AE$115:$AG$190,3,FALSE)=4,1,0))+IF(ISERROR(VLOOKUP($C46,$AH$115:$AJ$190,3,FALSE)=4),0,IF(VLOOKUP($C46,$AH$115:$AJ$190,3,FALSE)=4,1,0))+IF(ISERROR(VLOOKUP($C46,$AK$115:$AM$190,3,FALSE)=4),0,IF(VLOOKUP($C46,$AK$115:$AM$190,3,FALSE)=4,1,0))+IF(ISERROR(VLOOKUP($C46,$AN$115:$AP$190,3,FALSE)=4),0,IF(VLOOKUP($C46,$AN$115:$AP$190,3,FALSE)=4,1,0))+IF(ISERROR(VLOOKUP($C46,$AQ$115:$AS$190,3,FALSE)=4),0,IF(VLOOKUP($C46,$AQ$115:$AS$190,3,FALSE)=4,1,0))+IF(ISERROR(VLOOKUP($C46,$AT$115:$AV$190,3,FALSE)=4),0,IF(VLOOKUP($C46,$AT$115:$AV$190,3,FALSE)=4,1,0))+IF(ISERROR(VLOOKUP($C46,$AW$115:$AY$190,3,FALSE)=4),0,IF(VLOOKUP($C46,$AW$115:$AY$190,3,FALSE)=4,1,0))+IF(ISERROR(VLOOKUP($C46,$AZ$115:$BB$190,3,FALSE)=4),0,IF(VLOOKUP($C46,$AZ$115:$BB$190,3,FALSE)=4,1,0))+IF(ISERROR(VLOOKUP($C46,$BC$115:$BE$190,3,FALSE)=4),0,IF(VLOOKUP($C46,$BC$115:$BE$190,3,FALSE)=4,1,0))+IF(ISERROR(VLOOKUP($C46,$BF$115:$BH$190,3,FALSE)=4),0,IF(VLOOKUP($C46,$BF$115:$BH$190,3,FALSE)=4,1,0))+IF(ISERROR(VLOOKUP($C46,$BI$115:$BK$190,3,FALSE)=4),0,IF(VLOOKUP($C46,$BI$115:$BK$190,3,FALSE)=4,1,0))</f>
        <v>4</v>
      </c>
      <c r="AI46">
        <f t="shared" si="1"/>
        <v>17</v>
      </c>
      <c r="AJ46" t="str">
        <f t="shared" si="10"/>
        <v/>
      </c>
      <c r="AK46" t="s">
        <v>609</v>
      </c>
      <c r="AL46">
        <f t="shared" si="11"/>
        <v>0</v>
      </c>
      <c r="AM46">
        <f t="shared" si="12"/>
        <v>0</v>
      </c>
      <c r="AN46">
        <f t="shared" si="13"/>
        <v>1</v>
      </c>
      <c r="AO46">
        <f t="shared" si="14"/>
        <v>16</v>
      </c>
      <c r="BH46" t="s">
        <v>600</v>
      </c>
      <c r="BI46" s="30" t="s">
        <v>600</v>
      </c>
    </row>
    <row r="47" spans="1:61" x14ac:dyDescent="0.25">
      <c r="A47" t="s">
        <v>53</v>
      </c>
      <c r="B47" t="s">
        <v>70</v>
      </c>
      <c r="C47" s="30" t="s">
        <v>71</v>
      </c>
      <c r="D47" s="38">
        <v>11</v>
      </c>
      <c r="E47" s="38">
        <v>-4</v>
      </c>
      <c r="F47" s="38">
        <v>-9</v>
      </c>
      <c r="G47" s="38">
        <v>-16</v>
      </c>
      <c r="H47" s="38">
        <v>0</v>
      </c>
      <c r="I47" s="38">
        <v>22</v>
      </c>
      <c r="J47" s="38">
        <v>-3</v>
      </c>
      <c r="K47" s="38">
        <v>6</v>
      </c>
      <c r="L47" s="38">
        <v>7</v>
      </c>
      <c r="M47" s="38">
        <v>3</v>
      </c>
      <c r="N47" s="38">
        <v>23</v>
      </c>
      <c r="O47" s="38">
        <v>-5</v>
      </c>
      <c r="P47" s="38">
        <v>-2</v>
      </c>
      <c r="Q47" s="38">
        <v>-3</v>
      </c>
      <c r="R47" s="38">
        <v>-4</v>
      </c>
      <c r="S47" s="38">
        <v>21</v>
      </c>
      <c r="T47" s="38">
        <v>5</v>
      </c>
      <c r="U47" s="38">
        <v>-15</v>
      </c>
      <c r="V47" s="38">
        <v>-4</v>
      </c>
      <c r="W47" s="38" t="s">
        <v>9</v>
      </c>
      <c r="X47" s="38" t="s">
        <v>9</v>
      </c>
      <c r="Y47" s="20">
        <f t="shared" si="2"/>
        <v>33</v>
      </c>
      <c r="Z47" s="2">
        <f t="shared" si="0"/>
        <v>19</v>
      </c>
      <c r="AA47" s="2">
        <f t="shared" si="3"/>
        <v>8</v>
      </c>
      <c r="AB47" s="2">
        <f t="shared" si="4"/>
        <v>1</v>
      </c>
      <c r="AC47" s="2">
        <f t="shared" si="5"/>
        <v>10</v>
      </c>
      <c r="AE47">
        <f t="shared" ref="AE47:AE60" si="19">IF(ISERROR(VLOOKUP($C47,$A$115:$C$190,3,FALSE)=1),0,IF(VLOOKUP($C47,$A$115:$C$190,3,FALSE)=1,1,0))+IF(ISERROR(VLOOKUP($C47,$D$115:$F$190,3,FALSE)=1),0,IF(VLOOKUP($C47,$D$115:$F$190,3,FALSE)=1,1,0))+IF(ISERROR(VLOOKUP($C47,$G$115:$I$190,3,FALSE)=1),0,IF(VLOOKUP($C47,$G$115:$I$190,3,FALSE)=1,1,0))+IF(ISERROR(VLOOKUP($C47,$J$115:$L$190,3,FALSE)=1),0,IF(VLOOKUP($C47,$J$115:$L$188,3,FALSE)=1,1,0))+IF(ISERROR(VLOOKUP($C47,$M$115:$O$188,3,FALSE)=1),0,IF(VLOOKUP($C47,$M$115:$O$188,3,FALSE)=1,1,0))+IF(ISERROR(VLOOKUP($C47,$P$115:$R$190,3,FALSE)=1),0,IF(VLOOKUP($C47,$P$115:$R$190,3,FALSE)=1,1,0))+IF(ISERROR(VLOOKUP($C47,$S$115:$U$190,3,FALSE)=1),0,IF(VLOOKUP($C47,$S$115:$U$190,3,FALSE)=1,1,0))+IF(ISERROR(VLOOKUP($C47,$V$115:$X$190,3,FALSE)=1),0,IF(VLOOKUP($C47,$V$115:$X$190,3,FALSE)=1,1,0))+IF(ISERROR(VLOOKUP($C47,$Y$115:$AA$190,3,FALSE)=1),0,IF(VLOOKUP($C47,$Y$115:$AA$190,3,FALSE)=1,1,0))+IF(ISERROR(VLOOKUP($C47,$AB$115:$AD$190,3,FALSE)=1),0,IF(VLOOKUP($C47,$AB$115:$AD$190,3,FALSE)=1,1,0))+IF(ISERROR(VLOOKUP($C47,$AE$115:$AG$190,3,FALSE)=1),0,IF(VLOOKUP($C47,$AE$115:$AG$190,3,FALSE)=1,1,0))+IF(ISERROR(VLOOKUP($C47,$AH$115:$AJ$190,3,FALSE)=1),0,IF(VLOOKUP($C47,$AH$115:$AJ$190,3,FALSE)=1,1,0))+IF(ISERROR(VLOOKUP($C47,$AK$115:$AM$190,3,FALSE)=1),0,IF(VLOOKUP($C47,$AK$115:$AM$190,3,FALSE)=1,1,0))+IF(ISERROR(VLOOKUP($C47,$AN$115:$AP$190,3,FALSE)=1),0,IF(VLOOKUP($C47,$AN$115:$AP$190,3,FALSE)=1,1,0))+IF(ISERROR(VLOOKUP($C47,$AQ$115:$AS$190,3,FALSE)=1),0,IF(VLOOKUP($C47,$AQ$115:$AS$190,3,FALSE)=1,1,0))+IF(ISERROR(VLOOKUP($C47,$AT$115:$AV$190,3,FALSE)=1),0,IF(VLOOKUP($C47,$AT$115:$AV$190,3,FALSE)=1,1,0))+IF(ISERROR(VLOOKUP($C47,$AW$115:$AY$190,3,FALSE)=1),0,IF(VLOOKUP($C47,$AW$115:$AY$190,3,FALSE)=1,1,0))+IF(ISERROR(VLOOKUP($C47,$AZ$115:$BB$190,3,FALSE)=1),0,IF(VLOOKUP($C47,$AZ$115:$BB$190,3,FALSE)=1,1,0))+IF(ISERROR(VLOOKUP($C47,$BC$115:$BE$190,3,FALSE)=1),0,IF(VLOOKUP($C47,$BC$115:$BE$190,3,FALSE)=1,1,0))+IF(ISERROR(VLOOKUP($C47,$BF$115:$BH$190,3,FALSE)=1),0,IF(VLOOKUP($C47,$BF$115:$BH$190,3,FALSE)=1,1,0))+IF(ISERROR(VLOOKUP($C47,$BI$115:$BK$190,3,FALSE)=1),0,IF(VLOOKUP($C47,$BI$115:$BK$190,3,FALSE)=1,1,0))</f>
        <v>0</v>
      </c>
      <c r="AF47">
        <f t="shared" ref="AF47:AF60" si="20">IF(ISERROR(VLOOKUP($C47,$A$115:$C$190,3,FALSE)=2),0,IF(VLOOKUP($C47,$A$115:$C$190,3,FALSE)=2,1,0))+IF(ISERROR(VLOOKUP($C47,$D$115:$F$190,3,FALSE)=2),0,IF(VLOOKUP($C47,$D$115:$F$190,3,FALSE)=2,1,0))+IF(ISERROR(VLOOKUP($C47,$G$115:$I$190,3,FALSE)=2),0,IF(VLOOKUP($C47,$G$115:$I$190,3,FALSE)=2,1,0))+IF(ISERROR(VLOOKUP($C47,$J$115:$L$190,3,FALSE)=2),0,IF(VLOOKUP($C47,$J$115:$L$190,3,FALSE)=2,1,0))+IF(ISERROR(VLOOKUP($C47,$M$115:$O$190,3,FALSE)=2),0,IF(VLOOKUP($C47,$M$115:$O$190,3,FALSE)=2,1,0))+IF(ISERROR(VLOOKUP($C47,$P$115:$R$190,3,FALSE)=2),0,IF(VLOOKUP($C47,$P$115:$R$190,3,FALSE)=2,1,0))+IF(ISERROR(VLOOKUP($C47,$S$115:$U$190,3,FALSE)=2),0,IF(VLOOKUP($C47,$S$115:$U$190,3,FALSE)=2,1,0))+IF(ISERROR(VLOOKUP($C47,$V$115:$X$190,3,FALSE)=2),0,IF(VLOOKUP($C47,$V$115:$X$190,3,FALSE)=2,1,0))+IF(ISERROR(VLOOKUP($C47,$Y$115:$AA$190,3,FALSE)=2),0,IF(VLOOKUP($C47,$Y$115:$AA$190,3,FALSE)=2,1,0))+IF(ISERROR(VLOOKUP($C47,$AB$115:$AD$190,3,FALSE)=2),0,IF(VLOOKUP($C47,$AB$115:$AD$190,3,FALSE)=2,1,0))+IF(ISERROR(VLOOKUP($C47,$AE$115:$AG$190,3,FALSE)=2),0,IF(VLOOKUP($C47,$AE$115:$AG$190,3,FALSE)=2,1,0))+IF(ISERROR(VLOOKUP($C47,$AH$115:$AJ$190,3,FALSE)=2),0,IF(VLOOKUP($C47,$AH$115:$AJ$190,3,FALSE)=2,1,0))+IF(ISERROR(VLOOKUP($C47,$AK$115:$AM$190,3,FALSE)=2),0,IF(VLOOKUP($C47,$AK$115:$AM$190,3,FALSE)=2,1,0))+IF(ISERROR(VLOOKUP($C47,$AN$115:$AP$190,3,FALSE)=2),0,IF(VLOOKUP($C47,$AN$115:$AP$190,3,FALSE)=2,1,0))+IF(ISERROR(VLOOKUP($C47,$AQ$115:$AS$190,3,FALSE)=2),0,IF(VLOOKUP($C47,$AQ$115:$AS$190,3,FALSE)=2,1,0))+IF(ISERROR(VLOOKUP($C47,$AT$115:$AV$190,3,FALSE)=2),0,IF(VLOOKUP($C47,$AT$115:$AV$190,3,FALSE)=2,1,0))+IF(ISERROR(VLOOKUP($C47,$AW$115:$AY$190,3,FALSE)=2),0,IF(VLOOKUP($C47,$AW$115:$AY$190,3,FALSE)=2,1,0))+IF(ISERROR(VLOOKUP($C47,$AZ$115:$BB$190,3,FALSE)=2),0,IF(VLOOKUP($C47,$AZ$115:$BB$190,3,FALSE)=2,1,0))+IF(ISERROR(VLOOKUP($C47,$BC$115:$BE$190,3,FALSE)=2),0,IF(VLOOKUP($C47,$BC$115:$BE$190,3,FALSE)=2,1,0))+IF(ISERROR(VLOOKUP($C47,$BF$115:$BH$190,3,FALSE)=2),0,IF(VLOOKUP($C47,$BF$115:$BH$190,3,FALSE)=2,1,0))+IF(ISERROR(VLOOKUP($C47,$BI$115:$BK$190,3,FALSE)=2),0,IF(VLOOKUP($C47,$BI$115:$BK$190,3,FALSE)=2,1,0))</f>
        <v>17</v>
      </c>
      <c r="AG47">
        <f t="shared" ref="AG47:AG60" si="21">IF(ISERROR(VLOOKUP($C47,$A$115:$C$190,3,FALSE)=3),0,IF(VLOOKUP($C47,$A$115:$C$190,3,FALSE)=3,1,0))+IF(ISERROR(VLOOKUP($C47,$D$115:$F$190,3,FALSE)=3),0,IF(VLOOKUP($C47,$D$115:$F$190,3,FALSE)=3,1,0))+IF(ISERROR(VLOOKUP($C47,$G$115:$I$190,3,FALSE)=3),0,IF(VLOOKUP($C47,$G$115:$I$190,3,FALSE)=3,1,0))+IF(ISERROR(VLOOKUP($C47,$J$115:$L$190,3,FALSE)=3),0,IF(VLOOKUP($C47,$J$115:$L$190,3,FALSE)=3,1,0))+IF(ISERROR(VLOOKUP($C47,$M$115:$O$190,3,FALSE)=3),0,IF(VLOOKUP($C47,$M$115:$O$190,3,FALSE)=3,1,0))+IF(ISERROR(VLOOKUP($C47,$P$115:$R$190,3,FALSE)=3),0,IF(VLOOKUP($C47,$P$115:$R$190,3,FALSE)=3,1,0))+IF(ISERROR(VLOOKUP($C47,$S$115:$U$190,3,FALSE)=3),0,IF(VLOOKUP($C47,$S$115:$U$190,3,FALSE)=3,1,0))+IF(ISERROR(VLOOKUP($C47,$V$115:$X$190,3,FALSE)=3),0,IF(VLOOKUP($C47,$V$115:$X$190,3,FALSE)=3,1,0))+IF(ISERROR(VLOOKUP($C47,$Y$115:$AA$190,3,FALSE)=3),0,IF(VLOOKUP($C47,$Y$115:$AA$190,3,FALSE)=3,1,0))+IF(ISERROR(VLOOKUP($C47,$AB$115:$AD$190,3,FALSE)=3),0,IF(VLOOKUP($C47,$AB$115:$AD$190,3,FALSE)=3,1,0))+IF(ISERROR(VLOOKUP($C47,$AE$115:$AG$190,3,FALSE)=3),0,IF(VLOOKUP($C47,$AE$115:$AG$190,3,FALSE)=3,1,0))+IF(ISERROR(VLOOKUP($C47,$AH$115:$AJ$190,3,FALSE)=3),0,IF(VLOOKUP($C47,$AH$115:$AJ$190,3,FALSE)=3,1,0))+IF(ISERROR(VLOOKUP($C47,$AK$115:$AM$190,3,FALSE)=3),0,IF(VLOOKUP($C47,$AK$115:$AM$190,3,FALSE)=3,1,0))+IF(ISERROR(VLOOKUP($C47,$AN$115:$AP$190,3,FALSE)=3),0,IF(VLOOKUP($C47,$AN$115:$AP$190,3,FALSE)=3,1,0))+IF(ISERROR(VLOOKUP($C47,$AQ$115:$AS$190,3,FALSE)=3),0,IF(VLOOKUP($C47,$AQ$115:$AS$190,3,FALSE)=3,1,0))+IF(ISERROR(VLOOKUP($C47,$AT$115:$AV$190,3,FALSE)=3),0,IF(VLOOKUP($C47,$AT$115:$AV$190,3,FALSE)=3,1,0))+IF(ISERROR(VLOOKUP($C47,$AW$115:$AY$190,3,FALSE)=3),0,IF(VLOOKUP($C47,$AW$115:$AY$190,3,FALSE)=3,1,0))+IF(ISERROR(VLOOKUP($C47,$AZ$115:$BB$190,3,FALSE)=3),0,IF(VLOOKUP($C47,$AZ$115:$BB$190,3,FALSE)=3,1,0))+IF(ISERROR(VLOOKUP($C47,$BC$115:$BE$190,3,FALSE)=3),0,IF(VLOOKUP($C47,$BC$115:$BE$190,3,FALSE)=3,1,0))+IF(ISERROR(VLOOKUP($C47,$BF$115:$BH$190,3,FALSE)=3),0,IF(VLOOKUP($C47,$BF$115:$BH$190,3,FALSE)=3,1,0))+IF(ISERROR(VLOOKUP($C47,$BI$115:$BK$190,3,FALSE)=3),0,IF(VLOOKUP($C47,$BI$115:$BK$190,3,FALSE)=3,1,0))</f>
        <v>2</v>
      </c>
      <c r="AH47">
        <f t="shared" ref="AH47:AH60" si="22">IF(ISERROR(VLOOKUP($C47,$A$115:$C$190,3,FALSE)=4),0,IF(VLOOKUP($C47,$A$115:$C$190,3,FALSE)=4,1,0))+IF(ISERROR(VLOOKUP($C47,$D$115:$F$190,3,FALSE)=4),0,IF(VLOOKUP($C47,$D$115:$F$190,3,FALSE)=4,1,0))+IF(ISERROR(VLOOKUP($C47,$G$115:$I$190,3,FALSE)=4),0,IF(VLOOKUP($C47,$G$115:$I$190,3,FALSE)=4,1,0))+IF(ISERROR(VLOOKUP($C47,$J$115:$L$190,3,FALSE)=4),0,IF(VLOOKUP($C47,$J$115:$L$190,3,FALSE)=4,1,0))+IF(ISERROR(VLOOKUP($C47,$M$115:$O$190,3,FALSE)=4),0,IF(VLOOKUP($C47,$M$115:$O$190,3,FALSE)=4,1,0))+IF(ISERROR(VLOOKUP($C47,$P$115:$R$190,3,FALSE)=4),0,IF(VLOOKUP($C47,$P$115:$R$190,3,FALSE)=4,1,0))+IF(ISERROR(VLOOKUP($C47,$S$115:$U$190,3,FALSE)=4),0,IF(VLOOKUP($C47,$S$115:$U$190,3,FALSE)=4,1,0))+IF(ISERROR(VLOOKUP($C47,$V$115:$X$190,3,FALSE)=4),0,IF(VLOOKUP($C47,$V$115:$X$190,3,FALSE)=4,1,0))+IF(ISERROR(VLOOKUP($C47,$Y$115:$AA$190,3,FALSE)=4),0,IF(VLOOKUP($C47,$Y$115:$AA$190,3,FALSE)=4,1,0))+IF(ISERROR(VLOOKUP($C47,$AB$115:$AD$190,3,FALSE)=4),0,IF(VLOOKUP($C47,$AB$115:$AD$190,3,FALSE)=4,1,0))+IF(ISERROR(VLOOKUP($C47,$AE$115:$AG$190,3,FALSE)=4),0,IF(VLOOKUP($C47,$AE$115:$AG$190,3,FALSE)=4,1,0))+IF(ISERROR(VLOOKUP($C47,$AH$115:$AJ$190,3,FALSE)=4),0,IF(VLOOKUP($C47,$AH$115:$AJ$190,3,FALSE)=4,1,0))+IF(ISERROR(VLOOKUP($C47,$AK$115:$AM$190,3,FALSE)=4),0,IF(VLOOKUP($C47,$AK$115:$AM$190,3,FALSE)=4,1,0))+IF(ISERROR(VLOOKUP($C47,$AN$115:$AP$190,3,FALSE)=4),0,IF(VLOOKUP($C47,$AN$115:$AP$190,3,FALSE)=4,1,0))+IF(ISERROR(VLOOKUP($C47,$AQ$115:$AS$190,3,FALSE)=4),0,IF(VLOOKUP($C47,$AQ$115:$AS$190,3,FALSE)=4,1,0))+IF(ISERROR(VLOOKUP($C47,$AT$115:$AV$190,3,FALSE)=4),0,IF(VLOOKUP($C47,$AT$115:$AV$190,3,FALSE)=4,1,0))+IF(ISERROR(VLOOKUP($C47,$AW$115:$AY$190,3,FALSE)=4),0,IF(VLOOKUP($C47,$AW$115:$AY$190,3,FALSE)=4,1,0))+IF(ISERROR(VLOOKUP($C47,$AZ$115:$BB$190,3,FALSE)=4),0,IF(VLOOKUP($C47,$AZ$115:$BB$190,3,FALSE)=4,1,0))+IF(ISERROR(VLOOKUP($C47,$BC$115:$BE$190,3,FALSE)=4),0,IF(VLOOKUP($C47,$BC$115:$BE$190,3,FALSE)=4,1,0))+IF(ISERROR(VLOOKUP($C47,$BF$115:$BH$190,3,FALSE)=4),0,IF(VLOOKUP($C47,$BF$115:$BH$190,3,FALSE)=4,1,0))+IF(ISERROR(VLOOKUP($C47,$BI$115:$BK$190,3,FALSE)=4),0,IF(VLOOKUP($C47,$BI$115:$BK$190,3,FALSE)=4,1,0))</f>
        <v>0</v>
      </c>
      <c r="AI47">
        <f t="shared" si="1"/>
        <v>19</v>
      </c>
      <c r="AJ47" t="str">
        <f t="shared" si="10"/>
        <v/>
      </c>
      <c r="AK47" t="s">
        <v>71</v>
      </c>
      <c r="AL47">
        <f t="shared" si="11"/>
        <v>0</v>
      </c>
      <c r="AM47">
        <f t="shared" si="12"/>
        <v>19</v>
      </c>
      <c r="AN47">
        <f t="shared" si="13"/>
        <v>0</v>
      </c>
      <c r="AO47">
        <f t="shared" si="14"/>
        <v>0</v>
      </c>
      <c r="BH47" t="s">
        <v>703</v>
      </c>
      <c r="BI47" s="30" t="s">
        <v>728</v>
      </c>
    </row>
    <row r="48" spans="1:61" x14ac:dyDescent="0.25">
      <c r="A48" t="s">
        <v>72</v>
      </c>
      <c r="B48" t="s">
        <v>70</v>
      </c>
      <c r="C48" s="30" t="s">
        <v>73</v>
      </c>
      <c r="D48" s="38">
        <v>0</v>
      </c>
      <c r="E48" s="38">
        <v>16</v>
      </c>
      <c r="F48" s="38">
        <v>-5</v>
      </c>
      <c r="G48" s="38">
        <v>-5</v>
      </c>
      <c r="H48" s="38">
        <v>19</v>
      </c>
      <c r="I48" s="38">
        <v>0</v>
      </c>
      <c r="J48" s="38">
        <v>-2</v>
      </c>
      <c r="K48" s="38">
        <v>10</v>
      </c>
      <c r="L48" s="38">
        <v>13</v>
      </c>
      <c r="M48" s="38">
        <v>19</v>
      </c>
      <c r="N48" s="38">
        <v>-5</v>
      </c>
      <c r="O48" s="38">
        <v>5</v>
      </c>
      <c r="P48" s="38">
        <v>23</v>
      </c>
      <c r="Q48" s="38">
        <v>-2</v>
      </c>
      <c r="R48" s="38">
        <v>-11</v>
      </c>
      <c r="S48" s="38">
        <v>13</v>
      </c>
      <c r="T48" s="38">
        <v>0</v>
      </c>
      <c r="U48" s="38">
        <v>-2</v>
      </c>
      <c r="V48" s="38" t="s">
        <v>9</v>
      </c>
      <c r="W48" s="38" t="s">
        <v>9</v>
      </c>
      <c r="X48" s="38" t="s">
        <v>9</v>
      </c>
      <c r="Y48" s="20">
        <f t="shared" si="2"/>
        <v>86</v>
      </c>
      <c r="Z48" s="2">
        <f t="shared" si="0"/>
        <v>18</v>
      </c>
      <c r="AA48" s="2">
        <f t="shared" si="3"/>
        <v>8</v>
      </c>
      <c r="AB48" s="2">
        <f t="shared" si="4"/>
        <v>3</v>
      </c>
      <c r="AC48" s="2">
        <f t="shared" si="5"/>
        <v>7</v>
      </c>
      <c r="AE48">
        <f t="shared" si="19"/>
        <v>0</v>
      </c>
      <c r="AF48">
        <f t="shared" si="20"/>
        <v>2</v>
      </c>
      <c r="AG48">
        <f t="shared" si="21"/>
        <v>16</v>
      </c>
      <c r="AH48">
        <f t="shared" si="22"/>
        <v>0</v>
      </c>
      <c r="AI48">
        <f t="shared" si="1"/>
        <v>18</v>
      </c>
      <c r="AJ48" t="str">
        <f t="shared" si="10"/>
        <v/>
      </c>
      <c r="AK48" t="s">
        <v>73</v>
      </c>
      <c r="AL48">
        <f t="shared" si="11"/>
        <v>18</v>
      </c>
      <c r="AM48">
        <f t="shared" si="12"/>
        <v>0</v>
      </c>
      <c r="AN48">
        <f t="shared" si="13"/>
        <v>0</v>
      </c>
      <c r="AO48">
        <f t="shared" si="14"/>
        <v>0</v>
      </c>
      <c r="BI48" s="30" t="s">
        <v>729</v>
      </c>
    </row>
    <row r="49" spans="1:61" x14ac:dyDescent="0.25">
      <c r="A49" t="s">
        <v>155</v>
      </c>
      <c r="B49" t="s">
        <v>156</v>
      </c>
      <c r="C49" s="30" t="s">
        <v>157</v>
      </c>
      <c r="D49" s="38">
        <v>4</v>
      </c>
      <c r="E49" s="38">
        <v>-14</v>
      </c>
      <c r="F49" s="38" t="s">
        <v>9</v>
      </c>
      <c r="G49" s="38">
        <v>5</v>
      </c>
      <c r="H49" s="38">
        <v>1</v>
      </c>
      <c r="I49" s="38">
        <v>17</v>
      </c>
      <c r="J49" s="38">
        <v>-13</v>
      </c>
      <c r="K49" s="38">
        <v>-2</v>
      </c>
      <c r="L49" s="38">
        <v>4</v>
      </c>
      <c r="M49" s="38">
        <v>7</v>
      </c>
      <c r="N49" s="38">
        <v>-6</v>
      </c>
      <c r="O49" s="38" t="s">
        <v>9</v>
      </c>
      <c r="P49" s="38" t="s">
        <v>9</v>
      </c>
      <c r="Q49" s="38">
        <v>-3</v>
      </c>
      <c r="R49" s="38">
        <v>6</v>
      </c>
      <c r="S49" s="38">
        <v>-3</v>
      </c>
      <c r="T49" s="38" t="s">
        <v>9</v>
      </c>
      <c r="U49" s="38">
        <v>8</v>
      </c>
      <c r="V49" s="38">
        <v>-11</v>
      </c>
      <c r="W49" s="38" t="s">
        <v>9</v>
      </c>
      <c r="X49" s="38" t="s">
        <v>9</v>
      </c>
      <c r="Y49" s="20">
        <f t="shared" si="2"/>
        <v>0</v>
      </c>
      <c r="Z49" s="2">
        <f t="shared" si="0"/>
        <v>15</v>
      </c>
      <c r="AA49" s="2">
        <f t="shared" si="3"/>
        <v>8</v>
      </c>
      <c r="AB49" s="2">
        <f t="shared" si="4"/>
        <v>0</v>
      </c>
      <c r="AC49" s="2">
        <f t="shared" si="5"/>
        <v>7</v>
      </c>
      <c r="AE49">
        <f t="shared" si="19"/>
        <v>15</v>
      </c>
      <c r="AF49">
        <f t="shared" si="20"/>
        <v>0</v>
      </c>
      <c r="AG49">
        <f t="shared" si="21"/>
        <v>0</v>
      </c>
      <c r="AH49">
        <f t="shared" si="22"/>
        <v>0</v>
      </c>
      <c r="AI49">
        <f t="shared" si="1"/>
        <v>15</v>
      </c>
      <c r="AJ49" t="str">
        <f t="shared" si="10"/>
        <v/>
      </c>
      <c r="AK49" t="s">
        <v>157</v>
      </c>
      <c r="AL49">
        <f t="shared" si="11"/>
        <v>0</v>
      </c>
      <c r="AM49">
        <f t="shared" si="12"/>
        <v>15</v>
      </c>
      <c r="AN49">
        <f t="shared" si="13"/>
        <v>0</v>
      </c>
      <c r="AO49">
        <f t="shared" si="14"/>
        <v>0</v>
      </c>
      <c r="BH49" t="s">
        <v>614</v>
      </c>
      <c r="BI49" s="30" t="s">
        <v>614</v>
      </c>
    </row>
    <row r="50" spans="1:61" x14ac:dyDescent="0.25">
      <c r="A50" t="s">
        <v>35</v>
      </c>
      <c r="B50" t="s">
        <v>75</v>
      </c>
      <c r="C50" s="30" t="s">
        <v>154</v>
      </c>
      <c r="D50" s="38" t="s">
        <v>9</v>
      </c>
      <c r="E50" s="38" t="s">
        <v>9</v>
      </c>
      <c r="F50" s="38" t="s">
        <v>9</v>
      </c>
      <c r="G50" s="38" t="s">
        <v>9</v>
      </c>
      <c r="H50" s="38" t="s">
        <v>9</v>
      </c>
      <c r="I50" s="38" t="s">
        <v>9</v>
      </c>
      <c r="J50" s="38" t="s">
        <v>9</v>
      </c>
      <c r="K50" s="38" t="s">
        <v>9</v>
      </c>
      <c r="L50" s="38" t="s">
        <v>9</v>
      </c>
      <c r="M50" s="38" t="s">
        <v>9</v>
      </c>
      <c r="N50" s="38" t="s">
        <v>9</v>
      </c>
      <c r="O50" s="38" t="s">
        <v>9</v>
      </c>
      <c r="P50" s="38" t="s">
        <v>9</v>
      </c>
      <c r="Q50" s="38" t="s">
        <v>9</v>
      </c>
      <c r="R50" s="38" t="s">
        <v>9</v>
      </c>
      <c r="S50" s="38" t="s">
        <v>9</v>
      </c>
      <c r="T50" s="38" t="s">
        <v>9</v>
      </c>
      <c r="U50" s="38" t="s">
        <v>9</v>
      </c>
      <c r="V50" s="38" t="s">
        <v>9</v>
      </c>
      <c r="W50" s="38" t="s">
        <v>9</v>
      </c>
      <c r="X50" s="38" t="s">
        <v>9</v>
      </c>
      <c r="Y50" s="20">
        <f t="shared" si="2"/>
        <v>0</v>
      </c>
      <c r="Z50" s="2">
        <f t="shared" si="0"/>
        <v>0</v>
      </c>
      <c r="AA50" s="2">
        <f t="shared" si="3"/>
        <v>0</v>
      </c>
      <c r="AB50" s="2">
        <f t="shared" si="4"/>
        <v>0</v>
      </c>
      <c r="AC50" s="2">
        <f t="shared" si="5"/>
        <v>0</v>
      </c>
      <c r="AE50">
        <f t="shared" si="19"/>
        <v>0</v>
      </c>
      <c r="AF50">
        <f t="shared" si="20"/>
        <v>0</v>
      </c>
      <c r="AG50">
        <f t="shared" si="21"/>
        <v>0</v>
      </c>
      <c r="AH50">
        <f t="shared" si="22"/>
        <v>0</v>
      </c>
      <c r="AI50">
        <f t="shared" si="1"/>
        <v>0</v>
      </c>
      <c r="AJ50" t="str">
        <f t="shared" si="10"/>
        <v/>
      </c>
      <c r="AK50" t="s">
        <v>154</v>
      </c>
      <c r="AL50">
        <f t="shared" si="11"/>
        <v>0</v>
      </c>
      <c r="AM50">
        <f t="shared" si="12"/>
        <v>0</v>
      </c>
      <c r="AN50">
        <f t="shared" si="13"/>
        <v>0</v>
      </c>
      <c r="AO50">
        <f t="shared" si="14"/>
        <v>0</v>
      </c>
      <c r="BH50" t="s">
        <v>609</v>
      </c>
      <c r="BI50" s="30" t="s">
        <v>609</v>
      </c>
    </row>
    <row r="51" spans="1:61" x14ac:dyDescent="0.25">
      <c r="A51" t="s">
        <v>77</v>
      </c>
      <c r="B51" t="s">
        <v>78</v>
      </c>
      <c r="C51" s="30" t="s">
        <v>79</v>
      </c>
      <c r="D51" s="38">
        <v>-9</v>
      </c>
      <c r="E51" s="38">
        <v>-2</v>
      </c>
      <c r="F51" s="38">
        <v>-14</v>
      </c>
      <c r="G51" s="38">
        <v>14</v>
      </c>
      <c r="H51" s="38">
        <v>3</v>
      </c>
      <c r="I51" s="38">
        <v>6</v>
      </c>
      <c r="J51" s="38">
        <v>3</v>
      </c>
      <c r="K51" s="38">
        <v>4</v>
      </c>
      <c r="L51" s="38">
        <v>9</v>
      </c>
      <c r="M51" s="38">
        <v>-13</v>
      </c>
      <c r="N51" s="38">
        <v>-5</v>
      </c>
      <c r="O51" s="38">
        <v>6</v>
      </c>
      <c r="P51" s="38">
        <v>6</v>
      </c>
      <c r="Q51" s="38">
        <v>1</v>
      </c>
      <c r="R51" s="38">
        <v>0</v>
      </c>
      <c r="S51" s="38">
        <v>4</v>
      </c>
      <c r="T51" s="38">
        <v>-2</v>
      </c>
      <c r="U51" s="38">
        <v>-11</v>
      </c>
      <c r="V51" s="38">
        <v>-2</v>
      </c>
      <c r="W51" s="38" t="s">
        <v>9</v>
      </c>
      <c r="X51" s="38" t="s">
        <v>9</v>
      </c>
      <c r="Y51" s="20">
        <f t="shared" si="2"/>
        <v>-2</v>
      </c>
      <c r="Z51" s="2">
        <f t="shared" si="0"/>
        <v>19</v>
      </c>
      <c r="AA51" s="2">
        <f t="shared" si="3"/>
        <v>10</v>
      </c>
      <c r="AB51" s="2">
        <f t="shared" si="4"/>
        <v>1</v>
      </c>
      <c r="AC51" s="2">
        <f t="shared" si="5"/>
        <v>8</v>
      </c>
      <c r="AE51">
        <f t="shared" si="19"/>
        <v>0</v>
      </c>
      <c r="AF51">
        <f t="shared" si="20"/>
        <v>0</v>
      </c>
      <c r="AG51">
        <f t="shared" si="21"/>
        <v>0</v>
      </c>
      <c r="AH51">
        <f t="shared" si="22"/>
        <v>19</v>
      </c>
      <c r="AI51">
        <f t="shared" si="1"/>
        <v>19</v>
      </c>
      <c r="AJ51" t="str">
        <f t="shared" si="10"/>
        <v/>
      </c>
      <c r="AK51" t="s">
        <v>79</v>
      </c>
      <c r="AL51">
        <f t="shared" si="11"/>
        <v>0</v>
      </c>
      <c r="AM51">
        <f t="shared" si="12"/>
        <v>19</v>
      </c>
      <c r="AN51">
        <f t="shared" si="13"/>
        <v>0</v>
      </c>
      <c r="AO51">
        <f t="shared" si="14"/>
        <v>0</v>
      </c>
      <c r="BH51" t="s">
        <v>71</v>
      </c>
      <c r="BI51" s="30" t="s">
        <v>71</v>
      </c>
    </row>
    <row r="52" spans="1:61" x14ac:dyDescent="0.25">
      <c r="A52" t="s">
        <v>55</v>
      </c>
      <c r="B52" t="s">
        <v>382</v>
      </c>
      <c r="C52" s="30" t="s">
        <v>397</v>
      </c>
      <c r="D52" s="38">
        <v>0</v>
      </c>
      <c r="E52" s="38">
        <v>16</v>
      </c>
      <c r="F52" s="38">
        <v>3</v>
      </c>
      <c r="G52" s="38">
        <v>13</v>
      </c>
      <c r="H52" s="38">
        <v>14</v>
      </c>
      <c r="I52" s="38">
        <v>12</v>
      </c>
      <c r="J52" s="38">
        <v>-6</v>
      </c>
      <c r="K52" s="38">
        <v>-14</v>
      </c>
      <c r="L52" s="38">
        <v>10</v>
      </c>
      <c r="M52" s="38">
        <v>5</v>
      </c>
      <c r="N52" s="38">
        <v>12</v>
      </c>
      <c r="O52" s="38">
        <v>-19</v>
      </c>
      <c r="P52" s="38">
        <v>23</v>
      </c>
      <c r="Q52" s="38">
        <v>8</v>
      </c>
      <c r="R52" s="38">
        <v>3</v>
      </c>
      <c r="S52" s="38">
        <v>-4</v>
      </c>
      <c r="T52" s="38">
        <v>-21</v>
      </c>
      <c r="U52" s="38">
        <v>-7</v>
      </c>
      <c r="V52" s="38" t="s">
        <v>9</v>
      </c>
      <c r="W52" s="38" t="s">
        <v>9</v>
      </c>
      <c r="X52" s="38" t="s">
        <v>9</v>
      </c>
      <c r="Y52" s="20">
        <f t="shared" si="2"/>
        <v>48</v>
      </c>
      <c r="Z52" s="2">
        <f t="shared" si="0"/>
        <v>18</v>
      </c>
      <c r="AA52" s="2">
        <f t="shared" si="3"/>
        <v>11</v>
      </c>
      <c r="AB52" s="2">
        <f t="shared" si="4"/>
        <v>1</v>
      </c>
      <c r="AC52" s="2">
        <f t="shared" si="5"/>
        <v>6</v>
      </c>
      <c r="AE52">
        <f t="shared" si="19"/>
        <v>0</v>
      </c>
      <c r="AF52">
        <f t="shared" si="20"/>
        <v>0</v>
      </c>
      <c r="AG52">
        <f t="shared" si="21"/>
        <v>18</v>
      </c>
      <c r="AH52">
        <f t="shared" si="22"/>
        <v>0</v>
      </c>
      <c r="AI52">
        <f t="shared" si="1"/>
        <v>18</v>
      </c>
      <c r="AJ52" t="str">
        <f t="shared" si="10"/>
        <v/>
      </c>
      <c r="AK52" t="s">
        <v>397</v>
      </c>
      <c r="AL52">
        <f t="shared" si="11"/>
        <v>18</v>
      </c>
      <c r="AM52">
        <f t="shared" si="12"/>
        <v>0</v>
      </c>
      <c r="AN52">
        <f t="shared" si="13"/>
        <v>0</v>
      </c>
      <c r="AO52">
        <f t="shared" si="14"/>
        <v>0</v>
      </c>
      <c r="BH52" t="s">
        <v>73</v>
      </c>
      <c r="BI52" s="30" t="s">
        <v>73</v>
      </c>
    </row>
    <row r="53" spans="1:61" x14ac:dyDescent="0.25">
      <c r="A53" t="s">
        <v>92</v>
      </c>
      <c r="B53" t="s">
        <v>748</v>
      </c>
      <c r="C53" s="30" t="s">
        <v>730</v>
      </c>
      <c r="D53" s="38" t="s">
        <v>9</v>
      </c>
      <c r="E53" s="38" t="s">
        <v>9</v>
      </c>
      <c r="F53" s="38" t="s">
        <v>9</v>
      </c>
      <c r="G53" s="38" t="s">
        <v>9</v>
      </c>
      <c r="H53" s="38" t="s">
        <v>9</v>
      </c>
      <c r="I53" s="38" t="s">
        <v>9</v>
      </c>
      <c r="J53" s="38" t="s">
        <v>9</v>
      </c>
      <c r="K53" s="38" t="s">
        <v>9</v>
      </c>
      <c r="L53" s="38">
        <v>8</v>
      </c>
      <c r="M53" s="38" t="s">
        <v>9</v>
      </c>
      <c r="N53" s="38" t="s">
        <v>9</v>
      </c>
      <c r="O53" s="38" t="s">
        <v>9</v>
      </c>
      <c r="P53" s="38" t="s">
        <v>9</v>
      </c>
      <c r="Q53" s="38" t="s">
        <v>9</v>
      </c>
      <c r="R53" s="38" t="s">
        <v>9</v>
      </c>
      <c r="S53" s="38" t="s">
        <v>9</v>
      </c>
      <c r="T53" s="38" t="s">
        <v>9</v>
      </c>
      <c r="U53" s="38" t="s">
        <v>9</v>
      </c>
      <c r="V53" s="38" t="s">
        <v>9</v>
      </c>
      <c r="W53" s="38" t="s">
        <v>9</v>
      </c>
      <c r="X53" s="38" t="s">
        <v>9</v>
      </c>
      <c r="Y53" s="20">
        <f t="shared" si="2"/>
        <v>8</v>
      </c>
      <c r="Z53" s="2">
        <f t="shared" si="0"/>
        <v>1</v>
      </c>
      <c r="AA53" s="2">
        <f t="shared" si="3"/>
        <v>1</v>
      </c>
      <c r="AB53" s="2">
        <f t="shared" si="4"/>
        <v>0</v>
      </c>
      <c r="AC53" s="2">
        <f t="shared" si="5"/>
        <v>0</v>
      </c>
      <c r="AE53">
        <f t="shared" si="19"/>
        <v>0</v>
      </c>
      <c r="AF53">
        <f t="shared" si="20"/>
        <v>0</v>
      </c>
      <c r="AG53">
        <f t="shared" si="21"/>
        <v>1</v>
      </c>
      <c r="AH53">
        <f t="shared" si="22"/>
        <v>0</v>
      </c>
      <c r="AI53">
        <f t="shared" si="1"/>
        <v>1</v>
      </c>
      <c r="AJ53" t="str">
        <f t="shared" si="10"/>
        <v/>
      </c>
      <c r="AK53" t="s">
        <v>730</v>
      </c>
      <c r="AL53">
        <f t="shared" si="11"/>
        <v>0</v>
      </c>
      <c r="AM53">
        <f t="shared" si="12"/>
        <v>0</v>
      </c>
      <c r="AN53">
        <f t="shared" si="13"/>
        <v>0</v>
      </c>
      <c r="AO53">
        <f t="shared" si="14"/>
        <v>1</v>
      </c>
      <c r="BH53" t="s">
        <v>704</v>
      </c>
      <c r="BI53" s="30"/>
    </row>
    <row r="54" spans="1:61" x14ac:dyDescent="0.25">
      <c r="A54" t="s">
        <v>164</v>
      </c>
      <c r="B54" t="s">
        <v>749</v>
      </c>
      <c r="C54" s="30" t="s">
        <v>731</v>
      </c>
      <c r="D54" s="38" t="s">
        <v>9</v>
      </c>
      <c r="E54" s="38">
        <v>-9</v>
      </c>
      <c r="F54" s="38" t="s">
        <v>9</v>
      </c>
      <c r="G54" s="38">
        <v>2</v>
      </c>
      <c r="H54" s="38" t="s">
        <v>9</v>
      </c>
      <c r="I54" s="38" t="s">
        <v>9</v>
      </c>
      <c r="J54" s="38" t="s">
        <v>9</v>
      </c>
      <c r="K54" s="38" t="s">
        <v>9</v>
      </c>
      <c r="L54" s="38" t="s">
        <v>9</v>
      </c>
      <c r="M54" s="38" t="s">
        <v>9</v>
      </c>
      <c r="N54" s="38" t="s">
        <v>9</v>
      </c>
      <c r="O54" s="38" t="s">
        <v>9</v>
      </c>
      <c r="P54" s="38" t="s">
        <v>9</v>
      </c>
      <c r="Q54" s="38" t="s">
        <v>9</v>
      </c>
      <c r="R54" s="38" t="s">
        <v>9</v>
      </c>
      <c r="S54" s="38" t="s">
        <v>9</v>
      </c>
      <c r="T54" s="38" t="s">
        <v>9</v>
      </c>
      <c r="U54" s="38" t="s">
        <v>9</v>
      </c>
      <c r="V54" s="38" t="s">
        <v>9</v>
      </c>
      <c r="W54" s="38" t="s">
        <v>9</v>
      </c>
      <c r="X54" s="38" t="s">
        <v>9</v>
      </c>
      <c r="Y54" s="20">
        <f t="shared" si="2"/>
        <v>-7</v>
      </c>
      <c r="Z54" s="2">
        <f t="shared" si="0"/>
        <v>2</v>
      </c>
      <c r="AA54" s="2">
        <f t="shared" si="3"/>
        <v>1</v>
      </c>
      <c r="AB54" s="2">
        <f t="shared" si="4"/>
        <v>0</v>
      </c>
      <c r="AC54" s="2">
        <f t="shared" si="5"/>
        <v>1</v>
      </c>
      <c r="AE54">
        <f t="shared" si="19"/>
        <v>0</v>
      </c>
      <c r="AF54">
        <f t="shared" si="20"/>
        <v>1</v>
      </c>
      <c r="AG54">
        <f t="shared" si="21"/>
        <v>1</v>
      </c>
      <c r="AH54">
        <f t="shared" si="22"/>
        <v>0</v>
      </c>
      <c r="AI54">
        <f t="shared" si="1"/>
        <v>2</v>
      </c>
      <c r="AJ54" t="str">
        <f t="shared" si="10"/>
        <v/>
      </c>
      <c r="AK54" t="s">
        <v>731</v>
      </c>
      <c r="AL54">
        <f t="shared" si="11"/>
        <v>0</v>
      </c>
      <c r="AM54">
        <f t="shared" si="12"/>
        <v>0</v>
      </c>
      <c r="AN54">
        <f t="shared" si="13"/>
        <v>0</v>
      </c>
      <c r="AO54">
        <f t="shared" si="14"/>
        <v>2</v>
      </c>
      <c r="BH54" t="s">
        <v>157</v>
      </c>
      <c r="BI54" s="30" t="s">
        <v>157</v>
      </c>
    </row>
    <row r="55" spans="1:61" x14ac:dyDescent="0.25">
      <c r="A55" t="s">
        <v>650</v>
      </c>
      <c r="B55" t="s">
        <v>651</v>
      </c>
      <c r="C55" s="30" t="s">
        <v>603</v>
      </c>
      <c r="D55" s="38" t="s">
        <v>9</v>
      </c>
      <c r="E55" s="38" t="s">
        <v>9</v>
      </c>
      <c r="F55" s="38" t="s">
        <v>9</v>
      </c>
      <c r="G55" s="38" t="s">
        <v>9</v>
      </c>
      <c r="H55" s="38" t="s">
        <v>9</v>
      </c>
      <c r="I55" s="38" t="s">
        <v>9</v>
      </c>
      <c r="J55" s="38" t="s">
        <v>9</v>
      </c>
      <c r="K55" s="38" t="s">
        <v>9</v>
      </c>
      <c r="L55" s="38" t="s">
        <v>9</v>
      </c>
      <c r="M55" s="38" t="s">
        <v>9</v>
      </c>
      <c r="N55" s="38" t="s">
        <v>9</v>
      </c>
      <c r="O55" s="38" t="s">
        <v>9</v>
      </c>
      <c r="P55" s="38" t="s">
        <v>9</v>
      </c>
      <c r="Q55" s="38" t="s">
        <v>9</v>
      </c>
      <c r="R55" s="38" t="s">
        <v>9</v>
      </c>
      <c r="S55" s="38" t="s">
        <v>9</v>
      </c>
      <c r="T55" s="38" t="s">
        <v>9</v>
      </c>
      <c r="U55" s="38" t="s">
        <v>9</v>
      </c>
      <c r="V55" s="38" t="s">
        <v>9</v>
      </c>
      <c r="W55" s="38" t="s">
        <v>9</v>
      </c>
      <c r="X55" s="38" t="s">
        <v>9</v>
      </c>
      <c r="Y55" s="20">
        <f t="shared" si="2"/>
        <v>0</v>
      </c>
      <c r="Z55" s="2">
        <f t="shared" si="0"/>
        <v>0</v>
      </c>
      <c r="AA55" s="2">
        <f t="shared" si="3"/>
        <v>0</v>
      </c>
      <c r="AB55" s="2">
        <f t="shared" si="4"/>
        <v>0</v>
      </c>
      <c r="AC55" s="2">
        <f t="shared" si="5"/>
        <v>0</v>
      </c>
      <c r="AE55">
        <f>IF(ISERROR(VLOOKUP($C55,$A$115:$C$190,3,FALSE)=1),0,IF(VLOOKUP($C55,$A$115:$C$190,3,FALSE)=1,1,0))+IF(ISERROR(VLOOKUP($C55,$D$115:$F$190,3,FALSE)=1),0,IF(VLOOKUP($C55,$D$115:$F$190,3,FALSE)=1,1,0))+IF(ISERROR(VLOOKUP($C55,$G$115:$I$190,3,FALSE)=1),0,IF(VLOOKUP($C55,$G$115:$I$190,3,FALSE)=1,1,0))+IF(ISERROR(VLOOKUP($C55,$J$115:$L$190,3,FALSE)=1),0,IF(VLOOKUP($C55,$J$115:$L$188,3,FALSE)=1,1,0))+IF(ISERROR(VLOOKUP($C55,$M$115:$O$188,3,FALSE)=1),0,IF(VLOOKUP($C55,$M$115:$O$188,3,FALSE)=1,1,0))+IF(ISERROR(VLOOKUP($C55,$P$115:$R$190,3,FALSE)=1),0,IF(VLOOKUP($C55,$P$115:$R$190,3,FALSE)=1,1,0))+IF(ISERROR(VLOOKUP($C55,$S$115:$U$190,3,FALSE)=1),0,IF(VLOOKUP($C55,$S$115:$U$190,3,FALSE)=1,1,0))+IF(ISERROR(VLOOKUP($C55,$V$115:$X$190,3,FALSE)=1),0,IF(VLOOKUP($C55,$V$115:$X$190,3,FALSE)=1,1,0))+IF(ISERROR(VLOOKUP($C55,$Y$115:$AA$190,3,FALSE)=1),0,IF(VLOOKUP($C55,$Y$115:$AA$190,3,FALSE)=1,1,0))+IF(ISERROR(VLOOKUP($C55,$AB$115:$AD$190,3,FALSE)=1),0,IF(VLOOKUP($C55,$AB$115:$AD$190,3,FALSE)=1,1,0))+IF(ISERROR(VLOOKUP($C55,$AE$115:$AG$190,3,FALSE)=1),0,IF(VLOOKUP($C55,$AE$115:$AG$190,3,FALSE)=1,1,0))+IF(ISERROR(VLOOKUP($C55,$AH$115:$AJ$190,3,FALSE)=1),0,IF(VLOOKUP($C55,$AH$115:$AJ$190,3,FALSE)=1,1,0))+IF(ISERROR(VLOOKUP($C55,$AK$115:$AM$190,3,FALSE)=1),0,IF(VLOOKUP($C55,$AK$115:$AM$190,3,FALSE)=1,1,0))+IF(ISERROR(VLOOKUP($C55,$AN$115:$AP$190,3,FALSE)=1),0,IF(VLOOKUP($C55,$AN$115:$AP$190,3,FALSE)=1,1,0))+IF(ISERROR(VLOOKUP($C55,$AQ$115:$AS$190,3,FALSE)=1),0,IF(VLOOKUP($C55,$AQ$115:$AS$190,3,FALSE)=1,1,0))+IF(ISERROR(VLOOKUP($C55,$AT$115:$AV$190,3,FALSE)=1),0,IF(VLOOKUP($C55,$AT$115:$AV$190,3,FALSE)=1,1,0))+IF(ISERROR(VLOOKUP($C55,$AW$115:$AY$190,3,FALSE)=1),0,IF(VLOOKUP($C55,$AW$115:$AY$190,3,FALSE)=1,1,0))+IF(ISERROR(VLOOKUP($C55,$AZ$115:$BB$190,3,FALSE)=1),0,IF(VLOOKUP($C55,$AZ$115:$BB$190,3,FALSE)=1,1,0))+IF(ISERROR(VLOOKUP($C55,$BC$115:$BE$190,3,FALSE)=1),0,IF(VLOOKUP($C55,$BC$115:$BE$190,3,FALSE)=1,1,0))+IF(ISERROR(VLOOKUP($C55,$BF$115:$BH$190,3,FALSE)=1),0,IF(VLOOKUP($C55,$BF$115:$BH$190,3,FALSE)=1,1,0))+IF(ISERROR(VLOOKUP($C55,$BI$115:$BK$190,3,FALSE)=1),0,IF(VLOOKUP($C55,$BI$115:$BK$190,3,FALSE)=1,1,0))</f>
        <v>0</v>
      </c>
      <c r="AF55">
        <f>IF(ISERROR(VLOOKUP($C55,$A$115:$C$190,3,FALSE)=2),0,IF(VLOOKUP($C55,$A$115:$C$190,3,FALSE)=2,1,0))+IF(ISERROR(VLOOKUP($C55,$D$115:$F$190,3,FALSE)=2),0,IF(VLOOKUP($C55,$D$115:$F$190,3,FALSE)=2,1,0))+IF(ISERROR(VLOOKUP($C55,$G$115:$I$190,3,FALSE)=2),0,IF(VLOOKUP($C55,$G$115:$I$190,3,FALSE)=2,1,0))+IF(ISERROR(VLOOKUP($C55,$J$115:$L$190,3,FALSE)=2),0,IF(VLOOKUP($C55,$J$115:$L$190,3,FALSE)=2,1,0))+IF(ISERROR(VLOOKUP($C55,$M$115:$O$190,3,FALSE)=2),0,IF(VLOOKUP($C55,$M$115:$O$190,3,FALSE)=2,1,0))+IF(ISERROR(VLOOKUP($C55,$P$115:$R$190,3,FALSE)=2),0,IF(VLOOKUP($C55,$P$115:$R$190,3,FALSE)=2,1,0))+IF(ISERROR(VLOOKUP($C55,$S$115:$U$190,3,FALSE)=2),0,IF(VLOOKUP($C55,$S$115:$U$190,3,FALSE)=2,1,0))+IF(ISERROR(VLOOKUP($C55,$V$115:$X$190,3,FALSE)=2),0,IF(VLOOKUP($C55,$V$115:$X$190,3,FALSE)=2,1,0))+IF(ISERROR(VLOOKUP($C55,$Y$115:$AA$190,3,FALSE)=2),0,IF(VLOOKUP($C55,$Y$115:$AA$190,3,FALSE)=2,1,0))+IF(ISERROR(VLOOKUP($C55,$AB$115:$AD$190,3,FALSE)=2),0,IF(VLOOKUP($C55,$AB$115:$AD$190,3,FALSE)=2,1,0))+IF(ISERROR(VLOOKUP($C55,$AE$115:$AG$190,3,FALSE)=2),0,IF(VLOOKUP($C55,$AE$115:$AG$190,3,FALSE)=2,1,0))+IF(ISERROR(VLOOKUP($C55,$AH$115:$AJ$190,3,FALSE)=2),0,IF(VLOOKUP($C55,$AH$115:$AJ$190,3,FALSE)=2,1,0))+IF(ISERROR(VLOOKUP($C55,$AK$115:$AM$190,3,FALSE)=2),0,IF(VLOOKUP($C55,$AK$115:$AM$190,3,FALSE)=2,1,0))+IF(ISERROR(VLOOKUP($C55,$AN$115:$AP$190,3,FALSE)=2),0,IF(VLOOKUP($C55,$AN$115:$AP$190,3,FALSE)=2,1,0))+IF(ISERROR(VLOOKUP($C55,$AQ$115:$AS$190,3,FALSE)=2),0,IF(VLOOKUP($C55,$AQ$115:$AS$190,3,FALSE)=2,1,0))+IF(ISERROR(VLOOKUP($C55,$AT$115:$AV$190,3,FALSE)=2),0,IF(VLOOKUP($C55,$AT$115:$AV$190,3,FALSE)=2,1,0))+IF(ISERROR(VLOOKUP($C55,$AW$115:$AY$190,3,FALSE)=2),0,IF(VLOOKUP($C55,$AW$115:$AY$190,3,FALSE)=2,1,0))+IF(ISERROR(VLOOKUP($C55,$AZ$115:$BB$190,3,FALSE)=2),0,IF(VLOOKUP($C55,$AZ$115:$BB$190,3,FALSE)=2,1,0))+IF(ISERROR(VLOOKUP($C55,$BC$115:$BE$190,3,FALSE)=2),0,IF(VLOOKUP($C55,$BC$115:$BE$190,3,FALSE)=2,1,0))+IF(ISERROR(VLOOKUP($C55,$BF$115:$BH$190,3,FALSE)=2),0,IF(VLOOKUP($C55,$BF$115:$BH$190,3,FALSE)=2,1,0))+IF(ISERROR(VLOOKUP($C55,$BI$115:$BK$190,3,FALSE)=2),0,IF(VLOOKUP($C55,$BI$115:$BK$190,3,FALSE)=2,1,0))</f>
        <v>0</v>
      </c>
      <c r="AG55">
        <f>IF(ISERROR(VLOOKUP($C55,$A$115:$C$190,3,FALSE)=3),0,IF(VLOOKUP($C55,$A$115:$C$190,3,FALSE)=3,1,0))+IF(ISERROR(VLOOKUP($C55,$D$115:$F$190,3,FALSE)=3),0,IF(VLOOKUP($C55,$D$115:$F$190,3,FALSE)=3,1,0))+IF(ISERROR(VLOOKUP($C55,$G$115:$I$190,3,FALSE)=3),0,IF(VLOOKUP($C55,$G$115:$I$190,3,FALSE)=3,1,0))+IF(ISERROR(VLOOKUP($C55,$J$115:$L$190,3,FALSE)=3),0,IF(VLOOKUP($C55,$J$115:$L$190,3,FALSE)=3,1,0))+IF(ISERROR(VLOOKUP($C55,$M$115:$O$190,3,FALSE)=3),0,IF(VLOOKUP($C55,$M$115:$O$190,3,FALSE)=3,1,0))+IF(ISERROR(VLOOKUP($C55,$P$115:$R$190,3,FALSE)=3),0,IF(VLOOKUP($C55,$P$115:$R$190,3,FALSE)=3,1,0))+IF(ISERROR(VLOOKUP($C55,$S$115:$U$190,3,FALSE)=3),0,IF(VLOOKUP($C55,$S$115:$U$190,3,FALSE)=3,1,0))+IF(ISERROR(VLOOKUP($C55,$V$115:$X$190,3,FALSE)=3),0,IF(VLOOKUP($C55,$V$115:$X$190,3,FALSE)=3,1,0))+IF(ISERROR(VLOOKUP($C55,$Y$115:$AA$190,3,FALSE)=3),0,IF(VLOOKUP($C55,$Y$115:$AA$190,3,FALSE)=3,1,0))+IF(ISERROR(VLOOKUP($C55,$AB$115:$AD$190,3,FALSE)=3),0,IF(VLOOKUP($C55,$AB$115:$AD$190,3,FALSE)=3,1,0))+IF(ISERROR(VLOOKUP($C55,$AE$115:$AG$190,3,FALSE)=3),0,IF(VLOOKUP($C55,$AE$115:$AG$190,3,FALSE)=3,1,0))+IF(ISERROR(VLOOKUP($C55,$AH$115:$AJ$190,3,FALSE)=3),0,IF(VLOOKUP($C55,$AH$115:$AJ$190,3,FALSE)=3,1,0))+IF(ISERROR(VLOOKUP($C55,$AK$115:$AM$190,3,FALSE)=3),0,IF(VLOOKUP($C55,$AK$115:$AM$190,3,FALSE)=3,1,0))+IF(ISERROR(VLOOKUP($C55,$AN$115:$AP$190,3,FALSE)=3),0,IF(VLOOKUP($C55,$AN$115:$AP$190,3,FALSE)=3,1,0))+IF(ISERROR(VLOOKUP($C55,$AQ$115:$AS$190,3,FALSE)=3),0,IF(VLOOKUP($C55,$AQ$115:$AS$190,3,FALSE)=3,1,0))+IF(ISERROR(VLOOKUP($C55,$AT$115:$AV$190,3,FALSE)=3),0,IF(VLOOKUP($C55,$AT$115:$AV$190,3,FALSE)=3,1,0))+IF(ISERROR(VLOOKUP($C55,$AW$115:$AY$190,3,FALSE)=3),0,IF(VLOOKUP($C55,$AW$115:$AY$190,3,FALSE)=3,1,0))+IF(ISERROR(VLOOKUP($C55,$AZ$115:$BB$190,3,FALSE)=3),0,IF(VLOOKUP($C55,$AZ$115:$BB$190,3,FALSE)=3,1,0))+IF(ISERROR(VLOOKUP($C55,$BC$115:$BE$190,3,FALSE)=3),0,IF(VLOOKUP($C55,$BC$115:$BE$190,3,FALSE)=3,1,0))+IF(ISERROR(VLOOKUP($C55,$BF$115:$BH$190,3,FALSE)=3),0,IF(VLOOKUP($C55,$BF$115:$BH$190,3,FALSE)=3,1,0))+IF(ISERROR(VLOOKUP($C55,$BI$115:$BK$190,3,FALSE)=3),0,IF(VLOOKUP($C55,$BI$115:$BK$190,3,FALSE)=3,1,0))</f>
        <v>0</v>
      </c>
      <c r="AH55">
        <f>IF(ISERROR(VLOOKUP($C55,$A$115:$C$190,3,FALSE)=4),0,IF(VLOOKUP($C55,$A$115:$C$190,3,FALSE)=4,1,0))+IF(ISERROR(VLOOKUP($C55,$D$115:$F$190,3,FALSE)=4),0,IF(VLOOKUP($C55,$D$115:$F$190,3,FALSE)=4,1,0))+IF(ISERROR(VLOOKUP($C55,$G$115:$I$190,3,FALSE)=4),0,IF(VLOOKUP($C55,$G$115:$I$190,3,FALSE)=4,1,0))+IF(ISERROR(VLOOKUP($C55,$J$115:$L$190,3,FALSE)=4),0,IF(VLOOKUP($C55,$J$115:$L$190,3,FALSE)=4,1,0))+IF(ISERROR(VLOOKUP($C55,$M$115:$O$190,3,FALSE)=4),0,IF(VLOOKUP($C55,$M$115:$O$190,3,FALSE)=4,1,0))+IF(ISERROR(VLOOKUP($C55,$P$115:$R$190,3,FALSE)=4),0,IF(VLOOKUP($C55,$P$115:$R$190,3,FALSE)=4,1,0))+IF(ISERROR(VLOOKUP($C55,$S$115:$U$190,3,FALSE)=4),0,IF(VLOOKUP($C55,$S$115:$U$190,3,FALSE)=4,1,0))+IF(ISERROR(VLOOKUP($C55,$V$115:$X$190,3,FALSE)=4),0,IF(VLOOKUP($C55,$V$115:$X$190,3,FALSE)=4,1,0))+IF(ISERROR(VLOOKUP($C55,$Y$115:$AA$190,3,FALSE)=4),0,IF(VLOOKUP($C55,$Y$115:$AA$190,3,FALSE)=4,1,0))+IF(ISERROR(VLOOKUP($C55,$AB$115:$AD$190,3,FALSE)=4),0,IF(VLOOKUP($C55,$AB$115:$AD$190,3,FALSE)=4,1,0))+IF(ISERROR(VLOOKUP($C55,$AE$115:$AG$190,3,FALSE)=4),0,IF(VLOOKUP($C55,$AE$115:$AG$190,3,FALSE)=4,1,0))+IF(ISERROR(VLOOKUP($C55,$AH$115:$AJ$190,3,FALSE)=4),0,IF(VLOOKUP($C55,$AH$115:$AJ$190,3,FALSE)=4,1,0))+IF(ISERROR(VLOOKUP($C55,$AK$115:$AM$190,3,FALSE)=4),0,IF(VLOOKUP($C55,$AK$115:$AM$190,3,FALSE)=4,1,0))+IF(ISERROR(VLOOKUP($C55,$AN$115:$AP$190,3,FALSE)=4),0,IF(VLOOKUP($C55,$AN$115:$AP$190,3,FALSE)=4,1,0))+IF(ISERROR(VLOOKUP($C55,$AQ$115:$AS$190,3,FALSE)=4),0,IF(VLOOKUP($C55,$AQ$115:$AS$190,3,FALSE)=4,1,0))+IF(ISERROR(VLOOKUP($C55,$AT$115:$AV$190,3,FALSE)=4),0,IF(VLOOKUP($C55,$AT$115:$AV$190,3,FALSE)=4,1,0))+IF(ISERROR(VLOOKUP($C55,$AW$115:$AY$190,3,FALSE)=4),0,IF(VLOOKUP($C55,$AW$115:$AY$190,3,FALSE)=4,1,0))+IF(ISERROR(VLOOKUP($C55,$AZ$115:$BB$190,3,FALSE)=4),0,IF(VLOOKUP($C55,$AZ$115:$BB$190,3,FALSE)=4,1,0))+IF(ISERROR(VLOOKUP($C55,$BC$115:$BE$190,3,FALSE)=4),0,IF(VLOOKUP($C55,$BC$115:$BE$190,3,FALSE)=4,1,0))+IF(ISERROR(VLOOKUP($C55,$BF$115:$BH$190,3,FALSE)=4),0,IF(VLOOKUP($C55,$BF$115:$BH$190,3,FALSE)=4,1,0))+IF(ISERROR(VLOOKUP($C55,$BI$115:$BK$190,3,FALSE)=4),0,IF(VLOOKUP($C55,$BI$115:$BK$190,3,FALSE)=4,1,0))</f>
        <v>0</v>
      </c>
      <c r="AI55">
        <f t="shared" si="1"/>
        <v>0</v>
      </c>
      <c r="AJ55" t="str">
        <f t="shared" si="10"/>
        <v/>
      </c>
      <c r="AK55" t="s">
        <v>603</v>
      </c>
      <c r="AL55">
        <f t="shared" si="11"/>
        <v>0</v>
      </c>
      <c r="AM55">
        <f t="shared" si="12"/>
        <v>0</v>
      </c>
      <c r="AN55">
        <f t="shared" si="13"/>
        <v>0</v>
      </c>
      <c r="AO55">
        <f t="shared" si="14"/>
        <v>0</v>
      </c>
      <c r="BH55" t="s">
        <v>154</v>
      </c>
      <c r="BI55" s="30" t="s">
        <v>154</v>
      </c>
    </row>
    <row r="56" spans="1:61" ht="14.25" customHeight="1" x14ac:dyDescent="0.25">
      <c r="A56" t="s">
        <v>686</v>
      </c>
      <c r="B56" t="s">
        <v>310</v>
      </c>
      <c r="C56" s="30" t="s">
        <v>707</v>
      </c>
      <c r="D56" s="38">
        <v>-5</v>
      </c>
      <c r="E56" s="38">
        <v>13</v>
      </c>
      <c r="F56" s="38">
        <v>12</v>
      </c>
      <c r="G56" s="38">
        <v>-5</v>
      </c>
      <c r="H56" s="38">
        <v>19</v>
      </c>
      <c r="I56" s="38">
        <v>0</v>
      </c>
      <c r="J56" s="38">
        <v>-2</v>
      </c>
      <c r="K56" s="38">
        <v>10</v>
      </c>
      <c r="L56" s="38">
        <v>13</v>
      </c>
      <c r="M56" s="38">
        <v>19</v>
      </c>
      <c r="N56" s="38">
        <v>-5</v>
      </c>
      <c r="O56" s="38">
        <v>5</v>
      </c>
      <c r="P56" s="38">
        <v>-3</v>
      </c>
      <c r="Q56" s="38">
        <v>-2</v>
      </c>
      <c r="R56" s="38">
        <v>32</v>
      </c>
      <c r="S56" s="38">
        <v>-2</v>
      </c>
      <c r="T56" s="38">
        <v>-5</v>
      </c>
      <c r="U56" s="38">
        <v>-7</v>
      </c>
      <c r="V56" s="38" t="s">
        <v>9</v>
      </c>
      <c r="W56" s="38" t="s">
        <v>9</v>
      </c>
      <c r="X56" s="38" t="s">
        <v>9</v>
      </c>
      <c r="Y56" s="20">
        <f t="shared" si="2"/>
        <v>87</v>
      </c>
      <c r="Z56" s="2">
        <f t="shared" si="0"/>
        <v>18</v>
      </c>
      <c r="AA56" s="2">
        <f t="shared" si="3"/>
        <v>8</v>
      </c>
      <c r="AB56" s="2">
        <f t="shared" si="4"/>
        <v>1</v>
      </c>
      <c r="AC56" s="2">
        <f t="shared" si="5"/>
        <v>9</v>
      </c>
      <c r="AE56">
        <f t="shared" si="19"/>
        <v>15</v>
      </c>
      <c r="AF56">
        <f t="shared" si="20"/>
        <v>3</v>
      </c>
      <c r="AG56">
        <f t="shared" si="21"/>
        <v>0</v>
      </c>
      <c r="AH56">
        <f t="shared" si="22"/>
        <v>0</v>
      </c>
      <c r="AI56">
        <f t="shared" si="1"/>
        <v>18</v>
      </c>
      <c r="AJ56" t="str">
        <f t="shared" si="10"/>
        <v/>
      </c>
      <c r="AK56" t="s">
        <v>707</v>
      </c>
      <c r="AL56">
        <f t="shared" si="11"/>
        <v>18</v>
      </c>
      <c r="AM56">
        <f t="shared" si="12"/>
        <v>0</v>
      </c>
      <c r="AN56">
        <f t="shared" si="13"/>
        <v>0</v>
      </c>
      <c r="AO56">
        <f t="shared" si="14"/>
        <v>0</v>
      </c>
      <c r="BH56" t="s">
        <v>705</v>
      </c>
      <c r="BI56" s="30"/>
    </row>
    <row r="57" spans="1:61" x14ac:dyDescent="0.25">
      <c r="A57" t="s">
        <v>383</v>
      </c>
      <c r="B57" t="s">
        <v>337</v>
      </c>
      <c r="C57" s="30" t="s">
        <v>398</v>
      </c>
      <c r="D57" s="38">
        <v>-26</v>
      </c>
      <c r="E57" s="38">
        <v>-9</v>
      </c>
      <c r="F57" s="38">
        <v>3</v>
      </c>
      <c r="G57" s="38">
        <v>-1</v>
      </c>
      <c r="H57" s="38">
        <v>2</v>
      </c>
      <c r="I57" s="38">
        <v>-26</v>
      </c>
      <c r="J57" s="38">
        <v>6</v>
      </c>
      <c r="K57" s="38" t="s">
        <v>9</v>
      </c>
      <c r="L57" s="38" t="s">
        <v>9</v>
      </c>
      <c r="M57" s="38" t="s">
        <v>9</v>
      </c>
      <c r="N57" s="38" t="s">
        <v>9</v>
      </c>
      <c r="O57" s="38" t="s">
        <v>9</v>
      </c>
      <c r="P57" s="38" t="s">
        <v>9</v>
      </c>
      <c r="Q57" s="38">
        <v>-9</v>
      </c>
      <c r="R57" s="38" t="s">
        <v>9</v>
      </c>
      <c r="S57" s="38">
        <v>15</v>
      </c>
      <c r="T57" s="38">
        <v>6</v>
      </c>
      <c r="U57" s="38" t="s">
        <v>9</v>
      </c>
      <c r="V57" s="38" t="s">
        <v>9</v>
      </c>
      <c r="W57" s="38" t="s">
        <v>9</v>
      </c>
      <c r="X57" s="38" t="s">
        <v>9</v>
      </c>
      <c r="Y57" s="20">
        <f t="shared" si="2"/>
        <v>-39</v>
      </c>
      <c r="Z57" s="2">
        <f t="shared" si="0"/>
        <v>10</v>
      </c>
      <c r="AA57" s="2">
        <f t="shared" si="3"/>
        <v>5</v>
      </c>
      <c r="AB57" s="2">
        <f t="shared" si="4"/>
        <v>0</v>
      </c>
      <c r="AC57" s="2">
        <f t="shared" si="5"/>
        <v>5</v>
      </c>
      <c r="AE57">
        <f t="shared" si="19"/>
        <v>1</v>
      </c>
      <c r="AF57">
        <f t="shared" si="20"/>
        <v>1</v>
      </c>
      <c r="AG57">
        <f t="shared" si="21"/>
        <v>8</v>
      </c>
      <c r="AH57">
        <f t="shared" si="22"/>
        <v>0</v>
      </c>
      <c r="AI57">
        <f t="shared" si="1"/>
        <v>10</v>
      </c>
      <c r="AJ57" t="str">
        <f t="shared" si="10"/>
        <v/>
      </c>
      <c r="AK57" t="s">
        <v>398</v>
      </c>
      <c r="AL57">
        <f t="shared" si="11"/>
        <v>0</v>
      </c>
      <c r="AM57">
        <f t="shared" si="12"/>
        <v>0</v>
      </c>
      <c r="AN57">
        <f t="shared" si="13"/>
        <v>0</v>
      </c>
      <c r="AO57">
        <f t="shared" si="14"/>
        <v>10</v>
      </c>
      <c r="BH57" t="s">
        <v>706</v>
      </c>
      <c r="BI57" s="30"/>
    </row>
    <row r="58" spans="1:61" x14ac:dyDescent="0.25">
      <c r="A58" t="s">
        <v>83</v>
      </c>
      <c r="B58" t="s">
        <v>84</v>
      </c>
      <c r="C58" s="30" t="s">
        <v>85</v>
      </c>
      <c r="D58" s="38">
        <v>18</v>
      </c>
      <c r="E58" s="38">
        <v>0</v>
      </c>
      <c r="F58" s="38">
        <v>2</v>
      </c>
      <c r="G58" s="38">
        <v>-4</v>
      </c>
      <c r="H58" s="38">
        <v>-1</v>
      </c>
      <c r="I58" s="38">
        <v>-9</v>
      </c>
      <c r="J58" s="38">
        <v>-11</v>
      </c>
      <c r="K58" s="38">
        <v>5</v>
      </c>
      <c r="L58" s="38">
        <v>-14</v>
      </c>
      <c r="M58" s="38">
        <v>-4</v>
      </c>
      <c r="N58" s="38">
        <v>-3</v>
      </c>
      <c r="O58" s="38">
        <v>-10</v>
      </c>
      <c r="P58" s="38" t="s">
        <v>9</v>
      </c>
      <c r="Q58" s="38">
        <v>-2</v>
      </c>
      <c r="R58" s="38">
        <v>-5</v>
      </c>
      <c r="S58" s="38">
        <v>1</v>
      </c>
      <c r="T58" s="38">
        <v>-6</v>
      </c>
      <c r="U58" s="38" t="s">
        <v>9</v>
      </c>
      <c r="V58" s="38" t="s">
        <v>9</v>
      </c>
      <c r="W58" s="38" t="s">
        <v>9</v>
      </c>
      <c r="X58" s="38">
        <v>12</v>
      </c>
      <c r="Y58" s="20">
        <f t="shared" si="2"/>
        <v>-31</v>
      </c>
      <c r="Z58" s="2">
        <f t="shared" si="0"/>
        <v>17</v>
      </c>
      <c r="AA58" s="2">
        <f t="shared" si="3"/>
        <v>5</v>
      </c>
      <c r="AB58" s="2">
        <f t="shared" si="4"/>
        <v>1</v>
      </c>
      <c r="AC58" s="2">
        <f t="shared" si="5"/>
        <v>11</v>
      </c>
      <c r="AE58">
        <f t="shared" si="19"/>
        <v>0</v>
      </c>
      <c r="AF58">
        <f t="shared" si="20"/>
        <v>2</v>
      </c>
      <c r="AG58">
        <f t="shared" si="21"/>
        <v>12</v>
      </c>
      <c r="AH58">
        <f t="shared" si="22"/>
        <v>3</v>
      </c>
      <c r="AI58">
        <f t="shared" si="1"/>
        <v>17</v>
      </c>
      <c r="AJ58" t="str">
        <f t="shared" si="10"/>
        <v/>
      </c>
      <c r="AK58" t="s">
        <v>85</v>
      </c>
      <c r="AL58">
        <f t="shared" si="11"/>
        <v>0</v>
      </c>
      <c r="AM58">
        <f t="shared" si="12"/>
        <v>0</v>
      </c>
      <c r="AN58">
        <f t="shared" si="13"/>
        <v>14</v>
      </c>
      <c r="AO58">
        <f t="shared" si="14"/>
        <v>3</v>
      </c>
      <c r="BH58" t="s">
        <v>79</v>
      </c>
      <c r="BI58" s="30" t="s">
        <v>79</v>
      </c>
    </row>
    <row r="59" spans="1:61" x14ac:dyDescent="0.25">
      <c r="A59" s="19" t="s">
        <v>129</v>
      </c>
      <c r="B59" s="19" t="s">
        <v>537</v>
      </c>
      <c r="C59" s="30" t="s">
        <v>497</v>
      </c>
      <c r="D59" s="38">
        <v>2</v>
      </c>
      <c r="E59" s="38">
        <v>1</v>
      </c>
      <c r="F59" s="38">
        <v>-5</v>
      </c>
      <c r="G59" s="38">
        <v>14</v>
      </c>
      <c r="H59" s="38">
        <v>3</v>
      </c>
      <c r="I59" s="38">
        <v>6</v>
      </c>
      <c r="J59" s="38">
        <v>3</v>
      </c>
      <c r="K59" s="38">
        <v>4</v>
      </c>
      <c r="L59" s="38">
        <v>9</v>
      </c>
      <c r="M59" s="38">
        <v>-13</v>
      </c>
      <c r="N59" s="38">
        <v>-5</v>
      </c>
      <c r="O59" s="38">
        <v>-3</v>
      </c>
      <c r="P59" s="38">
        <v>1</v>
      </c>
      <c r="Q59" s="38">
        <v>-2</v>
      </c>
      <c r="R59" s="38">
        <v>1</v>
      </c>
      <c r="S59" s="38">
        <v>10</v>
      </c>
      <c r="T59" s="38">
        <v>-10</v>
      </c>
      <c r="U59" s="38">
        <v>4</v>
      </c>
      <c r="V59" s="38">
        <v>-6</v>
      </c>
      <c r="W59" s="38" t="s">
        <v>9</v>
      </c>
      <c r="X59" s="38" t="s">
        <v>9</v>
      </c>
      <c r="Y59" s="20">
        <f t="shared" si="2"/>
        <v>14</v>
      </c>
      <c r="Z59" s="2">
        <f t="shared" si="0"/>
        <v>19</v>
      </c>
      <c r="AA59" s="2">
        <f t="shared" si="3"/>
        <v>12</v>
      </c>
      <c r="AB59" s="2">
        <f t="shared" si="4"/>
        <v>0</v>
      </c>
      <c r="AC59" s="2">
        <f t="shared" si="5"/>
        <v>7</v>
      </c>
      <c r="AE59">
        <f t="shared" si="19"/>
        <v>3</v>
      </c>
      <c r="AF59">
        <f t="shared" si="20"/>
        <v>11</v>
      </c>
      <c r="AG59">
        <f t="shared" si="21"/>
        <v>5</v>
      </c>
      <c r="AH59">
        <f t="shared" si="22"/>
        <v>0</v>
      </c>
      <c r="AI59">
        <f t="shared" si="1"/>
        <v>19</v>
      </c>
      <c r="AJ59" t="str">
        <f t="shared" si="10"/>
        <v/>
      </c>
      <c r="AK59" t="s">
        <v>497</v>
      </c>
      <c r="AL59">
        <f t="shared" si="11"/>
        <v>3</v>
      </c>
      <c r="AM59">
        <f t="shared" si="12"/>
        <v>16</v>
      </c>
      <c r="AN59">
        <f t="shared" si="13"/>
        <v>0</v>
      </c>
      <c r="AO59">
        <f t="shared" si="14"/>
        <v>0</v>
      </c>
      <c r="BH59" t="s">
        <v>397</v>
      </c>
      <c r="BI59" s="30" t="s">
        <v>397</v>
      </c>
    </row>
    <row r="60" spans="1:61" x14ac:dyDescent="0.25">
      <c r="A60" s="19" t="s">
        <v>578</v>
      </c>
      <c r="B60" s="19" t="s">
        <v>537</v>
      </c>
      <c r="C60" s="30" t="s">
        <v>606</v>
      </c>
      <c r="D60" s="38">
        <v>-16</v>
      </c>
      <c r="E60" s="38">
        <v>16</v>
      </c>
      <c r="F60" s="38">
        <v>19</v>
      </c>
      <c r="G60" s="38">
        <v>22</v>
      </c>
      <c r="H60" s="38">
        <v>12</v>
      </c>
      <c r="I60" s="38">
        <v>4</v>
      </c>
      <c r="J60" s="38">
        <v>6</v>
      </c>
      <c r="K60" s="38">
        <v>4</v>
      </c>
      <c r="L60" s="38">
        <v>-3</v>
      </c>
      <c r="M60" s="38">
        <v>5</v>
      </c>
      <c r="N60" s="38">
        <v>7</v>
      </c>
      <c r="O60" s="38">
        <v>-11</v>
      </c>
      <c r="P60" s="38" t="s">
        <v>9</v>
      </c>
      <c r="Q60" s="38">
        <v>5</v>
      </c>
      <c r="R60" s="38">
        <v>-6</v>
      </c>
      <c r="S60" s="38">
        <v>4</v>
      </c>
      <c r="T60" s="38">
        <v>-8</v>
      </c>
      <c r="U60" s="38">
        <v>-11</v>
      </c>
      <c r="V60" s="38">
        <v>-6</v>
      </c>
      <c r="W60" s="38">
        <v>19</v>
      </c>
      <c r="X60" s="38">
        <v>3</v>
      </c>
      <c r="Y60" s="20">
        <f t="shared" si="2"/>
        <v>65</v>
      </c>
      <c r="Z60" s="2">
        <f t="shared" si="0"/>
        <v>20</v>
      </c>
      <c r="AA60" s="2">
        <f t="shared" si="3"/>
        <v>13</v>
      </c>
      <c r="AB60" s="2">
        <f t="shared" si="4"/>
        <v>0</v>
      </c>
      <c r="AC60" s="2">
        <f t="shared" si="5"/>
        <v>7</v>
      </c>
      <c r="AE60">
        <f t="shared" si="19"/>
        <v>20</v>
      </c>
      <c r="AF60">
        <f t="shared" si="20"/>
        <v>0</v>
      </c>
      <c r="AG60">
        <f t="shared" si="21"/>
        <v>0</v>
      </c>
      <c r="AH60">
        <f t="shared" si="22"/>
        <v>0</v>
      </c>
      <c r="AI60">
        <f t="shared" si="1"/>
        <v>20</v>
      </c>
      <c r="AJ60" t="str">
        <f>IF(AI60=Z60,"","no")</f>
        <v/>
      </c>
      <c r="AK60" t="s">
        <v>606</v>
      </c>
      <c r="AL60">
        <f t="shared" si="11"/>
        <v>0</v>
      </c>
      <c r="AM60">
        <f t="shared" si="12"/>
        <v>0</v>
      </c>
      <c r="AN60">
        <f t="shared" si="13"/>
        <v>20</v>
      </c>
      <c r="AO60">
        <f t="shared" si="14"/>
        <v>0</v>
      </c>
      <c r="BI60" s="30" t="s">
        <v>730</v>
      </c>
    </row>
    <row r="61" spans="1:61" x14ac:dyDescent="0.25">
      <c r="A61" t="s">
        <v>89</v>
      </c>
      <c r="B61" t="s">
        <v>90</v>
      </c>
      <c r="C61" s="30" t="s">
        <v>91</v>
      </c>
      <c r="D61" s="38">
        <v>4</v>
      </c>
      <c r="E61" s="38">
        <v>-14</v>
      </c>
      <c r="F61" s="38">
        <v>-3</v>
      </c>
      <c r="G61" s="38" t="s">
        <v>9</v>
      </c>
      <c r="H61" s="38">
        <v>1</v>
      </c>
      <c r="I61" s="38">
        <v>17</v>
      </c>
      <c r="J61" s="38">
        <v>-13</v>
      </c>
      <c r="K61" s="38">
        <v>-2</v>
      </c>
      <c r="L61" s="38">
        <v>4</v>
      </c>
      <c r="M61" s="38">
        <v>7</v>
      </c>
      <c r="N61" s="38">
        <v>-6</v>
      </c>
      <c r="O61" s="38">
        <v>17</v>
      </c>
      <c r="P61" s="38">
        <v>7</v>
      </c>
      <c r="Q61" s="38">
        <v>-11</v>
      </c>
      <c r="R61" s="38">
        <v>6</v>
      </c>
      <c r="S61" s="38">
        <v>-3</v>
      </c>
      <c r="T61" s="38">
        <v>5</v>
      </c>
      <c r="U61" s="38">
        <v>8</v>
      </c>
      <c r="V61" s="38">
        <v>-11</v>
      </c>
      <c r="W61" s="38" t="s">
        <v>9</v>
      </c>
      <c r="X61" s="38" t="s">
        <v>9</v>
      </c>
      <c r="Y61" s="20">
        <f t="shared" si="2"/>
        <v>13</v>
      </c>
      <c r="Z61" s="2">
        <f t="shared" si="0"/>
        <v>18</v>
      </c>
      <c r="AA61" s="2">
        <f t="shared" si="3"/>
        <v>10</v>
      </c>
      <c r="AB61" s="2">
        <f t="shared" si="4"/>
        <v>0</v>
      </c>
      <c r="AC61" s="2">
        <f t="shared" si="5"/>
        <v>8</v>
      </c>
      <c r="AE61">
        <f>IF(ISERROR(VLOOKUP($C61,$A$115:$C$190,3,FALSE)=1),0,IF(VLOOKUP($C61,$A$115:$C$190,3,FALSE)=1,1,0))+IF(ISERROR(VLOOKUP($C61,$D$115:$F$190,3,FALSE)=1),0,IF(VLOOKUP($C61,$D$115:$F$190,3,FALSE)=1,1,0))+IF(ISERROR(VLOOKUP($C61,$G$115:$I$190,3,FALSE)=1),0,IF(VLOOKUP($C61,$G$115:$I$190,3,FALSE)=1,1,0))+IF(ISERROR(VLOOKUP($C61,$J$115:$L$190,3,FALSE)=1),0,IF(VLOOKUP($C61,$J$115:$L$188,3,FALSE)=1,1,0))+IF(ISERROR(VLOOKUP($C61,$M$115:$O$188,3,FALSE)=1),0,IF(VLOOKUP($C61,$M$115:$O$188,3,FALSE)=1,1,0))+IF(ISERROR(VLOOKUP($C61,$P$115:$R$190,3,FALSE)=1),0,IF(VLOOKUP($C61,$P$115:$R$190,3,FALSE)=1,1,0))+IF(ISERROR(VLOOKUP($C61,$S$115:$U$190,3,FALSE)=1),0,IF(VLOOKUP($C61,$S$115:$U$190,3,FALSE)=1,1,0))+IF(ISERROR(VLOOKUP($C61,$V$115:$X$190,3,FALSE)=1),0,IF(VLOOKUP($C61,$V$115:$X$190,3,FALSE)=1,1,0))+IF(ISERROR(VLOOKUP($C61,$Y$115:$AA$190,3,FALSE)=1),0,IF(VLOOKUP($C61,$Y$115:$AA$190,3,FALSE)=1,1,0))+IF(ISERROR(VLOOKUP($C61,$AB$115:$AD$190,3,FALSE)=1),0,IF(VLOOKUP($C61,$AB$115:$AD$190,3,FALSE)=1,1,0))+IF(ISERROR(VLOOKUP($C61,$AE$115:$AG$190,3,FALSE)=1),0,IF(VLOOKUP($C61,$AE$115:$AG$190,3,FALSE)=1,1,0))+IF(ISERROR(VLOOKUP($C61,$AH$115:$AJ$190,3,FALSE)=1),0,IF(VLOOKUP($C61,$AH$115:$AJ$190,3,FALSE)=1,1,0))+IF(ISERROR(VLOOKUP($C61,$AK$115:$AM$190,3,FALSE)=1),0,IF(VLOOKUP($C61,$AK$115:$AM$190,3,FALSE)=1,1,0))+IF(ISERROR(VLOOKUP($C61,$AN$115:$AP$190,3,FALSE)=1),0,IF(VLOOKUP($C61,$AN$115:$AP$190,3,FALSE)=1,1,0))+IF(ISERROR(VLOOKUP($C61,$AQ$115:$AS$190,3,FALSE)=1),0,IF(VLOOKUP($C61,$AQ$115:$AS$190,3,FALSE)=1,1,0))+IF(ISERROR(VLOOKUP($C61,$AT$115:$AV$190,3,FALSE)=1),0,IF(VLOOKUP($C61,$AT$115:$AV$190,3,FALSE)=1,1,0))+IF(ISERROR(VLOOKUP($C61,$AW$115:$AY$190,3,FALSE)=1),0,IF(VLOOKUP($C61,$AW$115:$AY$190,3,FALSE)=1,1,0))+IF(ISERROR(VLOOKUP($C61,$AZ$115:$BB$190,3,FALSE)=1),0,IF(VLOOKUP($C61,$AZ$115:$BB$190,3,FALSE)=1,1,0))+IF(ISERROR(VLOOKUP($C61,$BC$115:$BE$190,3,FALSE)=1),0,IF(VLOOKUP($C61,$BC$115:$BE$190,3,FALSE)=1,1,0))+IF(ISERROR(VLOOKUP($C61,$BF$115:$BH$190,3,FALSE)=1),0,IF(VLOOKUP($C61,$BF$115:$BH$190,3,FALSE)=1,1,0))+IF(ISERROR(VLOOKUP($C61,$BI$115:$BK$190,3,FALSE)=1),0,IF(VLOOKUP($C61,$BI$115:$BK$190,3,FALSE)=1,1,0))</f>
        <v>0</v>
      </c>
      <c r="AF61">
        <f>IF(ISERROR(VLOOKUP($C61,$A$115:$C$190,3,FALSE)=2),0,IF(VLOOKUP($C61,$A$115:$C$190,3,FALSE)=2,1,0))+IF(ISERROR(VLOOKUP($C61,$D$115:$F$190,3,FALSE)=2),0,IF(VLOOKUP($C61,$D$115:$F$190,3,FALSE)=2,1,0))+IF(ISERROR(VLOOKUP($C61,$G$115:$I$190,3,FALSE)=2),0,IF(VLOOKUP($C61,$G$115:$I$190,3,FALSE)=2,1,0))+IF(ISERROR(VLOOKUP($C61,$J$115:$L$190,3,FALSE)=2),0,IF(VLOOKUP($C61,$J$115:$L$190,3,FALSE)=2,1,0))+IF(ISERROR(VLOOKUP($C61,$M$115:$O$190,3,FALSE)=2),0,IF(VLOOKUP($C61,$M$115:$O$190,3,FALSE)=2,1,0))+IF(ISERROR(VLOOKUP($C61,$P$115:$R$190,3,FALSE)=2),0,IF(VLOOKUP($C61,$P$115:$R$190,3,FALSE)=2,1,0))+IF(ISERROR(VLOOKUP($C61,$S$115:$U$190,3,FALSE)=2),0,IF(VLOOKUP($C61,$S$115:$U$190,3,FALSE)=2,1,0))+IF(ISERROR(VLOOKUP($C61,$V$115:$X$190,3,FALSE)=2),0,IF(VLOOKUP($C61,$V$115:$X$190,3,FALSE)=2,1,0))+IF(ISERROR(VLOOKUP($C61,$Y$115:$AA$190,3,FALSE)=2),0,IF(VLOOKUP($C61,$Y$115:$AA$190,3,FALSE)=2,1,0))+IF(ISERROR(VLOOKUP($C61,$AB$115:$AD$190,3,FALSE)=2),0,IF(VLOOKUP($C61,$AB$115:$AD$190,3,FALSE)=2,1,0))+IF(ISERROR(VLOOKUP($C61,$AE$115:$AG$190,3,FALSE)=2),0,IF(VLOOKUP($C61,$AE$115:$AG$190,3,FALSE)=2,1,0))+IF(ISERROR(VLOOKUP($C61,$AH$115:$AJ$190,3,FALSE)=2),0,IF(VLOOKUP($C61,$AH$115:$AJ$190,3,FALSE)=2,1,0))+IF(ISERROR(VLOOKUP($C61,$AK$115:$AM$190,3,FALSE)=2),0,IF(VLOOKUP($C61,$AK$115:$AM$190,3,FALSE)=2,1,0))+IF(ISERROR(VLOOKUP($C61,$AN$115:$AP$190,3,FALSE)=2),0,IF(VLOOKUP($C61,$AN$115:$AP$190,3,FALSE)=2,1,0))+IF(ISERROR(VLOOKUP($C61,$AQ$115:$AS$190,3,FALSE)=2),0,IF(VLOOKUP($C61,$AQ$115:$AS$190,3,FALSE)=2,1,0))+IF(ISERROR(VLOOKUP($C61,$AT$115:$AV$190,3,FALSE)=2),0,IF(VLOOKUP($C61,$AT$115:$AV$190,3,FALSE)=2,1,0))+IF(ISERROR(VLOOKUP($C61,$AW$115:$AY$190,3,FALSE)=2),0,IF(VLOOKUP($C61,$AW$115:$AY$190,3,FALSE)=2,1,0))+IF(ISERROR(VLOOKUP($C61,$AZ$115:$BB$190,3,FALSE)=2),0,IF(VLOOKUP($C61,$AZ$115:$BB$190,3,FALSE)=2,1,0))+IF(ISERROR(VLOOKUP($C61,$BC$115:$BE$190,3,FALSE)=2),0,IF(VLOOKUP($C61,$BC$115:$BE$190,3,FALSE)=2,1,0))+IF(ISERROR(VLOOKUP($C61,$BF$115:$BH$190,3,FALSE)=2),0,IF(VLOOKUP($C61,$BF$115:$BH$190,3,FALSE)=2,1,0))+IF(ISERROR(VLOOKUP($C61,$BI$115:$BK$190,3,FALSE)=2),0,IF(VLOOKUP($C61,$BI$115:$BK$190,3,FALSE)=2,1,0))</f>
        <v>0</v>
      </c>
      <c r="AG61">
        <f>IF(ISERROR(VLOOKUP($C61,$A$115:$C$190,3,FALSE)=3),0,IF(VLOOKUP($C61,$A$115:$C$190,3,FALSE)=3,1,0))+IF(ISERROR(VLOOKUP($C61,$D$115:$F$190,3,FALSE)=3),0,IF(VLOOKUP($C61,$D$115:$F$190,3,FALSE)=3,1,0))+IF(ISERROR(VLOOKUP($C61,$G$115:$I$190,3,FALSE)=3),0,IF(VLOOKUP($C61,$G$115:$I$190,3,FALSE)=3,1,0))+IF(ISERROR(VLOOKUP($C61,$J$115:$L$190,3,FALSE)=3),0,IF(VLOOKUP($C61,$J$115:$L$190,3,FALSE)=3,1,0))+IF(ISERROR(VLOOKUP($C61,$M$115:$O$190,3,FALSE)=3),0,IF(VLOOKUP($C61,$M$115:$O$190,3,FALSE)=3,1,0))+IF(ISERROR(VLOOKUP($C61,$P$115:$R$190,3,FALSE)=3),0,IF(VLOOKUP($C61,$P$115:$R$190,3,FALSE)=3,1,0))+IF(ISERROR(VLOOKUP($C61,$S$115:$U$190,3,FALSE)=3),0,IF(VLOOKUP($C61,$S$115:$U$190,3,FALSE)=3,1,0))+IF(ISERROR(VLOOKUP($C61,$V$115:$X$190,3,FALSE)=3),0,IF(VLOOKUP($C61,$V$115:$X$190,3,FALSE)=3,1,0))+IF(ISERROR(VLOOKUP($C61,$Y$115:$AA$190,3,FALSE)=3),0,IF(VLOOKUP($C61,$Y$115:$AA$190,3,FALSE)=3,1,0))+IF(ISERROR(VLOOKUP($C61,$AB$115:$AD$190,3,FALSE)=3),0,IF(VLOOKUP($C61,$AB$115:$AD$190,3,FALSE)=3,1,0))+IF(ISERROR(VLOOKUP($C61,$AE$115:$AG$190,3,FALSE)=3),0,IF(VLOOKUP($C61,$AE$115:$AG$190,3,FALSE)=3,1,0))+IF(ISERROR(VLOOKUP($C61,$AH$115:$AJ$190,3,FALSE)=3),0,IF(VLOOKUP($C61,$AH$115:$AJ$190,3,FALSE)=3,1,0))+IF(ISERROR(VLOOKUP($C61,$AK$115:$AM$190,3,FALSE)=3),0,IF(VLOOKUP($C61,$AK$115:$AM$190,3,FALSE)=3,1,0))+IF(ISERROR(VLOOKUP($C61,$AN$115:$AP$190,3,FALSE)=3),0,IF(VLOOKUP($C61,$AN$115:$AP$190,3,FALSE)=3,1,0))+IF(ISERROR(VLOOKUP($C61,$AQ$115:$AS$190,3,FALSE)=3),0,IF(VLOOKUP($C61,$AQ$115:$AS$190,3,FALSE)=3,1,0))+IF(ISERROR(VLOOKUP($C61,$AT$115:$AV$190,3,FALSE)=3),0,IF(VLOOKUP($C61,$AT$115:$AV$190,3,FALSE)=3,1,0))+IF(ISERROR(VLOOKUP($C61,$AW$115:$AY$190,3,FALSE)=3),0,IF(VLOOKUP($C61,$AW$115:$AY$190,3,FALSE)=3,1,0))+IF(ISERROR(VLOOKUP($C61,$AZ$115:$BB$190,3,FALSE)=3),0,IF(VLOOKUP($C61,$AZ$115:$BB$190,3,FALSE)=3,1,0))+IF(ISERROR(VLOOKUP($C61,$BC$115:$BE$190,3,FALSE)=3),0,IF(VLOOKUP($C61,$BC$115:$BE$190,3,FALSE)=3,1,0))+IF(ISERROR(VLOOKUP($C61,$BF$115:$BH$190,3,FALSE)=3),0,IF(VLOOKUP($C61,$BF$115:$BH$190,3,FALSE)=3,1,0))+IF(ISERROR(VLOOKUP($C61,$BI$115:$BK$190,3,FALSE)=3),0,IF(VLOOKUP($C61,$BI$115:$BK$190,3,FALSE)=3,1,0))</f>
        <v>0</v>
      </c>
      <c r="AH61">
        <f>IF(ISERROR(VLOOKUP($C61,$A$115:$C$190,3,FALSE)=4),0,IF(VLOOKUP($C61,$A$115:$C$190,3,FALSE)=4,1,0))+IF(ISERROR(VLOOKUP($C61,$D$115:$F$190,3,FALSE)=4),0,IF(VLOOKUP($C61,$D$115:$F$190,3,FALSE)=4,1,0))+IF(ISERROR(VLOOKUP($C61,$G$115:$I$190,3,FALSE)=4),0,IF(VLOOKUP($C61,$G$115:$I$190,3,FALSE)=4,1,0))+IF(ISERROR(VLOOKUP($C61,$J$115:$L$190,3,FALSE)=4),0,IF(VLOOKUP($C61,$J$115:$L$190,3,FALSE)=4,1,0))+IF(ISERROR(VLOOKUP($C61,$M$115:$O$190,3,FALSE)=4),0,IF(VLOOKUP($C61,$M$115:$O$190,3,FALSE)=4,1,0))+IF(ISERROR(VLOOKUP($C61,$P$115:$R$190,3,FALSE)=4),0,IF(VLOOKUP($C61,$P$115:$R$190,3,FALSE)=4,1,0))+IF(ISERROR(VLOOKUP($C61,$S$115:$U$190,3,FALSE)=4),0,IF(VLOOKUP($C61,$S$115:$U$190,3,FALSE)=4,1,0))+IF(ISERROR(VLOOKUP($C61,$V$115:$X$190,3,FALSE)=4),0,IF(VLOOKUP($C61,$V$115:$X$190,3,FALSE)=4,1,0))+IF(ISERROR(VLOOKUP($C61,$Y$115:$AA$190,3,FALSE)=4),0,IF(VLOOKUP($C61,$Y$115:$AA$190,3,FALSE)=4,1,0))+IF(ISERROR(VLOOKUP($C61,$AB$115:$AD$190,3,FALSE)=4),0,IF(VLOOKUP($C61,$AB$115:$AD$190,3,FALSE)=4,1,0))+IF(ISERROR(VLOOKUP($C61,$AE$115:$AG$190,3,FALSE)=4),0,IF(VLOOKUP($C61,$AE$115:$AG$190,3,FALSE)=4,1,0))+IF(ISERROR(VLOOKUP($C61,$AH$115:$AJ$190,3,FALSE)=4),0,IF(VLOOKUP($C61,$AH$115:$AJ$190,3,FALSE)=4,1,0))+IF(ISERROR(VLOOKUP($C61,$AK$115:$AM$190,3,FALSE)=4),0,IF(VLOOKUP($C61,$AK$115:$AM$190,3,FALSE)=4,1,0))+IF(ISERROR(VLOOKUP($C61,$AN$115:$AP$190,3,FALSE)=4),0,IF(VLOOKUP($C61,$AN$115:$AP$190,3,FALSE)=4,1,0))+IF(ISERROR(VLOOKUP($C61,$AQ$115:$AS$190,3,FALSE)=4),0,IF(VLOOKUP($C61,$AQ$115:$AS$190,3,FALSE)=4,1,0))+IF(ISERROR(VLOOKUP($C61,$AT$115:$AV$190,3,FALSE)=4),0,IF(VLOOKUP($C61,$AT$115:$AV$190,3,FALSE)=4,1,0))+IF(ISERROR(VLOOKUP($C61,$AW$115:$AY$190,3,FALSE)=4),0,IF(VLOOKUP($C61,$AW$115:$AY$190,3,FALSE)=4,1,0))+IF(ISERROR(VLOOKUP($C61,$AZ$115:$BB$190,3,FALSE)=4),0,IF(VLOOKUP($C61,$AZ$115:$BB$190,3,FALSE)=4,1,0))+IF(ISERROR(VLOOKUP($C61,$BC$115:$BE$190,3,FALSE)=4),0,IF(VLOOKUP($C61,$BC$115:$BE$190,3,FALSE)=4,1,0))+IF(ISERROR(VLOOKUP($C61,$BF$115:$BH$190,3,FALSE)=4),0,IF(VLOOKUP($C61,$BF$115:$BH$190,3,FALSE)=4,1,0))+IF(ISERROR(VLOOKUP($C61,$BI$115:$BK$190,3,FALSE)=4),0,IF(VLOOKUP($C61,$BI$115:$BK$190,3,FALSE)=4,1,0))</f>
        <v>18</v>
      </c>
      <c r="AI61">
        <f t="shared" si="1"/>
        <v>18</v>
      </c>
      <c r="AJ61" t="str">
        <f t="shared" si="10"/>
        <v/>
      </c>
      <c r="AK61" t="s">
        <v>91</v>
      </c>
      <c r="AL61">
        <f t="shared" si="11"/>
        <v>0</v>
      </c>
      <c r="AM61">
        <f t="shared" si="12"/>
        <v>18</v>
      </c>
      <c r="AN61">
        <f t="shared" si="13"/>
        <v>0</v>
      </c>
      <c r="AO61">
        <f t="shared" si="14"/>
        <v>0</v>
      </c>
      <c r="BI61" s="30" t="s">
        <v>731</v>
      </c>
    </row>
    <row r="62" spans="1:61" x14ac:dyDescent="0.25">
      <c r="A62" t="s">
        <v>580</v>
      </c>
      <c r="B62" t="s">
        <v>581</v>
      </c>
      <c r="C62" s="30" t="s">
        <v>559</v>
      </c>
      <c r="D62" s="38">
        <v>13</v>
      </c>
      <c r="E62" s="38">
        <v>-3</v>
      </c>
      <c r="F62" s="38">
        <v>5</v>
      </c>
      <c r="G62" s="38">
        <v>10</v>
      </c>
      <c r="H62" s="38">
        <v>4</v>
      </c>
      <c r="I62" s="38">
        <v>-4</v>
      </c>
      <c r="J62" s="38">
        <v>4</v>
      </c>
      <c r="K62" s="38">
        <v>0</v>
      </c>
      <c r="L62" s="38">
        <v>-6</v>
      </c>
      <c r="M62" s="38">
        <v>-3</v>
      </c>
      <c r="N62" s="38">
        <v>-5</v>
      </c>
      <c r="O62" s="38">
        <v>6</v>
      </c>
      <c r="P62" s="38">
        <v>6</v>
      </c>
      <c r="Q62" s="38">
        <v>1</v>
      </c>
      <c r="R62" s="38">
        <v>0</v>
      </c>
      <c r="S62" s="38">
        <v>4</v>
      </c>
      <c r="T62" s="38">
        <v>-2</v>
      </c>
      <c r="U62" s="38">
        <v>-11</v>
      </c>
      <c r="V62" s="38">
        <v>-2</v>
      </c>
      <c r="W62" s="38" t="s">
        <v>9</v>
      </c>
      <c r="X62" s="38" t="s">
        <v>9</v>
      </c>
      <c r="Y62" s="20">
        <f t="shared" si="2"/>
        <v>17</v>
      </c>
      <c r="Z62" s="2">
        <f t="shared" si="0"/>
        <v>19</v>
      </c>
      <c r="AA62" s="2">
        <f t="shared" si="3"/>
        <v>9</v>
      </c>
      <c r="AB62" s="2">
        <f t="shared" si="4"/>
        <v>2</v>
      </c>
      <c r="AC62" s="2">
        <f t="shared" si="5"/>
        <v>8</v>
      </c>
      <c r="AE62">
        <f t="shared" ref="AE62:AE80" si="23">IF(ISERROR(VLOOKUP($C62,$A$115:$C$190,3,FALSE)=1),0,IF(VLOOKUP($C62,$A$115:$C$190,3,FALSE)=1,1,0))+IF(ISERROR(VLOOKUP($C62,$D$115:$F$190,3,FALSE)=1),0,IF(VLOOKUP($C62,$D$115:$F$190,3,FALSE)=1,1,0))+IF(ISERROR(VLOOKUP($C62,$G$115:$I$190,3,FALSE)=1),0,IF(VLOOKUP($C62,$G$115:$I$190,3,FALSE)=1,1,0))+IF(ISERROR(VLOOKUP($C62,$J$115:$L$190,3,FALSE)=1),0,IF(VLOOKUP($C62,$J$115:$L$188,3,FALSE)=1,1,0))+IF(ISERROR(VLOOKUP($C62,$M$115:$O$188,3,FALSE)=1),0,IF(VLOOKUP($C62,$M$115:$O$188,3,FALSE)=1,1,0))+IF(ISERROR(VLOOKUP($C62,$P$115:$R$190,3,FALSE)=1),0,IF(VLOOKUP($C62,$P$115:$R$190,3,FALSE)=1,1,0))+IF(ISERROR(VLOOKUP($C62,$S$115:$U$190,3,FALSE)=1),0,IF(VLOOKUP($C62,$S$115:$U$190,3,FALSE)=1,1,0))+IF(ISERROR(VLOOKUP($C62,$V$115:$X$190,3,FALSE)=1),0,IF(VLOOKUP($C62,$V$115:$X$190,3,FALSE)=1,1,0))+IF(ISERROR(VLOOKUP($C62,$Y$115:$AA$190,3,FALSE)=1),0,IF(VLOOKUP($C62,$Y$115:$AA$190,3,FALSE)=1,1,0))+IF(ISERROR(VLOOKUP($C62,$AB$115:$AD$190,3,FALSE)=1),0,IF(VLOOKUP($C62,$AB$115:$AD$190,3,FALSE)=1,1,0))+IF(ISERROR(VLOOKUP($C62,$AE$115:$AG$190,3,FALSE)=1),0,IF(VLOOKUP($C62,$AE$115:$AG$190,3,FALSE)=1,1,0))+IF(ISERROR(VLOOKUP($C62,$AH$115:$AJ$190,3,FALSE)=1),0,IF(VLOOKUP($C62,$AH$115:$AJ$190,3,FALSE)=1,1,0))+IF(ISERROR(VLOOKUP($C62,$AK$115:$AM$190,3,FALSE)=1),0,IF(VLOOKUP($C62,$AK$115:$AM$190,3,FALSE)=1,1,0))+IF(ISERROR(VLOOKUP($C62,$AN$115:$AP$190,3,FALSE)=1),0,IF(VLOOKUP($C62,$AN$115:$AP$190,3,FALSE)=1,1,0))+IF(ISERROR(VLOOKUP($C62,$AQ$115:$AS$190,3,FALSE)=1),0,IF(VLOOKUP($C62,$AQ$115:$AS$190,3,FALSE)=1,1,0))+IF(ISERROR(VLOOKUP($C62,$AT$115:$AV$190,3,FALSE)=1),0,IF(VLOOKUP($C62,$AT$115:$AV$190,3,FALSE)=1,1,0))+IF(ISERROR(VLOOKUP($C62,$AW$115:$AY$190,3,FALSE)=1),0,IF(VLOOKUP($C62,$AW$115:$AY$190,3,FALSE)=1,1,0))+IF(ISERROR(VLOOKUP($C62,$AZ$115:$BB$190,3,FALSE)=1),0,IF(VLOOKUP($C62,$AZ$115:$BB$190,3,FALSE)=1,1,0))+IF(ISERROR(VLOOKUP($C62,$BC$115:$BE$190,3,FALSE)=1),0,IF(VLOOKUP($C62,$BC$115:$BE$190,3,FALSE)=1,1,0))+IF(ISERROR(VLOOKUP($C62,$BF$115:$BH$190,3,FALSE)=1),0,IF(VLOOKUP($C62,$BF$115:$BH$190,3,FALSE)=1,1,0))+IF(ISERROR(VLOOKUP($C62,$BI$115:$BK$190,3,FALSE)=1),0,IF(VLOOKUP($C62,$BI$115:$BK$190,3,FALSE)=1,1,0))</f>
        <v>0</v>
      </c>
      <c r="AF62">
        <f t="shared" ref="AF62:AF80" si="24">IF(ISERROR(VLOOKUP($C62,$A$115:$C$190,3,FALSE)=2),0,IF(VLOOKUP($C62,$A$115:$C$190,3,FALSE)=2,1,0))+IF(ISERROR(VLOOKUP($C62,$D$115:$F$190,3,FALSE)=2),0,IF(VLOOKUP($C62,$D$115:$F$190,3,FALSE)=2,1,0))+IF(ISERROR(VLOOKUP($C62,$G$115:$I$190,3,FALSE)=2),0,IF(VLOOKUP($C62,$G$115:$I$190,3,FALSE)=2,1,0))+IF(ISERROR(VLOOKUP($C62,$J$115:$L$190,3,FALSE)=2),0,IF(VLOOKUP($C62,$J$115:$L$190,3,FALSE)=2,1,0))+IF(ISERROR(VLOOKUP($C62,$M$115:$O$190,3,FALSE)=2),0,IF(VLOOKUP($C62,$M$115:$O$190,3,FALSE)=2,1,0))+IF(ISERROR(VLOOKUP($C62,$P$115:$R$190,3,FALSE)=2),0,IF(VLOOKUP($C62,$P$115:$R$190,3,FALSE)=2,1,0))+IF(ISERROR(VLOOKUP($C62,$S$115:$U$190,3,FALSE)=2),0,IF(VLOOKUP($C62,$S$115:$U$190,3,FALSE)=2,1,0))+IF(ISERROR(VLOOKUP($C62,$V$115:$X$190,3,FALSE)=2),0,IF(VLOOKUP($C62,$V$115:$X$190,3,FALSE)=2,1,0))+IF(ISERROR(VLOOKUP($C62,$Y$115:$AA$190,3,FALSE)=2),0,IF(VLOOKUP($C62,$Y$115:$AA$190,3,FALSE)=2,1,0))+IF(ISERROR(VLOOKUP($C62,$AB$115:$AD$190,3,FALSE)=2),0,IF(VLOOKUP($C62,$AB$115:$AD$190,3,FALSE)=2,1,0))+IF(ISERROR(VLOOKUP($C62,$AE$115:$AG$190,3,FALSE)=2),0,IF(VLOOKUP($C62,$AE$115:$AG$190,3,FALSE)=2,1,0))+IF(ISERROR(VLOOKUP($C62,$AH$115:$AJ$190,3,FALSE)=2),0,IF(VLOOKUP($C62,$AH$115:$AJ$190,3,FALSE)=2,1,0))+IF(ISERROR(VLOOKUP($C62,$AK$115:$AM$190,3,FALSE)=2),0,IF(VLOOKUP($C62,$AK$115:$AM$190,3,FALSE)=2,1,0))+IF(ISERROR(VLOOKUP($C62,$AN$115:$AP$190,3,FALSE)=2),0,IF(VLOOKUP($C62,$AN$115:$AP$190,3,FALSE)=2,1,0))+IF(ISERROR(VLOOKUP($C62,$AQ$115:$AS$190,3,FALSE)=2),0,IF(VLOOKUP($C62,$AQ$115:$AS$190,3,FALSE)=2,1,0))+IF(ISERROR(VLOOKUP($C62,$AT$115:$AV$190,3,FALSE)=2),0,IF(VLOOKUP($C62,$AT$115:$AV$190,3,FALSE)=2,1,0))+IF(ISERROR(VLOOKUP($C62,$AW$115:$AY$190,3,FALSE)=2),0,IF(VLOOKUP($C62,$AW$115:$AY$190,3,FALSE)=2,1,0))+IF(ISERROR(VLOOKUP($C62,$AZ$115:$BB$190,3,FALSE)=2),0,IF(VLOOKUP($C62,$AZ$115:$BB$190,3,FALSE)=2,1,0))+IF(ISERROR(VLOOKUP($C62,$BC$115:$BE$190,3,FALSE)=2),0,IF(VLOOKUP($C62,$BC$115:$BE$190,3,FALSE)=2,1,0))+IF(ISERROR(VLOOKUP($C62,$BF$115:$BH$190,3,FALSE)=2),0,IF(VLOOKUP($C62,$BF$115:$BH$190,3,FALSE)=2,1,0))+IF(ISERROR(VLOOKUP($C62,$BI$115:$BK$190,3,FALSE)=2),0,IF(VLOOKUP($C62,$BI$115:$BK$190,3,FALSE)=2,1,0))</f>
        <v>8</v>
      </c>
      <c r="AG62">
        <f t="shared" ref="AG62:AG80" si="25">IF(ISERROR(VLOOKUP($C62,$A$115:$C$190,3,FALSE)=3),0,IF(VLOOKUP($C62,$A$115:$C$190,3,FALSE)=3,1,0))+IF(ISERROR(VLOOKUP($C62,$D$115:$F$190,3,FALSE)=3),0,IF(VLOOKUP($C62,$D$115:$F$190,3,FALSE)=3,1,0))+IF(ISERROR(VLOOKUP($C62,$G$115:$I$190,3,FALSE)=3),0,IF(VLOOKUP($C62,$G$115:$I$190,3,FALSE)=3,1,0))+IF(ISERROR(VLOOKUP($C62,$J$115:$L$190,3,FALSE)=3),0,IF(VLOOKUP($C62,$J$115:$L$190,3,FALSE)=3,1,0))+IF(ISERROR(VLOOKUP($C62,$M$115:$O$190,3,FALSE)=3),0,IF(VLOOKUP($C62,$M$115:$O$190,3,FALSE)=3,1,0))+IF(ISERROR(VLOOKUP($C62,$P$115:$R$190,3,FALSE)=3),0,IF(VLOOKUP($C62,$P$115:$R$190,3,FALSE)=3,1,0))+IF(ISERROR(VLOOKUP($C62,$S$115:$U$190,3,FALSE)=3),0,IF(VLOOKUP($C62,$S$115:$U$190,3,FALSE)=3,1,0))+IF(ISERROR(VLOOKUP($C62,$V$115:$X$190,3,FALSE)=3),0,IF(VLOOKUP($C62,$V$115:$X$190,3,FALSE)=3,1,0))+IF(ISERROR(VLOOKUP($C62,$Y$115:$AA$190,3,FALSE)=3),0,IF(VLOOKUP($C62,$Y$115:$AA$190,3,FALSE)=3,1,0))+IF(ISERROR(VLOOKUP($C62,$AB$115:$AD$190,3,FALSE)=3),0,IF(VLOOKUP($C62,$AB$115:$AD$190,3,FALSE)=3,1,0))+IF(ISERROR(VLOOKUP($C62,$AE$115:$AG$190,3,FALSE)=3),0,IF(VLOOKUP($C62,$AE$115:$AG$190,3,FALSE)=3,1,0))+IF(ISERROR(VLOOKUP($C62,$AH$115:$AJ$190,3,FALSE)=3),0,IF(VLOOKUP($C62,$AH$115:$AJ$190,3,FALSE)=3,1,0))+IF(ISERROR(VLOOKUP($C62,$AK$115:$AM$190,3,FALSE)=3),0,IF(VLOOKUP($C62,$AK$115:$AM$190,3,FALSE)=3,1,0))+IF(ISERROR(VLOOKUP($C62,$AN$115:$AP$190,3,FALSE)=3),0,IF(VLOOKUP($C62,$AN$115:$AP$190,3,FALSE)=3,1,0))+IF(ISERROR(VLOOKUP($C62,$AQ$115:$AS$190,3,FALSE)=3),0,IF(VLOOKUP($C62,$AQ$115:$AS$190,3,FALSE)=3,1,0))+IF(ISERROR(VLOOKUP($C62,$AT$115:$AV$190,3,FALSE)=3),0,IF(VLOOKUP($C62,$AT$115:$AV$190,3,FALSE)=3,1,0))+IF(ISERROR(VLOOKUP($C62,$AW$115:$AY$190,3,FALSE)=3),0,IF(VLOOKUP($C62,$AW$115:$AY$190,3,FALSE)=3,1,0))+IF(ISERROR(VLOOKUP($C62,$AZ$115:$BB$190,3,FALSE)=3),0,IF(VLOOKUP($C62,$AZ$115:$BB$190,3,FALSE)=3,1,0))+IF(ISERROR(VLOOKUP($C62,$BC$115:$BE$190,3,FALSE)=3),0,IF(VLOOKUP($C62,$BC$115:$BE$190,3,FALSE)=3,1,0))+IF(ISERROR(VLOOKUP($C62,$BF$115:$BH$190,3,FALSE)=3),0,IF(VLOOKUP($C62,$BF$115:$BH$190,3,FALSE)=3,1,0))+IF(ISERROR(VLOOKUP($C62,$BI$115:$BK$190,3,FALSE)=3),0,IF(VLOOKUP($C62,$BI$115:$BK$190,3,FALSE)=3,1,0))</f>
        <v>11</v>
      </c>
      <c r="AH62">
        <f t="shared" ref="AH62:AH80" si="26">IF(ISERROR(VLOOKUP($C62,$A$115:$C$190,3,FALSE)=4),0,IF(VLOOKUP($C62,$A$115:$C$190,3,FALSE)=4,1,0))+IF(ISERROR(VLOOKUP($C62,$D$115:$F$190,3,FALSE)=4),0,IF(VLOOKUP($C62,$D$115:$F$190,3,FALSE)=4,1,0))+IF(ISERROR(VLOOKUP($C62,$G$115:$I$190,3,FALSE)=4),0,IF(VLOOKUP($C62,$G$115:$I$190,3,FALSE)=4,1,0))+IF(ISERROR(VLOOKUP($C62,$J$115:$L$190,3,FALSE)=4),0,IF(VLOOKUP($C62,$J$115:$L$190,3,FALSE)=4,1,0))+IF(ISERROR(VLOOKUP($C62,$M$115:$O$190,3,FALSE)=4),0,IF(VLOOKUP($C62,$M$115:$O$190,3,FALSE)=4,1,0))+IF(ISERROR(VLOOKUP($C62,$P$115:$R$190,3,FALSE)=4),0,IF(VLOOKUP($C62,$P$115:$R$190,3,FALSE)=4,1,0))+IF(ISERROR(VLOOKUP($C62,$S$115:$U$190,3,FALSE)=4),0,IF(VLOOKUP($C62,$S$115:$U$190,3,FALSE)=4,1,0))+IF(ISERROR(VLOOKUP($C62,$V$115:$X$190,3,FALSE)=4),0,IF(VLOOKUP($C62,$V$115:$X$190,3,FALSE)=4,1,0))+IF(ISERROR(VLOOKUP($C62,$Y$115:$AA$190,3,FALSE)=4),0,IF(VLOOKUP($C62,$Y$115:$AA$190,3,FALSE)=4,1,0))+IF(ISERROR(VLOOKUP($C62,$AB$115:$AD$190,3,FALSE)=4),0,IF(VLOOKUP($C62,$AB$115:$AD$190,3,FALSE)=4,1,0))+IF(ISERROR(VLOOKUP($C62,$AE$115:$AG$190,3,FALSE)=4),0,IF(VLOOKUP($C62,$AE$115:$AG$190,3,FALSE)=4,1,0))+IF(ISERROR(VLOOKUP($C62,$AH$115:$AJ$190,3,FALSE)=4),0,IF(VLOOKUP($C62,$AH$115:$AJ$190,3,FALSE)=4,1,0))+IF(ISERROR(VLOOKUP($C62,$AK$115:$AM$190,3,FALSE)=4),0,IF(VLOOKUP($C62,$AK$115:$AM$190,3,FALSE)=4,1,0))+IF(ISERROR(VLOOKUP($C62,$AN$115:$AP$190,3,FALSE)=4),0,IF(VLOOKUP($C62,$AN$115:$AP$190,3,FALSE)=4,1,0))+IF(ISERROR(VLOOKUP($C62,$AQ$115:$AS$190,3,FALSE)=4),0,IF(VLOOKUP($C62,$AQ$115:$AS$190,3,FALSE)=4,1,0))+IF(ISERROR(VLOOKUP($C62,$AT$115:$AV$190,3,FALSE)=4),0,IF(VLOOKUP($C62,$AT$115:$AV$190,3,FALSE)=4,1,0))+IF(ISERROR(VLOOKUP($C62,$AW$115:$AY$190,3,FALSE)=4),0,IF(VLOOKUP($C62,$AW$115:$AY$190,3,FALSE)=4,1,0))+IF(ISERROR(VLOOKUP($C62,$AZ$115:$BB$190,3,FALSE)=4),0,IF(VLOOKUP($C62,$AZ$115:$BB$190,3,FALSE)=4,1,0))+IF(ISERROR(VLOOKUP($C62,$BC$115:$BE$190,3,FALSE)=4),0,IF(VLOOKUP($C62,$BC$115:$BE$190,3,FALSE)=4,1,0))+IF(ISERROR(VLOOKUP($C62,$BF$115:$BH$190,3,FALSE)=4),0,IF(VLOOKUP($C62,$BF$115:$BH$190,3,FALSE)=4,1,0))+IF(ISERROR(VLOOKUP($C62,$BI$115:$BK$190,3,FALSE)=4),0,IF(VLOOKUP($C62,$BI$115:$BK$190,3,FALSE)=4,1,0))</f>
        <v>0</v>
      </c>
      <c r="AI62">
        <f t="shared" si="1"/>
        <v>19</v>
      </c>
      <c r="AJ62" t="str">
        <f t="shared" si="10"/>
        <v/>
      </c>
      <c r="AK62" t="s">
        <v>559</v>
      </c>
      <c r="AL62">
        <f t="shared" si="11"/>
        <v>0</v>
      </c>
      <c r="AM62">
        <f t="shared" si="12"/>
        <v>19</v>
      </c>
      <c r="AN62">
        <f t="shared" si="13"/>
        <v>0</v>
      </c>
      <c r="AO62">
        <f t="shared" si="14"/>
        <v>0</v>
      </c>
      <c r="BH62" t="s">
        <v>603</v>
      </c>
      <c r="BI62" s="30" t="s">
        <v>603</v>
      </c>
    </row>
    <row r="63" spans="1:61" x14ac:dyDescent="0.25">
      <c r="A63" t="s">
        <v>751</v>
      </c>
      <c r="B63" t="s">
        <v>750</v>
      </c>
      <c r="C63" s="30" t="s">
        <v>733</v>
      </c>
      <c r="D63" s="38">
        <v>6</v>
      </c>
      <c r="E63" s="38" t="s">
        <v>9</v>
      </c>
      <c r="F63" s="38" t="s">
        <v>9</v>
      </c>
      <c r="G63" s="38" t="s">
        <v>9</v>
      </c>
      <c r="H63" s="38">
        <v>-12</v>
      </c>
      <c r="I63" s="38">
        <v>8</v>
      </c>
      <c r="J63" s="38">
        <v>9</v>
      </c>
      <c r="K63" s="38">
        <v>22</v>
      </c>
      <c r="L63" s="38">
        <v>-15</v>
      </c>
      <c r="M63" s="38">
        <v>-17</v>
      </c>
      <c r="N63" s="38">
        <v>-10</v>
      </c>
      <c r="O63" s="38">
        <v>-1</v>
      </c>
      <c r="P63" s="38" t="s">
        <v>9</v>
      </c>
      <c r="Q63" s="38">
        <v>8</v>
      </c>
      <c r="R63" s="38">
        <v>-7</v>
      </c>
      <c r="S63" s="38">
        <v>13</v>
      </c>
      <c r="T63" s="38">
        <v>-6</v>
      </c>
      <c r="U63" s="38">
        <v>2</v>
      </c>
      <c r="V63" s="38" t="s">
        <v>9</v>
      </c>
      <c r="W63" s="38" t="s">
        <v>9</v>
      </c>
      <c r="X63" s="38" t="s">
        <v>9</v>
      </c>
      <c r="Y63" s="20">
        <f t="shared" si="2"/>
        <v>0</v>
      </c>
      <c r="Z63" s="2">
        <f t="shared" si="0"/>
        <v>14</v>
      </c>
      <c r="AA63" s="2">
        <f t="shared" si="3"/>
        <v>7</v>
      </c>
      <c r="AB63" s="2">
        <f t="shared" si="4"/>
        <v>0</v>
      </c>
      <c r="AC63" s="2">
        <f t="shared" si="5"/>
        <v>7</v>
      </c>
      <c r="AE63">
        <f t="shared" si="23"/>
        <v>1</v>
      </c>
      <c r="AF63">
        <f t="shared" si="24"/>
        <v>1</v>
      </c>
      <c r="AG63">
        <f t="shared" si="25"/>
        <v>9</v>
      </c>
      <c r="AH63">
        <f t="shared" si="26"/>
        <v>3</v>
      </c>
      <c r="AI63">
        <f t="shared" si="1"/>
        <v>14</v>
      </c>
      <c r="AJ63" t="str">
        <f t="shared" si="10"/>
        <v/>
      </c>
      <c r="AK63" t="s">
        <v>733</v>
      </c>
      <c r="AL63">
        <f t="shared" si="11"/>
        <v>0</v>
      </c>
      <c r="AM63">
        <f t="shared" si="12"/>
        <v>0</v>
      </c>
      <c r="AN63">
        <f t="shared" si="13"/>
        <v>1</v>
      </c>
      <c r="AO63">
        <f t="shared" si="14"/>
        <v>13</v>
      </c>
      <c r="BH63" t="s">
        <v>707</v>
      </c>
      <c r="BI63" s="30" t="s">
        <v>732</v>
      </c>
    </row>
    <row r="64" spans="1:61" x14ac:dyDescent="0.25">
      <c r="A64" t="s">
        <v>169</v>
      </c>
      <c r="B64" t="s">
        <v>750</v>
      </c>
      <c r="C64" s="30" t="s">
        <v>734</v>
      </c>
      <c r="D64" s="38">
        <v>-16</v>
      </c>
      <c r="E64" s="38">
        <v>16</v>
      </c>
      <c r="F64" s="38">
        <v>19</v>
      </c>
      <c r="G64" s="38">
        <v>22</v>
      </c>
      <c r="H64" s="38">
        <v>12</v>
      </c>
      <c r="I64" s="38">
        <v>4</v>
      </c>
      <c r="J64" s="38">
        <v>6</v>
      </c>
      <c r="K64" s="38">
        <v>4</v>
      </c>
      <c r="L64" s="38">
        <v>-3</v>
      </c>
      <c r="M64" s="38" t="s">
        <v>9</v>
      </c>
      <c r="N64" s="38" t="s">
        <v>9</v>
      </c>
      <c r="O64" s="38">
        <v>-11</v>
      </c>
      <c r="P64" s="38" t="s">
        <v>9</v>
      </c>
      <c r="Q64" s="38" t="s">
        <v>9</v>
      </c>
      <c r="R64" s="38">
        <v>-6</v>
      </c>
      <c r="S64" s="38">
        <v>-19</v>
      </c>
      <c r="T64" s="38">
        <v>-8</v>
      </c>
      <c r="U64" s="38">
        <v>-11</v>
      </c>
      <c r="V64" s="38">
        <v>-6</v>
      </c>
      <c r="W64" s="38">
        <v>19</v>
      </c>
      <c r="X64" s="38">
        <v>3</v>
      </c>
      <c r="Y64" s="20">
        <f t="shared" si="2"/>
        <v>25</v>
      </c>
      <c r="Z64" s="2">
        <f t="shared" si="0"/>
        <v>17</v>
      </c>
      <c r="AA64" s="2">
        <f t="shared" si="3"/>
        <v>9</v>
      </c>
      <c r="AB64" s="2">
        <f t="shared" si="4"/>
        <v>0</v>
      </c>
      <c r="AC64" s="2">
        <f t="shared" si="5"/>
        <v>8</v>
      </c>
      <c r="AE64">
        <f t="shared" si="23"/>
        <v>0</v>
      </c>
      <c r="AF64">
        <f t="shared" si="24"/>
        <v>2</v>
      </c>
      <c r="AG64">
        <f t="shared" si="25"/>
        <v>15</v>
      </c>
      <c r="AH64">
        <f t="shared" si="26"/>
        <v>0</v>
      </c>
      <c r="AI64">
        <f t="shared" si="1"/>
        <v>17</v>
      </c>
      <c r="AJ64" t="str">
        <f t="shared" si="10"/>
        <v/>
      </c>
      <c r="AK64" t="s">
        <v>734</v>
      </c>
      <c r="AL64">
        <f t="shared" si="11"/>
        <v>0</v>
      </c>
      <c r="AM64">
        <f t="shared" si="12"/>
        <v>0</v>
      </c>
      <c r="AN64">
        <f t="shared" si="13"/>
        <v>17</v>
      </c>
      <c r="AO64">
        <f t="shared" si="14"/>
        <v>0</v>
      </c>
      <c r="BH64" t="s">
        <v>398</v>
      </c>
      <c r="BI64" s="30" t="s">
        <v>398</v>
      </c>
    </row>
    <row r="65" spans="1:61" x14ac:dyDescent="0.25">
      <c r="A65" s="19" t="s">
        <v>53</v>
      </c>
      <c r="B65" s="19" t="s">
        <v>539</v>
      </c>
      <c r="C65" s="30" t="s">
        <v>498</v>
      </c>
      <c r="D65" s="38" t="s">
        <v>9</v>
      </c>
      <c r="E65" s="38">
        <v>5</v>
      </c>
      <c r="F65" s="38">
        <v>-12</v>
      </c>
      <c r="G65" s="38" t="s">
        <v>9</v>
      </c>
      <c r="H65" s="38" t="s">
        <v>9</v>
      </c>
      <c r="I65" s="38" t="s">
        <v>9</v>
      </c>
      <c r="J65" s="38" t="s">
        <v>9</v>
      </c>
      <c r="K65" s="38" t="s">
        <v>9</v>
      </c>
      <c r="L65" s="38" t="s">
        <v>9</v>
      </c>
      <c r="M65" s="38" t="s">
        <v>9</v>
      </c>
      <c r="N65" s="38" t="s">
        <v>9</v>
      </c>
      <c r="O65" s="38" t="s">
        <v>9</v>
      </c>
      <c r="P65" s="38" t="s">
        <v>9</v>
      </c>
      <c r="Q65" s="38" t="s">
        <v>9</v>
      </c>
      <c r="R65" s="38" t="s">
        <v>9</v>
      </c>
      <c r="S65" s="38" t="s">
        <v>9</v>
      </c>
      <c r="T65" s="38" t="s">
        <v>9</v>
      </c>
      <c r="U65" s="38" t="s">
        <v>9</v>
      </c>
      <c r="V65" s="38" t="s">
        <v>9</v>
      </c>
      <c r="W65" s="38" t="s">
        <v>9</v>
      </c>
      <c r="X65" s="38" t="s">
        <v>9</v>
      </c>
      <c r="Y65" s="20">
        <f t="shared" si="2"/>
        <v>-7</v>
      </c>
      <c r="Z65" s="2">
        <f t="shared" si="0"/>
        <v>2</v>
      </c>
      <c r="AA65" s="2">
        <f t="shared" si="3"/>
        <v>1</v>
      </c>
      <c r="AB65" s="2">
        <f t="shared" si="4"/>
        <v>0</v>
      </c>
      <c r="AC65" s="2">
        <f t="shared" si="5"/>
        <v>1</v>
      </c>
      <c r="AE65">
        <f t="shared" si="23"/>
        <v>2</v>
      </c>
      <c r="AF65">
        <f t="shared" si="24"/>
        <v>0</v>
      </c>
      <c r="AG65">
        <f t="shared" si="25"/>
        <v>0</v>
      </c>
      <c r="AH65">
        <f t="shared" si="26"/>
        <v>0</v>
      </c>
      <c r="AI65">
        <f t="shared" si="1"/>
        <v>2</v>
      </c>
      <c r="AJ65" t="str">
        <f t="shared" si="10"/>
        <v/>
      </c>
      <c r="AK65" t="s">
        <v>498</v>
      </c>
      <c r="AL65">
        <f t="shared" si="11"/>
        <v>0</v>
      </c>
      <c r="AM65">
        <f t="shared" si="12"/>
        <v>0</v>
      </c>
      <c r="AN65">
        <f t="shared" si="13"/>
        <v>0</v>
      </c>
      <c r="AO65">
        <f t="shared" si="14"/>
        <v>2</v>
      </c>
      <c r="BH65" t="s">
        <v>85</v>
      </c>
      <c r="BI65" s="30" t="s">
        <v>85</v>
      </c>
    </row>
    <row r="66" spans="1:61" x14ac:dyDescent="0.25">
      <c r="A66" t="s">
        <v>53</v>
      </c>
      <c r="B66" t="s">
        <v>687</v>
      </c>
      <c r="C66" s="30" t="s">
        <v>735</v>
      </c>
      <c r="D66" s="38">
        <v>-21</v>
      </c>
      <c r="E66" s="38">
        <v>22</v>
      </c>
      <c r="F66" s="38" t="s">
        <v>9</v>
      </c>
      <c r="G66" s="38">
        <v>-4</v>
      </c>
      <c r="H66" s="38">
        <v>-9</v>
      </c>
      <c r="I66" s="38">
        <v>-7</v>
      </c>
      <c r="J66" s="38">
        <v>6</v>
      </c>
      <c r="K66" s="38">
        <v>3</v>
      </c>
      <c r="L66" s="38">
        <v>4</v>
      </c>
      <c r="M66" s="38">
        <v>6</v>
      </c>
      <c r="N66" s="38">
        <v>-13</v>
      </c>
      <c r="O66" s="38">
        <v>-12</v>
      </c>
      <c r="P66" s="38" t="s">
        <v>9</v>
      </c>
      <c r="Q66" s="38">
        <v>-5</v>
      </c>
      <c r="R66" s="38">
        <v>3</v>
      </c>
      <c r="S66" s="38">
        <v>16</v>
      </c>
      <c r="T66" s="38">
        <v>-5</v>
      </c>
      <c r="U66" s="38">
        <v>12</v>
      </c>
      <c r="V66" s="38" t="s">
        <v>9</v>
      </c>
      <c r="W66" s="38" t="s">
        <v>9</v>
      </c>
      <c r="X66" s="38" t="s">
        <v>9</v>
      </c>
      <c r="Y66" s="20">
        <f t="shared" si="2"/>
        <v>-4</v>
      </c>
      <c r="Z66" s="2">
        <f t="shared" ref="Z66:Z99" si="27">SUM(AA66:AC66)</f>
        <v>16</v>
      </c>
      <c r="AA66" s="2">
        <f t="shared" si="3"/>
        <v>8</v>
      </c>
      <c r="AB66" s="2">
        <f t="shared" si="4"/>
        <v>0</v>
      </c>
      <c r="AC66" s="2">
        <f t="shared" si="5"/>
        <v>8</v>
      </c>
      <c r="AE66">
        <f t="shared" si="23"/>
        <v>0</v>
      </c>
      <c r="AF66">
        <f t="shared" si="24"/>
        <v>2</v>
      </c>
      <c r="AG66">
        <f t="shared" si="25"/>
        <v>9</v>
      </c>
      <c r="AH66">
        <f t="shared" si="26"/>
        <v>5</v>
      </c>
      <c r="AI66">
        <f t="shared" si="1"/>
        <v>16</v>
      </c>
      <c r="AJ66" t="str">
        <f t="shared" si="10"/>
        <v/>
      </c>
      <c r="AK66" t="s">
        <v>735</v>
      </c>
      <c r="AL66">
        <f t="shared" si="11"/>
        <v>0</v>
      </c>
      <c r="AM66">
        <f t="shared" si="12"/>
        <v>0</v>
      </c>
      <c r="AN66">
        <f t="shared" si="13"/>
        <v>0</v>
      </c>
      <c r="AO66">
        <f t="shared" si="14"/>
        <v>16</v>
      </c>
      <c r="BH66" t="s">
        <v>497</v>
      </c>
      <c r="BI66" s="30" t="s">
        <v>497</v>
      </c>
    </row>
    <row r="67" spans="1:61" x14ac:dyDescent="0.25">
      <c r="A67" s="19" t="s">
        <v>95</v>
      </c>
      <c r="B67" s="19" t="s">
        <v>96</v>
      </c>
      <c r="C67" s="30" t="s">
        <v>97</v>
      </c>
      <c r="D67" s="38">
        <v>-16</v>
      </c>
      <c r="E67" s="38">
        <v>16</v>
      </c>
      <c r="F67" s="38">
        <v>19</v>
      </c>
      <c r="G67" s="38">
        <v>22</v>
      </c>
      <c r="H67" s="38">
        <v>12</v>
      </c>
      <c r="I67" s="38">
        <v>4</v>
      </c>
      <c r="J67" s="38">
        <v>6</v>
      </c>
      <c r="K67" s="38">
        <v>4</v>
      </c>
      <c r="L67" s="38">
        <v>-3</v>
      </c>
      <c r="M67" s="38">
        <v>7</v>
      </c>
      <c r="N67" s="38">
        <v>-6</v>
      </c>
      <c r="O67" s="38">
        <v>-11</v>
      </c>
      <c r="P67" s="38" t="s">
        <v>9</v>
      </c>
      <c r="Q67" s="38">
        <v>5</v>
      </c>
      <c r="R67" s="38">
        <v>-6</v>
      </c>
      <c r="S67" s="38">
        <v>4</v>
      </c>
      <c r="T67" s="38">
        <v>-8</v>
      </c>
      <c r="U67" s="38">
        <v>-11</v>
      </c>
      <c r="V67" s="38">
        <v>-6</v>
      </c>
      <c r="W67" s="38">
        <v>19</v>
      </c>
      <c r="X67" s="38">
        <v>3</v>
      </c>
      <c r="Y67" s="20">
        <f t="shared" ref="Y67:Y99" si="28">SUM(D67:X67)</f>
        <v>54</v>
      </c>
      <c r="Z67" s="2">
        <f t="shared" si="27"/>
        <v>20</v>
      </c>
      <c r="AA67" s="2">
        <f t="shared" ref="AA67:AA99" si="29">COUNTIF(D67:X67,"&gt;0")</f>
        <v>12</v>
      </c>
      <c r="AB67" s="2">
        <f t="shared" ref="AB67:AB99" si="30">COUNTIF(D67:X67,0)</f>
        <v>0</v>
      </c>
      <c r="AC67" s="2">
        <f t="shared" ref="AC67:AC99" si="31">COUNTIF(D67:X67,"&lt;0")</f>
        <v>8</v>
      </c>
      <c r="AE67">
        <f t="shared" si="23"/>
        <v>0</v>
      </c>
      <c r="AF67">
        <f t="shared" si="24"/>
        <v>2</v>
      </c>
      <c r="AG67">
        <f t="shared" si="25"/>
        <v>0</v>
      </c>
      <c r="AH67">
        <f t="shared" si="26"/>
        <v>18</v>
      </c>
      <c r="AI67">
        <f t="shared" ref="AI67:AI94" si="32">SUM(AE67:AH67)</f>
        <v>20</v>
      </c>
      <c r="AJ67" t="str">
        <f t="shared" ref="AJ67:AJ99" si="33">IF(AI67=Z67,"","no")</f>
        <v/>
      </c>
      <c r="AK67" t="s">
        <v>97</v>
      </c>
      <c r="AL67">
        <f t="shared" ref="AL67:AL99" si="34">COUNTIF($A$115:$AZ$130,$AK67)</f>
        <v>0</v>
      </c>
      <c r="AM67">
        <f t="shared" ref="AM67:AM99" si="35">COUNTIF($A$131:$AZ$146,$AK67)+COUNTIF($BC$115:$BC$130,$AK67)</f>
        <v>2</v>
      </c>
      <c r="AN67">
        <f t="shared" ref="AN67:AN99" si="36">COUNTIF($A$147:$AZ$162,$AK67)+COUNTIF($BC$131:$BC$146,$AK67)+COUNTIF($BF$115:$BI$130,$AK67)</f>
        <v>18</v>
      </c>
      <c r="AO67">
        <f t="shared" ref="AO67:AO99" si="37">COUNTIF($A$163:$AZ$186,$AK67)</f>
        <v>0</v>
      </c>
      <c r="BH67" t="s">
        <v>606</v>
      </c>
      <c r="BI67" s="30" t="s">
        <v>606</v>
      </c>
    </row>
    <row r="68" spans="1:61" x14ac:dyDescent="0.25">
      <c r="A68" t="s">
        <v>752</v>
      </c>
      <c r="B68" t="s">
        <v>99</v>
      </c>
      <c r="C68" s="30" t="s">
        <v>736</v>
      </c>
      <c r="D68" s="38" t="s">
        <v>9</v>
      </c>
      <c r="E68" s="38" t="s">
        <v>9</v>
      </c>
      <c r="F68" s="38" t="s">
        <v>9</v>
      </c>
      <c r="G68" s="38" t="s">
        <v>9</v>
      </c>
      <c r="H68" s="38" t="s">
        <v>9</v>
      </c>
      <c r="I68" s="38" t="s">
        <v>9</v>
      </c>
      <c r="J68" s="38" t="s">
        <v>9</v>
      </c>
      <c r="K68" s="38" t="s">
        <v>9</v>
      </c>
      <c r="L68" s="38" t="s">
        <v>9</v>
      </c>
      <c r="M68" s="38" t="s">
        <v>9</v>
      </c>
      <c r="N68" s="38" t="s">
        <v>9</v>
      </c>
      <c r="O68" s="38" t="s">
        <v>9</v>
      </c>
      <c r="P68" s="38" t="s">
        <v>9</v>
      </c>
      <c r="Q68" s="38" t="s">
        <v>9</v>
      </c>
      <c r="R68" s="38" t="s">
        <v>9</v>
      </c>
      <c r="S68" s="38" t="s">
        <v>9</v>
      </c>
      <c r="T68" s="38">
        <v>-10</v>
      </c>
      <c r="U68" s="38" t="s">
        <v>9</v>
      </c>
      <c r="V68" s="38" t="s">
        <v>9</v>
      </c>
      <c r="W68" s="38" t="s">
        <v>9</v>
      </c>
      <c r="X68" s="38" t="s">
        <v>9</v>
      </c>
      <c r="Y68" s="20">
        <f t="shared" si="28"/>
        <v>-10</v>
      </c>
      <c r="Z68" s="2">
        <f t="shared" si="27"/>
        <v>1</v>
      </c>
      <c r="AA68" s="2">
        <f t="shared" si="29"/>
        <v>0</v>
      </c>
      <c r="AB68" s="2">
        <f t="shared" si="30"/>
        <v>0</v>
      </c>
      <c r="AC68" s="2">
        <f t="shared" si="31"/>
        <v>1</v>
      </c>
      <c r="AE68">
        <f t="shared" si="23"/>
        <v>0</v>
      </c>
      <c r="AF68">
        <f t="shared" si="24"/>
        <v>1</v>
      </c>
      <c r="AG68">
        <f t="shared" si="25"/>
        <v>0</v>
      </c>
      <c r="AH68">
        <f t="shared" si="26"/>
        <v>0</v>
      </c>
      <c r="AI68">
        <f t="shared" si="32"/>
        <v>1</v>
      </c>
      <c r="AJ68" t="str">
        <f t="shared" si="33"/>
        <v/>
      </c>
      <c r="AK68" t="s">
        <v>736</v>
      </c>
      <c r="AL68">
        <f t="shared" si="34"/>
        <v>0</v>
      </c>
      <c r="AM68">
        <f t="shared" si="35"/>
        <v>0</v>
      </c>
      <c r="AN68">
        <f t="shared" si="36"/>
        <v>0</v>
      </c>
      <c r="AO68">
        <f t="shared" si="37"/>
        <v>1</v>
      </c>
      <c r="BH68" t="s">
        <v>91</v>
      </c>
      <c r="BI68" s="30" t="s">
        <v>91</v>
      </c>
    </row>
    <row r="69" spans="1:61" x14ac:dyDescent="0.25">
      <c r="A69" s="19" t="s">
        <v>98</v>
      </c>
      <c r="B69" s="19" t="s">
        <v>99</v>
      </c>
      <c r="C69" s="30" t="s">
        <v>100</v>
      </c>
      <c r="D69" s="38">
        <v>12</v>
      </c>
      <c r="E69" s="38">
        <v>-4</v>
      </c>
      <c r="F69" s="38">
        <v>-14</v>
      </c>
      <c r="G69" s="38">
        <v>14</v>
      </c>
      <c r="H69" s="38">
        <v>1</v>
      </c>
      <c r="I69" s="38">
        <v>0</v>
      </c>
      <c r="J69" s="38">
        <v>32</v>
      </c>
      <c r="K69" s="38">
        <v>4</v>
      </c>
      <c r="L69" s="38">
        <v>-29</v>
      </c>
      <c r="M69" s="38">
        <v>17</v>
      </c>
      <c r="N69" s="38">
        <v>13</v>
      </c>
      <c r="O69" s="38">
        <v>3</v>
      </c>
      <c r="P69" s="38" t="s">
        <v>9</v>
      </c>
      <c r="Q69" s="38">
        <v>6</v>
      </c>
      <c r="R69" s="38">
        <v>3</v>
      </c>
      <c r="S69" s="38" t="s">
        <v>9</v>
      </c>
      <c r="T69" s="38">
        <v>-7</v>
      </c>
      <c r="U69" s="38">
        <v>3</v>
      </c>
      <c r="V69" s="38">
        <v>1</v>
      </c>
      <c r="W69" s="38">
        <v>-5</v>
      </c>
      <c r="X69" s="38">
        <v>1</v>
      </c>
      <c r="Y69" s="20">
        <f t="shared" si="28"/>
        <v>51</v>
      </c>
      <c r="Z69" s="2">
        <f t="shared" si="27"/>
        <v>19</v>
      </c>
      <c r="AA69" s="2">
        <f t="shared" si="29"/>
        <v>13</v>
      </c>
      <c r="AB69" s="2">
        <f t="shared" si="30"/>
        <v>1</v>
      </c>
      <c r="AC69" s="2">
        <f t="shared" si="31"/>
        <v>5</v>
      </c>
      <c r="AE69">
        <f t="shared" si="23"/>
        <v>0</v>
      </c>
      <c r="AF69">
        <f t="shared" si="24"/>
        <v>2</v>
      </c>
      <c r="AG69">
        <f t="shared" si="25"/>
        <v>0</v>
      </c>
      <c r="AH69">
        <f t="shared" si="26"/>
        <v>17</v>
      </c>
      <c r="AI69">
        <f t="shared" si="32"/>
        <v>19</v>
      </c>
      <c r="AJ69" t="str">
        <f t="shared" si="33"/>
        <v/>
      </c>
      <c r="AK69" t="s">
        <v>100</v>
      </c>
      <c r="AL69">
        <f t="shared" si="34"/>
        <v>0</v>
      </c>
      <c r="AM69">
        <f t="shared" si="35"/>
        <v>2</v>
      </c>
      <c r="AN69">
        <f t="shared" si="36"/>
        <v>17</v>
      </c>
      <c r="AO69">
        <f t="shared" si="37"/>
        <v>0</v>
      </c>
      <c r="BH69" t="s">
        <v>559</v>
      </c>
      <c r="BI69" s="30" t="s">
        <v>559</v>
      </c>
    </row>
    <row r="70" spans="1:61" x14ac:dyDescent="0.25">
      <c r="A70" t="s">
        <v>101</v>
      </c>
      <c r="B70" t="s">
        <v>99</v>
      </c>
      <c r="C70" s="30" t="s">
        <v>236</v>
      </c>
      <c r="D70" s="38">
        <v>-6</v>
      </c>
      <c r="E70" s="38">
        <v>-1</v>
      </c>
      <c r="F70" s="38">
        <v>-19</v>
      </c>
      <c r="G70" s="38">
        <v>-7</v>
      </c>
      <c r="H70" s="38">
        <v>-4</v>
      </c>
      <c r="I70" s="38">
        <v>-9</v>
      </c>
      <c r="J70" s="38">
        <v>5</v>
      </c>
      <c r="K70" s="38">
        <v>-1</v>
      </c>
      <c r="L70" s="38">
        <v>10</v>
      </c>
      <c r="M70" s="38">
        <v>4</v>
      </c>
      <c r="N70" s="38">
        <v>-7</v>
      </c>
      <c r="O70" s="38">
        <v>-5</v>
      </c>
      <c r="P70" s="38">
        <v>23</v>
      </c>
      <c r="Q70" s="38">
        <v>-13</v>
      </c>
      <c r="R70" s="38">
        <v>-11</v>
      </c>
      <c r="S70" s="38">
        <v>13</v>
      </c>
      <c r="T70" s="38">
        <v>0</v>
      </c>
      <c r="U70" s="38">
        <v>-2</v>
      </c>
      <c r="V70" s="38" t="s">
        <v>9</v>
      </c>
      <c r="W70" s="38" t="s">
        <v>9</v>
      </c>
      <c r="X70" s="38" t="s">
        <v>9</v>
      </c>
      <c r="Y70" s="20">
        <f t="shared" si="28"/>
        <v>-30</v>
      </c>
      <c r="Z70" s="2">
        <f t="shared" si="27"/>
        <v>18</v>
      </c>
      <c r="AA70" s="2">
        <f t="shared" si="29"/>
        <v>5</v>
      </c>
      <c r="AB70" s="2">
        <f t="shared" si="30"/>
        <v>1</v>
      </c>
      <c r="AC70" s="2">
        <f t="shared" si="31"/>
        <v>12</v>
      </c>
      <c r="AE70">
        <f>IF(ISERROR(VLOOKUP($C70,$A$115:$C$190,3,FALSE)=1),0,IF(VLOOKUP($C70,$A$115:$C$190,3,FALSE)=1,1,0))+IF(ISERROR(VLOOKUP($C70,$D$115:$F$190,3,FALSE)=1),0,IF(VLOOKUP($C70,$D$115:$F$190,3,FALSE)=1,1,0))+IF(ISERROR(VLOOKUP($C70,$G$115:$I$190,3,FALSE)=1),0,IF(VLOOKUP($C70,$G$115:$I$190,3,FALSE)=1,1,0))+IF(ISERROR(VLOOKUP($C70,$J$115:$L$190,3,FALSE)=1),0,IF(VLOOKUP($C70,$J$115:$L$188,3,FALSE)=1,1,0))+IF(ISERROR(VLOOKUP($C70,$M$115:$O$188,3,FALSE)=1),0,IF(VLOOKUP($C70,$M$115:$O$188,3,FALSE)=1,1,0))+IF(ISERROR(VLOOKUP($C70,$P$115:$R$190,3,FALSE)=1),0,IF(VLOOKUP($C70,$P$115:$R$190,3,FALSE)=1,1,0))+IF(ISERROR(VLOOKUP($C70,$S$115:$U$190,3,FALSE)=1),0,IF(VLOOKUP($C70,$S$115:$U$190,3,FALSE)=1,1,0))+IF(ISERROR(VLOOKUP($C70,$V$115:$X$190,3,FALSE)=1),0,IF(VLOOKUP($C70,$V$115:$X$190,3,FALSE)=1,1,0))+IF(ISERROR(VLOOKUP($C70,$Y$115:$AA$190,3,FALSE)=1),0,IF(VLOOKUP($C70,$Y$115:$AA$190,3,FALSE)=1,1,0))+IF(ISERROR(VLOOKUP($C70,$AB$115:$AD$190,3,FALSE)=1),0,IF(VLOOKUP($C70,$AB$115:$AD$190,3,FALSE)=1,1,0))+IF(ISERROR(VLOOKUP($C70,$AE$115:$AG$190,3,FALSE)=1),0,IF(VLOOKUP($C70,$AE$115:$AG$190,3,FALSE)=1,1,0))+IF(ISERROR(VLOOKUP($C70,$AH$115:$AJ$190,3,FALSE)=1),0,IF(VLOOKUP($C70,$AH$115:$AJ$190,3,FALSE)=1,1,0))+IF(ISERROR(VLOOKUP($C70,$AK$115:$AM$190,3,FALSE)=1),0,IF(VLOOKUP($C70,$AK$115:$AM$190,3,FALSE)=1,1,0))+IF(ISERROR(VLOOKUP($C70,$AN$115:$AP$190,3,FALSE)=1),0,IF(VLOOKUP($C70,$AN$115:$AP$190,3,FALSE)=1,1,0))+IF(ISERROR(VLOOKUP($C70,$AQ$115:$AS$190,3,FALSE)=1),0,IF(VLOOKUP($C70,$AQ$115:$AS$190,3,FALSE)=1,1,0))+IF(ISERROR(VLOOKUP($C70,$AT$115:$AV$190,3,FALSE)=1),0,IF(VLOOKUP($C70,$AT$115:$AV$190,3,FALSE)=1,1,0))+IF(ISERROR(VLOOKUP($C70,$AW$115:$AY$190,3,FALSE)=1),0,IF(VLOOKUP($C70,$AW$115:$AY$190,3,FALSE)=1,1,0))+IF(ISERROR(VLOOKUP($C70,$AZ$115:$BB$190,3,FALSE)=1),0,IF(VLOOKUP($C70,$AZ$115:$BB$190,3,FALSE)=1,1,0))+IF(ISERROR(VLOOKUP($C70,$BC$115:$BE$190,3,FALSE)=1),0,IF(VLOOKUP($C70,$BC$115:$BE$190,3,FALSE)=1,1,0))+IF(ISERROR(VLOOKUP($C70,$BF$115:$BH$190,3,FALSE)=1),0,IF(VLOOKUP($C70,$BF$115:$BH$190,3,FALSE)=1,1,0))+IF(ISERROR(VLOOKUP($C70,$BI$115:$BK$190,3,FALSE)=1),0,IF(VLOOKUP($C70,$BI$115:$BK$190,3,FALSE)=1,1,0))</f>
        <v>18</v>
      </c>
      <c r="AF70">
        <f>IF(ISERROR(VLOOKUP($C70,$A$115:$C$190,3,FALSE)=2),0,IF(VLOOKUP($C70,$A$115:$C$190,3,FALSE)=2,1,0))+IF(ISERROR(VLOOKUP($C70,$D$115:$F$190,3,FALSE)=2),0,IF(VLOOKUP($C70,$D$115:$F$190,3,FALSE)=2,1,0))+IF(ISERROR(VLOOKUP($C70,$G$115:$I$190,3,FALSE)=2),0,IF(VLOOKUP($C70,$G$115:$I$190,3,FALSE)=2,1,0))+IF(ISERROR(VLOOKUP($C70,$J$115:$L$190,3,FALSE)=2),0,IF(VLOOKUP($C70,$J$115:$L$190,3,FALSE)=2,1,0))+IF(ISERROR(VLOOKUP($C70,$M$115:$O$190,3,FALSE)=2),0,IF(VLOOKUP($C70,$M$115:$O$190,3,FALSE)=2,1,0))+IF(ISERROR(VLOOKUP($C70,$P$115:$R$190,3,FALSE)=2),0,IF(VLOOKUP($C70,$P$115:$R$190,3,FALSE)=2,1,0))+IF(ISERROR(VLOOKUP($C70,$S$115:$U$190,3,FALSE)=2),0,IF(VLOOKUP($C70,$S$115:$U$190,3,FALSE)=2,1,0))+IF(ISERROR(VLOOKUP($C70,$V$115:$X$190,3,FALSE)=2),0,IF(VLOOKUP($C70,$V$115:$X$190,3,FALSE)=2,1,0))+IF(ISERROR(VLOOKUP($C70,$Y$115:$AA$190,3,FALSE)=2),0,IF(VLOOKUP($C70,$Y$115:$AA$190,3,FALSE)=2,1,0))+IF(ISERROR(VLOOKUP($C70,$AB$115:$AD$190,3,FALSE)=2),0,IF(VLOOKUP($C70,$AB$115:$AD$190,3,FALSE)=2,1,0))+IF(ISERROR(VLOOKUP($C70,$AE$115:$AG$190,3,FALSE)=2),0,IF(VLOOKUP($C70,$AE$115:$AG$190,3,FALSE)=2,1,0))+IF(ISERROR(VLOOKUP($C70,$AH$115:$AJ$190,3,FALSE)=2),0,IF(VLOOKUP($C70,$AH$115:$AJ$190,3,FALSE)=2,1,0))+IF(ISERROR(VLOOKUP($C70,$AK$115:$AM$190,3,FALSE)=2),0,IF(VLOOKUP($C70,$AK$115:$AM$190,3,FALSE)=2,1,0))+IF(ISERROR(VLOOKUP($C70,$AN$115:$AP$190,3,FALSE)=2),0,IF(VLOOKUP($C70,$AN$115:$AP$190,3,FALSE)=2,1,0))+IF(ISERROR(VLOOKUP($C70,$AQ$115:$AS$190,3,FALSE)=2),0,IF(VLOOKUP($C70,$AQ$115:$AS$190,3,FALSE)=2,1,0))+IF(ISERROR(VLOOKUP($C70,$AT$115:$AV$190,3,FALSE)=2),0,IF(VLOOKUP($C70,$AT$115:$AV$190,3,FALSE)=2,1,0))+IF(ISERROR(VLOOKUP($C70,$AW$115:$AY$190,3,FALSE)=2),0,IF(VLOOKUP($C70,$AW$115:$AY$190,3,FALSE)=2,1,0))+IF(ISERROR(VLOOKUP($C70,$AZ$115:$BB$190,3,FALSE)=2),0,IF(VLOOKUP($C70,$AZ$115:$BB$190,3,FALSE)=2,1,0))+IF(ISERROR(VLOOKUP($C70,$BC$115:$BE$190,3,FALSE)=2),0,IF(VLOOKUP($C70,$BC$115:$BE$190,3,FALSE)=2,1,0))+IF(ISERROR(VLOOKUP($C70,$BF$115:$BH$190,3,FALSE)=2),0,IF(VLOOKUP($C70,$BF$115:$BH$190,3,FALSE)=2,1,0))+IF(ISERROR(VLOOKUP($C70,$BI$115:$BK$190,3,FALSE)=2),0,IF(VLOOKUP($C70,$BI$115:$BK$190,3,FALSE)=2,1,0))</f>
        <v>0</v>
      </c>
      <c r="AG70">
        <f>IF(ISERROR(VLOOKUP($C70,$A$115:$C$190,3,FALSE)=3),0,IF(VLOOKUP($C70,$A$115:$C$190,3,FALSE)=3,1,0))+IF(ISERROR(VLOOKUP($C70,$D$115:$F$190,3,FALSE)=3),0,IF(VLOOKUP($C70,$D$115:$F$190,3,FALSE)=3,1,0))+IF(ISERROR(VLOOKUP($C70,$G$115:$I$190,3,FALSE)=3),0,IF(VLOOKUP($C70,$G$115:$I$190,3,FALSE)=3,1,0))+IF(ISERROR(VLOOKUP($C70,$J$115:$L$190,3,FALSE)=3),0,IF(VLOOKUP($C70,$J$115:$L$190,3,FALSE)=3,1,0))+IF(ISERROR(VLOOKUP($C70,$M$115:$O$190,3,FALSE)=3),0,IF(VLOOKUP($C70,$M$115:$O$190,3,FALSE)=3,1,0))+IF(ISERROR(VLOOKUP($C70,$P$115:$R$190,3,FALSE)=3),0,IF(VLOOKUP($C70,$P$115:$R$190,3,FALSE)=3,1,0))+IF(ISERROR(VLOOKUP($C70,$S$115:$U$190,3,FALSE)=3),0,IF(VLOOKUP($C70,$S$115:$U$190,3,FALSE)=3,1,0))+IF(ISERROR(VLOOKUP($C70,$V$115:$X$190,3,FALSE)=3),0,IF(VLOOKUP($C70,$V$115:$X$190,3,FALSE)=3,1,0))+IF(ISERROR(VLOOKUP($C70,$Y$115:$AA$190,3,FALSE)=3),0,IF(VLOOKUP($C70,$Y$115:$AA$190,3,FALSE)=3,1,0))+IF(ISERROR(VLOOKUP($C70,$AB$115:$AD$190,3,FALSE)=3),0,IF(VLOOKUP($C70,$AB$115:$AD$190,3,FALSE)=3,1,0))+IF(ISERROR(VLOOKUP($C70,$AE$115:$AG$190,3,FALSE)=3),0,IF(VLOOKUP($C70,$AE$115:$AG$190,3,FALSE)=3,1,0))+IF(ISERROR(VLOOKUP($C70,$AH$115:$AJ$190,3,FALSE)=3),0,IF(VLOOKUP($C70,$AH$115:$AJ$190,3,FALSE)=3,1,0))+IF(ISERROR(VLOOKUP($C70,$AK$115:$AM$190,3,FALSE)=3),0,IF(VLOOKUP($C70,$AK$115:$AM$190,3,FALSE)=3,1,0))+IF(ISERROR(VLOOKUP($C70,$AN$115:$AP$190,3,FALSE)=3),0,IF(VLOOKUP($C70,$AN$115:$AP$190,3,FALSE)=3,1,0))+IF(ISERROR(VLOOKUP($C70,$AQ$115:$AS$190,3,FALSE)=3),0,IF(VLOOKUP($C70,$AQ$115:$AS$190,3,FALSE)=3,1,0))+IF(ISERROR(VLOOKUP($C70,$AT$115:$AV$190,3,FALSE)=3),0,IF(VLOOKUP($C70,$AT$115:$AV$190,3,FALSE)=3,1,0))+IF(ISERROR(VLOOKUP($C70,$AW$115:$AY$190,3,FALSE)=3),0,IF(VLOOKUP($C70,$AW$115:$AY$190,3,FALSE)=3,1,0))+IF(ISERROR(VLOOKUP($C70,$AZ$115:$BB$190,3,FALSE)=3),0,IF(VLOOKUP($C70,$AZ$115:$BB$190,3,FALSE)=3,1,0))+IF(ISERROR(VLOOKUP($C70,$BC$115:$BE$190,3,FALSE)=3),0,IF(VLOOKUP($C70,$BC$115:$BE$190,3,FALSE)=3,1,0))+IF(ISERROR(VLOOKUP($C70,$BF$115:$BH$190,3,FALSE)=3),0,IF(VLOOKUP($C70,$BF$115:$BH$190,3,FALSE)=3,1,0))+IF(ISERROR(VLOOKUP($C70,$BI$115:$BK$190,3,FALSE)=3),0,IF(VLOOKUP($C70,$BI$115:$BK$190,3,FALSE)=3,1,0))</f>
        <v>0</v>
      </c>
      <c r="AH70">
        <f>IF(ISERROR(VLOOKUP($C70,$A$115:$C$190,3,FALSE)=4),0,IF(VLOOKUP($C70,$A$115:$C$190,3,FALSE)=4,1,0))+IF(ISERROR(VLOOKUP($C70,$D$115:$F$190,3,FALSE)=4),0,IF(VLOOKUP($C70,$D$115:$F$190,3,FALSE)=4,1,0))+IF(ISERROR(VLOOKUP($C70,$G$115:$I$190,3,FALSE)=4),0,IF(VLOOKUP($C70,$G$115:$I$190,3,FALSE)=4,1,0))+IF(ISERROR(VLOOKUP($C70,$J$115:$L$190,3,FALSE)=4),0,IF(VLOOKUP($C70,$J$115:$L$190,3,FALSE)=4,1,0))+IF(ISERROR(VLOOKUP($C70,$M$115:$O$190,3,FALSE)=4),0,IF(VLOOKUP($C70,$M$115:$O$190,3,FALSE)=4,1,0))+IF(ISERROR(VLOOKUP($C70,$P$115:$R$190,3,FALSE)=4),0,IF(VLOOKUP($C70,$P$115:$R$190,3,FALSE)=4,1,0))+IF(ISERROR(VLOOKUP($C70,$S$115:$U$190,3,FALSE)=4),0,IF(VLOOKUP($C70,$S$115:$U$190,3,FALSE)=4,1,0))+IF(ISERROR(VLOOKUP($C70,$V$115:$X$190,3,FALSE)=4),0,IF(VLOOKUP($C70,$V$115:$X$190,3,FALSE)=4,1,0))+IF(ISERROR(VLOOKUP($C70,$Y$115:$AA$190,3,FALSE)=4),0,IF(VLOOKUP($C70,$Y$115:$AA$190,3,FALSE)=4,1,0))+IF(ISERROR(VLOOKUP($C70,$AB$115:$AD$190,3,FALSE)=4),0,IF(VLOOKUP($C70,$AB$115:$AD$190,3,FALSE)=4,1,0))+IF(ISERROR(VLOOKUP($C70,$AE$115:$AG$190,3,FALSE)=4),0,IF(VLOOKUP($C70,$AE$115:$AG$190,3,FALSE)=4,1,0))+IF(ISERROR(VLOOKUP($C70,$AH$115:$AJ$190,3,FALSE)=4),0,IF(VLOOKUP($C70,$AH$115:$AJ$190,3,FALSE)=4,1,0))+IF(ISERROR(VLOOKUP($C70,$AK$115:$AM$190,3,FALSE)=4),0,IF(VLOOKUP($C70,$AK$115:$AM$190,3,FALSE)=4,1,0))+IF(ISERROR(VLOOKUP($C70,$AN$115:$AP$190,3,FALSE)=4),0,IF(VLOOKUP($C70,$AN$115:$AP$190,3,FALSE)=4,1,0))+IF(ISERROR(VLOOKUP($C70,$AQ$115:$AS$190,3,FALSE)=4),0,IF(VLOOKUP($C70,$AQ$115:$AS$190,3,FALSE)=4,1,0))+IF(ISERROR(VLOOKUP($C70,$AT$115:$AV$190,3,FALSE)=4),0,IF(VLOOKUP($C70,$AT$115:$AV$190,3,FALSE)=4,1,0))+IF(ISERROR(VLOOKUP($C70,$AW$115:$AY$190,3,FALSE)=4),0,IF(VLOOKUP($C70,$AW$115:$AY$190,3,FALSE)=4,1,0))+IF(ISERROR(VLOOKUP($C70,$AZ$115:$BB$190,3,FALSE)=4),0,IF(VLOOKUP($C70,$AZ$115:$BB$190,3,FALSE)=4,1,0))+IF(ISERROR(VLOOKUP($C70,$BC$115:$BE$190,3,FALSE)=4),0,IF(VLOOKUP($C70,$BC$115:$BE$190,3,FALSE)=4,1,0))+IF(ISERROR(VLOOKUP($C70,$BF$115:$BH$190,3,FALSE)=4),0,IF(VLOOKUP($C70,$BF$115:$BH$190,3,FALSE)=4,1,0))+IF(ISERROR(VLOOKUP($C70,$BI$115:$BK$190,3,FALSE)=4),0,IF(VLOOKUP($C70,$BI$115:$BK$190,3,FALSE)=4,1,0))</f>
        <v>0</v>
      </c>
      <c r="AI70">
        <f t="shared" si="32"/>
        <v>18</v>
      </c>
      <c r="AJ70" t="str">
        <f t="shared" si="33"/>
        <v/>
      </c>
      <c r="AK70" t="s">
        <v>236</v>
      </c>
      <c r="AL70">
        <f t="shared" si="34"/>
        <v>18</v>
      </c>
      <c r="AM70">
        <f t="shared" si="35"/>
        <v>0</v>
      </c>
      <c r="AN70">
        <f t="shared" si="36"/>
        <v>0</v>
      </c>
      <c r="AO70">
        <f t="shared" si="37"/>
        <v>0</v>
      </c>
      <c r="BI70" s="30" t="s">
        <v>733</v>
      </c>
    </row>
    <row r="71" spans="1:61" x14ac:dyDescent="0.25">
      <c r="A71" t="s">
        <v>50</v>
      </c>
      <c r="B71" t="s">
        <v>102</v>
      </c>
      <c r="C71" s="30" t="s">
        <v>103</v>
      </c>
      <c r="D71" s="38" t="s">
        <v>9</v>
      </c>
      <c r="E71" s="38" t="s">
        <v>9</v>
      </c>
      <c r="F71" s="38" t="s">
        <v>9</v>
      </c>
      <c r="G71" s="38" t="s">
        <v>9</v>
      </c>
      <c r="H71" s="38" t="s">
        <v>9</v>
      </c>
      <c r="I71" s="38" t="s">
        <v>9</v>
      </c>
      <c r="J71" s="38" t="s">
        <v>9</v>
      </c>
      <c r="K71" s="38" t="s">
        <v>9</v>
      </c>
      <c r="L71" s="38" t="s">
        <v>9</v>
      </c>
      <c r="M71" s="38" t="s">
        <v>9</v>
      </c>
      <c r="N71" s="38" t="s">
        <v>9</v>
      </c>
      <c r="O71" s="38" t="s">
        <v>9</v>
      </c>
      <c r="P71" s="38" t="s">
        <v>9</v>
      </c>
      <c r="Q71" s="38" t="s">
        <v>9</v>
      </c>
      <c r="R71" s="38" t="s">
        <v>9</v>
      </c>
      <c r="S71" s="38" t="s">
        <v>9</v>
      </c>
      <c r="T71" s="38" t="s">
        <v>9</v>
      </c>
      <c r="U71" s="38" t="s">
        <v>9</v>
      </c>
      <c r="V71" s="38" t="s">
        <v>9</v>
      </c>
      <c r="W71" s="38" t="s">
        <v>9</v>
      </c>
      <c r="X71" s="38" t="s">
        <v>9</v>
      </c>
      <c r="Y71" s="20">
        <f t="shared" si="28"/>
        <v>0</v>
      </c>
      <c r="Z71" s="2">
        <f t="shared" si="27"/>
        <v>0</v>
      </c>
      <c r="AA71" s="2">
        <f t="shared" si="29"/>
        <v>0</v>
      </c>
      <c r="AB71" s="2">
        <f t="shared" si="30"/>
        <v>0</v>
      </c>
      <c r="AC71" s="2">
        <f t="shared" si="31"/>
        <v>0</v>
      </c>
      <c r="AE71">
        <f t="shared" si="23"/>
        <v>0</v>
      </c>
      <c r="AF71">
        <f t="shared" si="24"/>
        <v>0</v>
      </c>
      <c r="AG71">
        <f t="shared" si="25"/>
        <v>0</v>
      </c>
      <c r="AH71">
        <f t="shared" si="26"/>
        <v>0</v>
      </c>
      <c r="AI71">
        <f t="shared" si="32"/>
        <v>0</v>
      </c>
      <c r="AJ71" t="str">
        <f t="shared" si="33"/>
        <v/>
      </c>
      <c r="AK71" t="s">
        <v>103</v>
      </c>
      <c r="AL71">
        <f t="shared" si="34"/>
        <v>0</v>
      </c>
      <c r="AM71">
        <f t="shared" si="35"/>
        <v>0</v>
      </c>
      <c r="AN71">
        <f t="shared" si="36"/>
        <v>0</v>
      </c>
      <c r="AO71">
        <f t="shared" si="37"/>
        <v>0</v>
      </c>
      <c r="BI71" s="30" t="s">
        <v>734</v>
      </c>
    </row>
    <row r="72" spans="1:61" x14ac:dyDescent="0.25">
      <c r="A72" t="s">
        <v>573</v>
      </c>
      <c r="B72" t="s">
        <v>652</v>
      </c>
      <c r="C72" s="30" t="s">
        <v>617</v>
      </c>
      <c r="D72" s="38" t="s">
        <v>9</v>
      </c>
      <c r="E72" s="38" t="s">
        <v>9</v>
      </c>
      <c r="F72" s="38" t="s">
        <v>9</v>
      </c>
      <c r="G72" s="38" t="s">
        <v>9</v>
      </c>
      <c r="H72" s="38" t="s">
        <v>9</v>
      </c>
      <c r="I72" s="38" t="s">
        <v>9</v>
      </c>
      <c r="J72" s="38" t="s">
        <v>9</v>
      </c>
      <c r="K72" s="38" t="s">
        <v>9</v>
      </c>
      <c r="L72" s="38" t="s">
        <v>9</v>
      </c>
      <c r="M72" s="38" t="s">
        <v>9</v>
      </c>
      <c r="N72" s="38" t="s">
        <v>9</v>
      </c>
      <c r="O72" s="38" t="s">
        <v>9</v>
      </c>
      <c r="P72" s="38" t="s">
        <v>9</v>
      </c>
      <c r="Q72" s="38" t="s">
        <v>9</v>
      </c>
      <c r="R72" s="38" t="s">
        <v>9</v>
      </c>
      <c r="S72" s="38" t="s">
        <v>9</v>
      </c>
      <c r="T72" s="38" t="s">
        <v>9</v>
      </c>
      <c r="U72" s="38" t="s">
        <v>9</v>
      </c>
      <c r="V72" s="38" t="s">
        <v>9</v>
      </c>
      <c r="W72" s="38" t="s">
        <v>9</v>
      </c>
      <c r="X72" s="38" t="s">
        <v>9</v>
      </c>
      <c r="Y72" s="20">
        <f t="shared" si="28"/>
        <v>0</v>
      </c>
      <c r="Z72" s="2">
        <f t="shared" si="27"/>
        <v>0</v>
      </c>
      <c r="AA72" s="2">
        <f t="shared" si="29"/>
        <v>0</v>
      </c>
      <c r="AB72" s="2">
        <f t="shared" si="30"/>
        <v>0</v>
      </c>
      <c r="AC72" s="2">
        <f t="shared" si="31"/>
        <v>0</v>
      </c>
      <c r="AE72">
        <f t="shared" si="23"/>
        <v>0</v>
      </c>
      <c r="AF72">
        <f t="shared" si="24"/>
        <v>0</v>
      </c>
      <c r="AG72">
        <f t="shared" si="25"/>
        <v>0</v>
      </c>
      <c r="AH72">
        <f t="shared" si="26"/>
        <v>0</v>
      </c>
      <c r="AI72">
        <f t="shared" si="32"/>
        <v>0</v>
      </c>
      <c r="AJ72" t="str">
        <f t="shared" si="33"/>
        <v/>
      </c>
      <c r="AK72" t="s">
        <v>617</v>
      </c>
      <c r="AL72">
        <f t="shared" si="34"/>
        <v>0</v>
      </c>
      <c r="AM72">
        <f t="shared" si="35"/>
        <v>0</v>
      </c>
      <c r="AN72">
        <f t="shared" si="36"/>
        <v>0</v>
      </c>
      <c r="AO72">
        <f t="shared" si="37"/>
        <v>0</v>
      </c>
      <c r="BH72" t="s">
        <v>498</v>
      </c>
      <c r="BI72" s="30" t="s">
        <v>498</v>
      </c>
    </row>
    <row r="73" spans="1:61" x14ac:dyDescent="0.25">
      <c r="A73" t="s">
        <v>104</v>
      </c>
      <c r="B73" t="s">
        <v>105</v>
      </c>
      <c r="C73" s="30" t="s">
        <v>106</v>
      </c>
      <c r="D73" s="38">
        <v>12</v>
      </c>
      <c r="E73" s="38">
        <v>-4</v>
      </c>
      <c r="F73" s="38">
        <v>-10</v>
      </c>
      <c r="G73" s="38">
        <v>20</v>
      </c>
      <c r="H73" s="38">
        <v>8</v>
      </c>
      <c r="I73" s="38">
        <v>5</v>
      </c>
      <c r="J73" s="38">
        <v>-6</v>
      </c>
      <c r="K73" s="38" t="s">
        <v>9</v>
      </c>
      <c r="L73" s="38" t="s">
        <v>9</v>
      </c>
      <c r="M73" s="38" t="s">
        <v>9</v>
      </c>
      <c r="N73" s="38" t="s">
        <v>9</v>
      </c>
      <c r="O73" s="38" t="s">
        <v>9</v>
      </c>
      <c r="P73" s="38" t="s">
        <v>9</v>
      </c>
      <c r="Q73" s="38" t="s">
        <v>9</v>
      </c>
      <c r="R73" s="38" t="s">
        <v>9</v>
      </c>
      <c r="S73" s="38" t="s">
        <v>9</v>
      </c>
      <c r="T73" s="38" t="s">
        <v>9</v>
      </c>
      <c r="U73" s="38" t="s">
        <v>9</v>
      </c>
      <c r="V73" s="38" t="s">
        <v>9</v>
      </c>
      <c r="W73" s="38" t="s">
        <v>9</v>
      </c>
      <c r="X73" s="38" t="s">
        <v>9</v>
      </c>
      <c r="Y73" s="20">
        <f t="shared" si="28"/>
        <v>25</v>
      </c>
      <c r="Z73" s="2">
        <f t="shared" si="27"/>
        <v>7</v>
      </c>
      <c r="AA73" s="2">
        <f t="shared" si="29"/>
        <v>4</v>
      </c>
      <c r="AB73" s="2">
        <f t="shared" si="30"/>
        <v>0</v>
      </c>
      <c r="AC73" s="2">
        <f t="shared" si="31"/>
        <v>3</v>
      </c>
      <c r="AE73">
        <f t="shared" si="23"/>
        <v>0</v>
      </c>
      <c r="AF73">
        <f t="shared" si="24"/>
        <v>0</v>
      </c>
      <c r="AG73">
        <f t="shared" si="25"/>
        <v>2</v>
      </c>
      <c r="AH73">
        <f t="shared" si="26"/>
        <v>5</v>
      </c>
      <c r="AI73">
        <f t="shared" si="32"/>
        <v>7</v>
      </c>
      <c r="AJ73" t="str">
        <f t="shared" si="33"/>
        <v/>
      </c>
      <c r="AK73" t="s">
        <v>106</v>
      </c>
      <c r="AL73">
        <f t="shared" si="34"/>
        <v>0</v>
      </c>
      <c r="AM73">
        <f t="shared" si="35"/>
        <v>0</v>
      </c>
      <c r="AN73">
        <f t="shared" si="36"/>
        <v>7</v>
      </c>
      <c r="AO73">
        <f t="shared" si="37"/>
        <v>0</v>
      </c>
      <c r="BH73" t="s">
        <v>708</v>
      </c>
      <c r="BI73" s="30" t="s">
        <v>735</v>
      </c>
    </row>
    <row r="74" spans="1:61" x14ac:dyDescent="0.25">
      <c r="A74" s="19" t="s">
        <v>654</v>
      </c>
      <c r="B74" t="s">
        <v>655</v>
      </c>
      <c r="C74" s="30" t="s">
        <v>605</v>
      </c>
      <c r="D74" s="38">
        <v>12</v>
      </c>
      <c r="E74" s="38" t="s">
        <v>9</v>
      </c>
      <c r="F74" s="38">
        <v>-9</v>
      </c>
      <c r="G74" s="38">
        <v>20</v>
      </c>
      <c r="H74" s="38">
        <v>8</v>
      </c>
      <c r="I74" s="38">
        <v>5</v>
      </c>
      <c r="J74" s="38">
        <v>-6</v>
      </c>
      <c r="K74" s="38">
        <v>4</v>
      </c>
      <c r="L74" s="38">
        <v>-29</v>
      </c>
      <c r="M74" s="38">
        <v>-4</v>
      </c>
      <c r="N74" s="38">
        <v>-3</v>
      </c>
      <c r="O74" s="38">
        <v>-10</v>
      </c>
      <c r="P74" s="38" t="s">
        <v>9</v>
      </c>
      <c r="Q74" s="38">
        <v>-2</v>
      </c>
      <c r="R74" s="38">
        <v>-5</v>
      </c>
      <c r="S74" s="38">
        <v>12</v>
      </c>
      <c r="T74" s="38">
        <v>-7</v>
      </c>
      <c r="U74" s="38" t="s">
        <v>9</v>
      </c>
      <c r="V74" s="38" t="s">
        <v>9</v>
      </c>
      <c r="W74" s="38" t="s">
        <v>9</v>
      </c>
      <c r="X74" s="38" t="s">
        <v>9</v>
      </c>
      <c r="Y74" s="20">
        <f t="shared" si="28"/>
        <v>-14</v>
      </c>
      <c r="Z74" s="2">
        <f t="shared" si="27"/>
        <v>15</v>
      </c>
      <c r="AA74" s="2">
        <f t="shared" si="29"/>
        <v>6</v>
      </c>
      <c r="AB74" s="2">
        <f t="shared" si="30"/>
        <v>0</v>
      </c>
      <c r="AC74" s="2">
        <f t="shared" si="31"/>
        <v>9</v>
      </c>
      <c r="AE74">
        <f t="shared" si="23"/>
        <v>15</v>
      </c>
      <c r="AF74">
        <f t="shared" si="24"/>
        <v>0</v>
      </c>
      <c r="AG74">
        <f t="shared" si="25"/>
        <v>0</v>
      </c>
      <c r="AH74">
        <f t="shared" si="26"/>
        <v>0</v>
      </c>
      <c r="AI74">
        <f t="shared" si="32"/>
        <v>15</v>
      </c>
      <c r="AJ74" t="str">
        <f t="shared" si="33"/>
        <v/>
      </c>
      <c r="AK74" t="s">
        <v>605</v>
      </c>
      <c r="AL74">
        <f t="shared" si="34"/>
        <v>0</v>
      </c>
      <c r="AM74">
        <f t="shared" si="35"/>
        <v>1</v>
      </c>
      <c r="AN74">
        <f t="shared" si="36"/>
        <v>14</v>
      </c>
      <c r="AO74">
        <f t="shared" si="37"/>
        <v>0</v>
      </c>
      <c r="BH74" t="s">
        <v>97</v>
      </c>
      <c r="BI74" s="30" t="s">
        <v>97</v>
      </c>
    </row>
    <row r="75" spans="1:61" x14ac:dyDescent="0.25">
      <c r="A75" t="s">
        <v>113</v>
      </c>
      <c r="B75" t="s">
        <v>114</v>
      </c>
      <c r="C75" s="30" t="s">
        <v>115</v>
      </c>
      <c r="D75" s="38">
        <v>11</v>
      </c>
      <c r="E75" s="38">
        <v>-4</v>
      </c>
      <c r="F75" s="38">
        <v>-3</v>
      </c>
      <c r="G75" s="38">
        <v>5</v>
      </c>
      <c r="H75" s="38">
        <v>1</v>
      </c>
      <c r="I75" s="38">
        <v>17</v>
      </c>
      <c r="J75" s="38">
        <v>4</v>
      </c>
      <c r="K75" s="38">
        <v>0</v>
      </c>
      <c r="L75" s="38" t="s">
        <v>9</v>
      </c>
      <c r="M75" s="38" t="s">
        <v>9</v>
      </c>
      <c r="N75" s="38" t="s">
        <v>9</v>
      </c>
      <c r="O75" s="38">
        <v>17</v>
      </c>
      <c r="P75" s="38">
        <v>7</v>
      </c>
      <c r="Q75" s="38">
        <v>-11</v>
      </c>
      <c r="R75" s="38">
        <v>6</v>
      </c>
      <c r="S75" s="38">
        <v>-3</v>
      </c>
      <c r="T75" s="38">
        <v>5</v>
      </c>
      <c r="U75" s="38">
        <v>8</v>
      </c>
      <c r="V75" s="38">
        <v>-11</v>
      </c>
      <c r="W75" s="38" t="s">
        <v>9</v>
      </c>
      <c r="X75" s="38" t="s">
        <v>9</v>
      </c>
      <c r="Y75" s="20">
        <f t="shared" si="28"/>
        <v>49</v>
      </c>
      <c r="Z75" s="2">
        <f t="shared" si="27"/>
        <v>16</v>
      </c>
      <c r="AA75" s="2">
        <f t="shared" si="29"/>
        <v>10</v>
      </c>
      <c r="AB75" s="2">
        <f t="shared" si="30"/>
        <v>1</v>
      </c>
      <c r="AC75" s="2">
        <f t="shared" si="31"/>
        <v>5</v>
      </c>
      <c r="AE75">
        <f t="shared" si="23"/>
        <v>6</v>
      </c>
      <c r="AF75">
        <f t="shared" si="24"/>
        <v>10</v>
      </c>
      <c r="AG75">
        <f t="shared" si="25"/>
        <v>0</v>
      </c>
      <c r="AH75">
        <f t="shared" si="26"/>
        <v>0</v>
      </c>
      <c r="AI75">
        <f t="shared" si="32"/>
        <v>16</v>
      </c>
      <c r="AJ75" t="str">
        <f t="shared" si="33"/>
        <v/>
      </c>
      <c r="AK75" t="s">
        <v>115</v>
      </c>
      <c r="AL75">
        <f t="shared" si="34"/>
        <v>0</v>
      </c>
      <c r="AM75">
        <f t="shared" si="35"/>
        <v>16</v>
      </c>
      <c r="AN75">
        <f t="shared" si="36"/>
        <v>0</v>
      </c>
      <c r="AO75">
        <f t="shared" si="37"/>
        <v>0</v>
      </c>
      <c r="BI75" s="30" t="s">
        <v>736</v>
      </c>
    </row>
    <row r="76" spans="1:61" x14ac:dyDescent="0.25">
      <c r="A76" t="s">
        <v>585</v>
      </c>
      <c r="B76" s="19" t="s">
        <v>586</v>
      </c>
      <c r="C76" s="30" t="s">
        <v>557</v>
      </c>
      <c r="D76" s="38">
        <v>0</v>
      </c>
      <c r="E76" s="38">
        <v>16</v>
      </c>
      <c r="F76" s="38">
        <v>3</v>
      </c>
      <c r="G76" s="38">
        <v>13</v>
      </c>
      <c r="H76" s="38">
        <v>14</v>
      </c>
      <c r="I76" s="38">
        <v>12</v>
      </c>
      <c r="J76" s="38">
        <v>-6</v>
      </c>
      <c r="K76" s="38">
        <v>-14</v>
      </c>
      <c r="L76" s="38">
        <v>10</v>
      </c>
      <c r="M76" s="38">
        <v>5</v>
      </c>
      <c r="N76" s="38">
        <v>12</v>
      </c>
      <c r="O76" s="38">
        <v>-19</v>
      </c>
      <c r="P76" s="38">
        <v>23</v>
      </c>
      <c r="Q76" s="38">
        <v>8</v>
      </c>
      <c r="R76" s="38">
        <v>3</v>
      </c>
      <c r="S76" s="38">
        <v>-4</v>
      </c>
      <c r="T76" s="38">
        <v>-21</v>
      </c>
      <c r="U76" s="38">
        <v>8</v>
      </c>
      <c r="V76" s="38" t="s">
        <v>9</v>
      </c>
      <c r="W76" s="38" t="s">
        <v>9</v>
      </c>
      <c r="X76" s="38" t="s">
        <v>9</v>
      </c>
      <c r="Y76" s="20">
        <f t="shared" si="28"/>
        <v>63</v>
      </c>
      <c r="Z76" s="2">
        <f t="shared" si="27"/>
        <v>18</v>
      </c>
      <c r="AA76" s="2">
        <f t="shared" si="29"/>
        <v>12</v>
      </c>
      <c r="AB76" s="2">
        <f t="shared" si="30"/>
        <v>1</v>
      </c>
      <c r="AC76" s="2">
        <f t="shared" si="31"/>
        <v>5</v>
      </c>
      <c r="AE76">
        <f t="shared" si="23"/>
        <v>0</v>
      </c>
      <c r="AF76">
        <f t="shared" si="24"/>
        <v>0</v>
      </c>
      <c r="AG76">
        <f t="shared" si="25"/>
        <v>0</v>
      </c>
      <c r="AH76">
        <f t="shared" si="26"/>
        <v>18</v>
      </c>
      <c r="AI76">
        <f t="shared" si="32"/>
        <v>18</v>
      </c>
      <c r="AJ76" t="str">
        <f t="shared" si="33"/>
        <v/>
      </c>
      <c r="AK76" t="s">
        <v>557</v>
      </c>
      <c r="AL76">
        <f t="shared" si="34"/>
        <v>18</v>
      </c>
      <c r="AM76">
        <f t="shared" si="35"/>
        <v>0</v>
      </c>
      <c r="AN76">
        <f t="shared" si="36"/>
        <v>0</v>
      </c>
      <c r="AO76">
        <f t="shared" si="37"/>
        <v>0</v>
      </c>
      <c r="BH76" t="s">
        <v>100</v>
      </c>
      <c r="BI76" s="30" t="s">
        <v>100</v>
      </c>
    </row>
    <row r="77" spans="1:61" x14ac:dyDescent="0.25">
      <c r="A77" t="s">
        <v>545</v>
      </c>
      <c r="B77" t="s">
        <v>544</v>
      </c>
      <c r="C77" s="30" t="s">
        <v>502</v>
      </c>
      <c r="D77" s="38" t="s">
        <v>9</v>
      </c>
      <c r="E77" s="38">
        <v>-9</v>
      </c>
      <c r="F77" s="38">
        <v>2</v>
      </c>
      <c r="G77" s="38">
        <v>2</v>
      </c>
      <c r="H77" s="38">
        <v>-6</v>
      </c>
      <c r="I77" s="38">
        <v>-15</v>
      </c>
      <c r="J77" s="38" t="s">
        <v>9</v>
      </c>
      <c r="K77" s="38" t="s">
        <v>9</v>
      </c>
      <c r="L77" s="38">
        <v>1</v>
      </c>
      <c r="M77" s="38">
        <v>0</v>
      </c>
      <c r="N77" s="38">
        <v>0</v>
      </c>
      <c r="O77" s="38" t="s">
        <v>9</v>
      </c>
      <c r="P77" s="38" t="s">
        <v>9</v>
      </c>
      <c r="Q77" s="38">
        <v>-5</v>
      </c>
      <c r="R77" s="38" t="s">
        <v>9</v>
      </c>
      <c r="S77" s="38">
        <v>15</v>
      </c>
      <c r="T77" s="38">
        <v>6</v>
      </c>
      <c r="U77" s="38">
        <v>11</v>
      </c>
      <c r="V77" s="38" t="s">
        <v>9</v>
      </c>
      <c r="W77" s="38" t="s">
        <v>9</v>
      </c>
      <c r="X77" s="38" t="s">
        <v>9</v>
      </c>
      <c r="Y77" s="20">
        <f t="shared" si="28"/>
        <v>2</v>
      </c>
      <c r="Z77" s="2">
        <f t="shared" si="27"/>
        <v>12</v>
      </c>
      <c r="AA77" s="2">
        <f t="shared" si="29"/>
        <v>6</v>
      </c>
      <c r="AB77" s="2">
        <f t="shared" si="30"/>
        <v>2</v>
      </c>
      <c r="AC77" s="2">
        <f t="shared" si="31"/>
        <v>4</v>
      </c>
      <c r="AE77">
        <f t="shared" si="23"/>
        <v>0</v>
      </c>
      <c r="AF77">
        <f t="shared" si="24"/>
        <v>0</v>
      </c>
      <c r="AG77">
        <f t="shared" si="25"/>
        <v>1</v>
      </c>
      <c r="AH77">
        <f t="shared" si="26"/>
        <v>11</v>
      </c>
      <c r="AI77">
        <f t="shared" si="32"/>
        <v>12</v>
      </c>
      <c r="AJ77" t="str">
        <f t="shared" si="33"/>
        <v/>
      </c>
      <c r="AK77" t="s">
        <v>502</v>
      </c>
      <c r="AL77">
        <f t="shared" si="34"/>
        <v>0</v>
      </c>
      <c r="AM77">
        <f t="shared" si="35"/>
        <v>0</v>
      </c>
      <c r="AN77">
        <f t="shared" si="36"/>
        <v>0</v>
      </c>
      <c r="AO77">
        <f t="shared" si="37"/>
        <v>12</v>
      </c>
      <c r="BH77" t="s">
        <v>236</v>
      </c>
      <c r="BI77" s="30" t="s">
        <v>236</v>
      </c>
    </row>
    <row r="78" spans="1:61" x14ac:dyDescent="0.25">
      <c r="A78" t="s">
        <v>210</v>
      </c>
      <c r="B78" t="s">
        <v>690</v>
      </c>
      <c r="C78" s="30" t="s">
        <v>710</v>
      </c>
      <c r="D78" s="38">
        <v>-5</v>
      </c>
      <c r="E78" s="38" t="s">
        <v>9</v>
      </c>
      <c r="F78" s="38">
        <v>4</v>
      </c>
      <c r="G78" s="38">
        <v>-1</v>
      </c>
      <c r="H78" s="38">
        <v>-12</v>
      </c>
      <c r="I78" s="38" t="s">
        <v>9</v>
      </c>
      <c r="J78" s="38">
        <v>-11</v>
      </c>
      <c r="K78" s="38">
        <v>3</v>
      </c>
      <c r="L78" s="38">
        <v>4</v>
      </c>
      <c r="M78" s="38">
        <v>6</v>
      </c>
      <c r="N78" s="38">
        <v>-13</v>
      </c>
      <c r="O78" s="38">
        <v>-12</v>
      </c>
      <c r="P78" s="38" t="s">
        <v>9</v>
      </c>
      <c r="Q78" s="38">
        <v>-5</v>
      </c>
      <c r="R78" s="38">
        <v>28</v>
      </c>
      <c r="S78" s="38">
        <v>-14</v>
      </c>
      <c r="T78" s="38">
        <v>16</v>
      </c>
      <c r="U78" s="38">
        <v>2</v>
      </c>
      <c r="V78" s="38" t="s">
        <v>9</v>
      </c>
      <c r="W78" s="38" t="s">
        <v>9</v>
      </c>
      <c r="X78" s="38" t="s">
        <v>9</v>
      </c>
      <c r="Y78" s="20">
        <f t="shared" si="28"/>
        <v>-10</v>
      </c>
      <c r="Z78" s="2">
        <f t="shared" si="27"/>
        <v>15</v>
      </c>
      <c r="AA78" s="2">
        <f t="shared" si="29"/>
        <v>7</v>
      </c>
      <c r="AB78" s="2">
        <f t="shared" si="30"/>
        <v>0</v>
      </c>
      <c r="AC78" s="2">
        <f t="shared" si="31"/>
        <v>8</v>
      </c>
      <c r="AE78">
        <f t="shared" si="23"/>
        <v>12</v>
      </c>
      <c r="AF78">
        <f t="shared" si="24"/>
        <v>1</v>
      </c>
      <c r="AG78">
        <f t="shared" si="25"/>
        <v>1</v>
      </c>
      <c r="AH78">
        <f t="shared" si="26"/>
        <v>1</v>
      </c>
      <c r="AI78">
        <f t="shared" si="32"/>
        <v>15</v>
      </c>
      <c r="AJ78" t="str">
        <f t="shared" si="33"/>
        <v/>
      </c>
      <c r="AK78" t="s">
        <v>710</v>
      </c>
      <c r="AL78">
        <f t="shared" si="34"/>
        <v>0</v>
      </c>
      <c r="AM78">
        <f t="shared" si="35"/>
        <v>0</v>
      </c>
      <c r="AN78">
        <f t="shared" si="36"/>
        <v>0</v>
      </c>
      <c r="AO78">
        <f t="shared" si="37"/>
        <v>15</v>
      </c>
      <c r="BH78" t="s">
        <v>284</v>
      </c>
      <c r="BI78" s="30"/>
    </row>
    <row r="79" spans="1:61" x14ac:dyDescent="0.25">
      <c r="A79" t="s">
        <v>386</v>
      </c>
      <c r="B79" t="s">
        <v>387</v>
      </c>
      <c r="C79" s="30" t="s">
        <v>400</v>
      </c>
      <c r="D79" s="38" t="s">
        <v>9</v>
      </c>
      <c r="E79" s="38">
        <v>-9</v>
      </c>
      <c r="F79" s="38" t="s">
        <v>9</v>
      </c>
      <c r="G79" s="38" t="s">
        <v>9</v>
      </c>
      <c r="H79" s="38">
        <v>2</v>
      </c>
      <c r="I79" s="38" t="s">
        <v>9</v>
      </c>
      <c r="J79" s="38">
        <v>-8</v>
      </c>
      <c r="K79" s="38" t="s">
        <v>9</v>
      </c>
      <c r="L79" s="38" t="s">
        <v>9</v>
      </c>
      <c r="M79" s="38" t="s">
        <v>9</v>
      </c>
      <c r="N79" s="38" t="s">
        <v>9</v>
      </c>
      <c r="O79" s="38" t="s">
        <v>9</v>
      </c>
      <c r="P79" s="38" t="s">
        <v>9</v>
      </c>
      <c r="Q79" s="38" t="s">
        <v>9</v>
      </c>
      <c r="R79" s="38" t="s">
        <v>9</v>
      </c>
      <c r="S79" s="38" t="s">
        <v>9</v>
      </c>
      <c r="T79" s="38" t="s">
        <v>9</v>
      </c>
      <c r="U79" s="38" t="s">
        <v>9</v>
      </c>
      <c r="V79" s="38" t="s">
        <v>9</v>
      </c>
      <c r="W79" s="38" t="s">
        <v>9</v>
      </c>
      <c r="X79" s="38" t="s">
        <v>9</v>
      </c>
      <c r="Y79" s="20">
        <f t="shared" si="28"/>
        <v>-15</v>
      </c>
      <c r="Z79" s="2">
        <f t="shared" si="27"/>
        <v>3</v>
      </c>
      <c r="AA79" s="2">
        <f t="shared" si="29"/>
        <v>1</v>
      </c>
      <c r="AB79" s="2">
        <f t="shared" si="30"/>
        <v>0</v>
      </c>
      <c r="AC79" s="2">
        <f t="shared" si="31"/>
        <v>2</v>
      </c>
      <c r="AE79">
        <f>IF(ISERROR(VLOOKUP($C79,$A$115:$C$190,3,FALSE)=1),0,IF(VLOOKUP($C79,$A$115:$C$190,3,FALSE)=1,1,0))+IF(ISERROR(VLOOKUP($C79,$D$115:$F$190,3,FALSE)=1),0,IF(VLOOKUP($C79,$D$115:$F$190,3,FALSE)=1,1,0))+IF(ISERROR(VLOOKUP($C79,$G$115:$I$190,3,FALSE)=1),0,IF(VLOOKUP($C79,$G$115:$I$190,3,FALSE)=1,1,0))+IF(ISERROR(VLOOKUP($C79,$J$115:$L$190,3,FALSE)=1),0,IF(VLOOKUP($C79,$J$115:$L$188,3,FALSE)=1,1,0))+IF(ISERROR(VLOOKUP($C79,$M$115:$O$188,3,FALSE)=1),0,IF(VLOOKUP($C79,$M$115:$O$188,3,FALSE)=1,1,0))+IF(ISERROR(VLOOKUP($C79,$P$115:$R$190,3,FALSE)=1),0,IF(VLOOKUP($C79,$P$115:$R$190,3,FALSE)=1,1,0))+IF(ISERROR(VLOOKUP($C79,$S$115:$U$190,3,FALSE)=1),0,IF(VLOOKUP($C79,$S$115:$U$190,3,FALSE)=1,1,0))+IF(ISERROR(VLOOKUP($C79,$V$115:$X$190,3,FALSE)=1),0,IF(VLOOKUP($C79,$V$115:$X$190,3,FALSE)=1,1,0))+IF(ISERROR(VLOOKUP($C79,$Y$115:$AA$190,3,FALSE)=1),0,IF(VLOOKUP($C79,$Y$115:$AA$190,3,FALSE)=1,1,0))+IF(ISERROR(VLOOKUP($C79,$AB$115:$AD$190,3,FALSE)=1),0,IF(VLOOKUP($C79,$AB$115:$AD$190,3,FALSE)=1,1,0))+IF(ISERROR(VLOOKUP($C79,$AE$115:$AG$190,3,FALSE)=1),0,IF(VLOOKUP($C79,$AE$115:$AG$190,3,FALSE)=1,1,0))+IF(ISERROR(VLOOKUP($C79,$AH$115:$AJ$190,3,FALSE)=1),0,IF(VLOOKUP($C79,$AH$115:$AJ$190,3,FALSE)=1,1,0))+IF(ISERROR(VLOOKUP($C79,$AK$115:$AM$190,3,FALSE)=1),0,IF(VLOOKUP($C79,$AK$115:$AM$190,3,FALSE)=1,1,0))+IF(ISERROR(VLOOKUP($C79,$AN$115:$AP$190,3,FALSE)=1),0,IF(VLOOKUP($C79,$AN$115:$AP$190,3,FALSE)=1,1,0))+IF(ISERROR(VLOOKUP($C79,$AQ$115:$AS$190,3,FALSE)=1),0,IF(VLOOKUP($C79,$AQ$115:$AS$190,3,FALSE)=1,1,0))+IF(ISERROR(VLOOKUP($C79,$AT$115:$AV$190,3,FALSE)=1),0,IF(VLOOKUP($C79,$AT$115:$AV$190,3,FALSE)=1,1,0))+IF(ISERROR(VLOOKUP($C79,$AW$115:$AY$190,3,FALSE)=1),0,IF(VLOOKUP($C79,$AW$115:$AY$190,3,FALSE)=1,1,0))+IF(ISERROR(VLOOKUP($C79,$AZ$115:$BB$190,3,FALSE)=1),0,IF(VLOOKUP($C79,$AZ$115:$BB$190,3,FALSE)=1,1,0))+IF(ISERROR(VLOOKUP($C79,$BC$115:$BE$190,3,FALSE)=1),0,IF(VLOOKUP($C79,$BC$115:$BE$190,3,FALSE)=1,1,0))+IF(ISERROR(VLOOKUP($C79,$BF$115:$BH$190,3,FALSE)=1),0,IF(VLOOKUP($C79,$BF$115:$BH$190,3,FALSE)=1,1,0))+IF(ISERROR(VLOOKUP($C79,$BI$115:$BK$190,3,FALSE)=1),0,IF(VLOOKUP($C79,$BI$115:$BK$190,3,FALSE)=1,1,0))</f>
        <v>0</v>
      </c>
      <c r="AF79">
        <f>IF(ISERROR(VLOOKUP($C79,$A$115:$C$190,3,FALSE)=2),0,IF(VLOOKUP($C79,$A$115:$C$190,3,FALSE)=2,1,0))+IF(ISERROR(VLOOKUP($C79,$D$115:$F$190,3,FALSE)=2),0,IF(VLOOKUP($C79,$D$115:$F$190,3,FALSE)=2,1,0))+IF(ISERROR(VLOOKUP($C79,$G$115:$I$190,3,FALSE)=2),0,IF(VLOOKUP($C79,$G$115:$I$190,3,FALSE)=2,1,0))+IF(ISERROR(VLOOKUP($C79,$J$115:$L$190,3,FALSE)=2),0,IF(VLOOKUP($C79,$J$115:$L$190,3,FALSE)=2,1,0))+IF(ISERROR(VLOOKUP($C79,$M$115:$O$190,3,FALSE)=2),0,IF(VLOOKUP($C79,$M$115:$O$190,3,FALSE)=2,1,0))+IF(ISERROR(VLOOKUP($C79,$P$115:$R$190,3,FALSE)=2),0,IF(VLOOKUP($C79,$P$115:$R$190,3,FALSE)=2,1,0))+IF(ISERROR(VLOOKUP($C79,$S$115:$U$190,3,FALSE)=2),0,IF(VLOOKUP($C79,$S$115:$U$190,3,FALSE)=2,1,0))+IF(ISERROR(VLOOKUP($C79,$V$115:$X$190,3,FALSE)=2),0,IF(VLOOKUP($C79,$V$115:$X$190,3,FALSE)=2,1,0))+IF(ISERROR(VLOOKUP($C79,$Y$115:$AA$190,3,FALSE)=2),0,IF(VLOOKUP($C79,$Y$115:$AA$190,3,FALSE)=2,1,0))+IF(ISERROR(VLOOKUP($C79,$AB$115:$AD$190,3,FALSE)=2),0,IF(VLOOKUP($C79,$AB$115:$AD$190,3,FALSE)=2,1,0))+IF(ISERROR(VLOOKUP($C79,$AE$115:$AG$190,3,FALSE)=2),0,IF(VLOOKUP($C79,$AE$115:$AG$190,3,FALSE)=2,1,0))+IF(ISERROR(VLOOKUP($C79,$AH$115:$AJ$190,3,FALSE)=2),0,IF(VLOOKUP($C79,$AH$115:$AJ$190,3,FALSE)=2,1,0))+IF(ISERROR(VLOOKUP($C79,$AK$115:$AM$190,3,FALSE)=2),0,IF(VLOOKUP($C79,$AK$115:$AM$190,3,FALSE)=2,1,0))+IF(ISERROR(VLOOKUP($C79,$AN$115:$AP$190,3,FALSE)=2),0,IF(VLOOKUP($C79,$AN$115:$AP$190,3,FALSE)=2,1,0))+IF(ISERROR(VLOOKUP($C79,$AQ$115:$AS$190,3,FALSE)=2),0,IF(VLOOKUP($C79,$AQ$115:$AS$190,3,FALSE)=2,1,0))+IF(ISERROR(VLOOKUP($C79,$AT$115:$AV$190,3,FALSE)=2),0,IF(VLOOKUP($C79,$AT$115:$AV$190,3,FALSE)=2,1,0))+IF(ISERROR(VLOOKUP($C79,$AW$115:$AY$190,3,FALSE)=2),0,IF(VLOOKUP($C79,$AW$115:$AY$190,3,FALSE)=2,1,0))+IF(ISERROR(VLOOKUP($C79,$AZ$115:$BB$190,3,FALSE)=2),0,IF(VLOOKUP($C79,$AZ$115:$BB$190,3,FALSE)=2,1,0))+IF(ISERROR(VLOOKUP($C79,$BC$115:$BE$190,3,FALSE)=2),0,IF(VLOOKUP($C79,$BC$115:$BE$190,3,FALSE)=2,1,0))+IF(ISERROR(VLOOKUP($C79,$BF$115:$BH$190,3,FALSE)=2),0,IF(VLOOKUP($C79,$BF$115:$BH$190,3,FALSE)=2,1,0))+IF(ISERROR(VLOOKUP($C79,$BI$115:$BK$190,3,FALSE)=2),0,IF(VLOOKUP($C79,$BI$115:$BK$190,3,FALSE)=2,1,0))</f>
        <v>0</v>
      </c>
      <c r="AG79">
        <f>IF(ISERROR(VLOOKUP($C79,$A$115:$C$190,3,FALSE)=3),0,IF(VLOOKUP($C79,$A$115:$C$190,3,FALSE)=3,1,0))+IF(ISERROR(VLOOKUP($C79,$D$115:$F$190,3,FALSE)=3),0,IF(VLOOKUP($C79,$D$115:$F$190,3,FALSE)=3,1,0))+IF(ISERROR(VLOOKUP($C79,$G$115:$I$190,3,FALSE)=3),0,IF(VLOOKUP($C79,$G$115:$I$190,3,FALSE)=3,1,0))+IF(ISERROR(VLOOKUP($C79,$J$115:$L$190,3,FALSE)=3),0,IF(VLOOKUP($C79,$J$115:$L$190,3,FALSE)=3,1,0))+IF(ISERROR(VLOOKUP($C79,$M$115:$O$190,3,FALSE)=3),0,IF(VLOOKUP($C79,$M$115:$O$190,3,FALSE)=3,1,0))+IF(ISERROR(VLOOKUP($C79,$P$115:$R$190,3,FALSE)=3),0,IF(VLOOKUP($C79,$P$115:$R$190,3,FALSE)=3,1,0))+IF(ISERROR(VLOOKUP($C79,$S$115:$U$190,3,FALSE)=3),0,IF(VLOOKUP($C79,$S$115:$U$190,3,FALSE)=3,1,0))+IF(ISERROR(VLOOKUP($C79,$V$115:$X$190,3,FALSE)=3),0,IF(VLOOKUP($C79,$V$115:$X$190,3,FALSE)=3,1,0))+IF(ISERROR(VLOOKUP($C79,$Y$115:$AA$190,3,FALSE)=3),0,IF(VLOOKUP($C79,$Y$115:$AA$190,3,FALSE)=3,1,0))+IF(ISERROR(VLOOKUP($C79,$AB$115:$AD$190,3,FALSE)=3),0,IF(VLOOKUP($C79,$AB$115:$AD$190,3,FALSE)=3,1,0))+IF(ISERROR(VLOOKUP($C79,$AE$115:$AG$190,3,FALSE)=3),0,IF(VLOOKUP($C79,$AE$115:$AG$190,3,FALSE)=3,1,0))+IF(ISERROR(VLOOKUP($C79,$AH$115:$AJ$190,3,FALSE)=3),0,IF(VLOOKUP($C79,$AH$115:$AJ$190,3,FALSE)=3,1,0))+IF(ISERROR(VLOOKUP($C79,$AK$115:$AM$190,3,FALSE)=3),0,IF(VLOOKUP($C79,$AK$115:$AM$190,3,FALSE)=3,1,0))+IF(ISERROR(VLOOKUP($C79,$AN$115:$AP$190,3,FALSE)=3),0,IF(VLOOKUP($C79,$AN$115:$AP$190,3,FALSE)=3,1,0))+IF(ISERROR(VLOOKUP($C79,$AQ$115:$AS$190,3,FALSE)=3),0,IF(VLOOKUP($C79,$AQ$115:$AS$190,3,FALSE)=3,1,0))+IF(ISERROR(VLOOKUP($C79,$AT$115:$AV$190,3,FALSE)=3),0,IF(VLOOKUP($C79,$AT$115:$AV$190,3,FALSE)=3,1,0))+IF(ISERROR(VLOOKUP($C79,$AW$115:$AY$190,3,FALSE)=3),0,IF(VLOOKUP($C79,$AW$115:$AY$190,3,FALSE)=3,1,0))+IF(ISERROR(VLOOKUP($C79,$AZ$115:$BB$190,3,FALSE)=3),0,IF(VLOOKUP($C79,$AZ$115:$BB$190,3,FALSE)=3,1,0))+IF(ISERROR(VLOOKUP($C79,$BC$115:$BE$190,3,FALSE)=3),0,IF(VLOOKUP($C79,$BC$115:$BE$190,3,FALSE)=3,1,0))+IF(ISERROR(VLOOKUP($C79,$BF$115:$BH$190,3,FALSE)=3),0,IF(VLOOKUP($C79,$BF$115:$BH$190,3,FALSE)=3,1,0))+IF(ISERROR(VLOOKUP($C79,$BI$115:$BK$190,3,FALSE)=3),0,IF(VLOOKUP($C79,$BI$115:$BK$190,3,FALSE)=3,1,0))</f>
        <v>1</v>
      </c>
      <c r="AH79">
        <f>IF(ISERROR(VLOOKUP($C79,$A$115:$C$190,3,FALSE)=4),0,IF(VLOOKUP($C79,$A$115:$C$190,3,FALSE)=4,1,0))+IF(ISERROR(VLOOKUP($C79,$D$115:$F$190,3,FALSE)=4),0,IF(VLOOKUP($C79,$D$115:$F$190,3,FALSE)=4,1,0))+IF(ISERROR(VLOOKUP($C79,$G$115:$I$190,3,FALSE)=4),0,IF(VLOOKUP($C79,$G$115:$I$190,3,FALSE)=4,1,0))+IF(ISERROR(VLOOKUP($C79,$J$115:$L$190,3,FALSE)=4),0,IF(VLOOKUP($C79,$J$115:$L$190,3,FALSE)=4,1,0))+IF(ISERROR(VLOOKUP($C79,$M$115:$O$190,3,FALSE)=4),0,IF(VLOOKUP($C79,$M$115:$O$190,3,FALSE)=4,1,0))+IF(ISERROR(VLOOKUP($C79,$P$115:$R$190,3,FALSE)=4),0,IF(VLOOKUP($C79,$P$115:$R$190,3,FALSE)=4,1,0))+IF(ISERROR(VLOOKUP($C79,$S$115:$U$190,3,FALSE)=4),0,IF(VLOOKUP($C79,$S$115:$U$190,3,FALSE)=4,1,0))+IF(ISERROR(VLOOKUP($C79,$V$115:$X$190,3,FALSE)=4),0,IF(VLOOKUP($C79,$V$115:$X$190,3,FALSE)=4,1,0))+IF(ISERROR(VLOOKUP($C79,$Y$115:$AA$190,3,FALSE)=4),0,IF(VLOOKUP($C79,$Y$115:$AA$190,3,FALSE)=4,1,0))+IF(ISERROR(VLOOKUP($C79,$AB$115:$AD$190,3,FALSE)=4),0,IF(VLOOKUP($C79,$AB$115:$AD$190,3,FALSE)=4,1,0))+IF(ISERROR(VLOOKUP($C79,$AE$115:$AG$190,3,FALSE)=4),0,IF(VLOOKUP($C79,$AE$115:$AG$190,3,FALSE)=4,1,0))+IF(ISERROR(VLOOKUP($C79,$AH$115:$AJ$190,3,FALSE)=4),0,IF(VLOOKUP($C79,$AH$115:$AJ$190,3,FALSE)=4,1,0))+IF(ISERROR(VLOOKUP($C79,$AK$115:$AM$190,3,FALSE)=4),0,IF(VLOOKUP($C79,$AK$115:$AM$190,3,FALSE)=4,1,0))+IF(ISERROR(VLOOKUP($C79,$AN$115:$AP$190,3,FALSE)=4),0,IF(VLOOKUP($C79,$AN$115:$AP$190,3,FALSE)=4,1,0))+IF(ISERROR(VLOOKUP($C79,$AQ$115:$AS$190,3,FALSE)=4),0,IF(VLOOKUP($C79,$AQ$115:$AS$190,3,FALSE)=4,1,0))+IF(ISERROR(VLOOKUP($C79,$AT$115:$AV$190,3,FALSE)=4),0,IF(VLOOKUP($C79,$AT$115:$AV$190,3,FALSE)=4,1,0))+IF(ISERROR(VLOOKUP($C79,$AW$115:$AY$190,3,FALSE)=4),0,IF(VLOOKUP($C79,$AW$115:$AY$190,3,FALSE)=4,1,0))+IF(ISERROR(VLOOKUP($C79,$AZ$115:$BB$190,3,FALSE)=4),0,IF(VLOOKUP($C79,$AZ$115:$BB$190,3,FALSE)=4,1,0))+IF(ISERROR(VLOOKUP($C79,$BC$115:$BE$190,3,FALSE)=4),0,IF(VLOOKUP($C79,$BC$115:$BE$190,3,FALSE)=4,1,0))+IF(ISERROR(VLOOKUP($C79,$BF$115:$BH$190,3,FALSE)=4),0,IF(VLOOKUP($C79,$BF$115:$BH$190,3,FALSE)=4,1,0))+IF(ISERROR(VLOOKUP($C79,$BI$115:$BK$190,3,FALSE)=4),0,IF(VLOOKUP($C79,$BI$115:$BK$190,3,FALSE)=4,1,0))</f>
        <v>2</v>
      </c>
      <c r="AI79">
        <f t="shared" si="32"/>
        <v>3</v>
      </c>
      <c r="AJ79" t="str">
        <f t="shared" si="33"/>
        <v/>
      </c>
      <c r="AK79" t="s">
        <v>400</v>
      </c>
      <c r="AL79">
        <f t="shared" si="34"/>
        <v>0</v>
      </c>
      <c r="AM79">
        <f t="shared" si="35"/>
        <v>0</v>
      </c>
      <c r="AN79">
        <f t="shared" si="36"/>
        <v>0</v>
      </c>
      <c r="AO79">
        <f t="shared" si="37"/>
        <v>3</v>
      </c>
      <c r="BH79" t="s">
        <v>103</v>
      </c>
      <c r="BI79" s="30" t="s">
        <v>103</v>
      </c>
    </row>
    <row r="80" spans="1:61" x14ac:dyDescent="0.25">
      <c r="A80" t="s">
        <v>122</v>
      </c>
      <c r="B80" t="s">
        <v>123</v>
      </c>
      <c r="C80" s="30" t="s">
        <v>124</v>
      </c>
      <c r="D80" s="38">
        <v>5</v>
      </c>
      <c r="E80" s="38">
        <v>-5</v>
      </c>
      <c r="F80" s="38">
        <v>-13</v>
      </c>
      <c r="G80" s="38">
        <v>-4</v>
      </c>
      <c r="H80" s="38">
        <v>2</v>
      </c>
      <c r="I80" s="38">
        <v>-1</v>
      </c>
      <c r="J80" s="38">
        <v>-8</v>
      </c>
      <c r="K80" s="38">
        <v>10</v>
      </c>
      <c r="L80" s="38">
        <v>-3</v>
      </c>
      <c r="M80" s="38">
        <v>-3</v>
      </c>
      <c r="N80" s="38">
        <v>-10</v>
      </c>
      <c r="O80" s="38" t="s">
        <v>9</v>
      </c>
      <c r="P80" s="38" t="s">
        <v>9</v>
      </c>
      <c r="Q80" s="38">
        <v>-9</v>
      </c>
      <c r="R80" s="38">
        <v>28</v>
      </c>
      <c r="S80" s="38">
        <v>-14</v>
      </c>
      <c r="T80" s="38">
        <v>-5</v>
      </c>
      <c r="U80" s="38">
        <v>14</v>
      </c>
      <c r="V80" s="38" t="s">
        <v>9</v>
      </c>
      <c r="W80" s="38" t="s">
        <v>9</v>
      </c>
      <c r="X80" s="38" t="s">
        <v>9</v>
      </c>
      <c r="Y80" s="20">
        <f t="shared" si="28"/>
        <v>-16</v>
      </c>
      <c r="Z80" s="2">
        <f t="shared" si="27"/>
        <v>16</v>
      </c>
      <c r="AA80" s="2">
        <f t="shared" si="29"/>
        <v>5</v>
      </c>
      <c r="AB80" s="2">
        <f t="shared" si="30"/>
        <v>0</v>
      </c>
      <c r="AC80" s="2">
        <f t="shared" si="31"/>
        <v>11</v>
      </c>
      <c r="AE80">
        <f t="shared" si="23"/>
        <v>1</v>
      </c>
      <c r="AF80">
        <f t="shared" si="24"/>
        <v>11</v>
      </c>
      <c r="AG80">
        <f t="shared" si="25"/>
        <v>2</v>
      </c>
      <c r="AH80">
        <f t="shared" si="26"/>
        <v>2</v>
      </c>
      <c r="AI80">
        <f t="shared" si="32"/>
        <v>16</v>
      </c>
      <c r="AJ80" t="str">
        <f t="shared" si="33"/>
        <v/>
      </c>
      <c r="AK80" t="s">
        <v>124</v>
      </c>
      <c r="AL80">
        <f t="shared" si="34"/>
        <v>0</v>
      </c>
      <c r="AM80">
        <f t="shared" si="35"/>
        <v>0</v>
      </c>
      <c r="AN80">
        <f t="shared" si="36"/>
        <v>0</v>
      </c>
      <c r="AO80">
        <f t="shared" si="37"/>
        <v>16</v>
      </c>
      <c r="BI80" s="30" t="s">
        <v>617</v>
      </c>
    </row>
    <row r="81" spans="1:61" x14ac:dyDescent="0.25">
      <c r="A81" t="s">
        <v>171</v>
      </c>
      <c r="B81" t="s">
        <v>35</v>
      </c>
      <c r="C81" s="30" t="s">
        <v>252</v>
      </c>
      <c r="D81" s="38">
        <v>6</v>
      </c>
      <c r="E81" s="38">
        <v>4</v>
      </c>
      <c r="F81" s="38">
        <v>-7</v>
      </c>
      <c r="G81" s="38">
        <v>1</v>
      </c>
      <c r="H81" s="38">
        <v>1</v>
      </c>
      <c r="I81" s="38">
        <v>0</v>
      </c>
      <c r="J81" s="38">
        <v>-8</v>
      </c>
      <c r="K81" s="38">
        <v>4</v>
      </c>
      <c r="L81" s="38">
        <v>-29</v>
      </c>
      <c r="M81" s="38">
        <v>17</v>
      </c>
      <c r="N81" s="38">
        <v>3</v>
      </c>
      <c r="O81" s="38">
        <v>8</v>
      </c>
      <c r="P81" s="38" t="s">
        <v>9</v>
      </c>
      <c r="Q81" s="38">
        <v>12</v>
      </c>
      <c r="R81" s="38">
        <v>1</v>
      </c>
      <c r="S81" s="38">
        <v>-19</v>
      </c>
      <c r="T81" s="38">
        <v>-10</v>
      </c>
      <c r="U81" s="38">
        <v>8</v>
      </c>
      <c r="V81" s="38">
        <v>16</v>
      </c>
      <c r="W81" s="38">
        <v>1</v>
      </c>
      <c r="X81" s="38">
        <v>-19</v>
      </c>
      <c r="Y81" s="20">
        <f t="shared" si="28"/>
        <v>-10</v>
      </c>
      <c r="Z81" s="2">
        <f t="shared" si="27"/>
        <v>20</v>
      </c>
      <c r="AA81" s="2">
        <f t="shared" si="29"/>
        <v>13</v>
      </c>
      <c r="AB81" s="2">
        <f t="shared" si="30"/>
        <v>1</v>
      </c>
      <c r="AC81" s="2">
        <f t="shared" si="31"/>
        <v>6</v>
      </c>
      <c r="AE81">
        <f>IF(ISERROR(VLOOKUP($C81,$A$115:$C$190,3,FALSE)=1),0,IF(VLOOKUP($C81,$A$115:$C$190,3,FALSE)=1,1,0))+IF(ISERROR(VLOOKUP($C81,$D$115:$F$190,3,FALSE)=1),0,IF(VLOOKUP($C81,$D$115:$F$190,3,FALSE)=1,1,0))+IF(ISERROR(VLOOKUP($C81,$G$115:$I$190,3,FALSE)=1),0,IF(VLOOKUP($C81,$G$115:$I$190,3,FALSE)=1,1,0))+IF(ISERROR(VLOOKUP($C81,$J$115:$L$190,3,FALSE)=1),0,IF(VLOOKUP($C81,$J$115:$L$188,3,FALSE)=1,1,0))+IF(ISERROR(VLOOKUP($C81,$M$115:$O$188,3,FALSE)=1),0,IF(VLOOKUP($C81,$M$115:$O$188,3,FALSE)=1,1,0))+IF(ISERROR(VLOOKUP($C81,$P$115:$R$190,3,FALSE)=1),0,IF(VLOOKUP($C81,$P$115:$R$190,3,FALSE)=1,1,0))+IF(ISERROR(VLOOKUP($C81,$S$115:$U$190,3,FALSE)=1),0,IF(VLOOKUP($C81,$S$115:$U$190,3,FALSE)=1,1,0))+IF(ISERROR(VLOOKUP($C81,$V$115:$X$190,3,FALSE)=1),0,IF(VLOOKUP($C81,$V$115:$X$190,3,FALSE)=1,1,0))+IF(ISERROR(VLOOKUP($C81,$Y$115:$AA$190,3,FALSE)=1),0,IF(VLOOKUP($C81,$Y$115:$AA$190,3,FALSE)=1,1,0))+IF(ISERROR(VLOOKUP($C81,$AB$115:$AD$190,3,FALSE)=1),0,IF(VLOOKUP($C81,$AB$115:$AD$190,3,FALSE)=1,1,0))+IF(ISERROR(VLOOKUP($C81,$AE$115:$AG$190,3,FALSE)=1),0,IF(VLOOKUP($C81,$AE$115:$AG$190,3,FALSE)=1,1,0))+IF(ISERROR(VLOOKUP($C81,$AH$115:$AJ$190,3,FALSE)=1),0,IF(VLOOKUP($C81,$AH$115:$AJ$190,3,FALSE)=1,1,0))+IF(ISERROR(VLOOKUP($C81,$AK$115:$AM$190,3,FALSE)=1),0,IF(VLOOKUP($C81,$AK$115:$AM$190,3,FALSE)=1,1,0))+IF(ISERROR(VLOOKUP($C81,$AN$115:$AP$190,3,FALSE)=1),0,IF(VLOOKUP($C81,$AN$115:$AP$190,3,FALSE)=1,1,0))+IF(ISERROR(VLOOKUP($C81,$AQ$115:$AS$190,3,FALSE)=1),0,IF(VLOOKUP($C81,$AQ$115:$AS$190,3,FALSE)=1,1,0))+IF(ISERROR(VLOOKUP($C81,$AT$115:$AV$190,3,FALSE)=1),0,IF(VLOOKUP($C81,$AT$115:$AV$190,3,FALSE)=1,1,0))+IF(ISERROR(VLOOKUP($C81,$AW$115:$AY$190,3,FALSE)=1),0,IF(VLOOKUP($C81,$AW$115:$AY$190,3,FALSE)=1,1,0))+IF(ISERROR(VLOOKUP($C81,$AZ$115:$BB$190,3,FALSE)=1),0,IF(VLOOKUP($C81,$AZ$115:$BB$190,3,FALSE)=1,1,0))+IF(ISERROR(VLOOKUP($C81,$BC$115:$BE$190,3,FALSE)=1),0,IF(VLOOKUP($C81,$BC$115:$BE$190,3,FALSE)=1,1,0))+IF(ISERROR(VLOOKUP($C81,$BF$115:$BH$190,3,FALSE)=1),0,IF(VLOOKUP($C81,$BF$115:$BH$190,3,FALSE)=1,1,0))+IF(ISERROR(VLOOKUP($C81,$BI$115:$BK$190,3,FALSE)=1),0,IF(VLOOKUP($C81,$BI$115:$BK$190,3,FALSE)=1,1,0))</f>
        <v>0</v>
      </c>
      <c r="AF81">
        <f>IF(ISERROR(VLOOKUP($C81,$A$115:$C$190,3,FALSE)=2),0,IF(VLOOKUP($C81,$A$115:$C$190,3,FALSE)=2,1,0))+IF(ISERROR(VLOOKUP($C81,$D$115:$F$190,3,FALSE)=2),0,IF(VLOOKUP($C81,$D$115:$F$190,3,FALSE)=2,1,0))+IF(ISERROR(VLOOKUP($C81,$G$115:$I$190,3,FALSE)=2),0,IF(VLOOKUP($C81,$G$115:$I$190,3,FALSE)=2,1,0))+IF(ISERROR(VLOOKUP($C81,$J$115:$L$190,3,FALSE)=2),0,IF(VLOOKUP($C81,$J$115:$L$190,3,FALSE)=2,1,0))+IF(ISERROR(VLOOKUP($C81,$M$115:$O$190,3,FALSE)=2),0,IF(VLOOKUP($C81,$M$115:$O$190,3,FALSE)=2,1,0))+IF(ISERROR(VLOOKUP($C81,$P$115:$R$190,3,FALSE)=2),0,IF(VLOOKUP($C81,$P$115:$R$190,3,FALSE)=2,1,0))+IF(ISERROR(VLOOKUP($C81,$S$115:$U$190,3,FALSE)=2),0,IF(VLOOKUP($C81,$S$115:$U$190,3,FALSE)=2,1,0))+IF(ISERROR(VLOOKUP($C81,$V$115:$X$190,3,FALSE)=2),0,IF(VLOOKUP($C81,$V$115:$X$190,3,FALSE)=2,1,0))+IF(ISERROR(VLOOKUP($C81,$Y$115:$AA$190,3,FALSE)=2),0,IF(VLOOKUP($C81,$Y$115:$AA$190,3,FALSE)=2,1,0))+IF(ISERROR(VLOOKUP($C81,$AB$115:$AD$190,3,FALSE)=2),0,IF(VLOOKUP($C81,$AB$115:$AD$190,3,FALSE)=2,1,0))+IF(ISERROR(VLOOKUP($C81,$AE$115:$AG$190,3,FALSE)=2),0,IF(VLOOKUP($C81,$AE$115:$AG$190,3,FALSE)=2,1,0))+IF(ISERROR(VLOOKUP($C81,$AH$115:$AJ$190,3,FALSE)=2),0,IF(VLOOKUP($C81,$AH$115:$AJ$190,3,FALSE)=2,1,0))+IF(ISERROR(VLOOKUP($C81,$AK$115:$AM$190,3,FALSE)=2),0,IF(VLOOKUP($C81,$AK$115:$AM$190,3,FALSE)=2,1,0))+IF(ISERROR(VLOOKUP($C81,$AN$115:$AP$190,3,FALSE)=2),0,IF(VLOOKUP($C81,$AN$115:$AP$190,3,FALSE)=2,1,0))+IF(ISERROR(VLOOKUP($C81,$AQ$115:$AS$190,3,FALSE)=2),0,IF(VLOOKUP($C81,$AQ$115:$AS$190,3,FALSE)=2,1,0))+IF(ISERROR(VLOOKUP($C81,$AT$115:$AV$190,3,FALSE)=2),0,IF(VLOOKUP($C81,$AT$115:$AV$190,3,FALSE)=2,1,0))+IF(ISERROR(VLOOKUP($C81,$AW$115:$AY$190,3,FALSE)=2),0,IF(VLOOKUP($C81,$AW$115:$AY$190,3,FALSE)=2,1,0))+IF(ISERROR(VLOOKUP($C81,$AZ$115:$BB$190,3,FALSE)=2),0,IF(VLOOKUP($C81,$AZ$115:$BB$190,3,FALSE)=2,1,0))+IF(ISERROR(VLOOKUP($C81,$BC$115:$BE$190,3,FALSE)=2),0,IF(VLOOKUP($C81,$BC$115:$BE$190,3,FALSE)=2,1,0))+IF(ISERROR(VLOOKUP($C81,$BF$115:$BH$190,3,FALSE)=2),0,IF(VLOOKUP($C81,$BF$115:$BH$190,3,FALSE)=2,1,0))+IF(ISERROR(VLOOKUP($C81,$BI$115:$BK$190,3,FALSE)=2),0,IF(VLOOKUP($C81,$BI$115:$BK$190,3,FALSE)=2,1,0))</f>
        <v>14</v>
      </c>
      <c r="AG81">
        <f>IF(ISERROR(VLOOKUP($C81,$A$115:$C$190,3,FALSE)=3),0,IF(VLOOKUP($C81,$A$115:$C$190,3,FALSE)=3,1,0))+IF(ISERROR(VLOOKUP($C81,$D$115:$F$190,3,FALSE)=3),0,IF(VLOOKUP($C81,$D$115:$F$190,3,FALSE)=3,1,0))+IF(ISERROR(VLOOKUP($C81,$G$115:$I$190,3,FALSE)=3),0,IF(VLOOKUP($C81,$G$115:$I$190,3,FALSE)=3,1,0))+IF(ISERROR(VLOOKUP($C81,$J$115:$L$190,3,FALSE)=3),0,IF(VLOOKUP($C81,$J$115:$L$190,3,FALSE)=3,1,0))+IF(ISERROR(VLOOKUP($C81,$M$115:$O$190,3,FALSE)=3),0,IF(VLOOKUP($C81,$M$115:$O$190,3,FALSE)=3,1,0))+IF(ISERROR(VLOOKUP($C81,$P$115:$R$190,3,FALSE)=3),0,IF(VLOOKUP($C81,$P$115:$R$190,3,FALSE)=3,1,0))+IF(ISERROR(VLOOKUP($C81,$S$115:$U$190,3,FALSE)=3),0,IF(VLOOKUP($C81,$S$115:$U$190,3,FALSE)=3,1,0))+IF(ISERROR(VLOOKUP($C81,$V$115:$X$190,3,FALSE)=3),0,IF(VLOOKUP($C81,$V$115:$X$190,3,FALSE)=3,1,0))+IF(ISERROR(VLOOKUP($C81,$Y$115:$AA$190,3,FALSE)=3),0,IF(VLOOKUP($C81,$Y$115:$AA$190,3,FALSE)=3,1,0))+IF(ISERROR(VLOOKUP($C81,$AB$115:$AD$190,3,FALSE)=3),0,IF(VLOOKUP($C81,$AB$115:$AD$190,3,FALSE)=3,1,0))+IF(ISERROR(VLOOKUP($C81,$AE$115:$AG$190,3,FALSE)=3),0,IF(VLOOKUP($C81,$AE$115:$AG$190,3,FALSE)=3,1,0))+IF(ISERROR(VLOOKUP($C81,$AH$115:$AJ$190,3,FALSE)=3),0,IF(VLOOKUP($C81,$AH$115:$AJ$190,3,FALSE)=3,1,0))+IF(ISERROR(VLOOKUP($C81,$AK$115:$AM$190,3,FALSE)=3),0,IF(VLOOKUP($C81,$AK$115:$AM$190,3,FALSE)=3,1,0))+IF(ISERROR(VLOOKUP($C81,$AN$115:$AP$190,3,FALSE)=3),0,IF(VLOOKUP($C81,$AN$115:$AP$190,3,FALSE)=3,1,0))+IF(ISERROR(VLOOKUP($C81,$AQ$115:$AS$190,3,FALSE)=3),0,IF(VLOOKUP($C81,$AQ$115:$AS$190,3,FALSE)=3,1,0))+IF(ISERROR(VLOOKUP($C81,$AT$115:$AV$190,3,FALSE)=3),0,IF(VLOOKUP($C81,$AT$115:$AV$190,3,FALSE)=3,1,0))+IF(ISERROR(VLOOKUP($C81,$AW$115:$AY$190,3,FALSE)=3),0,IF(VLOOKUP($C81,$AW$115:$AY$190,3,FALSE)=3,1,0))+IF(ISERROR(VLOOKUP($C81,$AZ$115:$BB$190,3,FALSE)=3),0,IF(VLOOKUP($C81,$AZ$115:$BB$190,3,FALSE)=3,1,0))+IF(ISERROR(VLOOKUP($C81,$BC$115:$BE$190,3,FALSE)=3),0,IF(VLOOKUP($C81,$BC$115:$BE$190,3,FALSE)=3,1,0))+IF(ISERROR(VLOOKUP($C81,$BF$115:$BH$190,3,FALSE)=3),0,IF(VLOOKUP($C81,$BF$115:$BH$190,3,FALSE)=3,1,0))+IF(ISERROR(VLOOKUP($C81,$BI$115:$BK$190,3,FALSE)=3),0,IF(VLOOKUP($C81,$BI$115:$BK$190,3,FALSE)=3,1,0))</f>
        <v>6</v>
      </c>
      <c r="AH81">
        <f>IF(ISERROR(VLOOKUP($C81,$A$115:$C$190,3,FALSE)=4),0,IF(VLOOKUP($C81,$A$115:$C$190,3,FALSE)=4,1,0))+IF(ISERROR(VLOOKUP($C81,$D$115:$F$190,3,FALSE)=4),0,IF(VLOOKUP($C81,$D$115:$F$190,3,FALSE)=4,1,0))+IF(ISERROR(VLOOKUP($C81,$G$115:$I$190,3,FALSE)=4),0,IF(VLOOKUP($C81,$G$115:$I$190,3,FALSE)=4,1,0))+IF(ISERROR(VLOOKUP($C81,$J$115:$L$190,3,FALSE)=4),0,IF(VLOOKUP($C81,$J$115:$L$190,3,FALSE)=4,1,0))+IF(ISERROR(VLOOKUP($C81,$M$115:$O$190,3,FALSE)=4),0,IF(VLOOKUP($C81,$M$115:$O$190,3,FALSE)=4,1,0))+IF(ISERROR(VLOOKUP($C81,$P$115:$R$190,3,FALSE)=4),0,IF(VLOOKUP($C81,$P$115:$R$190,3,FALSE)=4,1,0))+IF(ISERROR(VLOOKUP($C81,$S$115:$U$190,3,FALSE)=4),0,IF(VLOOKUP($C81,$S$115:$U$190,3,FALSE)=4,1,0))+IF(ISERROR(VLOOKUP($C81,$V$115:$X$190,3,FALSE)=4),0,IF(VLOOKUP($C81,$V$115:$X$190,3,FALSE)=4,1,0))+IF(ISERROR(VLOOKUP($C81,$Y$115:$AA$190,3,FALSE)=4),0,IF(VLOOKUP($C81,$Y$115:$AA$190,3,FALSE)=4,1,0))+IF(ISERROR(VLOOKUP($C81,$AB$115:$AD$190,3,FALSE)=4),0,IF(VLOOKUP($C81,$AB$115:$AD$190,3,FALSE)=4,1,0))+IF(ISERROR(VLOOKUP($C81,$AE$115:$AG$190,3,FALSE)=4),0,IF(VLOOKUP($C81,$AE$115:$AG$190,3,FALSE)=4,1,0))+IF(ISERROR(VLOOKUP($C81,$AH$115:$AJ$190,3,FALSE)=4),0,IF(VLOOKUP($C81,$AH$115:$AJ$190,3,FALSE)=4,1,0))+IF(ISERROR(VLOOKUP($C81,$AK$115:$AM$190,3,FALSE)=4),0,IF(VLOOKUP($C81,$AK$115:$AM$190,3,FALSE)=4,1,0))+IF(ISERROR(VLOOKUP($C81,$AN$115:$AP$190,3,FALSE)=4),0,IF(VLOOKUP($C81,$AN$115:$AP$190,3,FALSE)=4,1,0))+IF(ISERROR(VLOOKUP($C81,$AQ$115:$AS$190,3,FALSE)=4),0,IF(VLOOKUP($C81,$AQ$115:$AS$190,3,FALSE)=4,1,0))+IF(ISERROR(VLOOKUP($C81,$AT$115:$AV$190,3,FALSE)=4),0,IF(VLOOKUP($C81,$AT$115:$AV$190,3,FALSE)=4,1,0))+IF(ISERROR(VLOOKUP($C81,$AW$115:$AY$190,3,FALSE)=4),0,IF(VLOOKUP($C81,$AW$115:$AY$190,3,FALSE)=4,1,0))+IF(ISERROR(VLOOKUP($C81,$AZ$115:$BB$190,3,FALSE)=4),0,IF(VLOOKUP($C81,$AZ$115:$BB$190,3,FALSE)=4,1,0))+IF(ISERROR(VLOOKUP($C81,$BC$115:$BE$190,3,FALSE)=4),0,IF(VLOOKUP($C81,$BC$115:$BE$190,3,FALSE)=4,1,0))+IF(ISERROR(VLOOKUP($C81,$BF$115:$BH$190,3,FALSE)=4),0,IF(VLOOKUP($C81,$BF$115:$BH$190,3,FALSE)=4,1,0))+IF(ISERROR(VLOOKUP($C81,$BI$115:$BK$190,3,FALSE)=4),0,IF(VLOOKUP($C81,$BI$115:$BK$190,3,FALSE)=4,1,0))</f>
        <v>0</v>
      </c>
      <c r="AI81">
        <f t="shared" si="32"/>
        <v>20</v>
      </c>
      <c r="AJ81" t="str">
        <f t="shared" si="33"/>
        <v/>
      </c>
      <c r="AK81" t="s">
        <v>252</v>
      </c>
      <c r="AL81">
        <f t="shared" si="34"/>
        <v>0</v>
      </c>
      <c r="AM81">
        <f t="shared" si="35"/>
        <v>0</v>
      </c>
      <c r="AN81">
        <f t="shared" si="36"/>
        <v>18</v>
      </c>
      <c r="AO81">
        <f t="shared" si="37"/>
        <v>2</v>
      </c>
      <c r="BH81" t="s">
        <v>106</v>
      </c>
      <c r="BI81" s="30" t="s">
        <v>106</v>
      </c>
    </row>
    <row r="82" spans="1:61" x14ac:dyDescent="0.25">
      <c r="A82" s="19" t="s">
        <v>585</v>
      </c>
      <c r="B82" s="19" t="s">
        <v>693</v>
      </c>
      <c r="C82" s="30" t="s">
        <v>712</v>
      </c>
      <c r="D82" s="38">
        <v>12</v>
      </c>
      <c r="E82" s="38">
        <v>-4</v>
      </c>
      <c r="F82" s="38">
        <v>-10</v>
      </c>
      <c r="G82" s="38">
        <v>20</v>
      </c>
      <c r="H82" s="38">
        <v>8</v>
      </c>
      <c r="I82" s="38">
        <v>5</v>
      </c>
      <c r="J82" s="38">
        <v>-6</v>
      </c>
      <c r="K82" s="38">
        <v>4</v>
      </c>
      <c r="L82" s="38" t="s">
        <v>9</v>
      </c>
      <c r="M82" s="38">
        <v>17</v>
      </c>
      <c r="N82" s="38">
        <v>13</v>
      </c>
      <c r="O82" s="38">
        <v>3</v>
      </c>
      <c r="P82" s="38" t="s">
        <v>9</v>
      </c>
      <c r="Q82" s="38">
        <v>6</v>
      </c>
      <c r="R82" s="38">
        <v>3</v>
      </c>
      <c r="S82" s="38">
        <v>12</v>
      </c>
      <c r="T82" s="38" t="s">
        <v>9</v>
      </c>
      <c r="U82" s="38">
        <v>3</v>
      </c>
      <c r="V82" s="38">
        <v>1</v>
      </c>
      <c r="W82" s="38">
        <v>-5</v>
      </c>
      <c r="X82" s="38">
        <v>1</v>
      </c>
      <c r="Y82" s="20">
        <f t="shared" si="28"/>
        <v>83</v>
      </c>
      <c r="Z82" s="2">
        <f t="shared" si="27"/>
        <v>18</v>
      </c>
      <c r="AA82" s="2">
        <f t="shared" si="29"/>
        <v>14</v>
      </c>
      <c r="AB82" s="2">
        <f t="shared" si="30"/>
        <v>0</v>
      </c>
      <c r="AC82" s="2">
        <f t="shared" si="31"/>
        <v>4</v>
      </c>
      <c r="AE82">
        <f t="shared" ref="AE82:AE98" si="38">IF(ISERROR(VLOOKUP($C82,$A$115:$C$190,3,FALSE)=1),0,IF(VLOOKUP($C82,$A$115:$C$190,3,FALSE)=1,1,0))+IF(ISERROR(VLOOKUP($C82,$D$115:$F$190,3,FALSE)=1),0,IF(VLOOKUP($C82,$D$115:$F$190,3,FALSE)=1,1,0))+IF(ISERROR(VLOOKUP($C82,$G$115:$I$190,3,FALSE)=1),0,IF(VLOOKUP($C82,$G$115:$I$190,3,FALSE)=1,1,0))+IF(ISERROR(VLOOKUP($C82,$J$115:$L$190,3,FALSE)=1),0,IF(VLOOKUP($C82,$J$115:$L$188,3,FALSE)=1,1,0))+IF(ISERROR(VLOOKUP($C82,$M$115:$O$188,3,FALSE)=1),0,IF(VLOOKUP($C82,$M$115:$O$188,3,FALSE)=1,1,0))+IF(ISERROR(VLOOKUP($C82,$P$115:$R$190,3,FALSE)=1),0,IF(VLOOKUP($C82,$P$115:$R$190,3,FALSE)=1,1,0))+IF(ISERROR(VLOOKUP($C82,$S$115:$U$190,3,FALSE)=1),0,IF(VLOOKUP($C82,$S$115:$U$190,3,FALSE)=1,1,0))+IF(ISERROR(VLOOKUP($C82,$V$115:$X$190,3,FALSE)=1),0,IF(VLOOKUP($C82,$V$115:$X$190,3,FALSE)=1,1,0))+IF(ISERROR(VLOOKUP($C82,$Y$115:$AA$190,3,FALSE)=1),0,IF(VLOOKUP($C82,$Y$115:$AA$190,3,FALSE)=1,1,0))+IF(ISERROR(VLOOKUP($C82,$AB$115:$AD$190,3,FALSE)=1),0,IF(VLOOKUP($C82,$AB$115:$AD$190,3,FALSE)=1,1,0))+IF(ISERROR(VLOOKUP($C82,$AE$115:$AG$190,3,FALSE)=1),0,IF(VLOOKUP($C82,$AE$115:$AG$190,3,FALSE)=1,1,0))+IF(ISERROR(VLOOKUP($C82,$AH$115:$AJ$190,3,FALSE)=1),0,IF(VLOOKUP($C82,$AH$115:$AJ$190,3,FALSE)=1,1,0))+IF(ISERROR(VLOOKUP($C82,$AK$115:$AM$190,3,FALSE)=1),0,IF(VLOOKUP($C82,$AK$115:$AM$190,3,FALSE)=1,1,0))+IF(ISERROR(VLOOKUP($C82,$AN$115:$AP$190,3,FALSE)=1),0,IF(VLOOKUP($C82,$AN$115:$AP$190,3,FALSE)=1,1,0))+IF(ISERROR(VLOOKUP($C82,$AQ$115:$AS$190,3,FALSE)=1),0,IF(VLOOKUP($C82,$AQ$115:$AS$190,3,FALSE)=1,1,0))+IF(ISERROR(VLOOKUP($C82,$AT$115:$AV$190,3,FALSE)=1),0,IF(VLOOKUP($C82,$AT$115:$AV$190,3,FALSE)=1,1,0))+IF(ISERROR(VLOOKUP($C82,$AW$115:$AY$190,3,FALSE)=1),0,IF(VLOOKUP($C82,$AW$115:$AY$190,3,FALSE)=1,1,0))+IF(ISERROR(VLOOKUP($C82,$AZ$115:$BB$190,3,FALSE)=1),0,IF(VLOOKUP($C82,$AZ$115:$BB$190,3,FALSE)=1,1,0))+IF(ISERROR(VLOOKUP($C82,$BC$115:$BE$190,3,FALSE)=1),0,IF(VLOOKUP($C82,$BC$115:$BE$190,3,FALSE)=1,1,0))+IF(ISERROR(VLOOKUP($C82,$BF$115:$BH$190,3,FALSE)=1),0,IF(VLOOKUP($C82,$BF$115:$BH$190,3,FALSE)=1,1,0))+IF(ISERROR(VLOOKUP($C82,$BI$115:$BK$190,3,FALSE)=1),0,IF(VLOOKUP($C82,$BI$115:$BK$190,3,FALSE)=1,1,0))</f>
        <v>0</v>
      </c>
      <c r="AF82">
        <f t="shared" ref="AF82:AF98" si="39">IF(ISERROR(VLOOKUP($C82,$A$115:$C$190,3,FALSE)=2),0,IF(VLOOKUP($C82,$A$115:$C$190,3,FALSE)=2,1,0))+IF(ISERROR(VLOOKUP($C82,$D$115:$F$190,3,FALSE)=2),0,IF(VLOOKUP($C82,$D$115:$F$190,3,FALSE)=2,1,0))+IF(ISERROR(VLOOKUP($C82,$G$115:$I$190,3,FALSE)=2),0,IF(VLOOKUP($C82,$G$115:$I$190,3,FALSE)=2,1,0))+IF(ISERROR(VLOOKUP($C82,$J$115:$L$190,3,FALSE)=2),0,IF(VLOOKUP($C82,$J$115:$L$190,3,FALSE)=2,1,0))+IF(ISERROR(VLOOKUP($C82,$M$115:$O$190,3,FALSE)=2),0,IF(VLOOKUP($C82,$M$115:$O$190,3,FALSE)=2,1,0))+IF(ISERROR(VLOOKUP($C82,$P$115:$R$190,3,FALSE)=2),0,IF(VLOOKUP($C82,$P$115:$R$190,3,FALSE)=2,1,0))+IF(ISERROR(VLOOKUP($C82,$S$115:$U$190,3,FALSE)=2),0,IF(VLOOKUP($C82,$S$115:$U$190,3,FALSE)=2,1,0))+IF(ISERROR(VLOOKUP($C82,$V$115:$X$190,3,FALSE)=2),0,IF(VLOOKUP($C82,$V$115:$X$190,3,FALSE)=2,1,0))+IF(ISERROR(VLOOKUP($C82,$Y$115:$AA$190,3,FALSE)=2),0,IF(VLOOKUP($C82,$Y$115:$AA$190,3,FALSE)=2,1,0))+IF(ISERROR(VLOOKUP($C82,$AB$115:$AD$190,3,FALSE)=2),0,IF(VLOOKUP($C82,$AB$115:$AD$190,3,FALSE)=2,1,0))+IF(ISERROR(VLOOKUP($C82,$AE$115:$AG$190,3,FALSE)=2),0,IF(VLOOKUP($C82,$AE$115:$AG$190,3,FALSE)=2,1,0))+IF(ISERROR(VLOOKUP($C82,$AH$115:$AJ$190,3,FALSE)=2),0,IF(VLOOKUP($C82,$AH$115:$AJ$190,3,FALSE)=2,1,0))+IF(ISERROR(VLOOKUP($C82,$AK$115:$AM$190,3,FALSE)=2),0,IF(VLOOKUP($C82,$AK$115:$AM$190,3,FALSE)=2,1,0))+IF(ISERROR(VLOOKUP($C82,$AN$115:$AP$190,3,FALSE)=2),0,IF(VLOOKUP($C82,$AN$115:$AP$190,3,FALSE)=2,1,0))+IF(ISERROR(VLOOKUP($C82,$AQ$115:$AS$190,3,FALSE)=2),0,IF(VLOOKUP($C82,$AQ$115:$AS$190,3,FALSE)=2,1,0))+IF(ISERROR(VLOOKUP($C82,$AT$115:$AV$190,3,FALSE)=2),0,IF(VLOOKUP($C82,$AT$115:$AV$190,3,FALSE)=2,1,0))+IF(ISERROR(VLOOKUP($C82,$AW$115:$AY$190,3,FALSE)=2),0,IF(VLOOKUP($C82,$AW$115:$AY$190,3,FALSE)=2,1,0))+IF(ISERROR(VLOOKUP($C82,$AZ$115:$BB$190,3,FALSE)=2),0,IF(VLOOKUP($C82,$AZ$115:$BB$190,3,FALSE)=2,1,0))+IF(ISERROR(VLOOKUP($C82,$BC$115:$BE$190,3,FALSE)=2),0,IF(VLOOKUP($C82,$BC$115:$BE$190,3,FALSE)=2,1,0))+IF(ISERROR(VLOOKUP($C82,$BF$115:$BH$190,3,FALSE)=2),0,IF(VLOOKUP($C82,$BF$115:$BH$190,3,FALSE)=2,1,0))+IF(ISERROR(VLOOKUP($C82,$BI$115:$BK$190,3,FALSE)=2),0,IF(VLOOKUP($C82,$BI$115:$BK$190,3,FALSE)=2,1,0))</f>
        <v>16</v>
      </c>
      <c r="AG82">
        <f t="shared" ref="AG82:AG98" si="40">IF(ISERROR(VLOOKUP($C82,$A$115:$C$190,3,FALSE)=3),0,IF(VLOOKUP($C82,$A$115:$C$190,3,FALSE)=3,1,0))+IF(ISERROR(VLOOKUP($C82,$D$115:$F$190,3,FALSE)=3),0,IF(VLOOKUP($C82,$D$115:$F$190,3,FALSE)=3,1,0))+IF(ISERROR(VLOOKUP($C82,$G$115:$I$190,3,FALSE)=3),0,IF(VLOOKUP($C82,$G$115:$I$190,3,FALSE)=3,1,0))+IF(ISERROR(VLOOKUP($C82,$J$115:$L$190,3,FALSE)=3),0,IF(VLOOKUP($C82,$J$115:$L$190,3,FALSE)=3,1,0))+IF(ISERROR(VLOOKUP($C82,$M$115:$O$190,3,FALSE)=3),0,IF(VLOOKUP($C82,$M$115:$O$190,3,FALSE)=3,1,0))+IF(ISERROR(VLOOKUP($C82,$P$115:$R$190,3,FALSE)=3),0,IF(VLOOKUP($C82,$P$115:$R$190,3,FALSE)=3,1,0))+IF(ISERROR(VLOOKUP($C82,$S$115:$U$190,3,FALSE)=3),0,IF(VLOOKUP($C82,$S$115:$U$190,3,FALSE)=3,1,0))+IF(ISERROR(VLOOKUP($C82,$V$115:$X$190,3,FALSE)=3),0,IF(VLOOKUP($C82,$V$115:$X$190,3,FALSE)=3,1,0))+IF(ISERROR(VLOOKUP($C82,$Y$115:$AA$190,3,FALSE)=3),0,IF(VLOOKUP($C82,$Y$115:$AA$190,3,FALSE)=3,1,0))+IF(ISERROR(VLOOKUP($C82,$AB$115:$AD$190,3,FALSE)=3),0,IF(VLOOKUP($C82,$AB$115:$AD$190,3,FALSE)=3,1,0))+IF(ISERROR(VLOOKUP($C82,$AE$115:$AG$190,3,FALSE)=3),0,IF(VLOOKUP($C82,$AE$115:$AG$190,3,FALSE)=3,1,0))+IF(ISERROR(VLOOKUP($C82,$AH$115:$AJ$190,3,FALSE)=3),0,IF(VLOOKUP($C82,$AH$115:$AJ$190,3,FALSE)=3,1,0))+IF(ISERROR(VLOOKUP($C82,$AK$115:$AM$190,3,FALSE)=3),0,IF(VLOOKUP($C82,$AK$115:$AM$190,3,FALSE)=3,1,0))+IF(ISERROR(VLOOKUP($C82,$AN$115:$AP$190,3,FALSE)=3),0,IF(VLOOKUP($C82,$AN$115:$AP$190,3,FALSE)=3,1,0))+IF(ISERROR(VLOOKUP($C82,$AQ$115:$AS$190,3,FALSE)=3),0,IF(VLOOKUP($C82,$AQ$115:$AS$190,3,FALSE)=3,1,0))+IF(ISERROR(VLOOKUP($C82,$AT$115:$AV$190,3,FALSE)=3),0,IF(VLOOKUP($C82,$AT$115:$AV$190,3,FALSE)=3,1,0))+IF(ISERROR(VLOOKUP($C82,$AW$115:$AY$190,3,FALSE)=3),0,IF(VLOOKUP($C82,$AW$115:$AY$190,3,FALSE)=3,1,0))+IF(ISERROR(VLOOKUP($C82,$AZ$115:$BB$190,3,FALSE)=3),0,IF(VLOOKUP($C82,$AZ$115:$BB$190,3,FALSE)=3,1,0))+IF(ISERROR(VLOOKUP($C82,$BC$115:$BE$190,3,FALSE)=3),0,IF(VLOOKUP($C82,$BC$115:$BE$190,3,FALSE)=3,1,0))+IF(ISERROR(VLOOKUP($C82,$BF$115:$BH$190,3,FALSE)=3),0,IF(VLOOKUP($C82,$BF$115:$BH$190,3,FALSE)=3,1,0))+IF(ISERROR(VLOOKUP($C82,$BI$115:$BK$190,3,FALSE)=3),0,IF(VLOOKUP($C82,$BI$115:$BK$190,3,FALSE)=3,1,0))</f>
        <v>2</v>
      </c>
      <c r="AH82">
        <f t="shared" ref="AH82:AH98" si="41">IF(ISERROR(VLOOKUP($C82,$A$115:$C$190,3,FALSE)=4),0,IF(VLOOKUP($C82,$A$115:$C$190,3,FALSE)=4,1,0))+IF(ISERROR(VLOOKUP($C82,$D$115:$F$190,3,FALSE)=4),0,IF(VLOOKUP($C82,$D$115:$F$190,3,FALSE)=4,1,0))+IF(ISERROR(VLOOKUP($C82,$G$115:$I$190,3,FALSE)=4),0,IF(VLOOKUP($C82,$G$115:$I$190,3,FALSE)=4,1,0))+IF(ISERROR(VLOOKUP($C82,$J$115:$L$190,3,FALSE)=4),0,IF(VLOOKUP($C82,$J$115:$L$190,3,FALSE)=4,1,0))+IF(ISERROR(VLOOKUP($C82,$M$115:$O$190,3,FALSE)=4),0,IF(VLOOKUP($C82,$M$115:$O$190,3,FALSE)=4,1,0))+IF(ISERROR(VLOOKUP($C82,$P$115:$R$190,3,FALSE)=4),0,IF(VLOOKUP($C82,$P$115:$R$190,3,FALSE)=4,1,0))+IF(ISERROR(VLOOKUP($C82,$S$115:$U$190,3,FALSE)=4),0,IF(VLOOKUP($C82,$S$115:$U$190,3,FALSE)=4,1,0))+IF(ISERROR(VLOOKUP($C82,$V$115:$X$190,3,FALSE)=4),0,IF(VLOOKUP($C82,$V$115:$X$190,3,FALSE)=4,1,0))+IF(ISERROR(VLOOKUP($C82,$Y$115:$AA$190,3,FALSE)=4),0,IF(VLOOKUP($C82,$Y$115:$AA$190,3,FALSE)=4,1,0))+IF(ISERROR(VLOOKUP($C82,$AB$115:$AD$190,3,FALSE)=4),0,IF(VLOOKUP($C82,$AB$115:$AD$190,3,FALSE)=4,1,0))+IF(ISERROR(VLOOKUP($C82,$AE$115:$AG$190,3,FALSE)=4),0,IF(VLOOKUP($C82,$AE$115:$AG$190,3,FALSE)=4,1,0))+IF(ISERROR(VLOOKUP($C82,$AH$115:$AJ$190,3,FALSE)=4),0,IF(VLOOKUP($C82,$AH$115:$AJ$190,3,FALSE)=4,1,0))+IF(ISERROR(VLOOKUP($C82,$AK$115:$AM$190,3,FALSE)=4),0,IF(VLOOKUP($C82,$AK$115:$AM$190,3,FALSE)=4,1,0))+IF(ISERROR(VLOOKUP($C82,$AN$115:$AP$190,3,FALSE)=4),0,IF(VLOOKUP($C82,$AN$115:$AP$190,3,FALSE)=4,1,0))+IF(ISERROR(VLOOKUP($C82,$AQ$115:$AS$190,3,FALSE)=4),0,IF(VLOOKUP($C82,$AQ$115:$AS$190,3,FALSE)=4,1,0))+IF(ISERROR(VLOOKUP($C82,$AT$115:$AV$190,3,FALSE)=4),0,IF(VLOOKUP($C82,$AT$115:$AV$190,3,FALSE)=4,1,0))+IF(ISERROR(VLOOKUP($C82,$AW$115:$AY$190,3,FALSE)=4),0,IF(VLOOKUP($C82,$AW$115:$AY$190,3,FALSE)=4,1,0))+IF(ISERROR(VLOOKUP($C82,$AZ$115:$BB$190,3,FALSE)=4),0,IF(VLOOKUP($C82,$AZ$115:$BB$190,3,FALSE)=4,1,0))+IF(ISERROR(VLOOKUP($C82,$BC$115:$BE$190,3,FALSE)=4),0,IF(VLOOKUP($C82,$BC$115:$BE$190,3,FALSE)=4,1,0))+IF(ISERROR(VLOOKUP($C82,$BF$115:$BH$190,3,FALSE)=4),0,IF(VLOOKUP($C82,$BF$115:$BH$190,3,FALSE)=4,1,0))+IF(ISERROR(VLOOKUP($C82,$BI$115:$BK$190,3,FALSE)=4),0,IF(VLOOKUP($C82,$BI$115:$BK$190,3,FALSE)=4,1,0))</f>
        <v>0</v>
      </c>
      <c r="AI82">
        <f t="shared" si="32"/>
        <v>18</v>
      </c>
      <c r="AJ82" t="str">
        <f t="shared" si="33"/>
        <v/>
      </c>
      <c r="AK82" t="s">
        <v>712</v>
      </c>
      <c r="AL82">
        <f t="shared" si="34"/>
        <v>0</v>
      </c>
      <c r="AM82">
        <f t="shared" si="35"/>
        <v>0</v>
      </c>
      <c r="AN82">
        <f t="shared" si="36"/>
        <v>18</v>
      </c>
      <c r="AO82">
        <f t="shared" si="37"/>
        <v>0</v>
      </c>
      <c r="BH82" t="s">
        <v>605</v>
      </c>
      <c r="BI82" s="30" t="s">
        <v>605</v>
      </c>
    </row>
    <row r="83" spans="1:61" x14ac:dyDescent="0.25">
      <c r="A83" t="s">
        <v>74</v>
      </c>
      <c r="B83" t="s">
        <v>125</v>
      </c>
      <c r="C83" s="30" t="s">
        <v>126</v>
      </c>
      <c r="D83" s="38">
        <v>-2</v>
      </c>
      <c r="E83" s="38" t="s">
        <v>9</v>
      </c>
      <c r="F83" s="38" t="s">
        <v>9</v>
      </c>
      <c r="G83" s="38">
        <v>-4</v>
      </c>
      <c r="H83" s="38">
        <v>-12</v>
      </c>
      <c r="I83" s="38">
        <v>8</v>
      </c>
      <c r="J83" s="38">
        <v>9</v>
      </c>
      <c r="K83" s="38">
        <v>22</v>
      </c>
      <c r="L83" s="38">
        <v>-10</v>
      </c>
      <c r="M83" s="38">
        <v>17</v>
      </c>
      <c r="N83" s="38">
        <v>3</v>
      </c>
      <c r="O83" s="38">
        <v>-1</v>
      </c>
      <c r="P83" s="38" t="s">
        <v>9</v>
      </c>
      <c r="Q83" s="38">
        <v>5</v>
      </c>
      <c r="R83" s="38">
        <v>-6</v>
      </c>
      <c r="S83" s="38" t="s">
        <v>9</v>
      </c>
      <c r="T83" s="38">
        <v>-5</v>
      </c>
      <c r="U83" s="38">
        <v>12</v>
      </c>
      <c r="V83" s="38" t="s">
        <v>9</v>
      </c>
      <c r="W83" s="38" t="s">
        <v>9</v>
      </c>
      <c r="X83" s="38">
        <v>12</v>
      </c>
      <c r="Y83" s="20">
        <f t="shared" si="28"/>
        <v>48</v>
      </c>
      <c r="Z83" s="2">
        <f t="shared" si="27"/>
        <v>15</v>
      </c>
      <c r="AA83" s="2">
        <f t="shared" si="29"/>
        <v>8</v>
      </c>
      <c r="AB83" s="2">
        <f t="shared" si="30"/>
        <v>0</v>
      </c>
      <c r="AC83" s="2">
        <f t="shared" si="31"/>
        <v>7</v>
      </c>
      <c r="AE83">
        <f t="shared" si="38"/>
        <v>0</v>
      </c>
      <c r="AF83">
        <f t="shared" si="39"/>
        <v>5</v>
      </c>
      <c r="AG83">
        <f t="shared" si="40"/>
        <v>2</v>
      </c>
      <c r="AH83">
        <f t="shared" si="41"/>
        <v>8</v>
      </c>
      <c r="AI83">
        <f t="shared" si="32"/>
        <v>15</v>
      </c>
      <c r="AJ83" t="str">
        <f t="shared" si="33"/>
        <v/>
      </c>
      <c r="AK83" t="s">
        <v>126</v>
      </c>
      <c r="AL83">
        <f t="shared" si="34"/>
        <v>0</v>
      </c>
      <c r="AM83">
        <f t="shared" si="35"/>
        <v>0</v>
      </c>
      <c r="AN83">
        <f t="shared" si="36"/>
        <v>7</v>
      </c>
      <c r="AO83">
        <f t="shared" si="37"/>
        <v>8</v>
      </c>
      <c r="BH83" t="s">
        <v>115</v>
      </c>
      <c r="BI83" s="30" t="s">
        <v>115</v>
      </c>
    </row>
    <row r="84" spans="1:61" x14ac:dyDescent="0.25">
      <c r="A84" t="s">
        <v>98</v>
      </c>
      <c r="B84" t="s">
        <v>127</v>
      </c>
      <c r="C84" s="30" t="s">
        <v>128</v>
      </c>
      <c r="D84" s="38">
        <v>-9</v>
      </c>
      <c r="E84" s="38">
        <v>-2</v>
      </c>
      <c r="F84" s="38">
        <v>3</v>
      </c>
      <c r="G84" s="38">
        <v>-16</v>
      </c>
      <c r="H84" s="38">
        <v>0</v>
      </c>
      <c r="I84" s="38">
        <v>22</v>
      </c>
      <c r="J84" s="38">
        <v>-3</v>
      </c>
      <c r="K84" s="38">
        <v>6</v>
      </c>
      <c r="L84" s="38">
        <v>7</v>
      </c>
      <c r="M84" s="38">
        <v>3</v>
      </c>
      <c r="N84" s="38">
        <v>23</v>
      </c>
      <c r="O84" s="38">
        <v>-5</v>
      </c>
      <c r="P84" s="38">
        <v>-2</v>
      </c>
      <c r="Q84" s="38">
        <v>-3</v>
      </c>
      <c r="R84" s="38">
        <v>-4</v>
      </c>
      <c r="S84" s="38">
        <v>21</v>
      </c>
      <c r="T84" s="38">
        <v>5</v>
      </c>
      <c r="U84" s="38">
        <v>-15</v>
      </c>
      <c r="V84" s="38">
        <v>-4</v>
      </c>
      <c r="W84" s="38" t="s">
        <v>9</v>
      </c>
      <c r="X84" s="38" t="s">
        <v>9</v>
      </c>
      <c r="Y84" s="20">
        <f t="shared" si="28"/>
        <v>27</v>
      </c>
      <c r="Z84" s="2">
        <f t="shared" si="27"/>
        <v>19</v>
      </c>
      <c r="AA84" s="2">
        <f t="shared" si="29"/>
        <v>8</v>
      </c>
      <c r="AB84" s="2">
        <f t="shared" si="30"/>
        <v>1</v>
      </c>
      <c r="AC84" s="2">
        <f t="shared" si="31"/>
        <v>10</v>
      </c>
      <c r="AE84">
        <f t="shared" si="38"/>
        <v>16</v>
      </c>
      <c r="AF84">
        <f t="shared" si="39"/>
        <v>3</v>
      </c>
      <c r="AG84">
        <f t="shared" si="40"/>
        <v>0</v>
      </c>
      <c r="AH84">
        <f t="shared" si="41"/>
        <v>0</v>
      </c>
      <c r="AI84">
        <f t="shared" si="32"/>
        <v>19</v>
      </c>
      <c r="AJ84" t="str">
        <f t="shared" si="33"/>
        <v/>
      </c>
      <c r="AK84" t="s">
        <v>128</v>
      </c>
      <c r="AL84">
        <f t="shared" si="34"/>
        <v>1</v>
      </c>
      <c r="AM84">
        <f t="shared" si="35"/>
        <v>18</v>
      </c>
      <c r="AN84">
        <f t="shared" si="36"/>
        <v>0</v>
      </c>
      <c r="AO84">
        <f t="shared" si="37"/>
        <v>0</v>
      </c>
      <c r="BH84" t="s">
        <v>715</v>
      </c>
      <c r="BI84" s="30"/>
    </row>
    <row r="85" spans="1:61" x14ac:dyDescent="0.25">
      <c r="A85" t="s">
        <v>13</v>
      </c>
      <c r="B85" t="s">
        <v>551</v>
      </c>
      <c r="C85" s="30" t="s">
        <v>553</v>
      </c>
      <c r="D85" s="38">
        <v>-2</v>
      </c>
      <c r="E85" s="38">
        <v>4</v>
      </c>
      <c r="F85" s="38">
        <v>-7</v>
      </c>
      <c r="G85" s="38">
        <v>1</v>
      </c>
      <c r="H85" s="38">
        <v>1</v>
      </c>
      <c r="I85" s="38">
        <v>0</v>
      </c>
      <c r="J85" s="38">
        <v>32</v>
      </c>
      <c r="K85" s="38">
        <v>-19</v>
      </c>
      <c r="L85" s="38">
        <v>-10</v>
      </c>
      <c r="M85" s="38">
        <v>17</v>
      </c>
      <c r="N85" s="38">
        <v>3</v>
      </c>
      <c r="O85" s="38">
        <v>8</v>
      </c>
      <c r="P85" s="38" t="s">
        <v>9</v>
      </c>
      <c r="Q85" s="38" t="s">
        <v>9</v>
      </c>
      <c r="R85" s="38">
        <v>1</v>
      </c>
      <c r="S85" s="38">
        <v>-19</v>
      </c>
      <c r="T85" s="38">
        <v>-10</v>
      </c>
      <c r="U85" s="38">
        <v>8</v>
      </c>
      <c r="V85" s="38">
        <v>16</v>
      </c>
      <c r="W85" s="38">
        <v>1</v>
      </c>
      <c r="X85" s="38">
        <v>-19</v>
      </c>
      <c r="Y85" s="20">
        <f t="shared" si="28"/>
        <v>6</v>
      </c>
      <c r="Z85" s="2">
        <f t="shared" si="27"/>
        <v>19</v>
      </c>
      <c r="AA85" s="2">
        <f t="shared" si="29"/>
        <v>11</v>
      </c>
      <c r="AB85" s="2">
        <f t="shared" si="30"/>
        <v>1</v>
      </c>
      <c r="AC85" s="2">
        <f t="shared" si="31"/>
        <v>7</v>
      </c>
      <c r="AE85">
        <f t="shared" si="38"/>
        <v>19</v>
      </c>
      <c r="AF85">
        <f t="shared" si="39"/>
        <v>0</v>
      </c>
      <c r="AG85">
        <f t="shared" si="40"/>
        <v>0</v>
      </c>
      <c r="AH85">
        <f t="shared" si="41"/>
        <v>0</v>
      </c>
      <c r="AI85">
        <f t="shared" si="32"/>
        <v>19</v>
      </c>
      <c r="AJ85" t="str">
        <f t="shared" si="33"/>
        <v/>
      </c>
      <c r="AK85" t="s">
        <v>553</v>
      </c>
      <c r="AL85">
        <f t="shared" si="34"/>
        <v>0</v>
      </c>
      <c r="AM85">
        <f t="shared" si="35"/>
        <v>0</v>
      </c>
      <c r="AN85">
        <f t="shared" si="36"/>
        <v>19</v>
      </c>
      <c r="AO85">
        <f t="shared" si="37"/>
        <v>0</v>
      </c>
      <c r="BH85" t="s">
        <v>557</v>
      </c>
      <c r="BI85" s="30" t="s">
        <v>557</v>
      </c>
    </row>
    <row r="86" spans="1:61" x14ac:dyDescent="0.25">
      <c r="A86" t="s">
        <v>755</v>
      </c>
      <c r="B86" t="s">
        <v>753</v>
      </c>
      <c r="C86" s="30" t="s">
        <v>737</v>
      </c>
      <c r="D86" s="38" t="s">
        <v>9</v>
      </c>
      <c r="E86" s="38" t="s">
        <v>9</v>
      </c>
      <c r="F86" s="38" t="s">
        <v>9</v>
      </c>
      <c r="G86" s="38" t="s">
        <v>9</v>
      </c>
      <c r="H86" s="38" t="s">
        <v>9</v>
      </c>
      <c r="I86" s="38" t="s">
        <v>9</v>
      </c>
      <c r="J86" s="38" t="s">
        <v>9</v>
      </c>
      <c r="K86" s="38" t="s">
        <v>9</v>
      </c>
      <c r="L86" s="38" t="s">
        <v>9</v>
      </c>
      <c r="M86" s="38" t="s">
        <v>9</v>
      </c>
      <c r="N86" s="38" t="s">
        <v>9</v>
      </c>
      <c r="O86" s="38" t="s">
        <v>9</v>
      </c>
      <c r="P86" s="38" t="s">
        <v>9</v>
      </c>
      <c r="Q86" s="38" t="s">
        <v>9</v>
      </c>
      <c r="R86" s="38">
        <v>16</v>
      </c>
      <c r="S86" s="38" t="s">
        <v>9</v>
      </c>
      <c r="T86" s="38">
        <v>-5</v>
      </c>
      <c r="U86" s="38">
        <v>14</v>
      </c>
      <c r="V86" s="38" t="s">
        <v>9</v>
      </c>
      <c r="W86" s="38" t="s">
        <v>9</v>
      </c>
      <c r="X86" s="38" t="s">
        <v>9</v>
      </c>
      <c r="Y86" s="20">
        <f t="shared" si="28"/>
        <v>25</v>
      </c>
      <c r="Z86" s="2">
        <f t="shared" si="27"/>
        <v>3</v>
      </c>
      <c r="AA86" s="2">
        <f t="shared" si="29"/>
        <v>2</v>
      </c>
      <c r="AB86" s="2">
        <f t="shared" si="30"/>
        <v>0</v>
      </c>
      <c r="AC86" s="2">
        <f t="shared" si="31"/>
        <v>1</v>
      </c>
      <c r="AE86">
        <f t="shared" si="38"/>
        <v>0</v>
      </c>
      <c r="AF86">
        <f t="shared" si="39"/>
        <v>0</v>
      </c>
      <c r="AG86">
        <f t="shared" si="40"/>
        <v>3</v>
      </c>
      <c r="AH86">
        <f t="shared" si="41"/>
        <v>0</v>
      </c>
      <c r="AI86">
        <f t="shared" si="32"/>
        <v>3</v>
      </c>
      <c r="AJ86" t="str">
        <f t="shared" si="33"/>
        <v/>
      </c>
      <c r="AK86" t="s">
        <v>737</v>
      </c>
      <c r="AL86">
        <f t="shared" si="34"/>
        <v>0</v>
      </c>
      <c r="AM86">
        <f t="shared" si="35"/>
        <v>0</v>
      </c>
      <c r="AN86">
        <f t="shared" si="36"/>
        <v>0</v>
      </c>
      <c r="AO86">
        <f t="shared" si="37"/>
        <v>3</v>
      </c>
      <c r="BI86" s="30" t="s">
        <v>502</v>
      </c>
    </row>
    <row r="87" spans="1:61" x14ac:dyDescent="0.25">
      <c r="A87" t="s">
        <v>322</v>
      </c>
      <c r="B87" t="s">
        <v>575</v>
      </c>
      <c r="C87" s="30" t="s">
        <v>561</v>
      </c>
      <c r="D87" s="38">
        <v>-26</v>
      </c>
      <c r="E87" s="38">
        <v>-9</v>
      </c>
      <c r="F87" s="38">
        <v>2</v>
      </c>
      <c r="G87" s="38">
        <v>2</v>
      </c>
      <c r="H87" s="38">
        <v>-6</v>
      </c>
      <c r="I87" s="38">
        <v>5</v>
      </c>
      <c r="J87" s="38">
        <v>-8</v>
      </c>
      <c r="K87" s="38">
        <v>-8</v>
      </c>
      <c r="L87" s="38">
        <v>1</v>
      </c>
      <c r="M87" s="38">
        <v>0</v>
      </c>
      <c r="N87" s="38">
        <v>0</v>
      </c>
      <c r="O87" s="38" t="s">
        <v>9</v>
      </c>
      <c r="P87" s="38" t="s">
        <v>9</v>
      </c>
      <c r="Q87" s="38">
        <v>-9</v>
      </c>
      <c r="R87" s="38">
        <v>6</v>
      </c>
      <c r="S87" s="38">
        <v>15</v>
      </c>
      <c r="T87" s="38">
        <v>6</v>
      </c>
      <c r="U87" s="38">
        <v>11</v>
      </c>
      <c r="V87" s="38" t="s">
        <v>9</v>
      </c>
      <c r="W87" s="38" t="s">
        <v>9</v>
      </c>
      <c r="X87" s="38" t="s">
        <v>9</v>
      </c>
      <c r="Y87" s="20">
        <f t="shared" si="28"/>
        <v>-18</v>
      </c>
      <c r="Z87" s="2">
        <f t="shared" si="27"/>
        <v>16</v>
      </c>
      <c r="AA87" s="2">
        <f t="shared" si="29"/>
        <v>8</v>
      </c>
      <c r="AB87" s="2">
        <f t="shared" si="30"/>
        <v>2</v>
      </c>
      <c r="AC87" s="2">
        <f t="shared" si="31"/>
        <v>6</v>
      </c>
      <c r="AE87">
        <f t="shared" si="38"/>
        <v>8</v>
      </c>
      <c r="AF87">
        <f t="shared" si="39"/>
        <v>6</v>
      </c>
      <c r="AG87">
        <f t="shared" si="40"/>
        <v>2</v>
      </c>
      <c r="AH87">
        <f t="shared" si="41"/>
        <v>0</v>
      </c>
      <c r="AI87">
        <f t="shared" si="32"/>
        <v>16</v>
      </c>
      <c r="AJ87" t="str">
        <f t="shared" si="33"/>
        <v/>
      </c>
      <c r="AK87" t="s">
        <v>561</v>
      </c>
      <c r="AL87">
        <f t="shared" si="34"/>
        <v>0</v>
      </c>
      <c r="AM87">
        <f t="shared" si="35"/>
        <v>0</v>
      </c>
      <c r="AN87">
        <f t="shared" si="36"/>
        <v>0</v>
      </c>
      <c r="AO87">
        <f t="shared" si="37"/>
        <v>16</v>
      </c>
      <c r="BH87" t="s">
        <v>709</v>
      </c>
      <c r="BI87" s="30"/>
    </row>
    <row r="88" spans="1:61" x14ac:dyDescent="0.25">
      <c r="A88" t="s">
        <v>133</v>
      </c>
      <c r="B88" t="s">
        <v>132</v>
      </c>
      <c r="C88" s="30" t="s">
        <v>134</v>
      </c>
      <c r="D88" s="38">
        <v>-26</v>
      </c>
      <c r="E88" s="38">
        <v>5</v>
      </c>
      <c r="F88" s="38">
        <v>-12</v>
      </c>
      <c r="G88" s="38">
        <v>-1</v>
      </c>
      <c r="H88" s="38">
        <v>-4</v>
      </c>
      <c r="I88" s="38">
        <v>5</v>
      </c>
      <c r="J88" s="38">
        <v>-11</v>
      </c>
      <c r="K88" s="38">
        <v>10</v>
      </c>
      <c r="L88" s="38">
        <v>-3</v>
      </c>
      <c r="M88" s="38">
        <v>-3</v>
      </c>
      <c r="N88" s="38">
        <v>-10</v>
      </c>
      <c r="O88" s="38">
        <v>1</v>
      </c>
      <c r="P88" s="38" t="s">
        <v>9</v>
      </c>
      <c r="Q88" s="38">
        <v>8</v>
      </c>
      <c r="R88" s="38">
        <v>-7</v>
      </c>
      <c r="S88" s="38">
        <v>13</v>
      </c>
      <c r="T88" s="38">
        <v>16</v>
      </c>
      <c r="U88" s="38">
        <v>2</v>
      </c>
      <c r="V88" s="38" t="s">
        <v>9</v>
      </c>
      <c r="W88" s="38" t="s">
        <v>9</v>
      </c>
      <c r="X88" s="38" t="s">
        <v>9</v>
      </c>
      <c r="Y88" s="20">
        <f t="shared" si="28"/>
        <v>-17</v>
      </c>
      <c r="Z88" s="2">
        <f t="shared" si="27"/>
        <v>17</v>
      </c>
      <c r="AA88" s="2">
        <f t="shared" si="29"/>
        <v>8</v>
      </c>
      <c r="AB88" s="2">
        <f t="shared" si="30"/>
        <v>0</v>
      </c>
      <c r="AC88" s="2">
        <f t="shared" si="31"/>
        <v>9</v>
      </c>
      <c r="AE88">
        <f t="shared" si="38"/>
        <v>0</v>
      </c>
      <c r="AF88">
        <f t="shared" si="39"/>
        <v>3</v>
      </c>
      <c r="AG88">
        <f t="shared" si="40"/>
        <v>5</v>
      </c>
      <c r="AH88">
        <f t="shared" si="41"/>
        <v>9</v>
      </c>
      <c r="AI88">
        <f t="shared" si="32"/>
        <v>17</v>
      </c>
      <c r="AJ88" t="str">
        <f t="shared" si="33"/>
        <v/>
      </c>
      <c r="AK88" t="s">
        <v>134</v>
      </c>
      <c r="AL88">
        <f t="shared" si="34"/>
        <v>0</v>
      </c>
      <c r="AM88">
        <f t="shared" si="35"/>
        <v>0</v>
      </c>
      <c r="AN88">
        <f t="shared" si="36"/>
        <v>0</v>
      </c>
      <c r="AO88">
        <f t="shared" si="37"/>
        <v>17</v>
      </c>
      <c r="BH88" t="s">
        <v>710</v>
      </c>
      <c r="BI88" s="30" t="s">
        <v>710</v>
      </c>
    </row>
    <row r="89" spans="1:61" x14ac:dyDescent="0.25">
      <c r="A89" t="s">
        <v>151</v>
      </c>
      <c r="B89" t="s">
        <v>754</v>
      </c>
      <c r="C89" s="30" t="s">
        <v>738</v>
      </c>
      <c r="D89" s="38">
        <v>-5</v>
      </c>
      <c r="E89" s="38">
        <v>-1</v>
      </c>
      <c r="F89" s="38">
        <v>12</v>
      </c>
      <c r="G89" s="38">
        <v>-7</v>
      </c>
      <c r="H89" s="38">
        <v>-4</v>
      </c>
      <c r="I89" s="38">
        <v>-9</v>
      </c>
      <c r="J89" s="38">
        <v>5</v>
      </c>
      <c r="K89" s="38">
        <v>-1</v>
      </c>
      <c r="L89" s="38">
        <v>10</v>
      </c>
      <c r="M89" s="38">
        <v>4</v>
      </c>
      <c r="N89" s="38">
        <v>-7</v>
      </c>
      <c r="O89" s="38">
        <v>-5</v>
      </c>
      <c r="P89" s="38">
        <v>-3</v>
      </c>
      <c r="Q89" s="38">
        <v>-13</v>
      </c>
      <c r="R89" s="38" t="s">
        <v>9</v>
      </c>
      <c r="S89" s="38">
        <v>-4</v>
      </c>
      <c r="T89" s="38">
        <v>-21</v>
      </c>
      <c r="U89" s="38">
        <v>8</v>
      </c>
      <c r="V89" s="38" t="s">
        <v>9</v>
      </c>
      <c r="W89" s="38" t="s">
        <v>9</v>
      </c>
      <c r="X89" s="38" t="s">
        <v>9</v>
      </c>
      <c r="Y89" s="20">
        <f t="shared" si="28"/>
        <v>-41</v>
      </c>
      <c r="Z89" s="2">
        <f t="shared" si="27"/>
        <v>17</v>
      </c>
      <c r="AA89" s="2">
        <f t="shared" si="29"/>
        <v>5</v>
      </c>
      <c r="AB89" s="2">
        <f t="shared" si="30"/>
        <v>0</v>
      </c>
      <c r="AC89" s="2">
        <f t="shared" si="31"/>
        <v>12</v>
      </c>
      <c r="AE89">
        <f t="shared" si="38"/>
        <v>0</v>
      </c>
      <c r="AF89">
        <f t="shared" si="39"/>
        <v>6</v>
      </c>
      <c r="AG89">
        <f t="shared" si="40"/>
        <v>11</v>
      </c>
      <c r="AH89">
        <f t="shared" si="41"/>
        <v>0</v>
      </c>
      <c r="AI89">
        <f t="shared" si="32"/>
        <v>17</v>
      </c>
      <c r="AJ89" t="str">
        <f t="shared" si="33"/>
        <v/>
      </c>
      <c r="AK89" t="s">
        <v>738</v>
      </c>
      <c r="AL89">
        <f t="shared" si="34"/>
        <v>17</v>
      </c>
      <c r="AM89">
        <f t="shared" si="35"/>
        <v>0</v>
      </c>
      <c r="AN89">
        <f t="shared" si="36"/>
        <v>0</v>
      </c>
      <c r="AO89">
        <f t="shared" si="37"/>
        <v>0</v>
      </c>
      <c r="BH89" t="s">
        <v>711</v>
      </c>
      <c r="BI89" s="30"/>
    </row>
    <row r="90" spans="1:61" x14ac:dyDescent="0.25">
      <c r="A90" t="s">
        <v>35</v>
      </c>
      <c r="B90" t="s">
        <v>135</v>
      </c>
      <c r="C90" s="30" t="s">
        <v>137</v>
      </c>
      <c r="D90" s="38">
        <v>-6</v>
      </c>
      <c r="E90" s="38">
        <v>13</v>
      </c>
      <c r="F90" s="38">
        <v>12</v>
      </c>
      <c r="G90" s="38">
        <v>-5</v>
      </c>
      <c r="H90" s="38">
        <v>19</v>
      </c>
      <c r="I90" s="38">
        <v>0</v>
      </c>
      <c r="J90" s="38">
        <v>-2</v>
      </c>
      <c r="K90" s="38">
        <v>10</v>
      </c>
      <c r="L90" s="38">
        <v>13</v>
      </c>
      <c r="M90" s="38">
        <v>19</v>
      </c>
      <c r="N90" s="38">
        <v>-5</v>
      </c>
      <c r="O90" s="38">
        <v>5</v>
      </c>
      <c r="P90" s="38">
        <v>23</v>
      </c>
      <c r="Q90" s="38">
        <v>-2</v>
      </c>
      <c r="R90" s="38">
        <v>-11</v>
      </c>
      <c r="S90" s="38">
        <v>13</v>
      </c>
      <c r="T90" s="38">
        <v>0</v>
      </c>
      <c r="U90" s="38">
        <v>-2</v>
      </c>
      <c r="V90" s="38" t="s">
        <v>9</v>
      </c>
      <c r="W90" s="38" t="s">
        <v>9</v>
      </c>
      <c r="X90" s="38" t="s">
        <v>9</v>
      </c>
      <c r="Y90" s="20">
        <f t="shared" si="28"/>
        <v>94</v>
      </c>
      <c r="Z90" s="2">
        <f t="shared" si="27"/>
        <v>18</v>
      </c>
      <c r="AA90" s="2">
        <f t="shared" si="29"/>
        <v>9</v>
      </c>
      <c r="AB90" s="2">
        <f t="shared" si="30"/>
        <v>2</v>
      </c>
      <c r="AC90" s="2">
        <f t="shared" si="31"/>
        <v>7</v>
      </c>
      <c r="AE90">
        <f>IF(ISERROR(VLOOKUP($C90,$A$115:$C$190,3,FALSE)=1),0,IF(VLOOKUP($C90,$A$115:$C$190,3,FALSE)=1,1,0))+IF(ISERROR(VLOOKUP($C90,$D$115:$F$190,3,FALSE)=1),0,IF(VLOOKUP($C90,$D$115:$F$190,3,FALSE)=1,1,0))+IF(ISERROR(VLOOKUP($C90,$G$115:$I$190,3,FALSE)=1),0,IF(VLOOKUP($C90,$G$115:$I$190,3,FALSE)=1,1,0))+IF(ISERROR(VLOOKUP($C90,$J$115:$L$190,3,FALSE)=1),0,IF(VLOOKUP($C90,$J$115:$L$188,3,FALSE)=1,1,0))+IF(ISERROR(VLOOKUP($C90,$M$115:$O$188,3,FALSE)=1),0,IF(VLOOKUP($C90,$M$115:$O$188,3,FALSE)=1,1,0))+IF(ISERROR(VLOOKUP($C90,$P$115:$R$190,3,FALSE)=1),0,IF(VLOOKUP($C90,$P$115:$R$190,3,FALSE)=1,1,0))+IF(ISERROR(VLOOKUP($C90,$S$115:$U$190,3,FALSE)=1),0,IF(VLOOKUP($C90,$S$115:$U$190,3,FALSE)=1,1,0))+IF(ISERROR(VLOOKUP($C90,$V$115:$X$190,3,FALSE)=1),0,IF(VLOOKUP($C90,$V$115:$X$190,3,FALSE)=1,1,0))+IF(ISERROR(VLOOKUP($C90,$Y$115:$AA$190,3,FALSE)=1),0,IF(VLOOKUP($C90,$Y$115:$AA$190,3,FALSE)=1,1,0))+IF(ISERROR(VLOOKUP($C90,$AB$115:$AD$190,3,FALSE)=1),0,IF(VLOOKUP($C90,$AB$115:$AD$190,3,FALSE)=1,1,0))+IF(ISERROR(VLOOKUP($C90,$AE$115:$AG$190,3,FALSE)=1),0,IF(VLOOKUP($C90,$AE$115:$AG$190,3,FALSE)=1,1,0))+IF(ISERROR(VLOOKUP($C90,$AH$115:$AJ$190,3,FALSE)=1),0,IF(VLOOKUP($C90,$AH$115:$AJ$190,3,FALSE)=1,1,0))+IF(ISERROR(VLOOKUP($C90,$AK$115:$AM$190,3,FALSE)=1),0,IF(VLOOKUP($C90,$AK$115:$AM$190,3,FALSE)=1,1,0))+IF(ISERROR(VLOOKUP($C90,$AN$115:$AP$190,3,FALSE)=1),0,IF(VLOOKUP($C90,$AN$115:$AP$190,3,FALSE)=1,1,0))+IF(ISERROR(VLOOKUP($C90,$AQ$115:$AS$190,3,FALSE)=1),0,IF(VLOOKUP($C90,$AQ$115:$AS$190,3,FALSE)=1,1,0))+IF(ISERROR(VLOOKUP($C90,$AT$115:$AV$190,3,FALSE)=1),0,IF(VLOOKUP($C90,$AT$115:$AV$190,3,FALSE)=1,1,0))+IF(ISERROR(VLOOKUP($C90,$AW$115:$AY$190,3,FALSE)=1),0,IF(VLOOKUP($C90,$AW$115:$AY$190,3,FALSE)=1,1,0))+IF(ISERROR(VLOOKUP($C90,$AZ$115:$BB$190,3,FALSE)=1),0,IF(VLOOKUP($C90,$AZ$115:$BB$190,3,FALSE)=1,1,0))+IF(ISERROR(VLOOKUP($C90,$BC$115:$BE$190,3,FALSE)=1),0,IF(VLOOKUP($C90,$BC$115:$BE$190,3,FALSE)=1,1,0))+IF(ISERROR(VLOOKUP($C90,$BF$115:$BH$190,3,FALSE)=1),0,IF(VLOOKUP($C90,$BF$115:$BH$190,3,FALSE)=1,1,0))+IF(ISERROR(VLOOKUP($C90,$BI$115:$BK$190,3,FALSE)=1),0,IF(VLOOKUP($C90,$BI$115:$BK$190,3,FALSE)=1,1,0))</f>
        <v>0</v>
      </c>
      <c r="AF90">
        <f>IF(ISERROR(VLOOKUP($C90,$A$115:$C$190,3,FALSE)=2),0,IF(VLOOKUP($C90,$A$115:$C$190,3,FALSE)=2,1,0))+IF(ISERROR(VLOOKUP($C90,$D$115:$F$190,3,FALSE)=2),0,IF(VLOOKUP($C90,$D$115:$F$190,3,FALSE)=2,1,0))+IF(ISERROR(VLOOKUP($C90,$G$115:$I$190,3,FALSE)=2),0,IF(VLOOKUP($C90,$G$115:$I$190,3,FALSE)=2,1,0))+IF(ISERROR(VLOOKUP($C90,$J$115:$L$190,3,FALSE)=2),0,IF(VLOOKUP($C90,$J$115:$L$190,3,FALSE)=2,1,0))+IF(ISERROR(VLOOKUP($C90,$M$115:$O$190,3,FALSE)=2),0,IF(VLOOKUP($C90,$M$115:$O$190,3,FALSE)=2,1,0))+IF(ISERROR(VLOOKUP($C90,$P$115:$R$190,3,FALSE)=2),0,IF(VLOOKUP($C90,$P$115:$R$190,3,FALSE)=2,1,0))+IF(ISERROR(VLOOKUP($C90,$S$115:$U$190,3,FALSE)=2),0,IF(VLOOKUP($C90,$S$115:$U$190,3,FALSE)=2,1,0))+IF(ISERROR(VLOOKUP($C90,$V$115:$X$190,3,FALSE)=2),0,IF(VLOOKUP($C90,$V$115:$X$190,3,FALSE)=2,1,0))+IF(ISERROR(VLOOKUP($C90,$Y$115:$AA$190,3,FALSE)=2),0,IF(VLOOKUP($C90,$Y$115:$AA$190,3,FALSE)=2,1,0))+IF(ISERROR(VLOOKUP($C90,$AB$115:$AD$190,3,FALSE)=2),0,IF(VLOOKUP($C90,$AB$115:$AD$190,3,FALSE)=2,1,0))+IF(ISERROR(VLOOKUP($C90,$AE$115:$AG$190,3,FALSE)=2),0,IF(VLOOKUP($C90,$AE$115:$AG$190,3,FALSE)=2,1,0))+IF(ISERROR(VLOOKUP($C90,$AH$115:$AJ$190,3,FALSE)=2),0,IF(VLOOKUP($C90,$AH$115:$AJ$190,3,FALSE)=2,1,0))+IF(ISERROR(VLOOKUP($C90,$AK$115:$AM$190,3,FALSE)=2),0,IF(VLOOKUP($C90,$AK$115:$AM$190,3,FALSE)=2,1,0))+IF(ISERROR(VLOOKUP($C90,$AN$115:$AP$190,3,FALSE)=2),0,IF(VLOOKUP($C90,$AN$115:$AP$190,3,FALSE)=2,1,0))+IF(ISERROR(VLOOKUP($C90,$AQ$115:$AS$190,3,FALSE)=2),0,IF(VLOOKUP($C90,$AQ$115:$AS$190,3,FALSE)=2,1,0))+IF(ISERROR(VLOOKUP($C90,$AT$115:$AV$190,3,FALSE)=2),0,IF(VLOOKUP($C90,$AT$115:$AV$190,3,FALSE)=2,1,0))+IF(ISERROR(VLOOKUP($C90,$AW$115:$AY$190,3,FALSE)=2),0,IF(VLOOKUP($C90,$AW$115:$AY$190,3,FALSE)=2,1,0))+IF(ISERROR(VLOOKUP($C90,$AZ$115:$BB$190,3,FALSE)=2),0,IF(VLOOKUP($C90,$AZ$115:$BB$190,3,FALSE)=2,1,0))+IF(ISERROR(VLOOKUP($C90,$BC$115:$BE$190,3,FALSE)=2),0,IF(VLOOKUP($C90,$BC$115:$BE$190,3,FALSE)=2,1,0))+IF(ISERROR(VLOOKUP($C90,$BF$115:$BH$190,3,FALSE)=2),0,IF(VLOOKUP($C90,$BF$115:$BH$190,3,FALSE)=2,1,0))+IF(ISERROR(VLOOKUP($C90,$BI$115:$BK$190,3,FALSE)=2),0,IF(VLOOKUP($C90,$BI$115:$BK$190,3,FALSE)=2,1,0))</f>
        <v>0</v>
      </c>
      <c r="AG90">
        <f>IF(ISERROR(VLOOKUP($C90,$A$115:$C$190,3,FALSE)=3),0,IF(VLOOKUP($C90,$A$115:$C$190,3,FALSE)=3,1,0))+IF(ISERROR(VLOOKUP($C90,$D$115:$F$190,3,FALSE)=3),0,IF(VLOOKUP($C90,$D$115:$F$190,3,FALSE)=3,1,0))+IF(ISERROR(VLOOKUP($C90,$G$115:$I$190,3,FALSE)=3),0,IF(VLOOKUP($C90,$G$115:$I$190,3,FALSE)=3,1,0))+IF(ISERROR(VLOOKUP($C90,$J$115:$L$190,3,FALSE)=3),0,IF(VLOOKUP($C90,$J$115:$L$190,3,FALSE)=3,1,0))+IF(ISERROR(VLOOKUP($C90,$M$115:$O$190,3,FALSE)=3),0,IF(VLOOKUP($C90,$M$115:$O$190,3,FALSE)=3,1,0))+IF(ISERROR(VLOOKUP($C90,$P$115:$R$190,3,FALSE)=3),0,IF(VLOOKUP($C90,$P$115:$R$190,3,FALSE)=3,1,0))+IF(ISERROR(VLOOKUP($C90,$S$115:$U$190,3,FALSE)=3),0,IF(VLOOKUP($C90,$S$115:$U$190,3,FALSE)=3,1,0))+IF(ISERROR(VLOOKUP($C90,$V$115:$X$190,3,FALSE)=3),0,IF(VLOOKUP($C90,$V$115:$X$190,3,FALSE)=3,1,0))+IF(ISERROR(VLOOKUP($C90,$Y$115:$AA$190,3,FALSE)=3),0,IF(VLOOKUP($C90,$Y$115:$AA$190,3,FALSE)=3,1,0))+IF(ISERROR(VLOOKUP($C90,$AB$115:$AD$190,3,FALSE)=3),0,IF(VLOOKUP($C90,$AB$115:$AD$190,3,FALSE)=3,1,0))+IF(ISERROR(VLOOKUP($C90,$AE$115:$AG$190,3,FALSE)=3),0,IF(VLOOKUP($C90,$AE$115:$AG$190,3,FALSE)=3,1,0))+IF(ISERROR(VLOOKUP($C90,$AH$115:$AJ$190,3,FALSE)=3),0,IF(VLOOKUP($C90,$AH$115:$AJ$190,3,FALSE)=3,1,0))+IF(ISERROR(VLOOKUP($C90,$AK$115:$AM$190,3,FALSE)=3),0,IF(VLOOKUP($C90,$AK$115:$AM$190,3,FALSE)=3,1,0))+IF(ISERROR(VLOOKUP($C90,$AN$115:$AP$190,3,FALSE)=3),0,IF(VLOOKUP($C90,$AN$115:$AP$190,3,FALSE)=3,1,0))+IF(ISERROR(VLOOKUP($C90,$AQ$115:$AS$190,3,FALSE)=3),0,IF(VLOOKUP($C90,$AQ$115:$AS$190,3,FALSE)=3,1,0))+IF(ISERROR(VLOOKUP($C90,$AT$115:$AV$190,3,FALSE)=3),0,IF(VLOOKUP($C90,$AT$115:$AV$190,3,FALSE)=3,1,0))+IF(ISERROR(VLOOKUP($C90,$AW$115:$AY$190,3,FALSE)=3),0,IF(VLOOKUP($C90,$AW$115:$AY$190,3,FALSE)=3,1,0))+IF(ISERROR(VLOOKUP($C90,$AZ$115:$BB$190,3,FALSE)=3),0,IF(VLOOKUP($C90,$AZ$115:$BB$190,3,FALSE)=3,1,0))+IF(ISERROR(VLOOKUP($C90,$BC$115:$BE$190,3,FALSE)=3),0,IF(VLOOKUP($C90,$BC$115:$BE$190,3,FALSE)=3,1,0))+IF(ISERROR(VLOOKUP($C90,$BF$115:$BH$190,3,FALSE)=3),0,IF(VLOOKUP($C90,$BF$115:$BH$190,3,FALSE)=3,1,0))+IF(ISERROR(VLOOKUP($C90,$BI$115:$BK$190,3,FALSE)=3),0,IF(VLOOKUP($C90,$BI$115:$BK$190,3,FALSE)=3,1,0))</f>
        <v>0</v>
      </c>
      <c r="AH90">
        <f>IF(ISERROR(VLOOKUP($C90,$A$115:$C$190,3,FALSE)=4),0,IF(VLOOKUP($C90,$A$115:$C$190,3,FALSE)=4,1,0))+IF(ISERROR(VLOOKUP($C90,$D$115:$F$190,3,FALSE)=4),0,IF(VLOOKUP($C90,$D$115:$F$190,3,FALSE)=4,1,0))+IF(ISERROR(VLOOKUP($C90,$G$115:$I$190,3,FALSE)=4),0,IF(VLOOKUP($C90,$G$115:$I$190,3,FALSE)=4,1,0))+IF(ISERROR(VLOOKUP($C90,$J$115:$L$190,3,FALSE)=4),0,IF(VLOOKUP($C90,$J$115:$L$190,3,FALSE)=4,1,0))+IF(ISERROR(VLOOKUP($C90,$M$115:$O$190,3,FALSE)=4),0,IF(VLOOKUP($C90,$M$115:$O$190,3,FALSE)=4,1,0))+IF(ISERROR(VLOOKUP($C90,$P$115:$R$190,3,FALSE)=4),0,IF(VLOOKUP($C90,$P$115:$R$190,3,FALSE)=4,1,0))+IF(ISERROR(VLOOKUP($C90,$S$115:$U$190,3,FALSE)=4),0,IF(VLOOKUP($C90,$S$115:$U$190,3,FALSE)=4,1,0))+IF(ISERROR(VLOOKUP($C90,$V$115:$X$190,3,FALSE)=4),0,IF(VLOOKUP($C90,$V$115:$X$190,3,FALSE)=4,1,0))+IF(ISERROR(VLOOKUP($C90,$Y$115:$AA$190,3,FALSE)=4),0,IF(VLOOKUP($C90,$Y$115:$AA$190,3,FALSE)=4,1,0))+IF(ISERROR(VLOOKUP($C90,$AB$115:$AD$190,3,FALSE)=4),0,IF(VLOOKUP($C90,$AB$115:$AD$190,3,FALSE)=4,1,0))+IF(ISERROR(VLOOKUP($C90,$AE$115:$AG$190,3,FALSE)=4),0,IF(VLOOKUP($C90,$AE$115:$AG$190,3,FALSE)=4,1,0))+IF(ISERROR(VLOOKUP($C90,$AH$115:$AJ$190,3,FALSE)=4),0,IF(VLOOKUP($C90,$AH$115:$AJ$190,3,FALSE)=4,1,0))+IF(ISERROR(VLOOKUP($C90,$AK$115:$AM$190,3,FALSE)=4),0,IF(VLOOKUP($C90,$AK$115:$AM$190,3,FALSE)=4,1,0))+IF(ISERROR(VLOOKUP($C90,$AN$115:$AP$190,3,FALSE)=4),0,IF(VLOOKUP($C90,$AN$115:$AP$190,3,FALSE)=4,1,0))+IF(ISERROR(VLOOKUP($C90,$AQ$115:$AS$190,3,FALSE)=4),0,IF(VLOOKUP($C90,$AQ$115:$AS$190,3,FALSE)=4,1,0))+IF(ISERROR(VLOOKUP($C90,$AT$115:$AV$190,3,FALSE)=4),0,IF(VLOOKUP($C90,$AT$115:$AV$190,3,FALSE)=4,1,0))+IF(ISERROR(VLOOKUP($C90,$AW$115:$AY$190,3,FALSE)=4),0,IF(VLOOKUP($C90,$AW$115:$AY$190,3,FALSE)=4,1,0))+IF(ISERROR(VLOOKUP($C90,$AZ$115:$BB$190,3,FALSE)=4),0,IF(VLOOKUP($C90,$AZ$115:$BB$190,3,FALSE)=4,1,0))+IF(ISERROR(VLOOKUP($C90,$BC$115:$BE$190,3,FALSE)=4),0,IF(VLOOKUP($C90,$BC$115:$BE$190,3,FALSE)=4,1,0))+IF(ISERROR(VLOOKUP($C90,$BF$115:$BH$190,3,FALSE)=4),0,IF(VLOOKUP($C90,$BF$115:$BH$190,3,FALSE)=4,1,0))+IF(ISERROR(VLOOKUP($C90,$BI$115:$BK$190,3,FALSE)=4),0,IF(VLOOKUP($C90,$BI$115:$BK$190,3,FALSE)=4,1,0))</f>
        <v>18</v>
      </c>
      <c r="AI90">
        <f t="shared" si="32"/>
        <v>18</v>
      </c>
      <c r="AJ90" t="str">
        <f t="shared" si="33"/>
        <v/>
      </c>
      <c r="AK90" t="s">
        <v>137</v>
      </c>
      <c r="AL90">
        <f t="shared" si="34"/>
        <v>18</v>
      </c>
      <c r="AM90">
        <f t="shared" si="35"/>
        <v>0</v>
      </c>
      <c r="AN90">
        <f t="shared" si="36"/>
        <v>0</v>
      </c>
      <c r="AO90">
        <f t="shared" si="37"/>
        <v>0</v>
      </c>
      <c r="BI90" s="30" t="s">
        <v>400</v>
      </c>
    </row>
    <row r="91" spans="1:61" x14ac:dyDescent="0.25">
      <c r="A91" t="s">
        <v>695</v>
      </c>
      <c r="B91" t="s">
        <v>141</v>
      </c>
      <c r="C91" s="30" t="s">
        <v>714</v>
      </c>
      <c r="D91" s="38" t="s">
        <v>9</v>
      </c>
      <c r="E91" s="38" t="s">
        <v>9</v>
      </c>
      <c r="F91" s="38">
        <v>2</v>
      </c>
      <c r="G91" s="38" t="s">
        <v>9</v>
      </c>
      <c r="H91" s="38" t="s">
        <v>9</v>
      </c>
      <c r="I91" s="38" t="s">
        <v>9</v>
      </c>
      <c r="J91" s="38" t="s">
        <v>9</v>
      </c>
      <c r="K91" s="38" t="s">
        <v>9</v>
      </c>
      <c r="L91" s="38" t="s">
        <v>9</v>
      </c>
      <c r="M91" s="38" t="s">
        <v>9</v>
      </c>
      <c r="N91" s="38" t="s">
        <v>9</v>
      </c>
      <c r="O91" s="38" t="s">
        <v>9</v>
      </c>
      <c r="P91" s="38" t="s">
        <v>9</v>
      </c>
      <c r="Q91" s="38" t="s">
        <v>9</v>
      </c>
      <c r="R91" s="38" t="s">
        <v>9</v>
      </c>
      <c r="S91" s="38" t="s">
        <v>9</v>
      </c>
      <c r="T91" s="38" t="s">
        <v>9</v>
      </c>
      <c r="U91" s="38" t="s">
        <v>9</v>
      </c>
      <c r="V91" s="38" t="s">
        <v>9</v>
      </c>
      <c r="W91" s="38" t="s">
        <v>9</v>
      </c>
      <c r="X91" s="38" t="s">
        <v>9</v>
      </c>
      <c r="Y91" s="20">
        <f t="shared" si="28"/>
        <v>2</v>
      </c>
      <c r="Z91" s="2">
        <f t="shared" si="27"/>
        <v>1</v>
      </c>
      <c r="AA91" s="2">
        <f t="shared" si="29"/>
        <v>1</v>
      </c>
      <c r="AB91" s="2">
        <f t="shared" si="30"/>
        <v>0</v>
      </c>
      <c r="AC91" s="2">
        <f t="shared" si="31"/>
        <v>0</v>
      </c>
      <c r="AE91">
        <f t="shared" si="38"/>
        <v>0</v>
      </c>
      <c r="AF91">
        <f t="shared" si="39"/>
        <v>1</v>
      </c>
      <c r="AG91">
        <f t="shared" si="40"/>
        <v>0</v>
      </c>
      <c r="AH91">
        <f t="shared" si="41"/>
        <v>0</v>
      </c>
      <c r="AI91">
        <f t="shared" si="32"/>
        <v>1</v>
      </c>
      <c r="AJ91" t="str">
        <f t="shared" si="33"/>
        <v/>
      </c>
      <c r="AK91" t="s">
        <v>714</v>
      </c>
      <c r="AL91">
        <f t="shared" si="34"/>
        <v>0</v>
      </c>
      <c r="AM91">
        <f t="shared" si="35"/>
        <v>0</v>
      </c>
      <c r="AN91">
        <f t="shared" si="36"/>
        <v>0</v>
      </c>
      <c r="AO91">
        <f t="shared" si="37"/>
        <v>1</v>
      </c>
      <c r="BH91" t="s">
        <v>124</v>
      </c>
      <c r="BI91" s="30" t="s">
        <v>124</v>
      </c>
    </row>
    <row r="92" spans="1:61" x14ac:dyDescent="0.25">
      <c r="A92" t="s">
        <v>140</v>
      </c>
      <c r="B92" t="s">
        <v>141</v>
      </c>
      <c r="C92" s="30" t="s">
        <v>142</v>
      </c>
      <c r="D92" s="38">
        <v>0</v>
      </c>
      <c r="E92" s="38">
        <v>16</v>
      </c>
      <c r="F92" s="38">
        <v>3</v>
      </c>
      <c r="G92" s="38">
        <v>13</v>
      </c>
      <c r="H92" s="38" t="s">
        <v>9</v>
      </c>
      <c r="I92" s="38">
        <v>12</v>
      </c>
      <c r="J92" s="38">
        <v>-6</v>
      </c>
      <c r="K92" s="38">
        <v>-14</v>
      </c>
      <c r="L92" s="38">
        <v>10</v>
      </c>
      <c r="M92" s="38" t="s">
        <v>9</v>
      </c>
      <c r="N92" s="38" t="s">
        <v>9</v>
      </c>
      <c r="O92" s="38">
        <v>-19</v>
      </c>
      <c r="P92" s="38">
        <v>23</v>
      </c>
      <c r="Q92" s="38">
        <v>8</v>
      </c>
      <c r="R92" s="38">
        <v>3</v>
      </c>
      <c r="S92" s="38">
        <v>-4</v>
      </c>
      <c r="T92" s="38">
        <v>5</v>
      </c>
      <c r="U92" s="38">
        <v>-13</v>
      </c>
      <c r="V92" s="38" t="s">
        <v>9</v>
      </c>
      <c r="W92" s="38" t="s">
        <v>9</v>
      </c>
      <c r="X92" s="38" t="s">
        <v>9</v>
      </c>
      <c r="Y92" s="20">
        <f t="shared" si="28"/>
        <v>37</v>
      </c>
      <c r="Z92" s="2">
        <f t="shared" si="27"/>
        <v>15</v>
      </c>
      <c r="AA92" s="2">
        <f t="shared" si="29"/>
        <v>9</v>
      </c>
      <c r="AB92" s="2">
        <f t="shared" si="30"/>
        <v>1</v>
      </c>
      <c r="AC92" s="2">
        <f t="shared" si="31"/>
        <v>5</v>
      </c>
      <c r="AE92">
        <f t="shared" si="38"/>
        <v>12</v>
      </c>
      <c r="AF92">
        <f t="shared" si="39"/>
        <v>3</v>
      </c>
      <c r="AG92">
        <f t="shared" si="40"/>
        <v>0</v>
      </c>
      <c r="AH92">
        <f t="shared" si="41"/>
        <v>0</v>
      </c>
      <c r="AI92">
        <f t="shared" si="32"/>
        <v>15</v>
      </c>
      <c r="AJ92" t="str">
        <f t="shared" si="33"/>
        <v/>
      </c>
      <c r="AK92" t="s">
        <v>142</v>
      </c>
      <c r="AL92">
        <f t="shared" si="34"/>
        <v>15</v>
      </c>
      <c r="AM92">
        <f t="shared" si="35"/>
        <v>0</v>
      </c>
      <c r="AN92">
        <f t="shared" si="36"/>
        <v>0</v>
      </c>
      <c r="AO92">
        <f t="shared" si="37"/>
        <v>0</v>
      </c>
      <c r="BH92" t="s">
        <v>252</v>
      </c>
      <c r="BI92" s="30" t="s">
        <v>252</v>
      </c>
    </row>
    <row r="93" spans="1:61" x14ac:dyDescent="0.25">
      <c r="A93" t="s">
        <v>146</v>
      </c>
      <c r="B93" t="s">
        <v>147</v>
      </c>
      <c r="C93" s="30" t="s">
        <v>148</v>
      </c>
      <c r="D93" s="38">
        <v>-6</v>
      </c>
      <c r="E93" s="38">
        <v>13</v>
      </c>
      <c r="F93" s="38">
        <v>12</v>
      </c>
      <c r="G93" s="38">
        <v>-5</v>
      </c>
      <c r="H93" s="38">
        <v>19</v>
      </c>
      <c r="I93" s="38">
        <v>0</v>
      </c>
      <c r="J93" s="38">
        <v>-2</v>
      </c>
      <c r="K93" s="38">
        <v>10</v>
      </c>
      <c r="L93" s="38">
        <v>13</v>
      </c>
      <c r="M93" s="38">
        <v>19</v>
      </c>
      <c r="N93" s="38">
        <v>-5</v>
      </c>
      <c r="O93" s="38">
        <v>5</v>
      </c>
      <c r="P93" s="38">
        <v>23</v>
      </c>
      <c r="Q93" s="38">
        <v>-2</v>
      </c>
      <c r="R93" s="38">
        <v>-11</v>
      </c>
      <c r="S93" s="38">
        <v>13</v>
      </c>
      <c r="T93" s="38">
        <v>0</v>
      </c>
      <c r="U93" s="38">
        <v>-2</v>
      </c>
      <c r="V93" s="38" t="s">
        <v>9</v>
      </c>
      <c r="W93" s="38" t="s">
        <v>9</v>
      </c>
      <c r="X93" s="38" t="s">
        <v>9</v>
      </c>
      <c r="Y93" s="20">
        <f t="shared" si="28"/>
        <v>94</v>
      </c>
      <c r="Z93" s="2">
        <f t="shared" si="27"/>
        <v>18</v>
      </c>
      <c r="AA93" s="2">
        <f t="shared" si="29"/>
        <v>9</v>
      </c>
      <c r="AB93" s="2">
        <f t="shared" si="30"/>
        <v>2</v>
      </c>
      <c r="AC93" s="2">
        <f t="shared" si="31"/>
        <v>7</v>
      </c>
      <c r="AE93">
        <f t="shared" si="38"/>
        <v>0</v>
      </c>
      <c r="AF93">
        <f t="shared" si="39"/>
        <v>18</v>
      </c>
      <c r="AG93">
        <f t="shared" si="40"/>
        <v>0</v>
      </c>
      <c r="AH93">
        <f t="shared" si="41"/>
        <v>0</v>
      </c>
      <c r="AI93">
        <f t="shared" si="32"/>
        <v>18</v>
      </c>
      <c r="AJ93" t="str">
        <f t="shared" si="33"/>
        <v/>
      </c>
      <c r="AK93" t="s">
        <v>148</v>
      </c>
      <c r="AL93">
        <f t="shared" si="34"/>
        <v>18</v>
      </c>
      <c r="AM93">
        <f t="shared" si="35"/>
        <v>0</v>
      </c>
      <c r="AN93">
        <f t="shared" si="36"/>
        <v>0</v>
      </c>
      <c r="AO93">
        <f t="shared" si="37"/>
        <v>0</v>
      </c>
      <c r="BH93" t="s">
        <v>712</v>
      </c>
      <c r="BI93" s="30" t="s">
        <v>712</v>
      </c>
    </row>
    <row r="94" spans="1:61" x14ac:dyDescent="0.25">
      <c r="A94" t="s">
        <v>149</v>
      </c>
      <c r="B94" t="s">
        <v>147</v>
      </c>
      <c r="C94" s="30" t="s">
        <v>150</v>
      </c>
      <c r="D94" s="38">
        <v>11</v>
      </c>
      <c r="E94" s="38" t="s">
        <v>9</v>
      </c>
      <c r="F94" s="38">
        <v>-9</v>
      </c>
      <c r="G94" s="38">
        <v>-16</v>
      </c>
      <c r="H94" s="38">
        <v>0</v>
      </c>
      <c r="I94" s="38">
        <v>22</v>
      </c>
      <c r="J94" s="38">
        <v>-3</v>
      </c>
      <c r="K94" s="38">
        <v>6</v>
      </c>
      <c r="L94" s="38" t="s">
        <v>9</v>
      </c>
      <c r="M94" s="38">
        <v>3</v>
      </c>
      <c r="N94" s="38">
        <v>23</v>
      </c>
      <c r="O94" s="38">
        <v>-5</v>
      </c>
      <c r="P94" s="38">
        <v>-2</v>
      </c>
      <c r="Q94" s="38" t="s">
        <v>9</v>
      </c>
      <c r="R94" s="38">
        <v>3</v>
      </c>
      <c r="S94" s="38">
        <v>21</v>
      </c>
      <c r="T94" s="38">
        <v>5</v>
      </c>
      <c r="U94" s="38">
        <v>-15</v>
      </c>
      <c r="V94" s="38">
        <v>-4</v>
      </c>
      <c r="W94" s="38" t="s">
        <v>9</v>
      </c>
      <c r="X94" s="38" t="s">
        <v>9</v>
      </c>
      <c r="Y94" s="20">
        <f t="shared" si="28"/>
        <v>40</v>
      </c>
      <c r="Z94" s="2">
        <f t="shared" si="27"/>
        <v>16</v>
      </c>
      <c r="AA94" s="2">
        <f t="shared" si="29"/>
        <v>8</v>
      </c>
      <c r="AB94" s="2">
        <f t="shared" si="30"/>
        <v>1</v>
      </c>
      <c r="AC94" s="2">
        <f t="shared" si="31"/>
        <v>7</v>
      </c>
      <c r="AE94">
        <f t="shared" si="38"/>
        <v>0</v>
      </c>
      <c r="AF94">
        <f t="shared" si="39"/>
        <v>1</v>
      </c>
      <c r="AG94">
        <f t="shared" si="40"/>
        <v>15</v>
      </c>
      <c r="AH94">
        <f t="shared" si="41"/>
        <v>0</v>
      </c>
      <c r="AI94">
        <f t="shared" si="32"/>
        <v>16</v>
      </c>
      <c r="AJ94" t="str">
        <f t="shared" si="33"/>
        <v/>
      </c>
      <c r="AK94" t="s">
        <v>150</v>
      </c>
      <c r="AL94">
        <f t="shared" si="34"/>
        <v>1</v>
      </c>
      <c r="AM94">
        <f t="shared" si="35"/>
        <v>15</v>
      </c>
      <c r="AN94">
        <f t="shared" si="36"/>
        <v>0</v>
      </c>
      <c r="AO94">
        <f t="shared" si="37"/>
        <v>0</v>
      </c>
      <c r="BH94" t="s">
        <v>552</v>
      </c>
      <c r="BI94" s="30"/>
    </row>
    <row r="95" spans="1:61" x14ac:dyDescent="0.25">
      <c r="A95" t="s">
        <v>389</v>
      </c>
      <c r="B95" t="s">
        <v>390</v>
      </c>
      <c r="C95" s="30" t="s">
        <v>402</v>
      </c>
      <c r="D95" s="38">
        <v>5</v>
      </c>
      <c r="E95" s="38">
        <v>-5</v>
      </c>
      <c r="F95" s="38">
        <v>-13</v>
      </c>
      <c r="G95" s="38">
        <v>-4</v>
      </c>
      <c r="H95" s="38">
        <v>-4</v>
      </c>
      <c r="I95" s="38">
        <v>-1</v>
      </c>
      <c r="J95" s="38">
        <v>-8</v>
      </c>
      <c r="K95" s="38">
        <v>10</v>
      </c>
      <c r="L95" s="38">
        <v>-3</v>
      </c>
      <c r="M95" s="38">
        <v>-3</v>
      </c>
      <c r="N95" s="38">
        <v>-10</v>
      </c>
      <c r="O95" s="38">
        <v>1</v>
      </c>
      <c r="P95" s="38" t="s">
        <v>9</v>
      </c>
      <c r="Q95" s="38">
        <v>6</v>
      </c>
      <c r="R95" s="38">
        <v>-11</v>
      </c>
      <c r="S95" s="38">
        <v>-5</v>
      </c>
      <c r="T95" s="38">
        <v>-5</v>
      </c>
      <c r="U95" s="38" t="s">
        <v>9</v>
      </c>
      <c r="V95" s="38" t="s">
        <v>9</v>
      </c>
      <c r="W95" s="38" t="s">
        <v>9</v>
      </c>
      <c r="X95" s="38" t="s">
        <v>9</v>
      </c>
      <c r="Y95" s="20">
        <f t="shared" si="28"/>
        <v>-50</v>
      </c>
      <c r="Z95" s="2">
        <f t="shared" si="27"/>
        <v>16</v>
      </c>
      <c r="AA95" s="2">
        <f t="shared" si="29"/>
        <v>4</v>
      </c>
      <c r="AB95" s="2">
        <f t="shared" si="30"/>
        <v>0</v>
      </c>
      <c r="AC95" s="2">
        <f t="shared" si="31"/>
        <v>12</v>
      </c>
      <c r="AE95">
        <f t="shared" si="38"/>
        <v>0</v>
      </c>
      <c r="AF95">
        <f t="shared" si="39"/>
        <v>1</v>
      </c>
      <c r="AG95">
        <f t="shared" si="40"/>
        <v>2</v>
      </c>
      <c r="AH95">
        <f t="shared" si="41"/>
        <v>13</v>
      </c>
      <c r="AI95">
        <f t="shared" ref="AI95:AI99" si="42">SUM(AE95:AH95)</f>
        <v>16</v>
      </c>
      <c r="AJ95" t="str">
        <f t="shared" si="33"/>
        <v/>
      </c>
      <c r="AK95" t="s">
        <v>402</v>
      </c>
      <c r="AL95">
        <f t="shared" si="34"/>
        <v>0</v>
      </c>
      <c r="AM95">
        <f t="shared" si="35"/>
        <v>0</v>
      </c>
      <c r="AN95">
        <f t="shared" si="36"/>
        <v>0</v>
      </c>
      <c r="AO95">
        <f t="shared" si="37"/>
        <v>16</v>
      </c>
      <c r="BH95" t="s">
        <v>126</v>
      </c>
      <c r="BI95" s="30" t="s">
        <v>126</v>
      </c>
    </row>
    <row r="96" spans="1:61" x14ac:dyDescent="0.25">
      <c r="A96" t="s">
        <v>375</v>
      </c>
      <c r="B96" t="s">
        <v>170</v>
      </c>
      <c r="C96" s="30" t="s">
        <v>403</v>
      </c>
      <c r="D96" s="38" t="s">
        <v>9</v>
      </c>
      <c r="E96" s="38" t="s">
        <v>9</v>
      </c>
      <c r="F96" s="38" t="s">
        <v>9</v>
      </c>
      <c r="G96" s="38" t="s">
        <v>9</v>
      </c>
      <c r="H96" s="38" t="s">
        <v>9</v>
      </c>
      <c r="I96" s="38" t="s">
        <v>9</v>
      </c>
      <c r="J96" s="38" t="s">
        <v>9</v>
      </c>
      <c r="K96" s="38" t="s">
        <v>9</v>
      </c>
      <c r="L96" s="38" t="s">
        <v>9</v>
      </c>
      <c r="M96" s="38" t="s">
        <v>9</v>
      </c>
      <c r="N96" s="38" t="s">
        <v>9</v>
      </c>
      <c r="O96" s="38" t="s">
        <v>9</v>
      </c>
      <c r="P96" s="38" t="s">
        <v>9</v>
      </c>
      <c r="Q96" s="38" t="s">
        <v>9</v>
      </c>
      <c r="R96" s="38" t="s">
        <v>9</v>
      </c>
      <c r="S96" s="38" t="s">
        <v>9</v>
      </c>
      <c r="T96" s="38" t="s">
        <v>9</v>
      </c>
      <c r="U96" s="38" t="s">
        <v>9</v>
      </c>
      <c r="V96" s="38" t="s">
        <v>9</v>
      </c>
      <c r="W96" s="38" t="s">
        <v>9</v>
      </c>
      <c r="X96" s="38" t="s">
        <v>9</v>
      </c>
      <c r="Y96" s="20">
        <f t="shared" si="28"/>
        <v>0</v>
      </c>
      <c r="Z96" s="2">
        <f t="shared" si="27"/>
        <v>0</v>
      </c>
      <c r="AA96" s="2">
        <f t="shared" si="29"/>
        <v>0</v>
      </c>
      <c r="AB96" s="2">
        <f t="shared" si="30"/>
        <v>0</v>
      </c>
      <c r="AC96" s="2">
        <f t="shared" si="31"/>
        <v>0</v>
      </c>
      <c r="AE96">
        <f t="shared" si="38"/>
        <v>0</v>
      </c>
      <c r="AF96">
        <f t="shared" si="39"/>
        <v>0</v>
      </c>
      <c r="AG96">
        <f t="shared" si="40"/>
        <v>0</v>
      </c>
      <c r="AH96">
        <f t="shared" si="41"/>
        <v>0</v>
      </c>
      <c r="AI96">
        <f t="shared" si="42"/>
        <v>0</v>
      </c>
      <c r="AJ96" t="str">
        <f t="shared" si="33"/>
        <v/>
      </c>
      <c r="AK96" t="s">
        <v>403</v>
      </c>
      <c r="AL96">
        <f t="shared" si="34"/>
        <v>0</v>
      </c>
      <c r="AM96">
        <f t="shared" si="35"/>
        <v>0</v>
      </c>
      <c r="AN96">
        <f t="shared" si="36"/>
        <v>0</v>
      </c>
      <c r="AO96">
        <f t="shared" si="37"/>
        <v>0</v>
      </c>
      <c r="BH96" t="s">
        <v>599</v>
      </c>
      <c r="BI96" s="30"/>
    </row>
    <row r="97" spans="1:61" x14ac:dyDescent="0.25">
      <c r="A97" t="s">
        <v>169</v>
      </c>
      <c r="B97" t="s">
        <v>174</v>
      </c>
      <c r="C97" s="30" t="s">
        <v>739</v>
      </c>
      <c r="D97" s="38">
        <v>18</v>
      </c>
      <c r="E97" s="38">
        <v>0</v>
      </c>
      <c r="F97" s="38">
        <v>4</v>
      </c>
      <c r="G97" s="38">
        <v>-1</v>
      </c>
      <c r="H97" s="38">
        <v>2</v>
      </c>
      <c r="I97" s="38" t="s">
        <v>9</v>
      </c>
      <c r="J97" s="38">
        <v>9</v>
      </c>
      <c r="K97" s="38">
        <v>22</v>
      </c>
      <c r="L97" s="38">
        <v>-15</v>
      </c>
      <c r="M97" s="38">
        <v>-17</v>
      </c>
      <c r="N97" s="38">
        <v>-10</v>
      </c>
      <c r="O97" s="38" t="s">
        <v>9</v>
      </c>
      <c r="P97" s="38" t="s">
        <v>9</v>
      </c>
      <c r="Q97" s="38">
        <v>-5</v>
      </c>
      <c r="R97" s="38">
        <v>3</v>
      </c>
      <c r="S97" s="38">
        <v>16</v>
      </c>
      <c r="T97" s="38">
        <v>16</v>
      </c>
      <c r="U97" s="38" t="s">
        <v>9</v>
      </c>
      <c r="V97" s="38" t="s">
        <v>9</v>
      </c>
      <c r="W97" s="38" t="s">
        <v>9</v>
      </c>
      <c r="X97" s="38" t="s">
        <v>9</v>
      </c>
      <c r="Y97" s="20">
        <f t="shared" si="28"/>
        <v>42</v>
      </c>
      <c r="Z97" s="2">
        <f t="shared" si="27"/>
        <v>14</v>
      </c>
      <c r="AA97" s="2">
        <f t="shared" si="29"/>
        <v>8</v>
      </c>
      <c r="AB97" s="2">
        <f t="shared" si="30"/>
        <v>1</v>
      </c>
      <c r="AC97" s="2">
        <f t="shared" si="31"/>
        <v>5</v>
      </c>
      <c r="AE97">
        <f t="shared" si="38"/>
        <v>2</v>
      </c>
      <c r="AF97">
        <f t="shared" si="39"/>
        <v>5</v>
      </c>
      <c r="AG97">
        <f t="shared" si="40"/>
        <v>7</v>
      </c>
      <c r="AH97">
        <f t="shared" si="41"/>
        <v>0</v>
      </c>
      <c r="AI97">
        <f t="shared" si="42"/>
        <v>14</v>
      </c>
      <c r="AJ97" t="str">
        <f t="shared" si="33"/>
        <v/>
      </c>
      <c r="AK97" t="s">
        <v>739</v>
      </c>
      <c r="AL97">
        <f t="shared" si="34"/>
        <v>0</v>
      </c>
      <c r="AM97">
        <f t="shared" si="35"/>
        <v>0</v>
      </c>
      <c r="AN97">
        <f t="shared" si="36"/>
        <v>0</v>
      </c>
      <c r="AO97">
        <f t="shared" si="37"/>
        <v>14</v>
      </c>
      <c r="BH97" t="s">
        <v>593</v>
      </c>
      <c r="BI97" s="30"/>
    </row>
    <row r="98" spans="1:61" x14ac:dyDescent="0.25">
      <c r="A98" t="s">
        <v>208</v>
      </c>
      <c r="B98" t="s">
        <v>189</v>
      </c>
      <c r="C98" s="30" t="s">
        <v>563</v>
      </c>
      <c r="D98" s="38" t="s">
        <v>9</v>
      </c>
      <c r="E98" s="38" t="s">
        <v>9</v>
      </c>
      <c r="F98" s="38" t="s">
        <v>9</v>
      </c>
      <c r="G98" s="38" t="s">
        <v>9</v>
      </c>
      <c r="H98" s="38" t="s">
        <v>9</v>
      </c>
      <c r="I98" s="38" t="s">
        <v>9</v>
      </c>
      <c r="J98" s="38" t="s">
        <v>9</v>
      </c>
      <c r="K98" s="38" t="s">
        <v>9</v>
      </c>
      <c r="L98" s="38" t="s">
        <v>9</v>
      </c>
      <c r="M98" s="38">
        <v>19</v>
      </c>
      <c r="N98" s="38">
        <v>-10</v>
      </c>
      <c r="O98" s="38" t="s">
        <v>9</v>
      </c>
      <c r="P98" s="38" t="s">
        <v>9</v>
      </c>
      <c r="Q98" s="38" t="s">
        <v>9</v>
      </c>
      <c r="R98" s="38" t="s">
        <v>9</v>
      </c>
      <c r="S98" s="38" t="s">
        <v>9</v>
      </c>
      <c r="T98" s="38" t="s">
        <v>9</v>
      </c>
      <c r="U98" s="38" t="s">
        <v>9</v>
      </c>
      <c r="V98" s="38" t="s">
        <v>9</v>
      </c>
      <c r="W98" s="38" t="s">
        <v>9</v>
      </c>
      <c r="X98" s="38" t="s">
        <v>9</v>
      </c>
      <c r="Y98" s="20">
        <f t="shared" si="28"/>
        <v>9</v>
      </c>
      <c r="Z98" s="2">
        <f t="shared" si="27"/>
        <v>2</v>
      </c>
      <c r="AA98" s="2">
        <f t="shared" si="29"/>
        <v>1</v>
      </c>
      <c r="AB98" s="2">
        <f t="shared" si="30"/>
        <v>0</v>
      </c>
      <c r="AC98" s="2">
        <f t="shared" si="31"/>
        <v>1</v>
      </c>
      <c r="AE98">
        <f t="shared" si="38"/>
        <v>0</v>
      </c>
      <c r="AF98">
        <f t="shared" si="39"/>
        <v>2</v>
      </c>
      <c r="AG98">
        <f t="shared" si="40"/>
        <v>0</v>
      </c>
      <c r="AH98">
        <f t="shared" si="41"/>
        <v>0</v>
      </c>
      <c r="AI98">
        <f t="shared" si="42"/>
        <v>2</v>
      </c>
      <c r="AJ98" t="str">
        <f t="shared" si="33"/>
        <v/>
      </c>
      <c r="AK98" t="s">
        <v>563</v>
      </c>
      <c r="AL98">
        <f t="shared" si="34"/>
        <v>0</v>
      </c>
      <c r="AM98">
        <f t="shared" si="35"/>
        <v>0</v>
      </c>
      <c r="AN98">
        <f t="shared" si="36"/>
        <v>0</v>
      </c>
      <c r="AO98">
        <f t="shared" si="37"/>
        <v>2</v>
      </c>
      <c r="BH98" t="s">
        <v>128</v>
      </c>
      <c r="BI98" s="30" t="s">
        <v>128</v>
      </c>
    </row>
    <row r="99" spans="1:61" x14ac:dyDescent="0.25">
      <c r="A99" t="s">
        <v>169</v>
      </c>
      <c r="B99" t="s">
        <v>189</v>
      </c>
      <c r="C99" s="30" t="s">
        <v>255</v>
      </c>
      <c r="D99" s="38">
        <v>13</v>
      </c>
      <c r="E99" s="38">
        <v>-3</v>
      </c>
      <c r="F99" s="38">
        <v>-19</v>
      </c>
      <c r="G99" s="38">
        <v>-7</v>
      </c>
      <c r="H99" s="38">
        <v>5</v>
      </c>
      <c r="I99" s="38">
        <v>-2</v>
      </c>
      <c r="J99" s="38">
        <v>-7</v>
      </c>
      <c r="K99" s="38">
        <v>-5</v>
      </c>
      <c r="L99" s="38">
        <v>14</v>
      </c>
      <c r="M99" s="38">
        <v>11</v>
      </c>
      <c r="N99" s="38">
        <v>1</v>
      </c>
      <c r="O99" s="38">
        <v>-1</v>
      </c>
      <c r="P99" s="38">
        <v>6</v>
      </c>
      <c r="Q99" s="38">
        <v>-13</v>
      </c>
      <c r="R99" s="38">
        <v>-2</v>
      </c>
      <c r="S99" s="38">
        <v>-8</v>
      </c>
      <c r="T99" s="38">
        <v>5</v>
      </c>
      <c r="U99" s="38">
        <v>-13</v>
      </c>
      <c r="V99" s="38" t="s">
        <v>9</v>
      </c>
      <c r="W99" s="38" t="s">
        <v>9</v>
      </c>
      <c r="X99" s="38" t="s">
        <v>9</v>
      </c>
      <c r="Y99" s="20">
        <f t="shared" si="28"/>
        <v>-25</v>
      </c>
      <c r="Z99" s="2">
        <f t="shared" si="27"/>
        <v>18</v>
      </c>
      <c r="AA99" s="2">
        <f t="shared" si="29"/>
        <v>7</v>
      </c>
      <c r="AB99" s="2">
        <f t="shared" si="30"/>
        <v>0</v>
      </c>
      <c r="AC99" s="2">
        <f t="shared" si="31"/>
        <v>11</v>
      </c>
      <c r="AE99">
        <f>IF(ISERROR(VLOOKUP($C99,$A$115:$C$190,3,FALSE)=1),0,IF(VLOOKUP($C99,$A$115:$C$190,3,FALSE)=1,1,0))+IF(ISERROR(VLOOKUP($C99,$D$115:$F$190,3,FALSE)=1),0,IF(VLOOKUP($C99,$D$115:$F$190,3,FALSE)=1,1,0))+IF(ISERROR(VLOOKUP($C99,$G$115:$I$190,3,FALSE)=1),0,IF(VLOOKUP($C99,$G$115:$I$190,3,FALSE)=1,1,0))+IF(ISERROR(VLOOKUP($C99,$J$115:$L$190,3,FALSE)=1),0,IF(VLOOKUP($C99,$J$115:$L$188,3,FALSE)=1,1,0))+IF(ISERROR(VLOOKUP($C99,$M$115:$O$188,3,FALSE)=1),0,IF(VLOOKUP($C99,$M$115:$O$188,3,FALSE)=1,1,0))+IF(ISERROR(VLOOKUP($C99,$P$115:$R$190,3,FALSE)=1),0,IF(VLOOKUP($C99,$P$115:$R$190,3,FALSE)=1,1,0))+IF(ISERROR(VLOOKUP($C99,$S$115:$U$190,3,FALSE)=1),0,IF(VLOOKUP($C99,$S$115:$U$190,3,FALSE)=1,1,0))+IF(ISERROR(VLOOKUP($C99,$V$115:$X$190,3,FALSE)=1),0,IF(VLOOKUP($C99,$V$115:$X$190,3,FALSE)=1,1,0))+IF(ISERROR(VLOOKUP($C99,$Y$115:$AA$190,3,FALSE)=1),0,IF(VLOOKUP($C99,$Y$115:$AA$190,3,FALSE)=1,1,0))+IF(ISERROR(VLOOKUP($C99,$AB$115:$AD$190,3,FALSE)=1),0,IF(VLOOKUP($C99,$AB$115:$AD$190,3,FALSE)=1,1,0))+IF(ISERROR(VLOOKUP($C99,$AE$115:$AG$190,3,FALSE)=1),0,IF(VLOOKUP($C99,$AE$115:$AG$190,3,FALSE)=1,1,0))+IF(ISERROR(VLOOKUP($C99,$AH$115:$AJ$190,3,FALSE)=1),0,IF(VLOOKUP($C99,$AH$115:$AJ$190,3,FALSE)=1,1,0))+IF(ISERROR(VLOOKUP($C99,$AK$115:$AM$190,3,FALSE)=1),0,IF(VLOOKUP($C99,$AK$115:$AM$190,3,FALSE)=1,1,0))+IF(ISERROR(VLOOKUP($C99,$AN$115:$AP$190,3,FALSE)=1),0,IF(VLOOKUP($C99,$AN$115:$AP$190,3,FALSE)=1,1,0))+IF(ISERROR(VLOOKUP($C99,$AQ$115:$AS$190,3,FALSE)=1),0,IF(VLOOKUP($C99,$AQ$115:$AS$190,3,FALSE)=1,1,0))+IF(ISERROR(VLOOKUP($C99,$AT$115:$AV$190,3,FALSE)=1),0,IF(VLOOKUP($C99,$AT$115:$AV$190,3,FALSE)=1,1,0))+IF(ISERROR(VLOOKUP($C99,$AW$115:$AY$190,3,FALSE)=1),0,IF(VLOOKUP($C99,$AW$115:$AY$190,3,FALSE)=1,1,0))+IF(ISERROR(VLOOKUP($C99,$AZ$115:$BB$190,3,FALSE)=1),0,IF(VLOOKUP($C99,$AZ$115:$BB$190,3,FALSE)=1,1,0))+IF(ISERROR(VLOOKUP($C99,$BC$115:$BE$190,3,FALSE)=1),0,IF(VLOOKUP($C99,$BC$115:$BE$190,3,FALSE)=1,1,0))+IF(ISERROR(VLOOKUP($C99,$BF$115:$BH$190,3,FALSE)=1),0,IF(VLOOKUP($C99,$BF$115:$BH$190,3,FALSE)=1,1,0))+IF(ISERROR(VLOOKUP($C99,$BI$115:$BK$190,3,FALSE)=1),0,IF(VLOOKUP($C99,$BI$115:$BK$190,3,FALSE)=1,1,0))</f>
        <v>15</v>
      </c>
      <c r="AF99">
        <f>IF(ISERROR(VLOOKUP($C99,$A$115:$C$190,3,FALSE)=2),0,IF(VLOOKUP($C99,$A$115:$C$190,3,FALSE)=2,1,0))+IF(ISERROR(VLOOKUP($C99,$D$115:$F$190,3,FALSE)=2),0,IF(VLOOKUP($C99,$D$115:$F$190,3,FALSE)=2,1,0))+IF(ISERROR(VLOOKUP($C99,$G$115:$I$190,3,FALSE)=2),0,IF(VLOOKUP($C99,$G$115:$I$190,3,FALSE)=2,1,0))+IF(ISERROR(VLOOKUP($C99,$J$115:$L$190,3,FALSE)=2),0,IF(VLOOKUP($C99,$J$115:$L$190,3,FALSE)=2,1,0))+IF(ISERROR(VLOOKUP($C99,$M$115:$O$190,3,FALSE)=2),0,IF(VLOOKUP($C99,$M$115:$O$190,3,FALSE)=2,1,0))+IF(ISERROR(VLOOKUP($C99,$P$115:$R$190,3,FALSE)=2),0,IF(VLOOKUP($C99,$P$115:$R$190,3,FALSE)=2,1,0))+IF(ISERROR(VLOOKUP($C99,$S$115:$U$190,3,FALSE)=2),0,IF(VLOOKUP($C99,$S$115:$U$190,3,FALSE)=2,1,0))+IF(ISERROR(VLOOKUP($C99,$V$115:$X$190,3,FALSE)=2),0,IF(VLOOKUP($C99,$V$115:$X$190,3,FALSE)=2,1,0))+IF(ISERROR(VLOOKUP($C99,$Y$115:$AA$190,3,FALSE)=2),0,IF(VLOOKUP($C99,$Y$115:$AA$190,3,FALSE)=2,1,0))+IF(ISERROR(VLOOKUP($C99,$AB$115:$AD$190,3,FALSE)=2),0,IF(VLOOKUP($C99,$AB$115:$AD$190,3,FALSE)=2,1,0))+IF(ISERROR(VLOOKUP($C99,$AE$115:$AG$190,3,FALSE)=2),0,IF(VLOOKUP($C99,$AE$115:$AG$190,3,FALSE)=2,1,0))+IF(ISERROR(VLOOKUP($C99,$AH$115:$AJ$190,3,FALSE)=2),0,IF(VLOOKUP($C99,$AH$115:$AJ$190,3,FALSE)=2,1,0))+IF(ISERROR(VLOOKUP($C99,$AK$115:$AM$190,3,FALSE)=2),0,IF(VLOOKUP($C99,$AK$115:$AM$190,3,FALSE)=2,1,0))+IF(ISERROR(VLOOKUP($C99,$AN$115:$AP$190,3,FALSE)=2),0,IF(VLOOKUP($C99,$AN$115:$AP$190,3,FALSE)=2,1,0))+IF(ISERROR(VLOOKUP($C99,$AQ$115:$AS$190,3,FALSE)=2),0,IF(VLOOKUP($C99,$AQ$115:$AS$190,3,FALSE)=2,1,0))+IF(ISERROR(VLOOKUP($C99,$AT$115:$AV$190,3,FALSE)=2),0,IF(VLOOKUP($C99,$AT$115:$AV$190,3,FALSE)=2,1,0))+IF(ISERROR(VLOOKUP($C99,$AW$115:$AY$190,3,FALSE)=2),0,IF(VLOOKUP($C99,$AW$115:$AY$190,3,FALSE)=2,1,0))+IF(ISERROR(VLOOKUP($C99,$AZ$115:$BB$190,3,FALSE)=2),0,IF(VLOOKUP($C99,$AZ$115:$BB$190,3,FALSE)=2,1,0))+IF(ISERROR(VLOOKUP($C99,$BC$115:$BE$190,3,FALSE)=2),0,IF(VLOOKUP($C99,$BC$115:$BE$190,3,FALSE)=2,1,0))+IF(ISERROR(VLOOKUP($C99,$BF$115:$BH$190,3,FALSE)=2),0,IF(VLOOKUP($C99,$BF$115:$BH$190,3,FALSE)=2,1,0))+IF(ISERROR(VLOOKUP($C99,$BI$115:$BK$190,3,FALSE)=2),0,IF(VLOOKUP($C99,$BI$115:$BK$190,3,FALSE)=2,1,0))</f>
        <v>3</v>
      </c>
      <c r="AG99">
        <f>IF(ISERROR(VLOOKUP($C99,$A$115:$C$190,3,FALSE)=3),0,IF(VLOOKUP($C99,$A$115:$C$190,3,FALSE)=3,1,0))+IF(ISERROR(VLOOKUP($C99,$D$115:$F$190,3,FALSE)=3),0,IF(VLOOKUP($C99,$D$115:$F$190,3,FALSE)=3,1,0))+IF(ISERROR(VLOOKUP($C99,$G$115:$I$190,3,FALSE)=3),0,IF(VLOOKUP($C99,$G$115:$I$190,3,FALSE)=3,1,0))+IF(ISERROR(VLOOKUP($C99,$J$115:$L$190,3,FALSE)=3),0,IF(VLOOKUP($C99,$J$115:$L$190,3,FALSE)=3,1,0))+IF(ISERROR(VLOOKUP($C99,$M$115:$O$190,3,FALSE)=3),0,IF(VLOOKUP($C99,$M$115:$O$190,3,FALSE)=3,1,0))+IF(ISERROR(VLOOKUP($C99,$P$115:$R$190,3,FALSE)=3),0,IF(VLOOKUP($C99,$P$115:$R$190,3,FALSE)=3,1,0))+IF(ISERROR(VLOOKUP($C99,$S$115:$U$190,3,FALSE)=3),0,IF(VLOOKUP($C99,$S$115:$U$190,3,FALSE)=3,1,0))+IF(ISERROR(VLOOKUP($C99,$V$115:$X$190,3,FALSE)=3),0,IF(VLOOKUP($C99,$V$115:$X$190,3,FALSE)=3,1,0))+IF(ISERROR(VLOOKUP($C99,$Y$115:$AA$190,3,FALSE)=3),0,IF(VLOOKUP($C99,$Y$115:$AA$190,3,FALSE)=3,1,0))+IF(ISERROR(VLOOKUP($C99,$AB$115:$AD$190,3,FALSE)=3),0,IF(VLOOKUP($C99,$AB$115:$AD$190,3,FALSE)=3,1,0))+IF(ISERROR(VLOOKUP($C99,$AE$115:$AG$190,3,FALSE)=3),0,IF(VLOOKUP($C99,$AE$115:$AG$190,3,FALSE)=3,1,0))+IF(ISERROR(VLOOKUP($C99,$AH$115:$AJ$190,3,FALSE)=3),0,IF(VLOOKUP($C99,$AH$115:$AJ$190,3,FALSE)=3,1,0))+IF(ISERROR(VLOOKUP($C99,$AK$115:$AM$190,3,FALSE)=3),0,IF(VLOOKUP($C99,$AK$115:$AM$190,3,FALSE)=3,1,0))+IF(ISERROR(VLOOKUP($C99,$AN$115:$AP$190,3,FALSE)=3),0,IF(VLOOKUP($C99,$AN$115:$AP$190,3,FALSE)=3,1,0))+IF(ISERROR(VLOOKUP($C99,$AQ$115:$AS$190,3,FALSE)=3),0,IF(VLOOKUP($C99,$AQ$115:$AS$190,3,FALSE)=3,1,0))+IF(ISERROR(VLOOKUP($C99,$AT$115:$AV$190,3,FALSE)=3),0,IF(VLOOKUP($C99,$AT$115:$AV$190,3,FALSE)=3,1,0))+IF(ISERROR(VLOOKUP($C99,$AW$115:$AY$190,3,FALSE)=3),0,IF(VLOOKUP($C99,$AW$115:$AY$190,3,FALSE)=3,1,0))+IF(ISERROR(VLOOKUP($C99,$AZ$115:$BB$190,3,FALSE)=3),0,IF(VLOOKUP($C99,$AZ$115:$BB$190,3,FALSE)=3,1,0))+IF(ISERROR(VLOOKUP($C99,$BC$115:$BE$190,3,FALSE)=3),0,IF(VLOOKUP($C99,$BC$115:$BE$190,3,FALSE)=3,1,0))+IF(ISERROR(VLOOKUP($C99,$BF$115:$BH$190,3,FALSE)=3),0,IF(VLOOKUP($C99,$BF$115:$BH$190,3,FALSE)=3,1,0))+IF(ISERROR(VLOOKUP($C99,$BI$115:$BK$190,3,FALSE)=3),0,IF(VLOOKUP($C99,$BI$115:$BK$190,3,FALSE)=3,1,0))</f>
        <v>0</v>
      </c>
      <c r="AH99">
        <f>IF(ISERROR(VLOOKUP($C99,$A$115:$C$190,3,FALSE)=4),0,IF(VLOOKUP($C99,$A$115:$C$190,3,FALSE)=4,1,0))+IF(ISERROR(VLOOKUP($C99,$D$115:$F$190,3,FALSE)=4),0,IF(VLOOKUP($C99,$D$115:$F$190,3,FALSE)=4,1,0))+IF(ISERROR(VLOOKUP($C99,$G$115:$I$190,3,FALSE)=4),0,IF(VLOOKUP($C99,$G$115:$I$190,3,FALSE)=4,1,0))+IF(ISERROR(VLOOKUP($C99,$J$115:$L$190,3,FALSE)=4),0,IF(VLOOKUP($C99,$J$115:$L$190,3,FALSE)=4,1,0))+IF(ISERROR(VLOOKUP($C99,$M$115:$O$190,3,FALSE)=4),0,IF(VLOOKUP($C99,$M$115:$O$190,3,FALSE)=4,1,0))+IF(ISERROR(VLOOKUP($C99,$P$115:$R$190,3,FALSE)=4),0,IF(VLOOKUP($C99,$P$115:$R$190,3,FALSE)=4,1,0))+IF(ISERROR(VLOOKUP($C99,$S$115:$U$190,3,FALSE)=4),0,IF(VLOOKUP($C99,$S$115:$U$190,3,FALSE)=4,1,0))+IF(ISERROR(VLOOKUP($C99,$V$115:$X$190,3,FALSE)=4),0,IF(VLOOKUP($C99,$V$115:$X$190,3,FALSE)=4,1,0))+IF(ISERROR(VLOOKUP($C99,$Y$115:$AA$190,3,FALSE)=4),0,IF(VLOOKUP($C99,$Y$115:$AA$190,3,FALSE)=4,1,0))+IF(ISERROR(VLOOKUP($C99,$AB$115:$AD$190,3,FALSE)=4),0,IF(VLOOKUP($C99,$AB$115:$AD$190,3,FALSE)=4,1,0))+IF(ISERROR(VLOOKUP($C99,$AE$115:$AG$190,3,FALSE)=4),0,IF(VLOOKUP($C99,$AE$115:$AG$190,3,FALSE)=4,1,0))+IF(ISERROR(VLOOKUP($C99,$AH$115:$AJ$190,3,FALSE)=4),0,IF(VLOOKUP($C99,$AH$115:$AJ$190,3,FALSE)=4,1,0))+IF(ISERROR(VLOOKUP($C99,$AK$115:$AM$190,3,FALSE)=4),0,IF(VLOOKUP($C99,$AK$115:$AM$190,3,FALSE)=4,1,0))+IF(ISERROR(VLOOKUP($C99,$AN$115:$AP$190,3,FALSE)=4),0,IF(VLOOKUP($C99,$AN$115:$AP$190,3,FALSE)=4,1,0))+IF(ISERROR(VLOOKUP($C99,$AQ$115:$AS$190,3,FALSE)=4),0,IF(VLOOKUP($C99,$AQ$115:$AS$190,3,FALSE)=4,1,0))+IF(ISERROR(VLOOKUP($C99,$AT$115:$AV$190,3,FALSE)=4),0,IF(VLOOKUP($C99,$AT$115:$AV$190,3,FALSE)=4,1,0))+IF(ISERROR(VLOOKUP($C99,$AW$115:$AY$190,3,FALSE)=4),0,IF(VLOOKUP($C99,$AW$115:$AY$190,3,FALSE)=4,1,0))+IF(ISERROR(VLOOKUP($C99,$AZ$115:$BB$190,3,FALSE)=4),0,IF(VLOOKUP($C99,$AZ$115:$BB$190,3,FALSE)=4,1,0))+IF(ISERROR(VLOOKUP($C99,$BC$115:$BE$190,3,FALSE)=4),0,IF(VLOOKUP($C99,$BC$115:$BE$190,3,FALSE)=4,1,0))+IF(ISERROR(VLOOKUP($C99,$BF$115:$BH$190,3,FALSE)=4),0,IF(VLOOKUP($C99,$BF$115:$BH$190,3,FALSE)=4,1,0))+IF(ISERROR(VLOOKUP($C99,$BI$115:$BK$190,3,FALSE)=4),0,IF(VLOOKUP($C99,$BI$115:$BK$190,3,FALSE)=4,1,0))</f>
        <v>0</v>
      </c>
      <c r="AI99">
        <f t="shared" si="42"/>
        <v>18</v>
      </c>
      <c r="AJ99" t="str">
        <f t="shared" si="33"/>
        <v/>
      </c>
      <c r="AK99" t="s">
        <v>255</v>
      </c>
      <c r="AL99">
        <f t="shared" si="34"/>
        <v>16</v>
      </c>
      <c r="AM99">
        <f t="shared" si="35"/>
        <v>2</v>
      </c>
      <c r="AN99">
        <f t="shared" si="36"/>
        <v>0</v>
      </c>
      <c r="AO99">
        <f t="shared" si="37"/>
        <v>0</v>
      </c>
      <c r="BH99" t="s">
        <v>626</v>
      </c>
      <c r="BI99" s="30" t="s">
        <v>553</v>
      </c>
    </row>
    <row r="100" spans="1:61" x14ac:dyDescent="0.25"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0"/>
      <c r="Z100" s="2"/>
      <c r="AA100" s="2"/>
      <c r="AB100" s="2"/>
      <c r="AC100" s="2"/>
      <c r="AM100" s="34"/>
      <c r="BG100" t="s">
        <v>553</v>
      </c>
      <c r="BH100" s="30" t="s">
        <v>737</v>
      </c>
    </row>
    <row r="101" spans="1:61" x14ac:dyDescent="0.25">
      <c r="C101" s="1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0"/>
      <c r="Z101" s="2"/>
      <c r="AA101" s="2"/>
      <c r="AB101" s="2"/>
      <c r="AC101" s="2"/>
      <c r="AM101" s="34"/>
      <c r="BG101" t="s">
        <v>561</v>
      </c>
      <c r="BH101" s="30" t="s">
        <v>561</v>
      </c>
    </row>
    <row r="102" spans="1:61" x14ac:dyDescent="0.25">
      <c r="C102" s="1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0"/>
      <c r="Z102" s="2"/>
      <c r="AA102" s="2"/>
      <c r="AB102" s="2"/>
      <c r="AC102" s="2"/>
      <c r="AM102" s="34"/>
      <c r="BG102" t="s">
        <v>713</v>
      </c>
      <c r="BH102" s="30"/>
    </row>
    <row r="103" spans="1:61" x14ac:dyDescent="0.25"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0"/>
      <c r="Z103" s="2"/>
      <c r="AA103" s="2"/>
      <c r="AB103" s="2"/>
      <c r="AC103" s="2"/>
      <c r="AM103" s="34"/>
      <c r="BG103" t="s">
        <v>134</v>
      </c>
      <c r="BH103" s="30" t="s">
        <v>134</v>
      </c>
    </row>
    <row r="104" spans="1:61" x14ac:dyDescent="0.25">
      <c r="C104" s="1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0"/>
      <c r="Z104" s="2"/>
      <c r="AA104" s="2"/>
      <c r="AB104" s="2"/>
      <c r="AC104" s="2"/>
      <c r="AM104" s="34"/>
      <c r="BH104" s="30" t="s">
        <v>738</v>
      </c>
    </row>
    <row r="105" spans="1:61" x14ac:dyDescent="0.25"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0"/>
      <c r="Z105" s="2"/>
      <c r="AA105" s="2"/>
      <c r="AB105" s="2"/>
      <c r="AC105" s="2"/>
      <c r="AM105" s="34"/>
      <c r="BG105" t="s">
        <v>137</v>
      </c>
      <c r="BH105" s="30" t="s">
        <v>137</v>
      </c>
    </row>
    <row r="106" spans="1:61" x14ac:dyDescent="0.25"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0"/>
      <c r="Z106" s="2"/>
      <c r="AA106" s="2"/>
      <c r="AB106" s="2"/>
      <c r="AC106" s="2"/>
      <c r="AM106" s="34"/>
      <c r="BG106" t="s">
        <v>612</v>
      </c>
      <c r="BH106" s="30"/>
    </row>
    <row r="107" spans="1:61" x14ac:dyDescent="0.25"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0"/>
      <c r="Z107" s="2"/>
      <c r="AA107" s="2"/>
      <c r="AB107" s="2"/>
      <c r="AC107" s="2"/>
      <c r="AM107" s="34"/>
      <c r="BG107" t="s">
        <v>714</v>
      </c>
      <c r="BH107" s="30" t="s">
        <v>714</v>
      </c>
    </row>
    <row r="108" spans="1:61" x14ac:dyDescent="0.25"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0"/>
      <c r="Z108" s="2"/>
      <c r="AA108" s="2"/>
      <c r="AB108" s="2"/>
      <c r="AC108" s="2"/>
      <c r="AM108" s="34"/>
      <c r="BG108" t="s">
        <v>142</v>
      </c>
      <c r="BH108" s="30" t="s">
        <v>142</v>
      </c>
    </row>
    <row r="109" spans="1:61" x14ac:dyDescent="0.25">
      <c r="C109" s="1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0"/>
      <c r="Z109" s="2"/>
      <c r="AA109" s="2"/>
      <c r="AB109" s="2"/>
      <c r="AC109" s="2"/>
      <c r="AM109" s="34"/>
      <c r="BG109" t="s">
        <v>148</v>
      </c>
      <c r="BH109" s="30" t="s">
        <v>148</v>
      </c>
    </row>
    <row r="110" spans="1:61" x14ac:dyDescent="0.25">
      <c r="AM110" s="34"/>
      <c r="BH110" s="35" t="s">
        <v>150</v>
      </c>
    </row>
    <row r="111" spans="1:61" x14ac:dyDescent="0.25">
      <c r="AM111" s="34"/>
      <c r="BH111" s="34"/>
    </row>
    <row r="112" spans="1:61" x14ac:dyDescent="0.25">
      <c r="AM112" s="34"/>
      <c r="BH112" s="34"/>
    </row>
    <row r="113" spans="1:63" x14ac:dyDescent="0.25">
      <c r="AM113" s="34"/>
      <c r="BH113" s="34"/>
    </row>
    <row r="114" spans="1:63" x14ac:dyDescent="0.25">
      <c r="A114" s="21">
        <v>1</v>
      </c>
      <c r="B114" s="21"/>
      <c r="C114" s="21"/>
      <c r="D114" s="4">
        <v>2</v>
      </c>
      <c r="E114" s="21"/>
      <c r="F114" s="21"/>
      <c r="G114" s="21">
        <v>3</v>
      </c>
      <c r="H114" s="21"/>
      <c r="I114" s="21"/>
      <c r="J114" s="21">
        <v>4</v>
      </c>
      <c r="K114" s="21"/>
      <c r="L114" s="21"/>
      <c r="M114" s="21">
        <v>5</v>
      </c>
      <c r="N114" s="21"/>
      <c r="O114" s="21"/>
      <c r="P114" s="21">
        <v>6</v>
      </c>
      <c r="Q114" s="21"/>
      <c r="R114" s="21"/>
      <c r="S114" s="21">
        <v>7</v>
      </c>
      <c r="T114" s="21"/>
      <c r="U114" s="21"/>
      <c r="V114" s="21">
        <v>8</v>
      </c>
      <c r="W114" s="21"/>
      <c r="X114" s="21"/>
      <c r="Y114" s="21">
        <v>9</v>
      </c>
      <c r="Z114" s="21"/>
      <c r="AA114" s="21"/>
      <c r="AB114" s="21">
        <v>10</v>
      </c>
      <c r="AC114" s="21"/>
      <c r="AD114" s="21"/>
      <c r="AE114" s="21">
        <v>11</v>
      </c>
      <c r="AF114" s="21"/>
      <c r="AG114" s="21"/>
      <c r="AH114" s="21">
        <v>12</v>
      </c>
      <c r="AI114" s="21"/>
      <c r="AJ114" s="21"/>
      <c r="AK114" s="21">
        <v>13</v>
      </c>
      <c r="AM114" s="34"/>
      <c r="AN114" s="21">
        <v>14</v>
      </c>
      <c r="AO114" s="21"/>
      <c r="AP114" s="21"/>
      <c r="AQ114" s="21">
        <v>15</v>
      </c>
      <c r="AR114" s="21"/>
      <c r="AS114" s="21"/>
      <c r="AT114" s="21">
        <v>16</v>
      </c>
      <c r="AU114" s="21"/>
      <c r="AV114" s="21"/>
      <c r="AW114" s="21">
        <v>17</v>
      </c>
      <c r="AX114" s="21"/>
      <c r="AY114" s="21"/>
      <c r="AZ114" s="21">
        <v>18</v>
      </c>
      <c r="BA114" s="21"/>
      <c r="BB114" s="21"/>
      <c r="BC114" s="21" t="s">
        <v>554</v>
      </c>
      <c r="BD114" s="21"/>
      <c r="BE114" s="21"/>
      <c r="BF114" s="21" t="s">
        <v>555</v>
      </c>
      <c r="BG114" s="21"/>
      <c r="BI114" s="34" t="s">
        <v>374</v>
      </c>
      <c r="BJ114" s="21"/>
      <c r="BK114" s="21"/>
    </row>
    <row r="115" spans="1:63" x14ac:dyDescent="0.25">
      <c r="A115" s="36" t="s">
        <v>142</v>
      </c>
      <c r="B115" s="36">
        <v>0</v>
      </c>
      <c r="C115" s="21">
        <v>1</v>
      </c>
      <c r="D115" s="36" t="s">
        <v>142</v>
      </c>
      <c r="E115" s="36">
        <v>16</v>
      </c>
      <c r="F115" s="21">
        <v>1</v>
      </c>
      <c r="G115" s="36" t="s">
        <v>128</v>
      </c>
      <c r="H115" s="36">
        <v>3</v>
      </c>
      <c r="I115" s="21">
        <v>1</v>
      </c>
      <c r="J115" s="36" t="s">
        <v>142</v>
      </c>
      <c r="K115" s="36">
        <v>13</v>
      </c>
      <c r="L115" s="21">
        <v>1</v>
      </c>
      <c r="M115" s="36" t="s">
        <v>31</v>
      </c>
      <c r="N115" s="36">
        <v>14</v>
      </c>
      <c r="O115" s="21">
        <v>1</v>
      </c>
      <c r="P115" s="36" t="s">
        <v>142</v>
      </c>
      <c r="Q115" s="36">
        <v>12</v>
      </c>
      <c r="R115" s="21">
        <v>1</v>
      </c>
      <c r="S115" s="36" t="s">
        <v>142</v>
      </c>
      <c r="T115" s="36">
        <v>-6</v>
      </c>
      <c r="U115" s="21">
        <v>1</v>
      </c>
      <c r="V115" s="36" t="s">
        <v>142</v>
      </c>
      <c r="W115" s="36">
        <v>-14</v>
      </c>
      <c r="X115" s="21">
        <v>1</v>
      </c>
      <c r="Y115" s="36" t="s">
        <v>142</v>
      </c>
      <c r="Z115" s="36">
        <v>10</v>
      </c>
      <c r="AA115" s="21">
        <v>1</v>
      </c>
      <c r="AB115" s="36" t="s">
        <v>31</v>
      </c>
      <c r="AC115" s="36">
        <v>5</v>
      </c>
      <c r="AD115" s="21">
        <v>1</v>
      </c>
      <c r="AE115" s="36" t="s">
        <v>31</v>
      </c>
      <c r="AF115" s="36">
        <v>12</v>
      </c>
      <c r="AG115" s="21">
        <v>1</v>
      </c>
      <c r="AH115" s="36" t="s">
        <v>142</v>
      </c>
      <c r="AI115" s="36">
        <v>-19</v>
      </c>
      <c r="AJ115" s="21">
        <v>1</v>
      </c>
      <c r="AK115" s="36" t="s">
        <v>142</v>
      </c>
      <c r="AL115" s="36">
        <v>23</v>
      </c>
      <c r="AM115" s="21">
        <v>1</v>
      </c>
      <c r="AN115" s="36" t="s">
        <v>142</v>
      </c>
      <c r="AO115" s="36">
        <v>8</v>
      </c>
      <c r="AP115" s="21">
        <v>1</v>
      </c>
      <c r="AQ115" s="36" t="s">
        <v>142</v>
      </c>
      <c r="AR115" s="36">
        <v>3</v>
      </c>
      <c r="AS115" s="21">
        <v>1</v>
      </c>
      <c r="AT115" s="36" t="s">
        <v>142</v>
      </c>
      <c r="AU115" s="36">
        <v>-4</v>
      </c>
      <c r="AV115" s="21">
        <v>1</v>
      </c>
      <c r="AW115" s="36" t="s">
        <v>602</v>
      </c>
      <c r="AX115" s="36">
        <v>-21</v>
      </c>
      <c r="AY115" s="21">
        <v>1</v>
      </c>
      <c r="AZ115" s="36" t="s">
        <v>36</v>
      </c>
      <c r="BA115" s="36">
        <v>8</v>
      </c>
      <c r="BB115" s="21">
        <v>1</v>
      </c>
      <c r="BC115" s="36" t="s">
        <v>157</v>
      </c>
      <c r="BD115" s="36">
        <v>-11</v>
      </c>
      <c r="BE115" s="21">
        <v>1</v>
      </c>
      <c r="BF115" s="36" t="s">
        <v>615</v>
      </c>
      <c r="BG115" s="36">
        <v>-5</v>
      </c>
      <c r="BH115" s="37">
        <v>1</v>
      </c>
      <c r="BI115" s="36" t="s">
        <v>615</v>
      </c>
      <c r="BJ115" s="21">
        <v>1</v>
      </c>
      <c r="BK115" s="21">
        <v>1</v>
      </c>
    </row>
    <row r="116" spans="1:63" x14ac:dyDescent="0.25">
      <c r="A116" s="36" t="s">
        <v>73</v>
      </c>
      <c r="B116" s="36">
        <v>0</v>
      </c>
      <c r="C116" s="21">
        <v>2</v>
      </c>
      <c r="D116" s="36" t="s">
        <v>73</v>
      </c>
      <c r="E116" s="36">
        <v>16</v>
      </c>
      <c r="F116" s="21">
        <v>2</v>
      </c>
      <c r="G116" s="36" t="s">
        <v>142</v>
      </c>
      <c r="H116" s="36">
        <v>3</v>
      </c>
      <c r="I116" s="21">
        <v>2</v>
      </c>
      <c r="J116" s="36" t="s">
        <v>391</v>
      </c>
      <c r="K116" s="36">
        <v>13</v>
      </c>
      <c r="L116" s="21">
        <v>2</v>
      </c>
      <c r="M116" s="36" t="s">
        <v>391</v>
      </c>
      <c r="N116" s="36">
        <v>14</v>
      </c>
      <c r="O116" s="21">
        <v>2</v>
      </c>
      <c r="P116" s="36" t="s">
        <v>391</v>
      </c>
      <c r="Q116" s="36">
        <v>12</v>
      </c>
      <c r="R116" s="21">
        <v>2</v>
      </c>
      <c r="S116" s="36" t="s">
        <v>391</v>
      </c>
      <c r="T116" s="36">
        <v>-6</v>
      </c>
      <c r="U116" s="21">
        <v>2</v>
      </c>
      <c r="V116" s="36" t="s">
        <v>391</v>
      </c>
      <c r="W116" s="36">
        <v>-14</v>
      </c>
      <c r="X116" s="21">
        <v>2</v>
      </c>
      <c r="Y116" s="36" t="s">
        <v>391</v>
      </c>
      <c r="Z116" s="36">
        <v>10</v>
      </c>
      <c r="AA116" s="21">
        <v>2</v>
      </c>
      <c r="AB116" s="36" t="s">
        <v>391</v>
      </c>
      <c r="AC116" s="36">
        <v>5</v>
      </c>
      <c r="AD116" s="21">
        <v>2</v>
      </c>
      <c r="AE116" s="36" t="s">
        <v>391</v>
      </c>
      <c r="AF116" s="36">
        <v>12</v>
      </c>
      <c r="AG116" s="21">
        <v>2</v>
      </c>
      <c r="AH116" s="36" t="s">
        <v>391</v>
      </c>
      <c r="AI116" s="36">
        <v>-19</v>
      </c>
      <c r="AJ116" s="21">
        <v>2</v>
      </c>
      <c r="AK116" s="36" t="s">
        <v>391</v>
      </c>
      <c r="AL116" s="36">
        <v>23</v>
      </c>
      <c r="AM116" s="21">
        <v>2</v>
      </c>
      <c r="AN116" s="36" t="s">
        <v>391</v>
      </c>
      <c r="AO116" s="36">
        <v>8</v>
      </c>
      <c r="AP116" s="21">
        <v>2</v>
      </c>
      <c r="AQ116" s="36" t="s">
        <v>150</v>
      </c>
      <c r="AR116" s="36">
        <v>3</v>
      </c>
      <c r="AS116" s="21">
        <v>2</v>
      </c>
      <c r="AT116" s="36" t="s">
        <v>738</v>
      </c>
      <c r="AU116" s="36">
        <v>-4</v>
      </c>
      <c r="AV116" s="21">
        <v>2</v>
      </c>
      <c r="AW116" s="36" t="s">
        <v>738</v>
      </c>
      <c r="AX116" s="36">
        <v>-21</v>
      </c>
      <c r="AY116" s="21">
        <v>2</v>
      </c>
      <c r="AZ116" s="36" t="s">
        <v>391</v>
      </c>
      <c r="BA116" s="36">
        <v>8</v>
      </c>
      <c r="BB116" s="21">
        <v>2</v>
      </c>
      <c r="BC116" s="36" t="s">
        <v>115</v>
      </c>
      <c r="BD116" s="36">
        <v>-11</v>
      </c>
      <c r="BE116" s="21">
        <v>2</v>
      </c>
      <c r="BF116" s="36" t="s">
        <v>712</v>
      </c>
      <c r="BG116" s="36">
        <v>-5</v>
      </c>
      <c r="BH116" s="21">
        <v>2</v>
      </c>
      <c r="BI116" s="36" t="s">
        <v>712</v>
      </c>
      <c r="BJ116" s="21">
        <v>1</v>
      </c>
      <c r="BK116" s="21">
        <v>2</v>
      </c>
    </row>
    <row r="117" spans="1:63" x14ac:dyDescent="0.25">
      <c r="A117" s="36" t="s">
        <v>397</v>
      </c>
      <c r="B117" s="36">
        <v>0</v>
      </c>
      <c r="C117" s="21">
        <v>3</v>
      </c>
      <c r="D117" s="36" t="s">
        <v>397</v>
      </c>
      <c r="E117" s="36">
        <v>16</v>
      </c>
      <c r="F117" s="21">
        <v>3</v>
      </c>
      <c r="G117" s="36" t="s">
        <v>397</v>
      </c>
      <c r="H117" s="36">
        <v>3</v>
      </c>
      <c r="I117" s="21">
        <v>3</v>
      </c>
      <c r="J117" s="36" t="s">
        <v>397</v>
      </c>
      <c r="K117" s="36">
        <v>13</v>
      </c>
      <c r="L117" s="21">
        <v>3</v>
      </c>
      <c r="M117" s="36" t="s">
        <v>397</v>
      </c>
      <c r="N117" s="36">
        <v>14</v>
      </c>
      <c r="O117" s="21">
        <v>3</v>
      </c>
      <c r="P117" s="36" t="s">
        <v>397</v>
      </c>
      <c r="Q117" s="36">
        <v>12</v>
      </c>
      <c r="R117" s="21">
        <v>3</v>
      </c>
      <c r="S117" s="36" t="s">
        <v>397</v>
      </c>
      <c r="T117" s="36">
        <v>-6</v>
      </c>
      <c r="U117" s="21">
        <v>3</v>
      </c>
      <c r="V117" s="36" t="s">
        <v>397</v>
      </c>
      <c r="W117" s="36">
        <v>-14</v>
      </c>
      <c r="X117" s="21">
        <v>3</v>
      </c>
      <c r="Y117" s="36" t="s">
        <v>397</v>
      </c>
      <c r="Z117" s="36">
        <v>10</v>
      </c>
      <c r="AA117" s="21">
        <v>3</v>
      </c>
      <c r="AB117" s="36" t="s">
        <v>397</v>
      </c>
      <c r="AC117" s="36">
        <v>5</v>
      </c>
      <c r="AD117" s="21">
        <v>3</v>
      </c>
      <c r="AE117" s="36" t="s">
        <v>397</v>
      </c>
      <c r="AF117" s="36">
        <v>12</v>
      </c>
      <c r="AG117" s="21">
        <v>3</v>
      </c>
      <c r="AH117" s="36" t="s">
        <v>397</v>
      </c>
      <c r="AI117" s="36">
        <v>-19</v>
      </c>
      <c r="AJ117" s="21">
        <v>3</v>
      </c>
      <c r="AK117" s="36" t="s">
        <v>397</v>
      </c>
      <c r="AL117" s="36">
        <v>23</v>
      </c>
      <c r="AM117" s="21">
        <v>3</v>
      </c>
      <c r="AN117" s="36" t="s">
        <v>397</v>
      </c>
      <c r="AO117" s="36">
        <v>8</v>
      </c>
      <c r="AP117" s="21">
        <v>3</v>
      </c>
      <c r="AQ117" s="36" t="s">
        <v>397</v>
      </c>
      <c r="AR117" s="36">
        <v>3</v>
      </c>
      <c r="AS117" s="21">
        <v>3</v>
      </c>
      <c r="AT117" s="36" t="s">
        <v>397</v>
      </c>
      <c r="AU117" s="36">
        <v>-4</v>
      </c>
      <c r="AV117" s="21">
        <v>3</v>
      </c>
      <c r="AW117" s="36" t="s">
        <v>397</v>
      </c>
      <c r="AX117" s="36">
        <v>-21</v>
      </c>
      <c r="AY117" s="21">
        <v>3</v>
      </c>
      <c r="AZ117" s="36" t="s">
        <v>738</v>
      </c>
      <c r="BA117" s="36">
        <v>8</v>
      </c>
      <c r="BB117" s="21">
        <v>3</v>
      </c>
      <c r="BC117" s="36" t="s">
        <v>394</v>
      </c>
      <c r="BD117" s="36">
        <v>-11</v>
      </c>
      <c r="BE117" s="21">
        <v>3</v>
      </c>
      <c r="BF117" s="36" t="s">
        <v>15</v>
      </c>
      <c r="BG117" s="36">
        <v>-5</v>
      </c>
      <c r="BH117" s="21">
        <v>3</v>
      </c>
      <c r="BI117" s="36" t="s">
        <v>15</v>
      </c>
      <c r="BJ117" s="21">
        <v>1</v>
      </c>
      <c r="BK117" s="21">
        <v>3</v>
      </c>
    </row>
    <row r="118" spans="1:63" x14ac:dyDescent="0.25">
      <c r="A118" s="36" t="s">
        <v>557</v>
      </c>
      <c r="B118" s="36">
        <v>0</v>
      </c>
      <c r="C118" s="21">
        <v>4</v>
      </c>
      <c r="D118" s="36" t="s">
        <v>557</v>
      </c>
      <c r="E118" s="36">
        <v>16</v>
      </c>
      <c r="F118" s="21">
        <v>4</v>
      </c>
      <c r="G118" s="36" t="s">
        <v>557</v>
      </c>
      <c r="H118" s="36">
        <v>3</v>
      </c>
      <c r="I118" s="21">
        <v>4</v>
      </c>
      <c r="J118" s="36" t="s">
        <v>557</v>
      </c>
      <c r="K118" s="36">
        <v>13</v>
      </c>
      <c r="L118" s="21">
        <v>4</v>
      </c>
      <c r="M118" s="36" t="s">
        <v>557</v>
      </c>
      <c r="N118" s="36">
        <v>14</v>
      </c>
      <c r="O118" s="21">
        <v>4</v>
      </c>
      <c r="P118" s="36" t="s">
        <v>557</v>
      </c>
      <c r="Q118" s="36">
        <v>12</v>
      </c>
      <c r="R118" s="21">
        <v>4</v>
      </c>
      <c r="S118" s="36" t="s">
        <v>557</v>
      </c>
      <c r="T118" s="36">
        <v>-6</v>
      </c>
      <c r="U118" s="21">
        <v>4</v>
      </c>
      <c r="V118" s="36" t="s">
        <v>557</v>
      </c>
      <c r="W118" s="36">
        <v>-14</v>
      </c>
      <c r="X118" s="21">
        <v>4</v>
      </c>
      <c r="Y118" s="36" t="s">
        <v>557</v>
      </c>
      <c r="Z118" s="36">
        <v>10</v>
      </c>
      <c r="AA118" s="21">
        <v>4</v>
      </c>
      <c r="AB118" s="36" t="s">
        <v>557</v>
      </c>
      <c r="AC118" s="36">
        <v>5</v>
      </c>
      <c r="AD118" s="21">
        <v>4</v>
      </c>
      <c r="AE118" s="36" t="s">
        <v>557</v>
      </c>
      <c r="AF118" s="36">
        <v>12</v>
      </c>
      <c r="AG118" s="21">
        <v>4</v>
      </c>
      <c r="AH118" s="36" t="s">
        <v>557</v>
      </c>
      <c r="AI118" s="36">
        <v>-19</v>
      </c>
      <c r="AJ118" s="21">
        <v>4</v>
      </c>
      <c r="AK118" s="36" t="s">
        <v>557</v>
      </c>
      <c r="AL118" s="36">
        <v>23</v>
      </c>
      <c r="AM118" s="21">
        <v>4</v>
      </c>
      <c r="AN118" s="36" t="s">
        <v>557</v>
      </c>
      <c r="AO118" s="36">
        <v>8</v>
      </c>
      <c r="AP118" s="21">
        <v>4</v>
      </c>
      <c r="AQ118" s="36" t="s">
        <v>557</v>
      </c>
      <c r="AR118" s="36">
        <v>3</v>
      </c>
      <c r="AS118" s="21">
        <v>4</v>
      </c>
      <c r="AT118" s="36" t="s">
        <v>557</v>
      </c>
      <c r="AU118" s="36">
        <v>-4</v>
      </c>
      <c r="AV118" s="21">
        <v>4</v>
      </c>
      <c r="AW118" s="36" t="s">
        <v>557</v>
      </c>
      <c r="AX118" s="36">
        <v>-21</v>
      </c>
      <c r="AY118" s="21">
        <v>4</v>
      </c>
      <c r="AZ118" s="36" t="s">
        <v>557</v>
      </c>
      <c r="BA118" s="36">
        <v>8</v>
      </c>
      <c r="BB118" s="21">
        <v>4</v>
      </c>
      <c r="BC118" s="36" t="s">
        <v>91</v>
      </c>
      <c r="BD118" s="36">
        <v>-11</v>
      </c>
      <c r="BE118" s="21">
        <v>4</v>
      </c>
      <c r="BF118" s="36" t="s">
        <v>100</v>
      </c>
      <c r="BG118" s="36">
        <v>-5</v>
      </c>
      <c r="BH118" s="21">
        <v>4</v>
      </c>
      <c r="BI118" s="36" t="s">
        <v>100</v>
      </c>
      <c r="BJ118" s="21">
        <v>1</v>
      </c>
      <c r="BK118" s="21">
        <v>4</v>
      </c>
    </row>
    <row r="119" spans="1:63" x14ac:dyDescent="0.25">
      <c r="A119" s="36" t="s">
        <v>707</v>
      </c>
      <c r="B119" s="36">
        <v>-5</v>
      </c>
      <c r="C119" s="21">
        <v>1</v>
      </c>
      <c r="D119" s="36" t="s">
        <v>236</v>
      </c>
      <c r="E119" s="36">
        <v>-1</v>
      </c>
      <c r="F119" s="21">
        <v>1</v>
      </c>
      <c r="G119" s="36" t="s">
        <v>497</v>
      </c>
      <c r="H119" s="36">
        <v>-5</v>
      </c>
      <c r="I119" s="21">
        <v>1</v>
      </c>
      <c r="J119" s="36" t="s">
        <v>236</v>
      </c>
      <c r="K119" s="36">
        <v>-7</v>
      </c>
      <c r="L119" s="21">
        <v>1</v>
      </c>
      <c r="M119" s="36" t="s">
        <v>236</v>
      </c>
      <c r="N119" s="36">
        <v>-4</v>
      </c>
      <c r="O119" s="21">
        <v>1</v>
      </c>
      <c r="P119" s="36" t="s">
        <v>236</v>
      </c>
      <c r="Q119" s="36">
        <v>-9</v>
      </c>
      <c r="R119" s="21">
        <v>1</v>
      </c>
      <c r="S119" s="36" t="s">
        <v>236</v>
      </c>
      <c r="T119" s="36">
        <v>5</v>
      </c>
      <c r="U119" s="21">
        <v>1</v>
      </c>
      <c r="V119" s="36" t="s">
        <v>236</v>
      </c>
      <c r="W119" s="36">
        <v>-1</v>
      </c>
      <c r="X119" s="21">
        <v>1</v>
      </c>
      <c r="Y119" s="36" t="s">
        <v>236</v>
      </c>
      <c r="Z119" s="36">
        <v>10</v>
      </c>
      <c r="AA119" s="21">
        <v>1</v>
      </c>
      <c r="AB119" s="36" t="s">
        <v>236</v>
      </c>
      <c r="AC119" s="36">
        <v>4</v>
      </c>
      <c r="AD119" s="21">
        <v>1</v>
      </c>
      <c r="AE119" s="36" t="s">
        <v>236</v>
      </c>
      <c r="AF119" s="36">
        <v>-7</v>
      </c>
      <c r="AG119" s="21">
        <v>1</v>
      </c>
      <c r="AH119" s="36" t="s">
        <v>236</v>
      </c>
      <c r="AI119" s="36">
        <v>-5</v>
      </c>
      <c r="AJ119" s="21">
        <v>1</v>
      </c>
      <c r="AK119" s="36" t="s">
        <v>707</v>
      </c>
      <c r="AL119" s="36">
        <v>-3</v>
      </c>
      <c r="AM119" s="21">
        <v>1</v>
      </c>
      <c r="AN119" s="36" t="s">
        <v>236</v>
      </c>
      <c r="AO119" s="36">
        <v>-13</v>
      </c>
      <c r="AP119" s="21">
        <v>1</v>
      </c>
      <c r="AQ119" s="36" t="s">
        <v>31</v>
      </c>
      <c r="AR119" s="36">
        <v>32</v>
      </c>
      <c r="AS119" s="21">
        <v>1</v>
      </c>
      <c r="AT119" s="36" t="s">
        <v>31</v>
      </c>
      <c r="AU119" s="36">
        <v>-2</v>
      </c>
      <c r="AV119" s="21">
        <v>1</v>
      </c>
      <c r="AW119" s="36" t="s">
        <v>31</v>
      </c>
      <c r="AX119" s="36">
        <v>-5</v>
      </c>
      <c r="AY119" s="21">
        <v>1</v>
      </c>
      <c r="AZ119" s="36" t="s">
        <v>707</v>
      </c>
      <c r="BA119" s="36">
        <v>-7</v>
      </c>
      <c r="BB119" s="21">
        <v>1</v>
      </c>
      <c r="BC119" s="36" t="s">
        <v>494</v>
      </c>
      <c r="BD119" s="36">
        <v>-6</v>
      </c>
      <c r="BE119" s="21">
        <v>1</v>
      </c>
      <c r="BF119" s="36" t="s">
        <v>606</v>
      </c>
      <c r="BG119" s="36">
        <v>19</v>
      </c>
      <c r="BH119" s="21">
        <v>1</v>
      </c>
      <c r="BI119" s="36" t="s">
        <v>606</v>
      </c>
      <c r="BJ119" s="21">
        <v>3</v>
      </c>
      <c r="BK119" s="21">
        <v>1</v>
      </c>
    </row>
    <row r="120" spans="1:63" x14ac:dyDescent="0.25">
      <c r="A120" s="36" t="s">
        <v>738</v>
      </c>
      <c r="B120" s="36">
        <v>-5</v>
      </c>
      <c r="C120" s="21">
        <v>2</v>
      </c>
      <c r="D120" s="36" t="s">
        <v>738</v>
      </c>
      <c r="E120" s="36">
        <v>-1</v>
      </c>
      <c r="F120" s="21">
        <v>2</v>
      </c>
      <c r="G120" s="36" t="s">
        <v>396</v>
      </c>
      <c r="H120" s="36">
        <v>-5</v>
      </c>
      <c r="I120" s="21">
        <v>2</v>
      </c>
      <c r="J120" s="36" t="s">
        <v>738</v>
      </c>
      <c r="K120" s="36">
        <v>-7</v>
      </c>
      <c r="L120" s="21">
        <v>2</v>
      </c>
      <c r="M120" s="36" t="s">
        <v>738</v>
      </c>
      <c r="N120" s="36">
        <v>-4</v>
      </c>
      <c r="O120" s="21">
        <v>2</v>
      </c>
      <c r="P120" s="36" t="s">
        <v>396</v>
      </c>
      <c r="Q120" s="36">
        <v>-9</v>
      </c>
      <c r="R120" s="21">
        <v>2</v>
      </c>
      <c r="S120" s="36" t="s">
        <v>396</v>
      </c>
      <c r="T120" s="36">
        <v>5</v>
      </c>
      <c r="U120" s="21">
        <v>2</v>
      </c>
      <c r="V120" s="36" t="s">
        <v>396</v>
      </c>
      <c r="W120" s="36">
        <v>-1</v>
      </c>
      <c r="X120" s="21">
        <v>2</v>
      </c>
      <c r="Y120" s="36" t="s">
        <v>396</v>
      </c>
      <c r="Z120" s="36">
        <v>10</v>
      </c>
      <c r="AA120" s="21">
        <v>2</v>
      </c>
      <c r="AB120" s="36" t="s">
        <v>396</v>
      </c>
      <c r="AC120" s="36">
        <v>4</v>
      </c>
      <c r="AD120" s="21">
        <v>2</v>
      </c>
      <c r="AE120" s="36" t="s">
        <v>396</v>
      </c>
      <c r="AF120" s="36">
        <v>-7</v>
      </c>
      <c r="AG120" s="21">
        <v>2</v>
      </c>
      <c r="AH120" s="36" t="s">
        <v>396</v>
      </c>
      <c r="AI120" s="36">
        <v>-5</v>
      </c>
      <c r="AJ120" s="21">
        <v>2</v>
      </c>
      <c r="AK120" s="36" t="s">
        <v>396</v>
      </c>
      <c r="AL120" s="36">
        <v>-3</v>
      </c>
      <c r="AM120" s="21">
        <v>2</v>
      </c>
      <c r="AN120" s="36" t="s">
        <v>396</v>
      </c>
      <c r="AO120" s="36">
        <v>-13</v>
      </c>
      <c r="AP120" s="21">
        <v>2</v>
      </c>
      <c r="AQ120" s="36" t="s">
        <v>707</v>
      </c>
      <c r="AR120" s="36">
        <v>32</v>
      </c>
      <c r="AS120" s="21">
        <v>2</v>
      </c>
      <c r="AT120" s="36" t="s">
        <v>707</v>
      </c>
      <c r="AU120" s="36">
        <v>-2</v>
      </c>
      <c r="AV120" s="21">
        <v>2</v>
      </c>
      <c r="AW120" s="36" t="s">
        <v>707</v>
      </c>
      <c r="AX120" s="36">
        <v>-5</v>
      </c>
      <c r="AY120" s="21">
        <v>2</v>
      </c>
      <c r="AZ120" s="36" t="s">
        <v>396</v>
      </c>
      <c r="BA120" s="36">
        <v>-7</v>
      </c>
      <c r="BB120" s="21">
        <v>2</v>
      </c>
      <c r="BC120" s="36" t="s">
        <v>497</v>
      </c>
      <c r="BD120" s="36">
        <v>-6</v>
      </c>
      <c r="BE120" s="21">
        <v>2</v>
      </c>
      <c r="BF120" s="36" t="s">
        <v>392</v>
      </c>
      <c r="BG120" s="36">
        <v>19</v>
      </c>
      <c r="BH120" s="21">
        <v>2</v>
      </c>
      <c r="BI120" s="36" t="s">
        <v>392</v>
      </c>
      <c r="BJ120" s="21">
        <v>3</v>
      </c>
      <c r="BK120" s="21">
        <v>2</v>
      </c>
    </row>
    <row r="121" spans="1:63" x14ac:dyDescent="0.25">
      <c r="A121" s="36" t="s">
        <v>391</v>
      </c>
      <c r="B121" s="36">
        <v>-5</v>
      </c>
      <c r="C121" s="21">
        <v>3</v>
      </c>
      <c r="D121" s="36" t="s">
        <v>391</v>
      </c>
      <c r="E121" s="36">
        <v>-1</v>
      </c>
      <c r="F121" s="21">
        <v>3</v>
      </c>
      <c r="G121" s="36" t="s">
        <v>73</v>
      </c>
      <c r="H121" s="36">
        <v>-5</v>
      </c>
      <c r="I121" s="21">
        <v>3</v>
      </c>
      <c r="J121" s="36" t="s">
        <v>36</v>
      </c>
      <c r="K121" s="36">
        <v>-7</v>
      </c>
      <c r="L121" s="21">
        <v>3</v>
      </c>
      <c r="M121" s="36" t="s">
        <v>36</v>
      </c>
      <c r="N121" s="36">
        <v>-4</v>
      </c>
      <c r="O121" s="21">
        <v>3</v>
      </c>
      <c r="P121" s="36" t="s">
        <v>738</v>
      </c>
      <c r="Q121" s="36">
        <v>-9</v>
      </c>
      <c r="R121" s="21">
        <v>3</v>
      </c>
      <c r="S121" s="36" t="s">
        <v>738</v>
      </c>
      <c r="T121" s="36">
        <v>5</v>
      </c>
      <c r="U121" s="21">
        <v>3</v>
      </c>
      <c r="V121" s="36" t="s">
        <v>738</v>
      </c>
      <c r="W121" s="36">
        <v>-1</v>
      </c>
      <c r="X121" s="21">
        <v>3</v>
      </c>
      <c r="Y121" s="36" t="s">
        <v>738</v>
      </c>
      <c r="Z121" s="36">
        <v>10</v>
      </c>
      <c r="AA121" s="21">
        <v>3</v>
      </c>
      <c r="AB121" s="36" t="s">
        <v>738</v>
      </c>
      <c r="AC121" s="36">
        <v>4</v>
      </c>
      <c r="AD121" s="21">
        <v>3</v>
      </c>
      <c r="AE121" s="36" t="s">
        <v>738</v>
      </c>
      <c r="AF121" s="36">
        <v>-7</v>
      </c>
      <c r="AG121" s="21">
        <v>3</v>
      </c>
      <c r="AH121" s="36" t="s">
        <v>738</v>
      </c>
      <c r="AI121" s="36">
        <v>-5</v>
      </c>
      <c r="AJ121" s="21">
        <v>3</v>
      </c>
      <c r="AK121" s="36" t="s">
        <v>738</v>
      </c>
      <c r="AL121" s="36">
        <v>-3</v>
      </c>
      <c r="AM121" s="21">
        <v>3</v>
      </c>
      <c r="AN121" s="36" t="s">
        <v>738</v>
      </c>
      <c r="AO121" s="36">
        <v>-13</v>
      </c>
      <c r="AP121" s="21">
        <v>3</v>
      </c>
      <c r="AQ121" s="36" t="s">
        <v>396</v>
      </c>
      <c r="AR121" s="36">
        <v>32</v>
      </c>
      <c r="AS121" s="21">
        <v>3</v>
      </c>
      <c r="AT121" s="36" t="s">
        <v>396</v>
      </c>
      <c r="AU121" s="36">
        <v>-2</v>
      </c>
      <c r="AV121" s="21">
        <v>3</v>
      </c>
      <c r="AW121" s="36" t="s">
        <v>396</v>
      </c>
      <c r="AX121" s="36">
        <v>-5</v>
      </c>
      <c r="AY121" s="21">
        <v>3</v>
      </c>
      <c r="AZ121" s="36" t="s">
        <v>397</v>
      </c>
      <c r="BA121" s="36">
        <v>-7</v>
      </c>
      <c r="BB121" s="21">
        <v>3</v>
      </c>
      <c r="BC121" s="36" t="s">
        <v>413</v>
      </c>
      <c r="BD121" s="36">
        <v>-6</v>
      </c>
      <c r="BE121" s="21">
        <v>3</v>
      </c>
      <c r="BF121" s="36" t="s">
        <v>734</v>
      </c>
      <c r="BG121" s="36">
        <v>19</v>
      </c>
      <c r="BH121" s="21">
        <v>3</v>
      </c>
      <c r="BI121" s="36" t="s">
        <v>734</v>
      </c>
      <c r="BJ121" s="21">
        <v>3</v>
      </c>
      <c r="BK121" s="21">
        <v>3</v>
      </c>
    </row>
    <row r="122" spans="1:63" x14ac:dyDescent="0.25">
      <c r="A122" s="36" t="s">
        <v>36</v>
      </c>
      <c r="B122" s="36">
        <v>-5</v>
      </c>
      <c r="C122" s="21">
        <v>4</v>
      </c>
      <c r="D122" s="36" t="s">
        <v>36</v>
      </c>
      <c r="E122" s="36">
        <v>-1</v>
      </c>
      <c r="F122" s="21">
        <v>4</v>
      </c>
      <c r="G122" s="36" t="s">
        <v>42</v>
      </c>
      <c r="H122" s="36">
        <v>-5</v>
      </c>
      <c r="I122" s="21">
        <v>4</v>
      </c>
      <c r="J122" s="36" t="s">
        <v>52</v>
      </c>
      <c r="K122" s="36">
        <v>-7</v>
      </c>
      <c r="L122" s="21">
        <v>4</v>
      </c>
      <c r="M122" s="36" t="s">
        <v>52</v>
      </c>
      <c r="N122" s="36">
        <v>-4</v>
      </c>
      <c r="O122" s="21">
        <v>4</v>
      </c>
      <c r="P122" s="36" t="s">
        <v>52</v>
      </c>
      <c r="Q122" s="36">
        <v>-9</v>
      </c>
      <c r="R122" s="21">
        <v>4</v>
      </c>
      <c r="S122" s="36" t="s">
        <v>52</v>
      </c>
      <c r="T122" s="36">
        <v>5</v>
      </c>
      <c r="U122" s="21">
        <v>4</v>
      </c>
      <c r="V122" s="36" t="s">
        <v>52</v>
      </c>
      <c r="W122" s="36">
        <v>-1</v>
      </c>
      <c r="X122" s="21">
        <v>4</v>
      </c>
      <c r="Y122" s="36" t="s">
        <v>52</v>
      </c>
      <c r="Z122" s="36">
        <v>10</v>
      </c>
      <c r="AA122" s="21">
        <v>4</v>
      </c>
      <c r="AB122" s="36" t="s">
        <v>52</v>
      </c>
      <c r="AC122" s="36">
        <v>4</v>
      </c>
      <c r="AD122" s="21">
        <v>4</v>
      </c>
      <c r="AE122" s="36" t="s">
        <v>52</v>
      </c>
      <c r="AF122" s="36">
        <v>-7</v>
      </c>
      <c r="AG122" s="21">
        <v>4</v>
      </c>
      <c r="AH122" s="36" t="s">
        <v>52</v>
      </c>
      <c r="AI122" s="36">
        <v>-5</v>
      </c>
      <c r="AJ122" s="21">
        <v>4</v>
      </c>
      <c r="AK122" s="36" t="s">
        <v>52</v>
      </c>
      <c r="AL122" s="36">
        <v>-3</v>
      </c>
      <c r="AM122" s="21">
        <v>4</v>
      </c>
      <c r="AN122" s="36" t="s">
        <v>52</v>
      </c>
      <c r="AO122" s="36">
        <v>-13</v>
      </c>
      <c r="AP122" s="21">
        <v>4</v>
      </c>
      <c r="AQ122" s="36" t="s">
        <v>52</v>
      </c>
      <c r="AR122" s="36">
        <v>32</v>
      </c>
      <c r="AS122" s="21">
        <v>4</v>
      </c>
      <c r="AT122" s="36" t="s">
        <v>52</v>
      </c>
      <c r="AU122" s="36">
        <v>-2</v>
      </c>
      <c r="AV122" s="21">
        <v>4</v>
      </c>
      <c r="AW122" s="36" t="s">
        <v>52</v>
      </c>
      <c r="AX122" s="36">
        <v>-5</v>
      </c>
      <c r="AY122" s="21">
        <v>4</v>
      </c>
      <c r="AZ122" s="36" t="s">
        <v>52</v>
      </c>
      <c r="BA122" s="36">
        <v>-7</v>
      </c>
      <c r="BB122" s="21">
        <v>4</v>
      </c>
      <c r="BC122" s="36" t="s">
        <v>12</v>
      </c>
      <c r="BD122" s="36">
        <v>-6</v>
      </c>
      <c r="BE122" s="21">
        <v>4</v>
      </c>
      <c r="BF122" s="36" t="s">
        <v>97</v>
      </c>
      <c r="BG122" s="36">
        <v>19</v>
      </c>
      <c r="BH122" s="21">
        <v>4</v>
      </c>
      <c r="BI122" s="36" t="s">
        <v>97</v>
      </c>
      <c r="BJ122" s="21">
        <v>3</v>
      </c>
      <c r="BK122" s="21">
        <v>4</v>
      </c>
    </row>
    <row r="123" spans="1:63" x14ac:dyDescent="0.25">
      <c r="A123" s="36" t="s">
        <v>497</v>
      </c>
      <c r="B123" s="36">
        <v>2</v>
      </c>
      <c r="C123" s="21">
        <v>1</v>
      </c>
      <c r="D123" s="36" t="s">
        <v>497</v>
      </c>
      <c r="E123" s="36">
        <v>1</v>
      </c>
      <c r="F123" s="21">
        <v>1</v>
      </c>
      <c r="G123" s="36" t="s">
        <v>236</v>
      </c>
      <c r="H123" s="36">
        <v>-19</v>
      </c>
      <c r="I123" s="21">
        <v>1</v>
      </c>
      <c r="J123" s="36" t="s">
        <v>255</v>
      </c>
      <c r="K123" s="36">
        <v>-7</v>
      </c>
      <c r="L123" s="21">
        <v>1</v>
      </c>
      <c r="M123" s="36" t="s">
        <v>255</v>
      </c>
      <c r="N123" s="36">
        <v>5</v>
      </c>
      <c r="O123" s="21">
        <v>1</v>
      </c>
      <c r="P123" s="36" t="s">
        <v>255</v>
      </c>
      <c r="Q123" s="36">
        <v>-2</v>
      </c>
      <c r="R123" s="21">
        <v>1</v>
      </c>
      <c r="S123" s="36" t="s">
        <v>255</v>
      </c>
      <c r="T123" s="36">
        <v>-7</v>
      </c>
      <c r="U123" s="21">
        <v>1</v>
      </c>
      <c r="V123" s="36" t="s">
        <v>255</v>
      </c>
      <c r="W123" s="36">
        <v>-5</v>
      </c>
      <c r="X123" s="21">
        <v>1</v>
      </c>
      <c r="Y123" s="36" t="s">
        <v>255</v>
      </c>
      <c r="Z123" s="36">
        <v>14</v>
      </c>
      <c r="AA123" s="21">
        <v>1</v>
      </c>
      <c r="AB123" s="36" t="s">
        <v>255</v>
      </c>
      <c r="AC123" s="36">
        <v>11</v>
      </c>
      <c r="AD123" s="21">
        <v>1</v>
      </c>
      <c r="AE123" s="36" t="s">
        <v>255</v>
      </c>
      <c r="AF123" s="36">
        <v>1</v>
      </c>
      <c r="AG123" s="21">
        <v>1</v>
      </c>
      <c r="AH123" s="36" t="s">
        <v>255</v>
      </c>
      <c r="AI123" s="36">
        <v>-1</v>
      </c>
      <c r="AJ123" s="21">
        <v>1</v>
      </c>
      <c r="AK123" s="36" t="s">
        <v>255</v>
      </c>
      <c r="AL123" s="36">
        <v>6</v>
      </c>
      <c r="AM123" s="21">
        <v>1</v>
      </c>
      <c r="AN123" s="36" t="s">
        <v>255</v>
      </c>
      <c r="AO123" s="36">
        <v>-13</v>
      </c>
      <c r="AP123" s="21">
        <v>1</v>
      </c>
      <c r="AQ123" s="36" t="s">
        <v>255</v>
      </c>
      <c r="AR123" s="36">
        <v>-2</v>
      </c>
      <c r="AS123" s="21">
        <v>1</v>
      </c>
      <c r="AT123" s="36" t="s">
        <v>255</v>
      </c>
      <c r="AU123" s="36">
        <v>-8</v>
      </c>
      <c r="AV123" s="21">
        <v>1</v>
      </c>
      <c r="AW123" s="36" t="s">
        <v>255</v>
      </c>
      <c r="AX123" s="36">
        <v>5</v>
      </c>
      <c r="AY123" s="21">
        <v>1</v>
      </c>
      <c r="AZ123" s="36" t="s">
        <v>255</v>
      </c>
      <c r="BA123" s="36">
        <v>-13</v>
      </c>
      <c r="BB123" s="21">
        <v>1</v>
      </c>
      <c r="BC123" s="36" t="s">
        <v>602</v>
      </c>
      <c r="BD123" s="36">
        <v>-2</v>
      </c>
      <c r="BE123" s="21">
        <v>1</v>
      </c>
      <c r="BF123" s="36" t="s">
        <v>697</v>
      </c>
      <c r="BG123" s="36">
        <v>-12</v>
      </c>
      <c r="BH123" s="21">
        <v>1</v>
      </c>
      <c r="BI123" s="36" t="s">
        <v>697</v>
      </c>
      <c r="BJ123" s="21">
        <v>12</v>
      </c>
      <c r="BK123" s="21">
        <v>1</v>
      </c>
    </row>
    <row r="124" spans="1:63" x14ac:dyDescent="0.25">
      <c r="A124" s="36" t="s">
        <v>396</v>
      </c>
      <c r="B124" s="36">
        <v>2</v>
      </c>
      <c r="C124" s="21">
        <v>2</v>
      </c>
      <c r="D124" s="36" t="s">
        <v>396</v>
      </c>
      <c r="E124" s="36">
        <v>1</v>
      </c>
      <c r="F124" s="21">
        <v>2</v>
      </c>
      <c r="G124" s="36" t="s">
        <v>255</v>
      </c>
      <c r="H124" s="36">
        <v>-19</v>
      </c>
      <c r="I124" s="21">
        <v>2</v>
      </c>
      <c r="J124" s="36" t="s">
        <v>396</v>
      </c>
      <c r="K124" s="36">
        <v>-7</v>
      </c>
      <c r="L124" s="21">
        <v>2</v>
      </c>
      <c r="M124" s="36" t="s">
        <v>396</v>
      </c>
      <c r="N124" s="36">
        <v>5</v>
      </c>
      <c r="O124" s="21">
        <v>2</v>
      </c>
      <c r="P124" s="36" t="s">
        <v>36</v>
      </c>
      <c r="Q124" s="36">
        <v>-2</v>
      </c>
      <c r="R124" s="21">
        <v>2</v>
      </c>
      <c r="S124" s="36" t="s">
        <v>36</v>
      </c>
      <c r="T124" s="36">
        <v>-7</v>
      </c>
      <c r="U124" s="21">
        <v>2</v>
      </c>
      <c r="V124" s="36" t="s">
        <v>36</v>
      </c>
      <c r="W124" s="36">
        <v>-5</v>
      </c>
      <c r="X124" s="21">
        <v>2</v>
      </c>
      <c r="Y124" s="36" t="s">
        <v>36</v>
      </c>
      <c r="Z124" s="36">
        <v>14</v>
      </c>
      <c r="AA124" s="21">
        <v>2</v>
      </c>
      <c r="AB124" s="36" t="s">
        <v>36</v>
      </c>
      <c r="AC124" s="36">
        <v>11</v>
      </c>
      <c r="AD124" s="21">
        <v>2</v>
      </c>
      <c r="AE124" s="36" t="s">
        <v>36</v>
      </c>
      <c r="AF124" s="36">
        <v>1</v>
      </c>
      <c r="AG124" s="21">
        <v>2</v>
      </c>
      <c r="AH124" s="36" t="s">
        <v>36</v>
      </c>
      <c r="AI124" s="36">
        <v>-1</v>
      </c>
      <c r="AJ124" s="21">
        <v>2</v>
      </c>
      <c r="AK124" s="36" t="s">
        <v>36</v>
      </c>
      <c r="AL124" s="36">
        <v>6</v>
      </c>
      <c r="AM124" s="21">
        <v>2</v>
      </c>
      <c r="AN124" s="36" t="s">
        <v>36</v>
      </c>
      <c r="AO124" s="36">
        <v>-13</v>
      </c>
      <c r="AP124" s="21">
        <v>2</v>
      </c>
      <c r="AQ124" s="36" t="s">
        <v>36</v>
      </c>
      <c r="AR124" s="36">
        <v>-2</v>
      </c>
      <c r="AS124" s="21">
        <v>2</v>
      </c>
      <c r="AT124" s="36" t="s">
        <v>36</v>
      </c>
      <c r="AU124" s="36">
        <v>-8</v>
      </c>
      <c r="AV124" s="21">
        <v>2</v>
      </c>
      <c r="AW124" s="36" t="s">
        <v>142</v>
      </c>
      <c r="AX124" s="36">
        <v>5</v>
      </c>
      <c r="AY124" s="21">
        <v>2</v>
      </c>
      <c r="AZ124" s="36" t="s">
        <v>142</v>
      </c>
      <c r="BA124" s="36">
        <v>-13</v>
      </c>
      <c r="BB124" s="21">
        <v>2</v>
      </c>
      <c r="BC124" s="36" t="s">
        <v>559</v>
      </c>
      <c r="BD124" s="36">
        <v>-2</v>
      </c>
      <c r="BE124" s="21">
        <v>2</v>
      </c>
      <c r="BF124" s="36" t="s">
        <v>345</v>
      </c>
      <c r="BG124" s="36">
        <v>-12</v>
      </c>
      <c r="BH124" s="21">
        <v>2</v>
      </c>
      <c r="BI124" s="36" t="s">
        <v>126</v>
      </c>
      <c r="BJ124" s="21">
        <v>12</v>
      </c>
      <c r="BK124" s="21">
        <v>2</v>
      </c>
    </row>
    <row r="125" spans="1:63" x14ac:dyDescent="0.25">
      <c r="A125" s="36" t="s">
        <v>600</v>
      </c>
      <c r="B125" s="36">
        <v>2</v>
      </c>
      <c r="C125" s="21">
        <v>3</v>
      </c>
      <c r="D125" s="36" t="s">
        <v>600</v>
      </c>
      <c r="E125" s="36">
        <v>1</v>
      </c>
      <c r="F125" s="21">
        <v>3</v>
      </c>
      <c r="G125" s="36" t="s">
        <v>391</v>
      </c>
      <c r="H125" s="36">
        <v>-19</v>
      </c>
      <c r="I125" s="21">
        <v>3</v>
      </c>
      <c r="J125" s="36" t="s">
        <v>600</v>
      </c>
      <c r="K125" s="36">
        <v>-7</v>
      </c>
      <c r="L125" s="21">
        <v>3</v>
      </c>
      <c r="M125" s="36" t="s">
        <v>600</v>
      </c>
      <c r="N125" s="36">
        <v>5</v>
      </c>
      <c r="O125" s="21">
        <v>3</v>
      </c>
      <c r="P125" s="36" t="s">
        <v>600</v>
      </c>
      <c r="Q125" s="36">
        <v>-2</v>
      </c>
      <c r="R125" s="21">
        <v>3</v>
      </c>
      <c r="S125" s="36" t="s">
        <v>600</v>
      </c>
      <c r="T125" s="36">
        <v>-7</v>
      </c>
      <c r="U125" s="21">
        <v>3</v>
      </c>
      <c r="V125" s="36" t="s">
        <v>600</v>
      </c>
      <c r="W125" s="36">
        <v>-5</v>
      </c>
      <c r="X125" s="21">
        <v>3</v>
      </c>
      <c r="Y125" s="36" t="s">
        <v>600</v>
      </c>
      <c r="Z125" s="36">
        <v>14</v>
      </c>
      <c r="AA125" s="21">
        <v>3</v>
      </c>
      <c r="AB125" s="36" t="s">
        <v>600</v>
      </c>
      <c r="AC125" s="36">
        <v>11</v>
      </c>
      <c r="AD125" s="21">
        <v>3</v>
      </c>
      <c r="AE125" s="36" t="s">
        <v>600</v>
      </c>
      <c r="AF125" s="36">
        <v>1</v>
      </c>
      <c r="AG125" s="21">
        <v>3</v>
      </c>
      <c r="AH125" s="36" t="s">
        <v>600</v>
      </c>
      <c r="AI125" s="36">
        <v>-1</v>
      </c>
      <c r="AJ125" s="21">
        <v>3</v>
      </c>
      <c r="AK125" s="36" t="s">
        <v>600</v>
      </c>
      <c r="AL125" s="36">
        <v>6</v>
      </c>
      <c r="AM125" s="21">
        <v>3</v>
      </c>
      <c r="AN125" s="36" t="s">
        <v>600</v>
      </c>
      <c r="AO125" s="36">
        <v>-13</v>
      </c>
      <c r="AP125" s="21">
        <v>3</v>
      </c>
      <c r="AQ125" s="36" t="s">
        <v>600</v>
      </c>
      <c r="AR125" s="36">
        <v>-2</v>
      </c>
      <c r="AS125" s="21">
        <v>3</v>
      </c>
      <c r="AT125" s="36" t="s">
        <v>600</v>
      </c>
      <c r="AU125" s="36">
        <v>-8</v>
      </c>
      <c r="AV125" s="21">
        <v>3</v>
      </c>
      <c r="AW125" s="36" t="s">
        <v>600</v>
      </c>
      <c r="AX125" s="36">
        <v>5</v>
      </c>
      <c r="AY125" s="21">
        <v>3</v>
      </c>
      <c r="AZ125" s="36" t="s">
        <v>600</v>
      </c>
      <c r="BA125" s="36">
        <v>-13</v>
      </c>
      <c r="BB125" s="21">
        <v>3</v>
      </c>
      <c r="BC125" s="36" t="s">
        <v>31</v>
      </c>
      <c r="BD125" s="36">
        <v>-2</v>
      </c>
      <c r="BE125" s="21">
        <v>3</v>
      </c>
      <c r="BF125" s="36" t="s">
        <v>604</v>
      </c>
      <c r="BG125" s="36">
        <v>-12</v>
      </c>
      <c r="BH125" s="21">
        <v>3</v>
      </c>
      <c r="BI125" s="36" t="s">
        <v>85</v>
      </c>
      <c r="BJ125" s="21">
        <v>12</v>
      </c>
      <c r="BK125" s="21">
        <v>3</v>
      </c>
    </row>
    <row r="126" spans="1:63" x14ac:dyDescent="0.25">
      <c r="A126" s="36" t="s">
        <v>42</v>
      </c>
      <c r="B126" s="36">
        <v>2</v>
      </c>
      <c r="C126" s="21">
        <v>4</v>
      </c>
      <c r="D126" s="36" t="s">
        <v>42</v>
      </c>
      <c r="E126" s="36">
        <v>1</v>
      </c>
      <c r="F126" s="21">
        <v>4</v>
      </c>
      <c r="G126" s="36" t="s">
        <v>52</v>
      </c>
      <c r="H126" s="36">
        <v>-19</v>
      </c>
      <c r="I126" s="21">
        <v>4</v>
      </c>
      <c r="J126" s="36" t="s">
        <v>42</v>
      </c>
      <c r="K126" s="36">
        <v>-7</v>
      </c>
      <c r="L126" s="21">
        <v>4</v>
      </c>
      <c r="M126" s="36" t="s">
        <v>42</v>
      </c>
      <c r="N126" s="36">
        <v>5</v>
      </c>
      <c r="O126" s="21">
        <v>4</v>
      </c>
      <c r="P126" s="36" t="s">
        <v>42</v>
      </c>
      <c r="Q126" s="36">
        <v>-2</v>
      </c>
      <c r="R126" s="21">
        <v>4</v>
      </c>
      <c r="S126" s="36" t="s">
        <v>42</v>
      </c>
      <c r="T126" s="36">
        <v>-7</v>
      </c>
      <c r="U126" s="21">
        <v>4</v>
      </c>
      <c r="V126" s="36" t="s">
        <v>42</v>
      </c>
      <c r="W126" s="36">
        <v>-5</v>
      </c>
      <c r="X126" s="21">
        <v>4</v>
      </c>
      <c r="Y126" s="36" t="s">
        <v>42</v>
      </c>
      <c r="Z126" s="36">
        <v>14</v>
      </c>
      <c r="AA126" s="21">
        <v>4</v>
      </c>
      <c r="AB126" s="36" t="s">
        <v>42</v>
      </c>
      <c r="AC126" s="36">
        <v>11</v>
      </c>
      <c r="AD126" s="21">
        <v>4</v>
      </c>
      <c r="AE126" s="36" t="s">
        <v>42</v>
      </c>
      <c r="AF126" s="36">
        <v>1</v>
      </c>
      <c r="AG126" s="21">
        <v>4</v>
      </c>
      <c r="AH126" s="36" t="s">
        <v>42</v>
      </c>
      <c r="AI126" s="36">
        <v>-1</v>
      </c>
      <c r="AJ126" s="21">
        <v>4</v>
      </c>
      <c r="AK126" s="36" t="s">
        <v>42</v>
      </c>
      <c r="AL126" s="36">
        <v>6</v>
      </c>
      <c r="AM126" s="21">
        <v>4</v>
      </c>
      <c r="AN126" s="36" t="s">
        <v>42</v>
      </c>
      <c r="AO126" s="36">
        <v>-13</v>
      </c>
      <c r="AP126" s="21">
        <v>4</v>
      </c>
      <c r="AQ126" s="36" t="s">
        <v>42</v>
      </c>
      <c r="AR126" s="36">
        <v>-2</v>
      </c>
      <c r="AS126" s="21">
        <v>4</v>
      </c>
      <c r="AT126" s="36" t="s">
        <v>42</v>
      </c>
      <c r="AU126" s="36">
        <v>-8</v>
      </c>
      <c r="AV126" s="21">
        <v>4</v>
      </c>
      <c r="AW126" s="36" t="s">
        <v>42</v>
      </c>
      <c r="AX126" s="36">
        <v>5</v>
      </c>
      <c r="AY126" s="21">
        <v>4</v>
      </c>
      <c r="AZ126" s="36" t="s">
        <v>42</v>
      </c>
      <c r="BA126" s="36">
        <v>-13</v>
      </c>
      <c r="BB126" s="21">
        <v>4</v>
      </c>
      <c r="BC126" s="36" t="s">
        <v>79</v>
      </c>
      <c r="BD126" s="36">
        <v>-2</v>
      </c>
      <c r="BE126" s="21">
        <v>4</v>
      </c>
      <c r="BF126" s="36" t="s">
        <v>18</v>
      </c>
      <c r="BG126" s="36">
        <v>-12</v>
      </c>
      <c r="BH126" s="21">
        <v>4</v>
      </c>
      <c r="BI126" s="36" t="s">
        <v>604</v>
      </c>
      <c r="BJ126" s="21">
        <v>12</v>
      </c>
      <c r="BK126" s="21">
        <v>4</v>
      </c>
    </row>
    <row r="127" spans="1:63" x14ac:dyDescent="0.25">
      <c r="A127" s="36" t="s">
        <v>236</v>
      </c>
      <c r="B127" s="36">
        <v>-6</v>
      </c>
      <c r="C127" s="21">
        <v>1</v>
      </c>
      <c r="D127" s="36" t="s">
        <v>707</v>
      </c>
      <c r="E127" s="36">
        <v>13</v>
      </c>
      <c r="F127" s="21">
        <v>1</v>
      </c>
      <c r="G127" s="36" t="s">
        <v>707</v>
      </c>
      <c r="H127" s="36">
        <v>12</v>
      </c>
      <c r="I127" s="21">
        <v>1</v>
      </c>
      <c r="J127" s="36" t="s">
        <v>707</v>
      </c>
      <c r="K127" s="36">
        <v>-5</v>
      </c>
      <c r="L127" s="21">
        <v>1</v>
      </c>
      <c r="M127" s="36" t="s">
        <v>707</v>
      </c>
      <c r="N127" s="36">
        <v>19</v>
      </c>
      <c r="O127" s="21">
        <v>1</v>
      </c>
      <c r="P127" s="36" t="s">
        <v>707</v>
      </c>
      <c r="Q127" s="36">
        <v>0</v>
      </c>
      <c r="R127" s="21">
        <v>1</v>
      </c>
      <c r="S127" s="36" t="s">
        <v>707</v>
      </c>
      <c r="T127" s="36">
        <v>-2</v>
      </c>
      <c r="U127" s="21">
        <v>1</v>
      </c>
      <c r="V127" s="36" t="s">
        <v>707</v>
      </c>
      <c r="W127" s="36">
        <v>10</v>
      </c>
      <c r="X127" s="21">
        <v>1</v>
      </c>
      <c r="Y127" s="36" t="s">
        <v>707</v>
      </c>
      <c r="Z127" s="36">
        <v>13</v>
      </c>
      <c r="AA127" s="21">
        <v>1</v>
      </c>
      <c r="AB127" s="36" t="s">
        <v>707</v>
      </c>
      <c r="AC127" s="36">
        <v>19</v>
      </c>
      <c r="AD127" s="21">
        <v>1</v>
      </c>
      <c r="AE127" s="36" t="s">
        <v>707</v>
      </c>
      <c r="AF127" s="36">
        <v>-5</v>
      </c>
      <c r="AG127" s="21">
        <v>1</v>
      </c>
      <c r="AH127" s="36" t="s">
        <v>707</v>
      </c>
      <c r="AI127" s="36">
        <v>5</v>
      </c>
      <c r="AJ127" s="21">
        <v>1</v>
      </c>
      <c r="AK127" s="36" t="s">
        <v>236</v>
      </c>
      <c r="AL127" s="36">
        <v>23</v>
      </c>
      <c r="AM127" s="21">
        <v>1</v>
      </c>
      <c r="AN127" s="36" t="s">
        <v>707</v>
      </c>
      <c r="AO127" s="36">
        <v>-2</v>
      </c>
      <c r="AP127" s="21">
        <v>1</v>
      </c>
      <c r="AQ127" s="36" t="s">
        <v>236</v>
      </c>
      <c r="AR127" s="36">
        <v>-11</v>
      </c>
      <c r="AS127" s="21">
        <v>1</v>
      </c>
      <c r="AT127" s="36" t="s">
        <v>236</v>
      </c>
      <c r="AU127" s="36">
        <v>13</v>
      </c>
      <c r="AV127" s="21">
        <v>1</v>
      </c>
      <c r="AW127" s="36" t="s">
        <v>236</v>
      </c>
      <c r="AX127" s="36">
        <v>0</v>
      </c>
      <c r="AY127" s="21">
        <v>1</v>
      </c>
      <c r="AZ127" s="36" t="s">
        <v>236</v>
      </c>
      <c r="BA127" s="36">
        <v>-2</v>
      </c>
      <c r="BB127" s="21">
        <v>1</v>
      </c>
      <c r="BC127" s="36" t="s">
        <v>128</v>
      </c>
      <c r="BD127" s="36">
        <v>-4</v>
      </c>
      <c r="BE127" s="21">
        <v>1</v>
      </c>
      <c r="BF127" s="36" t="s">
        <v>553</v>
      </c>
      <c r="BG127" s="36">
        <v>1</v>
      </c>
      <c r="BH127" s="21">
        <v>1</v>
      </c>
      <c r="BI127" s="36" t="s">
        <v>553</v>
      </c>
      <c r="BJ127" s="21">
        <v>-19</v>
      </c>
      <c r="BK127" s="21">
        <v>1</v>
      </c>
    </row>
    <row r="128" spans="1:63" x14ac:dyDescent="0.25">
      <c r="A128" s="36" t="s">
        <v>148</v>
      </c>
      <c r="B128" s="36">
        <v>-6</v>
      </c>
      <c r="C128" s="21">
        <v>2</v>
      </c>
      <c r="D128" s="36" t="s">
        <v>148</v>
      </c>
      <c r="E128" s="36">
        <v>13</v>
      </c>
      <c r="F128" s="21">
        <v>2</v>
      </c>
      <c r="G128" s="36" t="s">
        <v>148</v>
      </c>
      <c r="H128" s="36">
        <v>12</v>
      </c>
      <c r="I128" s="21">
        <v>2</v>
      </c>
      <c r="J128" s="36" t="s">
        <v>148</v>
      </c>
      <c r="K128" s="36">
        <v>-5</v>
      </c>
      <c r="L128" s="21">
        <v>2</v>
      </c>
      <c r="M128" s="36" t="s">
        <v>148</v>
      </c>
      <c r="N128" s="36">
        <v>19</v>
      </c>
      <c r="O128" s="21">
        <v>2</v>
      </c>
      <c r="P128" s="36" t="s">
        <v>148</v>
      </c>
      <c r="Q128" s="36">
        <v>0</v>
      </c>
      <c r="R128" s="21">
        <v>2</v>
      </c>
      <c r="S128" s="36" t="s">
        <v>148</v>
      </c>
      <c r="T128" s="36">
        <v>-2</v>
      </c>
      <c r="U128" s="21">
        <v>2</v>
      </c>
      <c r="V128" s="36" t="s">
        <v>148</v>
      </c>
      <c r="W128" s="36">
        <v>10</v>
      </c>
      <c r="X128" s="21">
        <v>2</v>
      </c>
      <c r="Y128" s="36" t="s">
        <v>148</v>
      </c>
      <c r="Z128" s="36">
        <v>13</v>
      </c>
      <c r="AA128" s="21">
        <v>2</v>
      </c>
      <c r="AB128" s="36" t="s">
        <v>148</v>
      </c>
      <c r="AC128" s="36">
        <v>19</v>
      </c>
      <c r="AD128" s="21">
        <v>2</v>
      </c>
      <c r="AE128" s="36" t="s">
        <v>148</v>
      </c>
      <c r="AF128" s="36">
        <v>-5</v>
      </c>
      <c r="AG128" s="21">
        <v>2</v>
      </c>
      <c r="AH128" s="36" t="s">
        <v>148</v>
      </c>
      <c r="AI128" s="36">
        <v>5</v>
      </c>
      <c r="AJ128" s="21">
        <v>2</v>
      </c>
      <c r="AK128" s="36" t="s">
        <v>148</v>
      </c>
      <c r="AL128" s="36">
        <v>23</v>
      </c>
      <c r="AM128" s="21">
        <v>2</v>
      </c>
      <c r="AN128" s="36" t="s">
        <v>148</v>
      </c>
      <c r="AO128" s="36">
        <v>-2</v>
      </c>
      <c r="AP128" s="21">
        <v>2</v>
      </c>
      <c r="AQ128" s="36" t="s">
        <v>148</v>
      </c>
      <c r="AR128" s="36">
        <v>-11</v>
      </c>
      <c r="AS128" s="21">
        <v>2</v>
      </c>
      <c r="AT128" s="36" t="s">
        <v>148</v>
      </c>
      <c r="AU128" s="36">
        <v>13</v>
      </c>
      <c r="AV128" s="21">
        <v>2</v>
      </c>
      <c r="AW128" s="36" t="s">
        <v>148</v>
      </c>
      <c r="AX128" s="36">
        <v>0</v>
      </c>
      <c r="AY128" s="21">
        <v>2</v>
      </c>
      <c r="AZ128" s="36" t="s">
        <v>148</v>
      </c>
      <c r="BA128" s="36">
        <v>-2</v>
      </c>
      <c r="BB128" s="21">
        <v>2</v>
      </c>
      <c r="BC128" s="36" t="s">
        <v>71</v>
      </c>
      <c r="BD128" s="36">
        <v>-4</v>
      </c>
      <c r="BE128" s="21">
        <v>2</v>
      </c>
      <c r="BF128" s="36" t="s">
        <v>252</v>
      </c>
      <c r="BG128" s="36">
        <v>1</v>
      </c>
      <c r="BH128" s="21">
        <v>2</v>
      </c>
      <c r="BI128" s="36" t="s">
        <v>252</v>
      </c>
      <c r="BJ128" s="21">
        <v>-19</v>
      </c>
      <c r="BK128" s="21">
        <v>2</v>
      </c>
    </row>
    <row r="129" spans="1:63" x14ac:dyDescent="0.25">
      <c r="A129" s="36" t="s">
        <v>52</v>
      </c>
      <c r="B129" s="36">
        <v>-6</v>
      </c>
      <c r="C129" s="21">
        <v>3</v>
      </c>
      <c r="D129" s="36" t="s">
        <v>52</v>
      </c>
      <c r="E129" s="36">
        <v>13</v>
      </c>
      <c r="F129" s="21">
        <v>3</v>
      </c>
      <c r="G129" s="36" t="s">
        <v>738</v>
      </c>
      <c r="H129" s="36">
        <v>12</v>
      </c>
      <c r="I129" s="21">
        <v>3</v>
      </c>
      <c r="J129" s="36" t="s">
        <v>73</v>
      </c>
      <c r="K129" s="36">
        <v>-5</v>
      </c>
      <c r="L129" s="21">
        <v>3</v>
      </c>
      <c r="M129" s="36" t="s">
        <v>73</v>
      </c>
      <c r="N129" s="36">
        <v>19</v>
      </c>
      <c r="O129" s="21">
        <v>3</v>
      </c>
      <c r="P129" s="36" t="s">
        <v>73</v>
      </c>
      <c r="Q129" s="36">
        <v>0</v>
      </c>
      <c r="R129" s="21">
        <v>3</v>
      </c>
      <c r="S129" s="36" t="s">
        <v>73</v>
      </c>
      <c r="T129" s="36">
        <v>-2</v>
      </c>
      <c r="U129" s="21">
        <v>3</v>
      </c>
      <c r="V129" s="36" t="s">
        <v>73</v>
      </c>
      <c r="W129" s="36">
        <v>10</v>
      </c>
      <c r="X129" s="21">
        <v>3</v>
      </c>
      <c r="Y129" s="36" t="s">
        <v>73</v>
      </c>
      <c r="Z129" s="36">
        <v>13</v>
      </c>
      <c r="AA129" s="21">
        <v>3</v>
      </c>
      <c r="AB129" s="36" t="s">
        <v>73</v>
      </c>
      <c r="AC129" s="36">
        <v>19</v>
      </c>
      <c r="AD129" s="21">
        <v>3</v>
      </c>
      <c r="AE129" s="36" t="s">
        <v>73</v>
      </c>
      <c r="AF129" s="36">
        <v>-5</v>
      </c>
      <c r="AG129" s="21">
        <v>3</v>
      </c>
      <c r="AH129" s="36" t="s">
        <v>73</v>
      </c>
      <c r="AI129" s="36">
        <v>5</v>
      </c>
      <c r="AJ129" s="21">
        <v>3</v>
      </c>
      <c r="AK129" s="36" t="s">
        <v>73</v>
      </c>
      <c r="AL129" s="36">
        <v>23</v>
      </c>
      <c r="AM129" s="21">
        <v>3</v>
      </c>
      <c r="AN129" s="36" t="s">
        <v>73</v>
      </c>
      <c r="AO129" s="36">
        <v>-2</v>
      </c>
      <c r="AP129" s="21">
        <v>3</v>
      </c>
      <c r="AQ129" s="36" t="s">
        <v>73</v>
      </c>
      <c r="AR129" s="36">
        <v>-11</v>
      </c>
      <c r="AS129" s="21">
        <v>3</v>
      </c>
      <c r="AT129" s="36" t="s">
        <v>73</v>
      </c>
      <c r="AU129" s="36">
        <v>13</v>
      </c>
      <c r="AV129" s="21">
        <v>3</v>
      </c>
      <c r="AW129" s="36" t="s">
        <v>73</v>
      </c>
      <c r="AX129" s="36">
        <v>0</v>
      </c>
      <c r="AY129" s="21">
        <v>3</v>
      </c>
      <c r="AZ129" s="36" t="s">
        <v>73</v>
      </c>
      <c r="BA129" s="36">
        <v>-2</v>
      </c>
      <c r="BB129" s="21">
        <v>3</v>
      </c>
      <c r="BC129" s="36" t="s">
        <v>150</v>
      </c>
      <c r="BD129" s="36">
        <v>-4</v>
      </c>
      <c r="BE129" s="21">
        <v>3</v>
      </c>
      <c r="BF129" s="36" t="s">
        <v>613</v>
      </c>
      <c r="BG129" s="36">
        <v>1</v>
      </c>
      <c r="BH129" s="21">
        <v>3</v>
      </c>
      <c r="BI129" s="36" t="s">
        <v>613</v>
      </c>
      <c r="BJ129" s="21">
        <v>-19</v>
      </c>
      <c r="BK129" s="21">
        <v>3</v>
      </c>
    </row>
    <row r="130" spans="1:63" x14ac:dyDescent="0.25">
      <c r="A130" s="36" t="s">
        <v>137</v>
      </c>
      <c r="B130" s="36">
        <v>-6</v>
      </c>
      <c r="C130" s="21">
        <v>4</v>
      </c>
      <c r="D130" s="36" t="s">
        <v>137</v>
      </c>
      <c r="E130" s="36">
        <v>13</v>
      </c>
      <c r="F130" s="21">
        <v>4</v>
      </c>
      <c r="G130" s="36" t="s">
        <v>137</v>
      </c>
      <c r="H130" s="36">
        <v>12</v>
      </c>
      <c r="I130" s="21">
        <v>4</v>
      </c>
      <c r="J130" s="36" t="s">
        <v>137</v>
      </c>
      <c r="K130" s="36">
        <v>-5</v>
      </c>
      <c r="L130" s="21">
        <v>4</v>
      </c>
      <c r="M130" s="36" t="s">
        <v>137</v>
      </c>
      <c r="N130" s="36">
        <v>19</v>
      </c>
      <c r="O130" s="21">
        <v>4</v>
      </c>
      <c r="P130" s="36" t="s">
        <v>137</v>
      </c>
      <c r="Q130" s="36">
        <v>0</v>
      </c>
      <c r="R130" s="21">
        <v>4</v>
      </c>
      <c r="S130" s="36" t="s">
        <v>137</v>
      </c>
      <c r="T130" s="36">
        <v>-2</v>
      </c>
      <c r="U130" s="21">
        <v>4</v>
      </c>
      <c r="V130" s="36" t="s">
        <v>137</v>
      </c>
      <c r="W130" s="36">
        <v>10</v>
      </c>
      <c r="X130" s="21">
        <v>4</v>
      </c>
      <c r="Y130" s="36" t="s">
        <v>137</v>
      </c>
      <c r="Z130" s="36">
        <v>13</v>
      </c>
      <c r="AA130" s="21">
        <v>4</v>
      </c>
      <c r="AB130" s="36" t="s">
        <v>137</v>
      </c>
      <c r="AC130" s="36">
        <v>19</v>
      </c>
      <c r="AD130" s="21">
        <v>4</v>
      </c>
      <c r="AE130" s="36" t="s">
        <v>137</v>
      </c>
      <c r="AF130" s="36">
        <v>-5</v>
      </c>
      <c r="AG130" s="21">
        <v>4</v>
      </c>
      <c r="AH130" s="36" t="s">
        <v>137</v>
      </c>
      <c r="AI130" s="36">
        <v>5</v>
      </c>
      <c r="AJ130" s="21">
        <v>4</v>
      </c>
      <c r="AK130" s="36" t="s">
        <v>137</v>
      </c>
      <c r="AL130" s="36">
        <v>23</v>
      </c>
      <c r="AM130" s="21">
        <v>4</v>
      </c>
      <c r="AN130" s="36" t="s">
        <v>137</v>
      </c>
      <c r="AO130" s="36">
        <v>-2</v>
      </c>
      <c r="AP130" s="21">
        <v>4</v>
      </c>
      <c r="AQ130" s="36" t="s">
        <v>137</v>
      </c>
      <c r="AR130" s="36">
        <v>-11</v>
      </c>
      <c r="AS130" s="21">
        <v>4</v>
      </c>
      <c r="AT130" s="36" t="s">
        <v>137</v>
      </c>
      <c r="AU130" s="36">
        <v>13</v>
      </c>
      <c r="AV130" s="21">
        <v>4</v>
      </c>
      <c r="AW130" s="36" t="s">
        <v>137</v>
      </c>
      <c r="AX130" s="36">
        <v>0</v>
      </c>
      <c r="AY130" s="21">
        <v>4</v>
      </c>
      <c r="AZ130" s="36" t="s">
        <v>137</v>
      </c>
      <c r="BA130" s="36">
        <v>-2</v>
      </c>
      <c r="BB130" s="21">
        <v>4</v>
      </c>
      <c r="BC130" s="36" t="s">
        <v>54</v>
      </c>
      <c r="BD130" s="36">
        <v>-4</v>
      </c>
      <c r="BE130" s="21">
        <v>4</v>
      </c>
      <c r="BF130" s="36" t="s">
        <v>234</v>
      </c>
      <c r="BG130" s="36">
        <v>1</v>
      </c>
      <c r="BH130" s="21">
        <v>4</v>
      </c>
      <c r="BI130" s="36" t="s">
        <v>234</v>
      </c>
      <c r="BJ130" s="21">
        <v>-19</v>
      </c>
      <c r="BK130" s="21">
        <v>4</v>
      </c>
    </row>
    <row r="131" spans="1:63" x14ac:dyDescent="0.25">
      <c r="A131" s="36" t="s">
        <v>157</v>
      </c>
      <c r="B131" s="36">
        <v>4</v>
      </c>
      <c r="C131" s="21">
        <v>1</v>
      </c>
      <c r="D131" s="36" t="s">
        <v>157</v>
      </c>
      <c r="E131" s="36">
        <v>-14</v>
      </c>
      <c r="F131" s="21">
        <v>1</v>
      </c>
      <c r="G131" s="36" t="s">
        <v>115</v>
      </c>
      <c r="H131" s="36">
        <v>-3</v>
      </c>
      <c r="I131" s="21">
        <v>1</v>
      </c>
      <c r="J131" s="36" t="s">
        <v>157</v>
      </c>
      <c r="K131" s="36">
        <v>5</v>
      </c>
      <c r="L131" s="21">
        <v>1</v>
      </c>
      <c r="M131" s="36" t="s">
        <v>157</v>
      </c>
      <c r="N131" s="36">
        <v>1</v>
      </c>
      <c r="O131" s="21">
        <v>1</v>
      </c>
      <c r="P131" s="36" t="s">
        <v>157</v>
      </c>
      <c r="Q131" s="36">
        <v>17</v>
      </c>
      <c r="R131" s="21">
        <v>1</v>
      </c>
      <c r="S131" s="36" t="s">
        <v>157</v>
      </c>
      <c r="T131" s="36">
        <v>-13</v>
      </c>
      <c r="U131" s="21">
        <v>1</v>
      </c>
      <c r="V131" s="36" t="s">
        <v>157</v>
      </c>
      <c r="W131" s="36">
        <v>-2</v>
      </c>
      <c r="X131" s="21">
        <v>1</v>
      </c>
      <c r="Y131" s="36" t="s">
        <v>157</v>
      </c>
      <c r="Z131" s="36">
        <v>4</v>
      </c>
      <c r="AA131" s="21">
        <v>1</v>
      </c>
      <c r="AB131" s="36" t="s">
        <v>157</v>
      </c>
      <c r="AC131" s="36">
        <v>7</v>
      </c>
      <c r="AD131" s="21">
        <v>1</v>
      </c>
      <c r="AE131" s="36" t="s">
        <v>157</v>
      </c>
      <c r="AF131" s="36">
        <v>-6</v>
      </c>
      <c r="AG131" s="21">
        <v>1</v>
      </c>
      <c r="AH131" s="36" t="s">
        <v>115</v>
      </c>
      <c r="AI131" s="36">
        <v>17</v>
      </c>
      <c r="AJ131" s="21">
        <v>1</v>
      </c>
      <c r="AK131" s="36" t="s">
        <v>115</v>
      </c>
      <c r="AL131" s="36">
        <v>7</v>
      </c>
      <c r="AM131" s="21">
        <v>1</v>
      </c>
      <c r="AN131" s="36" t="s">
        <v>115</v>
      </c>
      <c r="AO131" s="36">
        <v>-11</v>
      </c>
      <c r="AP131" s="21">
        <v>1</v>
      </c>
      <c r="AQ131" s="36" t="s">
        <v>157</v>
      </c>
      <c r="AR131" s="36">
        <v>6</v>
      </c>
      <c r="AS131" s="21">
        <v>1</v>
      </c>
      <c r="AT131" s="36" t="s">
        <v>157</v>
      </c>
      <c r="AU131" s="36">
        <v>-3</v>
      </c>
      <c r="AV131" s="21">
        <v>1</v>
      </c>
      <c r="AW131" s="36" t="s">
        <v>615</v>
      </c>
      <c r="AX131" s="36">
        <v>5</v>
      </c>
      <c r="AY131" s="21">
        <v>1</v>
      </c>
      <c r="AZ131" s="36" t="s">
        <v>157</v>
      </c>
      <c r="BA131" s="36">
        <v>8</v>
      </c>
      <c r="BB131" s="21">
        <v>1</v>
      </c>
      <c r="BC131" s="36" t="s">
        <v>615</v>
      </c>
      <c r="BD131" s="36">
        <v>1</v>
      </c>
      <c r="BE131" s="21">
        <v>1</v>
      </c>
      <c r="BF131" s="21"/>
      <c r="BG131" s="21"/>
      <c r="BH131" s="21">
        <v>1</v>
      </c>
      <c r="BI131" s="21"/>
      <c r="BJ131" s="21"/>
      <c r="BK131" s="21">
        <v>1</v>
      </c>
    </row>
    <row r="132" spans="1:63" x14ac:dyDescent="0.25">
      <c r="A132" s="36" t="s">
        <v>31</v>
      </c>
      <c r="B132" s="36">
        <v>4</v>
      </c>
      <c r="C132" s="21">
        <v>2</v>
      </c>
      <c r="D132" s="36" t="s">
        <v>31</v>
      </c>
      <c r="E132" s="36">
        <v>-14</v>
      </c>
      <c r="F132" s="21">
        <v>2</v>
      </c>
      <c r="G132" s="36" t="s">
        <v>31</v>
      </c>
      <c r="H132" s="36">
        <v>-3</v>
      </c>
      <c r="I132" s="21">
        <v>2</v>
      </c>
      <c r="J132" s="36" t="s">
        <v>115</v>
      </c>
      <c r="K132" s="36">
        <v>5</v>
      </c>
      <c r="L132" s="21">
        <v>2</v>
      </c>
      <c r="M132" s="36" t="s">
        <v>115</v>
      </c>
      <c r="N132" s="36">
        <v>1</v>
      </c>
      <c r="O132" s="21">
        <v>2</v>
      </c>
      <c r="P132" s="36" t="s">
        <v>115</v>
      </c>
      <c r="Q132" s="36">
        <v>17</v>
      </c>
      <c r="R132" s="21">
        <v>2</v>
      </c>
      <c r="S132" s="36" t="s">
        <v>31</v>
      </c>
      <c r="T132" s="36">
        <v>-13</v>
      </c>
      <c r="U132" s="21">
        <v>2</v>
      </c>
      <c r="V132" s="36" t="s">
        <v>31</v>
      </c>
      <c r="W132" s="36">
        <v>-2</v>
      </c>
      <c r="X132" s="21">
        <v>2</v>
      </c>
      <c r="Y132" s="36" t="s">
        <v>31</v>
      </c>
      <c r="Z132" s="36">
        <v>4</v>
      </c>
      <c r="AA132" s="21">
        <v>2</v>
      </c>
      <c r="AB132" s="36" t="s">
        <v>97</v>
      </c>
      <c r="AC132" s="36">
        <v>7</v>
      </c>
      <c r="AD132" s="21">
        <v>2</v>
      </c>
      <c r="AE132" s="36" t="s">
        <v>97</v>
      </c>
      <c r="AF132" s="36">
        <v>-6</v>
      </c>
      <c r="AG132" s="21">
        <v>2</v>
      </c>
      <c r="AH132" s="36" t="s">
        <v>31</v>
      </c>
      <c r="AI132" s="36">
        <v>17</v>
      </c>
      <c r="AJ132" s="21">
        <v>2</v>
      </c>
      <c r="AK132" s="36" t="s">
        <v>31</v>
      </c>
      <c r="AL132" s="36">
        <v>7</v>
      </c>
      <c r="AM132" s="21">
        <v>2</v>
      </c>
      <c r="AN132" s="36" t="s">
        <v>31</v>
      </c>
      <c r="AO132" s="36">
        <v>-11</v>
      </c>
      <c r="AP132" s="21">
        <v>2</v>
      </c>
      <c r="AQ132" s="36" t="s">
        <v>115</v>
      </c>
      <c r="AR132" s="36">
        <v>6</v>
      </c>
      <c r="AS132" s="21">
        <v>2</v>
      </c>
      <c r="AT132" s="36" t="s">
        <v>115</v>
      </c>
      <c r="AU132" s="36">
        <v>-3</v>
      </c>
      <c r="AV132" s="21">
        <v>2</v>
      </c>
      <c r="AW132" s="36" t="s">
        <v>115</v>
      </c>
      <c r="AX132" s="36">
        <v>5</v>
      </c>
      <c r="AY132" s="21">
        <v>2</v>
      </c>
      <c r="AZ132" s="36" t="s">
        <v>115</v>
      </c>
      <c r="BA132" s="36">
        <v>8</v>
      </c>
      <c r="BB132" s="21">
        <v>2</v>
      </c>
      <c r="BC132" s="36" t="s">
        <v>712</v>
      </c>
      <c r="BD132" s="36">
        <v>1</v>
      </c>
      <c r="BE132" s="21">
        <v>2</v>
      </c>
      <c r="BF132" s="21"/>
      <c r="BG132" s="21"/>
      <c r="BH132" s="21">
        <v>2</v>
      </c>
      <c r="BI132" s="21"/>
      <c r="BJ132" s="21"/>
      <c r="BK132" s="21">
        <v>2</v>
      </c>
    </row>
    <row r="133" spans="1:63" x14ac:dyDescent="0.25">
      <c r="A133" s="36" t="s">
        <v>394</v>
      </c>
      <c r="B133" s="36">
        <v>4</v>
      </c>
      <c r="C133" s="21">
        <v>3</v>
      </c>
      <c r="D133" s="36" t="s">
        <v>394</v>
      </c>
      <c r="E133" s="36">
        <v>-14</v>
      </c>
      <c r="F133" s="21">
        <v>3</v>
      </c>
      <c r="G133" s="36" t="s">
        <v>394</v>
      </c>
      <c r="H133" s="36">
        <v>-3</v>
      </c>
      <c r="I133" s="21">
        <v>3</v>
      </c>
      <c r="J133" s="36" t="s">
        <v>31</v>
      </c>
      <c r="K133" s="36">
        <v>5</v>
      </c>
      <c r="L133" s="21">
        <v>3</v>
      </c>
      <c r="M133" s="36" t="s">
        <v>394</v>
      </c>
      <c r="N133" s="36">
        <v>1</v>
      </c>
      <c r="O133" s="21">
        <v>3</v>
      </c>
      <c r="P133" s="36" t="s">
        <v>394</v>
      </c>
      <c r="Q133" s="36">
        <v>17</v>
      </c>
      <c r="R133" s="21">
        <v>3</v>
      </c>
      <c r="S133" s="36" t="s">
        <v>394</v>
      </c>
      <c r="T133" s="36">
        <v>-13</v>
      </c>
      <c r="U133" s="21">
        <v>3</v>
      </c>
      <c r="V133" s="36" t="s">
        <v>394</v>
      </c>
      <c r="W133" s="36">
        <v>-2</v>
      </c>
      <c r="X133" s="21">
        <v>3</v>
      </c>
      <c r="Y133" s="36" t="s">
        <v>394</v>
      </c>
      <c r="Z133" s="36">
        <v>4</v>
      </c>
      <c r="AA133" s="21">
        <v>3</v>
      </c>
      <c r="AB133" s="36" t="s">
        <v>394</v>
      </c>
      <c r="AC133" s="36">
        <v>7</v>
      </c>
      <c r="AD133" s="21">
        <v>3</v>
      </c>
      <c r="AE133" s="36" t="s">
        <v>394</v>
      </c>
      <c r="AF133" s="36">
        <v>-6</v>
      </c>
      <c r="AG133" s="21">
        <v>3</v>
      </c>
      <c r="AH133" s="36" t="s">
        <v>394</v>
      </c>
      <c r="AI133" s="36">
        <v>17</v>
      </c>
      <c r="AJ133" s="21">
        <v>3</v>
      </c>
      <c r="AK133" s="36" t="s">
        <v>394</v>
      </c>
      <c r="AL133" s="36">
        <v>7</v>
      </c>
      <c r="AM133" s="21">
        <v>3</v>
      </c>
      <c r="AN133" s="36" t="s">
        <v>394</v>
      </c>
      <c r="AO133" s="36">
        <v>-11</v>
      </c>
      <c r="AP133" s="21">
        <v>3</v>
      </c>
      <c r="AQ133" s="36" t="s">
        <v>394</v>
      </c>
      <c r="AR133" s="36">
        <v>6</v>
      </c>
      <c r="AS133" s="21">
        <v>3</v>
      </c>
      <c r="AT133" s="36" t="s">
        <v>394</v>
      </c>
      <c r="AU133" s="36">
        <v>-3</v>
      </c>
      <c r="AV133" s="21">
        <v>3</v>
      </c>
      <c r="AW133" s="36" t="s">
        <v>394</v>
      </c>
      <c r="AX133" s="36">
        <v>5</v>
      </c>
      <c r="AY133" s="21">
        <v>3</v>
      </c>
      <c r="AZ133" s="36" t="s">
        <v>394</v>
      </c>
      <c r="BA133" s="36">
        <v>8</v>
      </c>
      <c r="BB133" s="21">
        <v>3</v>
      </c>
      <c r="BC133" s="36" t="s">
        <v>15</v>
      </c>
      <c r="BD133" s="36">
        <v>1</v>
      </c>
      <c r="BE133" s="21">
        <v>3</v>
      </c>
      <c r="BF133" s="21"/>
      <c r="BG133" s="21"/>
      <c r="BH133" s="21">
        <v>3</v>
      </c>
      <c r="BI133" s="21"/>
      <c r="BJ133" s="21"/>
      <c r="BK133" s="21">
        <v>3</v>
      </c>
    </row>
    <row r="134" spans="1:63" x14ac:dyDescent="0.25">
      <c r="A134" s="36" t="s">
        <v>91</v>
      </c>
      <c r="B134" s="36">
        <v>4</v>
      </c>
      <c r="C134" s="21">
        <v>4</v>
      </c>
      <c r="D134" s="36" t="s">
        <v>91</v>
      </c>
      <c r="E134" s="36">
        <v>-14</v>
      </c>
      <c r="F134" s="21">
        <v>4</v>
      </c>
      <c r="G134" s="36" t="s">
        <v>91</v>
      </c>
      <c r="H134" s="36">
        <v>-3</v>
      </c>
      <c r="I134" s="21">
        <v>4</v>
      </c>
      <c r="J134" s="36" t="s">
        <v>394</v>
      </c>
      <c r="K134" s="36">
        <v>5</v>
      </c>
      <c r="L134" s="21">
        <v>4</v>
      </c>
      <c r="M134" s="36" t="s">
        <v>91</v>
      </c>
      <c r="N134" s="36">
        <v>1</v>
      </c>
      <c r="O134" s="21">
        <v>4</v>
      </c>
      <c r="P134" s="36" t="s">
        <v>91</v>
      </c>
      <c r="Q134" s="36">
        <v>17</v>
      </c>
      <c r="R134" s="21">
        <v>4</v>
      </c>
      <c r="S134" s="36" t="s">
        <v>91</v>
      </c>
      <c r="T134" s="36">
        <v>-13</v>
      </c>
      <c r="U134" s="21">
        <v>4</v>
      </c>
      <c r="V134" s="36" t="s">
        <v>91</v>
      </c>
      <c r="W134" s="36">
        <v>-2</v>
      </c>
      <c r="X134" s="21">
        <v>4</v>
      </c>
      <c r="Y134" s="36" t="s">
        <v>91</v>
      </c>
      <c r="Z134" s="36">
        <v>4</v>
      </c>
      <c r="AA134" s="21">
        <v>4</v>
      </c>
      <c r="AB134" s="36" t="s">
        <v>91</v>
      </c>
      <c r="AC134" s="36">
        <v>7</v>
      </c>
      <c r="AD134" s="21">
        <v>4</v>
      </c>
      <c r="AE134" s="36" t="s">
        <v>91</v>
      </c>
      <c r="AF134" s="36">
        <v>-6</v>
      </c>
      <c r="AG134" s="21">
        <v>4</v>
      </c>
      <c r="AH134" s="36" t="s">
        <v>91</v>
      </c>
      <c r="AI134" s="36">
        <v>17</v>
      </c>
      <c r="AJ134" s="21">
        <v>4</v>
      </c>
      <c r="AK134" s="36" t="s">
        <v>91</v>
      </c>
      <c r="AL134" s="36">
        <v>7</v>
      </c>
      <c r="AM134" s="21">
        <v>4</v>
      </c>
      <c r="AN134" s="36" t="s">
        <v>91</v>
      </c>
      <c r="AO134" s="36">
        <v>-11</v>
      </c>
      <c r="AP134" s="21">
        <v>4</v>
      </c>
      <c r="AQ134" s="36" t="s">
        <v>91</v>
      </c>
      <c r="AR134" s="36">
        <v>6</v>
      </c>
      <c r="AS134" s="21">
        <v>4</v>
      </c>
      <c r="AT134" s="36" t="s">
        <v>91</v>
      </c>
      <c r="AU134" s="36">
        <v>-3</v>
      </c>
      <c r="AV134" s="21">
        <v>4</v>
      </c>
      <c r="AW134" s="36" t="s">
        <v>91</v>
      </c>
      <c r="AX134" s="36">
        <v>5</v>
      </c>
      <c r="AY134" s="21">
        <v>4</v>
      </c>
      <c r="AZ134" s="36" t="s">
        <v>91</v>
      </c>
      <c r="BA134" s="36">
        <v>8</v>
      </c>
      <c r="BB134" s="21">
        <v>4</v>
      </c>
      <c r="BC134" s="36" t="s">
        <v>100</v>
      </c>
      <c r="BD134" s="36">
        <v>1</v>
      </c>
      <c r="BE134" s="21">
        <v>4</v>
      </c>
      <c r="BF134" s="21"/>
      <c r="BG134" s="21"/>
      <c r="BH134" s="21">
        <v>4</v>
      </c>
      <c r="BI134" s="21"/>
      <c r="BJ134" s="21"/>
      <c r="BK134" s="21">
        <v>4</v>
      </c>
    </row>
    <row r="135" spans="1:63" x14ac:dyDescent="0.25">
      <c r="A135" s="36" t="s">
        <v>494</v>
      </c>
      <c r="B135" s="36">
        <v>13</v>
      </c>
      <c r="C135" s="21">
        <v>1</v>
      </c>
      <c r="D135" s="36" t="s">
        <v>494</v>
      </c>
      <c r="E135" s="36">
        <v>-3</v>
      </c>
      <c r="F135" s="21">
        <v>1</v>
      </c>
      <c r="G135" s="36" t="s">
        <v>494</v>
      </c>
      <c r="H135" s="36">
        <v>5</v>
      </c>
      <c r="I135" s="21">
        <v>1</v>
      </c>
      <c r="J135" s="36" t="s">
        <v>494</v>
      </c>
      <c r="K135" s="36">
        <v>10</v>
      </c>
      <c r="L135" s="21">
        <v>1</v>
      </c>
      <c r="M135" s="36" t="s">
        <v>494</v>
      </c>
      <c r="N135" s="36">
        <v>4</v>
      </c>
      <c r="O135" s="21">
        <v>1</v>
      </c>
      <c r="P135" s="36" t="s">
        <v>494</v>
      </c>
      <c r="Q135" s="36">
        <v>-4</v>
      </c>
      <c r="R135" s="21">
        <v>1</v>
      </c>
      <c r="S135" s="36" t="s">
        <v>494</v>
      </c>
      <c r="T135" s="36">
        <v>4</v>
      </c>
      <c r="U135" s="21">
        <v>1</v>
      </c>
      <c r="V135" s="36" t="s">
        <v>494</v>
      </c>
      <c r="W135" s="36">
        <v>0</v>
      </c>
      <c r="X135" s="21">
        <v>1</v>
      </c>
      <c r="Y135" s="36" t="s">
        <v>494</v>
      </c>
      <c r="Z135" s="36">
        <v>-6</v>
      </c>
      <c r="AA135" s="21">
        <v>1</v>
      </c>
      <c r="AB135" s="36" t="s">
        <v>494</v>
      </c>
      <c r="AC135" s="36">
        <v>-3</v>
      </c>
      <c r="AD135" s="21">
        <v>1</v>
      </c>
      <c r="AE135" s="36" t="s">
        <v>494</v>
      </c>
      <c r="AF135" s="36">
        <v>-5</v>
      </c>
      <c r="AG135" s="21">
        <v>1</v>
      </c>
      <c r="AH135" s="36" t="s">
        <v>494</v>
      </c>
      <c r="AI135" s="36">
        <v>-3</v>
      </c>
      <c r="AJ135" s="21">
        <v>1</v>
      </c>
      <c r="AK135" s="36" t="s">
        <v>494</v>
      </c>
      <c r="AL135" s="36">
        <v>1</v>
      </c>
      <c r="AM135" s="21">
        <v>1</v>
      </c>
      <c r="AN135" s="36" t="s">
        <v>494</v>
      </c>
      <c r="AO135" s="36">
        <v>-2</v>
      </c>
      <c r="AP135" s="21">
        <v>1</v>
      </c>
      <c r="AQ135" s="36" t="s">
        <v>494</v>
      </c>
      <c r="AR135" s="36">
        <v>1</v>
      </c>
      <c r="AS135" s="21">
        <v>1</v>
      </c>
      <c r="AT135" s="36" t="s">
        <v>494</v>
      </c>
      <c r="AU135" s="36">
        <v>10</v>
      </c>
      <c r="AV135" s="21">
        <v>1</v>
      </c>
      <c r="AW135" s="36" t="s">
        <v>494</v>
      </c>
      <c r="AX135" s="36">
        <v>-10</v>
      </c>
      <c r="AY135" s="21">
        <v>1</v>
      </c>
      <c r="AZ135" s="36" t="s">
        <v>494</v>
      </c>
      <c r="BA135" s="36">
        <v>4</v>
      </c>
      <c r="BB135" s="21">
        <v>1</v>
      </c>
      <c r="BC135" s="36" t="s">
        <v>606</v>
      </c>
      <c r="BD135" s="36">
        <v>-6</v>
      </c>
      <c r="BE135" s="21">
        <v>1</v>
      </c>
      <c r="BF135" s="21"/>
      <c r="BG135" s="21"/>
      <c r="BH135" s="21">
        <v>1</v>
      </c>
      <c r="BI135" s="21"/>
      <c r="BJ135" s="21"/>
      <c r="BK135" s="21">
        <v>1</v>
      </c>
    </row>
    <row r="136" spans="1:63" x14ac:dyDescent="0.25">
      <c r="A136" s="36" t="s">
        <v>255</v>
      </c>
      <c r="B136" s="36">
        <v>13</v>
      </c>
      <c r="C136" s="21">
        <v>2</v>
      </c>
      <c r="D136" s="36" t="s">
        <v>255</v>
      </c>
      <c r="E136" s="36">
        <v>-3</v>
      </c>
      <c r="F136" s="21">
        <v>2</v>
      </c>
      <c r="G136" s="36" t="s">
        <v>604</v>
      </c>
      <c r="H136" s="36">
        <v>5</v>
      </c>
      <c r="I136" s="21">
        <v>2</v>
      </c>
      <c r="J136" s="36" t="s">
        <v>604</v>
      </c>
      <c r="K136" s="36">
        <v>10</v>
      </c>
      <c r="L136" s="21">
        <v>2</v>
      </c>
      <c r="M136" s="36" t="s">
        <v>604</v>
      </c>
      <c r="N136" s="36">
        <v>4</v>
      </c>
      <c r="O136" s="21">
        <v>2</v>
      </c>
      <c r="P136" s="36" t="s">
        <v>604</v>
      </c>
      <c r="Q136" s="36">
        <v>-4</v>
      </c>
      <c r="R136" s="21">
        <v>2</v>
      </c>
      <c r="S136" s="36" t="s">
        <v>115</v>
      </c>
      <c r="T136" s="36">
        <v>4</v>
      </c>
      <c r="U136" s="21">
        <v>2</v>
      </c>
      <c r="V136" s="36" t="s">
        <v>115</v>
      </c>
      <c r="W136" s="36">
        <v>0</v>
      </c>
      <c r="X136" s="21">
        <v>2</v>
      </c>
      <c r="Y136" s="36" t="s">
        <v>604</v>
      </c>
      <c r="Z136" s="36">
        <v>-6</v>
      </c>
      <c r="AA136" s="21">
        <v>2</v>
      </c>
      <c r="AB136" s="36" t="s">
        <v>604</v>
      </c>
      <c r="AC136" s="36">
        <v>-3</v>
      </c>
      <c r="AD136" s="21">
        <v>2</v>
      </c>
      <c r="AE136" s="36" t="s">
        <v>604</v>
      </c>
      <c r="AF136" s="36">
        <v>-5</v>
      </c>
      <c r="AG136" s="21">
        <v>2</v>
      </c>
      <c r="AH136" s="36" t="s">
        <v>604</v>
      </c>
      <c r="AI136" s="36">
        <v>-3</v>
      </c>
      <c r="AJ136" s="21">
        <v>2</v>
      </c>
      <c r="AK136" s="36" t="s">
        <v>604</v>
      </c>
      <c r="AL136" s="36">
        <v>1</v>
      </c>
      <c r="AM136" s="21">
        <v>2</v>
      </c>
      <c r="AN136" s="36" t="s">
        <v>604</v>
      </c>
      <c r="AO136" s="36">
        <v>-2</v>
      </c>
      <c r="AP136" s="21">
        <v>2</v>
      </c>
      <c r="AQ136" s="36" t="s">
        <v>604</v>
      </c>
      <c r="AR136" s="36">
        <v>1</v>
      </c>
      <c r="AS136" s="21">
        <v>2</v>
      </c>
      <c r="AT136" s="36" t="s">
        <v>497</v>
      </c>
      <c r="AU136" s="36">
        <v>10</v>
      </c>
      <c r="AV136" s="21">
        <v>2</v>
      </c>
      <c r="AW136" s="36" t="s">
        <v>497</v>
      </c>
      <c r="AX136" s="36">
        <v>-10</v>
      </c>
      <c r="AY136" s="21">
        <v>2</v>
      </c>
      <c r="AZ136" s="36" t="s">
        <v>497</v>
      </c>
      <c r="BA136" s="36">
        <v>4</v>
      </c>
      <c r="BB136" s="21">
        <v>2</v>
      </c>
      <c r="BC136" s="36" t="s">
        <v>392</v>
      </c>
      <c r="BD136" s="36">
        <v>-6</v>
      </c>
      <c r="BE136" s="21">
        <v>2</v>
      </c>
      <c r="BF136" s="21"/>
      <c r="BG136" s="21"/>
      <c r="BH136" s="21">
        <v>2</v>
      </c>
      <c r="BI136" s="21"/>
      <c r="BJ136" s="21"/>
      <c r="BK136" s="21">
        <v>2</v>
      </c>
    </row>
    <row r="137" spans="1:63" x14ac:dyDescent="0.25">
      <c r="A137" s="36" t="s">
        <v>559</v>
      </c>
      <c r="B137" s="36">
        <v>13</v>
      </c>
      <c r="C137" s="21">
        <v>3</v>
      </c>
      <c r="D137" s="36" t="s">
        <v>559</v>
      </c>
      <c r="E137" s="36">
        <v>-3</v>
      </c>
      <c r="F137" s="21">
        <v>3</v>
      </c>
      <c r="G137" s="36" t="s">
        <v>559</v>
      </c>
      <c r="H137" s="36">
        <v>5</v>
      </c>
      <c r="I137" s="21">
        <v>3</v>
      </c>
      <c r="J137" s="36" t="s">
        <v>559</v>
      </c>
      <c r="K137" s="36">
        <v>10</v>
      </c>
      <c r="L137" s="21">
        <v>3</v>
      </c>
      <c r="M137" s="36" t="s">
        <v>559</v>
      </c>
      <c r="N137" s="36">
        <v>4</v>
      </c>
      <c r="O137" s="21">
        <v>3</v>
      </c>
      <c r="P137" s="36" t="s">
        <v>559</v>
      </c>
      <c r="Q137" s="36">
        <v>-4</v>
      </c>
      <c r="R137" s="21">
        <v>3</v>
      </c>
      <c r="S137" s="36" t="s">
        <v>559</v>
      </c>
      <c r="T137" s="36">
        <v>4</v>
      </c>
      <c r="U137" s="21">
        <v>3</v>
      </c>
      <c r="V137" s="36" t="s">
        <v>559</v>
      </c>
      <c r="W137" s="36">
        <v>0</v>
      </c>
      <c r="X137" s="21">
        <v>3</v>
      </c>
      <c r="Y137" s="36" t="s">
        <v>559</v>
      </c>
      <c r="Z137" s="36">
        <v>-6</v>
      </c>
      <c r="AA137" s="21">
        <v>3</v>
      </c>
      <c r="AB137" s="36" t="s">
        <v>559</v>
      </c>
      <c r="AC137" s="36">
        <v>-3</v>
      </c>
      <c r="AD137" s="21">
        <v>3</v>
      </c>
      <c r="AE137" s="36" t="s">
        <v>559</v>
      </c>
      <c r="AF137" s="36">
        <v>-5</v>
      </c>
      <c r="AG137" s="21">
        <v>3</v>
      </c>
      <c r="AH137" s="36" t="s">
        <v>497</v>
      </c>
      <c r="AI137" s="36">
        <v>-3</v>
      </c>
      <c r="AJ137" s="21">
        <v>3</v>
      </c>
      <c r="AK137" s="36" t="s">
        <v>497</v>
      </c>
      <c r="AL137" s="36">
        <v>1</v>
      </c>
      <c r="AM137" s="21">
        <v>3</v>
      </c>
      <c r="AN137" s="36" t="s">
        <v>497</v>
      </c>
      <c r="AO137" s="36">
        <v>-2</v>
      </c>
      <c r="AP137" s="21">
        <v>3</v>
      </c>
      <c r="AQ137" s="36" t="s">
        <v>497</v>
      </c>
      <c r="AR137" s="36">
        <v>1</v>
      </c>
      <c r="AS137" s="21">
        <v>3</v>
      </c>
      <c r="AT137" s="36" t="s">
        <v>391</v>
      </c>
      <c r="AU137" s="36">
        <v>10</v>
      </c>
      <c r="AV137" s="21">
        <v>3</v>
      </c>
      <c r="AW137" s="36" t="s">
        <v>413</v>
      </c>
      <c r="AX137" s="36">
        <v>-10</v>
      </c>
      <c r="AY137" s="21">
        <v>3</v>
      </c>
      <c r="AZ137" s="36" t="s">
        <v>413</v>
      </c>
      <c r="BA137" s="36">
        <v>4</v>
      </c>
      <c r="BB137" s="21">
        <v>3</v>
      </c>
      <c r="BC137" s="36" t="s">
        <v>734</v>
      </c>
      <c r="BD137" s="36">
        <v>-6</v>
      </c>
      <c r="BE137" s="21">
        <v>3</v>
      </c>
      <c r="BF137" s="21"/>
      <c r="BG137" s="21"/>
      <c r="BH137" s="21">
        <v>3</v>
      </c>
      <c r="BI137" s="21"/>
      <c r="BJ137" s="21"/>
      <c r="BK137" s="21">
        <v>3</v>
      </c>
    </row>
    <row r="138" spans="1:63" x14ac:dyDescent="0.25">
      <c r="A138" s="36" t="s">
        <v>12</v>
      </c>
      <c r="B138" s="36">
        <v>13</v>
      </c>
      <c r="C138" s="21">
        <v>4</v>
      </c>
      <c r="D138" s="36" t="s">
        <v>12</v>
      </c>
      <c r="E138" s="36">
        <v>-3</v>
      </c>
      <c r="F138" s="21">
        <v>4</v>
      </c>
      <c r="G138" s="36" t="s">
        <v>12</v>
      </c>
      <c r="H138" s="36">
        <v>5</v>
      </c>
      <c r="I138" s="21">
        <v>4</v>
      </c>
      <c r="J138" s="36" t="s">
        <v>54</v>
      </c>
      <c r="K138" s="36">
        <v>10</v>
      </c>
      <c r="L138" s="21">
        <v>4</v>
      </c>
      <c r="M138" s="36" t="s">
        <v>12</v>
      </c>
      <c r="N138" s="36">
        <v>4</v>
      </c>
      <c r="O138" s="21">
        <v>4</v>
      </c>
      <c r="P138" s="36" t="s">
        <v>12</v>
      </c>
      <c r="Q138" s="36">
        <v>-4</v>
      </c>
      <c r="R138" s="21">
        <v>4</v>
      </c>
      <c r="S138" s="36" t="s">
        <v>12</v>
      </c>
      <c r="T138" s="36">
        <v>4</v>
      </c>
      <c r="U138" s="21">
        <v>4</v>
      </c>
      <c r="V138" s="36" t="s">
        <v>12</v>
      </c>
      <c r="W138" s="36">
        <v>0</v>
      </c>
      <c r="X138" s="21">
        <v>4</v>
      </c>
      <c r="Y138" s="36" t="s">
        <v>12</v>
      </c>
      <c r="Z138" s="36">
        <v>-6</v>
      </c>
      <c r="AA138" s="21">
        <v>4</v>
      </c>
      <c r="AB138" s="36" t="s">
        <v>12</v>
      </c>
      <c r="AC138" s="36">
        <v>-3</v>
      </c>
      <c r="AD138" s="21">
        <v>4</v>
      </c>
      <c r="AE138" s="36" t="s">
        <v>12</v>
      </c>
      <c r="AF138" s="36">
        <v>-5</v>
      </c>
      <c r="AG138" s="21">
        <v>4</v>
      </c>
      <c r="AH138" s="36" t="s">
        <v>12</v>
      </c>
      <c r="AI138" s="36">
        <v>-3</v>
      </c>
      <c r="AJ138" s="21">
        <v>4</v>
      </c>
      <c r="AK138" s="36" t="s">
        <v>12</v>
      </c>
      <c r="AL138" s="36">
        <v>1</v>
      </c>
      <c r="AM138" s="21">
        <v>4</v>
      </c>
      <c r="AN138" s="36" t="s">
        <v>12</v>
      </c>
      <c r="AO138" s="36">
        <v>-2</v>
      </c>
      <c r="AP138" s="21">
        <v>4</v>
      </c>
      <c r="AQ138" s="36" t="s">
        <v>12</v>
      </c>
      <c r="AR138" s="36">
        <v>1</v>
      </c>
      <c r="AS138" s="21">
        <v>4</v>
      </c>
      <c r="AT138" s="36" t="s">
        <v>12</v>
      </c>
      <c r="AU138" s="36">
        <v>10</v>
      </c>
      <c r="AV138" s="21">
        <v>4</v>
      </c>
      <c r="AW138" s="36" t="s">
        <v>12</v>
      </c>
      <c r="AX138" s="36">
        <v>-10</v>
      </c>
      <c r="AY138" s="21">
        <v>4</v>
      </c>
      <c r="AZ138" s="36" t="s">
        <v>12</v>
      </c>
      <c r="BA138" s="36">
        <v>4</v>
      </c>
      <c r="BB138" s="21">
        <v>4</v>
      </c>
      <c r="BC138" s="36" t="s">
        <v>97</v>
      </c>
      <c r="BD138" s="36">
        <v>-6</v>
      </c>
      <c r="BE138" s="21">
        <v>4</v>
      </c>
      <c r="BF138" s="21"/>
      <c r="BG138" s="21"/>
      <c r="BH138" s="21">
        <v>4</v>
      </c>
      <c r="BI138" s="21"/>
      <c r="BJ138" s="21"/>
      <c r="BK138" s="21">
        <v>4</v>
      </c>
    </row>
    <row r="139" spans="1:63" x14ac:dyDescent="0.25">
      <c r="A139" s="36" t="s">
        <v>602</v>
      </c>
      <c r="B139" s="36">
        <v>-9</v>
      </c>
      <c r="C139" s="21">
        <v>1</v>
      </c>
      <c r="D139" s="36" t="s">
        <v>602</v>
      </c>
      <c r="E139" s="36">
        <v>-2</v>
      </c>
      <c r="F139" s="21">
        <v>1</v>
      </c>
      <c r="G139" s="36" t="s">
        <v>602</v>
      </c>
      <c r="H139" s="36">
        <v>-14</v>
      </c>
      <c r="I139" s="21">
        <v>1</v>
      </c>
      <c r="J139" s="36" t="s">
        <v>602</v>
      </c>
      <c r="K139" s="36">
        <v>14</v>
      </c>
      <c r="L139" s="21">
        <v>1</v>
      </c>
      <c r="M139" s="36" t="s">
        <v>602</v>
      </c>
      <c r="N139" s="36">
        <v>3</v>
      </c>
      <c r="O139" s="21">
        <v>1</v>
      </c>
      <c r="P139" s="36" t="s">
        <v>602</v>
      </c>
      <c r="Q139" s="36">
        <v>6</v>
      </c>
      <c r="R139" s="21">
        <v>1</v>
      </c>
      <c r="S139" s="36" t="s">
        <v>602</v>
      </c>
      <c r="T139" s="36">
        <v>3</v>
      </c>
      <c r="U139" s="21">
        <v>1</v>
      </c>
      <c r="V139" s="36" t="s">
        <v>602</v>
      </c>
      <c r="W139" s="36">
        <v>4</v>
      </c>
      <c r="X139" s="21">
        <v>1</v>
      </c>
      <c r="Y139" s="36" t="s">
        <v>602</v>
      </c>
      <c r="Z139" s="36">
        <v>9</v>
      </c>
      <c r="AA139" s="21">
        <v>1</v>
      </c>
      <c r="AB139" s="36" t="s">
        <v>602</v>
      </c>
      <c r="AC139" s="36">
        <v>-13</v>
      </c>
      <c r="AD139" s="21">
        <v>1</v>
      </c>
      <c r="AE139" s="36" t="s">
        <v>602</v>
      </c>
      <c r="AF139" s="36">
        <v>-5</v>
      </c>
      <c r="AG139" s="21">
        <v>1</v>
      </c>
      <c r="AH139" s="36" t="s">
        <v>602</v>
      </c>
      <c r="AI139" s="36">
        <v>6</v>
      </c>
      <c r="AJ139" s="21">
        <v>1</v>
      </c>
      <c r="AK139" s="36" t="s">
        <v>602</v>
      </c>
      <c r="AL139" s="36">
        <v>6</v>
      </c>
      <c r="AM139" s="21">
        <v>1</v>
      </c>
      <c r="AN139" s="36" t="s">
        <v>602</v>
      </c>
      <c r="AO139" s="36">
        <v>1</v>
      </c>
      <c r="AP139" s="21">
        <v>1</v>
      </c>
      <c r="AQ139" s="36" t="s">
        <v>602</v>
      </c>
      <c r="AR139" s="36">
        <v>0</v>
      </c>
      <c r="AS139" s="21">
        <v>1</v>
      </c>
      <c r="AT139" s="36" t="s">
        <v>602</v>
      </c>
      <c r="AU139" s="36">
        <v>4</v>
      </c>
      <c r="AV139" s="21">
        <v>1</v>
      </c>
      <c r="AW139" s="36" t="s">
        <v>604</v>
      </c>
      <c r="AX139" s="36">
        <v>-2</v>
      </c>
      <c r="AY139" s="21">
        <v>1</v>
      </c>
      <c r="AZ139" s="36" t="s">
        <v>602</v>
      </c>
      <c r="BA139" s="36">
        <v>-11</v>
      </c>
      <c r="BB139" s="21">
        <v>1</v>
      </c>
      <c r="BC139" s="36" t="s">
        <v>697</v>
      </c>
      <c r="BD139" s="36">
        <v>-7</v>
      </c>
      <c r="BE139" s="21">
        <v>1</v>
      </c>
      <c r="BF139" s="21"/>
      <c r="BG139" s="21"/>
      <c r="BH139" s="21">
        <v>1</v>
      </c>
      <c r="BI139" s="21"/>
      <c r="BJ139" s="21"/>
      <c r="BK139" s="21">
        <v>1</v>
      </c>
    </row>
    <row r="140" spans="1:63" x14ac:dyDescent="0.25">
      <c r="A140" s="36" t="s">
        <v>128</v>
      </c>
      <c r="B140" s="36">
        <v>-9</v>
      </c>
      <c r="C140" s="21">
        <v>2</v>
      </c>
      <c r="D140" s="36" t="s">
        <v>128</v>
      </c>
      <c r="E140" s="36">
        <v>-2</v>
      </c>
      <c r="F140" s="21">
        <v>2</v>
      </c>
      <c r="G140" s="36" t="s">
        <v>100</v>
      </c>
      <c r="H140" s="36">
        <v>-14</v>
      </c>
      <c r="I140" s="21">
        <v>2</v>
      </c>
      <c r="J140" s="36" t="s">
        <v>100</v>
      </c>
      <c r="K140" s="36">
        <v>14</v>
      </c>
      <c r="L140" s="21">
        <v>2</v>
      </c>
      <c r="M140" s="36" t="s">
        <v>497</v>
      </c>
      <c r="N140" s="36">
        <v>3</v>
      </c>
      <c r="O140" s="21">
        <v>2</v>
      </c>
      <c r="P140" s="36" t="s">
        <v>497</v>
      </c>
      <c r="Q140" s="36">
        <v>6</v>
      </c>
      <c r="R140" s="21">
        <v>2</v>
      </c>
      <c r="S140" s="36" t="s">
        <v>497</v>
      </c>
      <c r="T140" s="36">
        <v>3</v>
      </c>
      <c r="U140" s="21">
        <v>2</v>
      </c>
      <c r="V140" s="36" t="s">
        <v>497</v>
      </c>
      <c r="W140" s="36">
        <v>4</v>
      </c>
      <c r="X140" s="21">
        <v>2</v>
      </c>
      <c r="Y140" s="36" t="s">
        <v>497</v>
      </c>
      <c r="Z140" s="36">
        <v>9</v>
      </c>
      <c r="AA140" s="21">
        <v>2</v>
      </c>
      <c r="AB140" s="36" t="s">
        <v>497</v>
      </c>
      <c r="AC140" s="36">
        <v>-13</v>
      </c>
      <c r="AD140" s="21">
        <v>2</v>
      </c>
      <c r="AE140" s="36" t="s">
        <v>497</v>
      </c>
      <c r="AF140" s="36">
        <v>-5</v>
      </c>
      <c r="AG140" s="21">
        <v>2</v>
      </c>
      <c r="AH140" s="36" t="s">
        <v>559</v>
      </c>
      <c r="AI140" s="36">
        <v>6</v>
      </c>
      <c r="AJ140" s="21">
        <v>2</v>
      </c>
      <c r="AK140" s="36" t="s">
        <v>559</v>
      </c>
      <c r="AL140" s="36">
        <v>6</v>
      </c>
      <c r="AM140" s="21">
        <v>2</v>
      </c>
      <c r="AN140" s="36" t="s">
        <v>559</v>
      </c>
      <c r="AO140" s="36">
        <v>1</v>
      </c>
      <c r="AP140" s="21">
        <v>2</v>
      </c>
      <c r="AQ140" s="36" t="s">
        <v>559</v>
      </c>
      <c r="AR140" s="36">
        <v>0</v>
      </c>
      <c r="AS140" s="21">
        <v>2</v>
      </c>
      <c r="AT140" s="36" t="s">
        <v>559</v>
      </c>
      <c r="AU140" s="36">
        <v>4</v>
      </c>
      <c r="AV140" s="21">
        <v>2</v>
      </c>
      <c r="AW140" s="36" t="s">
        <v>559</v>
      </c>
      <c r="AX140" s="36">
        <v>-2</v>
      </c>
      <c r="AY140" s="21">
        <v>2</v>
      </c>
      <c r="AZ140" s="36" t="s">
        <v>559</v>
      </c>
      <c r="BA140" s="36">
        <v>-11</v>
      </c>
      <c r="BB140" s="21">
        <v>2</v>
      </c>
      <c r="BC140" s="36" t="s">
        <v>345</v>
      </c>
      <c r="BD140" s="36">
        <v>-7</v>
      </c>
      <c r="BE140" s="21">
        <v>2</v>
      </c>
      <c r="BF140" s="21"/>
      <c r="BG140" s="21"/>
      <c r="BH140" s="21">
        <v>2</v>
      </c>
      <c r="BI140" s="21"/>
      <c r="BJ140" s="21"/>
      <c r="BK140" s="21">
        <v>2</v>
      </c>
    </row>
    <row r="141" spans="1:63" x14ac:dyDescent="0.25">
      <c r="A141" s="36" t="s">
        <v>54</v>
      </c>
      <c r="B141" s="36">
        <v>-9</v>
      </c>
      <c r="C141" s="21">
        <v>3</v>
      </c>
      <c r="D141" s="36" t="s">
        <v>54</v>
      </c>
      <c r="E141" s="36">
        <v>-2</v>
      </c>
      <c r="F141" s="21">
        <v>3</v>
      </c>
      <c r="G141" s="36" t="s">
        <v>54</v>
      </c>
      <c r="H141" s="36">
        <v>-14</v>
      </c>
      <c r="I141" s="21">
        <v>3</v>
      </c>
      <c r="J141" s="36" t="s">
        <v>497</v>
      </c>
      <c r="K141" s="36">
        <v>14</v>
      </c>
      <c r="L141" s="21">
        <v>3</v>
      </c>
      <c r="M141" s="36" t="s">
        <v>413</v>
      </c>
      <c r="N141" s="36">
        <v>3</v>
      </c>
      <c r="O141" s="21">
        <v>3</v>
      </c>
      <c r="P141" s="36" t="s">
        <v>413</v>
      </c>
      <c r="Q141" s="36">
        <v>6</v>
      </c>
      <c r="R141" s="21">
        <v>3</v>
      </c>
      <c r="S141" s="36" t="s">
        <v>413</v>
      </c>
      <c r="T141" s="36">
        <v>3</v>
      </c>
      <c r="U141" s="21">
        <v>3</v>
      </c>
      <c r="V141" s="36" t="s">
        <v>413</v>
      </c>
      <c r="W141" s="36">
        <v>4</v>
      </c>
      <c r="X141" s="21">
        <v>3</v>
      </c>
      <c r="Y141" s="36" t="s">
        <v>413</v>
      </c>
      <c r="Z141" s="36">
        <v>9</v>
      </c>
      <c r="AA141" s="21">
        <v>3</v>
      </c>
      <c r="AB141" s="36" t="s">
        <v>413</v>
      </c>
      <c r="AC141" s="36">
        <v>-13</v>
      </c>
      <c r="AD141" s="21">
        <v>3</v>
      </c>
      <c r="AE141" s="36" t="s">
        <v>413</v>
      </c>
      <c r="AF141" s="36">
        <v>-5</v>
      </c>
      <c r="AG141" s="21">
        <v>3</v>
      </c>
      <c r="AH141" s="36" t="s">
        <v>413</v>
      </c>
      <c r="AI141" s="36">
        <v>6</v>
      </c>
      <c r="AJ141" s="21">
        <v>3</v>
      </c>
      <c r="AK141" s="36" t="s">
        <v>413</v>
      </c>
      <c r="AL141" s="36">
        <v>6</v>
      </c>
      <c r="AM141" s="21">
        <v>3</v>
      </c>
      <c r="AN141" s="36" t="s">
        <v>413</v>
      </c>
      <c r="AO141" s="36">
        <v>1</v>
      </c>
      <c r="AP141" s="21">
        <v>3</v>
      </c>
      <c r="AQ141" s="36" t="s">
        <v>413</v>
      </c>
      <c r="AR141" s="36">
        <v>0</v>
      </c>
      <c r="AS141" s="21">
        <v>3</v>
      </c>
      <c r="AT141" s="36" t="s">
        <v>413</v>
      </c>
      <c r="AU141" s="36">
        <v>4</v>
      </c>
      <c r="AV141" s="21">
        <v>3</v>
      </c>
      <c r="AW141" s="36" t="s">
        <v>36</v>
      </c>
      <c r="AX141" s="36">
        <v>-2</v>
      </c>
      <c r="AY141" s="21">
        <v>3</v>
      </c>
      <c r="AZ141" s="36" t="s">
        <v>31</v>
      </c>
      <c r="BA141" s="36">
        <v>-11</v>
      </c>
      <c r="BB141" s="21">
        <v>3</v>
      </c>
      <c r="BC141" s="36" t="s">
        <v>604</v>
      </c>
      <c r="BD141" s="36">
        <v>-7</v>
      </c>
      <c r="BE141" s="21">
        <v>3</v>
      </c>
      <c r="BF141" s="21"/>
      <c r="BG141" s="21"/>
      <c r="BH141" s="21">
        <v>3</v>
      </c>
      <c r="BI141" s="21"/>
      <c r="BJ141" s="21"/>
      <c r="BK141" s="21">
        <v>3</v>
      </c>
    </row>
    <row r="142" spans="1:63" x14ac:dyDescent="0.25">
      <c r="A142" s="36" t="s">
        <v>79</v>
      </c>
      <c r="B142" s="36">
        <v>-9</v>
      </c>
      <c r="C142" s="21">
        <v>4</v>
      </c>
      <c r="D142" s="36" t="s">
        <v>79</v>
      </c>
      <c r="E142" s="36">
        <v>-2</v>
      </c>
      <c r="F142" s="21">
        <v>4</v>
      </c>
      <c r="G142" s="36" t="s">
        <v>79</v>
      </c>
      <c r="H142" s="36">
        <v>-14</v>
      </c>
      <c r="I142" s="21">
        <v>4</v>
      </c>
      <c r="J142" s="36" t="s">
        <v>79</v>
      </c>
      <c r="K142" s="36">
        <v>14</v>
      </c>
      <c r="L142" s="21">
        <v>4</v>
      </c>
      <c r="M142" s="36" t="s">
        <v>79</v>
      </c>
      <c r="N142" s="36">
        <v>3</v>
      </c>
      <c r="O142" s="21">
        <v>4</v>
      </c>
      <c r="P142" s="36" t="s">
        <v>79</v>
      </c>
      <c r="Q142" s="36">
        <v>6</v>
      </c>
      <c r="R142" s="21">
        <v>4</v>
      </c>
      <c r="S142" s="36" t="s">
        <v>79</v>
      </c>
      <c r="T142" s="36">
        <v>3</v>
      </c>
      <c r="U142" s="21">
        <v>4</v>
      </c>
      <c r="V142" s="36" t="s">
        <v>79</v>
      </c>
      <c r="W142" s="36">
        <v>4</v>
      </c>
      <c r="X142" s="21">
        <v>4</v>
      </c>
      <c r="Y142" s="36" t="s">
        <v>79</v>
      </c>
      <c r="Z142" s="36">
        <v>9</v>
      </c>
      <c r="AA142" s="21">
        <v>4</v>
      </c>
      <c r="AB142" s="36" t="s">
        <v>79</v>
      </c>
      <c r="AC142" s="36">
        <v>-13</v>
      </c>
      <c r="AD142" s="21">
        <v>4</v>
      </c>
      <c r="AE142" s="36" t="s">
        <v>79</v>
      </c>
      <c r="AF142" s="36">
        <v>-5</v>
      </c>
      <c r="AG142" s="21">
        <v>4</v>
      </c>
      <c r="AH142" s="36" t="s">
        <v>79</v>
      </c>
      <c r="AI142" s="36">
        <v>6</v>
      </c>
      <c r="AJ142" s="21">
        <v>4</v>
      </c>
      <c r="AK142" s="36" t="s">
        <v>79</v>
      </c>
      <c r="AL142" s="36">
        <v>6</v>
      </c>
      <c r="AM142" s="21">
        <v>4</v>
      </c>
      <c r="AN142" s="36" t="s">
        <v>79</v>
      </c>
      <c r="AO142" s="36">
        <v>1</v>
      </c>
      <c r="AP142" s="21">
        <v>4</v>
      </c>
      <c r="AQ142" s="36" t="s">
        <v>79</v>
      </c>
      <c r="AR142" s="36">
        <v>0</v>
      </c>
      <c r="AS142" s="21">
        <v>4</v>
      </c>
      <c r="AT142" s="36" t="s">
        <v>79</v>
      </c>
      <c r="AU142" s="36">
        <v>4</v>
      </c>
      <c r="AV142" s="21">
        <v>4</v>
      </c>
      <c r="AW142" s="36" t="s">
        <v>79</v>
      </c>
      <c r="AX142" s="36">
        <v>-2</v>
      </c>
      <c r="AY142" s="21">
        <v>4</v>
      </c>
      <c r="AZ142" s="36" t="s">
        <v>79</v>
      </c>
      <c r="BA142" s="36">
        <v>-11</v>
      </c>
      <c r="BB142" s="21">
        <v>4</v>
      </c>
      <c r="BC142" s="36" t="s">
        <v>18</v>
      </c>
      <c r="BD142" s="36">
        <v>-7</v>
      </c>
      <c r="BE142" s="21">
        <v>4</v>
      </c>
      <c r="BF142" s="21"/>
      <c r="BG142" s="21"/>
      <c r="BH142" s="21">
        <v>4</v>
      </c>
      <c r="BI142" s="21"/>
      <c r="BJ142" s="21"/>
      <c r="BK142" s="21">
        <v>4</v>
      </c>
    </row>
    <row r="143" spans="1:63" x14ac:dyDescent="0.25">
      <c r="A143" s="36" t="s">
        <v>115</v>
      </c>
      <c r="B143" s="36">
        <v>11</v>
      </c>
      <c r="C143" s="21">
        <v>1</v>
      </c>
      <c r="D143" s="36" t="s">
        <v>115</v>
      </c>
      <c r="E143" s="36">
        <v>-4</v>
      </c>
      <c r="F143" s="21">
        <v>1</v>
      </c>
      <c r="G143" s="36" t="s">
        <v>605</v>
      </c>
      <c r="H143" s="36">
        <v>-9</v>
      </c>
      <c r="I143" s="21">
        <v>1</v>
      </c>
      <c r="J143" s="36" t="s">
        <v>128</v>
      </c>
      <c r="K143" s="36">
        <v>-16</v>
      </c>
      <c r="L143" s="21">
        <v>1</v>
      </c>
      <c r="M143" s="36" t="s">
        <v>128</v>
      </c>
      <c r="N143" s="36">
        <v>0</v>
      </c>
      <c r="O143" s="21">
        <v>1</v>
      </c>
      <c r="P143" s="36" t="s">
        <v>128</v>
      </c>
      <c r="Q143" s="36">
        <v>22</v>
      </c>
      <c r="R143" s="21">
        <v>1</v>
      </c>
      <c r="S143" s="36" t="s">
        <v>128</v>
      </c>
      <c r="T143" s="36">
        <v>-3</v>
      </c>
      <c r="U143" s="21">
        <v>1</v>
      </c>
      <c r="V143" s="36" t="s">
        <v>128</v>
      </c>
      <c r="W143" s="36">
        <v>6</v>
      </c>
      <c r="X143" s="21">
        <v>1</v>
      </c>
      <c r="Y143" s="36" t="s">
        <v>128</v>
      </c>
      <c r="Z143" s="36">
        <v>7</v>
      </c>
      <c r="AA143" s="21">
        <v>1</v>
      </c>
      <c r="AB143" s="36" t="s">
        <v>128</v>
      </c>
      <c r="AC143" s="36">
        <v>3</v>
      </c>
      <c r="AD143" s="21">
        <v>1</v>
      </c>
      <c r="AE143" s="36" t="s">
        <v>128</v>
      </c>
      <c r="AF143" s="36">
        <v>23</v>
      </c>
      <c r="AG143" s="21">
        <v>1</v>
      </c>
      <c r="AH143" s="36" t="s">
        <v>128</v>
      </c>
      <c r="AI143" s="36">
        <v>-5</v>
      </c>
      <c r="AJ143" s="21">
        <v>1</v>
      </c>
      <c r="AK143" s="36" t="s">
        <v>128</v>
      </c>
      <c r="AL143" s="36">
        <v>-2</v>
      </c>
      <c r="AM143" s="21">
        <v>1</v>
      </c>
      <c r="AN143" s="36" t="s">
        <v>157</v>
      </c>
      <c r="AO143" s="36">
        <v>-3</v>
      </c>
      <c r="AP143" s="21">
        <v>1</v>
      </c>
      <c r="AQ143" s="36" t="s">
        <v>128</v>
      </c>
      <c r="AR143" s="36">
        <v>-4</v>
      </c>
      <c r="AS143" s="21">
        <v>1</v>
      </c>
      <c r="AT143" s="36" t="s">
        <v>128</v>
      </c>
      <c r="AU143" s="36">
        <v>21</v>
      </c>
      <c r="AV143" s="21">
        <v>1</v>
      </c>
      <c r="AW143" s="36" t="s">
        <v>128</v>
      </c>
      <c r="AX143" s="36">
        <v>5</v>
      </c>
      <c r="AY143" s="21">
        <v>1</v>
      </c>
      <c r="AZ143" s="36" t="s">
        <v>128</v>
      </c>
      <c r="BA143" s="36">
        <v>-15</v>
      </c>
      <c r="BB143" s="21">
        <v>1</v>
      </c>
      <c r="BC143" s="36" t="s">
        <v>553</v>
      </c>
      <c r="BD143" s="36">
        <v>16</v>
      </c>
      <c r="BE143" s="21">
        <v>1</v>
      </c>
      <c r="BF143" s="21"/>
      <c r="BG143" s="21"/>
      <c r="BH143" s="21">
        <v>1</v>
      </c>
      <c r="BI143" s="21"/>
      <c r="BJ143" s="21"/>
      <c r="BK143" s="21">
        <v>1</v>
      </c>
    </row>
    <row r="144" spans="1:63" x14ac:dyDescent="0.25">
      <c r="A144" s="36" t="s">
        <v>71</v>
      </c>
      <c r="B144" s="36">
        <v>11</v>
      </c>
      <c r="C144" s="21">
        <v>2</v>
      </c>
      <c r="D144" s="36" t="s">
        <v>18</v>
      </c>
      <c r="E144" s="36">
        <v>-4</v>
      </c>
      <c r="F144" s="21">
        <v>2</v>
      </c>
      <c r="G144" s="36" t="s">
        <v>71</v>
      </c>
      <c r="H144" s="36">
        <v>-9</v>
      </c>
      <c r="I144" s="21">
        <v>2</v>
      </c>
      <c r="J144" s="36" t="s">
        <v>71</v>
      </c>
      <c r="K144" s="36">
        <v>-16</v>
      </c>
      <c r="L144" s="21">
        <v>2</v>
      </c>
      <c r="M144" s="36" t="s">
        <v>71</v>
      </c>
      <c r="N144" s="36">
        <v>0</v>
      </c>
      <c r="O144" s="21">
        <v>2</v>
      </c>
      <c r="P144" s="36" t="s">
        <v>71</v>
      </c>
      <c r="Q144" s="36">
        <v>22</v>
      </c>
      <c r="R144" s="21">
        <v>2</v>
      </c>
      <c r="S144" s="36" t="s">
        <v>71</v>
      </c>
      <c r="T144" s="36">
        <v>-3</v>
      </c>
      <c r="U144" s="21">
        <v>2</v>
      </c>
      <c r="V144" s="36" t="s">
        <v>71</v>
      </c>
      <c r="W144" s="36">
        <v>6</v>
      </c>
      <c r="X144" s="21">
        <v>2</v>
      </c>
      <c r="Y144" s="36" t="s">
        <v>71</v>
      </c>
      <c r="Z144" s="36">
        <v>7</v>
      </c>
      <c r="AA144" s="21">
        <v>2</v>
      </c>
      <c r="AB144" s="36" t="s">
        <v>71</v>
      </c>
      <c r="AC144" s="36">
        <v>3</v>
      </c>
      <c r="AD144" s="21">
        <v>2</v>
      </c>
      <c r="AE144" s="36" t="s">
        <v>71</v>
      </c>
      <c r="AF144" s="36">
        <v>23</v>
      </c>
      <c r="AG144" s="21">
        <v>2</v>
      </c>
      <c r="AH144" s="36" t="s">
        <v>71</v>
      </c>
      <c r="AI144" s="36">
        <v>-5</v>
      </c>
      <c r="AJ144" s="21">
        <v>2</v>
      </c>
      <c r="AK144" s="36" t="s">
        <v>71</v>
      </c>
      <c r="AL144" s="36">
        <v>-2</v>
      </c>
      <c r="AM144" s="21">
        <v>2</v>
      </c>
      <c r="AN144" s="36" t="s">
        <v>128</v>
      </c>
      <c r="AO144" s="36">
        <v>-3</v>
      </c>
      <c r="AP144" s="21">
        <v>2</v>
      </c>
      <c r="AQ144" s="36" t="s">
        <v>71</v>
      </c>
      <c r="AR144" s="36">
        <v>-4</v>
      </c>
      <c r="AS144" s="21">
        <v>2</v>
      </c>
      <c r="AT144" s="36" t="s">
        <v>71</v>
      </c>
      <c r="AU144" s="36">
        <v>21</v>
      </c>
      <c r="AV144" s="21">
        <v>2</v>
      </c>
      <c r="AW144" s="36" t="s">
        <v>71</v>
      </c>
      <c r="AX144" s="36">
        <v>5</v>
      </c>
      <c r="AY144" s="21">
        <v>2</v>
      </c>
      <c r="AZ144" s="36" t="s">
        <v>71</v>
      </c>
      <c r="BA144" s="36">
        <v>-15</v>
      </c>
      <c r="BB144" s="21">
        <v>2</v>
      </c>
      <c r="BC144" s="36" t="s">
        <v>252</v>
      </c>
      <c r="BD144" s="36">
        <v>16</v>
      </c>
      <c r="BE144" s="21">
        <v>2</v>
      </c>
      <c r="BF144" s="21"/>
      <c r="BG144" s="21"/>
      <c r="BH144" s="21">
        <v>2</v>
      </c>
      <c r="BI144" s="21"/>
      <c r="BJ144" s="21"/>
      <c r="BK144" s="21">
        <v>2</v>
      </c>
    </row>
    <row r="145" spans="1:63" x14ac:dyDescent="0.25">
      <c r="A145" s="36" t="s">
        <v>150</v>
      </c>
      <c r="B145" s="36">
        <v>11</v>
      </c>
      <c r="C145" s="21">
        <v>3</v>
      </c>
      <c r="D145" s="36" t="s">
        <v>71</v>
      </c>
      <c r="E145" s="36">
        <v>-4</v>
      </c>
      <c r="F145" s="21">
        <v>3</v>
      </c>
      <c r="G145" s="36" t="s">
        <v>150</v>
      </c>
      <c r="H145" s="36">
        <v>-9</v>
      </c>
      <c r="I145" s="21">
        <v>3</v>
      </c>
      <c r="J145" s="36" t="s">
        <v>150</v>
      </c>
      <c r="K145" s="36">
        <v>-16</v>
      </c>
      <c r="L145" s="21">
        <v>3</v>
      </c>
      <c r="M145" s="36" t="s">
        <v>150</v>
      </c>
      <c r="N145" s="36">
        <v>0</v>
      </c>
      <c r="O145" s="21">
        <v>3</v>
      </c>
      <c r="P145" s="36" t="s">
        <v>150</v>
      </c>
      <c r="Q145" s="36">
        <v>22</v>
      </c>
      <c r="R145" s="21">
        <v>3</v>
      </c>
      <c r="S145" s="36" t="s">
        <v>150</v>
      </c>
      <c r="T145" s="36">
        <v>-3</v>
      </c>
      <c r="U145" s="21">
        <v>3</v>
      </c>
      <c r="V145" s="36" t="s">
        <v>150</v>
      </c>
      <c r="W145" s="36">
        <v>6</v>
      </c>
      <c r="X145" s="21">
        <v>3</v>
      </c>
      <c r="Y145" s="36" t="s">
        <v>395</v>
      </c>
      <c r="Z145" s="36">
        <v>7</v>
      </c>
      <c r="AA145" s="21">
        <v>3</v>
      </c>
      <c r="AB145" s="36" t="s">
        <v>150</v>
      </c>
      <c r="AC145" s="36">
        <v>3</v>
      </c>
      <c r="AD145" s="21">
        <v>3</v>
      </c>
      <c r="AE145" s="36" t="s">
        <v>150</v>
      </c>
      <c r="AF145" s="36">
        <v>23</v>
      </c>
      <c r="AG145" s="21">
        <v>3</v>
      </c>
      <c r="AH145" s="36" t="s">
        <v>150</v>
      </c>
      <c r="AI145" s="36">
        <v>-5</v>
      </c>
      <c r="AJ145" s="21">
        <v>3</v>
      </c>
      <c r="AK145" s="36" t="s">
        <v>150</v>
      </c>
      <c r="AL145" s="36">
        <v>-2</v>
      </c>
      <c r="AM145" s="21">
        <v>3</v>
      </c>
      <c r="AN145" s="36" t="s">
        <v>71</v>
      </c>
      <c r="AO145" s="36">
        <v>-3</v>
      </c>
      <c r="AP145" s="21">
        <v>3</v>
      </c>
      <c r="AQ145" s="36" t="s">
        <v>391</v>
      </c>
      <c r="AR145" s="36">
        <v>-4</v>
      </c>
      <c r="AS145" s="21">
        <v>3</v>
      </c>
      <c r="AT145" s="36" t="s">
        <v>150</v>
      </c>
      <c r="AU145" s="36">
        <v>21</v>
      </c>
      <c r="AV145" s="21">
        <v>3</v>
      </c>
      <c r="AW145" s="36" t="s">
        <v>150</v>
      </c>
      <c r="AX145" s="36">
        <v>5</v>
      </c>
      <c r="AY145" s="21">
        <v>3</v>
      </c>
      <c r="AZ145" s="36" t="s">
        <v>150</v>
      </c>
      <c r="BA145" s="36">
        <v>-15</v>
      </c>
      <c r="BB145" s="21">
        <v>3</v>
      </c>
      <c r="BC145" s="36" t="s">
        <v>613</v>
      </c>
      <c r="BD145" s="36">
        <v>16</v>
      </c>
      <c r="BE145" s="21">
        <v>3</v>
      </c>
      <c r="BF145" s="21"/>
      <c r="BG145" s="21"/>
      <c r="BH145" s="21">
        <v>3</v>
      </c>
      <c r="BI145" s="21"/>
      <c r="BJ145" s="21"/>
      <c r="BK145" s="21">
        <v>3</v>
      </c>
    </row>
    <row r="146" spans="1:63" x14ac:dyDescent="0.25">
      <c r="A146" s="36" t="s">
        <v>413</v>
      </c>
      <c r="B146" s="36">
        <v>11</v>
      </c>
      <c r="C146" s="21">
        <v>4</v>
      </c>
      <c r="D146" s="36" t="s">
        <v>413</v>
      </c>
      <c r="E146" s="36">
        <v>-4</v>
      </c>
      <c r="F146" s="21">
        <v>4</v>
      </c>
      <c r="G146" s="36" t="s">
        <v>413</v>
      </c>
      <c r="H146" s="36">
        <v>-9</v>
      </c>
      <c r="I146" s="21">
        <v>4</v>
      </c>
      <c r="J146" s="36" t="s">
        <v>413</v>
      </c>
      <c r="K146" s="36">
        <v>-16</v>
      </c>
      <c r="L146" s="21">
        <v>4</v>
      </c>
      <c r="M146" s="36" t="s">
        <v>54</v>
      </c>
      <c r="N146" s="36">
        <v>0</v>
      </c>
      <c r="O146" s="21">
        <v>4</v>
      </c>
      <c r="P146" s="36" t="s">
        <v>54</v>
      </c>
      <c r="Q146" s="36">
        <v>22</v>
      </c>
      <c r="R146" s="21">
        <v>4</v>
      </c>
      <c r="S146" s="36" t="s">
        <v>54</v>
      </c>
      <c r="T146" s="36">
        <v>-3</v>
      </c>
      <c r="U146" s="21">
        <v>4</v>
      </c>
      <c r="V146" s="36" t="s">
        <v>54</v>
      </c>
      <c r="W146" s="36">
        <v>6</v>
      </c>
      <c r="X146" s="21">
        <v>4</v>
      </c>
      <c r="Y146" s="36" t="s">
        <v>54</v>
      </c>
      <c r="Z146" s="36">
        <v>7</v>
      </c>
      <c r="AA146" s="21">
        <v>4</v>
      </c>
      <c r="AB146" s="36" t="s">
        <v>54</v>
      </c>
      <c r="AC146" s="36">
        <v>3</v>
      </c>
      <c r="AD146" s="21">
        <v>4</v>
      </c>
      <c r="AE146" s="36" t="s">
        <v>54</v>
      </c>
      <c r="AF146" s="36">
        <v>23</v>
      </c>
      <c r="AG146" s="21">
        <v>4</v>
      </c>
      <c r="AH146" s="36" t="s">
        <v>54</v>
      </c>
      <c r="AI146" s="36">
        <v>-5</v>
      </c>
      <c r="AJ146" s="21">
        <v>4</v>
      </c>
      <c r="AK146" s="36" t="s">
        <v>54</v>
      </c>
      <c r="AL146" s="36">
        <v>-2</v>
      </c>
      <c r="AM146" s="21">
        <v>4</v>
      </c>
      <c r="AN146" s="36" t="s">
        <v>54</v>
      </c>
      <c r="AO146" s="36">
        <v>-3</v>
      </c>
      <c r="AP146" s="21">
        <v>4</v>
      </c>
      <c r="AQ146" s="36" t="s">
        <v>54</v>
      </c>
      <c r="AR146" s="36">
        <v>-4</v>
      </c>
      <c r="AS146" s="21">
        <v>4</v>
      </c>
      <c r="AT146" s="36" t="s">
        <v>54</v>
      </c>
      <c r="AU146" s="36">
        <v>21</v>
      </c>
      <c r="AV146" s="21">
        <v>4</v>
      </c>
      <c r="AW146" s="36" t="s">
        <v>54</v>
      </c>
      <c r="AX146" s="36">
        <v>5</v>
      </c>
      <c r="AY146" s="21">
        <v>4</v>
      </c>
      <c r="AZ146" s="36" t="s">
        <v>54</v>
      </c>
      <c r="BA146" s="36">
        <v>-15</v>
      </c>
      <c r="BB146" s="21">
        <v>4</v>
      </c>
      <c r="BC146" s="36" t="s">
        <v>234</v>
      </c>
      <c r="BD146" s="36">
        <v>16</v>
      </c>
      <c r="BE146" s="21">
        <v>4</v>
      </c>
      <c r="BF146" s="21"/>
      <c r="BG146" s="21"/>
      <c r="BH146" s="21">
        <v>4</v>
      </c>
      <c r="BI146" s="21"/>
      <c r="BJ146" s="21"/>
      <c r="BK146" s="21">
        <v>4</v>
      </c>
    </row>
    <row r="147" spans="1:63" x14ac:dyDescent="0.25">
      <c r="A147" s="36" t="s">
        <v>605</v>
      </c>
      <c r="B147" s="36">
        <v>12</v>
      </c>
      <c r="C147" s="21">
        <v>1</v>
      </c>
      <c r="D147" s="36" t="s">
        <v>615</v>
      </c>
      <c r="E147" s="36">
        <v>-4</v>
      </c>
      <c r="F147" s="21">
        <v>1</v>
      </c>
      <c r="G147" s="36" t="s">
        <v>615</v>
      </c>
      <c r="H147" s="36">
        <v>-10</v>
      </c>
      <c r="I147" s="21">
        <v>1</v>
      </c>
      <c r="J147" s="36" t="s">
        <v>605</v>
      </c>
      <c r="K147" s="36">
        <v>20</v>
      </c>
      <c r="L147" s="21">
        <v>1</v>
      </c>
      <c r="M147" s="36" t="s">
        <v>605</v>
      </c>
      <c r="N147" s="36">
        <v>8</v>
      </c>
      <c r="O147" s="21">
        <v>1</v>
      </c>
      <c r="P147" s="36" t="s">
        <v>605</v>
      </c>
      <c r="Q147" s="36">
        <v>5</v>
      </c>
      <c r="R147" s="21">
        <v>1</v>
      </c>
      <c r="S147" s="36" t="s">
        <v>605</v>
      </c>
      <c r="T147" s="36">
        <v>-6</v>
      </c>
      <c r="U147" s="21">
        <v>1</v>
      </c>
      <c r="V147" s="36" t="s">
        <v>605</v>
      </c>
      <c r="W147" s="36">
        <v>4</v>
      </c>
      <c r="X147" s="21">
        <v>1</v>
      </c>
      <c r="Y147" s="36" t="s">
        <v>605</v>
      </c>
      <c r="Z147" s="36">
        <v>-29</v>
      </c>
      <c r="AA147" s="21">
        <v>1</v>
      </c>
      <c r="AB147" s="36" t="s">
        <v>615</v>
      </c>
      <c r="AC147" s="36">
        <v>17</v>
      </c>
      <c r="AD147" s="21">
        <v>1</v>
      </c>
      <c r="AE147" s="36" t="s">
        <v>615</v>
      </c>
      <c r="AF147" s="36">
        <v>13</v>
      </c>
      <c r="AG147" s="21">
        <v>1</v>
      </c>
      <c r="AH147" s="36" t="s">
        <v>615</v>
      </c>
      <c r="AI147" s="36">
        <v>3</v>
      </c>
      <c r="AJ147" s="21">
        <v>1</v>
      </c>
      <c r="AK147" s="36">
        <v>0</v>
      </c>
      <c r="AL147" s="36">
        <v>0</v>
      </c>
      <c r="AM147" s="21">
        <v>1</v>
      </c>
      <c r="AN147" s="36" t="s">
        <v>615</v>
      </c>
      <c r="AO147" s="36">
        <v>6</v>
      </c>
      <c r="AP147" s="21">
        <v>1</v>
      </c>
      <c r="AQ147" s="36" t="s">
        <v>615</v>
      </c>
      <c r="AR147" s="36">
        <v>3</v>
      </c>
      <c r="AS147" s="21">
        <v>1</v>
      </c>
      <c r="AT147" s="36" t="s">
        <v>605</v>
      </c>
      <c r="AU147" s="36">
        <v>12</v>
      </c>
      <c r="AV147" s="21">
        <v>1</v>
      </c>
      <c r="AW147" s="36" t="s">
        <v>605</v>
      </c>
      <c r="AX147" s="36">
        <v>-7</v>
      </c>
      <c r="AY147" s="21">
        <v>1</v>
      </c>
      <c r="AZ147" s="36" t="s">
        <v>615</v>
      </c>
      <c r="BA147" s="36">
        <v>3</v>
      </c>
      <c r="BB147" s="21">
        <v>1</v>
      </c>
      <c r="BC147" s="21"/>
      <c r="BD147" s="21"/>
      <c r="BE147" s="21">
        <v>1</v>
      </c>
      <c r="BF147" s="21"/>
      <c r="BG147" s="21"/>
      <c r="BH147" s="21">
        <v>1</v>
      </c>
      <c r="BI147" s="21"/>
      <c r="BJ147" s="21"/>
      <c r="BK147" s="21">
        <v>1</v>
      </c>
    </row>
    <row r="148" spans="1:63" x14ac:dyDescent="0.25">
      <c r="A148" s="36" t="s">
        <v>712</v>
      </c>
      <c r="B148" s="36">
        <v>12</v>
      </c>
      <c r="C148" s="21">
        <v>2</v>
      </c>
      <c r="D148" s="36" t="s">
        <v>712</v>
      </c>
      <c r="E148" s="36">
        <v>-4</v>
      </c>
      <c r="F148" s="21">
        <v>2</v>
      </c>
      <c r="G148" s="36" t="s">
        <v>712</v>
      </c>
      <c r="H148" s="36">
        <v>-10</v>
      </c>
      <c r="I148" s="21">
        <v>2</v>
      </c>
      <c r="J148" s="36" t="s">
        <v>712</v>
      </c>
      <c r="K148" s="36">
        <v>20</v>
      </c>
      <c r="L148" s="21">
        <v>2</v>
      </c>
      <c r="M148" s="36" t="s">
        <v>712</v>
      </c>
      <c r="N148" s="36">
        <v>8</v>
      </c>
      <c r="O148" s="21">
        <v>2</v>
      </c>
      <c r="P148" s="36" t="s">
        <v>712</v>
      </c>
      <c r="Q148" s="36">
        <v>5</v>
      </c>
      <c r="R148" s="21">
        <v>2</v>
      </c>
      <c r="S148" s="36" t="s">
        <v>712</v>
      </c>
      <c r="T148" s="36">
        <v>-6</v>
      </c>
      <c r="U148" s="21">
        <v>2</v>
      </c>
      <c r="V148" s="36" t="s">
        <v>712</v>
      </c>
      <c r="W148" s="36">
        <v>4</v>
      </c>
      <c r="X148" s="21">
        <v>2</v>
      </c>
      <c r="Y148" s="36" t="s">
        <v>252</v>
      </c>
      <c r="Z148" s="36">
        <v>-29</v>
      </c>
      <c r="AA148" s="21">
        <v>2</v>
      </c>
      <c r="AB148" s="36" t="s">
        <v>712</v>
      </c>
      <c r="AC148" s="36">
        <v>17</v>
      </c>
      <c r="AD148" s="21">
        <v>2</v>
      </c>
      <c r="AE148" s="36" t="s">
        <v>712</v>
      </c>
      <c r="AF148" s="36">
        <v>13</v>
      </c>
      <c r="AG148" s="21">
        <v>2</v>
      </c>
      <c r="AH148" s="36" t="s">
        <v>712</v>
      </c>
      <c r="AI148" s="36">
        <v>3</v>
      </c>
      <c r="AJ148" s="21">
        <v>2</v>
      </c>
      <c r="AK148" s="36">
        <v>0</v>
      </c>
      <c r="AL148" s="36">
        <v>0</v>
      </c>
      <c r="AM148" s="21">
        <v>2</v>
      </c>
      <c r="AN148" s="36" t="s">
        <v>712</v>
      </c>
      <c r="AO148" s="36">
        <v>6</v>
      </c>
      <c r="AP148" s="21">
        <v>2</v>
      </c>
      <c r="AQ148" s="36" t="s">
        <v>392</v>
      </c>
      <c r="AR148" s="36">
        <v>3</v>
      </c>
      <c r="AS148" s="21">
        <v>2</v>
      </c>
      <c r="AT148" s="36" t="s">
        <v>615</v>
      </c>
      <c r="AU148" s="36">
        <v>12</v>
      </c>
      <c r="AV148" s="21">
        <v>2</v>
      </c>
      <c r="AW148" s="36" t="s">
        <v>609</v>
      </c>
      <c r="AX148" s="36">
        <v>-7</v>
      </c>
      <c r="AY148" s="21">
        <v>2</v>
      </c>
      <c r="AZ148" s="36" t="s">
        <v>712</v>
      </c>
      <c r="BA148" s="36">
        <v>3</v>
      </c>
      <c r="BB148" s="21">
        <v>2</v>
      </c>
      <c r="BC148" s="21"/>
      <c r="BD148" s="21"/>
      <c r="BE148" s="21">
        <v>2</v>
      </c>
      <c r="BF148" s="21"/>
      <c r="BG148" s="21"/>
      <c r="BH148" s="21">
        <v>2</v>
      </c>
      <c r="BI148" s="21"/>
      <c r="BJ148" s="21"/>
      <c r="BK148" s="21">
        <v>2</v>
      </c>
    </row>
    <row r="149" spans="1:63" x14ac:dyDescent="0.25">
      <c r="A149" s="36" t="s">
        <v>106</v>
      </c>
      <c r="B149" s="36">
        <v>12</v>
      </c>
      <c r="C149" s="21">
        <v>3</v>
      </c>
      <c r="D149" s="36" t="s">
        <v>106</v>
      </c>
      <c r="E149" s="36">
        <v>-4</v>
      </c>
      <c r="F149" s="21">
        <v>3</v>
      </c>
      <c r="G149" s="36" t="s">
        <v>15</v>
      </c>
      <c r="H149" s="36">
        <v>-10</v>
      </c>
      <c r="I149" s="21">
        <v>3</v>
      </c>
      <c r="J149" s="36" t="s">
        <v>15</v>
      </c>
      <c r="K149" s="36">
        <v>20</v>
      </c>
      <c r="L149" s="21">
        <v>3</v>
      </c>
      <c r="M149" s="36" t="s">
        <v>15</v>
      </c>
      <c r="N149" s="36">
        <v>8</v>
      </c>
      <c r="O149" s="21">
        <v>3</v>
      </c>
      <c r="P149" s="36" t="s">
        <v>15</v>
      </c>
      <c r="Q149" s="36">
        <v>5</v>
      </c>
      <c r="R149" s="21">
        <v>3</v>
      </c>
      <c r="S149" s="36" t="s">
        <v>15</v>
      </c>
      <c r="T149" s="36">
        <v>-6</v>
      </c>
      <c r="U149" s="21">
        <v>3</v>
      </c>
      <c r="V149" s="36" t="s">
        <v>15</v>
      </c>
      <c r="W149" s="36">
        <v>4</v>
      </c>
      <c r="X149" s="21">
        <v>3</v>
      </c>
      <c r="Y149" s="36" t="s">
        <v>15</v>
      </c>
      <c r="Z149" s="36">
        <v>-29</v>
      </c>
      <c r="AA149" s="21">
        <v>3</v>
      </c>
      <c r="AB149" s="36" t="s">
        <v>60</v>
      </c>
      <c r="AC149" s="36">
        <v>17</v>
      </c>
      <c r="AD149" s="21">
        <v>3</v>
      </c>
      <c r="AE149" s="36" t="s">
        <v>60</v>
      </c>
      <c r="AF149" s="36">
        <v>13</v>
      </c>
      <c r="AG149" s="21">
        <v>3</v>
      </c>
      <c r="AH149" s="36" t="s">
        <v>15</v>
      </c>
      <c r="AI149" s="36">
        <v>3</v>
      </c>
      <c r="AJ149" s="21">
        <v>3</v>
      </c>
      <c r="AK149" s="36">
        <v>0</v>
      </c>
      <c r="AL149" s="36">
        <v>0</v>
      </c>
      <c r="AM149" s="21">
        <v>3</v>
      </c>
      <c r="AN149" s="36" t="s">
        <v>15</v>
      </c>
      <c r="AO149" s="36">
        <v>6</v>
      </c>
      <c r="AP149" s="21">
        <v>3</v>
      </c>
      <c r="AQ149" s="36" t="s">
        <v>712</v>
      </c>
      <c r="AR149" s="36">
        <v>3</v>
      </c>
      <c r="AS149" s="21">
        <v>3</v>
      </c>
      <c r="AT149" s="36" t="s">
        <v>712</v>
      </c>
      <c r="AU149" s="36">
        <v>12</v>
      </c>
      <c r="AV149" s="21">
        <v>3</v>
      </c>
      <c r="AW149" s="36" t="s">
        <v>15</v>
      </c>
      <c r="AX149" s="36">
        <v>-7</v>
      </c>
      <c r="AY149" s="21">
        <v>3</v>
      </c>
      <c r="AZ149" s="36" t="s">
        <v>15</v>
      </c>
      <c r="BA149" s="36">
        <v>3</v>
      </c>
      <c r="BB149" s="21">
        <v>3</v>
      </c>
      <c r="BC149" s="21"/>
      <c r="BD149" s="21"/>
      <c r="BE149" s="21">
        <v>3</v>
      </c>
      <c r="BF149" s="21"/>
      <c r="BG149" s="21"/>
      <c r="BH149" s="21">
        <v>3</v>
      </c>
      <c r="BI149" s="21"/>
      <c r="BJ149" s="21"/>
      <c r="BK149" s="21">
        <v>3</v>
      </c>
    </row>
    <row r="150" spans="1:63" x14ac:dyDescent="0.25">
      <c r="A150" s="36" t="s">
        <v>100</v>
      </c>
      <c r="B150" s="36">
        <v>12</v>
      </c>
      <c r="C150" s="21">
        <v>4</v>
      </c>
      <c r="D150" s="36" t="s">
        <v>100</v>
      </c>
      <c r="E150" s="36">
        <v>-4</v>
      </c>
      <c r="F150" s="21">
        <v>4</v>
      </c>
      <c r="G150" s="36" t="s">
        <v>106</v>
      </c>
      <c r="H150" s="36">
        <v>-10</v>
      </c>
      <c r="I150" s="21">
        <v>4</v>
      </c>
      <c r="J150" s="36" t="s">
        <v>106</v>
      </c>
      <c r="K150" s="36">
        <v>20</v>
      </c>
      <c r="L150" s="21">
        <v>4</v>
      </c>
      <c r="M150" s="36" t="s">
        <v>106</v>
      </c>
      <c r="N150" s="36">
        <v>8</v>
      </c>
      <c r="O150" s="21">
        <v>4</v>
      </c>
      <c r="P150" s="36" t="s">
        <v>106</v>
      </c>
      <c r="Q150" s="36">
        <v>5</v>
      </c>
      <c r="R150" s="21">
        <v>4</v>
      </c>
      <c r="S150" s="36" t="s">
        <v>106</v>
      </c>
      <c r="T150" s="36">
        <v>-6</v>
      </c>
      <c r="U150" s="21">
        <v>4</v>
      </c>
      <c r="V150" s="36" t="s">
        <v>100</v>
      </c>
      <c r="W150" s="36">
        <v>4</v>
      </c>
      <c r="X150" s="21">
        <v>4</v>
      </c>
      <c r="Y150" s="36" t="s">
        <v>100</v>
      </c>
      <c r="Z150" s="36">
        <v>-29</v>
      </c>
      <c r="AA150" s="21">
        <v>4</v>
      </c>
      <c r="AB150" s="36" t="s">
        <v>100</v>
      </c>
      <c r="AC150" s="36">
        <v>17</v>
      </c>
      <c r="AD150" s="21">
        <v>4</v>
      </c>
      <c r="AE150" s="36" t="s">
        <v>100</v>
      </c>
      <c r="AF150" s="36">
        <v>13</v>
      </c>
      <c r="AG150" s="21">
        <v>4</v>
      </c>
      <c r="AH150" s="36" t="s">
        <v>100</v>
      </c>
      <c r="AI150" s="36">
        <v>3</v>
      </c>
      <c r="AJ150" s="21">
        <v>4</v>
      </c>
      <c r="AK150" s="36">
        <v>0</v>
      </c>
      <c r="AL150" s="36">
        <v>0</v>
      </c>
      <c r="AM150" s="21">
        <v>4</v>
      </c>
      <c r="AN150" s="36" t="s">
        <v>100</v>
      </c>
      <c r="AO150" s="36">
        <v>6</v>
      </c>
      <c r="AP150" s="21">
        <v>4</v>
      </c>
      <c r="AQ150" s="36" t="s">
        <v>100</v>
      </c>
      <c r="AR150" s="36">
        <v>3</v>
      </c>
      <c r="AS150" s="21">
        <v>4</v>
      </c>
      <c r="AT150" s="36" t="s">
        <v>15</v>
      </c>
      <c r="AU150" s="36">
        <v>12</v>
      </c>
      <c r="AV150" s="21">
        <v>4</v>
      </c>
      <c r="AW150" s="36" t="s">
        <v>100</v>
      </c>
      <c r="AX150" s="36">
        <v>-7</v>
      </c>
      <c r="AY150" s="21">
        <v>4</v>
      </c>
      <c r="AZ150" s="36" t="s">
        <v>100</v>
      </c>
      <c r="BA150" s="36">
        <v>3</v>
      </c>
      <c r="BB150" s="21">
        <v>4</v>
      </c>
      <c r="BC150" s="21"/>
      <c r="BD150" s="21"/>
      <c r="BE150" s="21">
        <v>4</v>
      </c>
      <c r="BF150" s="21"/>
      <c r="BG150" s="21"/>
      <c r="BH150" s="21">
        <v>4</v>
      </c>
      <c r="BI150" s="21"/>
      <c r="BJ150" s="21"/>
      <c r="BK150" s="21">
        <v>4</v>
      </c>
    </row>
    <row r="151" spans="1:63" x14ac:dyDescent="0.25">
      <c r="A151" s="36" t="s">
        <v>606</v>
      </c>
      <c r="B151" s="36">
        <v>-16</v>
      </c>
      <c r="C151" s="21">
        <v>1</v>
      </c>
      <c r="D151" s="36" t="s">
        <v>606</v>
      </c>
      <c r="E151" s="36">
        <v>16</v>
      </c>
      <c r="F151" s="21">
        <v>1</v>
      </c>
      <c r="G151" s="36" t="s">
        <v>606</v>
      </c>
      <c r="H151" s="36">
        <v>19</v>
      </c>
      <c r="I151" s="21">
        <v>1</v>
      </c>
      <c r="J151" s="36" t="s">
        <v>606</v>
      </c>
      <c r="K151" s="36">
        <v>22</v>
      </c>
      <c r="L151" s="21">
        <v>1</v>
      </c>
      <c r="M151" s="36" t="s">
        <v>606</v>
      </c>
      <c r="N151" s="36">
        <v>12</v>
      </c>
      <c r="O151" s="21">
        <v>1</v>
      </c>
      <c r="P151" s="36" t="s">
        <v>606</v>
      </c>
      <c r="Q151" s="36">
        <v>4</v>
      </c>
      <c r="R151" s="21">
        <v>1</v>
      </c>
      <c r="S151" s="36" t="s">
        <v>606</v>
      </c>
      <c r="T151" s="36">
        <v>6</v>
      </c>
      <c r="U151" s="21">
        <v>1</v>
      </c>
      <c r="V151" s="36" t="s">
        <v>606</v>
      </c>
      <c r="W151" s="36">
        <v>4</v>
      </c>
      <c r="X151" s="21">
        <v>1</v>
      </c>
      <c r="Y151" s="36" t="s">
        <v>606</v>
      </c>
      <c r="Z151" s="36">
        <v>-3</v>
      </c>
      <c r="AA151" s="21">
        <v>1</v>
      </c>
      <c r="AB151" s="36" t="s">
        <v>606</v>
      </c>
      <c r="AC151" s="36">
        <v>5</v>
      </c>
      <c r="AD151" s="21">
        <v>1</v>
      </c>
      <c r="AE151" s="36" t="s">
        <v>606</v>
      </c>
      <c r="AF151" s="36">
        <v>7</v>
      </c>
      <c r="AG151" s="21">
        <v>1</v>
      </c>
      <c r="AH151" s="36" t="s">
        <v>606</v>
      </c>
      <c r="AI151" s="36">
        <v>-11</v>
      </c>
      <c r="AJ151" s="21">
        <v>1</v>
      </c>
      <c r="AK151" s="36">
        <v>0</v>
      </c>
      <c r="AL151" s="36">
        <v>0</v>
      </c>
      <c r="AM151" s="21">
        <v>1</v>
      </c>
      <c r="AN151" s="36" t="s">
        <v>606</v>
      </c>
      <c r="AO151" s="36">
        <v>5</v>
      </c>
      <c r="AP151" s="21">
        <v>1</v>
      </c>
      <c r="AQ151" s="36" t="s">
        <v>606</v>
      </c>
      <c r="AR151" s="36">
        <v>-6</v>
      </c>
      <c r="AS151" s="21">
        <v>1</v>
      </c>
      <c r="AT151" s="36" t="s">
        <v>606</v>
      </c>
      <c r="AU151" s="36">
        <v>4</v>
      </c>
      <c r="AV151" s="21">
        <v>1</v>
      </c>
      <c r="AW151" s="36" t="s">
        <v>606</v>
      </c>
      <c r="AX151" s="36">
        <v>-8</v>
      </c>
      <c r="AY151" s="21">
        <v>1</v>
      </c>
      <c r="AZ151" s="36" t="s">
        <v>606</v>
      </c>
      <c r="BA151" s="36">
        <v>-11</v>
      </c>
      <c r="BB151" s="21">
        <v>1</v>
      </c>
      <c r="BC151" s="21"/>
      <c r="BD151" s="21"/>
      <c r="BE151" s="21">
        <v>1</v>
      </c>
      <c r="BF151" s="21"/>
      <c r="BG151" s="21"/>
      <c r="BH151" s="21">
        <v>1</v>
      </c>
      <c r="BI151" s="21"/>
      <c r="BJ151" s="21"/>
      <c r="BK151" s="21">
        <v>1</v>
      </c>
    </row>
    <row r="152" spans="1:63" x14ac:dyDescent="0.25">
      <c r="A152" s="36" t="s">
        <v>734</v>
      </c>
      <c r="B152" s="36">
        <v>-16</v>
      </c>
      <c r="C152" s="21">
        <v>2</v>
      </c>
      <c r="D152" s="36" t="s">
        <v>392</v>
      </c>
      <c r="E152" s="36">
        <v>16</v>
      </c>
      <c r="F152" s="21">
        <v>2</v>
      </c>
      <c r="G152" s="36" t="s">
        <v>392</v>
      </c>
      <c r="H152" s="36">
        <v>19</v>
      </c>
      <c r="I152" s="21">
        <v>2</v>
      </c>
      <c r="J152" s="36" t="s">
        <v>392</v>
      </c>
      <c r="K152" s="36">
        <v>22</v>
      </c>
      <c r="L152" s="21">
        <v>2</v>
      </c>
      <c r="M152" s="36" t="s">
        <v>392</v>
      </c>
      <c r="N152" s="36">
        <v>12</v>
      </c>
      <c r="O152" s="21">
        <v>2</v>
      </c>
      <c r="P152" s="36" t="s">
        <v>392</v>
      </c>
      <c r="Q152" s="36">
        <v>4</v>
      </c>
      <c r="R152" s="21">
        <v>2</v>
      </c>
      <c r="S152" s="36" t="s">
        <v>392</v>
      </c>
      <c r="T152" s="36">
        <v>6</v>
      </c>
      <c r="U152" s="21">
        <v>2</v>
      </c>
      <c r="V152" s="36" t="s">
        <v>252</v>
      </c>
      <c r="W152" s="36">
        <v>4</v>
      </c>
      <c r="X152" s="21">
        <v>2</v>
      </c>
      <c r="Y152" s="36" t="s">
        <v>392</v>
      </c>
      <c r="Z152" s="36">
        <v>-3</v>
      </c>
      <c r="AA152" s="21">
        <v>2</v>
      </c>
      <c r="AB152" s="36" t="s">
        <v>392</v>
      </c>
      <c r="AC152" s="36">
        <v>5</v>
      </c>
      <c r="AD152" s="21">
        <v>2</v>
      </c>
      <c r="AE152" s="36" t="s">
        <v>392</v>
      </c>
      <c r="AF152" s="36">
        <v>7</v>
      </c>
      <c r="AG152" s="21">
        <v>2</v>
      </c>
      <c r="AH152" s="36" t="s">
        <v>392</v>
      </c>
      <c r="AI152" s="36">
        <v>-11</v>
      </c>
      <c r="AJ152" s="21">
        <v>2</v>
      </c>
      <c r="AK152" s="36">
        <v>0</v>
      </c>
      <c r="AL152" s="36">
        <v>0</v>
      </c>
      <c r="AM152" s="21">
        <v>2</v>
      </c>
      <c r="AN152" s="36" t="s">
        <v>126</v>
      </c>
      <c r="AO152" s="36">
        <v>5</v>
      </c>
      <c r="AP152" s="21">
        <v>2</v>
      </c>
      <c r="AQ152" s="36" t="s">
        <v>126</v>
      </c>
      <c r="AR152" s="36">
        <v>-6</v>
      </c>
      <c r="AS152" s="21">
        <v>2</v>
      </c>
      <c r="AT152" s="36" t="s">
        <v>392</v>
      </c>
      <c r="AU152" s="36">
        <v>4</v>
      </c>
      <c r="AV152" s="21">
        <v>2</v>
      </c>
      <c r="AW152" s="36" t="s">
        <v>392</v>
      </c>
      <c r="AX152" s="36">
        <v>-8</v>
      </c>
      <c r="AY152" s="21">
        <v>2</v>
      </c>
      <c r="AZ152" s="36" t="s">
        <v>392</v>
      </c>
      <c r="BA152" s="36">
        <v>-11</v>
      </c>
      <c r="BB152" s="21">
        <v>2</v>
      </c>
      <c r="BC152" s="21"/>
      <c r="BD152" s="21"/>
      <c r="BE152" s="21">
        <v>2</v>
      </c>
      <c r="BF152" s="21"/>
      <c r="BG152" s="21"/>
      <c r="BH152" s="21">
        <v>2</v>
      </c>
      <c r="BI152" s="21"/>
      <c r="BJ152" s="21"/>
      <c r="BK152" s="21">
        <v>2</v>
      </c>
    </row>
    <row r="153" spans="1:63" x14ac:dyDescent="0.25">
      <c r="A153" s="36" t="s">
        <v>392</v>
      </c>
      <c r="B153" s="36">
        <v>-16</v>
      </c>
      <c r="C153" s="21">
        <v>3</v>
      </c>
      <c r="D153" s="36" t="s">
        <v>734</v>
      </c>
      <c r="E153" s="36">
        <v>16</v>
      </c>
      <c r="F153" s="21">
        <v>3</v>
      </c>
      <c r="G153" s="36" t="s">
        <v>734</v>
      </c>
      <c r="H153" s="36">
        <v>19</v>
      </c>
      <c r="I153" s="21">
        <v>3</v>
      </c>
      <c r="J153" s="36" t="s">
        <v>734</v>
      </c>
      <c r="K153" s="36">
        <v>22</v>
      </c>
      <c r="L153" s="21">
        <v>3</v>
      </c>
      <c r="M153" s="36" t="s">
        <v>734</v>
      </c>
      <c r="N153" s="36">
        <v>12</v>
      </c>
      <c r="O153" s="21">
        <v>3</v>
      </c>
      <c r="P153" s="36" t="s">
        <v>734</v>
      </c>
      <c r="Q153" s="36">
        <v>4</v>
      </c>
      <c r="R153" s="21">
        <v>3</v>
      </c>
      <c r="S153" s="36" t="s">
        <v>734</v>
      </c>
      <c r="T153" s="36">
        <v>6</v>
      </c>
      <c r="U153" s="21">
        <v>3</v>
      </c>
      <c r="V153" s="36" t="s">
        <v>734</v>
      </c>
      <c r="W153" s="36">
        <v>4</v>
      </c>
      <c r="X153" s="21">
        <v>3</v>
      </c>
      <c r="Y153" s="36" t="s">
        <v>734</v>
      </c>
      <c r="Z153" s="36">
        <v>-3</v>
      </c>
      <c r="AA153" s="21">
        <v>3</v>
      </c>
      <c r="AB153" s="36" t="s">
        <v>613</v>
      </c>
      <c r="AC153" s="36">
        <v>5</v>
      </c>
      <c r="AD153" s="21">
        <v>3</v>
      </c>
      <c r="AE153" s="36" t="s">
        <v>613</v>
      </c>
      <c r="AF153" s="36">
        <v>7</v>
      </c>
      <c r="AG153" s="21">
        <v>3</v>
      </c>
      <c r="AH153" s="36" t="s">
        <v>734</v>
      </c>
      <c r="AI153" s="36">
        <v>-11</v>
      </c>
      <c r="AJ153" s="21">
        <v>3</v>
      </c>
      <c r="AK153" s="36">
        <v>0</v>
      </c>
      <c r="AL153" s="36">
        <v>0</v>
      </c>
      <c r="AM153" s="21">
        <v>3</v>
      </c>
      <c r="AN153" s="36" t="s">
        <v>392</v>
      </c>
      <c r="AO153" s="36">
        <v>5</v>
      </c>
      <c r="AP153" s="21">
        <v>3</v>
      </c>
      <c r="AQ153" s="36" t="s">
        <v>734</v>
      </c>
      <c r="AR153" s="36">
        <v>-6</v>
      </c>
      <c r="AS153" s="21">
        <v>3</v>
      </c>
      <c r="AT153" s="36" t="s">
        <v>613</v>
      </c>
      <c r="AU153" s="36">
        <v>4</v>
      </c>
      <c r="AV153" s="21">
        <v>3</v>
      </c>
      <c r="AW153" s="36" t="s">
        <v>734</v>
      </c>
      <c r="AX153" s="36">
        <v>-8</v>
      </c>
      <c r="AY153" s="21">
        <v>3</v>
      </c>
      <c r="AZ153" s="36" t="s">
        <v>734</v>
      </c>
      <c r="BA153" s="36">
        <v>-11</v>
      </c>
      <c r="BB153" s="21">
        <v>3</v>
      </c>
      <c r="BC153" s="21"/>
      <c r="BD153" s="21"/>
      <c r="BE153" s="21">
        <v>3</v>
      </c>
      <c r="BF153" s="21"/>
      <c r="BG153" s="21"/>
      <c r="BH153" s="21">
        <v>3</v>
      </c>
      <c r="BI153" s="21"/>
      <c r="BJ153" s="21"/>
      <c r="BK153" s="21">
        <v>3</v>
      </c>
    </row>
    <row r="154" spans="1:63" x14ac:dyDescent="0.25">
      <c r="A154" s="36" t="s">
        <v>97</v>
      </c>
      <c r="B154" s="36">
        <v>-16</v>
      </c>
      <c r="C154" s="21">
        <v>4</v>
      </c>
      <c r="D154" s="36" t="s">
        <v>97</v>
      </c>
      <c r="E154" s="36">
        <v>16</v>
      </c>
      <c r="F154" s="21">
        <v>4</v>
      </c>
      <c r="G154" s="36" t="s">
        <v>97</v>
      </c>
      <c r="H154" s="36">
        <v>19</v>
      </c>
      <c r="I154" s="21">
        <v>4</v>
      </c>
      <c r="J154" s="36" t="s">
        <v>97</v>
      </c>
      <c r="K154" s="36">
        <v>22</v>
      </c>
      <c r="L154" s="21">
        <v>4</v>
      </c>
      <c r="M154" s="36" t="s">
        <v>97</v>
      </c>
      <c r="N154" s="36">
        <v>12</v>
      </c>
      <c r="O154" s="21">
        <v>4</v>
      </c>
      <c r="P154" s="36" t="s">
        <v>97</v>
      </c>
      <c r="Q154" s="36">
        <v>4</v>
      </c>
      <c r="R154" s="21">
        <v>4</v>
      </c>
      <c r="S154" s="36" t="s">
        <v>97</v>
      </c>
      <c r="T154" s="36">
        <v>6</v>
      </c>
      <c r="U154" s="21">
        <v>4</v>
      </c>
      <c r="V154" s="36" t="s">
        <v>97</v>
      </c>
      <c r="W154" s="36">
        <v>4</v>
      </c>
      <c r="X154" s="21">
        <v>4</v>
      </c>
      <c r="Y154" s="36" t="s">
        <v>97</v>
      </c>
      <c r="Z154" s="36">
        <v>-3</v>
      </c>
      <c r="AA154" s="21">
        <v>4</v>
      </c>
      <c r="AB154" s="36" t="s">
        <v>15</v>
      </c>
      <c r="AC154" s="36">
        <v>5</v>
      </c>
      <c r="AD154" s="21">
        <v>4</v>
      </c>
      <c r="AE154" s="36" t="s">
        <v>15</v>
      </c>
      <c r="AF154" s="36">
        <v>7</v>
      </c>
      <c r="AG154" s="21">
        <v>4</v>
      </c>
      <c r="AH154" s="36" t="s">
        <v>97</v>
      </c>
      <c r="AI154" s="36">
        <v>-11</v>
      </c>
      <c r="AJ154" s="21">
        <v>4</v>
      </c>
      <c r="AK154" s="36">
        <v>0</v>
      </c>
      <c r="AL154" s="36">
        <v>0</v>
      </c>
      <c r="AM154" s="21">
        <v>4</v>
      </c>
      <c r="AN154" s="36" t="s">
        <v>97</v>
      </c>
      <c r="AO154" s="36">
        <v>5</v>
      </c>
      <c r="AP154" s="21">
        <v>4</v>
      </c>
      <c r="AQ154" s="36" t="s">
        <v>97</v>
      </c>
      <c r="AR154" s="36">
        <v>-6</v>
      </c>
      <c r="AS154" s="21">
        <v>4</v>
      </c>
      <c r="AT154" s="36" t="s">
        <v>97</v>
      </c>
      <c r="AU154" s="36">
        <v>4</v>
      </c>
      <c r="AV154" s="21">
        <v>4</v>
      </c>
      <c r="AW154" s="36" t="s">
        <v>97</v>
      </c>
      <c r="AX154" s="36">
        <v>-8</v>
      </c>
      <c r="AY154" s="21">
        <v>4</v>
      </c>
      <c r="AZ154" s="36" t="s">
        <v>97</v>
      </c>
      <c r="BA154" s="36">
        <v>-11</v>
      </c>
      <c r="BB154" s="21">
        <v>4</v>
      </c>
      <c r="BC154" s="21"/>
      <c r="BD154" s="21"/>
      <c r="BE154" s="21">
        <v>4</v>
      </c>
      <c r="BF154" s="21"/>
      <c r="BG154" s="21"/>
      <c r="BH154" s="21">
        <v>4</v>
      </c>
      <c r="BI154" s="21"/>
      <c r="BJ154" s="21"/>
      <c r="BK154" s="21">
        <v>4</v>
      </c>
    </row>
    <row r="155" spans="1:63" x14ac:dyDescent="0.25">
      <c r="A155" s="36" t="s">
        <v>697</v>
      </c>
      <c r="B155" s="36">
        <v>8</v>
      </c>
      <c r="C155" s="21">
        <v>1</v>
      </c>
      <c r="D155" s="36" t="s">
        <v>697</v>
      </c>
      <c r="E155" s="36">
        <v>-3</v>
      </c>
      <c r="F155" s="21">
        <v>1</v>
      </c>
      <c r="G155" s="36" t="s">
        <v>697</v>
      </c>
      <c r="H155" s="36">
        <v>2</v>
      </c>
      <c r="I155" s="21">
        <v>1</v>
      </c>
      <c r="J155" s="36" t="s">
        <v>615</v>
      </c>
      <c r="K155" s="36">
        <v>-4</v>
      </c>
      <c r="L155" s="21">
        <v>1</v>
      </c>
      <c r="M155" s="36" t="s">
        <v>697</v>
      </c>
      <c r="N155" s="36">
        <v>-1</v>
      </c>
      <c r="O155" s="21">
        <v>1</v>
      </c>
      <c r="P155" s="36" t="s">
        <v>615</v>
      </c>
      <c r="Q155" s="36">
        <v>-9</v>
      </c>
      <c r="R155" s="21">
        <v>1</v>
      </c>
      <c r="S155" s="36" t="s">
        <v>615</v>
      </c>
      <c r="T155" s="36">
        <v>9</v>
      </c>
      <c r="U155" s="21">
        <v>1</v>
      </c>
      <c r="V155" s="36" t="s">
        <v>615</v>
      </c>
      <c r="W155" s="36">
        <v>5</v>
      </c>
      <c r="X155" s="21">
        <v>1</v>
      </c>
      <c r="Y155" s="36" t="s">
        <v>697</v>
      </c>
      <c r="Z155" s="36">
        <v>-14</v>
      </c>
      <c r="AA155" s="21">
        <v>1</v>
      </c>
      <c r="AB155" s="36" t="s">
        <v>605</v>
      </c>
      <c r="AC155" s="36">
        <v>-4</v>
      </c>
      <c r="AD155" s="21">
        <v>1</v>
      </c>
      <c r="AE155" s="36" t="s">
        <v>605</v>
      </c>
      <c r="AF155" s="36">
        <v>-3</v>
      </c>
      <c r="AG155" s="21">
        <v>1</v>
      </c>
      <c r="AH155" s="36" t="s">
        <v>605</v>
      </c>
      <c r="AI155" s="36">
        <v>-10</v>
      </c>
      <c r="AJ155" s="21">
        <v>1</v>
      </c>
      <c r="AK155" s="36">
        <v>0</v>
      </c>
      <c r="AL155" s="36">
        <v>0</v>
      </c>
      <c r="AM155" s="21">
        <v>1</v>
      </c>
      <c r="AN155" s="36" t="s">
        <v>605</v>
      </c>
      <c r="AO155" s="36">
        <v>-2</v>
      </c>
      <c r="AP155" s="21">
        <v>1</v>
      </c>
      <c r="AQ155" s="36" t="s">
        <v>605</v>
      </c>
      <c r="AR155" s="36">
        <v>-5</v>
      </c>
      <c r="AS155" s="21">
        <v>1</v>
      </c>
      <c r="AT155" s="36" t="s">
        <v>697</v>
      </c>
      <c r="AU155" s="36">
        <v>1</v>
      </c>
      <c r="AV155" s="21">
        <v>1</v>
      </c>
      <c r="AW155" s="36" t="s">
        <v>733</v>
      </c>
      <c r="AX155" s="36">
        <v>-6</v>
      </c>
      <c r="AY155" s="21">
        <v>1</v>
      </c>
      <c r="AZ155" s="36" t="s">
        <v>697</v>
      </c>
      <c r="BA155" s="36">
        <v>-10</v>
      </c>
      <c r="BB155" s="21">
        <v>1</v>
      </c>
      <c r="BC155" s="21"/>
      <c r="BD155" s="21"/>
      <c r="BE155" s="21">
        <v>1</v>
      </c>
      <c r="BF155" s="21"/>
      <c r="BG155" s="21"/>
      <c r="BH155" s="21">
        <v>1</v>
      </c>
      <c r="BI155" s="21"/>
      <c r="BJ155" s="21"/>
      <c r="BK155" s="21">
        <v>1</v>
      </c>
    </row>
    <row r="156" spans="1:63" x14ac:dyDescent="0.25">
      <c r="A156" s="36" t="s">
        <v>615</v>
      </c>
      <c r="B156" s="36">
        <v>8</v>
      </c>
      <c r="C156" s="21">
        <v>2</v>
      </c>
      <c r="D156" s="36" t="s">
        <v>345</v>
      </c>
      <c r="E156" s="36">
        <v>-3</v>
      </c>
      <c r="F156" s="21">
        <v>2</v>
      </c>
      <c r="G156" s="36" t="s">
        <v>345</v>
      </c>
      <c r="H156" s="36">
        <v>2</v>
      </c>
      <c r="I156" s="21">
        <v>2</v>
      </c>
      <c r="J156" s="36" t="s">
        <v>697</v>
      </c>
      <c r="K156" s="36">
        <v>-4</v>
      </c>
      <c r="L156" s="21">
        <v>2</v>
      </c>
      <c r="M156" s="36" t="s">
        <v>615</v>
      </c>
      <c r="N156" s="36">
        <v>-1</v>
      </c>
      <c r="O156" s="21">
        <v>2</v>
      </c>
      <c r="P156" s="36" t="s">
        <v>613</v>
      </c>
      <c r="Q156" s="36">
        <v>-9</v>
      </c>
      <c r="R156" s="21">
        <v>2</v>
      </c>
      <c r="S156" s="36" t="s">
        <v>613</v>
      </c>
      <c r="T156" s="36">
        <v>9</v>
      </c>
      <c r="U156" s="21">
        <v>2</v>
      </c>
      <c r="V156" s="36" t="s">
        <v>85</v>
      </c>
      <c r="W156" s="36">
        <v>5</v>
      </c>
      <c r="X156" s="21">
        <v>2</v>
      </c>
      <c r="Y156" s="36" t="s">
        <v>615</v>
      </c>
      <c r="Z156" s="36">
        <v>-14</v>
      </c>
      <c r="AA156" s="21">
        <v>2</v>
      </c>
      <c r="AB156" s="36" t="s">
        <v>697</v>
      </c>
      <c r="AC156" s="36">
        <v>-4</v>
      </c>
      <c r="AD156" s="21">
        <v>2</v>
      </c>
      <c r="AE156" s="36" t="s">
        <v>697</v>
      </c>
      <c r="AF156" s="36">
        <v>-3</v>
      </c>
      <c r="AG156" s="21">
        <v>2</v>
      </c>
      <c r="AH156" s="36" t="s">
        <v>697</v>
      </c>
      <c r="AI156" s="36">
        <v>-10</v>
      </c>
      <c r="AJ156" s="21">
        <v>2</v>
      </c>
      <c r="AK156" s="36">
        <v>0</v>
      </c>
      <c r="AL156" s="36">
        <v>0</v>
      </c>
      <c r="AM156" s="21">
        <v>2</v>
      </c>
      <c r="AN156" s="36" t="s">
        <v>345</v>
      </c>
      <c r="AO156" s="36">
        <v>-2</v>
      </c>
      <c r="AP156" s="21">
        <v>2</v>
      </c>
      <c r="AQ156" s="36" t="s">
        <v>697</v>
      </c>
      <c r="AR156" s="36">
        <v>-5</v>
      </c>
      <c r="AS156" s="21">
        <v>2</v>
      </c>
      <c r="AT156" s="36" t="s">
        <v>85</v>
      </c>
      <c r="AU156" s="36">
        <v>1</v>
      </c>
      <c r="AV156" s="21">
        <v>2</v>
      </c>
      <c r="AW156" s="36" t="s">
        <v>345</v>
      </c>
      <c r="AX156" s="36">
        <v>-6</v>
      </c>
      <c r="AY156" s="21">
        <v>2</v>
      </c>
      <c r="AZ156" s="36" t="s">
        <v>345</v>
      </c>
      <c r="BA156" s="36">
        <v>-10</v>
      </c>
      <c r="BB156" s="21">
        <v>2</v>
      </c>
      <c r="BC156" s="21"/>
      <c r="BD156" s="21"/>
      <c r="BE156" s="21">
        <v>2</v>
      </c>
      <c r="BF156" s="21"/>
      <c r="BG156" s="21"/>
      <c r="BH156" s="21">
        <v>2</v>
      </c>
      <c r="BI156" s="21"/>
      <c r="BJ156" s="21"/>
      <c r="BK156" s="21">
        <v>2</v>
      </c>
    </row>
    <row r="157" spans="1:63" x14ac:dyDescent="0.25">
      <c r="A157" s="36" t="s">
        <v>604</v>
      </c>
      <c r="B157" s="36">
        <v>8</v>
      </c>
      <c r="C157" s="21">
        <v>3</v>
      </c>
      <c r="D157" s="36" t="s">
        <v>15</v>
      </c>
      <c r="E157" s="36">
        <v>-3</v>
      </c>
      <c r="F157" s="21">
        <v>3</v>
      </c>
      <c r="G157" s="36" t="s">
        <v>85</v>
      </c>
      <c r="H157" s="36">
        <v>2</v>
      </c>
      <c r="I157" s="21">
        <v>3</v>
      </c>
      <c r="J157" s="36" t="s">
        <v>85</v>
      </c>
      <c r="K157" s="36">
        <v>-4</v>
      </c>
      <c r="L157" s="21">
        <v>3</v>
      </c>
      <c r="M157" s="36" t="s">
        <v>85</v>
      </c>
      <c r="N157" s="36">
        <v>-1</v>
      </c>
      <c r="O157" s="21">
        <v>3</v>
      </c>
      <c r="P157" s="36" t="s">
        <v>85</v>
      </c>
      <c r="Q157" s="36">
        <v>-9</v>
      </c>
      <c r="R157" s="21">
        <v>3</v>
      </c>
      <c r="S157" s="36" t="s">
        <v>604</v>
      </c>
      <c r="T157" s="36">
        <v>9</v>
      </c>
      <c r="U157" s="21">
        <v>3</v>
      </c>
      <c r="V157" s="36" t="s">
        <v>604</v>
      </c>
      <c r="W157" s="36">
        <v>5</v>
      </c>
      <c r="X157" s="21">
        <v>3</v>
      </c>
      <c r="Y157" s="36" t="s">
        <v>85</v>
      </c>
      <c r="Z157" s="36">
        <v>-14</v>
      </c>
      <c r="AA157" s="21">
        <v>3</v>
      </c>
      <c r="AB157" s="36" t="s">
        <v>85</v>
      </c>
      <c r="AC157" s="36">
        <v>-4</v>
      </c>
      <c r="AD157" s="21">
        <v>3</v>
      </c>
      <c r="AE157" s="36" t="s">
        <v>85</v>
      </c>
      <c r="AF157" s="36">
        <v>-3</v>
      </c>
      <c r="AG157" s="21">
        <v>3</v>
      </c>
      <c r="AH157" s="36" t="s">
        <v>85</v>
      </c>
      <c r="AI157" s="36">
        <v>-10</v>
      </c>
      <c r="AJ157" s="21">
        <v>3</v>
      </c>
      <c r="AK157" s="36">
        <v>0</v>
      </c>
      <c r="AL157" s="36">
        <v>0</v>
      </c>
      <c r="AM157" s="21">
        <v>3</v>
      </c>
      <c r="AN157" s="36" t="s">
        <v>85</v>
      </c>
      <c r="AO157" s="36">
        <v>-2</v>
      </c>
      <c r="AP157" s="21">
        <v>3</v>
      </c>
      <c r="AQ157" s="36" t="s">
        <v>85</v>
      </c>
      <c r="AR157" s="36">
        <v>-5</v>
      </c>
      <c r="AS157" s="21">
        <v>3</v>
      </c>
      <c r="AT157" s="36" t="s">
        <v>604</v>
      </c>
      <c r="AU157" s="36">
        <v>1</v>
      </c>
      <c r="AV157" s="21">
        <v>3</v>
      </c>
      <c r="AW157" s="36" t="s">
        <v>85</v>
      </c>
      <c r="AX157" s="36">
        <v>-6</v>
      </c>
      <c r="AY157" s="21">
        <v>3</v>
      </c>
      <c r="AZ157" s="36" t="s">
        <v>604</v>
      </c>
      <c r="BA157" s="36">
        <v>-10</v>
      </c>
      <c r="BB157" s="21">
        <v>3</v>
      </c>
      <c r="BC157" s="21"/>
      <c r="BD157" s="21"/>
      <c r="BE157" s="21">
        <v>3</v>
      </c>
      <c r="BF157" s="21"/>
      <c r="BG157" s="21"/>
      <c r="BH157" s="21">
        <v>3</v>
      </c>
      <c r="BI157" s="21"/>
      <c r="BJ157" s="21"/>
      <c r="BK157" s="21">
        <v>3</v>
      </c>
    </row>
    <row r="158" spans="1:63" x14ac:dyDescent="0.25">
      <c r="A158" s="36" t="s">
        <v>18</v>
      </c>
      <c r="B158" s="36">
        <v>8</v>
      </c>
      <c r="C158" s="21">
        <v>4</v>
      </c>
      <c r="D158" s="36" t="s">
        <v>604</v>
      </c>
      <c r="E158" s="36">
        <v>-3</v>
      </c>
      <c r="F158" s="21">
        <v>4</v>
      </c>
      <c r="G158" s="36" t="s">
        <v>18</v>
      </c>
      <c r="H158" s="36">
        <v>2</v>
      </c>
      <c r="I158" s="21">
        <v>4</v>
      </c>
      <c r="J158" s="36" t="s">
        <v>18</v>
      </c>
      <c r="K158" s="36">
        <v>-4</v>
      </c>
      <c r="L158" s="21">
        <v>4</v>
      </c>
      <c r="M158" s="36" t="s">
        <v>18</v>
      </c>
      <c r="N158" s="36">
        <v>-1</v>
      </c>
      <c r="O158" s="21">
        <v>4</v>
      </c>
      <c r="P158" s="36" t="s">
        <v>18</v>
      </c>
      <c r="Q158" s="36">
        <v>-9</v>
      </c>
      <c r="R158" s="21">
        <v>4</v>
      </c>
      <c r="S158" s="36" t="s">
        <v>18</v>
      </c>
      <c r="T158" s="36">
        <v>9</v>
      </c>
      <c r="U158" s="21">
        <v>4</v>
      </c>
      <c r="V158" s="36" t="s">
        <v>18</v>
      </c>
      <c r="W158" s="36">
        <v>5</v>
      </c>
      <c r="X158" s="21">
        <v>4</v>
      </c>
      <c r="Y158" s="36" t="s">
        <v>18</v>
      </c>
      <c r="Z158" s="36">
        <v>-14</v>
      </c>
      <c r="AA158" s="21">
        <v>4</v>
      </c>
      <c r="AB158" s="36" t="s">
        <v>18</v>
      </c>
      <c r="AC158" s="36">
        <v>-4</v>
      </c>
      <c r="AD158" s="21">
        <v>4</v>
      </c>
      <c r="AE158" s="36" t="s">
        <v>18</v>
      </c>
      <c r="AF158" s="36">
        <v>-3</v>
      </c>
      <c r="AG158" s="21">
        <v>4</v>
      </c>
      <c r="AH158" s="36" t="s">
        <v>18</v>
      </c>
      <c r="AI158" s="36">
        <v>-10</v>
      </c>
      <c r="AJ158" s="21">
        <v>4</v>
      </c>
      <c r="AK158" s="36">
        <v>0</v>
      </c>
      <c r="AL158" s="36">
        <v>0</v>
      </c>
      <c r="AM158" s="21">
        <v>4</v>
      </c>
      <c r="AN158" s="36" t="s">
        <v>18</v>
      </c>
      <c r="AO158" s="36">
        <v>-2</v>
      </c>
      <c r="AP158" s="21">
        <v>4</v>
      </c>
      <c r="AQ158" s="36" t="s">
        <v>18</v>
      </c>
      <c r="AR158" s="36">
        <v>-5</v>
      </c>
      <c r="AS158" s="21">
        <v>4</v>
      </c>
      <c r="AT158" s="36" t="s">
        <v>18</v>
      </c>
      <c r="AU158" s="36">
        <v>1</v>
      </c>
      <c r="AV158" s="21">
        <v>4</v>
      </c>
      <c r="AW158" s="36" t="s">
        <v>18</v>
      </c>
      <c r="AX158" s="36">
        <v>-6</v>
      </c>
      <c r="AY158" s="21">
        <v>4</v>
      </c>
      <c r="AZ158" s="36" t="s">
        <v>18</v>
      </c>
      <c r="BA158" s="36">
        <v>-10</v>
      </c>
      <c r="BB158" s="21">
        <v>4</v>
      </c>
      <c r="BC158" s="21"/>
      <c r="BD158" s="21"/>
      <c r="BE158" s="21">
        <v>4</v>
      </c>
      <c r="BF158" s="21"/>
      <c r="BG158" s="21"/>
      <c r="BH158" s="21">
        <v>4</v>
      </c>
      <c r="BI158" s="21"/>
      <c r="BJ158" s="21"/>
      <c r="BK158" s="21">
        <v>4</v>
      </c>
    </row>
    <row r="159" spans="1:63" x14ac:dyDescent="0.25">
      <c r="A159" s="36" t="s">
        <v>553</v>
      </c>
      <c r="B159" s="36">
        <v>-2</v>
      </c>
      <c r="C159" s="21">
        <v>1</v>
      </c>
      <c r="D159" s="36" t="s">
        <v>553</v>
      </c>
      <c r="E159" s="36">
        <v>4</v>
      </c>
      <c r="F159" s="21">
        <v>1</v>
      </c>
      <c r="G159" s="36" t="s">
        <v>553</v>
      </c>
      <c r="H159" s="36">
        <v>-7</v>
      </c>
      <c r="I159" s="21">
        <v>1</v>
      </c>
      <c r="J159" s="36" t="s">
        <v>553</v>
      </c>
      <c r="K159" s="36">
        <v>1</v>
      </c>
      <c r="L159" s="21">
        <v>1</v>
      </c>
      <c r="M159" s="36" t="s">
        <v>553</v>
      </c>
      <c r="N159" s="36">
        <v>1</v>
      </c>
      <c r="O159" s="21">
        <v>1</v>
      </c>
      <c r="P159" s="36" t="s">
        <v>553</v>
      </c>
      <c r="Q159" s="36">
        <v>0</v>
      </c>
      <c r="R159" s="21">
        <v>1</v>
      </c>
      <c r="S159" s="36" t="s">
        <v>553</v>
      </c>
      <c r="T159" s="36">
        <v>32</v>
      </c>
      <c r="U159" s="21">
        <v>1</v>
      </c>
      <c r="V159" s="36" t="s">
        <v>553</v>
      </c>
      <c r="W159" s="36">
        <v>-19</v>
      </c>
      <c r="X159" s="21">
        <v>1</v>
      </c>
      <c r="Y159" s="36" t="s">
        <v>553</v>
      </c>
      <c r="Z159" s="36">
        <v>-10</v>
      </c>
      <c r="AA159" s="21">
        <v>1</v>
      </c>
      <c r="AB159" s="36" t="s">
        <v>553</v>
      </c>
      <c r="AC159" s="36">
        <v>17</v>
      </c>
      <c r="AD159" s="21">
        <v>1</v>
      </c>
      <c r="AE159" s="36" t="s">
        <v>553</v>
      </c>
      <c r="AF159" s="36">
        <v>3</v>
      </c>
      <c r="AG159" s="21">
        <v>1</v>
      </c>
      <c r="AH159" s="36" t="s">
        <v>553</v>
      </c>
      <c r="AI159" s="36">
        <v>8</v>
      </c>
      <c r="AJ159" s="21">
        <v>1</v>
      </c>
      <c r="AK159" s="36">
        <v>0</v>
      </c>
      <c r="AL159" s="36">
        <v>0</v>
      </c>
      <c r="AM159" s="21">
        <v>1</v>
      </c>
      <c r="AN159" s="36" t="s">
        <v>697</v>
      </c>
      <c r="AO159" s="36">
        <v>12</v>
      </c>
      <c r="AP159" s="21">
        <v>1</v>
      </c>
      <c r="AQ159" s="36" t="s">
        <v>553</v>
      </c>
      <c r="AR159" s="36">
        <v>1</v>
      </c>
      <c r="AS159" s="21">
        <v>1</v>
      </c>
      <c r="AT159" s="36" t="s">
        <v>553</v>
      </c>
      <c r="AU159" s="36">
        <v>-19</v>
      </c>
      <c r="AV159" s="21">
        <v>1</v>
      </c>
      <c r="AW159" s="36" t="s">
        <v>553</v>
      </c>
      <c r="AX159" s="36">
        <v>-10</v>
      </c>
      <c r="AY159" s="21">
        <v>1</v>
      </c>
      <c r="AZ159" s="36" t="s">
        <v>553</v>
      </c>
      <c r="BA159" s="36">
        <v>8</v>
      </c>
      <c r="BB159" s="21">
        <v>1</v>
      </c>
      <c r="BC159" s="21"/>
      <c r="BD159" s="21"/>
      <c r="BE159" s="21">
        <v>1</v>
      </c>
      <c r="BF159" s="21"/>
      <c r="BG159" s="21"/>
      <c r="BH159" s="21">
        <v>1</v>
      </c>
      <c r="BI159" s="21"/>
      <c r="BJ159" s="21"/>
      <c r="BK159" s="21">
        <v>1</v>
      </c>
    </row>
    <row r="160" spans="1:63" x14ac:dyDescent="0.25">
      <c r="A160" s="36" t="s">
        <v>613</v>
      </c>
      <c r="B160" s="36">
        <v>-2</v>
      </c>
      <c r="C160" s="21">
        <v>2</v>
      </c>
      <c r="D160" s="36" t="s">
        <v>252</v>
      </c>
      <c r="E160" s="36">
        <v>4</v>
      </c>
      <c r="F160" s="21">
        <v>2</v>
      </c>
      <c r="G160" s="36" t="s">
        <v>252</v>
      </c>
      <c r="H160" s="36">
        <v>-7</v>
      </c>
      <c r="I160" s="21">
        <v>2</v>
      </c>
      <c r="J160" s="36" t="s">
        <v>252</v>
      </c>
      <c r="K160" s="36">
        <v>1</v>
      </c>
      <c r="L160" s="21">
        <v>2</v>
      </c>
      <c r="M160" s="36" t="s">
        <v>252</v>
      </c>
      <c r="N160" s="36">
        <v>1</v>
      </c>
      <c r="O160" s="21">
        <v>2</v>
      </c>
      <c r="P160" s="36" t="s">
        <v>252</v>
      </c>
      <c r="Q160" s="36">
        <v>0</v>
      </c>
      <c r="R160" s="21">
        <v>2</v>
      </c>
      <c r="S160" s="36" t="s">
        <v>697</v>
      </c>
      <c r="T160" s="36">
        <v>32</v>
      </c>
      <c r="U160" s="21">
        <v>2</v>
      </c>
      <c r="V160" s="36" t="s">
        <v>697</v>
      </c>
      <c r="W160" s="36">
        <v>-19</v>
      </c>
      <c r="X160" s="21">
        <v>2</v>
      </c>
      <c r="Y160" s="36" t="s">
        <v>613</v>
      </c>
      <c r="Z160" s="36">
        <v>-10</v>
      </c>
      <c r="AA160" s="21">
        <v>2</v>
      </c>
      <c r="AB160" s="36" t="s">
        <v>126</v>
      </c>
      <c r="AC160" s="36">
        <v>17</v>
      </c>
      <c r="AD160" s="21">
        <v>2</v>
      </c>
      <c r="AE160" s="36" t="s">
        <v>126</v>
      </c>
      <c r="AF160" s="36">
        <v>3</v>
      </c>
      <c r="AG160" s="21">
        <v>2</v>
      </c>
      <c r="AH160" s="36" t="s">
        <v>252</v>
      </c>
      <c r="AI160" s="36">
        <v>8</v>
      </c>
      <c r="AJ160" s="21">
        <v>2</v>
      </c>
      <c r="AK160" s="36">
        <v>0</v>
      </c>
      <c r="AL160" s="36">
        <v>0</v>
      </c>
      <c r="AM160" s="21">
        <v>2</v>
      </c>
      <c r="AN160" s="36" t="s">
        <v>252</v>
      </c>
      <c r="AO160" s="36">
        <v>12</v>
      </c>
      <c r="AP160" s="21">
        <v>2</v>
      </c>
      <c r="AQ160" s="36" t="s">
        <v>345</v>
      </c>
      <c r="AR160" s="36">
        <v>1</v>
      </c>
      <c r="AS160" s="21">
        <v>2</v>
      </c>
      <c r="AT160" s="36" t="s">
        <v>734</v>
      </c>
      <c r="AU160" s="36">
        <v>-19</v>
      </c>
      <c r="AV160" s="21">
        <v>2</v>
      </c>
      <c r="AW160" s="36" t="s">
        <v>252</v>
      </c>
      <c r="AX160" s="36">
        <v>-10</v>
      </c>
      <c r="AY160" s="21">
        <v>2</v>
      </c>
      <c r="AZ160" s="36" t="s">
        <v>252</v>
      </c>
      <c r="BA160" s="36">
        <v>8</v>
      </c>
      <c r="BB160" s="21">
        <v>2</v>
      </c>
      <c r="BC160" s="21"/>
      <c r="BD160" s="21"/>
      <c r="BE160" s="21">
        <v>2</v>
      </c>
      <c r="BF160" s="21"/>
      <c r="BG160" s="21"/>
      <c r="BH160" s="21">
        <v>2</v>
      </c>
      <c r="BI160" s="21"/>
      <c r="BJ160" s="21"/>
      <c r="BK160" s="21">
        <v>2</v>
      </c>
    </row>
    <row r="161" spans="1:63" x14ac:dyDescent="0.25">
      <c r="A161" s="36" t="s">
        <v>126</v>
      </c>
      <c r="B161" s="36">
        <v>-2</v>
      </c>
      <c r="C161" s="21">
        <v>3</v>
      </c>
      <c r="D161" s="36" t="s">
        <v>613</v>
      </c>
      <c r="E161" s="36">
        <v>4</v>
      </c>
      <c r="F161" s="21">
        <v>3</v>
      </c>
      <c r="G161" s="36" t="s">
        <v>613</v>
      </c>
      <c r="H161" s="36">
        <v>-7</v>
      </c>
      <c r="I161" s="21">
        <v>3</v>
      </c>
      <c r="J161" s="36" t="s">
        <v>613</v>
      </c>
      <c r="K161" s="36">
        <v>1</v>
      </c>
      <c r="L161" s="21">
        <v>3</v>
      </c>
      <c r="M161" s="36" t="s">
        <v>234</v>
      </c>
      <c r="N161" s="36">
        <v>1</v>
      </c>
      <c r="O161" s="21">
        <v>3</v>
      </c>
      <c r="P161" s="36" t="s">
        <v>234</v>
      </c>
      <c r="Q161" s="36">
        <v>0</v>
      </c>
      <c r="R161" s="21">
        <v>3</v>
      </c>
      <c r="S161" s="36" t="s">
        <v>234</v>
      </c>
      <c r="T161" s="36">
        <v>32</v>
      </c>
      <c r="U161" s="21">
        <v>3</v>
      </c>
      <c r="V161" s="36" t="s">
        <v>613</v>
      </c>
      <c r="W161" s="36">
        <v>-19</v>
      </c>
      <c r="X161" s="21">
        <v>3</v>
      </c>
      <c r="Y161" s="36" t="s">
        <v>126</v>
      </c>
      <c r="Z161" s="36">
        <v>-10</v>
      </c>
      <c r="AA161" s="21">
        <v>3</v>
      </c>
      <c r="AB161" s="36" t="s">
        <v>252</v>
      </c>
      <c r="AC161" s="36">
        <v>17</v>
      </c>
      <c r="AD161" s="21">
        <v>3</v>
      </c>
      <c r="AE161" s="36" t="s">
        <v>252</v>
      </c>
      <c r="AF161" s="36">
        <v>3</v>
      </c>
      <c r="AG161" s="21">
        <v>3</v>
      </c>
      <c r="AH161" s="36" t="s">
        <v>613</v>
      </c>
      <c r="AI161" s="36">
        <v>8</v>
      </c>
      <c r="AJ161" s="21">
        <v>3</v>
      </c>
      <c r="AK161" s="36">
        <v>0</v>
      </c>
      <c r="AL161" s="36">
        <v>0</v>
      </c>
      <c r="AM161" s="21">
        <v>3</v>
      </c>
      <c r="AN161" s="36" t="s">
        <v>613</v>
      </c>
      <c r="AO161" s="36">
        <v>12</v>
      </c>
      <c r="AP161" s="21">
        <v>3</v>
      </c>
      <c r="AQ161" s="36" t="s">
        <v>252</v>
      </c>
      <c r="AR161" s="36">
        <v>1</v>
      </c>
      <c r="AS161" s="21">
        <v>3</v>
      </c>
      <c r="AT161" s="36" t="s">
        <v>252</v>
      </c>
      <c r="AU161" s="36">
        <v>-19</v>
      </c>
      <c r="AV161" s="21">
        <v>3</v>
      </c>
      <c r="AW161" s="36" t="s">
        <v>613</v>
      </c>
      <c r="AX161" s="36">
        <v>-10</v>
      </c>
      <c r="AY161" s="21">
        <v>3</v>
      </c>
      <c r="AZ161" s="36" t="s">
        <v>613</v>
      </c>
      <c r="BA161" s="36">
        <v>8</v>
      </c>
      <c r="BB161" s="21">
        <v>3</v>
      </c>
      <c r="BC161" s="21"/>
      <c r="BD161" s="21"/>
      <c r="BE161" s="21">
        <v>3</v>
      </c>
      <c r="BF161" s="21"/>
      <c r="BG161" s="21"/>
      <c r="BH161" s="21">
        <v>3</v>
      </c>
      <c r="BI161" s="21"/>
      <c r="BJ161" s="21"/>
      <c r="BK161" s="21">
        <v>3</v>
      </c>
    </row>
    <row r="162" spans="1:63" x14ac:dyDescent="0.25">
      <c r="A162" s="36" t="s">
        <v>234</v>
      </c>
      <c r="B162" s="36">
        <v>-2</v>
      </c>
      <c r="C162" s="21">
        <v>4</v>
      </c>
      <c r="D162" s="36" t="s">
        <v>234</v>
      </c>
      <c r="E162" s="36">
        <v>4</v>
      </c>
      <c r="F162" s="21">
        <v>4</v>
      </c>
      <c r="G162" s="36" t="s">
        <v>234</v>
      </c>
      <c r="H162" s="36">
        <v>-7</v>
      </c>
      <c r="I162" s="21">
        <v>4</v>
      </c>
      <c r="J162" s="36" t="s">
        <v>234</v>
      </c>
      <c r="K162" s="36">
        <v>1</v>
      </c>
      <c r="L162" s="21">
        <v>4</v>
      </c>
      <c r="M162" s="36" t="s">
        <v>100</v>
      </c>
      <c r="N162" s="36">
        <v>1</v>
      </c>
      <c r="O162" s="21">
        <v>4</v>
      </c>
      <c r="P162" s="36" t="s">
        <v>100</v>
      </c>
      <c r="Q162" s="36">
        <v>0</v>
      </c>
      <c r="R162" s="21">
        <v>4</v>
      </c>
      <c r="S162" s="36" t="s">
        <v>100</v>
      </c>
      <c r="T162" s="36">
        <v>32</v>
      </c>
      <c r="U162" s="21">
        <v>4</v>
      </c>
      <c r="V162" s="36" t="s">
        <v>234</v>
      </c>
      <c r="W162" s="36">
        <v>-19</v>
      </c>
      <c r="X162" s="21">
        <v>4</v>
      </c>
      <c r="Y162" s="36" t="s">
        <v>234</v>
      </c>
      <c r="Z162" s="36">
        <v>-10</v>
      </c>
      <c r="AA162" s="21">
        <v>4</v>
      </c>
      <c r="AB162" s="36" t="s">
        <v>234</v>
      </c>
      <c r="AC162" s="36">
        <v>17</v>
      </c>
      <c r="AD162" s="21">
        <v>4</v>
      </c>
      <c r="AE162" s="36" t="s">
        <v>234</v>
      </c>
      <c r="AF162" s="36">
        <v>3</v>
      </c>
      <c r="AG162" s="21">
        <v>4</v>
      </c>
      <c r="AH162" s="36" t="s">
        <v>234</v>
      </c>
      <c r="AI162" s="36">
        <v>8</v>
      </c>
      <c r="AJ162" s="21">
        <v>4</v>
      </c>
      <c r="AK162" s="36">
        <v>0</v>
      </c>
      <c r="AL162" s="36">
        <v>0</v>
      </c>
      <c r="AM162" s="21">
        <v>4</v>
      </c>
      <c r="AN162" s="36" t="s">
        <v>234</v>
      </c>
      <c r="AO162" s="36">
        <v>12</v>
      </c>
      <c r="AP162" s="21">
        <v>4</v>
      </c>
      <c r="AQ162" s="36" t="s">
        <v>234</v>
      </c>
      <c r="AR162" s="36">
        <v>1</v>
      </c>
      <c r="AS162" s="21">
        <v>4</v>
      </c>
      <c r="AT162" s="36" t="s">
        <v>234</v>
      </c>
      <c r="AU162" s="36">
        <v>-19</v>
      </c>
      <c r="AV162" s="21">
        <v>4</v>
      </c>
      <c r="AW162" s="36" t="s">
        <v>234</v>
      </c>
      <c r="AX162" s="36">
        <v>-10</v>
      </c>
      <c r="AY162" s="21">
        <v>4</v>
      </c>
      <c r="AZ162" s="36" t="s">
        <v>234</v>
      </c>
      <c r="BA162" s="36">
        <v>8</v>
      </c>
      <c r="BB162" s="21">
        <v>4</v>
      </c>
      <c r="BC162" s="21"/>
      <c r="BD162" s="21"/>
      <c r="BE162" s="21">
        <v>4</v>
      </c>
      <c r="BF162" s="21"/>
      <c r="BG162" s="21"/>
      <c r="BH162" s="21">
        <v>4</v>
      </c>
      <c r="BI162" s="21"/>
      <c r="BJ162" s="21"/>
      <c r="BK162" s="21">
        <v>4</v>
      </c>
    </row>
    <row r="163" spans="1:63" x14ac:dyDescent="0.25">
      <c r="A163" s="36" t="s">
        <v>696</v>
      </c>
      <c r="B163" s="36">
        <v>6</v>
      </c>
      <c r="C163" s="21">
        <v>1</v>
      </c>
      <c r="D163" s="36" t="s">
        <v>498</v>
      </c>
      <c r="E163" s="36">
        <v>5</v>
      </c>
      <c r="F163" s="21">
        <v>1</v>
      </c>
      <c r="G163" s="36" t="s">
        <v>498</v>
      </c>
      <c r="H163" s="36">
        <v>-12</v>
      </c>
      <c r="I163" s="21">
        <v>1</v>
      </c>
      <c r="J163" s="36" t="s">
        <v>398</v>
      </c>
      <c r="K163" s="36">
        <v>-1</v>
      </c>
      <c r="L163" s="21">
        <v>1</v>
      </c>
      <c r="M163" s="36" t="s">
        <v>20</v>
      </c>
      <c r="N163" s="36">
        <v>-4</v>
      </c>
      <c r="O163" s="21">
        <v>1</v>
      </c>
      <c r="P163" s="36" t="s">
        <v>561</v>
      </c>
      <c r="Q163" s="36">
        <v>5</v>
      </c>
      <c r="R163" s="21">
        <v>1</v>
      </c>
      <c r="S163" s="36" t="s">
        <v>710</v>
      </c>
      <c r="T163" s="36">
        <v>-11</v>
      </c>
      <c r="U163" s="21">
        <v>1</v>
      </c>
      <c r="V163" s="36" t="s">
        <v>710</v>
      </c>
      <c r="W163" s="36">
        <v>3</v>
      </c>
      <c r="X163" s="21">
        <v>1</v>
      </c>
      <c r="Y163" s="36" t="s">
        <v>710</v>
      </c>
      <c r="Z163" s="36">
        <v>4</v>
      </c>
      <c r="AA163" s="21">
        <v>1</v>
      </c>
      <c r="AB163" s="36" t="s">
        <v>739</v>
      </c>
      <c r="AC163" s="36">
        <v>-17</v>
      </c>
      <c r="AD163" s="21">
        <v>1</v>
      </c>
      <c r="AE163" s="36" t="s">
        <v>739</v>
      </c>
      <c r="AF163" s="36">
        <v>-10</v>
      </c>
      <c r="AG163" s="21">
        <v>1</v>
      </c>
      <c r="AH163" s="36" t="s">
        <v>696</v>
      </c>
      <c r="AI163" s="36">
        <v>1</v>
      </c>
      <c r="AJ163" s="21">
        <v>1</v>
      </c>
      <c r="AK163" s="36">
        <v>0</v>
      </c>
      <c r="AL163" s="36">
        <v>0</v>
      </c>
      <c r="AM163" s="21">
        <v>1</v>
      </c>
      <c r="AN163" s="36" t="s">
        <v>20</v>
      </c>
      <c r="AO163" s="36">
        <v>8</v>
      </c>
      <c r="AP163" s="21">
        <v>1</v>
      </c>
      <c r="AQ163" s="36" t="s">
        <v>20</v>
      </c>
      <c r="AR163" s="36">
        <v>-7</v>
      </c>
      <c r="AS163" s="21">
        <v>1</v>
      </c>
      <c r="AT163" s="36" t="s">
        <v>20</v>
      </c>
      <c r="AU163" s="36">
        <v>13</v>
      </c>
      <c r="AV163" s="21">
        <v>1</v>
      </c>
      <c r="AW163" s="36" t="s">
        <v>710</v>
      </c>
      <c r="AX163" s="36">
        <v>16</v>
      </c>
      <c r="AY163" s="21">
        <v>1</v>
      </c>
      <c r="AZ163" s="36" t="s">
        <v>710</v>
      </c>
      <c r="BA163" s="36">
        <v>2</v>
      </c>
      <c r="BB163" s="21">
        <v>1</v>
      </c>
      <c r="BC163" s="21"/>
      <c r="BD163" s="21"/>
      <c r="BE163" s="21">
        <v>1</v>
      </c>
      <c r="BF163" s="21"/>
      <c r="BG163" s="21"/>
      <c r="BH163" s="21">
        <v>1</v>
      </c>
      <c r="BI163" s="21"/>
      <c r="BJ163" s="21"/>
      <c r="BK163" s="21">
        <v>1</v>
      </c>
    </row>
    <row r="164" spans="1:63" x14ac:dyDescent="0.25">
      <c r="A164" s="36" t="s">
        <v>733</v>
      </c>
      <c r="B164" s="36">
        <v>6</v>
      </c>
      <c r="C164" s="21">
        <v>2</v>
      </c>
      <c r="D164" s="36" t="s">
        <v>609</v>
      </c>
      <c r="E164" s="36">
        <v>5</v>
      </c>
      <c r="F164" s="21">
        <v>2</v>
      </c>
      <c r="G164" s="36" t="s">
        <v>700</v>
      </c>
      <c r="H164" s="36">
        <v>-12</v>
      </c>
      <c r="I164" s="21">
        <v>2</v>
      </c>
      <c r="J164" s="36" t="s">
        <v>710</v>
      </c>
      <c r="K164" s="36">
        <v>-1</v>
      </c>
      <c r="L164" s="21">
        <v>2</v>
      </c>
      <c r="M164" s="36" t="s">
        <v>628</v>
      </c>
      <c r="N164" s="36">
        <v>-4</v>
      </c>
      <c r="O164" s="21">
        <v>2</v>
      </c>
      <c r="P164" s="36" t="s">
        <v>628</v>
      </c>
      <c r="Q164" s="36">
        <v>5</v>
      </c>
      <c r="R164" s="21">
        <v>2</v>
      </c>
      <c r="S164" s="36" t="s">
        <v>134</v>
      </c>
      <c r="T164" s="36">
        <v>-11</v>
      </c>
      <c r="U164" s="21">
        <v>2</v>
      </c>
      <c r="V164" s="36" t="s">
        <v>608</v>
      </c>
      <c r="W164" s="36">
        <v>3</v>
      </c>
      <c r="X164" s="21">
        <v>2</v>
      </c>
      <c r="Y164" s="36" t="s">
        <v>700</v>
      </c>
      <c r="Z164" s="36">
        <v>4</v>
      </c>
      <c r="AA164" s="21">
        <v>2</v>
      </c>
      <c r="AB164" s="36" t="s">
        <v>609</v>
      </c>
      <c r="AC164" s="36">
        <v>-17</v>
      </c>
      <c r="AD164" s="21">
        <v>2</v>
      </c>
      <c r="AE164" s="36" t="s">
        <v>609</v>
      </c>
      <c r="AF164" s="36">
        <v>-10</v>
      </c>
      <c r="AG164" s="21">
        <v>2</v>
      </c>
      <c r="AH164" s="36" t="s">
        <v>134</v>
      </c>
      <c r="AI164" s="36">
        <v>1</v>
      </c>
      <c r="AJ164" s="21">
        <v>2</v>
      </c>
      <c r="AK164" s="36">
        <v>0</v>
      </c>
      <c r="AL164" s="36">
        <v>0</v>
      </c>
      <c r="AM164" s="21">
        <v>2</v>
      </c>
      <c r="AN164" s="36" t="s">
        <v>609</v>
      </c>
      <c r="AO164" s="36">
        <v>8</v>
      </c>
      <c r="AP164" s="21">
        <v>2</v>
      </c>
      <c r="AQ164" s="36" t="s">
        <v>608</v>
      </c>
      <c r="AR164" s="36">
        <v>-7</v>
      </c>
      <c r="AS164" s="21">
        <v>2</v>
      </c>
      <c r="AT164" s="36" t="s">
        <v>134</v>
      </c>
      <c r="AU164" s="36">
        <v>13</v>
      </c>
      <c r="AV164" s="21">
        <v>2</v>
      </c>
      <c r="AW164" s="36" t="s">
        <v>700</v>
      </c>
      <c r="AX164" s="36">
        <v>16</v>
      </c>
      <c r="AY164" s="21">
        <v>2</v>
      </c>
      <c r="AZ164" s="36" t="s">
        <v>700</v>
      </c>
      <c r="BA164" s="36">
        <v>2</v>
      </c>
      <c r="BB164" s="21">
        <v>2</v>
      </c>
      <c r="BC164" s="21"/>
      <c r="BD164" s="21"/>
      <c r="BE164" s="21">
        <v>2</v>
      </c>
      <c r="BF164" s="21"/>
      <c r="BG164" s="21"/>
      <c r="BH164" s="21">
        <v>2</v>
      </c>
      <c r="BI164" s="21"/>
      <c r="BJ164" s="21"/>
      <c r="BK164" s="21">
        <v>2</v>
      </c>
    </row>
    <row r="165" spans="1:63" x14ac:dyDescent="0.25">
      <c r="A165" s="36" t="s">
        <v>252</v>
      </c>
      <c r="B165" s="36">
        <v>6</v>
      </c>
      <c r="C165" s="21">
        <v>3</v>
      </c>
      <c r="D165" s="36" t="s">
        <v>20</v>
      </c>
      <c r="E165" s="36">
        <v>5</v>
      </c>
      <c r="F165" s="21">
        <v>3</v>
      </c>
      <c r="G165" s="36" t="s">
        <v>20</v>
      </c>
      <c r="H165" s="36">
        <v>-12</v>
      </c>
      <c r="I165" s="21">
        <v>3</v>
      </c>
      <c r="J165" s="36" t="s">
        <v>739</v>
      </c>
      <c r="K165" s="36">
        <v>-1</v>
      </c>
      <c r="L165" s="21">
        <v>3</v>
      </c>
      <c r="M165" s="36" t="s">
        <v>134</v>
      </c>
      <c r="N165" s="36">
        <v>-4</v>
      </c>
      <c r="O165" s="21">
        <v>3</v>
      </c>
      <c r="P165" s="36" t="s">
        <v>609</v>
      </c>
      <c r="Q165" s="36">
        <v>5</v>
      </c>
      <c r="R165" s="21">
        <v>3</v>
      </c>
      <c r="S165" s="36" t="s">
        <v>609</v>
      </c>
      <c r="T165" s="36">
        <v>-11</v>
      </c>
      <c r="U165" s="21">
        <v>3</v>
      </c>
      <c r="V165" s="36" t="s">
        <v>735</v>
      </c>
      <c r="W165" s="36">
        <v>3</v>
      </c>
      <c r="X165" s="21">
        <v>3</v>
      </c>
      <c r="Y165" s="36" t="s">
        <v>735</v>
      </c>
      <c r="Z165" s="36">
        <v>4</v>
      </c>
      <c r="AA165" s="21">
        <v>3</v>
      </c>
      <c r="AB165" s="36" t="s">
        <v>628</v>
      </c>
      <c r="AC165" s="36">
        <v>-17</v>
      </c>
      <c r="AD165" s="21">
        <v>3</v>
      </c>
      <c r="AE165" s="36" t="s">
        <v>628</v>
      </c>
      <c r="AF165" s="36">
        <v>-10</v>
      </c>
      <c r="AG165" s="21">
        <v>3</v>
      </c>
      <c r="AH165" s="36" t="s">
        <v>628</v>
      </c>
      <c r="AI165" s="36">
        <v>1</v>
      </c>
      <c r="AJ165" s="21">
        <v>3</v>
      </c>
      <c r="AK165" s="36">
        <v>0</v>
      </c>
      <c r="AL165" s="36">
        <v>0</v>
      </c>
      <c r="AM165" s="21">
        <v>3</v>
      </c>
      <c r="AN165" s="36" t="s">
        <v>733</v>
      </c>
      <c r="AO165" s="36">
        <v>8</v>
      </c>
      <c r="AP165" s="21">
        <v>3</v>
      </c>
      <c r="AQ165" s="36" t="s">
        <v>733</v>
      </c>
      <c r="AR165" s="36">
        <v>-7</v>
      </c>
      <c r="AS165" s="21">
        <v>3</v>
      </c>
      <c r="AT165" s="36" t="s">
        <v>733</v>
      </c>
      <c r="AU165" s="36">
        <v>13</v>
      </c>
      <c r="AV165" s="21">
        <v>3</v>
      </c>
      <c r="AW165" s="36" t="s">
        <v>739</v>
      </c>
      <c r="AX165" s="36">
        <v>16</v>
      </c>
      <c r="AY165" s="21">
        <v>3</v>
      </c>
      <c r="AZ165" s="36" t="s">
        <v>733</v>
      </c>
      <c r="BA165" s="36">
        <v>2</v>
      </c>
      <c r="BB165" s="21">
        <v>3</v>
      </c>
      <c r="BC165" s="21"/>
      <c r="BD165" s="21"/>
      <c r="BE165" s="21">
        <v>3</v>
      </c>
      <c r="BF165" s="21"/>
      <c r="BG165" s="21"/>
      <c r="BH165" s="21">
        <v>3</v>
      </c>
      <c r="BI165" s="21"/>
      <c r="BJ165" s="21"/>
      <c r="BK165" s="21">
        <v>3</v>
      </c>
    </row>
    <row r="166" spans="1:63" x14ac:dyDescent="0.25">
      <c r="A166" s="36" t="s">
        <v>15</v>
      </c>
      <c r="B166" s="36">
        <v>6</v>
      </c>
      <c r="C166" s="21">
        <v>4</v>
      </c>
      <c r="D166" s="36" t="s">
        <v>134</v>
      </c>
      <c r="E166" s="36">
        <v>5</v>
      </c>
      <c r="F166" s="21">
        <v>4</v>
      </c>
      <c r="G166" s="36" t="s">
        <v>134</v>
      </c>
      <c r="H166" s="36">
        <v>-12</v>
      </c>
      <c r="I166" s="21">
        <v>4</v>
      </c>
      <c r="J166" s="36" t="s">
        <v>134</v>
      </c>
      <c r="K166" s="36">
        <v>-1</v>
      </c>
      <c r="L166" s="21">
        <v>4</v>
      </c>
      <c r="M166" s="36" t="s">
        <v>402</v>
      </c>
      <c r="N166" s="36">
        <v>-4</v>
      </c>
      <c r="O166" s="21">
        <v>4</v>
      </c>
      <c r="P166" s="36" t="s">
        <v>134</v>
      </c>
      <c r="Q166" s="36">
        <v>5</v>
      </c>
      <c r="R166" s="21">
        <v>4</v>
      </c>
      <c r="S166" s="36" t="s">
        <v>85</v>
      </c>
      <c r="T166" s="36">
        <v>-11</v>
      </c>
      <c r="U166" s="21">
        <v>4</v>
      </c>
      <c r="V166" s="36" t="s">
        <v>345</v>
      </c>
      <c r="W166" s="36">
        <v>3</v>
      </c>
      <c r="X166" s="21">
        <v>4</v>
      </c>
      <c r="Y166" s="36" t="s">
        <v>345</v>
      </c>
      <c r="Z166" s="36">
        <v>4</v>
      </c>
      <c r="AA166" s="21">
        <v>4</v>
      </c>
      <c r="AB166" s="36" t="s">
        <v>733</v>
      </c>
      <c r="AC166" s="36">
        <v>-17</v>
      </c>
      <c r="AD166" s="21">
        <v>4</v>
      </c>
      <c r="AE166" s="36" t="s">
        <v>733</v>
      </c>
      <c r="AF166" s="36">
        <v>-10</v>
      </c>
      <c r="AG166" s="21">
        <v>4</v>
      </c>
      <c r="AH166" s="36" t="s">
        <v>402</v>
      </c>
      <c r="AI166" s="36">
        <v>1</v>
      </c>
      <c r="AJ166" s="21">
        <v>4</v>
      </c>
      <c r="AK166" s="36">
        <v>0</v>
      </c>
      <c r="AL166" s="36">
        <v>0</v>
      </c>
      <c r="AM166" s="21">
        <v>4</v>
      </c>
      <c r="AN166" s="36" t="s">
        <v>134</v>
      </c>
      <c r="AO166" s="36">
        <v>8</v>
      </c>
      <c r="AP166" s="21">
        <v>4</v>
      </c>
      <c r="AQ166" s="36" t="s">
        <v>134</v>
      </c>
      <c r="AR166" s="36">
        <v>-7</v>
      </c>
      <c r="AS166" s="21">
        <v>4</v>
      </c>
      <c r="AT166" s="36" t="s">
        <v>345</v>
      </c>
      <c r="AU166" s="36">
        <v>13</v>
      </c>
      <c r="AV166" s="21">
        <v>4</v>
      </c>
      <c r="AW166" s="36" t="s">
        <v>134</v>
      </c>
      <c r="AX166" s="36">
        <v>16</v>
      </c>
      <c r="AY166" s="21">
        <v>4</v>
      </c>
      <c r="AZ166" s="36" t="s">
        <v>134</v>
      </c>
      <c r="BA166" s="36">
        <v>2</v>
      </c>
      <c r="BB166" s="21">
        <v>4</v>
      </c>
      <c r="BC166" s="21"/>
      <c r="BD166" s="21"/>
      <c r="BE166" s="21">
        <v>4</v>
      </c>
      <c r="BF166" s="21"/>
      <c r="BG166" s="21"/>
      <c r="BH166" s="21">
        <v>4</v>
      </c>
      <c r="BI166" s="21"/>
      <c r="BJ166" s="21"/>
      <c r="BK166" s="21">
        <v>4</v>
      </c>
    </row>
    <row r="167" spans="1:63" x14ac:dyDescent="0.25">
      <c r="A167" s="36" t="s">
        <v>700</v>
      </c>
      <c r="B167" s="36">
        <v>18</v>
      </c>
      <c r="C167" s="21">
        <v>1</v>
      </c>
      <c r="D167" s="36" t="s">
        <v>393</v>
      </c>
      <c r="E167" s="36">
        <v>0</v>
      </c>
      <c r="F167" s="21">
        <v>1</v>
      </c>
      <c r="G167" s="36" t="s">
        <v>393</v>
      </c>
      <c r="H167" s="36">
        <v>4</v>
      </c>
      <c r="I167" s="21">
        <v>1</v>
      </c>
      <c r="J167" s="36" t="s">
        <v>20</v>
      </c>
      <c r="K167" s="36">
        <v>-4</v>
      </c>
      <c r="L167" s="21">
        <v>1</v>
      </c>
      <c r="M167" s="36" t="s">
        <v>710</v>
      </c>
      <c r="N167" s="36">
        <v>-12</v>
      </c>
      <c r="O167" s="21">
        <v>1</v>
      </c>
      <c r="P167" s="36" t="s">
        <v>700</v>
      </c>
      <c r="Q167" s="36">
        <v>8</v>
      </c>
      <c r="R167" s="21">
        <v>1</v>
      </c>
      <c r="S167" s="36" t="s">
        <v>628</v>
      </c>
      <c r="T167" s="36">
        <v>9</v>
      </c>
      <c r="U167" s="21">
        <v>1</v>
      </c>
      <c r="V167" s="36" t="s">
        <v>628</v>
      </c>
      <c r="W167" s="36">
        <v>22</v>
      </c>
      <c r="X167" s="21">
        <v>1</v>
      </c>
      <c r="Y167" s="36" t="s">
        <v>628</v>
      </c>
      <c r="Z167" s="36">
        <v>-15</v>
      </c>
      <c r="AA167" s="21">
        <v>1</v>
      </c>
      <c r="AB167" s="36" t="s">
        <v>710</v>
      </c>
      <c r="AC167" s="36">
        <v>6</v>
      </c>
      <c r="AD167" s="21">
        <v>1</v>
      </c>
      <c r="AE167" s="36" t="s">
        <v>710</v>
      </c>
      <c r="AF167" s="36">
        <v>-13</v>
      </c>
      <c r="AG167" s="21">
        <v>1</v>
      </c>
      <c r="AH167" s="36" t="s">
        <v>710</v>
      </c>
      <c r="AI167" s="36">
        <v>-12</v>
      </c>
      <c r="AJ167" s="21">
        <v>1</v>
      </c>
      <c r="AK167" s="36">
        <v>0</v>
      </c>
      <c r="AL167" s="36">
        <v>0</v>
      </c>
      <c r="AM167" s="21">
        <v>1</v>
      </c>
      <c r="AN167" s="36" t="s">
        <v>614</v>
      </c>
      <c r="AO167" s="36">
        <v>6</v>
      </c>
      <c r="AP167" s="21">
        <v>1</v>
      </c>
      <c r="AQ167" s="36" t="s">
        <v>614</v>
      </c>
      <c r="AR167" s="36">
        <v>-11</v>
      </c>
      <c r="AS167" s="21">
        <v>1</v>
      </c>
      <c r="AT167" s="36" t="s">
        <v>614</v>
      </c>
      <c r="AU167" s="36">
        <v>-5</v>
      </c>
      <c r="AV167" s="21">
        <v>1</v>
      </c>
      <c r="AW167" s="36" t="s">
        <v>614</v>
      </c>
      <c r="AX167" s="36">
        <v>-5</v>
      </c>
      <c r="AY167" s="21">
        <v>1</v>
      </c>
      <c r="AZ167" s="36" t="s">
        <v>723</v>
      </c>
      <c r="BA167" s="36">
        <v>12</v>
      </c>
      <c r="BB167" s="21">
        <v>1</v>
      </c>
      <c r="BC167" s="21"/>
      <c r="BD167" s="21"/>
      <c r="BE167" s="21">
        <v>1</v>
      </c>
      <c r="BF167" s="21"/>
      <c r="BG167" s="21"/>
      <c r="BH167" s="21">
        <v>1</v>
      </c>
      <c r="BI167" s="21"/>
      <c r="BJ167" s="21"/>
      <c r="BK167" s="21">
        <v>1</v>
      </c>
    </row>
    <row r="168" spans="1:63" x14ac:dyDescent="0.25">
      <c r="A168" s="36" t="s">
        <v>739</v>
      </c>
      <c r="B168" s="36">
        <v>18</v>
      </c>
      <c r="C168" s="21">
        <v>2</v>
      </c>
      <c r="D168" s="36" t="s">
        <v>700</v>
      </c>
      <c r="E168" s="36">
        <v>0</v>
      </c>
      <c r="F168" s="21">
        <v>2</v>
      </c>
      <c r="G168" s="36" t="s">
        <v>609</v>
      </c>
      <c r="H168" s="36">
        <v>4</v>
      </c>
      <c r="I168" s="21">
        <v>2</v>
      </c>
      <c r="J168" s="36" t="s">
        <v>609</v>
      </c>
      <c r="K168" s="36">
        <v>-4</v>
      </c>
      <c r="L168" s="21">
        <v>2</v>
      </c>
      <c r="M168" s="36" t="s">
        <v>609</v>
      </c>
      <c r="N168" s="36">
        <v>-12</v>
      </c>
      <c r="O168" s="21">
        <v>2</v>
      </c>
      <c r="P168" s="36" t="s">
        <v>608</v>
      </c>
      <c r="Q168" s="36">
        <v>8</v>
      </c>
      <c r="R168" s="21">
        <v>2</v>
      </c>
      <c r="S168" s="36" t="s">
        <v>739</v>
      </c>
      <c r="T168" s="36">
        <v>9</v>
      </c>
      <c r="U168" s="21">
        <v>2</v>
      </c>
      <c r="V168" s="36" t="s">
        <v>739</v>
      </c>
      <c r="W168" s="36">
        <v>22</v>
      </c>
      <c r="X168" s="21">
        <v>2</v>
      </c>
      <c r="Y168" s="36" t="s">
        <v>739</v>
      </c>
      <c r="Z168" s="36">
        <v>-15</v>
      </c>
      <c r="AA168" s="21">
        <v>2</v>
      </c>
      <c r="AB168" s="36" t="s">
        <v>700</v>
      </c>
      <c r="AC168" s="36">
        <v>6</v>
      </c>
      <c r="AD168" s="21">
        <v>2</v>
      </c>
      <c r="AE168" s="36" t="s">
        <v>700</v>
      </c>
      <c r="AF168" s="36">
        <v>-13</v>
      </c>
      <c r="AG168" s="21">
        <v>2</v>
      </c>
      <c r="AH168" s="36" t="s">
        <v>700</v>
      </c>
      <c r="AI168" s="36">
        <v>-12</v>
      </c>
      <c r="AJ168" s="21">
        <v>2</v>
      </c>
      <c r="AK168" s="36">
        <v>0</v>
      </c>
      <c r="AL168" s="36">
        <v>0</v>
      </c>
      <c r="AM168" s="21">
        <v>2</v>
      </c>
      <c r="AN168" s="36" t="s">
        <v>696</v>
      </c>
      <c r="AO168" s="36">
        <v>6</v>
      </c>
      <c r="AP168" s="21">
        <v>2</v>
      </c>
      <c r="AQ168" s="36" t="s">
        <v>696</v>
      </c>
      <c r="AR168" s="36">
        <v>-11</v>
      </c>
      <c r="AS168" s="21">
        <v>2</v>
      </c>
      <c r="AT168" s="36" t="s">
        <v>608</v>
      </c>
      <c r="AU168" s="36">
        <v>-5</v>
      </c>
      <c r="AV168" s="21">
        <v>2</v>
      </c>
      <c r="AW168" s="36" t="s">
        <v>696</v>
      </c>
      <c r="AX168" s="36">
        <v>-5</v>
      </c>
      <c r="AY168" s="21">
        <v>2</v>
      </c>
      <c r="AZ168" s="36" t="s">
        <v>614</v>
      </c>
      <c r="BA168" s="36">
        <v>12</v>
      </c>
      <c r="BB168" s="21">
        <v>2</v>
      </c>
      <c r="BC168" s="21"/>
      <c r="BD168" s="21"/>
      <c r="BE168" s="21">
        <v>2</v>
      </c>
      <c r="BF168" s="21"/>
      <c r="BG168" s="21"/>
      <c r="BH168" s="21">
        <v>2</v>
      </c>
      <c r="BI168" s="21"/>
      <c r="BJ168" s="21"/>
      <c r="BK168" s="21">
        <v>2</v>
      </c>
    </row>
    <row r="169" spans="1:63" x14ac:dyDescent="0.25">
      <c r="A169" s="36" t="s">
        <v>345</v>
      </c>
      <c r="B169" s="36">
        <v>18</v>
      </c>
      <c r="C169" s="21">
        <v>3</v>
      </c>
      <c r="D169" s="36" t="s">
        <v>739</v>
      </c>
      <c r="E169" s="36">
        <v>0</v>
      </c>
      <c r="F169" s="21">
        <v>3</v>
      </c>
      <c r="G169" s="36" t="s">
        <v>739</v>
      </c>
      <c r="H169" s="36">
        <v>4</v>
      </c>
      <c r="I169" s="21">
        <v>3</v>
      </c>
      <c r="J169" s="36" t="s">
        <v>735</v>
      </c>
      <c r="K169" s="36">
        <v>-4</v>
      </c>
      <c r="L169" s="21">
        <v>3</v>
      </c>
      <c r="M169" s="36" t="s">
        <v>733</v>
      </c>
      <c r="N169" s="36">
        <v>-12</v>
      </c>
      <c r="O169" s="21">
        <v>3</v>
      </c>
      <c r="P169" s="36" t="s">
        <v>733</v>
      </c>
      <c r="Q169" s="36">
        <v>8</v>
      </c>
      <c r="R169" s="21">
        <v>3</v>
      </c>
      <c r="S169" s="36" t="s">
        <v>733</v>
      </c>
      <c r="T169" s="36">
        <v>9</v>
      </c>
      <c r="U169" s="21">
        <v>3</v>
      </c>
      <c r="V169" s="36" t="s">
        <v>733</v>
      </c>
      <c r="W169" s="36">
        <v>22</v>
      </c>
      <c r="X169" s="21">
        <v>3</v>
      </c>
      <c r="Y169" s="36" t="s">
        <v>609</v>
      </c>
      <c r="Z169" s="36">
        <v>-15</v>
      </c>
      <c r="AA169" s="21">
        <v>3</v>
      </c>
      <c r="AB169" s="36" t="s">
        <v>735</v>
      </c>
      <c r="AC169" s="36">
        <v>6</v>
      </c>
      <c r="AD169" s="21">
        <v>3</v>
      </c>
      <c r="AE169" s="36" t="s">
        <v>735</v>
      </c>
      <c r="AF169" s="36">
        <v>-13</v>
      </c>
      <c r="AG169" s="21">
        <v>3</v>
      </c>
      <c r="AH169" s="36" t="s">
        <v>735</v>
      </c>
      <c r="AI169" s="36">
        <v>-12</v>
      </c>
      <c r="AJ169" s="21">
        <v>3</v>
      </c>
      <c r="AK169" s="36">
        <v>0</v>
      </c>
      <c r="AL169" s="36">
        <v>0</v>
      </c>
      <c r="AM169" s="21">
        <v>3</v>
      </c>
      <c r="AN169" s="36" t="s">
        <v>628</v>
      </c>
      <c r="AO169" s="36">
        <v>6</v>
      </c>
      <c r="AP169" s="21">
        <v>3</v>
      </c>
      <c r="AQ169" s="36" t="s">
        <v>628</v>
      </c>
      <c r="AR169" s="36">
        <v>-11</v>
      </c>
      <c r="AS169" s="21">
        <v>3</v>
      </c>
      <c r="AT169" s="36" t="s">
        <v>628</v>
      </c>
      <c r="AU169" s="36">
        <v>-5</v>
      </c>
      <c r="AV169" s="21">
        <v>3</v>
      </c>
      <c r="AW169" s="36" t="s">
        <v>628</v>
      </c>
      <c r="AX169" s="36">
        <v>-5</v>
      </c>
      <c r="AY169" s="21">
        <v>3</v>
      </c>
      <c r="AZ169" s="36" t="s">
        <v>735</v>
      </c>
      <c r="BA169" s="36">
        <v>12</v>
      </c>
      <c r="BB169" s="21">
        <v>3</v>
      </c>
      <c r="BC169" s="21"/>
      <c r="BD169" s="21"/>
      <c r="BE169" s="21">
        <v>3</v>
      </c>
      <c r="BF169" s="21"/>
      <c r="BG169" s="21"/>
      <c r="BH169" s="21">
        <v>3</v>
      </c>
      <c r="BI169" s="21"/>
      <c r="BJ169" s="21"/>
      <c r="BK169" s="21">
        <v>3</v>
      </c>
    </row>
    <row r="170" spans="1:63" x14ac:dyDescent="0.25">
      <c r="A170" s="36" t="s">
        <v>85</v>
      </c>
      <c r="B170" s="36">
        <v>18</v>
      </c>
      <c r="C170" s="21">
        <v>4</v>
      </c>
      <c r="D170" s="36" t="s">
        <v>85</v>
      </c>
      <c r="E170" s="36">
        <v>0</v>
      </c>
      <c r="F170" s="21">
        <v>4</v>
      </c>
      <c r="G170" s="36" t="s">
        <v>710</v>
      </c>
      <c r="H170" s="36">
        <v>4</v>
      </c>
      <c r="I170" s="21">
        <v>4</v>
      </c>
      <c r="J170" s="36" t="s">
        <v>126</v>
      </c>
      <c r="K170" s="36">
        <v>-4</v>
      </c>
      <c r="L170" s="21">
        <v>4</v>
      </c>
      <c r="M170" s="36" t="s">
        <v>126</v>
      </c>
      <c r="N170" s="36">
        <v>-12</v>
      </c>
      <c r="O170" s="21">
        <v>4</v>
      </c>
      <c r="P170" s="36" t="s">
        <v>126</v>
      </c>
      <c r="Q170" s="36">
        <v>8</v>
      </c>
      <c r="R170" s="21">
        <v>4</v>
      </c>
      <c r="S170" s="36" t="s">
        <v>126</v>
      </c>
      <c r="T170" s="36">
        <v>9</v>
      </c>
      <c r="U170" s="21">
        <v>4</v>
      </c>
      <c r="V170" s="36" t="s">
        <v>126</v>
      </c>
      <c r="W170" s="36">
        <v>22</v>
      </c>
      <c r="X170" s="21">
        <v>4</v>
      </c>
      <c r="Y170" s="36" t="s">
        <v>733</v>
      </c>
      <c r="Z170" s="36">
        <v>-15</v>
      </c>
      <c r="AA170" s="21">
        <v>4</v>
      </c>
      <c r="AB170" s="36" t="s">
        <v>345</v>
      </c>
      <c r="AC170" s="36">
        <v>6</v>
      </c>
      <c r="AD170" s="21">
        <v>4</v>
      </c>
      <c r="AE170" s="36" t="s">
        <v>345</v>
      </c>
      <c r="AF170" s="36">
        <v>-13</v>
      </c>
      <c r="AG170" s="21">
        <v>4</v>
      </c>
      <c r="AH170" s="36" t="s">
        <v>345</v>
      </c>
      <c r="AI170" s="36">
        <v>-12</v>
      </c>
      <c r="AJ170" s="21">
        <v>4</v>
      </c>
      <c r="AK170" s="36">
        <v>0</v>
      </c>
      <c r="AL170" s="36">
        <v>0</v>
      </c>
      <c r="AM170" s="21">
        <v>4</v>
      </c>
      <c r="AN170" s="36" t="s">
        <v>402</v>
      </c>
      <c r="AO170" s="36">
        <v>6</v>
      </c>
      <c r="AP170" s="21">
        <v>4</v>
      </c>
      <c r="AQ170" s="36" t="s">
        <v>402</v>
      </c>
      <c r="AR170" s="36">
        <v>-11</v>
      </c>
      <c r="AS170" s="21">
        <v>4</v>
      </c>
      <c r="AT170" s="36" t="s">
        <v>402</v>
      </c>
      <c r="AU170" s="36">
        <v>-5</v>
      </c>
      <c r="AV170" s="21">
        <v>4</v>
      </c>
      <c r="AW170" s="36" t="s">
        <v>402</v>
      </c>
      <c r="AX170" s="36">
        <v>-5</v>
      </c>
      <c r="AY170" s="21">
        <v>4</v>
      </c>
      <c r="AZ170" s="36" t="s">
        <v>126</v>
      </c>
      <c r="BA170" s="36">
        <v>12</v>
      </c>
      <c r="BB170" s="21">
        <v>4</v>
      </c>
      <c r="BC170" s="21"/>
      <c r="BD170" s="21"/>
      <c r="BE170" s="21">
        <v>4</v>
      </c>
      <c r="BF170" s="21"/>
      <c r="BG170" s="21"/>
      <c r="BH170" s="21">
        <v>4</v>
      </c>
      <c r="BI170" s="21"/>
      <c r="BJ170" s="21"/>
      <c r="BK170" s="21">
        <v>4</v>
      </c>
    </row>
    <row r="171" spans="1:63" x14ac:dyDescent="0.25">
      <c r="A171" s="36" t="s">
        <v>609</v>
      </c>
      <c r="B171" s="36">
        <v>5</v>
      </c>
      <c r="C171" s="21">
        <v>1</v>
      </c>
      <c r="D171" s="36" t="s">
        <v>696</v>
      </c>
      <c r="E171" s="36">
        <v>-5</v>
      </c>
      <c r="F171" s="21">
        <v>1</v>
      </c>
      <c r="G171" s="36" t="s">
        <v>696</v>
      </c>
      <c r="H171" s="36">
        <v>-13</v>
      </c>
      <c r="I171" s="21">
        <v>1</v>
      </c>
      <c r="J171" s="36" t="s">
        <v>696</v>
      </c>
      <c r="K171" s="36">
        <v>-4</v>
      </c>
      <c r="L171" s="21">
        <v>1</v>
      </c>
      <c r="M171" s="36" t="s">
        <v>696</v>
      </c>
      <c r="N171" s="36">
        <v>2</v>
      </c>
      <c r="O171" s="21">
        <v>1</v>
      </c>
      <c r="P171" s="36" t="s">
        <v>696</v>
      </c>
      <c r="Q171" s="36">
        <v>-1</v>
      </c>
      <c r="R171" s="21">
        <v>1</v>
      </c>
      <c r="S171" s="36" t="s">
        <v>124</v>
      </c>
      <c r="T171" s="36">
        <v>-8</v>
      </c>
      <c r="U171" s="21">
        <v>1</v>
      </c>
      <c r="V171" s="36" t="s">
        <v>696</v>
      </c>
      <c r="W171" s="36">
        <v>10</v>
      </c>
      <c r="X171" s="21">
        <v>1</v>
      </c>
      <c r="Y171" s="36" t="s">
        <v>696</v>
      </c>
      <c r="Z171" s="36">
        <v>-3</v>
      </c>
      <c r="AA171" s="21">
        <v>1</v>
      </c>
      <c r="AB171" s="36" t="s">
        <v>696</v>
      </c>
      <c r="AC171" s="36">
        <v>-3</v>
      </c>
      <c r="AD171" s="21">
        <v>1</v>
      </c>
      <c r="AE171" s="36" t="s">
        <v>696</v>
      </c>
      <c r="AF171" s="36">
        <v>-10</v>
      </c>
      <c r="AG171" s="21">
        <v>1</v>
      </c>
      <c r="AH171" s="36" t="s">
        <v>20</v>
      </c>
      <c r="AI171" s="36">
        <v>-1</v>
      </c>
      <c r="AJ171" s="21">
        <v>1</v>
      </c>
      <c r="AK171" s="36">
        <v>0</v>
      </c>
      <c r="AL171" s="36">
        <v>0</v>
      </c>
      <c r="AM171" s="21">
        <v>1</v>
      </c>
      <c r="AN171" s="36" t="s">
        <v>700</v>
      </c>
      <c r="AO171" s="36">
        <v>-5</v>
      </c>
      <c r="AP171" s="21">
        <v>1</v>
      </c>
      <c r="AQ171" s="36" t="s">
        <v>700</v>
      </c>
      <c r="AR171" s="36">
        <v>3</v>
      </c>
      <c r="AS171" s="21">
        <v>1</v>
      </c>
      <c r="AT171" s="36" t="s">
        <v>700</v>
      </c>
      <c r="AU171" s="36">
        <v>16</v>
      </c>
      <c r="AV171" s="21">
        <v>1</v>
      </c>
      <c r="AW171" s="36" t="s">
        <v>562</v>
      </c>
      <c r="AX171" s="36">
        <v>-5</v>
      </c>
      <c r="AY171" s="21">
        <v>1</v>
      </c>
      <c r="AZ171" s="36" t="s">
        <v>696</v>
      </c>
      <c r="BA171" s="36">
        <v>3</v>
      </c>
      <c r="BB171" s="21">
        <v>1</v>
      </c>
      <c r="BC171" s="21"/>
      <c r="BD171" s="21"/>
      <c r="BE171" s="21">
        <v>1</v>
      </c>
      <c r="BF171" s="21"/>
      <c r="BG171" s="21"/>
      <c r="BH171" s="21">
        <v>1</v>
      </c>
      <c r="BI171" s="21"/>
      <c r="BJ171" s="21"/>
      <c r="BK171" s="21">
        <v>1</v>
      </c>
    </row>
    <row r="172" spans="1:63" x14ac:dyDescent="0.25">
      <c r="A172" s="36" t="s">
        <v>124</v>
      </c>
      <c r="B172" s="36">
        <v>5</v>
      </c>
      <c r="C172" s="21">
        <v>2</v>
      </c>
      <c r="D172" s="36" t="s">
        <v>124</v>
      </c>
      <c r="E172" s="36">
        <v>-5</v>
      </c>
      <c r="F172" s="21">
        <v>2</v>
      </c>
      <c r="G172" s="36" t="s">
        <v>124</v>
      </c>
      <c r="H172" s="36">
        <v>-13</v>
      </c>
      <c r="I172" s="21">
        <v>2</v>
      </c>
      <c r="J172" s="36" t="s">
        <v>124</v>
      </c>
      <c r="K172" s="36">
        <v>-4</v>
      </c>
      <c r="L172" s="21">
        <v>2</v>
      </c>
      <c r="M172" s="36" t="s">
        <v>124</v>
      </c>
      <c r="N172" s="36">
        <v>2</v>
      </c>
      <c r="O172" s="21">
        <v>2</v>
      </c>
      <c r="P172" s="36" t="s">
        <v>124</v>
      </c>
      <c r="Q172" s="36">
        <v>-1</v>
      </c>
      <c r="R172" s="21">
        <v>2</v>
      </c>
      <c r="S172" s="36" t="s">
        <v>402</v>
      </c>
      <c r="T172" s="36">
        <v>-8</v>
      </c>
      <c r="U172" s="21">
        <v>2</v>
      </c>
      <c r="V172" s="36" t="s">
        <v>124</v>
      </c>
      <c r="W172" s="36">
        <v>10</v>
      </c>
      <c r="X172" s="21">
        <v>2</v>
      </c>
      <c r="Y172" s="36" t="s">
        <v>124</v>
      </c>
      <c r="Z172" s="36">
        <v>-3</v>
      </c>
      <c r="AA172" s="21">
        <v>2</v>
      </c>
      <c r="AB172" s="36" t="s">
        <v>124</v>
      </c>
      <c r="AC172" s="36">
        <v>-3</v>
      </c>
      <c r="AD172" s="21">
        <v>2</v>
      </c>
      <c r="AE172" s="36" t="s">
        <v>124</v>
      </c>
      <c r="AF172" s="36">
        <v>-10</v>
      </c>
      <c r="AG172" s="21">
        <v>2</v>
      </c>
      <c r="AH172" s="36" t="s">
        <v>609</v>
      </c>
      <c r="AI172" s="36">
        <v>-1</v>
      </c>
      <c r="AJ172" s="21">
        <v>2</v>
      </c>
      <c r="AK172" s="36">
        <v>0</v>
      </c>
      <c r="AL172" s="36">
        <v>0</v>
      </c>
      <c r="AM172" s="21">
        <v>2</v>
      </c>
      <c r="AN172" s="36" t="s">
        <v>739</v>
      </c>
      <c r="AO172" s="36">
        <v>-5</v>
      </c>
      <c r="AP172" s="21">
        <v>2</v>
      </c>
      <c r="AQ172" s="36" t="s">
        <v>735</v>
      </c>
      <c r="AR172" s="36">
        <v>3</v>
      </c>
      <c r="AS172" s="21">
        <v>2</v>
      </c>
      <c r="AT172" s="36" t="s">
        <v>735</v>
      </c>
      <c r="AU172" s="36">
        <v>16</v>
      </c>
      <c r="AV172" s="21">
        <v>2</v>
      </c>
      <c r="AW172" s="36" t="s">
        <v>723</v>
      </c>
      <c r="AX172" s="36">
        <v>-5</v>
      </c>
      <c r="AY172" s="21">
        <v>2</v>
      </c>
      <c r="AZ172" s="36" t="s">
        <v>608</v>
      </c>
      <c r="BA172" s="36">
        <v>3</v>
      </c>
      <c r="BB172" s="21">
        <v>2</v>
      </c>
      <c r="BC172" s="21"/>
      <c r="BD172" s="21"/>
      <c r="BE172" s="21">
        <v>2</v>
      </c>
      <c r="BF172" s="21"/>
      <c r="BG172" s="21"/>
      <c r="BH172" s="21">
        <v>2</v>
      </c>
      <c r="BI172" s="21"/>
      <c r="BJ172" s="21"/>
      <c r="BK172" s="21">
        <v>2</v>
      </c>
    </row>
    <row r="173" spans="1:63" x14ac:dyDescent="0.25">
      <c r="A173" s="36" t="s">
        <v>628</v>
      </c>
      <c r="B173" s="36">
        <v>5</v>
      </c>
      <c r="C173" s="21">
        <v>3</v>
      </c>
      <c r="D173" s="36" t="s">
        <v>628</v>
      </c>
      <c r="E173" s="36">
        <v>-5</v>
      </c>
      <c r="F173" s="21">
        <v>3</v>
      </c>
      <c r="G173" s="36" t="s">
        <v>628</v>
      </c>
      <c r="H173" s="36">
        <v>-13</v>
      </c>
      <c r="I173" s="21">
        <v>3</v>
      </c>
      <c r="J173" s="36" t="s">
        <v>402</v>
      </c>
      <c r="K173" s="36">
        <v>-4</v>
      </c>
      <c r="L173" s="21">
        <v>3</v>
      </c>
      <c r="M173" s="36" t="s">
        <v>739</v>
      </c>
      <c r="N173" s="36">
        <v>2</v>
      </c>
      <c r="O173" s="21">
        <v>3</v>
      </c>
      <c r="P173" s="36" t="s">
        <v>402</v>
      </c>
      <c r="Q173" s="36">
        <v>-1</v>
      </c>
      <c r="R173" s="21">
        <v>3</v>
      </c>
      <c r="S173" s="36" t="s">
        <v>252</v>
      </c>
      <c r="T173" s="36">
        <v>-8</v>
      </c>
      <c r="U173" s="21">
        <v>3</v>
      </c>
      <c r="V173" s="36" t="s">
        <v>134</v>
      </c>
      <c r="W173" s="36">
        <v>10</v>
      </c>
      <c r="X173" s="21">
        <v>3</v>
      </c>
      <c r="Y173" s="36" t="s">
        <v>134</v>
      </c>
      <c r="Z173" s="36">
        <v>-3</v>
      </c>
      <c r="AA173" s="21">
        <v>3</v>
      </c>
      <c r="AB173" s="36" t="s">
        <v>134</v>
      </c>
      <c r="AC173" s="36">
        <v>-3</v>
      </c>
      <c r="AD173" s="21">
        <v>3</v>
      </c>
      <c r="AE173" s="36" t="s">
        <v>134</v>
      </c>
      <c r="AF173" s="36">
        <v>-10</v>
      </c>
      <c r="AG173" s="21">
        <v>3</v>
      </c>
      <c r="AH173" s="36" t="s">
        <v>733</v>
      </c>
      <c r="AI173" s="36">
        <v>-1</v>
      </c>
      <c r="AJ173" s="21">
        <v>3</v>
      </c>
      <c r="AK173" s="36">
        <v>0</v>
      </c>
      <c r="AL173" s="36">
        <v>0</v>
      </c>
      <c r="AM173" s="21">
        <v>3</v>
      </c>
      <c r="AN173" s="36" t="s">
        <v>735</v>
      </c>
      <c r="AO173" s="36">
        <v>-5</v>
      </c>
      <c r="AP173" s="21">
        <v>3</v>
      </c>
      <c r="AQ173" s="36" t="s">
        <v>739</v>
      </c>
      <c r="AR173" s="36">
        <v>3</v>
      </c>
      <c r="AS173" s="21">
        <v>3</v>
      </c>
      <c r="AT173" s="36" t="s">
        <v>739</v>
      </c>
      <c r="AU173" s="36">
        <v>16</v>
      </c>
      <c r="AV173" s="21">
        <v>3</v>
      </c>
      <c r="AW173" s="36" t="s">
        <v>735</v>
      </c>
      <c r="AX173" s="36">
        <v>-5</v>
      </c>
      <c r="AY173" s="21">
        <v>3</v>
      </c>
      <c r="AZ173" s="36" t="s">
        <v>628</v>
      </c>
      <c r="BA173" s="36">
        <v>3</v>
      </c>
      <c r="BB173" s="21">
        <v>3</v>
      </c>
      <c r="BC173" s="21"/>
      <c r="BD173" s="21"/>
      <c r="BE173" s="21">
        <v>3</v>
      </c>
      <c r="BF173" s="21"/>
      <c r="BG173" s="21"/>
      <c r="BH173" s="21">
        <v>3</v>
      </c>
      <c r="BI173" s="21"/>
      <c r="BJ173" s="21"/>
      <c r="BK173" s="21">
        <v>3</v>
      </c>
    </row>
    <row r="174" spans="1:63" x14ac:dyDescent="0.25">
      <c r="A174" s="36" t="s">
        <v>402</v>
      </c>
      <c r="B174" s="36">
        <v>5</v>
      </c>
      <c r="C174" s="21">
        <v>4</v>
      </c>
      <c r="D174" s="36" t="s">
        <v>402</v>
      </c>
      <c r="E174" s="36">
        <v>-5</v>
      </c>
      <c r="F174" s="21">
        <v>4</v>
      </c>
      <c r="G174" s="36" t="s">
        <v>402</v>
      </c>
      <c r="H174" s="36">
        <v>-13</v>
      </c>
      <c r="I174" s="21">
        <v>4</v>
      </c>
      <c r="J174" s="36" t="s">
        <v>345</v>
      </c>
      <c r="K174" s="36">
        <v>-4</v>
      </c>
      <c r="L174" s="21">
        <v>4</v>
      </c>
      <c r="M174" s="36" t="s">
        <v>345</v>
      </c>
      <c r="N174" s="36">
        <v>2</v>
      </c>
      <c r="O174" s="21">
        <v>4</v>
      </c>
      <c r="P174" s="36" t="s">
        <v>345</v>
      </c>
      <c r="Q174" s="36">
        <v>-1</v>
      </c>
      <c r="R174" s="21">
        <v>4</v>
      </c>
      <c r="S174" s="36" t="s">
        <v>345</v>
      </c>
      <c r="T174" s="36">
        <v>-8</v>
      </c>
      <c r="U174" s="21">
        <v>4</v>
      </c>
      <c r="V174" s="36" t="s">
        <v>402</v>
      </c>
      <c r="W174" s="36">
        <v>10</v>
      </c>
      <c r="X174" s="21">
        <v>4</v>
      </c>
      <c r="Y174" s="36" t="s">
        <v>402</v>
      </c>
      <c r="Z174" s="36">
        <v>-3</v>
      </c>
      <c r="AA174" s="21">
        <v>4</v>
      </c>
      <c r="AB174" s="36" t="s">
        <v>402</v>
      </c>
      <c r="AC174" s="36">
        <v>-3</v>
      </c>
      <c r="AD174" s="21">
        <v>4</v>
      </c>
      <c r="AE174" s="36" t="s">
        <v>402</v>
      </c>
      <c r="AF174" s="36">
        <v>-10</v>
      </c>
      <c r="AG174" s="21">
        <v>4</v>
      </c>
      <c r="AH174" s="36" t="s">
        <v>126</v>
      </c>
      <c r="AI174" s="36">
        <v>-1</v>
      </c>
      <c r="AJ174" s="21">
        <v>4</v>
      </c>
      <c r="AK174" s="36">
        <v>0</v>
      </c>
      <c r="AL174" s="36">
        <v>0</v>
      </c>
      <c r="AM174" s="21">
        <v>4</v>
      </c>
      <c r="AN174" s="36" t="s">
        <v>502</v>
      </c>
      <c r="AO174" s="36">
        <v>-5</v>
      </c>
      <c r="AP174" s="21">
        <v>4</v>
      </c>
      <c r="AQ174" s="36" t="s">
        <v>609</v>
      </c>
      <c r="AR174" s="36">
        <v>3</v>
      </c>
      <c r="AS174" s="21">
        <v>4</v>
      </c>
      <c r="AT174" s="36" t="s">
        <v>609</v>
      </c>
      <c r="AU174" s="36">
        <v>16</v>
      </c>
      <c r="AV174" s="21">
        <v>4</v>
      </c>
      <c r="AW174" s="36" t="s">
        <v>126</v>
      </c>
      <c r="AX174" s="36">
        <v>-5</v>
      </c>
      <c r="AY174" s="21">
        <v>4</v>
      </c>
      <c r="AZ174" s="36" t="s">
        <v>609</v>
      </c>
      <c r="BA174" s="36">
        <v>3</v>
      </c>
      <c r="BB174" s="21">
        <v>4</v>
      </c>
      <c r="BC174" s="21"/>
      <c r="BD174" s="21"/>
      <c r="BE174" s="21">
        <v>4</v>
      </c>
      <c r="BF174" s="21"/>
      <c r="BG174" s="21"/>
      <c r="BH174" s="21">
        <v>4</v>
      </c>
      <c r="BI174" s="21"/>
      <c r="BJ174" s="21"/>
      <c r="BK174" s="21">
        <v>4</v>
      </c>
    </row>
    <row r="175" spans="1:63" x14ac:dyDescent="0.25">
      <c r="A175" s="36" t="s">
        <v>393</v>
      </c>
      <c r="B175" s="36">
        <v>-26</v>
      </c>
      <c r="C175" s="21">
        <v>1</v>
      </c>
      <c r="D175" s="36" t="s">
        <v>614</v>
      </c>
      <c r="E175" s="36">
        <v>22</v>
      </c>
      <c r="F175" s="21">
        <v>1</v>
      </c>
      <c r="G175" s="36" t="s">
        <v>561</v>
      </c>
      <c r="H175" s="36">
        <v>2</v>
      </c>
      <c r="I175" s="21">
        <v>1</v>
      </c>
      <c r="J175" s="36" t="s">
        <v>561</v>
      </c>
      <c r="K175" s="36">
        <v>2</v>
      </c>
      <c r="L175" s="21">
        <v>1</v>
      </c>
      <c r="M175" s="36" t="s">
        <v>561</v>
      </c>
      <c r="N175" s="36">
        <v>-6</v>
      </c>
      <c r="O175" s="21">
        <v>1</v>
      </c>
      <c r="P175" s="36" t="s">
        <v>916</v>
      </c>
      <c r="Q175" s="36">
        <v>-7</v>
      </c>
      <c r="R175" s="21">
        <v>1</v>
      </c>
      <c r="S175" s="36" t="s">
        <v>562</v>
      </c>
      <c r="T175" s="36">
        <v>6</v>
      </c>
      <c r="U175" s="21">
        <v>1</v>
      </c>
      <c r="V175" s="36" t="s">
        <v>393</v>
      </c>
      <c r="W175" s="36">
        <v>3</v>
      </c>
      <c r="X175" s="21">
        <v>1</v>
      </c>
      <c r="Y175" s="36" t="s">
        <v>562</v>
      </c>
      <c r="Z175" s="36">
        <v>3</v>
      </c>
      <c r="AA175" s="21">
        <v>1</v>
      </c>
      <c r="AB175" s="36" t="s">
        <v>393</v>
      </c>
      <c r="AC175" s="36">
        <v>19</v>
      </c>
      <c r="AD175" s="21">
        <v>1</v>
      </c>
      <c r="AE175" s="36" t="s">
        <v>393</v>
      </c>
      <c r="AF175" s="36">
        <v>-10</v>
      </c>
      <c r="AG175" s="21">
        <v>1</v>
      </c>
      <c r="AH175" s="36">
        <v>0</v>
      </c>
      <c r="AI175" s="36">
        <v>0</v>
      </c>
      <c r="AJ175" s="21">
        <v>1</v>
      </c>
      <c r="AK175" s="36">
        <v>0</v>
      </c>
      <c r="AL175" s="36">
        <v>0</v>
      </c>
      <c r="AM175" s="21">
        <v>1</v>
      </c>
      <c r="AN175" s="36" t="s">
        <v>562</v>
      </c>
      <c r="AO175" s="36">
        <v>-9</v>
      </c>
      <c r="AP175" s="21">
        <v>1</v>
      </c>
      <c r="AQ175" s="36" t="s">
        <v>562</v>
      </c>
      <c r="AR175" s="36">
        <v>16</v>
      </c>
      <c r="AS175" s="21">
        <v>1</v>
      </c>
      <c r="AT175" s="36" t="s">
        <v>393</v>
      </c>
      <c r="AU175" s="36">
        <v>-2</v>
      </c>
      <c r="AV175" s="21">
        <v>1</v>
      </c>
      <c r="AW175" s="36" t="s">
        <v>20</v>
      </c>
      <c r="AX175" s="36">
        <v>-5</v>
      </c>
      <c r="AY175" s="21">
        <v>1</v>
      </c>
      <c r="AZ175" s="36" t="s">
        <v>725</v>
      </c>
      <c r="BA175" s="36">
        <v>14</v>
      </c>
      <c r="BB175" s="21">
        <v>1</v>
      </c>
      <c r="BC175" s="21"/>
      <c r="BD175" s="21"/>
      <c r="BE175" s="21">
        <v>1</v>
      </c>
      <c r="BF175" s="21"/>
      <c r="BG175" s="21"/>
      <c r="BH175" s="21">
        <v>1</v>
      </c>
      <c r="BI175" s="21"/>
      <c r="BJ175" s="21"/>
      <c r="BK175" s="21">
        <v>1</v>
      </c>
    </row>
    <row r="176" spans="1:63" x14ac:dyDescent="0.25">
      <c r="A176" s="36" t="s">
        <v>561</v>
      </c>
      <c r="B176" s="36">
        <v>-26</v>
      </c>
      <c r="C176" s="21">
        <v>2</v>
      </c>
      <c r="D176" s="36" t="s">
        <v>728</v>
      </c>
      <c r="E176" s="36">
        <v>22</v>
      </c>
      <c r="F176" s="21">
        <v>2</v>
      </c>
      <c r="G176" s="36" t="s">
        <v>714</v>
      </c>
      <c r="H176" s="36">
        <v>2</v>
      </c>
      <c r="I176" s="21">
        <v>2</v>
      </c>
      <c r="J176" s="34" t="s">
        <v>975</v>
      </c>
      <c r="K176" s="36">
        <v>2</v>
      </c>
      <c r="L176" s="21">
        <v>2</v>
      </c>
      <c r="M176" s="36" t="s">
        <v>740</v>
      </c>
      <c r="N176" s="36">
        <v>-6</v>
      </c>
      <c r="O176" s="21">
        <v>2</v>
      </c>
      <c r="P176" s="36" t="s">
        <v>727</v>
      </c>
      <c r="Q176" s="36">
        <v>-7</v>
      </c>
      <c r="R176" s="21">
        <v>2</v>
      </c>
      <c r="S176" s="36" t="s">
        <v>700</v>
      </c>
      <c r="T176" s="36">
        <v>6</v>
      </c>
      <c r="U176" s="21">
        <v>2</v>
      </c>
      <c r="V176" s="36" t="s">
        <v>614</v>
      </c>
      <c r="W176" s="36">
        <v>3</v>
      </c>
      <c r="X176" s="21">
        <v>2</v>
      </c>
      <c r="Y176" s="36" t="s">
        <v>20</v>
      </c>
      <c r="Z176" s="36">
        <v>3</v>
      </c>
      <c r="AA176" s="21">
        <v>2</v>
      </c>
      <c r="AB176" s="36" t="s">
        <v>563</v>
      </c>
      <c r="AC176" s="36">
        <v>19</v>
      </c>
      <c r="AD176" s="21">
        <v>2</v>
      </c>
      <c r="AE176" s="36" t="s">
        <v>563</v>
      </c>
      <c r="AF176" s="36">
        <v>-10</v>
      </c>
      <c r="AG176" s="21">
        <v>2</v>
      </c>
      <c r="AH176" s="36">
        <v>0</v>
      </c>
      <c r="AI176" s="36">
        <v>0</v>
      </c>
      <c r="AJ176" s="21">
        <v>2</v>
      </c>
      <c r="AK176" s="36">
        <v>0</v>
      </c>
      <c r="AL176" s="36">
        <v>0</v>
      </c>
      <c r="AM176" s="21">
        <v>2</v>
      </c>
      <c r="AN176" s="36" t="s">
        <v>124</v>
      </c>
      <c r="AO176" s="36">
        <v>-9</v>
      </c>
      <c r="AP176" s="21">
        <v>3</v>
      </c>
      <c r="AQ176" s="36" t="s">
        <v>737</v>
      </c>
      <c r="AR176" s="36">
        <v>16</v>
      </c>
      <c r="AS176" s="21">
        <v>3</v>
      </c>
      <c r="AT176" s="36" t="s">
        <v>562</v>
      </c>
      <c r="AU176" s="36">
        <v>-2</v>
      </c>
      <c r="AV176" s="21">
        <v>2</v>
      </c>
      <c r="AW176" s="36" t="s">
        <v>725</v>
      </c>
      <c r="AX176" s="36">
        <v>-5</v>
      </c>
      <c r="AY176" s="21">
        <v>2</v>
      </c>
      <c r="AZ176" s="36" t="s">
        <v>916</v>
      </c>
      <c r="BA176" s="36">
        <v>14</v>
      </c>
      <c r="BB176" s="21">
        <v>2</v>
      </c>
      <c r="BC176" s="21"/>
      <c r="BD176" s="21"/>
      <c r="BE176" s="21">
        <v>2</v>
      </c>
      <c r="BF176" s="21"/>
      <c r="BG176" s="21"/>
      <c r="BH176" s="21">
        <v>2</v>
      </c>
      <c r="BI176" s="21"/>
      <c r="BJ176" s="21"/>
      <c r="BK176" s="21">
        <v>2</v>
      </c>
    </row>
    <row r="177" spans="1:63" x14ac:dyDescent="0.25">
      <c r="A177" s="36" t="s">
        <v>398</v>
      </c>
      <c r="B177" s="36">
        <v>-26</v>
      </c>
      <c r="C177" s="21">
        <v>3</v>
      </c>
      <c r="D177" s="36" t="s">
        <v>608</v>
      </c>
      <c r="E177" s="36">
        <v>22</v>
      </c>
      <c r="F177" s="21">
        <v>3</v>
      </c>
      <c r="G177" s="36" t="s">
        <v>740</v>
      </c>
      <c r="H177" s="36">
        <v>2</v>
      </c>
      <c r="I177" s="21">
        <v>3</v>
      </c>
      <c r="J177" s="36" t="s">
        <v>740</v>
      </c>
      <c r="K177" s="36">
        <v>2</v>
      </c>
      <c r="L177" s="21">
        <v>3</v>
      </c>
      <c r="M177" s="36" t="s">
        <v>728</v>
      </c>
      <c r="N177" s="36">
        <v>-6</v>
      </c>
      <c r="O177" s="21">
        <v>3</v>
      </c>
      <c r="P177" s="34" t="s">
        <v>975</v>
      </c>
      <c r="Q177" s="36">
        <v>-7</v>
      </c>
      <c r="R177" s="21">
        <v>3</v>
      </c>
      <c r="S177" s="36" t="s">
        <v>398</v>
      </c>
      <c r="T177" s="36">
        <v>6</v>
      </c>
      <c r="U177" s="21">
        <v>3</v>
      </c>
      <c r="V177" s="36" t="s">
        <v>916</v>
      </c>
      <c r="W177" s="36">
        <v>3</v>
      </c>
      <c r="X177" s="21">
        <v>3</v>
      </c>
      <c r="Y177" s="36" t="s">
        <v>608</v>
      </c>
      <c r="Z177" s="36">
        <v>3</v>
      </c>
      <c r="AA177" s="21">
        <v>3</v>
      </c>
      <c r="AB177" s="36" t="s">
        <v>608</v>
      </c>
      <c r="AC177" s="36">
        <v>19</v>
      </c>
      <c r="AD177" s="21">
        <v>3</v>
      </c>
      <c r="AE177" s="36" t="s">
        <v>608</v>
      </c>
      <c r="AF177" s="36">
        <v>-10</v>
      </c>
      <c r="AG177" s="21">
        <v>3</v>
      </c>
      <c r="AH177" s="36">
        <v>0</v>
      </c>
      <c r="AI177" s="36">
        <v>0</v>
      </c>
      <c r="AJ177" s="21">
        <v>3</v>
      </c>
      <c r="AK177" s="36">
        <v>0</v>
      </c>
      <c r="AL177" s="36">
        <v>0</v>
      </c>
      <c r="AM177" s="21">
        <v>3</v>
      </c>
      <c r="AN177" s="36" t="s">
        <v>45</v>
      </c>
      <c r="AO177" s="36">
        <v>-9</v>
      </c>
      <c r="AP177" s="21">
        <v>4</v>
      </c>
      <c r="AQ177" s="36" t="s">
        <v>45</v>
      </c>
      <c r="AR177" s="36">
        <v>16</v>
      </c>
      <c r="AS177" s="21">
        <v>4</v>
      </c>
      <c r="AT177" s="36" t="s">
        <v>728</v>
      </c>
      <c r="AU177" s="36">
        <v>-2</v>
      </c>
      <c r="AV177" s="21">
        <v>3</v>
      </c>
      <c r="AW177" s="36" t="s">
        <v>737</v>
      </c>
      <c r="AX177" s="36">
        <v>-5</v>
      </c>
      <c r="AY177" s="21">
        <v>3</v>
      </c>
      <c r="AZ177" s="36" t="s">
        <v>737</v>
      </c>
      <c r="BA177" s="36">
        <v>14</v>
      </c>
      <c r="BB177" s="21">
        <v>3</v>
      </c>
      <c r="BC177" s="21"/>
      <c r="BD177" s="21"/>
      <c r="BE177" s="21">
        <v>3</v>
      </c>
      <c r="BF177" s="21"/>
      <c r="BG177" s="21"/>
      <c r="BH177" s="21">
        <v>3</v>
      </c>
      <c r="BI177" s="21"/>
      <c r="BJ177" s="21"/>
      <c r="BK177" s="21">
        <v>3</v>
      </c>
    </row>
    <row r="178" spans="1:63" x14ac:dyDescent="0.25">
      <c r="A178" s="36" t="s">
        <v>134</v>
      </c>
      <c r="B178" s="36">
        <v>-26</v>
      </c>
      <c r="C178" s="21">
        <v>4</v>
      </c>
      <c r="D178" s="36" t="s">
        <v>735</v>
      </c>
      <c r="E178" s="36">
        <v>22</v>
      </c>
      <c r="F178" s="21">
        <v>4</v>
      </c>
      <c r="G178" s="36" t="s">
        <v>502</v>
      </c>
      <c r="H178" s="36">
        <v>2</v>
      </c>
      <c r="I178" s="21">
        <v>4</v>
      </c>
      <c r="J178" s="36" t="s">
        <v>502</v>
      </c>
      <c r="K178" s="36">
        <v>2</v>
      </c>
      <c r="L178" s="21">
        <v>4</v>
      </c>
      <c r="M178" s="36" t="s">
        <v>502</v>
      </c>
      <c r="N178" s="36">
        <v>-6</v>
      </c>
      <c r="O178" s="21">
        <v>4</v>
      </c>
      <c r="P178" s="36" t="s">
        <v>735</v>
      </c>
      <c r="Q178" s="36">
        <v>-7</v>
      </c>
      <c r="R178" s="21">
        <v>4</v>
      </c>
      <c r="S178" s="36" t="s">
        <v>735</v>
      </c>
      <c r="T178" s="36">
        <v>6</v>
      </c>
      <c r="U178" s="21">
        <v>4</v>
      </c>
      <c r="V178" s="36" t="s">
        <v>728</v>
      </c>
      <c r="W178" s="36">
        <v>3</v>
      </c>
      <c r="X178" s="21">
        <v>4</v>
      </c>
      <c r="Y178" s="36" t="s">
        <v>45</v>
      </c>
      <c r="Z178" s="36">
        <v>3</v>
      </c>
      <c r="AA178" s="21">
        <v>4</v>
      </c>
      <c r="AB178" s="36" t="s">
        <v>45</v>
      </c>
      <c r="AC178" s="36">
        <v>19</v>
      </c>
      <c r="AD178" s="21">
        <v>4</v>
      </c>
      <c r="AE178" s="36" t="s">
        <v>45</v>
      </c>
      <c r="AF178" s="36">
        <v>-10</v>
      </c>
      <c r="AG178" s="21">
        <v>4</v>
      </c>
      <c r="AH178" s="36">
        <v>0</v>
      </c>
      <c r="AI178" s="36">
        <v>0</v>
      </c>
      <c r="AJ178" s="21">
        <v>4</v>
      </c>
      <c r="AK178" s="36">
        <v>0</v>
      </c>
      <c r="AL178" s="36">
        <v>0</v>
      </c>
      <c r="AM178" s="21">
        <v>4</v>
      </c>
      <c r="AN178" s="36" t="s">
        <v>8</v>
      </c>
      <c r="AO178" s="36">
        <v>-9</v>
      </c>
      <c r="AP178" s="21">
        <v>1</v>
      </c>
      <c r="AQ178" s="36" t="s">
        <v>725</v>
      </c>
      <c r="AR178" s="36">
        <v>6</v>
      </c>
      <c r="AS178" s="21">
        <v>1</v>
      </c>
      <c r="AT178" s="36" t="s">
        <v>45</v>
      </c>
      <c r="AU178" s="36">
        <v>-2</v>
      </c>
      <c r="AV178" s="21">
        <v>4</v>
      </c>
      <c r="AW178" s="36" t="s">
        <v>124</v>
      </c>
      <c r="AX178" s="36">
        <v>-5</v>
      </c>
      <c r="AY178" s="21">
        <v>4</v>
      </c>
      <c r="AZ178" s="36" t="s">
        <v>124</v>
      </c>
      <c r="BA178" s="36">
        <v>14</v>
      </c>
      <c r="BB178" s="21">
        <v>4</v>
      </c>
      <c r="BC178" s="21"/>
      <c r="BD178" s="21"/>
      <c r="BE178" s="21">
        <v>4</v>
      </c>
      <c r="BF178" s="21"/>
      <c r="BG178" s="21"/>
      <c r="BH178" s="21">
        <v>4</v>
      </c>
      <c r="BI178" s="21"/>
      <c r="BJ178" s="21"/>
      <c r="BK178" s="21">
        <v>4</v>
      </c>
    </row>
    <row r="179" spans="1:63" x14ac:dyDescent="0.25">
      <c r="A179" s="36" t="s">
        <v>8</v>
      </c>
      <c r="B179" s="36">
        <v>-21</v>
      </c>
      <c r="C179" s="21">
        <v>1</v>
      </c>
      <c r="D179" s="36" t="s">
        <v>740</v>
      </c>
      <c r="E179" s="36">
        <v>-9</v>
      </c>
      <c r="F179" s="21">
        <v>1</v>
      </c>
      <c r="G179" s="36" t="s">
        <v>725</v>
      </c>
      <c r="H179" s="36">
        <v>-10</v>
      </c>
      <c r="I179" s="21">
        <v>1</v>
      </c>
      <c r="J179" s="36" t="s">
        <v>393</v>
      </c>
      <c r="K179" s="36">
        <v>-4</v>
      </c>
      <c r="L179" s="21">
        <v>1</v>
      </c>
      <c r="M179" s="36" t="s">
        <v>393</v>
      </c>
      <c r="N179" s="36">
        <v>-9</v>
      </c>
      <c r="O179" s="21">
        <v>1</v>
      </c>
      <c r="P179" s="36" t="s">
        <v>393</v>
      </c>
      <c r="Q179" s="36">
        <v>-26</v>
      </c>
      <c r="R179" s="21">
        <v>1</v>
      </c>
      <c r="S179" s="36" t="s">
        <v>393</v>
      </c>
      <c r="T179" s="36">
        <v>-2</v>
      </c>
      <c r="U179" s="21">
        <v>1</v>
      </c>
      <c r="V179" s="36" t="s">
        <v>700</v>
      </c>
      <c r="W179" s="36">
        <v>-8</v>
      </c>
      <c r="X179" s="21">
        <v>1</v>
      </c>
      <c r="Y179" s="36" t="s">
        <v>393</v>
      </c>
      <c r="Z179" s="36">
        <v>8</v>
      </c>
      <c r="AA179" s="21">
        <v>1</v>
      </c>
      <c r="AB179" s="36" t="s">
        <v>8</v>
      </c>
      <c r="AC179" s="36">
        <v>-20</v>
      </c>
      <c r="AD179" s="21">
        <v>1</v>
      </c>
      <c r="AE179" s="36" t="s">
        <v>8</v>
      </c>
      <c r="AF179" s="36">
        <v>-15</v>
      </c>
      <c r="AG179" s="21">
        <v>1</v>
      </c>
      <c r="AH179" s="36">
        <v>0</v>
      </c>
      <c r="AI179" s="36">
        <v>0</v>
      </c>
      <c r="AJ179" s="21">
        <v>1</v>
      </c>
      <c r="AK179" s="36">
        <v>0</v>
      </c>
      <c r="AL179" s="36">
        <v>0</v>
      </c>
      <c r="AM179" s="21">
        <v>1</v>
      </c>
      <c r="AN179" s="36" t="s">
        <v>561</v>
      </c>
      <c r="AO179" s="36">
        <v>-9</v>
      </c>
      <c r="AP179" s="21">
        <v>2</v>
      </c>
      <c r="AQ179" s="36" t="s">
        <v>561</v>
      </c>
      <c r="AR179" s="36">
        <v>6</v>
      </c>
      <c r="AS179" s="21">
        <v>2</v>
      </c>
      <c r="AT179" s="36" t="s">
        <v>8</v>
      </c>
      <c r="AU179" s="36">
        <v>15</v>
      </c>
      <c r="AV179" s="21">
        <v>1</v>
      </c>
      <c r="AW179" s="36" t="s">
        <v>393</v>
      </c>
      <c r="AX179" s="36">
        <v>-10</v>
      </c>
      <c r="AY179" s="21">
        <v>1</v>
      </c>
      <c r="AZ179" s="36" t="s">
        <v>393</v>
      </c>
      <c r="BA179" s="36">
        <v>-2</v>
      </c>
      <c r="BB179" s="21">
        <v>1</v>
      </c>
      <c r="BC179" s="21"/>
      <c r="BD179" s="21"/>
      <c r="BE179" s="21">
        <v>1</v>
      </c>
      <c r="BF179" s="21"/>
      <c r="BG179" s="21"/>
      <c r="BH179" s="21">
        <v>1</v>
      </c>
      <c r="BI179" s="21"/>
      <c r="BJ179" s="21"/>
      <c r="BK179" s="21">
        <v>1</v>
      </c>
    </row>
    <row r="180" spans="1:63" x14ac:dyDescent="0.25">
      <c r="A180" s="36" t="s">
        <v>614</v>
      </c>
      <c r="B180" s="36">
        <v>-21</v>
      </c>
      <c r="C180" s="21">
        <v>2</v>
      </c>
      <c r="D180" s="36" t="s">
        <v>562</v>
      </c>
      <c r="E180" s="36">
        <v>-9</v>
      </c>
      <c r="F180" s="21">
        <v>2</v>
      </c>
      <c r="G180" s="36" t="s">
        <v>614</v>
      </c>
      <c r="H180" s="36">
        <v>-10</v>
      </c>
      <c r="I180" s="21">
        <v>2</v>
      </c>
      <c r="J180" s="36" t="s">
        <v>614</v>
      </c>
      <c r="K180" s="36">
        <v>-4</v>
      </c>
      <c r="L180" s="21">
        <v>2</v>
      </c>
      <c r="M180" s="36" t="s">
        <v>614</v>
      </c>
      <c r="N180" s="36">
        <v>-9</v>
      </c>
      <c r="O180" s="21">
        <v>2</v>
      </c>
      <c r="P180" s="36" t="s">
        <v>614</v>
      </c>
      <c r="Q180" s="36">
        <v>-26</v>
      </c>
      <c r="R180" s="21">
        <v>2</v>
      </c>
      <c r="S180" s="36" t="s">
        <v>614</v>
      </c>
      <c r="T180" s="36">
        <v>-2</v>
      </c>
      <c r="U180" s="21">
        <v>2</v>
      </c>
      <c r="V180" s="36" t="s">
        <v>562</v>
      </c>
      <c r="W180" s="36">
        <v>-8</v>
      </c>
      <c r="X180" s="21">
        <v>2</v>
      </c>
      <c r="Y180" s="36" t="s">
        <v>614</v>
      </c>
      <c r="Z180" s="36">
        <v>8</v>
      </c>
      <c r="AA180" s="21">
        <v>2</v>
      </c>
      <c r="AB180" s="36" t="s">
        <v>614</v>
      </c>
      <c r="AC180" s="36">
        <v>-20</v>
      </c>
      <c r="AD180" s="21">
        <v>2</v>
      </c>
      <c r="AE180" s="36" t="s">
        <v>614</v>
      </c>
      <c r="AF180" s="36">
        <v>-15</v>
      </c>
      <c r="AG180" s="21">
        <v>2</v>
      </c>
      <c r="AH180" s="36">
        <v>0</v>
      </c>
      <c r="AI180" s="36">
        <v>0</v>
      </c>
      <c r="AJ180" s="21">
        <v>2</v>
      </c>
      <c r="AK180" s="36">
        <v>0</v>
      </c>
      <c r="AL180" s="36">
        <v>0</v>
      </c>
      <c r="AM180" s="21">
        <v>2</v>
      </c>
      <c r="AN180" s="36" t="s">
        <v>398</v>
      </c>
      <c r="AO180" s="36">
        <v>-9</v>
      </c>
      <c r="AP180" s="21">
        <v>3</v>
      </c>
      <c r="AQ180" s="36" t="s">
        <v>740</v>
      </c>
      <c r="AR180" s="36">
        <v>6</v>
      </c>
      <c r="AS180" s="21">
        <v>3</v>
      </c>
      <c r="AT180" s="36" t="s">
        <v>561</v>
      </c>
      <c r="AU180" s="36">
        <v>15</v>
      </c>
      <c r="AV180" s="21">
        <v>2</v>
      </c>
      <c r="AW180" s="36" t="s">
        <v>736</v>
      </c>
      <c r="AX180" s="36">
        <v>-10</v>
      </c>
      <c r="AY180" s="21">
        <v>2</v>
      </c>
      <c r="AZ180" s="36" t="s">
        <v>562</v>
      </c>
      <c r="BA180" s="36">
        <v>-2</v>
      </c>
      <c r="BB180" s="21">
        <v>2</v>
      </c>
      <c r="BC180" s="21"/>
      <c r="BD180" s="21"/>
      <c r="BE180" s="21">
        <v>2</v>
      </c>
      <c r="BF180" s="21"/>
      <c r="BG180" s="21"/>
      <c r="BH180" s="21">
        <v>2</v>
      </c>
      <c r="BI180" s="21"/>
      <c r="BJ180" s="21"/>
      <c r="BK180" s="21">
        <v>2</v>
      </c>
    </row>
    <row r="181" spans="1:63" x14ac:dyDescent="0.25">
      <c r="A181" s="36" t="s">
        <v>608</v>
      </c>
      <c r="B181" s="36">
        <v>-21</v>
      </c>
      <c r="C181" s="21">
        <v>3</v>
      </c>
      <c r="D181" s="36" t="s">
        <v>398</v>
      </c>
      <c r="E181" s="36">
        <v>-9</v>
      </c>
      <c r="F181" s="21">
        <v>3</v>
      </c>
      <c r="G181" s="36" t="s">
        <v>728</v>
      </c>
      <c r="H181" s="36">
        <v>-10</v>
      </c>
      <c r="I181" s="21">
        <v>3</v>
      </c>
      <c r="J181" s="36" t="s">
        <v>728</v>
      </c>
      <c r="K181" s="36">
        <v>-4</v>
      </c>
      <c r="L181" s="21">
        <v>3</v>
      </c>
      <c r="M181" s="36" t="s">
        <v>700</v>
      </c>
      <c r="N181" s="36">
        <v>-9</v>
      </c>
      <c r="O181" s="21">
        <v>3</v>
      </c>
      <c r="P181" s="36" t="s">
        <v>398</v>
      </c>
      <c r="Q181" s="36">
        <v>-26</v>
      </c>
      <c r="R181" s="21">
        <v>3</v>
      </c>
      <c r="S181" s="36" t="s">
        <v>696</v>
      </c>
      <c r="T181" s="36">
        <v>-2</v>
      </c>
      <c r="U181" s="21">
        <v>3</v>
      </c>
      <c r="V181" s="36" t="s">
        <v>722</v>
      </c>
      <c r="W181" s="36">
        <v>-8</v>
      </c>
      <c r="X181" s="21">
        <v>3</v>
      </c>
      <c r="Y181" s="36" t="s">
        <v>730</v>
      </c>
      <c r="Z181" s="36">
        <v>8</v>
      </c>
      <c r="AA181" s="21">
        <v>3</v>
      </c>
      <c r="AB181" s="36" t="s">
        <v>20</v>
      </c>
      <c r="AC181" s="36">
        <v>-20</v>
      </c>
      <c r="AD181" s="21">
        <v>3</v>
      </c>
      <c r="AE181" s="36" t="s">
        <v>20</v>
      </c>
      <c r="AF181" s="36">
        <v>-15</v>
      </c>
      <c r="AG181" s="21">
        <v>3</v>
      </c>
      <c r="AH181" s="36">
        <v>0</v>
      </c>
      <c r="AI181" s="36">
        <v>0</v>
      </c>
      <c r="AJ181" s="21">
        <v>3</v>
      </c>
      <c r="AK181" s="36">
        <v>0</v>
      </c>
      <c r="AL181" s="36">
        <v>0</v>
      </c>
      <c r="AM181" s="21">
        <v>3</v>
      </c>
      <c r="AN181" s="36" t="s">
        <v>728</v>
      </c>
      <c r="AO181" s="36">
        <v>-9</v>
      </c>
      <c r="AP181" s="21">
        <v>4</v>
      </c>
      <c r="AQ181" s="36" t="s">
        <v>728</v>
      </c>
      <c r="AR181" s="36">
        <v>6</v>
      </c>
      <c r="AS181" s="21">
        <v>4</v>
      </c>
      <c r="AT181" s="36" t="s">
        <v>398</v>
      </c>
      <c r="AU181" s="36">
        <v>15</v>
      </c>
      <c r="AV181" s="21">
        <v>3</v>
      </c>
      <c r="AW181" s="36" t="s">
        <v>740</v>
      </c>
      <c r="AX181" s="36">
        <v>-10</v>
      </c>
      <c r="AY181" s="21">
        <v>3</v>
      </c>
      <c r="AZ181" s="36" t="s">
        <v>728</v>
      </c>
      <c r="BA181" s="36">
        <v>-2</v>
      </c>
      <c r="BB181" s="21">
        <v>3</v>
      </c>
      <c r="BC181" s="21"/>
      <c r="BD181" s="21"/>
      <c r="BE181" s="21">
        <v>3</v>
      </c>
      <c r="BF181" s="21"/>
      <c r="BG181" s="21"/>
      <c r="BH181" s="21">
        <v>3</v>
      </c>
      <c r="BI181" s="21"/>
      <c r="BJ181" s="21"/>
      <c r="BK181" s="21">
        <v>3</v>
      </c>
    </row>
    <row r="182" spans="1:63" x14ac:dyDescent="0.25">
      <c r="A182" s="36" t="s">
        <v>735</v>
      </c>
      <c r="B182" s="36">
        <v>-21</v>
      </c>
      <c r="C182" s="21">
        <v>4</v>
      </c>
      <c r="D182" s="36" t="s">
        <v>45</v>
      </c>
      <c r="E182" s="36">
        <v>-9</v>
      </c>
      <c r="F182" s="21">
        <v>4</v>
      </c>
      <c r="G182" s="36" t="s">
        <v>608</v>
      </c>
      <c r="H182" s="36">
        <v>-10</v>
      </c>
      <c r="I182" s="21">
        <v>4</v>
      </c>
      <c r="J182" s="36" t="s">
        <v>608</v>
      </c>
      <c r="K182" s="36">
        <v>-4</v>
      </c>
      <c r="L182" s="21">
        <v>4</v>
      </c>
      <c r="M182" s="36" t="s">
        <v>735</v>
      </c>
      <c r="N182" s="36">
        <v>-9</v>
      </c>
      <c r="O182" s="21">
        <v>4</v>
      </c>
      <c r="P182" s="36" t="s">
        <v>45</v>
      </c>
      <c r="Q182" s="36">
        <v>-26</v>
      </c>
      <c r="R182" s="21">
        <v>4</v>
      </c>
      <c r="S182" s="36" t="s">
        <v>45</v>
      </c>
      <c r="T182" s="36">
        <v>-2</v>
      </c>
      <c r="U182" s="21">
        <v>4</v>
      </c>
      <c r="V182" s="36" t="s">
        <v>45</v>
      </c>
      <c r="W182" s="36">
        <v>-8</v>
      </c>
      <c r="X182" s="21">
        <v>4</v>
      </c>
      <c r="Y182" s="36" t="s">
        <v>728</v>
      </c>
      <c r="Z182" s="36">
        <v>8</v>
      </c>
      <c r="AA182" s="21">
        <v>4</v>
      </c>
      <c r="AB182" s="36" t="s">
        <v>728</v>
      </c>
      <c r="AC182" s="36">
        <v>-20</v>
      </c>
      <c r="AD182" s="21">
        <v>4</v>
      </c>
      <c r="AE182" s="36" t="s">
        <v>728</v>
      </c>
      <c r="AF182" s="36">
        <v>-15</v>
      </c>
      <c r="AG182" s="21">
        <v>4</v>
      </c>
      <c r="AH182" s="36">
        <v>0</v>
      </c>
      <c r="AI182" s="36">
        <v>0</v>
      </c>
      <c r="AJ182" s="21">
        <v>4</v>
      </c>
      <c r="AK182" s="36">
        <v>0</v>
      </c>
      <c r="AL182" s="36">
        <v>0</v>
      </c>
      <c r="AM182" s="21">
        <v>4</v>
      </c>
      <c r="AN182" s="36" t="s">
        <v>710</v>
      </c>
      <c r="AO182" s="36">
        <v>-5</v>
      </c>
      <c r="AP182" s="21">
        <v>1</v>
      </c>
      <c r="AQ182" s="36" t="s">
        <v>710</v>
      </c>
      <c r="AR182" s="36">
        <v>28</v>
      </c>
      <c r="AS182" s="21">
        <v>1</v>
      </c>
      <c r="AT182" s="36" t="s">
        <v>502</v>
      </c>
      <c r="AU182" s="36">
        <v>15</v>
      </c>
      <c r="AV182" s="21">
        <v>4</v>
      </c>
      <c r="AW182" s="36" t="s">
        <v>45</v>
      </c>
      <c r="AX182" s="36">
        <v>-10</v>
      </c>
      <c r="AY182" s="21">
        <v>4</v>
      </c>
      <c r="AZ182" s="36" t="s">
        <v>45</v>
      </c>
      <c r="BA182" s="36">
        <v>-2</v>
      </c>
      <c r="BB182" s="21">
        <v>4</v>
      </c>
      <c r="BC182" s="21"/>
      <c r="BD182" s="21"/>
      <c r="BE182" s="21">
        <v>4</v>
      </c>
      <c r="BF182" s="21"/>
      <c r="BG182" s="21"/>
      <c r="BH182" s="21">
        <v>4</v>
      </c>
      <c r="BI182" s="21"/>
      <c r="BJ182" s="21"/>
      <c r="BK182" s="21">
        <v>4</v>
      </c>
    </row>
    <row r="183" spans="1:63" x14ac:dyDescent="0.25">
      <c r="A183" s="36" t="s">
        <v>562</v>
      </c>
      <c r="B183" s="36">
        <v>-5</v>
      </c>
      <c r="C183" s="21">
        <v>1</v>
      </c>
      <c r="D183" s="36" t="s">
        <v>561</v>
      </c>
      <c r="E183" s="36">
        <v>-9</v>
      </c>
      <c r="F183" s="21">
        <v>1</v>
      </c>
      <c r="G183" s="36" t="s">
        <v>562</v>
      </c>
      <c r="H183" s="36">
        <v>3</v>
      </c>
      <c r="I183" s="21">
        <v>1</v>
      </c>
      <c r="J183" s="36" t="s">
        <v>562</v>
      </c>
      <c r="K183" s="36">
        <v>2</v>
      </c>
      <c r="L183" s="21">
        <v>1</v>
      </c>
      <c r="M183" s="36" t="s">
        <v>562</v>
      </c>
      <c r="N183" s="36">
        <v>2</v>
      </c>
      <c r="O183" s="21">
        <v>1</v>
      </c>
      <c r="P183" s="36" t="s">
        <v>725</v>
      </c>
      <c r="Q183" s="36">
        <v>-15</v>
      </c>
      <c r="R183" s="21">
        <v>1</v>
      </c>
      <c r="S183" s="36" t="s">
        <v>561</v>
      </c>
      <c r="T183" s="36">
        <v>-8</v>
      </c>
      <c r="U183" s="21">
        <v>1</v>
      </c>
      <c r="V183" s="36" t="s">
        <v>561</v>
      </c>
      <c r="W183" s="36">
        <v>-8</v>
      </c>
      <c r="X183" s="21">
        <v>1</v>
      </c>
      <c r="Y183" s="36" t="s">
        <v>561</v>
      </c>
      <c r="Z183" s="36">
        <v>1</v>
      </c>
      <c r="AA183" s="21">
        <v>1</v>
      </c>
      <c r="AB183" s="36" t="s">
        <v>723</v>
      </c>
      <c r="AC183" s="36">
        <v>0</v>
      </c>
      <c r="AD183" s="21">
        <v>1</v>
      </c>
      <c r="AE183" s="36" t="s">
        <v>723</v>
      </c>
      <c r="AF183" s="36">
        <v>0</v>
      </c>
      <c r="AG183" s="21">
        <v>1</v>
      </c>
      <c r="AH183" s="36">
        <v>0</v>
      </c>
      <c r="AI183" s="36">
        <v>0</v>
      </c>
      <c r="AJ183" s="21">
        <v>1</v>
      </c>
      <c r="AK183" s="36">
        <v>0</v>
      </c>
      <c r="AL183" s="36">
        <v>0</v>
      </c>
      <c r="AM183" s="21">
        <v>1</v>
      </c>
      <c r="AN183" s="36" t="s">
        <v>608</v>
      </c>
      <c r="AO183" s="36">
        <v>-5</v>
      </c>
      <c r="AP183" s="21">
        <v>2</v>
      </c>
      <c r="AQ183" s="36" t="s">
        <v>124</v>
      </c>
      <c r="AR183" s="36">
        <v>28</v>
      </c>
      <c r="AS183" s="21">
        <v>2</v>
      </c>
      <c r="AT183" s="36" t="s">
        <v>710</v>
      </c>
      <c r="AU183" s="36">
        <v>-14</v>
      </c>
      <c r="AV183" s="21">
        <v>1</v>
      </c>
      <c r="AW183" s="36" t="s">
        <v>8</v>
      </c>
      <c r="AX183" s="36">
        <v>6</v>
      </c>
      <c r="AY183" s="21">
        <v>1</v>
      </c>
      <c r="AZ183" s="36" t="s">
        <v>8</v>
      </c>
      <c r="BA183" s="36">
        <v>11</v>
      </c>
      <c r="BB183" s="21">
        <v>1</v>
      </c>
      <c r="BC183" s="21"/>
      <c r="BD183" s="21"/>
      <c r="BE183" s="21">
        <v>1</v>
      </c>
      <c r="BF183" s="21"/>
      <c r="BG183" s="21"/>
      <c r="BH183" s="21">
        <v>1</v>
      </c>
      <c r="BI183" s="21"/>
      <c r="BJ183" s="21"/>
      <c r="BK183" s="21">
        <v>1</v>
      </c>
    </row>
    <row r="184" spans="1:63" x14ac:dyDescent="0.25">
      <c r="A184" s="36" t="s">
        <v>728</v>
      </c>
      <c r="B184" s="36">
        <v>-5</v>
      </c>
      <c r="C184" s="21">
        <v>2</v>
      </c>
      <c r="D184" s="36" t="s">
        <v>731</v>
      </c>
      <c r="E184" s="36">
        <v>-9</v>
      </c>
      <c r="F184" s="21">
        <v>2</v>
      </c>
      <c r="G184" s="36" t="s">
        <v>701</v>
      </c>
      <c r="H184" s="36">
        <v>3</v>
      </c>
      <c r="I184" s="21">
        <v>2</v>
      </c>
      <c r="J184" s="36" t="s">
        <v>725</v>
      </c>
      <c r="K184" s="36">
        <v>2</v>
      </c>
      <c r="L184" s="21">
        <v>2</v>
      </c>
      <c r="M184" s="36" t="s">
        <v>398</v>
      </c>
      <c r="N184" s="36">
        <v>2</v>
      </c>
      <c r="O184" s="21">
        <v>2</v>
      </c>
      <c r="P184" s="36" t="s">
        <v>740</v>
      </c>
      <c r="Q184" s="36">
        <v>-15</v>
      </c>
      <c r="R184" s="21">
        <v>2</v>
      </c>
      <c r="S184" s="36" t="s">
        <v>608</v>
      </c>
      <c r="T184" s="36">
        <v>-8</v>
      </c>
      <c r="U184" s="21">
        <v>2</v>
      </c>
      <c r="V184" s="36" t="s">
        <v>723</v>
      </c>
      <c r="W184" s="36">
        <v>-8</v>
      </c>
      <c r="X184" s="21">
        <v>2</v>
      </c>
      <c r="Y184" s="36" t="s">
        <v>723</v>
      </c>
      <c r="Z184" s="36">
        <v>1</v>
      </c>
      <c r="AA184" s="21">
        <v>2</v>
      </c>
      <c r="AB184" s="36" t="s">
        <v>740</v>
      </c>
      <c r="AC184" s="36">
        <v>0</v>
      </c>
      <c r="AD184" s="21">
        <v>2</v>
      </c>
      <c r="AE184" s="36" t="s">
        <v>740</v>
      </c>
      <c r="AF184" s="36">
        <v>0</v>
      </c>
      <c r="AG184" s="21">
        <v>2</v>
      </c>
      <c r="AH184" s="36">
        <v>0</v>
      </c>
      <c r="AI184" s="36">
        <v>0</v>
      </c>
      <c r="AJ184" s="21">
        <v>2</v>
      </c>
      <c r="AK184" s="36">
        <v>0</v>
      </c>
      <c r="AL184" s="36">
        <v>0</v>
      </c>
      <c r="AM184" s="21">
        <v>2</v>
      </c>
      <c r="AN184" s="36" t="s">
        <v>723</v>
      </c>
      <c r="AO184" s="36">
        <v>-5</v>
      </c>
      <c r="AP184" s="21">
        <v>3</v>
      </c>
      <c r="AQ184" s="36" t="s">
        <v>723</v>
      </c>
      <c r="AR184" s="36">
        <v>28</v>
      </c>
      <c r="AS184" s="21">
        <v>4</v>
      </c>
      <c r="AT184" s="36" t="s">
        <v>725</v>
      </c>
      <c r="AU184" s="36">
        <v>-14</v>
      </c>
      <c r="AV184" s="21">
        <v>2</v>
      </c>
      <c r="AW184" s="36" t="s">
        <v>561</v>
      </c>
      <c r="AX184" s="36">
        <v>6</v>
      </c>
      <c r="AY184" s="21">
        <v>2</v>
      </c>
      <c r="AZ184" s="36" t="s">
        <v>561</v>
      </c>
      <c r="BA184" s="36">
        <v>11</v>
      </c>
      <c r="BB184" s="21">
        <v>2</v>
      </c>
      <c r="BC184" s="21"/>
      <c r="BD184" s="21"/>
      <c r="BE184" s="21">
        <v>2</v>
      </c>
      <c r="BF184" s="21"/>
      <c r="BG184" s="21"/>
      <c r="BH184" s="21">
        <v>2</v>
      </c>
      <c r="BI184" s="21"/>
      <c r="BJ184" s="21"/>
      <c r="BK184" s="21">
        <v>2</v>
      </c>
    </row>
    <row r="185" spans="1:63" x14ac:dyDescent="0.25">
      <c r="A185" s="36" t="s">
        <v>710</v>
      </c>
      <c r="B185" s="36">
        <v>-5</v>
      </c>
      <c r="C185" s="21">
        <v>3</v>
      </c>
      <c r="D185" s="36" t="s">
        <v>502</v>
      </c>
      <c r="E185" s="36">
        <v>-9</v>
      </c>
      <c r="F185" s="21">
        <v>3</v>
      </c>
      <c r="G185" s="36" t="s">
        <v>398</v>
      </c>
      <c r="H185" s="36">
        <v>3</v>
      </c>
      <c r="I185" s="21">
        <v>3</v>
      </c>
      <c r="J185" s="36" t="s">
        <v>731</v>
      </c>
      <c r="K185" s="36">
        <v>2</v>
      </c>
      <c r="L185" s="21">
        <v>3</v>
      </c>
      <c r="M185" s="36" t="s">
        <v>400</v>
      </c>
      <c r="N185" s="36">
        <v>2</v>
      </c>
      <c r="O185" s="21">
        <v>3</v>
      </c>
      <c r="P185" s="36" t="s">
        <v>728</v>
      </c>
      <c r="Q185" s="36">
        <v>-15</v>
      </c>
      <c r="R185" s="21">
        <v>3</v>
      </c>
      <c r="S185" s="36" t="s">
        <v>728</v>
      </c>
      <c r="T185" s="36">
        <v>-8</v>
      </c>
      <c r="U185" s="21">
        <v>3</v>
      </c>
      <c r="V185" s="36" t="s">
        <v>740</v>
      </c>
      <c r="W185" s="36">
        <v>-8</v>
      </c>
      <c r="X185" s="21">
        <v>3</v>
      </c>
      <c r="Y185" s="36" t="s">
        <v>740</v>
      </c>
      <c r="Z185" s="36">
        <v>1</v>
      </c>
      <c r="AA185" s="21">
        <v>3</v>
      </c>
      <c r="AB185" s="36" t="s">
        <v>561</v>
      </c>
      <c r="AC185" s="36">
        <v>0</v>
      </c>
      <c r="AD185" s="21">
        <v>3</v>
      </c>
      <c r="AE185" s="36" t="s">
        <v>561</v>
      </c>
      <c r="AF185" s="36">
        <v>0</v>
      </c>
      <c r="AG185" s="21">
        <v>3</v>
      </c>
      <c r="AH185" s="36">
        <v>0</v>
      </c>
      <c r="AI185" s="36">
        <v>0</v>
      </c>
      <c r="AJ185" s="21">
        <v>3</v>
      </c>
      <c r="AK185" s="36">
        <v>0</v>
      </c>
      <c r="AL185" s="36">
        <v>0</v>
      </c>
      <c r="AM185" s="21">
        <v>3</v>
      </c>
      <c r="AN185" s="36" t="s">
        <v>60</v>
      </c>
      <c r="AO185" s="36">
        <v>-5</v>
      </c>
      <c r="AP185" s="21">
        <v>4</v>
      </c>
      <c r="AS185" s="21">
        <v>1</v>
      </c>
      <c r="AT185" s="36" t="s">
        <v>124</v>
      </c>
      <c r="AU185" s="36">
        <v>-14</v>
      </c>
      <c r="AV185" s="21">
        <v>3</v>
      </c>
      <c r="AW185" s="36" t="s">
        <v>398</v>
      </c>
      <c r="AX185" s="36">
        <v>6</v>
      </c>
      <c r="AY185" s="21">
        <v>3</v>
      </c>
      <c r="AZ185" s="36" t="s">
        <v>740</v>
      </c>
      <c r="BA185" s="36">
        <v>11</v>
      </c>
      <c r="BB185" s="21">
        <v>3</v>
      </c>
      <c r="BC185" s="21"/>
      <c r="BD185" s="21"/>
      <c r="BE185" s="21">
        <v>3</v>
      </c>
      <c r="BF185" s="21"/>
      <c r="BG185" s="21"/>
      <c r="BH185" s="21">
        <v>3</v>
      </c>
      <c r="BI185" s="21"/>
      <c r="BJ185" s="21"/>
      <c r="BK185" s="21">
        <v>3</v>
      </c>
    </row>
    <row r="186" spans="1:63" x14ac:dyDescent="0.25">
      <c r="A186" s="36" t="s">
        <v>45</v>
      </c>
      <c r="B186" s="36">
        <v>-5</v>
      </c>
      <c r="C186" s="21">
        <v>4</v>
      </c>
      <c r="D186" s="36" t="s">
        <v>400</v>
      </c>
      <c r="E186" s="36">
        <v>-9</v>
      </c>
      <c r="F186" s="21">
        <v>4</v>
      </c>
      <c r="G186" s="36" t="s">
        <v>45</v>
      </c>
      <c r="H186" s="36">
        <v>3</v>
      </c>
      <c r="I186" s="21">
        <v>4</v>
      </c>
      <c r="J186" s="36" t="s">
        <v>45</v>
      </c>
      <c r="K186" s="36">
        <v>2</v>
      </c>
      <c r="L186" s="21">
        <v>4</v>
      </c>
      <c r="M186" s="36" t="s">
        <v>45</v>
      </c>
      <c r="N186" s="36">
        <v>2</v>
      </c>
      <c r="O186" s="21">
        <v>4</v>
      </c>
      <c r="P186" s="36" t="s">
        <v>502</v>
      </c>
      <c r="Q186" s="36">
        <v>-15</v>
      </c>
      <c r="R186" s="21">
        <v>4</v>
      </c>
      <c r="S186" s="36" t="s">
        <v>400</v>
      </c>
      <c r="T186" s="36">
        <v>-8</v>
      </c>
      <c r="U186" s="21">
        <v>4</v>
      </c>
      <c r="V186" s="36" t="s">
        <v>609</v>
      </c>
      <c r="W186" s="36">
        <v>-8</v>
      </c>
      <c r="X186" s="21">
        <v>4</v>
      </c>
      <c r="Y186" s="36" t="s">
        <v>502</v>
      </c>
      <c r="Z186" s="36">
        <v>1</v>
      </c>
      <c r="AA186" s="21">
        <v>4</v>
      </c>
      <c r="AB186" s="36" t="s">
        <v>502</v>
      </c>
      <c r="AC186" s="36">
        <v>0</v>
      </c>
      <c r="AD186" s="21">
        <v>4</v>
      </c>
      <c r="AE186" s="36" t="s">
        <v>502</v>
      </c>
      <c r="AF186" s="36">
        <v>0</v>
      </c>
      <c r="AG186" s="21">
        <v>4</v>
      </c>
      <c r="AH186" s="36">
        <v>0</v>
      </c>
      <c r="AI186" s="36">
        <v>0</v>
      </c>
      <c r="AJ186" s="21">
        <v>4</v>
      </c>
      <c r="AK186" s="36">
        <v>0</v>
      </c>
      <c r="AL186" s="36">
        <v>0</v>
      </c>
      <c r="AM186" s="21">
        <v>4</v>
      </c>
      <c r="AN186" s="21"/>
      <c r="AO186" s="21">
        <v>1</v>
      </c>
      <c r="AP186" s="21">
        <v>1</v>
      </c>
      <c r="AS186" s="21">
        <v>2</v>
      </c>
      <c r="AT186" s="36" t="s">
        <v>723</v>
      </c>
      <c r="AU186" s="36">
        <v>-14</v>
      </c>
      <c r="AV186" s="21">
        <v>4</v>
      </c>
      <c r="AW186" s="36" t="s">
        <v>502</v>
      </c>
      <c r="AX186" s="36">
        <v>6</v>
      </c>
      <c r="AY186" s="21">
        <v>4</v>
      </c>
      <c r="AZ186" s="36" t="s">
        <v>502</v>
      </c>
      <c r="BA186" s="36">
        <v>11</v>
      </c>
      <c r="BB186" s="21">
        <v>4</v>
      </c>
      <c r="BC186" s="21"/>
      <c r="BD186" s="21"/>
      <c r="BE186" s="21">
        <v>4</v>
      </c>
      <c r="BF186" s="21"/>
      <c r="BG186" s="21"/>
      <c r="BH186" s="21">
        <v>4</v>
      </c>
      <c r="BI186" s="21"/>
      <c r="BJ186" s="21"/>
      <c r="BK186" s="21">
        <v>4</v>
      </c>
    </row>
    <row r="187" spans="1:63" x14ac:dyDescent="0.25">
      <c r="A187" s="21"/>
      <c r="B187" s="21"/>
      <c r="C187" s="21">
        <v>1</v>
      </c>
      <c r="D187" s="21"/>
      <c r="E187" s="21"/>
      <c r="F187" s="21">
        <v>1</v>
      </c>
      <c r="G187" s="21"/>
      <c r="H187" s="21"/>
      <c r="I187" s="21">
        <v>1</v>
      </c>
      <c r="J187" s="21"/>
      <c r="K187" s="21"/>
      <c r="L187" s="21">
        <v>1</v>
      </c>
      <c r="M187" s="21"/>
      <c r="N187" s="21"/>
      <c r="O187" s="21">
        <v>1</v>
      </c>
      <c r="P187" s="21"/>
      <c r="Q187" s="21"/>
      <c r="R187" s="21">
        <v>1</v>
      </c>
      <c r="S187" s="21"/>
      <c r="T187" s="21"/>
      <c r="U187" s="21">
        <v>1</v>
      </c>
      <c r="V187" s="21"/>
      <c r="W187" s="21"/>
      <c r="X187" s="21">
        <v>1</v>
      </c>
      <c r="Y187" s="21"/>
      <c r="Z187" s="21"/>
      <c r="AA187" s="21">
        <v>1</v>
      </c>
      <c r="AB187" s="21"/>
      <c r="AC187" s="21"/>
      <c r="AD187" s="21">
        <v>1</v>
      </c>
      <c r="AG187" s="21">
        <v>1</v>
      </c>
      <c r="AH187" s="36">
        <v>0</v>
      </c>
      <c r="AI187" s="36">
        <v>0</v>
      </c>
      <c r="AJ187" s="21">
        <v>1</v>
      </c>
      <c r="AK187" s="36">
        <v>0</v>
      </c>
      <c r="AL187" s="36">
        <v>0</v>
      </c>
      <c r="AM187" s="21">
        <v>1</v>
      </c>
      <c r="AN187" s="21"/>
      <c r="AO187" s="21">
        <v>2</v>
      </c>
      <c r="AP187" s="21">
        <v>2</v>
      </c>
      <c r="AS187" s="21">
        <v>3</v>
      </c>
      <c r="AV187" s="21">
        <v>1</v>
      </c>
      <c r="AY187" s="21">
        <v>1</v>
      </c>
      <c r="BB187" s="21">
        <v>1</v>
      </c>
      <c r="BC187" s="21"/>
      <c r="BD187" s="21"/>
      <c r="BE187" s="21">
        <v>1</v>
      </c>
      <c r="BF187" s="21"/>
      <c r="BG187" s="21"/>
      <c r="BH187" s="21">
        <v>1</v>
      </c>
      <c r="BI187" s="21"/>
      <c r="BJ187" s="21"/>
      <c r="BK187" s="21">
        <v>1</v>
      </c>
    </row>
    <row r="188" spans="1:63" x14ac:dyDescent="0.25">
      <c r="A188" s="21"/>
      <c r="B188" s="21"/>
      <c r="C188" s="21">
        <v>2</v>
      </c>
      <c r="D188" s="21"/>
      <c r="E188" s="21"/>
      <c r="F188" s="21">
        <v>2</v>
      </c>
      <c r="G188" s="21"/>
      <c r="H188" s="21"/>
      <c r="I188" s="21">
        <v>2</v>
      </c>
      <c r="J188" s="21"/>
      <c r="K188" s="21"/>
      <c r="L188" s="21">
        <v>2</v>
      </c>
      <c r="M188" s="21"/>
      <c r="N188" s="21"/>
      <c r="O188" s="21">
        <v>2</v>
      </c>
      <c r="P188" s="21"/>
      <c r="Q188" s="21"/>
      <c r="R188" s="21">
        <v>2</v>
      </c>
      <c r="S188" s="21"/>
      <c r="T188" s="21"/>
      <c r="U188" s="21">
        <v>2</v>
      </c>
      <c r="V188" s="21"/>
      <c r="W188" s="21"/>
      <c r="X188" s="21">
        <v>2</v>
      </c>
      <c r="Y188" s="21"/>
      <c r="Z188" s="21"/>
      <c r="AA188" s="21">
        <v>2</v>
      </c>
      <c r="AB188" s="21"/>
      <c r="AC188" s="21"/>
      <c r="AD188" s="21">
        <v>2</v>
      </c>
      <c r="AG188" s="21">
        <v>2</v>
      </c>
      <c r="AH188" s="36">
        <v>0</v>
      </c>
      <c r="AI188" s="36">
        <v>0</v>
      </c>
      <c r="AJ188" s="21">
        <v>2</v>
      </c>
      <c r="AK188" s="36">
        <v>0</v>
      </c>
      <c r="AL188" s="36">
        <v>0</v>
      </c>
      <c r="AM188" s="21">
        <v>2</v>
      </c>
      <c r="AN188" s="21"/>
      <c r="AO188" s="21">
        <v>3</v>
      </c>
      <c r="AP188" s="21">
        <v>3</v>
      </c>
      <c r="AS188" s="21">
        <v>4</v>
      </c>
      <c r="AV188" s="21">
        <v>2</v>
      </c>
      <c r="AY188" s="21">
        <v>2</v>
      </c>
      <c r="BB188" s="21">
        <v>2</v>
      </c>
      <c r="BC188" s="21"/>
      <c r="BD188" s="21"/>
      <c r="BE188" s="21">
        <v>2</v>
      </c>
      <c r="BF188" s="21"/>
      <c r="BG188" s="21"/>
      <c r="BH188" s="21">
        <v>2</v>
      </c>
      <c r="BI188" s="21"/>
      <c r="BJ188" s="21"/>
      <c r="BK188" s="21">
        <v>2</v>
      </c>
    </row>
    <row r="189" spans="1:63" x14ac:dyDescent="0.25">
      <c r="A189" s="21"/>
      <c r="B189" s="21"/>
      <c r="C189" s="21">
        <v>3</v>
      </c>
      <c r="D189" s="21"/>
      <c r="E189" s="21"/>
      <c r="F189" s="21">
        <v>3</v>
      </c>
      <c r="G189" s="21"/>
      <c r="H189" s="21"/>
      <c r="I189" s="21">
        <v>3</v>
      </c>
      <c r="J189" s="21"/>
      <c r="K189" s="21"/>
      <c r="L189" s="21">
        <v>3</v>
      </c>
      <c r="M189" s="21"/>
      <c r="N189" s="21"/>
      <c r="O189" s="21">
        <v>3</v>
      </c>
      <c r="P189" s="21"/>
      <c r="Q189" s="21"/>
      <c r="R189" s="21">
        <v>3</v>
      </c>
      <c r="S189" s="21"/>
      <c r="T189" s="21"/>
      <c r="U189" s="21">
        <v>3</v>
      </c>
      <c r="V189" s="21"/>
      <c r="W189" s="21"/>
      <c r="X189" s="21">
        <v>3</v>
      </c>
      <c r="Y189" s="21"/>
      <c r="Z189" s="21"/>
      <c r="AA189" s="21">
        <v>3</v>
      </c>
      <c r="AB189" s="21"/>
      <c r="AC189" s="21"/>
      <c r="AD189" s="21">
        <v>3</v>
      </c>
      <c r="AG189" s="21">
        <v>3</v>
      </c>
      <c r="AH189" s="36">
        <v>0</v>
      </c>
      <c r="AI189" s="36">
        <v>0</v>
      </c>
      <c r="AJ189" s="21">
        <v>3</v>
      </c>
      <c r="AK189" s="36">
        <v>0</v>
      </c>
      <c r="AL189" s="36">
        <v>0</v>
      </c>
      <c r="AM189" s="21">
        <v>3</v>
      </c>
      <c r="AN189" s="21"/>
      <c r="AO189" s="21">
        <v>4</v>
      </c>
      <c r="AP189" s="21">
        <v>4</v>
      </c>
      <c r="AS189" s="21">
        <v>1</v>
      </c>
      <c r="AV189" s="21">
        <v>3</v>
      </c>
      <c r="AY189" s="21">
        <v>3</v>
      </c>
      <c r="BB189" s="21">
        <v>3</v>
      </c>
      <c r="BC189" s="21"/>
      <c r="BD189" s="21"/>
      <c r="BE189" s="21">
        <v>3</v>
      </c>
      <c r="BF189" s="21"/>
      <c r="BG189" s="21"/>
      <c r="BH189" s="21">
        <v>3</v>
      </c>
      <c r="BI189" s="21"/>
      <c r="BJ189" s="21"/>
      <c r="BK189" s="21">
        <v>3</v>
      </c>
    </row>
    <row r="190" spans="1:63" x14ac:dyDescent="0.25">
      <c r="A190" s="21"/>
      <c r="B190" s="21"/>
      <c r="C190" s="21">
        <v>4</v>
      </c>
      <c r="D190" s="21"/>
      <c r="E190" s="21"/>
      <c r="F190" s="21">
        <v>4</v>
      </c>
      <c r="G190" s="21"/>
      <c r="H190" s="21"/>
      <c r="I190" s="21">
        <v>4</v>
      </c>
      <c r="J190" s="21"/>
      <c r="K190" s="21"/>
      <c r="L190" s="21">
        <v>4</v>
      </c>
      <c r="M190" s="21"/>
      <c r="N190" s="21"/>
      <c r="O190" s="21">
        <v>4</v>
      </c>
      <c r="P190" s="21"/>
      <c r="Q190" s="21"/>
      <c r="R190" s="21">
        <v>4</v>
      </c>
      <c r="S190" s="21"/>
      <c r="T190" s="21"/>
      <c r="U190" s="21">
        <v>4</v>
      </c>
      <c r="V190" s="21"/>
      <c r="W190" s="21"/>
      <c r="X190" s="21">
        <v>4</v>
      </c>
      <c r="Y190" s="21"/>
      <c r="Z190" s="21"/>
      <c r="AA190" s="21">
        <v>4</v>
      </c>
      <c r="AB190" s="21"/>
      <c r="AC190" s="21"/>
      <c r="AD190" s="21">
        <v>4</v>
      </c>
      <c r="AG190" s="21">
        <v>4</v>
      </c>
      <c r="AH190" s="36">
        <v>0</v>
      </c>
      <c r="AI190" s="36">
        <v>0</v>
      </c>
      <c r="AJ190" s="21">
        <v>4</v>
      </c>
      <c r="AK190" s="36">
        <v>0</v>
      </c>
      <c r="AL190" s="36">
        <v>0</v>
      </c>
      <c r="AM190" s="21">
        <v>4</v>
      </c>
      <c r="AN190" s="21"/>
      <c r="AO190" s="21">
        <v>1</v>
      </c>
      <c r="AP190" s="21">
        <v>1</v>
      </c>
      <c r="AS190" s="21">
        <v>2</v>
      </c>
      <c r="AV190" s="21">
        <v>4</v>
      </c>
      <c r="AY190" s="21">
        <v>4</v>
      </c>
      <c r="BB190" s="21">
        <v>4</v>
      </c>
      <c r="BC190" s="21"/>
      <c r="BD190" s="21"/>
      <c r="BE190" s="21">
        <v>4</v>
      </c>
      <c r="BF190" s="21"/>
      <c r="BG190" s="21"/>
      <c r="BH190" s="21">
        <v>4</v>
      </c>
      <c r="BI190" s="21"/>
      <c r="BJ190" s="21"/>
      <c r="BK190" s="21">
        <v>4</v>
      </c>
    </row>
    <row r="191" spans="1:63" x14ac:dyDescent="0.25">
      <c r="A191" s="21"/>
      <c r="B191" s="21"/>
      <c r="C191" s="21">
        <v>1</v>
      </c>
      <c r="D191" s="21"/>
      <c r="E191" s="21"/>
      <c r="F191" s="21">
        <v>1</v>
      </c>
      <c r="G191" s="21"/>
      <c r="H191" s="21"/>
      <c r="I191" s="21">
        <v>1</v>
      </c>
      <c r="J191" s="21"/>
      <c r="K191" s="21"/>
      <c r="L191" s="21">
        <v>1</v>
      </c>
      <c r="M191" s="21"/>
      <c r="N191" s="21"/>
      <c r="O191" s="21">
        <v>1</v>
      </c>
      <c r="P191" s="21"/>
      <c r="Q191" s="21"/>
      <c r="R191" s="21">
        <v>1</v>
      </c>
      <c r="S191" s="21"/>
      <c r="T191" s="21"/>
      <c r="U191" s="21">
        <v>1</v>
      </c>
      <c r="V191" s="21"/>
      <c r="W191" s="21"/>
      <c r="X191" s="21">
        <v>1</v>
      </c>
      <c r="Y191" s="21"/>
      <c r="Z191" s="21"/>
      <c r="AA191" s="21">
        <v>1</v>
      </c>
      <c r="AB191" s="21"/>
      <c r="AC191" s="21"/>
      <c r="AD191" s="21">
        <v>1</v>
      </c>
      <c r="AG191" s="21">
        <v>1</v>
      </c>
      <c r="AH191" s="36">
        <v>0</v>
      </c>
      <c r="AI191" s="36">
        <v>0</v>
      </c>
      <c r="AJ191" s="21">
        <v>1</v>
      </c>
      <c r="AK191" s="36">
        <v>0</v>
      </c>
      <c r="AL191" s="36">
        <v>0</v>
      </c>
      <c r="AM191" s="21">
        <v>1</v>
      </c>
      <c r="AN191" s="21"/>
      <c r="AO191" s="21">
        <v>2</v>
      </c>
      <c r="AP191" s="21">
        <v>2</v>
      </c>
      <c r="AS191" s="21">
        <v>3</v>
      </c>
      <c r="AV191" s="21">
        <v>1</v>
      </c>
      <c r="AY191" s="21">
        <v>1</v>
      </c>
      <c r="BB191" s="21">
        <v>1</v>
      </c>
      <c r="BC191" s="21"/>
      <c r="BD191" s="21"/>
      <c r="BE191" s="21">
        <v>1</v>
      </c>
      <c r="BF191" s="21"/>
      <c r="BG191" s="21"/>
      <c r="BH191" s="21">
        <v>1</v>
      </c>
      <c r="BI191" s="21"/>
      <c r="BJ191" s="21"/>
      <c r="BK191" s="21">
        <v>1</v>
      </c>
    </row>
    <row r="192" spans="1:63" x14ac:dyDescent="0.25">
      <c r="A192" s="21"/>
      <c r="B192" s="21"/>
      <c r="C192" s="21">
        <v>2</v>
      </c>
      <c r="D192" s="21"/>
      <c r="E192" s="21"/>
      <c r="F192" s="21">
        <v>2</v>
      </c>
      <c r="G192" s="21"/>
      <c r="H192" s="21"/>
      <c r="I192" s="21">
        <v>2</v>
      </c>
      <c r="J192" s="21"/>
      <c r="K192" s="21"/>
      <c r="L192" s="21">
        <v>2</v>
      </c>
      <c r="M192" s="21"/>
      <c r="N192" s="21"/>
      <c r="O192" s="21">
        <v>2</v>
      </c>
      <c r="P192" s="21"/>
      <c r="Q192" s="21"/>
      <c r="R192" s="21">
        <v>2</v>
      </c>
      <c r="S192" s="21"/>
      <c r="T192" s="21"/>
      <c r="U192" s="21">
        <v>2</v>
      </c>
      <c r="V192" s="21"/>
      <c r="W192" s="21"/>
      <c r="X192" s="21">
        <v>2</v>
      </c>
      <c r="Y192" s="21"/>
      <c r="Z192" s="21"/>
      <c r="AA192" s="21">
        <v>2</v>
      </c>
      <c r="AB192" s="21"/>
      <c r="AC192" s="21"/>
      <c r="AD192" s="21">
        <v>2</v>
      </c>
      <c r="AG192" s="21">
        <v>2</v>
      </c>
      <c r="AH192" s="36">
        <v>0</v>
      </c>
      <c r="AI192" s="36">
        <v>0</v>
      </c>
      <c r="AJ192" s="21">
        <v>2</v>
      </c>
      <c r="AK192" s="36">
        <v>0</v>
      </c>
      <c r="AL192" s="36">
        <v>0</v>
      </c>
      <c r="AM192" s="21">
        <v>2</v>
      </c>
      <c r="AN192" s="21"/>
      <c r="AO192" s="21">
        <v>3</v>
      </c>
      <c r="AP192" s="21">
        <v>3</v>
      </c>
      <c r="AS192" s="21">
        <v>4</v>
      </c>
      <c r="AV192" s="21">
        <v>2</v>
      </c>
      <c r="AY192" s="21">
        <v>2</v>
      </c>
      <c r="BB192" s="21">
        <v>2</v>
      </c>
      <c r="BC192" s="21"/>
      <c r="BD192" s="21"/>
      <c r="BE192" s="21">
        <v>2</v>
      </c>
      <c r="BF192" s="21"/>
      <c r="BG192" s="21"/>
      <c r="BH192" s="21">
        <v>2</v>
      </c>
      <c r="BI192" s="21"/>
      <c r="BJ192" s="21"/>
      <c r="BK192" s="21">
        <v>2</v>
      </c>
    </row>
    <row r="193" spans="1:63" x14ac:dyDescent="0.25">
      <c r="A193" s="21"/>
      <c r="B193" s="21"/>
      <c r="C193" s="21">
        <v>3</v>
      </c>
      <c r="D193" s="21"/>
      <c r="E193" s="21"/>
      <c r="F193" s="21">
        <v>3</v>
      </c>
      <c r="G193" s="21"/>
      <c r="H193" s="21"/>
      <c r="I193" s="21">
        <v>3</v>
      </c>
      <c r="J193" s="21"/>
      <c r="K193" s="21"/>
      <c r="L193" s="21">
        <v>3</v>
      </c>
      <c r="M193" s="21"/>
      <c r="N193" s="21"/>
      <c r="O193" s="21">
        <v>3</v>
      </c>
      <c r="P193" s="21"/>
      <c r="Q193" s="21"/>
      <c r="R193" s="21">
        <v>3</v>
      </c>
      <c r="S193" s="21"/>
      <c r="T193" s="21"/>
      <c r="U193" s="21">
        <v>3</v>
      </c>
      <c r="V193" s="21"/>
      <c r="W193" s="21"/>
      <c r="X193" s="21">
        <v>3</v>
      </c>
      <c r="Y193" s="21"/>
      <c r="Z193" s="21"/>
      <c r="AA193" s="21">
        <v>3</v>
      </c>
      <c r="AB193" s="21"/>
      <c r="AC193" s="21"/>
      <c r="AD193" s="21">
        <v>3</v>
      </c>
      <c r="AG193" s="21">
        <v>3</v>
      </c>
      <c r="AH193" s="36">
        <v>0</v>
      </c>
      <c r="AI193" s="36">
        <v>0</v>
      </c>
      <c r="AJ193" s="21">
        <v>3</v>
      </c>
      <c r="AK193" s="36">
        <v>0</v>
      </c>
      <c r="AL193" s="36">
        <v>0</v>
      </c>
      <c r="AM193" s="21">
        <v>3</v>
      </c>
      <c r="AN193" s="21"/>
      <c r="AO193" s="21">
        <v>4</v>
      </c>
      <c r="AP193" s="21">
        <v>4</v>
      </c>
      <c r="AV193" s="21">
        <v>3</v>
      </c>
      <c r="AY193" s="21">
        <v>3</v>
      </c>
      <c r="BB193" s="21">
        <v>3</v>
      </c>
      <c r="BC193" s="21"/>
      <c r="BD193" s="21"/>
      <c r="BE193" s="21">
        <v>3</v>
      </c>
      <c r="BF193" s="21"/>
      <c r="BG193" s="21"/>
      <c r="BH193" s="21">
        <v>3</v>
      </c>
      <c r="BI193" s="21"/>
      <c r="BJ193" s="21"/>
      <c r="BK193" s="21">
        <v>3</v>
      </c>
    </row>
    <row r="194" spans="1:63" x14ac:dyDescent="0.25">
      <c r="A194" s="21"/>
      <c r="B194" s="21"/>
      <c r="C194" s="21">
        <v>4</v>
      </c>
      <c r="D194" s="21"/>
      <c r="E194" s="21"/>
      <c r="F194" s="21">
        <v>4</v>
      </c>
      <c r="G194" s="21"/>
      <c r="H194" s="21"/>
      <c r="I194" s="21">
        <v>4</v>
      </c>
      <c r="J194" s="21"/>
      <c r="K194" s="21"/>
      <c r="L194" s="21">
        <v>4</v>
      </c>
      <c r="M194" s="21"/>
      <c r="N194" s="21"/>
      <c r="O194" s="21">
        <v>4</v>
      </c>
      <c r="P194" s="21"/>
      <c r="Q194" s="21"/>
      <c r="R194" s="21">
        <v>4</v>
      </c>
      <c r="S194" s="21"/>
      <c r="T194" s="21"/>
      <c r="U194" s="21">
        <v>4</v>
      </c>
      <c r="V194" s="21"/>
      <c r="W194" s="21"/>
      <c r="X194" s="21">
        <v>4</v>
      </c>
      <c r="Y194" s="21"/>
      <c r="Z194" s="21"/>
      <c r="AA194" s="21">
        <v>4</v>
      </c>
      <c r="AB194" s="21"/>
      <c r="AC194" s="21"/>
      <c r="AD194" s="21">
        <v>4</v>
      </c>
      <c r="AG194" s="21">
        <v>4</v>
      </c>
      <c r="AH194" s="36">
        <v>0</v>
      </c>
      <c r="AI194" s="36">
        <v>0</v>
      </c>
      <c r="AJ194" s="21">
        <v>4</v>
      </c>
      <c r="AK194" s="36">
        <v>0</v>
      </c>
      <c r="AL194" s="36">
        <v>0</v>
      </c>
      <c r="AM194" s="21">
        <v>4</v>
      </c>
      <c r="AV194" s="21">
        <v>4</v>
      </c>
      <c r="AY194" s="21">
        <v>4</v>
      </c>
      <c r="BB194" s="21">
        <v>4</v>
      </c>
      <c r="BC194" s="21"/>
      <c r="BD194" s="21"/>
      <c r="BE194" s="21">
        <v>4</v>
      </c>
      <c r="BF194" s="21"/>
      <c r="BG194" s="21"/>
      <c r="BH194" s="21">
        <v>4</v>
      </c>
      <c r="BI194" s="21"/>
      <c r="BJ194" s="21"/>
      <c r="BK194" s="21">
        <v>4</v>
      </c>
    </row>
    <row r="195" spans="1:63" x14ac:dyDescent="0.25">
      <c r="C195" s="21">
        <v>1</v>
      </c>
      <c r="F195" s="21">
        <v>1</v>
      </c>
      <c r="I195" s="21">
        <v>1</v>
      </c>
      <c r="L195" s="21">
        <v>1</v>
      </c>
      <c r="O195" s="21">
        <v>1</v>
      </c>
      <c r="R195" s="21">
        <v>1</v>
      </c>
      <c r="U195" s="21">
        <v>1</v>
      </c>
      <c r="X195" s="21">
        <v>1</v>
      </c>
      <c r="AA195" s="21">
        <v>1</v>
      </c>
      <c r="AD195" s="21">
        <v>1</v>
      </c>
      <c r="AG195" s="21">
        <v>1</v>
      </c>
      <c r="AH195" s="36">
        <v>0</v>
      </c>
      <c r="AI195" s="36">
        <v>0</v>
      </c>
      <c r="AJ195" s="21">
        <v>1</v>
      </c>
      <c r="AK195" s="36">
        <v>0</v>
      </c>
      <c r="AL195" s="36">
        <v>0</v>
      </c>
      <c r="AM195" s="21">
        <v>1</v>
      </c>
      <c r="BB195" s="21">
        <v>1</v>
      </c>
      <c r="BC195" s="21"/>
      <c r="BD195" s="21"/>
      <c r="BE195" s="21">
        <v>1</v>
      </c>
      <c r="BF195" s="21"/>
      <c r="BG195" s="21"/>
      <c r="BH195" s="21">
        <v>1</v>
      </c>
      <c r="BI195" s="21"/>
      <c r="BJ195" s="21"/>
      <c r="BK195" s="21">
        <v>1</v>
      </c>
    </row>
    <row r="196" spans="1:63" x14ac:dyDescent="0.25">
      <c r="C196" s="21">
        <v>2</v>
      </c>
      <c r="F196" s="21">
        <v>2</v>
      </c>
      <c r="I196" s="21">
        <v>2</v>
      </c>
      <c r="L196" s="21">
        <v>2</v>
      </c>
      <c r="O196" s="21">
        <v>2</v>
      </c>
      <c r="R196" s="21">
        <v>2</v>
      </c>
      <c r="U196" s="21">
        <v>2</v>
      </c>
      <c r="X196" s="21">
        <v>2</v>
      </c>
      <c r="AA196" s="21">
        <v>2</v>
      </c>
      <c r="AD196" s="21">
        <v>2</v>
      </c>
      <c r="AG196" s="21">
        <v>2</v>
      </c>
      <c r="AH196" s="36">
        <v>0</v>
      </c>
      <c r="AI196" s="36">
        <v>0</v>
      </c>
      <c r="AJ196" s="21">
        <v>2</v>
      </c>
      <c r="AK196" s="36">
        <v>0</v>
      </c>
      <c r="AL196" s="36">
        <v>0</v>
      </c>
      <c r="AM196" s="21">
        <v>2</v>
      </c>
      <c r="BB196" s="21">
        <v>2</v>
      </c>
      <c r="BC196" s="21"/>
      <c r="BD196" s="21"/>
      <c r="BE196" s="21">
        <v>2</v>
      </c>
      <c r="BF196" s="21"/>
      <c r="BG196" s="21"/>
      <c r="BH196" s="21">
        <v>2</v>
      </c>
      <c r="BI196" s="21"/>
      <c r="BJ196" s="21"/>
      <c r="BK196" s="21">
        <v>2</v>
      </c>
    </row>
    <row r="197" spans="1:63" x14ac:dyDescent="0.25">
      <c r="C197" s="21">
        <v>3</v>
      </c>
      <c r="F197" s="21">
        <v>3</v>
      </c>
      <c r="I197" s="21">
        <v>3</v>
      </c>
      <c r="L197" s="21">
        <v>3</v>
      </c>
      <c r="O197" s="21">
        <v>3</v>
      </c>
      <c r="R197" s="21">
        <v>3</v>
      </c>
      <c r="U197" s="21">
        <v>3</v>
      </c>
      <c r="X197" s="21">
        <v>3</v>
      </c>
      <c r="AA197" s="21">
        <v>3</v>
      </c>
      <c r="AD197" s="21">
        <v>3</v>
      </c>
      <c r="AG197" s="21">
        <v>3</v>
      </c>
      <c r="AH197" s="36">
        <v>0</v>
      </c>
      <c r="AI197" s="36">
        <v>0</v>
      </c>
      <c r="AJ197" s="21">
        <v>3</v>
      </c>
      <c r="AK197" s="36">
        <v>0</v>
      </c>
      <c r="AL197" s="36">
        <v>0</v>
      </c>
      <c r="AM197" s="21">
        <v>3</v>
      </c>
      <c r="BB197" s="21">
        <v>3</v>
      </c>
      <c r="BC197" s="21"/>
      <c r="BD197" s="21"/>
      <c r="BE197" s="21">
        <v>3</v>
      </c>
      <c r="BF197" s="21"/>
      <c r="BG197" s="21"/>
      <c r="BH197" s="21">
        <v>3</v>
      </c>
      <c r="BI197" s="21"/>
      <c r="BJ197" s="21"/>
      <c r="BK197" s="21">
        <v>3</v>
      </c>
    </row>
    <row r="198" spans="1:63" x14ac:dyDescent="0.25">
      <c r="C198" s="21">
        <v>4</v>
      </c>
      <c r="F198" s="21">
        <v>4</v>
      </c>
      <c r="I198" s="21">
        <v>4</v>
      </c>
      <c r="L198" s="21">
        <v>4</v>
      </c>
      <c r="O198" s="21">
        <v>4</v>
      </c>
      <c r="R198" s="21">
        <v>4</v>
      </c>
      <c r="U198" s="21">
        <v>4</v>
      </c>
      <c r="X198" s="21">
        <v>4</v>
      </c>
      <c r="AA198" s="21">
        <v>4</v>
      </c>
      <c r="AD198" s="21">
        <v>4</v>
      </c>
      <c r="AG198" s="21">
        <v>4</v>
      </c>
      <c r="AH198" s="36">
        <v>0</v>
      </c>
      <c r="AI198" s="36">
        <v>0</v>
      </c>
      <c r="AJ198" s="21">
        <v>4</v>
      </c>
      <c r="AK198" s="36">
        <v>0</v>
      </c>
      <c r="AL198" s="36">
        <v>0</v>
      </c>
      <c r="AM198" s="21">
        <v>4</v>
      </c>
      <c r="BB198" s="21">
        <v>4</v>
      </c>
      <c r="BC198" s="21"/>
      <c r="BD198" s="21"/>
      <c r="BE198" s="21">
        <v>4</v>
      </c>
      <c r="BF198" s="21"/>
      <c r="BG198" s="21"/>
      <c r="BH198" s="21">
        <v>4</v>
      </c>
      <c r="BI198" s="21"/>
      <c r="BJ198" s="21"/>
      <c r="BK198" s="21">
        <v>4</v>
      </c>
    </row>
    <row r="199" spans="1:63" x14ac:dyDescent="0.25">
      <c r="C199" s="21">
        <v>1</v>
      </c>
      <c r="F199" s="21">
        <v>1</v>
      </c>
      <c r="I199" s="21">
        <v>1</v>
      </c>
      <c r="L199" s="21">
        <v>1</v>
      </c>
      <c r="O199" s="21">
        <v>1</v>
      </c>
      <c r="R199" s="21">
        <v>1</v>
      </c>
      <c r="U199" s="21">
        <v>1</v>
      </c>
      <c r="X199" s="21">
        <v>1</v>
      </c>
      <c r="AA199" s="21">
        <v>1</v>
      </c>
      <c r="AD199" s="21">
        <v>1</v>
      </c>
      <c r="AG199" s="21">
        <v>1</v>
      </c>
      <c r="AJ199" s="21">
        <v>1</v>
      </c>
      <c r="AK199" s="36">
        <v>0</v>
      </c>
      <c r="AL199" s="36">
        <v>0</v>
      </c>
      <c r="AM199" s="21">
        <v>1</v>
      </c>
      <c r="BB199" s="21">
        <v>1</v>
      </c>
      <c r="BC199" s="21"/>
      <c r="BD199" s="21"/>
      <c r="BE199" s="21">
        <v>1</v>
      </c>
      <c r="BF199" s="21"/>
      <c r="BG199" s="21"/>
      <c r="BH199" s="21">
        <v>1</v>
      </c>
      <c r="BI199" s="21"/>
      <c r="BJ199" s="21"/>
      <c r="BK199" s="21">
        <v>1</v>
      </c>
    </row>
    <row r="200" spans="1:63" x14ac:dyDescent="0.25">
      <c r="C200" s="21">
        <v>2</v>
      </c>
      <c r="F200" s="21">
        <v>2</v>
      </c>
      <c r="I200" s="21">
        <v>2</v>
      </c>
      <c r="L200" s="21">
        <v>2</v>
      </c>
      <c r="O200" s="21">
        <v>2</v>
      </c>
      <c r="R200" s="21">
        <v>2</v>
      </c>
      <c r="U200" s="21">
        <v>2</v>
      </c>
      <c r="X200" s="21">
        <v>2</v>
      </c>
      <c r="AA200" s="21">
        <v>2</v>
      </c>
      <c r="AD200" s="21">
        <v>2</v>
      </c>
      <c r="AG200" s="21">
        <v>2</v>
      </c>
      <c r="AJ200" s="21">
        <v>2</v>
      </c>
      <c r="AK200" s="36">
        <v>0</v>
      </c>
      <c r="AL200" s="36">
        <v>0</v>
      </c>
      <c r="AM200" s="21">
        <v>2</v>
      </c>
      <c r="BB200" s="21">
        <v>2</v>
      </c>
      <c r="BC200" s="21"/>
      <c r="BD200" s="21"/>
      <c r="BE200" s="21">
        <v>2</v>
      </c>
      <c r="BF200" s="21"/>
      <c r="BG200" s="21"/>
      <c r="BH200" s="21">
        <v>2</v>
      </c>
      <c r="BI200" s="21"/>
      <c r="BJ200" s="21"/>
      <c r="BK200" s="21">
        <v>2</v>
      </c>
    </row>
    <row r="201" spans="1:63" x14ac:dyDescent="0.25">
      <c r="C201" s="21">
        <v>3</v>
      </c>
      <c r="F201" s="21">
        <v>3</v>
      </c>
      <c r="I201" s="21">
        <v>3</v>
      </c>
      <c r="L201" s="21">
        <v>3</v>
      </c>
      <c r="O201" s="21">
        <v>3</v>
      </c>
      <c r="R201" s="21">
        <v>3</v>
      </c>
      <c r="U201" s="21">
        <v>3</v>
      </c>
      <c r="X201" s="21">
        <v>3</v>
      </c>
      <c r="AA201" s="21">
        <v>3</v>
      </c>
      <c r="AD201" s="21">
        <v>3</v>
      </c>
      <c r="AG201" s="21">
        <v>3</v>
      </c>
      <c r="AJ201" s="21">
        <v>3</v>
      </c>
      <c r="AK201" s="36">
        <v>0</v>
      </c>
      <c r="AL201" s="36">
        <v>0</v>
      </c>
      <c r="AM201" s="21">
        <v>3</v>
      </c>
      <c r="BB201" s="21">
        <v>3</v>
      </c>
      <c r="BC201" s="21"/>
      <c r="BD201" s="21"/>
      <c r="BE201" s="21">
        <v>3</v>
      </c>
      <c r="BF201" s="21"/>
      <c r="BG201" s="21"/>
      <c r="BH201" s="21">
        <v>3</v>
      </c>
      <c r="BI201" s="21"/>
      <c r="BJ201" s="21"/>
      <c r="BK201" s="21">
        <v>3</v>
      </c>
    </row>
    <row r="202" spans="1:63" x14ac:dyDescent="0.25">
      <c r="C202" s="21">
        <v>4</v>
      </c>
      <c r="F202" s="21">
        <v>4</v>
      </c>
      <c r="I202" s="21">
        <v>4</v>
      </c>
      <c r="L202" s="21">
        <v>4</v>
      </c>
      <c r="O202" s="21">
        <v>4</v>
      </c>
      <c r="R202" s="21">
        <v>4</v>
      </c>
      <c r="U202" s="21">
        <v>4</v>
      </c>
      <c r="X202" s="21">
        <v>4</v>
      </c>
      <c r="AA202" s="21">
        <v>4</v>
      </c>
      <c r="AD202" s="21">
        <v>4</v>
      </c>
      <c r="AG202" s="21">
        <v>4</v>
      </c>
      <c r="AJ202" s="21">
        <v>4</v>
      </c>
      <c r="AK202" s="36">
        <v>0</v>
      </c>
      <c r="AL202" s="36">
        <v>0</v>
      </c>
      <c r="AM202" s="21">
        <v>4</v>
      </c>
      <c r="BB202" s="21">
        <v>4</v>
      </c>
      <c r="BC202" s="21"/>
      <c r="BD202" s="21"/>
      <c r="BE202" s="21">
        <v>4</v>
      </c>
      <c r="BF202" s="21"/>
      <c r="BG202" s="21"/>
      <c r="BH202" s="21">
        <v>4</v>
      </c>
      <c r="BI202" s="21"/>
      <c r="BJ202" s="21"/>
      <c r="BK202" s="21">
        <v>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Y195"/>
  <sheetViews>
    <sheetView topLeftCell="A25" workbookViewId="0">
      <selection activeCell="T1" sqref="A1:XFD1048576"/>
    </sheetView>
  </sheetViews>
  <sheetFormatPr defaultRowHeight="15" x14ac:dyDescent="0.25"/>
  <cols>
    <col min="1" max="1" width="9.85546875" bestFit="1" customWidth="1"/>
    <col min="2" max="2" width="15.28515625" bestFit="1" customWidth="1"/>
    <col min="3" max="3" width="20.140625" bestFit="1" customWidth="1"/>
    <col min="25" max="25" width="9.140625" style="4"/>
    <col min="36" max="36" width="4.7109375" customWidth="1"/>
    <col min="37" max="37" width="20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t="s">
        <v>104</v>
      </c>
      <c r="B2" t="s">
        <v>634</v>
      </c>
      <c r="C2" s="1" t="s">
        <v>608</v>
      </c>
      <c r="D2" s="1">
        <v>8</v>
      </c>
      <c r="E2" s="1">
        <v>10</v>
      </c>
      <c r="F2" s="1">
        <v>14</v>
      </c>
      <c r="G2" s="1">
        <v>19</v>
      </c>
      <c r="H2" s="1" t="s">
        <v>9</v>
      </c>
      <c r="I2" s="1">
        <v>14</v>
      </c>
      <c r="J2" s="1">
        <v>-11</v>
      </c>
      <c r="K2" s="1">
        <v>-4</v>
      </c>
      <c r="L2" s="1">
        <v>11</v>
      </c>
      <c r="M2" s="1">
        <v>-8</v>
      </c>
      <c r="N2" s="1">
        <v>7</v>
      </c>
      <c r="O2" s="1">
        <v>2</v>
      </c>
      <c r="P2" s="1">
        <v>12</v>
      </c>
      <c r="Q2" s="1">
        <v>18</v>
      </c>
      <c r="R2" s="1">
        <v>9</v>
      </c>
      <c r="S2" s="1">
        <v>14</v>
      </c>
      <c r="T2" s="1" t="s">
        <v>9</v>
      </c>
      <c r="U2" s="1">
        <v>-12</v>
      </c>
      <c r="V2" s="1" t="s">
        <v>9</v>
      </c>
      <c r="W2" s="1" t="s">
        <v>9</v>
      </c>
      <c r="X2" s="1" t="s">
        <v>9</v>
      </c>
      <c r="Y2" s="40">
        <f t="shared" ref="Y2:Y65" si="0">SUM(D2:X2)</f>
        <v>103</v>
      </c>
      <c r="Z2" s="2">
        <f t="shared" ref="Z2:Z65" si="1">SUM(AA2:AC2)</f>
        <v>16</v>
      </c>
      <c r="AA2" s="2">
        <f t="shared" ref="AA2:AA65" si="2">COUNTIF(D2:X2,"&gt;0")</f>
        <v>12</v>
      </c>
      <c r="AB2" s="2">
        <f t="shared" ref="AB2:AB65" si="3">COUNTIF(D2:X2,0)</f>
        <v>0</v>
      </c>
      <c r="AC2" s="2">
        <f t="shared" ref="AC2:AC65" si="4">COUNTIF(D2:X2,"&lt;0")</f>
        <v>4</v>
      </c>
      <c r="AE2">
        <f t="shared" ref="AE2:AE33" si="5">IF(ISERROR(VLOOKUP($C2,$A$115:$C$186,3,FALSE)=1),0,IF(VLOOKUP($C2,$A$115:$C$186,3,FALSE)=1,1,0))+IF(ISERROR(VLOOKUP($C2,$D$115:$F$186,3,FALSE)=1),0,IF(VLOOKUP($C2,$D$115:$F$186,3,FALSE)=1,1,0))+IF(ISERROR(VLOOKUP($C2,$G$115:$I$186,3,FALSE)=1),0,IF(VLOOKUP($C2,$G$115:$I$186,3,FALSE)=1,1,0))+IF(ISERROR(VLOOKUP($C2,$J$115:$L$186,3,FALSE)=1),0,IF(VLOOKUP($C2,$J$115:$L$186,3,FALSE)=1,1,0))+IF(ISERROR(VLOOKUP($C2,$M$115:$O$186,3,FALSE)=1),0,IF(VLOOKUP($C2,$M$115:$O$186,3,FALSE)=1,1,0))+IF(ISERROR(VLOOKUP($C2,$P$115:$R$186,3,FALSE)=1),0,IF(VLOOKUP($C2,$P$115:$R$186,3,FALSE)=1,1,0))+IF(ISERROR(VLOOKUP($C2,$S$115:$U$186,3,FALSE)=1),0,IF(VLOOKUP($C2,$S$115:$U$186,3,FALSE)=1,1,0))+IF(ISERROR(VLOOKUP($C2,$V$115:$X$186,3,FALSE)=1),0,IF(VLOOKUP($C2,$V$115:$X$186,3,FALSE)=1,1,0))+IF(ISERROR(VLOOKUP($C2,$Y$115:$AA$186,3,FALSE)=1),0,IF(VLOOKUP($C2,$Y$115:$AA$186,3,FALSE)=1,1,0))+IF(ISERROR(VLOOKUP($C2,$AB$115:$AD$186,3,FALSE)=1),0,IF(VLOOKUP($C2,$AB$115:$AD$186,3,FALSE)=1,1,0))+IF(ISERROR(VLOOKUP($C2,$AE$115:$AG$186,3,FALSE)=1),0,IF(VLOOKUP($C2,$AE$115:$AG$186,3,FALSE)=1,1,0))+IF(ISERROR(VLOOKUP($C2,$AH$115:$AJ$186,3,FALSE)=1),0,IF(VLOOKUP($C2,$AH$115:$AJ$186,3,FALSE)=1,1,0))+IF(ISERROR(VLOOKUP($C2,$AK$115:$AM$186,3,FALSE)=1),0,IF(VLOOKUP($C2,$AK$115:$AM$186,3,FALSE)=1,1,0))+IF(ISERROR(VLOOKUP($C2,$AN$115:$AP$186,3,FALSE)=1),0,IF(VLOOKUP($C2,$AN$115:$AP$186,3,FALSE)=1,1,0))+IF(ISERROR(VLOOKUP($C2,$AQ$115:$AS$186,3,FALSE)=1),0,IF(VLOOKUP($C2,$AQ$115:$AS$186,3,FALSE)=1,1,0))+IF(ISERROR(VLOOKUP($C2,$AT$115:$AV$186,3,FALSE)=1),0,IF(VLOOKUP($C2,$AT$115:$AV$186,3,FALSE)=1,1,0))+IF(ISERROR(VLOOKUP($C2,$AW$115:$AY$186,3,FALSE)=1),0,IF(VLOOKUP($C2,$AW$115:$AY$186,3,FALSE)=1,1,0))+IF(ISERROR(VLOOKUP($C2,$AZ$115:$BB$186,3,FALSE)=1),0,IF(VLOOKUP($C2,$AZ$115:$BB$186,3,FALSE)=1,1,0))+IF(ISERROR(VLOOKUP($C2,$BC$115:$BE$186,3,FALSE)=1),0,IF(VLOOKUP($C2,$BC$115:$BE$186,3,FALSE)=1,1,0))+IF(ISERROR(VLOOKUP($C2,$BF$115:$BH$186,3,FALSE)=1),0,IF(VLOOKUP($C2,$BF$115:$BH$186,3,FALSE)=1,1,0))+IF(ISERROR(VLOOKUP($C2,$BI$115:$BK$186,3,FALSE)=1),0,IF(VLOOKUP($C2,$BI$115:$BK$186,3,FALSE)=1,1,0))</f>
        <v>0</v>
      </c>
      <c r="AF2">
        <f t="shared" ref="AF2:AF33" si="6">IF(ISERROR(VLOOKUP($C2,$A$115:$C$186,3,FALSE)=2),0,IF(VLOOKUP($C2,$A$115:$C$186,3,FALSE)=2,1,0))+IF(ISERROR(VLOOKUP($C2,$D$115:$F$186,3,FALSE)=2),0,IF(VLOOKUP($C2,$D$115:$F$186,3,FALSE)=2,1,0))+IF(ISERROR(VLOOKUP($C2,$G$115:$I$186,3,FALSE)=2),0,IF(VLOOKUP($C2,$G$115:$I$186,3,FALSE)=2,1,0))+IF(ISERROR(VLOOKUP($C2,$J$115:$L$186,3,FALSE)=2),0,IF(VLOOKUP($C2,$J$115:$L$186,3,FALSE)=2,1,0))+IF(ISERROR(VLOOKUP($C2,$M$115:$O$186,3,FALSE)=2),0,IF(VLOOKUP($C2,$M$115:$O$186,3,FALSE)=2,1,0))+IF(ISERROR(VLOOKUP($C2,$P$115:$R$186,3,FALSE)=2),0,IF(VLOOKUP($C2,$P$115:$R$186,3,FALSE)=2,1,0))+IF(ISERROR(VLOOKUP($C2,$S$115:$U$186,3,FALSE)=2),0,IF(VLOOKUP($C2,$S$115:$U$186,3,FALSE)=2,1,0))+IF(ISERROR(VLOOKUP($C2,$V$115:$X$186,3,FALSE)=2),0,IF(VLOOKUP($C2,$V$115:$X$186,3,FALSE)=2,1,0))+IF(ISERROR(VLOOKUP($C2,$Y$115:$AA$186,3,FALSE)=2),0,IF(VLOOKUP($C2,$Y$115:$AA$186,3,FALSE)=2,1,0))+IF(ISERROR(VLOOKUP($C2,$AB$115:$AD$186,3,FALSE)=2),0,IF(VLOOKUP($C2,$AB$115:$AD$186,3,FALSE)=2,1,0))+IF(ISERROR(VLOOKUP($C2,$AE$115:$AG$186,3,FALSE)=2),0,IF(VLOOKUP($C2,$AE$115:$AG$186,3,FALSE)=2,1,0))+IF(ISERROR(VLOOKUP($C2,$AH$115:$AJ$186,3,FALSE)=2),0,IF(VLOOKUP($C2,$AH$115:$AJ$186,3,FALSE)=2,1,0))+IF(ISERROR(VLOOKUP($C2,$AK$115:$AM$186,3,FALSE)=2),0,IF(VLOOKUP($C2,$AK$115:$AM$186,3,FALSE)=2,1,0))+IF(ISERROR(VLOOKUP($C2,$AN$115:$AP$186,3,FALSE)=2),0,IF(VLOOKUP($C2,$AN$115:$AP$186,3,FALSE)=2,1,0))+IF(ISERROR(VLOOKUP($C2,$AQ$115:$AS$186,3,FALSE)=2),0,IF(VLOOKUP($C2,$AQ$115:$AS$186,3,FALSE)=2,1,0))+IF(ISERROR(VLOOKUP($C2,$AT$115:$AV$186,3,FALSE)=2),0,IF(VLOOKUP($C2,$AT$115:$AV$186,3,FALSE)=2,1,0))+IF(ISERROR(VLOOKUP($C2,$AW$115:$AY$186,3,FALSE)=2),0,IF(VLOOKUP($C2,$AW$115:$AY$186,3,FALSE)=2,1,0))+IF(ISERROR(VLOOKUP($C2,$AZ$115:$BB$186,3,FALSE)=2),0,IF(VLOOKUP($C2,$AZ$115:$BB$186,3,FALSE)=2,1,0))+IF(ISERROR(VLOOKUP($C2,$BC$115:$BE$186,3,FALSE)=2),0,IF(VLOOKUP($C2,$BC$115:$BE$186,3,FALSE)=2,1,0))+IF(ISERROR(VLOOKUP($C2,$BF$115:$BH$186,3,FALSE)=2),0,IF(VLOOKUP($C2,$BF$115:$BH$186,3,FALSE)=2,1,0))+IF(ISERROR(VLOOKUP($C2,$BI$115:$BK$186,3,FALSE)=2),0,IF(VLOOKUP($C2,$BI$115:$BK$186,3,FALSE)=2,1,0))</f>
        <v>0</v>
      </c>
      <c r="AG2">
        <f t="shared" ref="AG2:AG33" si="7">IF(ISERROR(VLOOKUP($C2,$A$115:$C$186,3,FALSE)=3),0,IF(VLOOKUP($C2,$A$115:$C$186,3,FALSE)=3,1,0))+IF(ISERROR(VLOOKUP($C2,$D$115:$F$186,3,FALSE)=3),0,IF(VLOOKUP($C2,$D$115:$F$186,3,FALSE)=3,1,0))+IF(ISERROR(VLOOKUP($C2,$G$115:$I$186,3,FALSE)=3),0,IF(VLOOKUP($C2,$G$115:$I$186,3,FALSE)=3,1,0))+IF(ISERROR(VLOOKUP($C2,$J$115:$L$186,3,FALSE)=3),0,IF(VLOOKUP($C2,$J$115:$L$186,3,FALSE)=3,1,0))+IF(ISERROR(VLOOKUP($C2,$M$115:$O$186,3,FALSE)=3),0,IF(VLOOKUP($C2,$M$115:$O$186,3,FALSE)=3,1,0))+IF(ISERROR(VLOOKUP($C2,$P$115:$R$186,3,FALSE)=3),0,IF(VLOOKUP($C2,$P$115:$R$186,3,FALSE)=3,1,0))+IF(ISERROR(VLOOKUP($C2,$S$115:$U$186,3,FALSE)=3),0,IF(VLOOKUP($C2,$S$115:$U$186,3,FALSE)=3,1,0))+IF(ISERROR(VLOOKUP($C2,$V$115:$X$186,3,FALSE)=3),0,IF(VLOOKUP($C2,$V$115:$X$186,3,FALSE)=3,1,0))+IF(ISERROR(VLOOKUP($C2,$Y$115:$AA$186,3,FALSE)=3),0,IF(VLOOKUP($C2,$Y$115:$AA$186,3,FALSE)=3,1,0))+IF(ISERROR(VLOOKUP($C2,$AB$115:$AD$186,3,FALSE)=3),0,IF(VLOOKUP($C2,$AB$115:$AD$186,3,FALSE)=3,1,0))+IF(ISERROR(VLOOKUP($C2,$AE$115:$AG$186,3,FALSE)=3),0,IF(VLOOKUP($C2,$AE$115:$AG$186,3,FALSE)=3,1,0))+IF(ISERROR(VLOOKUP($C2,$AH$115:$AJ$186,3,FALSE)=3),0,IF(VLOOKUP($C2,$AH$115:$AJ$186,3,FALSE)=3,1,0))+IF(ISERROR(VLOOKUP($C2,$AK$115:$AM$186,3,FALSE)=3),0,IF(VLOOKUP($C2,$AK$115:$AM$186,3,FALSE)=3,1,0))+IF(ISERROR(VLOOKUP($C2,$AN$115:$AP$186,3,FALSE)=3),0,IF(VLOOKUP($C2,$AN$115:$AP$186,3,FALSE)=3,1,0))+IF(ISERROR(VLOOKUP($C2,$AQ$115:$AS$186,3,FALSE)=3),0,IF(VLOOKUP($C2,$AQ$115:$AS$186,3,FALSE)=3,1,0))+IF(ISERROR(VLOOKUP($C2,$AT$115:$AV$186,3,FALSE)=3),0,IF(VLOOKUP($C2,$AT$115:$AV$186,3,FALSE)=3,1,0))+IF(ISERROR(VLOOKUP($C2,$AW$115:$AY$186,3,FALSE)=3),0,IF(VLOOKUP($C2,$AW$115:$AY$186,3,FALSE)=3,1,0))+IF(ISERROR(VLOOKUP($C2,$AZ$115:$BB$186,3,FALSE)=3),0,IF(VLOOKUP($C2,$AZ$115:$BB$186,3,FALSE)=3,1,0))+IF(ISERROR(VLOOKUP($C2,$BC$115:$BE$186,3,FALSE)=3),0,IF(VLOOKUP($C2,$BC$115:$BE$186,3,FALSE)=3,1,0))+IF(ISERROR(VLOOKUP($C2,$BF$115:$BH$186,3,FALSE)=3),0,IF(VLOOKUP($C2,$BF$115:$BH$186,3,FALSE)=3,1,0))+IF(ISERROR(VLOOKUP($C2,$BI$115:$BK$186,3,FALSE)=3),0,IF(VLOOKUP($C2,$BI$115:$BK$186,3,FALSE)=3,1,0))</f>
        <v>1</v>
      </c>
      <c r="AH2">
        <f t="shared" ref="AH2:AH33" si="8">IF(ISERROR(VLOOKUP($C2,$A$115:$C$186,3,FALSE)=4),0,IF(VLOOKUP($C2,$A$115:$C$186,3,FALSE)=4,1,0))+IF(ISERROR(VLOOKUP($C2,$D$115:$F$186,3,FALSE)=4),0,IF(VLOOKUP($C2,$D$115:$F$186,3,FALSE)=4,1,0))+IF(ISERROR(VLOOKUP($C2,$G$115:$I$186,3,FALSE)=4),0,IF(VLOOKUP($C2,$G$115:$I$186,3,FALSE)=4,1,0))+IF(ISERROR(VLOOKUP($C2,$J$115:$L$186,3,FALSE)=4),0,IF(VLOOKUP($C2,$J$115:$L$186,3,FALSE)=4,1,0))+IF(ISERROR(VLOOKUP($C2,$M$115:$O$186,3,FALSE)=4),0,IF(VLOOKUP($C2,$M$115:$O$186,3,FALSE)=4,1,0))+IF(ISERROR(VLOOKUP($C2,$P$115:$R$186,3,FALSE)=4),0,IF(VLOOKUP($C2,$P$115:$R$186,3,FALSE)=4,1,0))+IF(ISERROR(VLOOKUP($C2,$S$115:$U$186,3,FALSE)=4),0,IF(VLOOKUP($C2,$S$115:$U$186,3,FALSE)=4,1,0))+IF(ISERROR(VLOOKUP($C2,$V$115:$X$186,3,FALSE)=4),0,IF(VLOOKUP($C2,$V$115:$X$186,3,FALSE)=4,1,0))+IF(ISERROR(VLOOKUP($C2,$Y$115:$AA$186,3,FALSE)=4),0,IF(VLOOKUP($C2,$Y$115:$AA$186,3,FALSE)=4,1,0))+IF(ISERROR(VLOOKUP($C2,$AB$115:$AD$186,3,FALSE)=4),0,IF(VLOOKUP($C2,$AB$115:$AD$186,3,FALSE)=4,1,0))+IF(ISERROR(VLOOKUP($C2,$AE$115:$AG$186,3,FALSE)=4),0,IF(VLOOKUP($C2,$AE$115:$AG$186,3,FALSE)=4,1,0))+IF(ISERROR(VLOOKUP($C2,$AH$115:$AJ$186,3,FALSE)=4),0,IF(VLOOKUP($C2,$AH$115:$AJ$186,3,FALSE)=4,1,0))+IF(ISERROR(VLOOKUP($C2,$AK$115:$AM$186,3,FALSE)=4),0,IF(VLOOKUP($C2,$AK$115:$AM$186,3,FALSE)=4,1,0))+IF(ISERROR(VLOOKUP($C2,$AN$115:$AP$186,3,FALSE)=4),0,IF(VLOOKUP($C2,$AN$115:$AP$186,3,FALSE)=4,1,0))+IF(ISERROR(VLOOKUP($C2,$AQ$115:$AS$186,3,FALSE)=4),0,IF(VLOOKUP($C2,$AQ$115:$AS$186,3,FALSE)=4,1,0))+IF(ISERROR(VLOOKUP($C2,$AT$115:$AV$186,3,FALSE)=4),0,IF(VLOOKUP($C2,$AT$115:$AV$186,3,FALSE)=4,1,0))+IF(ISERROR(VLOOKUP($C2,$AW$115:$AY$186,3,FALSE)=4),0,IF(VLOOKUP($C2,$AW$115:$AY$186,3,FALSE)=4,1,0))+IF(ISERROR(VLOOKUP($C2,$AZ$115:$BB$186,3,FALSE)=4),0,IF(VLOOKUP($C2,$AZ$115:$BB$186,3,FALSE)=4,1,0))+IF(ISERROR(VLOOKUP($C2,$BC$115:$BE$186,3,FALSE)=4),0,IF(VLOOKUP($C2,$BC$115:$BE$186,3,FALSE)=4,1,0))+IF(ISERROR(VLOOKUP($C2,$BF$115:$BH$186,3,FALSE)=4),0,IF(VLOOKUP($C2,$BF$115:$BH$186,3,FALSE)=4,1,0))+IF(ISERROR(VLOOKUP($C2,$BI$115:$BK$186,3,FALSE)=4),0,IF(VLOOKUP($C2,$BI$115:$BK$186,3,FALSE)=4,1,0))</f>
        <v>15</v>
      </c>
      <c r="AI2">
        <f t="shared" ref="AI2" si="9">SUM(AE2:AH2)</f>
        <v>16</v>
      </c>
      <c r="AJ2" t="str">
        <f>IF(AI2=Z2,"","no")</f>
        <v/>
      </c>
      <c r="AK2" t="s">
        <v>608</v>
      </c>
      <c r="AL2" s="43">
        <f>COUNTIF($A$115:$BI$130,$AK2)</f>
        <v>0</v>
      </c>
      <c r="AM2" s="43">
        <f>COUNTIF($A$131:$AZ$146,$AK2)</f>
        <v>0</v>
      </c>
      <c r="AN2" s="43">
        <f>COUNTIF($A$147:$AZ$162,$AK2)</f>
        <v>0</v>
      </c>
      <c r="AO2" s="43">
        <f>COUNTIF($A$162:$AZ$186,$AK2)</f>
        <v>16</v>
      </c>
    </row>
    <row r="3" spans="1:41" x14ac:dyDescent="0.25">
      <c r="A3" t="s">
        <v>6</v>
      </c>
      <c r="B3" t="s">
        <v>7</v>
      </c>
      <c r="C3" s="1" t="s">
        <v>8</v>
      </c>
      <c r="D3" s="1" t="s">
        <v>9</v>
      </c>
      <c r="E3" s="1" t="s">
        <v>9</v>
      </c>
      <c r="F3" s="1" t="s">
        <v>9</v>
      </c>
      <c r="G3" s="1" t="s">
        <v>9</v>
      </c>
      <c r="H3" s="1" t="s">
        <v>9</v>
      </c>
      <c r="I3" s="1" t="s">
        <v>9</v>
      </c>
      <c r="J3" s="1">
        <v>-14</v>
      </c>
      <c r="K3" s="1" t="s">
        <v>9</v>
      </c>
      <c r="L3" s="1" t="s">
        <v>9</v>
      </c>
      <c r="M3" s="1" t="s">
        <v>9</v>
      </c>
      <c r="N3" s="1" t="s">
        <v>9</v>
      </c>
      <c r="O3" s="1" t="s">
        <v>9</v>
      </c>
      <c r="P3" s="1" t="s">
        <v>9</v>
      </c>
      <c r="Q3" s="1" t="s">
        <v>9</v>
      </c>
      <c r="R3" s="1" t="s">
        <v>9</v>
      </c>
      <c r="S3" s="1" t="s">
        <v>9</v>
      </c>
      <c r="T3" s="1" t="s">
        <v>9</v>
      </c>
      <c r="U3" s="1" t="s">
        <v>9</v>
      </c>
      <c r="V3" s="1" t="s">
        <v>9</v>
      </c>
      <c r="W3" s="1" t="s">
        <v>9</v>
      </c>
      <c r="X3" s="1" t="s">
        <v>9</v>
      </c>
      <c r="Y3" s="40">
        <f t="shared" si="0"/>
        <v>-14</v>
      </c>
      <c r="Z3" s="2">
        <f t="shared" si="1"/>
        <v>1</v>
      </c>
      <c r="AA3" s="2">
        <f t="shared" si="2"/>
        <v>0</v>
      </c>
      <c r="AB3" s="2">
        <f t="shared" si="3"/>
        <v>0</v>
      </c>
      <c r="AC3" s="2">
        <f t="shared" si="4"/>
        <v>1</v>
      </c>
      <c r="AE3">
        <f t="shared" si="5"/>
        <v>1</v>
      </c>
      <c r="AF3">
        <f t="shared" si="6"/>
        <v>0</v>
      </c>
      <c r="AG3">
        <f t="shared" si="7"/>
        <v>0</v>
      </c>
      <c r="AH3">
        <f t="shared" si="8"/>
        <v>0</v>
      </c>
      <c r="AI3">
        <f t="shared" ref="AI3:AI66" si="10">SUM(AE3:AH3)</f>
        <v>1</v>
      </c>
      <c r="AJ3" t="str">
        <f t="shared" ref="AJ3:AJ66" si="11">IF(AI3=Z3,"","no")</f>
        <v/>
      </c>
      <c r="AK3" t="s">
        <v>8</v>
      </c>
      <c r="AL3" s="43">
        <f t="shared" ref="AL3:AL66" si="12">COUNTIF($A$115:$BI$130,$AK3)</f>
        <v>0</v>
      </c>
      <c r="AM3" s="43">
        <f t="shared" ref="AM3:AM66" si="13">COUNTIF($A$131:$AZ$146,$AK3)</f>
        <v>0</v>
      </c>
      <c r="AN3" s="43">
        <f t="shared" ref="AN3:AN66" si="14">COUNTIF($A$147:$AZ$162,$AK3)</f>
        <v>0</v>
      </c>
      <c r="AO3" s="43">
        <f t="shared" ref="AO3:AO66" si="15">COUNTIF($A$162:$AZ$186,$AK3)</f>
        <v>1</v>
      </c>
    </row>
    <row r="4" spans="1:41" x14ac:dyDescent="0.25">
      <c r="A4" t="s">
        <v>146</v>
      </c>
      <c r="B4" t="s">
        <v>206</v>
      </c>
      <c r="C4" s="1" t="s">
        <v>345</v>
      </c>
      <c r="D4" s="1" t="s">
        <v>9</v>
      </c>
      <c r="E4" s="1" t="s">
        <v>9</v>
      </c>
      <c r="F4" s="1">
        <v>-4</v>
      </c>
      <c r="G4" s="1">
        <v>24</v>
      </c>
      <c r="H4" s="1">
        <v>21</v>
      </c>
      <c r="I4" s="1">
        <v>21</v>
      </c>
      <c r="J4" s="1">
        <v>3</v>
      </c>
      <c r="K4" s="1">
        <v>-8</v>
      </c>
      <c r="L4" s="1">
        <v>16</v>
      </c>
      <c r="M4" s="1">
        <v>25</v>
      </c>
      <c r="N4" s="1">
        <v>-17</v>
      </c>
      <c r="O4" s="1">
        <v>-13</v>
      </c>
      <c r="P4" s="1">
        <v>16</v>
      </c>
      <c r="Q4" s="1">
        <v>-5</v>
      </c>
      <c r="R4" s="1">
        <v>-3</v>
      </c>
      <c r="S4" s="1">
        <v>9</v>
      </c>
      <c r="T4" s="1" t="s">
        <v>9</v>
      </c>
      <c r="U4" s="1">
        <v>-4</v>
      </c>
      <c r="V4" s="1" t="s">
        <v>9</v>
      </c>
      <c r="W4" s="1" t="s">
        <v>9</v>
      </c>
      <c r="X4" s="1" t="s">
        <v>9</v>
      </c>
      <c r="Y4" s="40">
        <f t="shared" si="0"/>
        <v>81</v>
      </c>
      <c r="Z4" s="2">
        <f t="shared" si="1"/>
        <v>15</v>
      </c>
      <c r="AA4" s="2">
        <f t="shared" si="2"/>
        <v>8</v>
      </c>
      <c r="AB4" s="2">
        <f t="shared" si="3"/>
        <v>0</v>
      </c>
      <c r="AC4" s="2">
        <f t="shared" si="4"/>
        <v>7</v>
      </c>
      <c r="AE4">
        <f t="shared" si="5"/>
        <v>0</v>
      </c>
      <c r="AF4">
        <f t="shared" si="6"/>
        <v>6</v>
      </c>
      <c r="AG4">
        <f t="shared" si="7"/>
        <v>7</v>
      </c>
      <c r="AH4">
        <f t="shared" si="8"/>
        <v>2</v>
      </c>
      <c r="AI4">
        <f t="shared" si="10"/>
        <v>15</v>
      </c>
      <c r="AJ4" t="str">
        <f t="shared" si="11"/>
        <v/>
      </c>
      <c r="AK4" t="s">
        <v>345</v>
      </c>
      <c r="AL4" s="43">
        <f t="shared" si="12"/>
        <v>0</v>
      </c>
      <c r="AM4" s="43">
        <f t="shared" si="13"/>
        <v>0</v>
      </c>
      <c r="AN4" s="43">
        <f t="shared" si="14"/>
        <v>0</v>
      </c>
      <c r="AO4" s="43">
        <f t="shared" si="15"/>
        <v>15</v>
      </c>
    </row>
    <row r="5" spans="1:41" x14ac:dyDescent="0.25">
      <c r="A5" t="s">
        <v>10</v>
      </c>
      <c r="B5" t="s">
        <v>11</v>
      </c>
      <c r="C5" s="1" t="s">
        <v>12</v>
      </c>
      <c r="D5" s="1">
        <v>-3</v>
      </c>
      <c r="E5" s="1">
        <v>-2</v>
      </c>
      <c r="F5" s="1">
        <v>-10</v>
      </c>
      <c r="G5" s="1" t="s">
        <v>9</v>
      </c>
      <c r="H5" s="1">
        <v>-5</v>
      </c>
      <c r="I5" s="1">
        <v>6</v>
      </c>
      <c r="J5" s="1">
        <v>0</v>
      </c>
      <c r="K5" s="1">
        <v>1</v>
      </c>
      <c r="L5" s="1">
        <v>20</v>
      </c>
      <c r="M5" s="1">
        <v>-3</v>
      </c>
      <c r="N5" s="1">
        <v>-3</v>
      </c>
      <c r="O5" s="1">
        <v>3</v>
      </c>
      <c r="P5" s="1">
        <v>10</v>
      </c>
      <c r="Q5" s="1">
        <v>-3</v>
      </c>
      <c r="R5" s="1">
        <v>-13</v>
      </c>
      <c r="S5" s="1">
        <v>0</v>
      </c>
      <c r="T5" s="1">
        <v>-2</v>
      </c>
      <c r="U5" s="1">
        <v>-7</v>
      </c>
      <c r="V5" s="1" t="s">
        <v>9</v>
      </c>
      <c r="W5" s="1" t="s">
        <v>9</v>
      </c>
      <c r="X5" s="1" t="s">
        <v>9</v>
      </c>
      <c r="Y5" s="40">
        <f t="shared" si="0"/>
        <v>-11</v>
      </c>
      <c r="Z5" s="2">
        <f t="shared" si="1"/>
        <v>17</v>
      </c>
      <c r="AA5" s="2">
        <f t="shared" si="2"/>
        <v>5</v>
      </c>
      <c r="AB5" s="2">
        <f t="shared" si="3"/>
        <v>2</v>
      </c>
      <c r="AC5" s="2">
        <f t="shared" si="4"/>
        <v>10</v>
      </c>
      <c r="AE5">
        <f t="shared" si="5"/>
        <v>0</v>
      </c>
      <c r="AF5">
        <f t="shared" si="6"/>
        <v>0</v>
      </c>
      <c r="AG5">
        <f t="shared" si="7"/>
        <v>0</v>
      </c>
      <c r="AH5">
        <f t="shared" si="8"/>
        <v>17</v>
      </c>
      <c r="AI5">
        <f t="shared" si="10"/>
        <v>17</v>
      </c>
      <c r="AJ5" t="str">
        <f t="shared" si="11"/>
        <v/>
      </c>
      <c r="AK5" t="s">
        <v>12</v>
      </c>
      <c r="AL5" s="43">
        <f t="shared" si="12"/>
        <v>0</v>
      </c>
      <c r="AM5" s="43">
        <f t="shared" si="13"/>
        <v>17</v>
      </c>
      <c r="AN5" s="43">
        <f t="shared" si="14"/>
        <v>0</v>
      </c>
      <c r="AO5" s="43">
        <f t="shared" si="15"/>
        <v>0</v>
      </c>
    </row>
    <row r="6" spans="1:41" x14ac:dyDescent="0.25">
      <c r="A6" t="s">
        <v>13</v>
      </c>
      <c r="B6" t="s">
        <v>14</v>
      </c>
      <c r="C6" s="1" t="s">
        <v>15</v>
      </c>
      <c r="D6" s="1">
        <v>14</v>
      </c>
      <c r="E6" s="1">
        <v>0</v>
      </c>
      <c r="F6" s="1">
        <v>20</v>
      </c>
      <c r="G6" s="1">
        <v>13</v>
      </c>
      <c r="H6" s="1">
        <v>21</v>
      </c>
      <c r="I6" s="1">
        <v>21</v>
      </c>
      <c r="J6" s="1">
        <v>3</v>
      </c>
      <c r="K6" s="1">
        <v>-8</v>
      </c>
      <c r="L6" s="1">
        <v>16</v>
      </c>
      <c r="M6" s="1">
        <v>25</v>
      </c>
      <c r="N6" s="1">
        <v>-17</v>
      </c>
      <c r="O6" s="1">
        <v>3</v>
      </c>
      <c r="P6" s="1">
        <v>16</v>
      </c>
      <c r="Q6" s="1">
        <v>-5</v>
      </c>
      <c r="R6" s="1">
        <v>19</v>
      </c>
      <c r="S6" s="1">
        <v>9</v>
      </c>
      <c r="T6" s="1" t="s">
        <v>9</v>
      </c>
      <c r="U6" s="1">
        <v>5</v>
      </c>
      <c r="V6" s="1" t="s">
        <v>9</v>
      </c>
      <c r="W6" s="1" t="s">
        <v>9</v>
      </c>
      <c r="X6" s="1" t="s">
        <v>9</v>
      </c>
      <c r="Y6" s="40">
        <f t="shared" si="0"/>
        <v>155</v>
      </c>
      <c r="Z6" s="2">
        <f t="shared" si="1"/>
        <v>17</v>
      </c>
      <c r="AA6" s="2">
        <f t="shared" si="2"/>
        <v>13</v>
      </c>
      <c r="AB6" s="2">
        <f t="shared" si="3"/>
        <v>1</v>
      </c>
      <c r="AC6" s="2">
        <f t="shared" si="4"/>
        <v>3</v>
      </c>
      <c r="AE6">
        <f t="shared" si="5"/>
        <v>0</v>
      </c>
      <c r="AF6">
        <f t="shared" si="6"/>
        <v>0</v>
      </c>
      <c r="AG6">
        <f t="shared" si="7"/>
        <v>2</v>
      </c>
      <c r="AH6">
        <f t="shared" si="8"/>
        <v>15</v>
      </c>
      <c r="AI6">
        <f t="shared" si="10"/>
        <v>17</v>
      </c>
      <c r="AJ6" t="str">
        <f t="shared" si="11"/>
        <v/>
      </c>
      <c r="AK6" t="s">
        <v>15</v>
      </c>
      <c r="AL6" s="43">
        <f t="shared" si="12"/>
        <v>0</v>
      </c>
      <c r="AM6" s="43">
        <f t="shared" si="13"/>
        <v>0</v>
      </c>
      <c r="AN6" s="43">
        <f t="shared" si="14"/>
        <v>2</v>
      </c>
      <c r="AO6" s="43">
        <f t="shared" si="15"/>
        <v>15</v>
      </c>
    </row>
    <row r="7" spans="1:41" x14ac:dyDescent="0.25">
      <c r="A7" t="s">
        <v>16</v>
      </c>
      <c r="B7" t="s">
        <v>17</v>
      </c>
      <c r="C7" s="1" t="s">
        <v>18</v>
      </c>
      <c r="D7" s="1">
        <v>21</v>
      </c>
      <c r="E7" s="1">
        <v>13</v>
      </c>
      <c r="F7" s="1">
        <v>-3</v>
      </c>
      <c r="G7" s="1">
        <v>4</v>
      </c>
      <c r="H7" s="1">
        <v>10</v>
      </c>
      <c r="I7" s="1">
        <v>4</v>
      </c>
      <c r="J7" s="1">
        <v>4</v>
      </c>
      <c r="K7" s="1">
        <v>-4</v>
      </c>
      <c r="L7" s="1">
        <v>-4</v>
      </c>
      <c r="M7" s="1">
        <v>-6</v>
      </c>
      <c r="N7" s="1">
        <v>-9</v>
      </c>
      <c r="O7" s="1">
        <v>-8</v>
      </c>
      <c r="P7" s="1" t="s">
        <v>9</v>
      </c>
      <c r="Q7" s="1" t="s">
        <v>9</v>
      </c>
      <c r="R7" s="1" t="s">
        <v>9</v>
      </c>
      <c r="S7" s="1" t="s">
        <v>9</v>
      </c>
      <c r="T7" s="1" t="s">
        <v>9</v>
      </c>
      <c r="U7" s="1">
        <v>-2</v>
      </c>
      <c r="V7" s="1" t="s">
        <v>9</v>
      </c>
      <c r="W7" s="1" t="s">
        <v>9</v>
      </c>
      <c r="X7" s="1" t="s">
        <v>9</v>
      </c>
      <c r="Y7" s="40">
        <f t="shared" si="0"/>
        <v>20</v>
      </c>
      <c r="Z7" s="2">
        <f t="shared" si="1"/>
        <v>13</v>
      </c>
      <c r="AA7" s="2">
        <f t="shared" si="2"/>
        <v>6</v>
      </c>
      <c r="AB7" s="2">
        <f t="shared" si="3"/>
        <v>0</v>
      </c>
      <c r="AC7" s="2">
        <f t="shared" si="4"/>
        <v>7</v>
      </c>
      <c r="AE7">
        <f t="shared" si="5"/>
        <v>0</v>
      </c>
      <c r="AF7">
        <f t="shared" si="6"/>
        <v>0</v>
      </c>
      <c r="AG7">
        <f t="shared" si="7"/>
        <v>0</v>
      </c>
      <c r="AH7">
        <f t="shared" si="8"/>
        <v>13</v>
      </c>
      <c r="AI7">
        <f t="shared" si="10"/>
        <v>13</v>
      </c>
      <c r="AJ7" t="str">
        <f t="shared" si="11"/>
        <v/>
      </c>
      <c r="AK7" t="s">
        <v>18</v>
      </c>
      <c r="AL7" s="43">
        <f t="shared" si="12"/>
        <v>0</v>
      </c>
      <c r="AM7" s="43">
        <f t="shared" si="13"/>
        <v>0</v>
      </c>
      <c r="AN7" s="43">
        <f t="shared" si="14"/>
        <v>10</v>
      </c>
      <c r="AO7" s="43">
        <f t="shared" si="15"/>
        <v>3</v>
      </c>
    </row>
    <row r="8" spans="1:41" x14ac:dyDescent="0.25">
      <c r="A8" t="s">
        <v>546</v>
      </c>
      <c r="B8" t="s">
        <v>669</v>
      </c>
      <c r="C8" s="1" t="s">
        <v>627</v>
      </c>
      <c r="D8" s="1">
        <v>-12</v>
      </c>
      <c r="E8" s="1">
        <v>0</v>
      </c>
      <c r="F8" s="1">
        <v>20</v>
      </c>
      <c r="G8" s="1">
        <v>13</v>
      </c>
      <c r="H8" s="1">
        <v>-8</v>
      </c>
      <c r="I8" s="1">
        <v>3</v>
      </c>
      <c r="J8" s="1">
        <v>-4</v>
      </c>
      <c r="K8" s="1" t="s">
        <v>9</v>
      </c>
      <c r="L8" s="1" t="s">
        <v>9</v>
      </c>
      <c r="M8" s="1" t="s">
        <v>9</v>
      </c>
      <c r="N8" s="1" t="s">
        <v>9</v>
      </c>
      <c r="O8" s="1" t="s">
        <v>9</v>
      </c>
      <c r="P8" s="1" t="s">
        <v>9</v>
      </c>
      <c r="Q8" s="1" t="s">
        <v>9</v>
      </c>
      <c r="R8" s="1" t="s">
        <v>9</v>
      </c>
      <c r="S8" s="1" t="s">
        <v>9</v>
      </c>
      <c r="T8" s="1" t="s">
        <v>9</v>
      </c>
      <c r="U8" s="1" t="s">
        <v>9</v>
      </c>
      <c r="V8" s="1" t="s">
        <v>9</v>
      </c>
      <c r="W8" s="1" t="s">
        <v>9</v>
      </c>
      <c r="X8" s="1" t="s">
        <v>9</v>
      </c>
      <c r="Y8" s="40">
        <f t="shared" si="0"/>
        <v>12</v>
      </c>
      <c r="Z8" s="2">
        <f t="shared" si="1"/>
        <v>7</v>
      </c>
      <c r="AA8" s="2">
        <f t="shared" si="2"/>
        <v>3</v>
      </c>
      <c r="AB8" s="2">
        <f t="shared" si="3"/>
        <v>1</v>
      </c>
      <c r="AC8" s="2">
        <f t="shared" si="4"/>
        <v>3</v>
      </c>
      <c r="AE8">
        <f t="shared" si="5"/>
        <v>0</v>
      </c>
      <c r="AF8">
        <f t="shared" si="6"/>
        <v>3</v>
      </c>
      <c r="AG8">
        <f t="shared" si="7"/>
        <v>1</v>
      </c>
      <c r="AH8">
        <f t="shared" si="8"/>
        <v>3</v>
      </c>
      <c r="AI8">
        <f t="shared" si="10"/>
        <v>7</v>
      </c>
      <c r="AJ8" t="str">
        <f t="shared" si="11"/>
        <v/>
      </c>
      <c r="AK8" t="s">
        <v>627</v>
      </c>
      <c r="AL8" s="43">
        <f t="shared" si="12"/>
        <v>0</v>
      </c>
      <c r="AM8" s="43">
        <f t="shared" si="13"/>
        <v>3</v>
      </c>
      <c r="AN8" s="43">
        <f t="shared" si="14"/>
        <v>4</v>
      </c>
      <c r="AO8" s="43">
        <f t="shared" si="15"/>
        <v>0</v>
      </c>
    </row>
    <row r="9" spans="1:41" x14ac:dyDescent="0.25">
      <c r="A9" t="s">
        <v>77</v>
      </c>
      <c r="B9" t="s">
        <v>176</v>
      </c>
      <c r="C9" s="1" t="s">
        <v>723</v>
      </c>
      <c r="D9" s="1">
        <v>-8</v>
      </c>
      <c r="E9" s="1" t="s">
        <v>9</v>
      </c>
      <c r="F9" s="1" t="s">
        <v>9</v>
      </c>
      <c r="G9" s="1">
        <v>4</v>
      </c>
      <c r="H9" s="1">
        <v>10</v>
      </c>
      <c r="I9" s="1">
        <v>4</v>
      </c>
      <c r="J9" s="1">
        <v>4</v>
      </c>
      <c r="K9" s="1">
        <v>-4</v>
      </c>
      <c r="L9" s="1">
        <v>-3</v>
      </c>
      <c r="M9" s="1">
        <v>-8</v>
      </c>
      <c r="N9" s="1">
        <v>-5</v>
      </c>
      <c r="O9" s="1">
        <v>-13</v>
      </c>
      <c r="P9" s="1">
        <v>16</v>
      </c>
      <c r="Q9" s="1">
        <v>-5</v>
      </c>
      <c r="R9" s="1">
        <v>19</v>
      </c>
      <c r="S9" s="1">
        <v>8</v>
      </c>
      <c r="T9" s="1" t="s">
        <v>9</v>
      </c>
      <c r="U9" s="1">
        <v>12</v>
      </c>
      <c r="V9" s="1" t="s">
        <v>9</v>
      </c>
      <c r="W9" s="1" t="s">
        <v>9</v>
      </c>
      <c r="X9" s="1" t="s">
        <v>9</v>
      </c>
      <c r="Y9" s="40">
        <f t="shared" si="0"/>
        <v>31</v>
      </c>
      <c r="Z9" s="2">
        <f t="shared" si="1"/>
        <v>15</v>
      </c>
      <c r="AA9" s="2">
        <f t="shared" si="2"/>
        <v>8</v>
      </c>
      <c r="AB9" s="2">
        <f t="shared" si="3"/>
        <v>0</v>
      </c>
      <c r="AC9" s="2">
        <f t="shared" si="4"/>
        <v>7</v>
      </c>
      <c r="AE9">
        <f t="shared" si="5"/>
        <v>6</v>
      </c>
      <c r="AF9">
        <f t="shared" si="6"/>
        <v>9</v>
      </c>
      <c r="AG9">
        <f t="shared" si="7"/>
        <v>0</v>
      </c>
      <c r="AH9">
        <f t="shared" si="8"/>
        <v>0</v>
      </c>
      <c r="AI9">
        <f t="shared" si="10"/>
        <v>15</v>
      </c>
      <c r="AJ9" t="str">
        <f t="shared" si="11"/>
        <v/>
      </c>
      <c r="AK9" t="s">
        <v>723</v>
      </c>
      <c r="AL9" s="43">
        <f t="shared" si="12"/>
        <v>0</v>
      </c>
      <c r="AM9" s="43">
        <f t="shared" si="13"/>
        <v>0</v>
      </c>
      <c r="AN9" s="43">
        <f t="shared" si="14"/>
        <v>11</v>
      </c>
      <c r="AO9" s="43">
        <f t="shared" si="15"/>
        <v>4</v>
      </c>
    </row>
    <row r="10" spans="1:41" x14ac:dyDescent="0.25">
      <c r="A10" t="s">
        <v>16</v>
      </c>
      <c r="B10" t="s">
        <v>674</v>
      </c>
      <c r="C10" s="1" t="s">
        <v>696</v>
      </c>
      <c r="D10" s="1">
        <v>8</v>
      </c>
      <c r="E10" s="1">
        <v>10</v>
      </c>
      <c r="F10" s="1">
        <v>14</v>
      </c>
      <c r="G10" s="1">
        <v>19</v>
      </c>
      <c r="H10" s="1" t="s">
        <v>9</v>
      </c>
      <c r="I10" s="1">
        <v>14</v>
      </c>
      <c r="J10" s="1">
        <v>-11</v>
      </c>
      <c r="K10" s="1">
        <v>-4</v>
      </c>
      <c r="L10" s="1">
        <v>11</v>
      </c>
      <c r="M10" s="1">
        <v>-8</v>
      </c>
      <c r="N10" s="1">
        <v>7</v>
      </c>
      <c r="O10" s="1">
        <v>2</v>
      </c>
      <c r="P10" s="1">
        <v>12</v>
      </c>
      <c r="Q10" s="1">
        <v>18</v>
      </c>
      <c r="R10" s="1">
        <v>9</v>
      </c>
      <c r="S10" s="1" t="s">
        <v>9</v>
      </c>
      <c r="T10" s="1" t="s">
        <v>9</v>
      </c>
      <c r="U10" s="1">
        <v>-12</v>
      </c>
      <c r="V10" s="1" t="s">
        <v>9</v>
      </c>
      <c r="W10" s="1" t="s">
        <v>9</v>
      </c>
      <c r="X10" s="1" t="s">
        <v>9</v>
      </c>
      <c r="Y10" s="40">
        <f t="shared" si="0"/>
        <v>89</v>
      </c>
      <c r="Z10" s="2">
        <f t="shared" si="1"/>
        <v>15</v>
      </c>
      <c r="AA10" s="2">
        <f t="shared" si="2"/>
        <v>11</v>
      </c>
      <c r="AB10" s="2">
        <f t="shared" si="3"/>
        <v>0</v>
      </c>
      <c r="AC10" s="2">
        <f t="shared" si="4"/>
        <v>4</v>
      </c>
      <c r="AE10">
        <f t="shared" si="5"/>
        <v>0</v>
      </c>
      <c r="AF10">
        <f t="shared" si="6"/>
        <v>2</v>
      </c>
      <c r="AG10">
        <f t="shared" si="7"/>
        <v>13</v>
      </c>
      <c r="AH10">
        <f t="shared" si="8"/>
        <v>0</v>
      </c>
      <c r="AI10">
        <f t="shared" si="10"/>
        <v>15</v>
      </c>
      <c r="AJ10" t="str">
        <f t="shared" si="11"/>
        <v/>
      </c>
      <c r="AK10" t="s">
        <v>696</v>
      </c>
      <c r="AL10" s="43">
        <f t="shared" si="12"/>
        <v>0</v>
      </c>
      <c r="AM10" s="43">
        <f t="shared" si="13"/>
        <v>0</v>
      </c>
      <c r="AN10" s="43">
        <f t="shared" si="14"/>
        <v>0</v>
      </c>
      <c r="AO10" s="43">
        <f t="shared" si="15"/>
        <v>15</v>
      </c>
    </row>
    <row r="11" spans="1:41" x14ac:dyDescent="0.25">
      <c r="A11" t="s">
        <v>572</v>
      </c>
      <c r="B11" t="s">
        <v>19</v>
      </c>
      <c r="C11" s="1" t="s">
        <v>20</v>
      </c>
      <c r="D11" s="1">
        <v>8</v>
      </c>
      <c r="E11" s="1">
        <v>10</v>
      </c>
      <c r="F11" s="1">
        <v>-4</v>
      </c>
      <c r="G11" s="1">
        <v>19</v>
      </c>
      <c r="H11" s="1" t="s">
        <v>9</v>
      </c>
      <c r="I11" s="1">
        <v>14</v>
      </c>
      <c r="J11" s="1">
        <v>-11</v>
      </c>
      <c r="K11" s="1">
        <v>-4</v>
      </c>
      <c r="L11" s="1">
        <v>11</v>
      </c>
      <c r="M11" s="1">
        <v>-8</v>
      </c>
      <c r="N11" s="1" t="s">
        <v>9</v>
      </c>
      <c r="O11" s="1">
        <v>2</v>
      </c>
      <c r="P11" s="1">
        <v>12</v>
      </c>
      <c r="Q11" s="1">
        <v>18</v>
      </c>
      <c r="R11" s="1" t="s">
        <v>9</v>
      </c>
      <c r="S11" s="1">
        <v>14</v>
      </c>
      <c r="T11" s="1" t="s">
        <v>9</v>
      </c>
      <c r="U11" s="1">
        <v>-12</v>
      </c>
      <c r="V11" s="1" t="s">
        <v>9</v>
      </c>
      <c r="W11" s="1" t="s">
        <v>9</v>
      </c>
      <c r="X11" s="1" t="s">
        <v>9</v>
      </c>
      <c r="Y11" s="40">
        <f t="shared" si="0"/>
        <v>69</v>
      </c>
      <c r="Z11" s="2">
        <f t="shared" si="1"/>
        <v>14</v>
      </c>
      <c r="AA11" s="2">
        <f t="shared" si="2"/>
        <v>9</v>
      </c>
      <c r="AB11" s="2">
        <f t="shared" si="3"/>
        <v>0</v>
      </c>
      <c r="AC11" s="2">
        <f t="shared" si="4"/>
        <v>5</v>
      </c>
      <c r="AE11">
        <f t="shared" si="5"/>
        <v>1</v>
      </c>
      <c r="AF11">
        <f t="shared" si="6"/>
        <v>11</v>
      </c>
      <c r="AG11">
        <f t="shared" si="7"/>
        <v>2</v>
      </c>
      <c r="AH11">
        <f t="shared" si="8"/>
        <v>0</v>
      </c>
      <c r="AI11">
        <f t="shared" si="10"/>
        <v>14</v>
      </c>
      <c r="AJ11" t="str">
        <f t="shared" si="11"/>
        <v/>
      </c>
      <c r="AK11" t="s">
        <v>20</v>
      </c>
      <c r="AL11" s="43">
        <f t="shared" si="12"/>
        <v>0</v>
      </c>
      <c r="AM11" s="43">
        <f t="shared" si="13"/>
        <v>0</v>
      </c>
      <c r="AN11" s="43">
        <f t="shared" si="14"/>
        <v>0</v>
      </c>
      <c r="AO11" s="43">
        <f t="shared" si="15"/>
        <v>14</v>
      </c>
    </row>
    <row r="12" spans="1:41" x14ac:dyDescent="0.25">
      <c r="A12" t="s">
        <v>29</v>
      </c>
      <c r="B12" t="s">
        <v>30</v>
      </c>
      <c r="C12" s="1" t="s">
        <v>31</v>
      </c>
      <c r="D12" s="1">
        <v>5</v>
      </c>
      <c r="E12" s="1">
        <v>-17</v>
      </c>
      <c r="F12" s="1">
        <v>24</v>
      </c>
      <c r="G12" s="1">
        <v>11</v>
      </c>
      <c r="H12" s="1">
        <v>-4</v>
      </c>
      <c r="I12" s="1">
        <v>-10</v>
      </c>
      <c r="J12" s="1">
        <v>3</v>
      </c>
      <c r="K12" s="1">
        <v>22</v>
      </c>
      <c r="L12" s="1">
        <v>-16</v>
      </c>
      <c r="M12" s="1">
        <v>-9</v>
      </c>
      <c r="N12" s="1">
        <v>-7</v>
      </c>
      <c r="O12" s="1">
        <v>7</v>
      </c>
      <c r="P12" s="1">
        <v>10</v>
      </c>
      <c r="Q12" s="1">
        <v>-3</v>
      </c>
      <c r="R12" s="1">
        <v>-13</v>
      </c>
      <c r="S12" s="1">
        <v>-9</v>
      </c>
      <c r="T12" s="1">
        <v>0</v>
      </c>
      <c r="U12" s="1">
        <v>-7</v>
      </c>
      <c r="V12" s="1" t="s">
        <v>9</v>
      </c>
      <c r="W12" s="1" t="s">
        <v>9</v>
      </c>
      <c r="X12" s="1" t="s">
        <v>9</v>
      </c>
      <c r="Y12" s="40">
        <f t="shared" si="0"/>
        <v>-13</v>
      </c>
      <c r="Z12" s="2">
        <f t="shared" si="1"/>
        <v>18</v>
      </c>
      <c r="AA12" s="2">
        <f t="shared" si="2"/>
        <v>7</v>
      </c>
      <c r="AB12" s="2">
        <f t="shared" si="3"/>
        <v>1</v>
      </c>
      <c r="AC12" s="2">
        <f t="shared" si="4"/>
        <v>10</v>
      </c>
      <c r="AE12">
        <f t="shared" si="5"/>
        <v>2</v>
      </c>
      <c r="AF12">
        <f t="shared" si="6"/>
        <v>7</v>
      </c>
      <c r="AG12">
        <f t="shared" si="7"/>
        <v>9</v>
      </c>
      <c r="AH12">
        <f t="shared" si="8"/>
        <v>0</v>
      </c>
      <c r="AI12">
        <f t="shared" si="10"/>
        <v>18</v>
      </c>
      <c r="AJ12" t="str">
        <f t="shared" si="11"/>
        <v/>
      </c>
      <c r="AK12" t="s">
        <v>31</v>
      </c>
      <c r="AL12" s="43">
        <f t="shared" si="12"/>
        <v>3</v>
      </c>
      <c r="AM12" s="43">
        <f t="shared" si="13"/>
        <v>15</v>
      </c>
      <c r="AN12" s="43">
        <f t="shared" si="14"/>
        <v>0</v>
      </c>
      <c r="AO12" s="43">
        <f t="shared" si="15"/>
        <v>0</v>
      </c>
    </row>
    <row r="13" spans="1:41" x14ac:dyDescent="0.25">
      <c r="A13" t="s">
        <v>678</v>
      </c>
      <c r="B13" t="s">
        <v>178</v>
      </c>
      <c r="C13" s="1" t="s">
        <v>724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1">
        <v>-2</v>
      </c>
      <c r="J13" s="1">
        <v>-14</v>
      </c>
      <c r="K13" s="1">
        <v>7</v>
      </c>
      <c r="L13" s="1">
        <v>9</v>
      </c>
      <c r="M13" s="1" t="s">
        <v>9</v>
      </c>
      <c r="N13" s="1">
        <v>1</v>
      </c>
      <c r="O13" s="1">
        <v>-13</v>
      </c>
      <c r="P13" s="1">
        <v>-3</v>
      </c>
      <c r="Q13" s="1">
        <v>2</v>
      </c>
      <c r="R13" s="1">
        <v>4</v>
      </c>
      <c r="S13" s="1">
        <v>5</v>
      </c>
      <c r="T13" s="1" t="s">
        <v>9</v>
      </c>
      <c r="U13" s="1" t="s">
        <v>9</v>
      </c>
      <c r="V13" s="1" t="s">
        <v>9</v>
      </c>
      <c r="W13" s="1" t="s">
        <v>9</v>
      </c>
      <c r="X13" s="1" t="s">
        <v>9</v>
      </c>
      <c r="Y13" s="40">
        <f t="shared" si="0"/>
        <v>-4</v>
      </c>
      <c r="Z13" s="2">
        <f t="shared" si="1"/>
        <v>10</v>
      </c>
      <c r="AA13" s="2">
        <f t="shared" si="2"/>
        <v>6</v>
      </c>
      <c r="AB13" s="2">
        <f t="shared" si="3"/>
        <v>0</v>
      </c>
      <c r="AC13" s="2">
        <f t="shared" si="4"/>
        <v>4</v>
      </c>
      <c r="AE13">
        <f t="shared" si="5"/>
        <v>6</v>
      </c>
      <c r="AF13">
        <f t="shared" si="6"/>
        <v>3</v>
      </c>
      <c r="AG13">
        <f t="shared" si="7"/>
        <v>1</v>
      </c>
      <c r="AH13">
        <f t="shared" si="8"/>
        <v>0</v>
      </c>
      <c r="AI13">
        <f t="shared" si="10"/>
        <v>10</v>
      </c>
      <c r="AJ13" t="str">
        <f t="shared" si="11"/>
        <v/>
      </c>
      <c r="AK13" t="s">
        <v>724</v>
      </c>
      <c r="AL13" s="43">
        <f t="shared" si="12"/>
        <v>0</v>
      </c>
      <c r="AM13" s="43">
        <f t="shared" si="13"/>
        <v>0</v>
      </c>
      <c r="AN13" s="43">
        <f t="shared" si="14"/>
        <v>0</v>
      </c>
      <c r="AO13" s="43">
        <f t="shared" si="15"/>
        <v>10</v>
      </c>
    </row>
    <row r="14" spans="1:41" x14ac:dyDescent="0.25">
      <c r="A14" t="s">
        <v>437</v>
      </c>
      <c r="B14" t="s">
        <v>744</v>
      </c>
      <c r="C14" s="1" t="s">
        <v>725</v>
      </c>
      <c r="D14" s="1">
        <v>12</v>
      </c>
      <c r="E14" s="1">
        <v>2</v>
      </c>
      <c r="F14" s="1">
        <v>26</v>
      </c>
      <c r="G14" s="1">
        <v>-10</v>
      </c>
      <c r="H14" s="1" t="s">
        <v>9</v>
      </c>
      <c r="I14" s="1">
        <v>-2</v>
      </c>
      <c r="J14" s="1">
        <v>-15</v>
      </c>
      <c r="K14" s="1">
        <v>-5</v>
      </c>
      <c r="L14" s="1">
        <v>5</v>
      </c>
      <c r="M14" s="1">
        <v>3</v>
      </c>
      <c r="N14" s="1">
        <v>7</v>
      </c>
      <c r="O14" s="1">
        <v>3</v>
      </c>
      <c r="P14" s="1">
        <v>-1</v>
      </c>
      <c r="Q14" s="1">
        <v>2</v>
      </c>
      <c r="R14" s="1" t="s">
        <v>9</v>
      </c>
      <c r="S14" s="1">
        <v>19</v>
      </c>
      <c r="T14" s="1" t="s">
        <v>9</v>
      </c>
      <c r="U14" s="1">
        <v>18</v>
      </c>
      <c r="V14" s="1" t="s">
        <v>9</v>
      </c>
      <c r="W14" s="1" t="s">
        <v>9</v>
      </c>
      <c r="X14" s="1" t="s">
        <v>9</v>
      </c>
      <c r="Y14" s="40">
        <f t="shared" si="0"/>
        <v>64</v>
      </c>
      <c r="Z14" s="2">
        <f t="shared" si="1"/>
        <v>15</v>
      </c>
      <c r="AA14" s="2">
        <f t="shared" si="2"/>
        <v>10</v>
      </c>
      <c r="AB14" s="2">
        <f t="shared" si="3"/>
        <v>0</v>
      </c>
      <c r="AC14" s="2">
        <f t="shared" si="4"/>
        <v>5</v>
      </c>
      <c r="AE14">
        <f t="shared" si="5"/>
        <v>15</v>
      </c>
      <c r="AF14">
        <f t="shared" si="6"/>
        <v>0</v>
      </c>
      <c r="AG14">
        <f t="shared" si="7"/>
        <v>0</v>
      </c>
      <c r="AH14">
        <f t="shared" si="8"/>
        <v>0</v>
      </c>
      <c r="AI14">
        <f t="shared" si="10"/>
        <v>15</v>
      </c>
      <c r="AJ14" t="str">
        <f t="shared" si="11"/>
        <v/>
      </c>
      <c r="AK14" t="s">
        <v>725</v>
      </c>
      <c r="AL14" s="43">
        <f t="shared" si="12"/>
        <v>0</v>
      </c>
      <c r="AM14" s="43">
        <f t="shared" si="13"/>
        <v>0</v>
      </c>
      <c r="AN14" s="43">
        <f t="shared" si="14"/>
        <v>0</v>
      </c>
      <c r="AO14" s="43">
        <f t="shared" si="15"/>
        <v>15</v>
      </c>
    </row>
    <row r="15" spans="1:41" x14ac:dyDescent="0.25">
      <c r="A15" t="s">
        <v>376</v>
      </c>
      <c r="B15" t="s">
        <v>377</v>
      </c>
      <c r="C15" s="1" t="s">
        <v>392</v>
      </c>
      <c r="D15" s="1">
        <v>-1</v>
      </c>
      <c r="E15" s="1">
        <v>-21</v>
      </c>
      <c r="F15" s="1">
        <v>3</v>
      </c>
      <c r="G15" s="1">
        <v>-7</v>
      </c>
      <c r="H15" s="1">
        <v>-8</v>
      </c>
      <c r="I15" s="1">
        <v>3</v>
      </c>
      <c r="J15" s="1">
        <v>-4</v>
      </c>
      <c r="K15" s="1">
        <v>11</v>
      </c>
      <c r="L15" s="1" t="s">
        <v>9</v>
      </c>
      <c r="M15" s="1">
        <v>-8</v>
      </c>
      <c r="N15" s="1" t="s">
        <v>9</v>
      </c>
      <c r="O15" s="1">
        <v>3</v>
      </c>
      <c r="P15" s="1">
        <v>4</v>
      </c>
      <c r="Q15" s="1">
        <v>-8</v>
      </c>
      <c r="R15" s="1">
        <v>12</v>
      </c>
      <c r="S15" s="1">
        <v>-9</v>
      </c>
      <c r="T15" s="1">
        <v>0</v>
      </c>
      <c r="U15" s="1">
        <v>-2</v>
      </c>
      <c r="V15" s="1" t="s">
        <v>9</v>
      </c>
      <c r="W15" s="1" t="s">
        <v>9</v>
      </c>
      <c r="X15" s="1" t="s">
        <v>9</v>
      </c>
      <c r="Y15" s="40">
        <f t="shared" si="0"/>
        <v>-32</v>
      </c>
      <c r="Z15" s="2">
        <f t="shared" si="1"/>
        <v>16</v>
      </c>
      <c r="AA15" s="2">
        <f t="shared" si="2"/>
        <v>6</v>
      </c>
      <c r="AB15" s="2">
        <f t="shared" si="3"/>
        <v>1</v>
      </c>
      <c r="AC15" s="2">
        <f t="shared" si="4"/>
        <v>9</v>
      </c>
      <c r="AE15">
        <f t="shared" si="5"/>
        <v>15</v>
      </c>
      <c r="AF15">
        <f t="shared" si="6"/>
        <v>1</v>
      </c>
      <c r="AG15">
        <f t="shared" si="7"/>
        <v>0</v>
      </c>
      <c r="AH15">
        <f t="shared" si="8"/>
        <v>0</v>
      </c>
      <c r="AI15">
        <f t="shared" si="10"/>
        <v>16</v>
      </c>
      <c r="AJ15" t="str">
        <f t="shared" si="11"/>
        <v/>
      </c>
      <c r="AK15" t="s">
        <v>392</v>
      </c>
      <c r="AL15" s="43">
        <f t="shared" si="12"/>
        <v>0</v>
      </c>
      <c r="AM15" s="43">
        <f t="shared" si="13"/>
        <v>12</v>
      </c>
      <c r="AN15" s="43">
        <f t="shared" si="14"/>
        <v>4</v>
      </c>
      <c r="AO15" s="43">
        <f t="shared" si="15"/>
        <v>0</v>
      </c>
    </row>
    <row r="16" spans="1:41" x14ac:dyDescent="0.25">
      <c r="A16" t="s">
        <v>89</v>
      </c>
      <c r="B16" t="s">
        <v>675</v>
      </c>
      <c r="C16" s="1" t="s">
        <v>697</v>
      </c>
      <c r="D16" s="1">
        <v>-8</v>
      </c>
      <c r="E16" s="1">
        <v>-7</v>
      </c>
      <c r="F16" s="1">
        <v>-8</v>
      </c>
      <c r="G16" s="1">
        <v>-18</v>
      </c>
      <c r="H16" s="1">
        <v>-17</v>
      </c>
      <c r="I16" s="1">
        <v>-1</v>
      </c>
      <c r="J16" s="1">
        <v>5</v>
      </c>
      <c r="K16" s="1" t="s">
        <v>9</v>
      </c>
      <c r="L16" s="1">
        <v>-3</v>
      </c>
      <c r="M16" s="1">
        <v>-12</v>
      </c>
      <c r="N16" s="1">
        <v>-15</v>
      </c>
      <c r="O16" s="1">
        <v>1</v>
      </c>
      <c r="P16" s="1">
        <v>16</v>
      </c>
      <c r="Q16" s="1">
        <v>-3</v>
      </c>
      <c r="R16" s="1">
        <v>9</v>
      </c>
      <c r="S16" s="1">
        <v>2</v>
      </c>
      <c r="T16" s="1" t="s">
        <v>9</v>
      </c>
      <c r="U16" s="1">
        <v>16</v>
      </c>
      <c r="V16" s="1" t="s">
        <v>9</v>
      </c>
      <c r="W16" s="1" t="s">
        <v>9</v>
      </c>
      <c r="X16" s="1" t="s">
        <v>9</v>
      </c>
      <c r="Y16" s="40">
        <f t="shared" si="0"/>
        <v>-43</v>
      </c>
      <c r="Z16" s="2">
        <f t="shared" si="1"/>
        <v>16</v>
      </c>
      <c r="AA16" s="2">
        <f t="shared" si="2"/>
        <v>6</v>
      </c>
      <c r="AB16" s="2">
        <f t="shared" si="3"/>
        <v>0</v>
      </c>
      <c r="AC16" s="2">
        <f t="shared" si="4"/>
        <v>10</v>
      </c>
      <c r="AE16">
        <f t="shared" si="5"/>
        <v>7</v>
      </c>
      <c r="AF16">
        <f t="shared" si="6"/>
        <v>9</v>
      </c>
      <c r="AG16">
        <f t="shared" si="7"/>
        <v>0</v>
      </c>
      <c r="AH16">
        <f t="shared" si="8"/>
        <v>0</v>
      </c>
      <c r="AI16">
        <f t="shared" si="10"/>
        <v>16</v>
      </c>
      <c r="AJ16" t="str">
        <f t="shared" si="11"/>
        <v/>
      </c>
      <c r="AK16" t="s">
        <v>697</v>
      </c>
      <c r="AL16" s="43">
        <f t="shared" si="12"/>
        <v>0</v>
      </c>
      <c r="AM16" s="43">
        <f t="shared" si="13"/>
        <v>0</v>
      </c>
      <c r="AN16" s="43">
        <f t="shared" si="14"/>
        <v>16</v>
      </c>
      <c r="AO16" s="43">
        <f t="shared" si="15"/>
        <v>0</v>
      </c>
    </row>
    <row r="17" spans="1:41" x14ac:dyDescent="0.25">
      <c r="A17" t="s">
        <v>40</v>
      </c>
      <c r="B17" t="s">
        <v>41</v>
      </c>
      <c r="C17" s="1" t="s">
        <v>42</v>
      </c>
      <c r="D17" s="1">
        <v>6</v>
      </c>
      <c r="E17" s="1">
        <v>21</v>
      </c>
      <c r="F17" s="1">
        <v>15</v>
      </c>
      <c r="G17" s="1">
        <v>5</v>
      </c>
      <c r="H17" s="1">
        <v>6</v>
      </c>
      <c r="I17" s="1">
        <v>9</v>
      </c>
      <c r="J17" s="1">
        <v>8</v>
      </c>
      <c r="K17" s="1">
        <v>16</v>
      </c>
      <c r="L17" s="1" t="s">
        <v>9</v>
      </c>
      <c r="M17" s="1">
        <v>6</v>
      </c>
      <c r="N17" s="1">
        <v>20</v>
      </c>
      <c r="O17" s="1">
        <v>7</v>
      </c>
      <c r="P17" s="1">
        <v>9</v>
      </c>
      <c r="Q17" s="1">
        <v>-1</v>
      </c>
      <c r="R17" s="1">
        <v>5</v>
      </c>
      <c r="S17" s="1">
        <v>-5</v>
      </c>
      <c r="T17" s="1">
        <v>-5</v>
      </c>
      <c r="U17" s="1">
        <v>22</v>
      </c>
      <c r="V17" s="1">
        <v>-12</v>
      </c>
      <c r="W17" s="1">
        <v>1</v>
      </c>
      <c r="X17" s="1">
        <v>-9</v>
      </c>
      <c r="Y17" s="40">
        <f t="shared" si="0"/>
        <v>124</v>
      </c>
      <c r="Z17" s="2">
        <f t="shared" si="1"/>
        <v>20</v>
      </c>
      <c r="AA17" s="2">
        <f t="shared" si="2"/>
        <v>15</v>
      </c>
      <c r="AB17" s="2">
        <f t="shared" si="3"/>
        <v>0</v>
      </c>
      <c r="AC17" s="2">
        <f t="shared" si="4"/>
        <v>5</v>
      </c>
      <c r="AE17">
        <f t="shared" si="5"/>
        <v>0</v>
      </c>
      <c r="AF17">
        <f t="shared" si="6"/>
        <v>0</v>
      </c>
      <c r="AG17">
        <f t="shared" si="7"/>
        <v>17</v>
      </c>
      <c r="AH17">
        <f t="shared" si="8"/>
        <v>3</v>
      </c>
      <c r="AI17">
        <f t="shared" si="10"/>
        <v>20</v>
      </c>
      <c r="AJ17" t="str">
        <f t="shared" si="11"/>
        <v/>
      </c>
      <c r="AK17" t="s">
        <v>42</v>
      </c>
      <c r="AL17" s="43">
        <f t="shared" si="12"/>
        <v>20</v>
      </c>
      <c r="AM17" s="43">
        <f t="shared" si="13"/>
        <v>0</v>
      </c>
      <c r="AN17" s="43">
        <f t="shared" si="14"/>
        <v>0</v>
      </c>
      <c r="AO17" s="43">
        <f t="shared" si="15"/>
        <v>0</v>
      </c>
    </row>
    <row r="18" spans="1:41" x14ac:dyDescent="0.25">
      <c r="A18" t="s">
        <v>638</v>
      </c>
      <c r="B18" t="s">
        <v>639</v>
      </c>
      <c r="C18" s="1" t="s">
        <v>615</v>
      </c>
      <c r="D18" s="1">
        <v>12</v>
      </c>
      <c r="E18" s="1">
        <v>9</v>
      </c>
      <c r="F18" s="1">
        <v>9</v>
      </c>
      <c r="G18" s="1">
        <v>13</v>
      </c>
      <c r="H18" s="1">
        <v>2</v>
      </c>
      <c r="I18" s="1">
        <v>13</v>
      </c>
      <c r="J18" s="1">
        <v>1</v>
      </c>
      <c r="K18" s="1">
        <v>10</v>
      </c>
      <c r="L18" s="1">
        <v>0</v>
      </c>
      <c r="M18" s="1">
        <v>7</v>
      </c>
      <c r="N18" s="1">
        <v>-4</v>
      </c>
      <c r="O18" s="1">
        <v>0</v>
      </c>
      <c r="P18" s="1">
        <v>10</v>
      </c>
      <c r="Q18" s="1">
        <v>4</v>
      </c>
      <c r="R18" s="1">
        <v>1</v>
      </c>
      <c r="S18" s="1">
        <v>-13</v>
      </c>
      <c r="T18" s="1">
        <v>0</v>
      </c>
      <c r="U18" s="1">
        <v>4</v>
      </c>
      <c r="V18" s="1" t="s">
        <v>9</v>
      </c>
      <c r="W18" s="1" t="s">
        <v>9</v>
      </c>
      <c r="X18" s="1" t="s">
        <v>9</v>
      </c>
      <c r="Y18" s="40">
        <f t="shared" si="0"/>
        <v>78</v>
      </c>
      <c r="Z18" s="2">
        <f t="shared" si="1"/>
        <v>18</v>
      </c>
      <c r="AA18" s="2">
        <f t="shared" si="2"/>
        <v>13</v>
      </c>
      <c r="AB18" s="2">
        <f t="shared" si="3"/>
        <v>3</v>
      </c>
      <c r="AC18" s="2">
        <f t="shared" si="4"/>
        <v>2</v>
      </c>
      <c r="AE18">
        <f t="shared" si="5"/>
        <v>18</v>
      </c>
      <c r="AF18">
        <f t="shared" si="6"/>
        <v>0</v>
      </c>
      <c r="AG18">
        <f t="shared" si="7"/>
        <v>0</v>
      </c>
      <c r="AH18">
        <f t="shared" si="8"/>
        <v>0</v>
      </c>
      <c r="AI18">
        <f t="shared" si="10"/>
        <v>18</v>
      </c>
      <c r="AJ18" t="str">
        <f t="shared" si="11"/>
        <v/>
      </c>
      <c r="AK18" t="s">
        <v>615</v>
      </c>
      <c r="AL18" s="43">
        <f t="shared" si="12"/>
        <v>0</v>
      </c>
      <c r="AM18" s="43">
        <f t="shared" si="13"/>
        <v>18</v>
      </c>
      <c r="AN18" s="43">
        <f t="shared" si="14"/>
        <v>0</v>
      </c>
      <c r="AO18" s="43">
        <f t="shared" si="15"/>
        <v>0</v>
      </c>
    </row>
    <row r="19" spans="1:41" x14ac:dyDescent="0.25">
      <c r="A19" t="s">
        <v>43</v>
      </c>
      <c r="B19" t="s">
        <v>44</v>
      </c>
      <c r="C19" s="1" t="s">
        <v>45</v>
      </c>
      <c r="D19" s="1">
        <v>13</v>
      </c>
      <c r="E19" s="1">
        <v>12</v>
      </c>
      <c r="F19" s="1">
        <v>-9</v>
      </c>
      <c r="G19" s="1">
        <v>11</v>
      </c>
      <c r="H19" s="1" t="s">
        <v>9</v>
      </c>
      <c r="I19" s="1">
        <v>11</v>
      </c>
      <c r="J19" s="1">
        <v>-15</v>
      </c>
      <c r="K19" s="1">
        <v>-5</v>
      </c>
      <c r="L19" s="1">
        <v>5</v>
      </c>
      <c r="M19" s="1">
        <v>3</v>
      </c>
      <c r="N19" s="1">
        <v>-19</v>
      </c>
      <c r="O19" s="1">
        <v>-21</v>
      </c>
      <c r="P19" s="1">
        <v>-1</v>
      </c>
      <c r="Q19" s="1">
        <v>2</v>
      </c>
      <c r="R19" s="1">
        <v>4</v>
      </c>
      <c r="S19" s="1" t="s">
        <v>9</v>
      </c>
      <c r="T19" s="1" t="s">
        <v>9</v>
      </c>
      <c r="U19" s="1">
        <v>25</v>
      </c>
      <c r="V19" s="1" t="s">
        <v>9</v>
      </c>
      <c r="W19" s="1" t="s">
        <v>9</v>
      </c>
      <c r="X19" s="1" t="s">
        <v>9</v>
      </c>
      <c r="Y19" s="40">
        <f t="shared" si="0"/>
        <v>16</v>
      </c>
      <c r="Z19" s="2">
        <f t="shared" si="1"/>
        <v>15</v>
      </c>
      <c r="AA19" s="2">
        <f t="shared" si="2"/>
        <v>9</v>
      </c>
      <c r="AB19" s="2">
        <f t="shared" si="3"/>
        <v>0</v>
      </c>
      <c r="AC19" s="2">
        <f t="shared" si="4"/>
        <v>6</v>
      </c>
      <c r="AE19">
        <f t="shared" si="5"/>
        <v>1</v>
      </c>
      <c r="AF19">
        <f t="shared" si="6"/>
        <v>0</v>
      </c>
      <c r="AG19">
        <f t="shared" si="7"/>
        <v>4</v>
      </c>
      <c r="AH19">
        <f t="shared" si="8"/>
        <v>10</v>
      </c>
      <c r="AI19">
        <f t="shared" si="10"/>
        <v>15</v>
      </c>
      <c r="AJ19" t="str">
        <f t="shared" si="11"/>
        <v/>
      </c>
      <c r="AK19" t="s">
        <v>45</v>
      </c>
      <c r="AL19" s="43">
        <f t="shared" si="12"/>
        <v>0</v>
      </c>
      <c r="AM19" s="43">
        <f t="shared" si="13"/>
        <v>0</v>
      </c>
      <c r="AN19" s="43">
        <f t="shared" si="14"/>
        <v>0</v>
      </c>
      <c r="AO19" s="43">
        <f t="shared" si="15"/>
        <v>15</v>
      </c>
    </row>
    <row r="20" spans="1:41" x14ac:dyDescent="0.25">
      <c r="A20" t="s">
        <v>171</v>
      </c>
      <c r="B20" t="s">
        <v>577</v>
      </c>
      <c r="C20" s="1" t="s">
        <v>562</v>
      </c>
      <c r="D20" s="1" t="s">
        <v>9</v>
      </c>
      <c r="E20" s="1">
        <v>2</v>
      </c>
      <c r="F20" s="1">
        <v>26</v>
      </c>
      <c r="G20" s="1">
        <v>-10</v>
      </c>
      <c r="H20" s="1" t="s">
        <v>9</v>
      </c>
      <c r="I20" s="1">
        <v>11</v>
      </c>
      <c r="J20" s="1" t="s">
        <v>9</v>
      </c>
      <c r="K20" s="1">
        <v>-5</v>
      </c>
      <c r="L20" s="1">
        <v>5</v>
      </c>
      <c r="M20" s="1" t="s">
        <v>9</v>
      </c>
      <c r="N20" s="1">
        <v>-12</v>
      </c>
      <c r="O20" s="1">
        <v>-21</v>
      </c>
      <c r="P20" s="1">
        <v>-8</v>
      </c>
      <c r="Q20" s="1" t="s">
        <v>9</v>
      </c>
      <c r="R20" s="1">
        <v>9</v>
      </c>
      <c r="S20" s="1">
        <v>5</v>
      </c>
      <c r="T20" s="1" t="s">
        <v>9</v>
      </c>
      <c r="U20" s="1">
        <v>25</v>
      </c>
      <c r="V20" s="1" t="s">
        <v>9</v>
      </c>
      <c r="W20" s="1" t="s">
        <v>9</v>
      </c>
      <c r="X20" s="1" t="s">
        <v>9</v>
      </c>
      <c r="Y20" s="40">
        <f t="shared" si="0"/>
        <v>27</v>
      </c>
      <c r="Z20" s="2">
        <f t="shared" si="1"/>
        <v>12</v>
      </c>
      <c r="AA20" s="2">
        <f t="shared" si="2"/>
        <v>7</v>
      </c>
      <c r="AB20" s="2">
        <f t="shared" si="3"/>
        <v>0</v>
      </c>
      <c r="AC20" s="2">
        <f t="shared" si="4"/>
        <v>5</v>
      </c>
      <c r="AE20">
        <f t="shared" si="5"/>
        <v>5</v>
      </c>
      <c r="AF20">
        <f t="shared" si="6"/>
        <v>7</v>
      </c>
      <c r="AG20">
        <f t="shared" si="7"/>
        <v>0</v>
      </c>
      <c r="AH20">
        <f t="shared" si="8"/>
        <v>0</v>
      </c>
      <c r="AI20">
        <f t="shared" si="10"/>
        <v>12</v>
      </c>
      <c r="AJ20" t="str">
        <f t="shared" si="11"/>
        <v/>
      </c>
      <c r="AK20" t="s">
        <v>562</v>
      </c>
      <c r="AL20" s="43">
        <f t="shared" si="12"/>
        <v>0</v>
      </c>
      <c r="AM20" s="43">
        <f t="shared" si="13"/>
        <v>0</v>
      </c>
      <c r="AN20" s="43">
        <f t="shared" si="14"/>
        <v>0</v>
      </c>
      <c r="AO20" s="43">
        <f t="shared" si="15"/>
        <v>12</v>
      </c>
    </row>
    <row r="21" spans="1:41" x14ac:dyDescent="0.25">
      <c r="A21" t="s">
        <v>169</v>
      </c>
      <c r="B21" t="s">
        <v>378</v>
      </c>
      <c r="C21" s="1" t="s">
        <v>393</v>
      </c>
      <c r="D21" s="1" t="s">
        <v>9</v>
      </c>
      <c r="E21" s="1" t="s">
        <v>9</v>
      </c>
      <c r="F21" s="1" t="s">
        <v>9</v>
      </c>
      <c r="G21" s="1" t="s">
        <v>9</v>
      </c>
      <c r="H21" s="1" t="s">
        <v>9</v>
      </c>
      <c r="I21" s="1" t="s">
        <v>9</v>
      </c>
      <c r="J21" s="1" t="s">
        <v>9</v>
      </c>
      <c r="K21" s="1">
        <v>-3</v>
      </c>
      <c r="L21" s="1">
        <v>8</v>
      </c>
      <c r="M21" s="1">
        <v>-7</v>
      </c>
      <c r="N21" s="1">
        <v>-12</v>
      </c>
      <c r="O21" s="1">
        <v>2</v>
      </c>
      <c r="P21" s="1" t="s">
        <v>9</v>
      </c>
      <c r="Q21" s="1" t="s">
        <v>9</v>
      </c>
      <c r="R21" s="1">
        <v>-6</v>
      </c>
      <c r="S21" s="1">
        <v>19</v>
      </c>
      <c r="T21" s="1" t="s">
        <v>9</v>
      </c>
      <c r="U21" s="1">
        <v>18</v>
      </c>
      <c r="V21" s="1" t="s">
        <v>9</v>
      </c>
      <c r="W21" s="1" t="s">
        <v>9</v>
      </c>
      <c r="X21" s="1" t="s">
        <v>9</v>
      </c>
      <c r="Y21" s="40">
        <f t="shared" si="0"/>
        <v>19</v>
      </c>
      <c r="Z21" s="2">
        <f t="shared" si="1"/>
        <v>8</v>
      </c>
      <c r="AA21" s="2">
        <f t="shared" si="2"/>
        <v>4</v>
      </c>
      <c r="AB21" s="2">
        <f t="shared" si="3"/>
        <v>0</v>
      </c>
      <c r="AC21" s="2">
        <f t="shared" si="4"/>
        <v>4</v>
      </c>
      <c r="AE21">
        <f t="shared" si="5"/>
        <v>5</v>
      </c>
      <c r="AF21">
        <f t="shared" si="6"/>
        <v>3</v>
      </c>
      <c r="AG21">
        <f t="shared" si="7"/>
        <v>0</v>
      </c>
      <c r="AH21">
        <f t="shared" si="8"/>
        <v>0</v>
      </c>
      <c r="AI21">
        <f t="shared" si="10"/>
        <v>8</v>
      </c>
      <c r="AJ21" t="str">
        <f t="shared" si="11"/>
        <v/>
      </c>
      <c r="AK21" t="s">
        <v>393</v>
      </c>
      <c r="AL21" s="43">
        <f t="shared" si="12"/>
        <v>0</v>
      </c>
      <c r="AM21" s="43">
        <f t="shared" si="13"/>
        <v>0</v>
      </c>
      <c r="AN21" s="43">
        <f t="shared" si="14"/>
        <v>0</v>
      </c>
      <c r="AO21" s="43">
        <f t="shared" si="15"/>
        <v>8</v>
      </c>
    </row>
    <row r="22" spans="1:41" x14ac:dyDescent="0.25">
      <c r="A22" t="s">
        <v>92</v>
      </c>
      <c r="B22" t="s">
        <v>379</v>
      </c>
      <c r="C22" s="1" t="s">
        <v>394</v>
      </c>
      <c r="D22" s="1">
        <v>4</v>
      </c>
      <c r="E22" s="1">
        <v>-17</v>
      </c>
      <c r="F22" s="1">
        <v>-32</v>
      </c>
      <c r="G22" s="1">
        <v>-9</v>
      </c>
      <c r="H22" s="1">
        <v>-23</v>
      </c>
      <c r="I22" s="1">
        <v>-19</v>
      </c>
      <c r="J22" s="1" t="s">
        <v>9</v>
      </c>
      <c r="K22" s="1">
        <v>-4</v>
      </c>
      <c r="L22" s="1">
        <v>-3</v>
      </c>
      <c r="M22" s="1">
        <v>-8</v>
      </c>
      <c r="N22" s="1">
        <v>-5</v>
      </c>
      <c r="O22" s="1">
        <v>3</v>
      </c>
      <c r="P22" s="1">
        <v>4</v>
      </c>
      <c r="Q22" s="1">
        <v>-8</v>
      </c>
      <c r="R22" s="1">
        <v>9</v>
      </c>
      <c r="S22" s="1">
        <v>2</v>
      </c>
      <c r="T22" s="1" t="s">
        <v>9</v>
      </c>
      <c r="U22" s="1">
        <v>16</v>
      </c>
      <c r="V22" s="1" t="s">
        <v>9</v>
      </c>
      <c r="W22" s="1" t="s">
        <v>9</v>
      </c>
      <c r="X22" s="1" t="s">
        <v>9</v>
      </c>
      <c r="Y22" s="40">
        <f t="shared" si="0"/>
        <v>-90</v>
      </c>
      <c r="Z22" s="2">
        <f t="shared" si="1"/>
        <v>16</v>
      </c>
      <c r="AA22" s="2">
        <f t="shared" si="2"/>
        <v>6</v>
      </c>
      <c r="AB22" s="2">
        <f t="shared" si="3"/>
        <v>0</v>
      </c>
      <c r="AC22" s="2">
        <f t="shared" si="4"/>
        <v>10</v>
      </c>
      <c r="AE22">
        <f t="shared" si="5"/>
        <v>0</v>
      </c>
      <c r="AF22">
        <f t="shared" si="6"/>
        <v>1</v>
      </c>
      <c r="AG22">
        <f t="shared" si="7"/>
        <v>4</v>
      </c>
      <c r="AH22">
        <f t="shared" si="8"/>
        <v>11</v>
      </c>
      <c r="AI22">
        <f t="shared" si="10"/>
        <v>16</v>
      </c>
      <c r="AJ22" t="str">
        <f t="shared" si="11"/>
        <v/>
      </c>
      <c r="AK22" t="s">
        <v>394</v>
      </c>
      <c r="AL22" s="43">
        <f t="shared" si="12"/>
        <v>0</v>
      </c>
      <c r="AM22" s="43">
        <f t="shared" si="13"/>
        <v>4</v>
      </c>
      <c r="AN22" s="43">
        <f t="shared" si="14"/>
        <v>12</v>
      </c>
      <c r="AO22" s="43">
        <f t="shared" si="15"/>
        <v>11</v>
      </c>
    </row>
    <row r="23" spans="1:41" x14ac:dyDescent="0.25">
      <c r="A23" t="s">
        <v>380</v>
      </c>
      <c r="B23" t="s">
        <v>379</v>
      </c>
      <c r="C23" s="1" t="s">
        <v>395</v>
      </c>
      <c r="D23" s="1">
        <v>8</v>
      </c>
      <c r="E23" s="1">
        <v>8</v>
      </c>
      <c r="F23" s="1">
        <v>24</v>
      </c>
      <c r="G23" s="1">
        <v>5</v>
      </c>
      <c r="H23" s="1">
        <v>3</v>
      </c>
      <c r="I23" s="1">
        <v>2</v>
      </c>
      <c r="J23" s="1">
        <v>12</v>
      </c>
      <c r="K23" s="1">
        <v>-6</v>
      </c>
      <c r="L23" s="1">
        <v>13</v>
      </c>
      <c r="M23" s="1">
        <v>14</v>
      </c>
      <c r="N23" s="1">
        <v>2</v>
      </c>
      <c r="O23" s="1">
        <v>12</v>
      </c>
      <c r="P23" s="1">
        <v>3</v>
      </c>
      <c r="Q23" s="1">
        <v>0</v>
      </c>
      <c r="R23" s="1">
        <v>6</v>
      </c>
      <c r="S23" s="1">
        <v>-14</v>
      </c>
      <c r="T23" s="1">
        <v>-2</v>
      </c>
      <c r="U23" s="1">
        <v>-16</v>
      </c>
      <c r="V23" s="1">
        <v>10</v>
      </c>
      <c r="W23" s="1">
        <v>-1</v>
      </c>
      <c r="X23" s="1">
        <v>20</v>
      </c>
      <c r="Y23" s="40">
        <f t="shared" si="0"/>
        <v>103</v>
      </c>
      <c r="Z23" s="2">
        <f t="shared" si="1"/>
        <v>21</v>
      </c>
      <c r="AA23" s="2">
        <f t="shared" si="2"/>
        <v>15</v>
      </c>
      <c r="AB23" s="2">
        <f t="shared" si="3"/>
        <v>1</v>
      </c>
      <c r="AC23" s="2">
        <f t="shared" si="4"/>
        <v>5</v>
      </c>
      <c r="AE23">
        <f t="shared" si="5"/>
        <v>19</v>
      </c>
      <c r="AF23">
        <f t="shared" si="6"/>
        <v>2</v>
      </c>
      <c r="AG23">
        <f t="shared" si="7"/>
        <v>0</v>
      </c>
      <c r="AH23">
        <f t="shared" si="8"/>
        <v>0</v>
      </c>
      <c r="AI23">
        <f t="shared" si="10"/>
        <v>21</v>
      </c>
      <c r="AJ23" t="str">
        <f t="shared" si="11"/>
        <v/>
      </c>
      <c r="AK23" t="s">
        <v>395</v>
      </c>
      <c r="AL23" s="43">
        <f t="shared" si="12"/>
        <v>20</v>
      </c>
      <c r="AM23" s="43">
        <f t="shared" si="13"/>
        <v>1</v>
      </c>
      <c r="AN23" s="43">
        <f t="shared" si="14"/>
        <v>0</v>
      </c>
      <c r="AO23" s="43">
        <f t="shared" si="15"/>
        <v>0</v>
      </c>
    </row>
    <row r="24" spans="1:41" x14ac:dyDescent="0.25">
      <c r="A24" t="s">
        <v>678</v>
      </c>
      <c r="B24" t="s">
        <v>670</v>
      </c>
      <c r="C24" s="1" t="s">
        <v>628</v>
      </c>
      <c r="D24" s="1" t="s">
        <v>9</v>
      </c>
      <c r="E24" s="1" t="s">
        <v>9</v>
      </c>
      <c r="F24" s="1" t="s">
        <v>9</v>
      </c>
      <c r="G24" s="1" t="s">
        <v>9</v>
      </c>
      <c r="H24" s="1" t="s">
        <v>9</v>
      </c>
      <c r="I24" s="1" t="s">
        <v>9</v>
      </c>
      <c r="J24" s="1" t="s">
        <v>9</v>
      </c>
      <c r="K24" s="1" t="s">
        <v>9</v>
      </c>
      <c r="L24" s="1" t="s">
        <v>9</v>
      </c>
      <c r="M24" s="1" t="s">
        <v>9</v>
      </c>
      <c r="N24" s="1" t="s">
        <v>9</v>
      </c>
      <c r="O24" s="1">
        <v>3</v>
      </c>
      <c r="P24" s="1">
        <v>-1</v>
      </c>
      <c r="Q24" s="1">
        <v>2</v>
      </c>
      <c r="R24" s="1">
        <v>4</v>
      </c>
      <c r="S24" s="1">
        <v>5</v>
      </c>
      <c r="T24" s="1" t="s">
        <v>9</v>
      </c>
      <c r="U24" s="1">
        <v>25</v>
      </c>
      <c r="V24" s="1" t="s">
        <v>9</v>
      </c>
      <c r="W24" s="1" t="s">
        <v>9</v>
      </c>
      <c r="X24" s="1" t="s">
        <v>9</v>
      </c>
      <c r="Y24" s="40">
        <f t="shared" si="0"/>
        <v>38</v>
      </c>
      <c r="Z24" s="2">
        <f t="shared" si="1"/>
        <v>6</v>
      </c>
      <c r="AA24" s="2">
        <f t="shared" si="2"/>
        <v>5</v>
      </c>
      <c r="AB24" s="2">
        <f t="shared" si="3"/>
        <v>0</v>
      </c>
      <c r="AC24" s="2">
        <f t="shared" si="4"/>
        <v>1</v>
      </c>
      <c r="AE24">
        <f t="shared" si="5"/>
        <v>0</v>
      </c>
      <c r="AF24">
        <f t="shared" si="6"/>
        <v>1</v>
      </c>
      <c r="AG24">
        <f t="shared" si="7"/>
        <v>4</v>
      </c>
      <c r="AH24">
        <f t="shared" si="8"/>
        <v>1</v>
      </c>
      <c r="AI24">
        <f t="shared" si="10"/>
        <v>6</v>
      </c>
      <c r="AJ24" t="str">
        <f t="shared" si="11"/>
        <v/>
      </c>
      <c r="AK24" t="s">
        <v>628</v>
      </c>
      <c r="AL24" s="43">
        <f t="shared" si="12"/>
        <v>0</v>
      </c>
      <c r="AM24" s="43">
        <f t="shared" si="13"/>
        <v>0</v>
      </c>
      <c r="AN24" s="43">
        <f t="shared" si="14"/>
        <v>0</v>
      </c>
      <c r="AO24" s="43">
        <f t="shared" si="15"/>
        <v>6</v>
      </c>
    </row>
    <row r="25" spans="1:41" x14ac:dyDescent="0.25">
      <c r="A25" t="s">
        <v>86</v>
      </c>
      <c r="B25" t="s">
        <v>746</v>
      </c>
      <c r="C25" s="1" t="s">
        <v>740</v>
      </c>
      <c r="D25" s="1">
        <v>12</v>
      </c>
      <c r="E25" s="1" t="s">
        <v>9</v>
      </c>
      <c r="F25" s="1">
        <v>-9</v>
      </c>
      <c r="G25" s="1">
        <v>11</v>
      </c>
      <c r="H25" s="1" t="s">
        <v>9</v>
      </c>
      <c r="I25" s="1">
        <v>-2</v>
      </c>
      <c r="J25" s="1">
        <v>6</v>
      </c>
      <c r="K25" s="1">
        <v>-3</v>
      </c>
      <c r="L25" s="1" t="s">
        <v>9</v>
      </c>
      <c r="M25" s="1">
        <v>3</v>
      </c>
      <c r="N25" s="1">
        <v>-17</v>
      </c>
      <c r="O25" s="1" t="s">
        <v>9</v>
      </c>
      <c r="P25" s="1">
        <v>-8</v>
      </c>
      <c r="Q25" s="1">
        <v>6</v>
      </c>
      <c r="R25" s="1" t="s">
        <v>9</v>
      </c>
      <c r="S25" s="1">
        <v>14</v>
      </c>
      <c r="T25" s="1" t="s">
        <v>9</v>
      </c>
      <c r="U25" s="1">
        <v>18</v>
      </c>
      <c r="V25" s="1" t="s">
        <v>9</v>
      </c>
      <c r="W25" s="1" t="s">
        <v>9</v>
      </c>
      <c r="X25" s="1" t="s">
        <v>9</v>
      </c>
      <c r="Y25" s="40">
        <f t="shared" si="0"/>
        <v>31</v>
      </c>
      <c r="Z25" s="2">
        <f t="shared" si="1"/>
        <v>12</v>
      </c>
      <c r="AA25" s="2">
        <f t="shared" si="2"/>
        <v>7</v>
      </c>
      <c r="AB25" s="2">
        <f t="shared" si="3"/>
        <v>0</v>
      </c>
      <c r="AC25" s="2">
        <f t="shared" si="4"/>
        <v>5</v>
      </c>
      <c r="AE25">
        <f t="shared" si="5"/>
        <v>2</v>
      </c>
      <c r="AF25">
        <f t="shared" si="6"/>
        <v>8</v>
      </c>
      <c r="AG25">
        <f t="shared" si="7"/>
        <v>2</v>
      </c>
      <c r="AH25">
        <f t="shared" si="8"/>
        <v>0</v>
      </c>
      <c r="AI25">
        <f t="shared" si="10"/>
        <v>12</v>
      </c>
      <c r="AJ25" t="str">
        <f t="shared" si="11"/>
        <v/>
      </c>
      <c r="AK25" t="s">
        <v>740</v>
      </c>
      <c r="AL25" s="43">
        <f t="shared" si="12"/>
        <v>0</v>
      </c>
      <c r="AM25" s="43">
        <f t="shared" si="13"/>
        <v>0</v>
      </c>
      <c r="AN25" s="43">
        <f t="shared" si="14"/>
        <v>0</v>
      </c>
      <c r="AO25" s="43">
        <f t="shared" si="15"/>
        <v>12</v>
      </c>
    </row>
    <row r="26" spans="1:41" x14ac:dyDescent="0.25">
      <c r="A26" t="s">
        <v>50</v>
      </c>
      <c r="B26" t="s">
        <v>51</v>
      </c>
      <c r="C26" s="1" t="s">
        <v>52</v>
      </c>
      <c r="D26" s="1">
        <v>-10</v>
      </c>
      <c r="E26" s="1">
        <v>1</v>
      </c>
      <c r="F26" s="1">
        <v>-12</v>
      </c>
      <c r="G26" s="1">
        <v>-14</v>
      </c>
      <c r="H26" s="1">
        <v>3</v>
      </c>
      <c r="I26" s="1">
        <v>-5</v>
      </c>
      <c r="J26" s="1">
        <v>3</v>
      </c>
      <c r="K26" s="1">
        <v>18</v>
      </c>
      <c r="L26" s="1">
        <v>0</v>
      </c>
      <c r="M26" s="1">
        <v>23</v>
      </c>
      <c r="N26" s="1">
        <v>2</v>
      </c>
      <c r="O26" s="1">
        <v>12</v>
      </c>
      <c r="P26" s="1">
        <v>-16</v>
      </c>
      <c r="Q26" s="1">
        <v>1</v>
      </c>
      <c r="R26" s="1">
        <v>-4</v>
      </c>
      <c r="S26" s="1">
        <v>11</v>
      </c>
      <c r="T26" s="1">
        <v>26</v>
      </c>
      <c r="U26" s="1">
        <v>-8</v>
      </c>
      <c r="V26" s="1">
        <v>-14</v>
      </c>
      <c r="W26" s="1">
        <v>-3</v>
      </c>
      <c r="X26" s="1">
        <v>-11</v>
      </c>
      <c r="Y26" s="40">
        <f t="shared" si="0"/>
        <v>3</v>
      </c>
      <c r="Z26" s="2">
        <f t="shared" si="1"/>
        <v>21</v>
      </c>
      <c r="AA26" s="2">
        <f t="shared" si="2"/>
        <v>10</v>
      </c>
      <c r="AB26" s="2">
        <f t="shared" si="3"/>
        <v>1</v>
      </c>
      <c r="AC26" s="2">
        <f t="shared" si="4"/>
        <v>10</v>
      </c>
      <c r="AE26">
        <f t="shared" si="5"/>
        <v>0</v>
      </c>
      <c r="AF26">
        <f t="shared" si="6"/>
        <v>0</v>
      </c>
      <c r="AG26">
        <f t="shared" si="7"/>
        <v>0</v>
      </c>
      <c r="AH26">
        <f t="shared" si="8"/>
        <v>21</v>
      </c>
      <c r="AI26">
        <f t="shared" si="10"/>
        <v>21</v>
      </c>
      <c r="AJ26" t="str">
        <f t="shared" si="11"/>
        <v/>
      </c>
      <c r="AK26" t="s">
        <v>52</v>
      </c>
      <c r="AL26" s="43">
        <f t="shared" si="12"/>
        <v>20</v>
      </c>
      <c r="AM26" s="43">
        <f t="shared" si="13"/>
        <v>1</v>
      </c>
      <c r="AN26" s="43">
        <f t="shared" si="14"/>
        <v>0</v>
      </c>
      <c r="AO26" s="43">
        <f t="shared" si="15"/>
        <v>0</v>
      </c>
    </row>
    <row r="27" spans="1:41" x14ac:dyDescent="0.25">
      <c r="A27" t="s">
        <v>53</v>
      </c>
      <c r="B27" t="s">
        <v>51</v>
      </c>
      <c r="C27" s="1" t="s">
        <v>54</v>
      </c>
      <c r="D27" s="1">
        <v>-1</v>
      </c>
      <c r="E27" s="1">
        <v>-21</v>
      </c>
      <c r="F27" s="1">
        <v>3</v>
      </c>
      <c r="G27" s="1">
        <v>-7</v>
      </c>
      <c r="H27" s="1">
        <v>-8</v>
      </c>
      <c r="I27" s="1">
        <v>3</v>
      </c>
      <c r="J27" s="1">
        <v>-4</v>
      </c>
      <c r="K27" s="1">
        <v>11</v>
      </c>
      <c r="L27" s="1">
        <v>4</v>
      </c>
      <c r="M27" s="1">
        <v>10</v>
      </c>
      <c r="N27" s="1">
        <v>-6</v>
      </c>
      <c r="O27" s="1">
        <v>-8</v>
      </c>
      <c r="P27" s="1">
        <v>-26</v>
      </c>
      <c r="Q27" s="1">
        <v>-10</v>
      </c>
      <c r="R27" s="1">
        <v>1</v>
      </c>
      <c r="S27" s="1">
        <v>-1</v>
      </c>
      <c r="T27" s="1">
        <v>0</v>
      </c>
      <c r="U27" s="1">
        <v>-2</v>
      </c>
      <c r="V27" s="1" t="s">
        <v>9</v>
      </c>
      <c r="W27" s="1" t="s">
        <v>9</v>
      </c>
      <c r="X27" s="1" t="s">
        <v>9</v>
      </c>
      <c r="Y27" s="40">
        <f t="shared" si="0"/>
        <v>-62</v>
      </c>
      <c r="Z27" s="2">
        <f t="shared" si="1"/>
        <v>18</v>
      </c>
      <c r="AA27" s="2">
        <f t="shared" si="2"/>
        <v>6</v>
      </c>
      <c r="AB27" s="2">
        <f t="shared" si="3"/>
        <v>1</v>
      </c>
      <c r="AC27" s="2">
        <f t="shared" si="4"/>
        <v>11</v>
      </c>
      <c r="AE27">
        <f t="shared" si="5"/>
        <v>0</v>
      </c>
      <c r="AF27">
        <f t="shared" si="6"/>
        <v>0</v>
      </c>
      <c r="AG27">
        <f t="shared" si="7"/>
        <v>10</v>
      </c>
      <c r="AH27">
        <f t="shared" si="8"/>
        <v>8</v>
      </c>
      <c r="AI27">
        <f t="shared" si="10"/>
        <v>18</v>
      </c>
      <c r="AJ27" t="str">
        <f t="shared" si="11"/>
        <v/>
      </c>
      <c r="AK27" t="s">
        <v>54</v>
      </c>
      <c r="AL27" s="43">
        <f t="shared" si="12"/>
        <v>0</v>
      </c>
      <c r="AM27" s="43">
        <f t="shared" si="13"/>
        <v>18</v>
      </c>
      <c r="AN27" s="43">
        <f t="shared" si="14"/>
        <v>0</v>
      </c>
      <c r="AO27" s="43">
        <f t="shared" si="15"/>
        <v>0</v>
      </c>
    </row>
    <row r="28" spans="1:41" x14ac:dyDescent="0.25">
      <c r="A28" t="s">
        <v>32</v>
      </c>
      <c r="B28" t="s">
        <v>381</v>
      </c>
      <c r="C28" s="1" t="s">
        <v>396</v>
      </c>
      <c r="D28" s="1" t="s">
        <v>9</v>
      </c>
      <c r="E28" s="1">
        <v>18</v>
      </c>
      <c r="F28" s="1">
        <v>-2</v>
      </c>
      <c r="G28" s="1">
        <v>7</v>
      </c>
      <c r="H28" s="1">
        <v>-11</v>
      </c>
      <c r="I28" s="1">
        <v>-5</v>
      </c>
      <c r="J28" s="1">
        <v>-6</v>
      </c>
      <c r="K28" s="1">
        <v>3</v>
      </c>
      <c r="L28" s="1">
        <v>-1</v>
      </c>
      <c r="M28" s="1">
        <v>-1</v>
      </c>
      <c r="N28" s="1">
        <v>8</v>
      </c>
      <c r="O28" s="1">
        <v>12</v>
      </c>
      <c r="P28" s="1">
        <v>-4</v>
      </c>
      <c r="Q28" s="1">
        <v>-8</v>
      </c>
      <c r="R28" s="1">
        <v>-6</v>
      </c>
      <c r="S28" s="1">
        <v>-6</v>
      </c>
      <c r="T28" s="1">
        <v>11</v>
      </c>
      <c r="U28" s="1">
        <v>28</v>
      </c>
      <c r="V28" s="1">
        <v>-12</v>
      </c>
      <c r="W28" s="1">
        <v>16</v>
      </c>
      <c r="X28" s="1">
        <v>-7</v>
      </c>
      <c r="Y28" s="40">
        <f t="shared" si="0"/>
        <v>34</v>
      </c>
      <c r="Z28" s="2">
        <f t="shared" si="1"/>
        <v>20</v>
      </c>
      <c r="AA28" s="2">
        <f t="shared" si="2"/>
        <v>8</v>
      </c>
      <c r="AB28" s="2">
        <f t="shared" si="3"/>
        <v>0</v>
      </c>
      <c r="AC28" s="2">
        <f t="shared" si="4"/>
        <v>12</v>
      </c>
      <c r="AE28">
        <f t="shared" si="5"/>
        <v>0</v>
      </c>
      <c r="AF28">
        <f t="shared" si="6"/>
        <v>18</v>
      </c>
      <c r="AG28">
        <f t="shared" si="7"/>
        <v>2</v>
      </c>
      <c r="AH28">
        <f t="shared" si="8"/>
        <v>0</v>
      </c>
      <c r="AI28">
        <f t="shared" si="10"/>
        <v>20</v>
      </c>
      <c r="AJ28" t="str">
        <f t="shared" si="11"/>
        <v/>
      </c>
      <c r="AK28" t="s">
        <v>396</v>
      </c>
      <c r="AL28" s="43">
        <f t="shared" si="12"/>
        <v>20</v>
      </c>
      <c r="AM28" s="43">
        <f t="shared" si="13"/>
        <v>0</v>
      </c>
      <c r="AN28" s="43">
        <f t="shared" si="14"/>
        <v>0</v>
      </c>
      <c r="AO28" s="43">
        <f t="shared" si="15"/>
        <v>0</v>
      </c>
    </row>
    <row r="29" spans="1:41" x14ac:dyDescent="0.25">
      <c r="A29" t="s">
        <v>58</v>
      </c>
      <c r="B29" t="s">
        <v>59</v>
      </c>
      <c r="C29" s="1" t="s">
        <v>60</v>
      </c>
      <c r="D29" s="1">
        <v>21</v>
      </c>
      <c r="E29" s="1">
        <v>13</v>
      </c>
      <c r="F29" s="1">
        <v>-3</v>
      </c>
      <c r="G29" s="1">
        <v>22</v>
      </c>
      <c r="H29" s="1">
        <v>29</v>
      </c>
      <c r="I29" s="1" t="s">
        <v>9</v>
      </c>
      <c r="J29" s="1" t="s">
        <v>9</v>
      </c>
      <c r="K29" s="1" t="s">
        <v>9</v>
      </c>
      <c r="L29" s="1" t="s">
        <v>9</v>
      </c>
      <c r="M29" s="1" t="s">
        <v>9</v>
      </c>
      <c r="N29" s="1" t="s">
        <v>9</v>
      </c>
      <c r="O29" s="1" t="s">
        <v>9</v>
      </c>
      <c r="P29" s="1" t="s">
        <v>9</v>
      </c>
      <c r="Q29" s="1" t="s">
        <v>9</v>
      </c>
      <c r="R29" s="1" t="s">
        <v>9</v>
      </c>
      <c r="S29" s="1" t="s">
        <v>9</v>
      </c>
      <c r="T29" s="1" t="s">
        <v>9</v>
      </c>
      <c r="U29" s="1" t="s">
        <v>9</v>
      </c>
      <c r="V29" s="1" t="s">
        <v>9</v>
      </c>
      <c r="W29" s="1" t="s">
        <v>9</v>
      </c>
      <c r="X29" s="1" t="s">
        <v>9</v>
      </c>
      <c r="Y29" s="40">
        <f t="shared" si="0"/>
        <v>82</v>
      </c>
      <c r="Z29" s="2">
        <f t="shared" si="1"/>
        <v>5</v>
      </c>
      <c r="AA29" s="2">
        <f t="shared" si="2"/>
        <v>4</v>
      </c>
      <c r="AB29" s="2">
        <f t="shared" si="3"/>
        <v>0</v>
      </c>
      <c r="AC29" s="2">
        <f t="shared" si="4"/>
        <v>1</v>
      </c>
      <c r="AE29">
        <f t="shared" si="5"/>
        <v>0</v>
      </c>
      <c r="AF29">
        <f t="shared" si="6"/>
        <v>1</v>
      </c>
      <c r="AG29">
        <f t="shared" si="7"/>
        <v>4</v>
      </c>
      <c r="AH29">
        <f t="shared" si="8"/>
        <v>0</v>
      </c>
      <c r="AI29">
        <f t="shared" si="10"/>
        <v>5</v>
      </c>
      <c r="AJ29" t="str">
        <f t="shared" si="11"/>
        <v/>
      </c>
      <c r="AK29" t="s">
        <v>60</v>
      </c>
      <c r="AL29" s="43">
        <f t="shared" si="12"/>
        <v>0</v>
      </c>
      <c r="AM29" s="43">
        <f t="shared" si="13"/>
        <v>0</v>
      </c>
      <c r="AN29" s="43">
        <f t="shared" si="14"/>
        <v>1</v>
      </c>
      <c r="AO29" s="43">
        <f t="shared" si="15"/>
        <v>4</v>
      </c>
    </row>
    <row r="30" spans="1:41" x14ac:dyDescent="0.25">
      <c r="A30" t="s">
        <v>679</v>
      </c>
      <c r="B30" t="s">
        <v>680</v>
      </c>
      <c r="C30" s="1" t="s">
        <v>700</v>
      </c>
      <c r="D30" s="1">
        <v>21</v>
      </c>
      <c r="E30" s="1" t="s">
        <v>9</v>
      </c>
      <c r="F30" s="1">
        <v>14</v>
      </c>
      <c r="G30" s="1" t="s">
        <v>9</v>
      </c>
      <c r="H30" s="1">
        <v>21</v>
      </c>
      <c r="I30" s="1">
        <v>21</v>
      </c>
      <c r="J30" s="1">
        <v>3</v>
      </c>
      <c r="K30" s="1">
        <v>7</v>
      </c>
      <c r="L30" s="1">
        <v>16</v>
      </c>
      <c r="M30" s="1" t="s">
        <v>9</v>
      </c>
      <c r="N30" s="1">
        <v>-5</v>
      </c>
      <c r="O30" s="1">
        <v>3</v>
      </c>
      <c r="P30" s="1" t="s">
        <v>9</v>
      </c>
      <c r="Q30" s="1">
        <v>23</v>
      </c>
      <c r="R30" s="1" t="s">
        <v>9</v>
      </c>
      <c r="S30" s="1">
        <v>9</v>
      </c>
      <c r="T30" s="1" t="s">
        <v>9</v>
      </c>
      <c r="U30" s="1" t="s">
        <v>9</v>
      </c>
      <c r="V30" s="1" t="s">
        <v>9</v>
      </c>
      <c r="W30" s="1" t="s">
        <v>9</v>
      </c>
      <c r="X30" s="1" t="s">
        <v>9</v>
      </c>
      <c r="Y30" s="40">
        <f t="shared" si="0"/>
        <v>133</v>
      </c>
      <c r="Z30" s="2">
        <f t="shared" si="1"/>
        <v>11</v>
      </c>
      <c r="AA30" s="2">
        <f t="shared" si="2"/>
        <v>10</v>
      </c>
      <c r="AB30" s="2">
        <f t="shared" si="3"/>
        <v>0</v>
      </c>
      <c r="AC30" s="2">
        <f t="shared" si="4"/>
        <v>1</v>
      </c>
      <c r="AE30">
        <f t="shared" si="5"/>
        <v>8</v>
      </c>
      <c r="AF30">
        <f t="shared" si="6"/>
        <v>3</v>
      </c>
      <c r="AG30">
        <f t="shared" si="7"/>
        <v>0</v>
      </c>
      <c r="AH30">
        <f t="shared" si="8"/>
        <v>0</v>
      </c>
      <c r="AI30">
        <f t="shared" si="10"/>
        <v>11</v>
      </c>
      <c r="AJ30" t="str">
        <f t="shared" si="11"/>
        <v/>
      </c>
      <c r="AK30" t="s">
        <v>700</v>
      </c>
      <c r="AL30" s="43">
        <f t="shared" si="12"/>
        <v>0</v>
      </c>
      <c r="AM30" s="43">
        <f t="shared" si="13"/>
        <v>0</v>
      </c>
      <c r="AN30" s="43">
        <f t="shared" si="14"/>
        <v>2</v>
      </c>
      <c r="AO30" s="43">
        <f t="shared" si="15"/>
        <v>9</v>
      </c>
    </row>
    <row r="31" spans="1:41" x14ac:dyDescent="0.25">
      <c r="A31" t="s">
        <v>13</v>
      </c>
      <c r="B31" t="s">
        <v>162</v>
      </c>
      <c r="C31" s="1" t="s">
        <v>234</v>
      </c>
      <c r="D31" s="1">
        <v>5</v>
      </c>
      <c r="E31" s="1">
        <v>-7</v>
      </c>
      <c r="F31" s="1">
        <v>-8</v>
      </c>
      <c r="G31" s="1">
        <v>-18</v>
      </c>
      <c r="H31" s="1">
        <v>20</v>
      </c>
      <c r="I31" s="1">
        <v>-10</v>
      </c>
      <c r="J31" s="1">
        <v>-10</v>
      </c>
      <c r="K31" s="1">
        <v>6</v>
      </c>
      <c r="L31" s="1">
        <v>20</v>
      </c>
      <c r="M31" s="1">
        <v>-12</v>
      </c>
      <c r="N31" s="1">
        <v>-15</v>
      </c>
      <c r="O31" s="1">
        <v>17</v>
      </c>
      <c r="P31" s="1">
        <v>16</v>
      </c>
      <c r="Q31" s="1" t="s">
        <v>9</v>
      </c>
      <c r="R31" s="1">
        <v>19</v>
      </c>
      <c r="S31" s="1">
        <v>8</v>
      </c>
      <c r="T31" s="1" t="s">
        <v>9</v>
      </c>
      <c r="U31" s="1">
        <v>5</v>
      </c>
      <c r="V31" s="1" t="s">
        <v>9</v>
      </c>
      <c r="W31" s="1" t="s">
        <v>9</v>
      </c>
      <c r="X31" s="1" t="s">
        <v>9</v>
      </c>
      <c r="Y31" s="40">
        <f t="shared" si="0"/>
        <v>36</v>
      </c>
      <c r="Z31" s="2">
        <f t="shared" si="1"/>
        <v>16</v>
      </c>
      <c r="AA31" s="2">
        <f t="shared" si="2"/>
        <v>9</v>
      </c>
      <c r="AB31" s="2">
        <f t="shared" si="3"/>
        <v>0</v>
      </c>
      <c r="AC31" s="2">
        <f t="shared" si="4"/>
        <v>7</v>
      </c>
      <c r="AE31">
        <f t="shared" si="5"/>
        <v>0</v>
      </c>
      <c r="AF31">
        <f t="shared" si="6"/>
        <v>0</v>
      </c>
      <c r="AG31">
        <f t="shared" si="7"/>
        <v>11</v>
      </c>
      <c r="AH31">
        <f t="shared" si="8"/>
        <v>5</v>
      </c>
      <c r="AI31">
        <f t="shared" si="10"/>
        <v>16</v>
      </c>
      <c r="AJ31" t="str">
        <f t="shared" si="11"/>
        <v/>
      </c>
      <c r="AK31" t="s">
        <v>234</v>
      </c>
      <c r="AL31" s="43">
        <f t="shared" si="12"/>
        <v>0</v>
      </c>
      <c r="AM31" s="43">
        <f t="shared" si="13"/>
        <v>0</v>
      </c>
      <c r="AN31" s="43">
        <f t="shared" si="14"/>
        <v>13</v>
      </c>
      <c r="AO31" s="43">
        <f t="shared" si="15"/>
        <v>7</v>
      </c>
    </row>
    <row r="32" spans="1:41" x14ac:dyDescent="0.25">
      <c r="A32" t="s">
        <v>534</v>
      </c>
      <c r="B32" t="s">
        <v>535</v>
      </c>
      <c r="C32" s="1" t="s">
        <v>494</v>
      </c>
      <c r="D32" s="1">
        <v>-3</v>
      </c>
      <c r="E32" s="1">
        <v>-2</v>
      </c>
      <c r="F32" s="1">
        <v>-10</v>
      </c>
      <c r="G32" s="1">
        <v>-9</v>
      </c>
      <c r="H32" s="1">
        <v>-5</v>
      </c>
      <c r="I32" s="1">
        <v>6</v>
      </c>
      <c r="J32" s="1" t="s">
        <v>9</v>
      </c>
      <c r="K32" s="1" t="s">
        <v>9</v>
      </c>
      <c r="L32" s="1">
        <v>20</v>
      </c>
      <c r="M32" s="1">
        <v>-3</v>
      </c>
      <c r="N32" s="1">
        <v>-3</v>
      </c>
      <c r="O32" s="1">
        <v>3</v>
      </c>
      <c r="P32" s="1">
        <v>10</v>
      </c>
      <c r="Q32" s="1">
        <v>-3</v>
      </c>
      <c r="R32" s="1">
        <v>-13</v>
      </c>
      <c r="S32" s="1">
        <v>0</v>
      </c>
      <c r="T32" s="1">
        <v>-2</v>
      </c>
      <c r="U32" s="1">
        <v>-7</v>
      </c>
      <c r="V32" s="1" t="s">
        <v>9</v>
      </c>
      <c r="W32" s="1" t="s">
        <v>9</v>
      </c>
      <c r="X32" s="1" t="s">
        <v>9</v>
      </c>
      <c r="Y32" s="40">
        <f t="shared" si="0"/>
        <v>-21</v>
      </c>
      <c r="Z32" s="2">
        <f t="shared" si="1"/>
        <v>16</v>
      </c>
      <c r="AA32" s="2">
        <f t="shared" si="2"/>
        <v>4</v>
      </c>
      <c r="AB32" s="2">
        <f t="shared" si="3"/>
        <v>1</v>
      </c>
      <c r="AC32" s="2">
        <f t="shared" si="4"/>
        <v>11</v>
      </c>
      <c r="AE32">
        <f t="shared" si="5"/>
        <v>10</v>
      </c>
      <c r="AF32">
        <f t="shared" si="6"/>
        <v>4</v>
      </c>
      <c r="AG32">
        <f t="shared" si="7"/>
        <v>2</v>
      </c>
      <c r="AH32">
        <f t="shared" si="8"/>
        <v>0</v>
      </c>
      <c r="AI32">
        <f t="shared" si="10"/>
        <v>16</v>
      </c>
      <c r="AJ32" t="str">
        <f t="shared" si="11"/>
        <v/>
      </c>
      <c r="AK32" t="s">
        <v>494</v>
      </c>
      <c r="AL32" s="43">
        <f t="shared" si="12"/>
        <v>0</v>
      </c>
      <c r="AM32" s="43">
        <f t="shared" si="13"/>
        <v>16</v>
      </c>
      <c r="AN32" s="43">
        <f t="shared" si="14"/>
        <v>0</v>
      </c>
      <c r="AO32" s="43">
        <f t="shared" si="15"/>
        <v>0</v>
      </c>
    </row>
    <row r="33" spans="1:41" x14ac:dyDescent="0.25">
      <c r="A33" t="s">
        <v>546</v>
      </c>
      <c r="B33" t="s">
        <v>645</v>
      </c>
      <c r="C33" s="1" t="s">
        <v>613</v>
      </c>
      <c r="D33" s="1" t="s">
        <v>9</v>
      </c>
      <c r="E33" s="1" t="s">
        <v>9</v>
      </c>
      <c r="F33" s="1">
        <v>2</v>
      </c>
      <c r="G33" s="1">
        <v>21</v>
      </c>
      <c r="H33" s="1">
        <v>29</v>
      </c>
      <c r="I33" s="1" t="s">
        <v>9</v>
      </c>
      <c r="J33" s="1">
        <v>6</v>
      </c>
      <c r="K33" s="1">
        <v>7</v>
      </c>
      <c r="L33" s="1" t="s">
        <v>9</v>
      </c>
      <c r="M33" s="1">
        <v>25</v>
      </c>
      <c r="N33" s="1" t="s">
        <v>9</v>
      </c>
      <c r="O33" s="1" t="s">
        <v>9</v>
      </c>
      <c r="P33" s="1" t="s">
        <v>9</v>
      </c>
      <c r="Q33" s="1" t="s">
        <v>9</v>
      </c>
      <c r="R33" s="1" t="s">
        <v>9</v>
      </c>
      <c r="S33" s="1" t="s">
        <v>9</v>
      </c>
      <c r="T33" s="1" t="s">
        <v>9</v>
      </c>
      <c r="U33" s="1" t="s">
        <v>9</v>
      </c>
      <c r="V33" s="1" t="s">
        <v>9</v>
      </c>
      <c r="W33" s="1" t="s">
        <v>9</v>
      </c>
      <c r="X33" s="1" t="s">
        <v>9</v>
      </c>
      <c r="Y33" s="40">
        <f t="shared" si="0"/>
        <v>90</v>
      </c>
      <c r="Z33" s="2">
        <f t="shared" si="1"/>
        <v>6</v>
      </c>
      <c r="AA33" s="2">
        <f t="shared" si="2"/>
        <v>6</v>
      </c>
      <c r="AB33" s="2">
        <f t="shared" si="3"/>
        <v>0</v>
      </c>
      <c r="AC33" s="2">
        <f t="shared" si="4"/>
        <v>0</v>
      </c>
      <c r="AE33">
        <f t="shared" si="5"/>
        <v>3</v>
      </c>
      <c r="AF33">
        <f t="shared" si="6"/>
        <v>0</v>
      </c>
      <c r="AG33">
        <f t="shared" si="7"/>
        <v>3</v>
      </c>
      <c r="AH33">
        <f t="shared" si="8"/>
        <v>0</v>
      </c>
      <c r="AI33">
        <f t="shared" si="10"/>
        <v>6</v>
      </c>
      <c r="AJ33" t="str">
        <f t="shared" si="11"/>
        <v/>
      </c>
      <c r="AK33" t="s">
        <v>613</v>
      </c>
      <c r="AL33" s="43">
        <f t="shared" si="12"/>
        <v>0</v>
      </c>
      <c r="AM33" s="43">
        <f t="shared" si="13"/>
        <v>0</v>
      </c>
      <c r="AN33" s="43">
        <f t="shared" si="14"/>
        <v>0</v>
      </c>
      <c r="AO33" s="43">
        <f t="shared" si="15"/>
        <v>6</v>
      </c>
    </row>
    <row r="34" spans="1:41" x14ac:dyDescent="0.25">
      <c r="A34" t="s">
        <v>61</v>
      </c>
      <c r="B34" t="s">
        <v>62</v>
      </c>
      <c r="C34" s="1" t="s">
        <v>63</v>
      </c>
      <c r="D34" s="1">
        <v>5</v>
      </c>
      <c r="E34" s="1">
        <v>18</v>
      </c>
      <c r="F34" s="1">
        <v>-2</v>
      </c>
      <c r="G34" s="1">
        <v>7</v>
      </c>
      <c r="H34" s="1">
        <v>-11</v>
      </c>
      <c r="I34" s="1">
        <v>-11</v>
      </c>
      <c r="J34" s="1">
        <v>-6</v>
      </c>
      <c r="K34" s="1">
        <v>3</v>
      </c>
      <c r="L34" s="1">
        <v>-1</v>
      </c>
      <c r="M34" s="1">
        <v>-1</v>
      </c>
      <c r="N34" s="1">
        <v>8</v>
      </c>
      <c r="O34" s="1">
        <v>12</v>
      </c>
      <c r="P34" s="1">
        <v>-4</v>
      </c>
      <c r="Q34" s="1">
        <v>-8</v>
      </c>
      <c r="R34" s="1">
        <v>-6</v>
      </c>
      <c r="S34" s="1">
        <v>-6</v>
      </c>
      <c r="T34" s="1">
        <v>11</v>
      </c>
      <c r="U34" s="1">
        <v>28</v>
      </c>
      <c r="V34" s="1">
        <v>-12</v>
      </c>
      <c r="W34" s="1">
        <v>16</v>
      </c>
      <c r="X34" s="1">
        <v>-7</v>
      </c>
      <c r="Y34" s="40">
        <f t="shared" si="0"/>
        <v>33</v>
      </c>
      <c r="Z34" s="2">
        <f t="shared" si="1"/>
        <v>21</v>
      </c>
      <c r="AA34" s="2">
        <f t="shared" si="2"/>
        <v>9</v>
      </c>
      <c r="AB34" s="2">
        <f t="shared" si="3"/>
        <v>0</v>
      </c>
      <c r="AC34" s="2">
        <f t="shared" si="4"/>
        <v>12</v>
      </c>
      <c r="AE34">
        <f t="shared" ref="AE34:AE65" si="16">IF(ISERROR(VLOOKUP($C34,$A$115:$C$186,3,FALSE)=1),0,IF(VLOOKUP($C34,$A$115:$C$186,3,FALSE)=1,1,0))+IF(ISERROR(VLOOKUP($C34,$D$115:$F$186,3,FALSE)=1),0,IF(VLOOKUP($C34,$D$115:$F$186,3,FALSE)=1,1,0))+IF(ISERROR(VLOOKUP($C34,$G$115:$I$186,3,FALSE)=1),0,IF(VLOOKUP($C34,$G$115:$I$186,3,FALSE)=1,1,0))+IF(ISERROR(VLOOKUP($C34,$J$115:$L$186,3,FALSE)=1),0,IF(VLOOKUP($C34,$J$115:$L$186,3,FALSE)=1,1,0))+IF(ISERROR(VLOOKUP($C34,$M$115:$O$186,3,FALSE)=1),0,IF(VLOOKUP($C34,$M$115:$O$186,3,FALSE)=1,1,0))+IF(ISERROR(VLOOKUP($C34,$P$115:$R$186,3,FALSE)=1),0,IF(VLOOKUP($C34,$P$115:$R$186,3,FALSE)=1,1,0))+IF(ISERROR(VLOOKUP($C34,$S$115:$U$186,3,FALSE)=1),0,IF(VLOOKUP($C34,$S$115:$U$186,3,FALSE)=1,1,0))+IF(ISERROR(VLOOKUP($C34,$V$115:$X$186,3,FALSE)=1),0,IF(VLOOKUP($C34,$V$115:$X$186,3,FALSE)=1,1,0))+IF(ISERROR(VLOOKUP($C34,$Y$115:$AA$186,3,FALSE)=1),0,IF(VLOOKUP($C34,$Y$115:$AA$186,3,FALSE)=1,1,0))+IF(ISERROR(VLOOKUP($C34,$AB$115:$AD$186,3,FALSE)=1),0,IF(VLOOKUP($C34,$AB$115:$AD$186,3,FALSE)=1,1,0))+IF(ISERROR(VLOOKUP($C34,$AE$115:$AG$186,3,FALSE)=1),0,IF(VLOOKUP($C34,$AE$115:$AG$186,3,FALSE)=1,1,0))+IF(ISERROR(VLOOKUP($C34,$AH$115:$AJ$186,3,FALSE)=1),0,IF(VLOOKUP($C34,$AH$115:$AJ$186,3,FALSE)=1,1,0))+IF(ISERROR(VLOOKUP($C34,$AK$115:$AM$186,3,FALSE)=1),0,IF(VLOOKUP($C34,$AK$115:$AM$186,3,FALSE)=1,1,0))+IF(ISERROR(VLOOKUP($C34,$AN$115:$AP$186,3,FALSE)=1),0,IF(VLOOKUP($C34,$AN$115:$AP$186,3,FALSE)=1,1,0))+IF(ISERROR(VLOOKUP($C34,$AQ$115:$AS$186,3,FALSE)=1),0,IF(VLOOKUP($C34,$AQ$115:$AS$186,3,FALSE)=1,1,0))+IF(ISERROR(VLOOKUP($C34,$AT$115:$AV$186,3,FALSE)=1),0,IF(VLOOKUP($C34,$AT$115:$AV$186,3,FALSE)=1,1,0))+IF(ISERROR(VLOOKUP($C34,$AW$115:$AY$186,3,FALSE)=1),0,IF(VLOOKUP($C34,$AW$115:$AY$186,3,FALSE)=1,1,0))+IF(ISERROR(VLOOKUP($C34,$AZ$115:$BB$186,3,FALSE)=1),0,IF(VLOOKUP($C34,$AZ$115:$BB$186,3,FALSE)=1,1,0))+IF(ISERROR(VLOOKUP($C34,$BC$115:$BE$186,3,FALSE)=1),0,IF(VLOOKUP($C34,$BC$115:$BE$186,3,FALSE)=1,1,0))+IF(ISERROR(VLOOKUP($C34,$BF$115:$BH$186,3,FALSE)=1),0,IF(VLOOKUP($C34,$BF$115:$BH$186,3,FALSE)=1,1,0))+IF(ISERROR(VLOOKUP($C34,$BI$115:$BK$186,3,FALSE)=1),0,IF(VLOOKUP($C34,$BI$115:$BK$186,3,FALSE)=1,1,0))</f>
        <v>0</v>
      </c>
      <c r="AF34">
        <f t="shared" ref="AF34:AF65" si="17">IF(ISERROR(VLOOKUP($C34,$A$115:$C$186,3,FALSE)=2),0,IF(VLOOKUP($C34,$A$115:$C$186,3,FALSE)=2,1,0))+IF(ISERROR(VLOOKUP($C34,$D$115:$F$186,3,FALSE)=2),0,IF(VLOOKUP($C34,$D$115:$F$186,3,FALSE)=2,1,0))+IF(ISERROR(VLOOKUP($C34,$G$115:$I$186,3,FALSE)=2),0,IF(VLOOKUP($C34,$G$115:$I$186,3,FALSE)=2,1,0))+IF(ISERROR(VLOOKUP($C34,$J$115:$L$186,3,FALSE)=2),0,IF(VLOOKUP($C34,$J$115:$L$186,3,FALSE)=2,1,0))+IF(ISERROR(VLOOKUP($C34,$M$115:$O$186,3,FALSE)=2),0,IF(VLOOKUP($C34,$M$115:$O$186,3,FALSE)=2,1,0))+IF(ISERROR(VLOOKUP($C34,$P$115:$R$186,3,FALSE)=2),0,IF(VLOOKUP($C34,$P$115:$R$186,3,FALSE)=2,1,0))+IF(ISERROR(VLOOKUP($C34,$S$115:$U$186,3,FALSE)=2),0,IF(VLOOKUP($C34,$S$115:$U$186,3,FALSE)=2,1,0))+IF(ISERROR(VLOOKUP($C34,$V$115:$X$186,3,FALSE)=2),0,IF(VLOOKUP($C34,$V$115:$X$186,3,FALSE)=2,1,0))+IF(ISERROR(VLOOKUP($C34,$Y$115:$AA$186,3,FALSE)=2),0,IF(VLOOKUP($C34,$Y$115:$AA$186,3,FALSE)=2,1,0))+IF(ISERROR(VLOOKUP($C34,$AB$115:$AD$186,3,FALSE)=2),0,IF(VLOOKUP($C34,$AB$115:$AD$186,3,FALSE)=2,1,0))+IF(ISERROR(VLOOKUP($C34,$AE$115:$AG$186,3,FALSE)=2),0,IF(VLOOKUP($C34,$AE$115:$AG$186,3,FALSE)=2,1,0))+IF(ISERROR(VLOOKUP($C34,$AH$115:$AJ$186,3,FALSE)=2),0,IF(VLOOKUP($C34,$AH$115:$AJ$186,3,FALSE)=2,1,0))+IF(ISERROR(VLOOKUP($C34,$AK$115:$AM$186,3,FALSE)=2),0,IF(VLOOKUP($C34,$AK$115:$AM$186,3,FALSE)=2,1,0))+IF(ISERROR(VLOOKUP($C34,$AN$115:$AP$186,3,FALSE)=2),0,IF(VLOOKUP($C34,$AN$115:$AP$186,3,FALSE)=2,1,0))+IF(ISERROR(VLOOKUP($C34,$AQ$115:$AS$186,3,FALSE)=2),0,IF(VLOOKUP($C34,$AQ$115:$AS$186,3,FALSE)=2,1,0))+IF(ISERROR(VLOOKUP($C34,$AT$115:$AV$186,3,FALSE)=2),0,IF(VLOOKUP($C34,$AT$115:$AV$186,3,FALSE)=2,1,0))+IF(ISERROR(VLOOKUP($C34,$AW$115:$AY$186,3,FALSE)=2),0,IF(VLOOKUP($C34,$AW$115:$AY$186,3,FALSE)=2,1,0))+IF(ISERROR(VLOOKUP($C34,$AZ$115:$BB$186,3,FALSE)=2),0,IF(VLOOKUP($C34,$AZ$115:$BB$186,3,FALSE)=2,1,0))+IF(ISERROR(VLOOKUP($C34,$BC$115:$BE$186,3,FALSE)=2),0,IF(VLOOKUP($C34,$BC$115:$BE$186,3,FALSE)=2,1,0))+IF(ISERROR(VLOOKUP($C34,$BF$115:$BH$186,3,FALSE)=2),0,IF(VLOOKUP($C34,$BF$115:$BH$186,3,FALSE)=2,1,0))+IF(ISERROR(VLOOKUP($C34,$BI$115:$BK$186,3,FALSE)=2),0,IF(VLOOKUP($C34,$BI$115:$BK$186,3,FALSE)=2,1,0))</f>
        <v>0</v>
      </c>
      <c r="AG34">
        <f t="shared" ref="AG34:AG65" si="18">IF(ISERROR(VLOOKUP($C34,$A$115:$C$186,3,FALSE)=3),0,IF(VLOOKUP($C34,$A$115:$C$186,3,FALSE)=3,1,0))+IF(ISERROR(VLOOKUP($C34,$D$115:$F$186,3,FALSE)=3),0,IF(VLOOKUP($C34,$D$115:$F$186,3,FALSE)=3,1,0))+IF(ISERROR(VLOOKUP($C34,$G$115:$I$186,3,FALSE)=3),0,IF(VLOOKUP($C34,$G$115:$I$186,3,FALSE)=3,1,0))+IF(ISERROR(VLOOKUP($C34,$J$115:$L$186,3,FALSE)=3),0,IF(VLOOKUP($C34,$J$115:$L$186,3,FALSE)=3,1,0))+IF(ISERROR(VLOOKUP($C34,$M$115:$O$186,3,FALSE)=3),0,IF(VLOOKUP($C34,$M$115:$O$186,3,FALSE)=3,1,0))+IF(ISERROR(VLOOKUP($C34,$P$115:$R$186,3,FALSE)=3),0,IF(VLOOKUP($C34,$P$115:$R$186,3,FALSE)=3,1,0))+IF(ISERROR(VLOOKUP($C34,$S$115:$U$186,3,FALSE)=3),0,IF(VLOOKUP($C34,$S$115:$U$186,3,FALSE)=3,1,0))+IF(ISERROR(VLOOKUP($C34,$V$115:$X$186,3,FALSE)=3),0,IF(VLOOKUP($C34,$V$115:$X$186,3,FALSE)=3,1,0))+IF(ISERROR(VLOOKUP($C34,$Y$115:$AA$186,3,FALSE)=3),0,IF(VLOOKUP($C34,$Y$115:$AA$186,3,FALSE)=3,1,0))+IF(ISERROR(VLOOKUP($C34,$AB$115:$AD$186,3,FALSE)=3),0,IF(VLOOKUP($C34,$AB$115:$AD$186,3,FALSE)=3,1,0))+IF(ISERROR(VLOOKUP($C34,$AE$115:$AG$186,3,FALSE)=3),0,IF(VLOOKUP($C34,$AE$115:$AG$186,3,FALSE)=3,1,0))+IF(ISERROR(VLOOKUP($C34,$AH$115:$AJ$186,3,FALSE)=3),0,IF(VLOOKUP($C34,$AH$115:$AJ$186,3,FALSE)=3,1,0))+IF(ISERROR(VLOOKUP($C34,$AK$115:$AM$186,3,FALSE)=3),0,IF(VLOOKUP($C34,$AK$115:$AM$186,3,FALSE)=3,1,0))+IF(ISERROR(VLOOKUP($C34,$AN$115:$AP$186,3,FALSE)=3),0,IF(VLOOKUP($C34,$AN$115:$AP$186,3,FALSE)=3,1,0))+IF(ISERROR(VLOOKUP($C34,$AQ$115:$AS$186,3,FALSE)=3),0,IF(VLOOKUP($C34,$AQ$115:$AS$186,3,FALSE)=3,1,0))+IF(ISERROR(VLOOKUP($C34,$AT$115:$AV$186,3,FALSE)=3),0,IF(VLOOKUP($C34,$AT$115:$AV$186,3,FALSE)=3,1,0))+IF(ISERROR(VLOOKUP($C34,$AW$115:$AY$186,3,FALSE)=3),0,IF(VLOOKUP($C34,$AW$115:$AY$186,3,FALSE)=3,1,0))+IF(ISERROR(VLOOKUP($C34,$AZ$115:$BB$186,3,FALSE)=3),0,IF(VLOOKUP($C34,$AZ$115:$BB$186,3,FALSE)=3,1,0))+IF(ISERROR(VLOOKUP($C34,$BC$115:$BE$186,3,FALSE)=3),0,IF(VLOOKUP($C34,$BC$115:$BE$186,3,FALSE)=3,1,0))+IF(ISERROR(VLOOKUP($C34,$BF$115:$BH$186,3,FALSE)=3),0,IF(VLOOKUP($C34,$BF$115:$BH$186,3,FALSE)=3,1,0))+IF(ISERROR(VLOOKUP($C34,$BI$115:$BK$186,3,FALSE)=3),0,IF(VLOOKUP($C34,$BI$115:$BK$186,3,FALSE)=3,1,0))</f>
        <v>0</v>
      </c>
      <c r="AH34">
        <f t="shared" ref="AH34:AH65" si="19">IF(ISERROR(VLOOKUP($C34,$A$115:$C$186,3,FALSE)=4),0,IF(VLOOKUP($C34,$A$115:$C$186,3,FALSE)=4,1,0))+IF(ISERROR(VLOOKUP($C34,$D$115:$F$186,3,FALSE)=4),0,IF(VLOOKUP($C34,$D$115:$F$186,3,FALSE)=4,1,0))+IF(ISERROR(VLOOKUP($C34,$G$115:$I$186,3,FALSE)=4),0,IF(VLOOKUP($C34,$G$115:$I$186,3,FALSE)=4,1,0))+IF(ISERROR(VLOOKUP($C34,$J$115:$L$186,3,FALSE)=4),0,IF(VLOOKUP($C34,$J$115:$L$186,3,FALSE)=4,1,0))+IF(ISERROR(VLOOKUP($C34,$M$115:$O$186,3,FALSE)=4),0,IF(VLOOKUP($C34,$M$115:$O$186,3,FALSE)=4,1,0))+IF(ISERROR(VLOOKUP($C34,$P$115:$R$186,3,FALSE)=4),0,IF(VLOOKUP($C34,$P$115:$R$186,3,FALSE)=4,1,0))+IF(ISERROR(VLOOKUP($C34,$S$115:$U$186,3,FALSE)=4),0,IF(VLOOKUP($C34,$S$115:$U$186,3,FALSE)=4,1,0))+IF(ISERROR(VLOOKUP($C34,$V$115:$X$186,3,FALSE)=4),0,IF(VLOOKUP($C34,$V$115:$X$186,3,FALSE)=4,1,0))+IF(ISERROR(VLOOKUP($C34,$Y$115:$AA$186,3,FALSE)=4),0,IF(VLOOKUP($C34,$Y$115:$AA$186,3,FALSE)=4,1,0))+IF(ISERROR(VLOOKUP($C34,$AB$115:$AD$186,3,FALSE)=4),0,IF(VLOOKUP($C34,$AB$115:$AD$186,3,FALSE)=4,1,0))+IF(ISERROR(VLOOKUP($C34,$AE$115:$AG$186,3,FALSE)=4),0,IF(VLOOKUP($C34,$AE$115:$AG$186,3,FALSE)=4,1,0))+IF(ISERROR(VLOOKUP($C34,$AH$115:$AJ$186,3,FALSE)=4),0,IF(VLOOKUP($C34,$AH$115:$AJ$186,3,FALSE)=4,1,0))+IF(ISERROR(VLOOKUP($C34,$AK$115:$AM$186,3,FALSE)=4),0,IF(VLOOKUP($C34,$AK$115:$AM$186,3,FALSE)=4,1,0))+IF(ISERROR(VLOOKUP($C34,$AN$115:$AP$186,3,FALSE)=4),0,IF(VLOOKUP($C34,$AN$115:$AP$186,3,FALSE)=4,1,0))+IF(ISERROR(VLOOKUP($C34,$AQ$115:$AS$186,3,FALSE)=4),0,IF(VLOOKUP($C34,$AQ$115:$AS$186,3,FALSE)=4,1,0))+IF(ISERROR(VLOOKUP($C34,$AT$115:$AV$186,3,FALSE)=4),0,IF(VLOOKUP($C34,$AT$115:$AV$186,3,FALSE)=4,1,0))+IF(ISERROR(VLOOKUP($C34,$AW$115:$AY$186,3,FALSE)=4),0,IF(VLOOKUP($C34,$AW$115:$AY$186,3,FALSE)=4,1,0))+IF(ISERROR(VLOOKUP($C34,$AZ$115:$BB$186,3,FALSE)=4),0,IF(VLOOKUP($C34,$AZ$115:$BB$186,3,FALSE)=4,1,0))+IF(ISERROR(VLOOKUP($C34,$BC$115:$BE$186,3,FALSE)=4),0,IF(VLOOKUP($C34,$BC$115:$BE$186,3,FALSE)=4,1,0))+IF(ISERROR(VLOOKUP($C34,$BF$115:$BH$186,3,FALSE)=4),0,IF(VLOOKUP($C34,$BF$115:$BH$186,3,FALSE)=4,1,0))+IF(ISERROR(VLOOKUP($C34,$BI$115:$BK$186,3,FALSE)=4),0,IF(VLOOKUP($C34,$BI$115:$BK$186,3,FALSE)=4,1,0))</f>
        <v>21</v>
      </c>
      <c r="AI34">
        <f t="shared" si="10"/>
        <v>21</v>
      </c>
      <c r="AJ34" t="str">
        <f t="shared" si="11"/>
        <v/>
      </c>
      <c r="AK34" t="s">
        <v>63</v>
      </c>
      <c r="AL34" s="43">
        <f t="shared" si="12"/>
        <v>21</v>
      </c>
      <c r="AM34" s="43">
        <f t="shared" si="13"/>
        <v>0</v>
      </c>
      <c r="AN34" s="43">
        <f t="shared" si="14"/>
        <v>0</v>
      </c>
      <c r="AO34" s="43">
        <f t="shared" si="15"/>
        <v>0</v>
      </c>
    </row>
    <row r="35" spans="1:41" x14ac:dyDescent="0.25">
      <c r="A35" t="s">
        <v>646</v>
      </c>
      <c r="B35" t="s">
        <v>647</v>
      </c>
      <c r="C35" s="1" t="s">
        <v>600</v>
      </c>
      <c r="D35" s="1">
        <v>5</v>
      </c>
      <c r="E35" s="1">
        <v>18</v>
      </c>
      <c r="F35" s="1">
        <v>-2</v>
      </c>
      <c r="G35" s="1">
        <v>7</v>
      </c>
      <c r="H35" s="1">
        <v>-11</v>
      </c>
      <c r="I35" s="1">
        <v>-11</v>
      </c>
      <c r="J35" s="1">
        <v>-6</v>
      </c>
      <c r="K35" s="1">
        <v>3</v>
      </c>
      <c r="L35" s="1">
        <v>-1</v>
      </c>
      <c r="M35" s="1" t="s">
        <v>9</v>
      </c>
      <c r="N35" s="1">
        <v>8</v>
      </c>
      <c r="O35" s="1">
        <v>12</v>
      </c>
      <c r="P35" s="1">
        <v>-4</v>
      </c>
      <c r="Q35" s="1">
        <v>-8</v>
      </c>
      <c r="R35" s="1">
        <v>-6</v>
      </c>
      <c r="S35" s="1">
        <v>-6</v>
      </c>
      <c r="T35" s="1">
        <v>11</v>
      </c>
      <c r="U35" s="1">
        <v>28</v>
      </c>
      <c r="V35" s="1">
        <v>-12</v>
      </c>
      <c r="W35" s="1">
        <v>16</v>
      </c>
      <c r="X35" s="1">
        <v>-7</v>
      </c>
      <c r="Y35" s="40">
        <f t="shared" si="0"/>
        <v>34</v>
      </c>
      <c r="Z35" s="2">
        <f t="shared" si="1"/>
        <v>20</v>
      </c>
      <c r="AA35" s="2">
        <f t="shared" si="2"/>
        <v>9</v>
      </c>
      <c r="AB35" s="2">
        <f t="shared" si="3"/>
        <v>0</v>
      </c>
      <c r="AC35" s="2">
        <f t="shared" si="4"/>
        <v>11</v>
      </c>
      <c r="AE35">
        <f t="shared" si="16"/>
        <v>0</v>
      </c>
      <c r="AF35">
        <f t="shared" si="17"/>
        <v>0</v>
      </c>
      <c r="AG35">
        <f t="shared" si="18"/>
        <v>20</v>
      </c>
      <c r="AH35">
        <f t="shared" si="19"/>
        <v>0</v>
      </c>
      <c r="AI35">
        <f t="shared" si="10"/>
        <v>20</v>
      </c>
      <c r="AJ35" t="str">
        <f t="shared" si="11"/>
        <v/>
      </c>
      <c r="AK35" t="s">
        <v>600</v>
      </c>
      <c r="AL35" s="43">
        <f t="shared" si="12"/>
        <v>20</v>
      </c>
      <c r="AM35" s="43">
        <f t="shared" si="13"/>
        <v>0</v>
      </c>
      <c r="AN35" s="43">
        <f t="shared" si="14"/>
        <v>0</v>
      </c>
      <c r="AO35" s="43">
        <f t="shared" si="15"/>
        <v>0</v>
      </c>
    </row>
    <row r="36" spans="1:41" x14ac:dyDescent="0.25">
      <c r="A36" t="s">
        <v>101</v>
      </c>
      <c r="B36" t="s">
        <v>422</v>
      </c>
      <c r="C36" s="1" t="s">
        <v>728</v>
      </c>
      <c r="D36" s="1">
        <v>-16</v>
      </c>
      <c r="E36" s="1">
        <v>4</v>
      </c>
      <c r="F36" s="1">
        <v>2</v>
      </c>
      <c r="G36" s="1">
        <v>22</v>
      </c>
      <c r="H36" s="1" t="s">
        <v>9</v>
      </c>
      <c r="I36" s="1">
        <v>10</v>
      </c>
      <c r="J36" s="1" t="s">
        <v>9</v>
      </c>
      <c r="K36" s="1">
        <v>5</v>
      </c>
      <c r="L36" s="1">
        <v>12</v>
      </c>
      <c r="M36" s="1">
        <v>3</v>
      </c>
      <c r="N36" s="1">
        <v>1</v>
      </c>
      <c r="O36" s="1">
        <v>13</v>
      </c>
      <c r="P36" s="1">
        <v>-2</v>
      </c>
      <c r="Q36" s="1">
        <v>16</v>
      </c>
      <c r="R36" s="1">
        <v>6</v>
      </c>
      <c r="S36" s="1">
        <v>-1</v>
      </c>
      <c r="T36" s="1" t="s">
        <v>9</v>
      </c>
      <c r="U36" s="1">
        <v>-2</v>
      </c>
      <c r="V36" s="1" t="s">
        <v>9</v>
      </c>
      <c r="W36" s="1" t="s">
        <v>9</v>
      </c>
      <c r="X36" s="1" t="s">
        <v>9</v>
      </c>
      <c r="Y36" s="40">
        <f t="shared" si="0"/>
        <v>73</v>
      </c>
      <c r="Z36" s="2">
        <f t="shared" si="1"/>
        <v>15</v>
      </c>
      <c r="AA36" s="2">
        <f t="shared" si="2"/>
        <v>11</v>
      </c>
      <c r="AB36" s="2">
        <f t="shared" si="3"/>
        <v>0</v>
      </c>
      <c r="AC36" s="2">
        <f t="shared" si="4"/>
        <v>4</v>
      </c>
      <c r="AE36">
        <f t="shared" si="16"/>
        <v>13</v>
      </c>
      <c r="AF36">
        <f t="shared" si="17"/>
        <v>2</v>
      </c>
      <c r="AG36">
        <f t="shared" si="18"/>
        <v>0</v>
      </c>
      <c r="AH36">
        <f t="shared" si="19"/>
        <v>0</v>
      </c>
      <c r="AI36">
        <f t="shared" si="10"/>
        <v>15</v>
      </c>
      <c r="AJ36" t="str">
        <f t="shared" si="11"/>
        <v/>
      </c>
      <c r="AK36" t="s">
        <v>728</v>
      </c>
      <c r="AL36" s="43">
        <f t="shared" si="12"/>
        <v>0</v>
      </c>
      <c r="AM36" s="43">
        <f t="shared" si="13"/>
        <v>0</v>
      </c>
      <c r="AN36" s="43">
        <f t="shared" si="14"/>
        <v>0</v>
      </c>
      <c r="AO36" s="43">
        <f t="shared" si="15"/>
        <v>15</v>
      </c>
    </row>
    <row r="37" spans="1:41" x14ac:dyDescent="0.25">
      <c r="A37" t="s">
        <v>648</v>
      </c>
      <c r="B37" t="s">
        <v>70</v>
      </c>
      <c r="C37" s="1" t="s">
        <v>614</v>
      </c>
      <c r="D37" s="1">
        <v>21</v>
      </c>
      <c r="E37" s="1">
        <v>13</v>
      </c>
      <c r="F37" s="1">
        <v>14</v>
      </c>
      <c r="G37" s="1">
        <v>21</v>
      </c>
      <c r="H37" s="1">
        <v>7</v>
      </c>
      <c r="I37" s="1">
        <v>-11</v>
      </c>
      <c r="J37" s="1">
        <v>19</v>
      </c>
      <c r="K37" s="1">
        <v>-4</v>
      </c>
      <c r="L37" s="1">
        <v>-4</v>
      </c>
      <c r="M37" s="1">
        <v>-6</v>
      </c>
      <c r="N37" s="1">
        <v>-9</v>
      </c>
      <c r="O37" s="1">
        <v>-8</v>
      </c>
      <c r="P37" s="1">
        <v>-2</v>
      </c>
      <c r="Q37" s="1">
        <v>13</v>
      </c>
      <c r="R37" s="1">
        <v>-12</v>
      </c>
      <c r="S37" s="1">
        <v>6</v>
      </c>
      <c r="T37" s="1" t="s">
        <v>9</v>
      </c>
      <c r="U37" s="1">
        <v>-3</v>
      </c>
      <c r="V37" s="1" t="s">
        <v>9</v>
      </c>
      <c r="W37" s="1" t="s">
        <v>9</v>
      </c>
      <c r="X37" s="1" t="s">
        <v>9</v>
      </c>
      <c r="Y37" s="40">
        <f t="shared" si="0"/>
        <v>55</v>
      </c>
      <c r="Z37" s="2">
        <f t="shared" si="1"/>
        <v>17</v>
      </c>
      <c r="AA37" s="2">
        <f t="shared" si="2"/>
        <v>8</v>
      </c>
      <c r="AB37" s="2">
        <f t="shared" si="3"/>
        <v>0</v>
      </c>
      <c r="AC37" s="2">
        <f t="shared" si="4"/>
        <v>9</v>
      </c>
      <c r="AE37">
        <f t="shared" si="16"/>
        <v>14</v>
      </c>
      <c r="AF37">
        <f t="shared" si="17"/>
        <v>3</v>
      </c>
      <c r="AG37">
        <f t="shared" si="18"/>
        <v>0</v>
      </c>
      <c r="AH37">
        <f t="shared" si="19"/>
        <v>0</v>
      </c>
      <c r="AI37">
        <f t="shared" si="10"/>
        <v>17</v>
      </c>
      <c r="AJ37" t="str">
        <f t="shared" si="11"/>
        <v/>
      </c>
      <c r="AK37" t="s">
        <v>614</v>
      </c>
      <c r="AL37" s="43">
        <f t="shared" si="12"/>
        <v>0</v>
      </c>
      <c r="AM37" s="43">
        <f t="shared" si="13"/>
        <v>0</v>
      </c>
      <c r="AN37" s="43">
        <f t="shared" si="14"/>
        <v>10</v>
      </c>
      <c r="AO37" s="43">
        <f t="shared" si="15"/>
        <v>7</v>
      </c>
    </row>
    <row r="38" spans="1:41" x14ac:dyDescent="0.25">
      <c r="A38" t="s">
        <v>649</v>
      </c>
      <c r="B38" t="s">
        <v>70</v>
      </c>
      <c r="C38" s="1" t="s">
        <v>609</v>
      </c>
      <c r="D38" s="1">
        <v>-2</v>
      </c>
      <c r="E38" s="1">
        <v>-1</v>
      </c>
      <c r="F38" s="1">
        <v>-1</v>
      </c>
      <c r="G38" s="1">
        <v>-28</v>
      </c>
      <c r="H38" s="1">
        <v>20</v>
      </c>
      <c r="I38" s="1">
        <v>-10</v>
      </c>
      <c r="J38" s="1">
        <v>-10</v>
      </c>
      <c r="K38" s="1">
        <v>-4</v>
      </c>
      <c r="L38" s="1">
        <v>-4</v>
      </c>
      <c r="M38" s="1">
        <v>-6</v>
      </c>
      <c r="N38" s="1">
        <v>-9</v>
      </c>
      <c r="O38" s="1">
        <v>-8</v>
      </c>
      <c r="P38" s="1">
        <v>-2</v>
      </c>
      <c r="Q38" s="1">
        <v>13</v>
      </c>
      <c r="R38" s="1">
        <v>-12</v>
      </c>
      <c r="S38" s="1">
        <v>6</v>
      </c>
      <c r="T38" s="1" t="s">
        <v>9</v>
      </c>
      <c r="U38" s="1">
        <v>-3</v>
      </c>
      <c r="V38" s="1" t="s">
        <v>9</v>
      </c>
      <c r="W38" s="1" t="s">
        <v>9</v>
      </c>
      <c r="X38" s="1" t="s">
        <v>9</v>
      </c>
      <c r="Y38" s="40">
        <f t="shared" si="0"/>
        <v>-61</v>
      </c>
      <c r="Z38" s="2">
        <f t="shared" si="1"/>
        <v>17</v>
      </c>
      <c r="AA38" s="2">
        <f t="shared" si="2"/>
        <v>3</v>
      </c>
      <c r="AB38" s="2">
        <f t="shared" si="3"/>
        <v>0</v>
      </c>
      <c r="AC38" s="2">
        <f t="shared" si="4"/>
        <v>14</v>
      </c>
      <c r="AE38">
        <f t="shared" si="16"/>
        <v>7</v>
      </c>
      <c r="AF38">
        <f t="shared" si="17"/>
        <v>0</v>
      </c>
      <c r="AG38">
        <f t="shared" si="18"/>
        <v>10</v>
      </c>
      <c r="AH38">
        <f t="shared" si="19"/>
        <v>0</v>
      </c>
      <c r="AI38">
        <f t="shared" si="10"/>
        <v>17</v>
      </c>
      <c r="AJ38" t="str">
        <f t="shared" si="11"/>
        <v/>
      </c>
      <c r="AK38" t="s">
        <v>609</v>
      </c>
      <c r="AL38" s="43">
        <f t="shared" si="12"/>
        <v>0</v>
      </c>
      <c r="AM38" s="43">
        <f t="shared" si="13"/>
        <v>0</v>
      </c>
      <c r="AN38" s="43">
        <f t="shared" si="14"/>
        <v>17</v>
      </c>
      <c r="AO38" s="43">
        <f t="shared" si="15"/>
        <v>0</v>
      </c>
    </row>
    <row r="39" spans="1:41" x14ac:dyDescent="0.25">
      <c r="A39" t="s">
        <v>53</v>
      </c>
      <c r="B39" t="s">
        <v>70</v>
      </c>
      <c r="C39" s="1" t="s">
        <v>71</v>
      </c>
      <c r="D39" s="1">
        <v>-1</v>
      </c>
      <c r="E39" s="1">
        <v>-21</v>
      </c>
      <c r="F39" s="1">
        <v>3</v>
      </c>
      <c r="G39" s="1">
        <v>-7</v>
      </c>
      <c r="H39" s="1">
        <v>-4</v>
      </c>
      <c r="I39" s="1">
        <v>-10</v>
      </c>
      <c r="J39" s="1">
        <v>3</v>
      </c>
      <c r="K39" s="1">
        <v>22</v>
      </c>
      <c r="L39" s="1">
        <v>-16</v>
      </c>
      <c r="M39" s="1">
        <v>-9</v>
      </c>
      <c r="N39" s="1">
        <v>-7</v>
      </c>
      <c r="O39" s="1">
        <v>-1</v>
      </c>
      <c r="P39" s="1">
        <v>9</v>
      </c>
      <c r="Q39" s="1">
        <v>15</v>
      </c>
      <c r="R39" s="1">
        <v>1</v>
      </c>
      <c r="S39" s="1">
        <v>-1</v>
      </c>
      <c r="T39" s="1">
        <v>26</v>
      </c>
      <c r="U39" s="1">
        <v>-8</v>
      </c>
      <c r="V39" s="1" t="s">
        <v>9</v>
      </c>
      <c r="W39" s="1" t="s">
        <v>9</v>
      </c>
      <c r="X39" s="1" t="s">
        <v>9</v>
      </c>
      <c r="Y39" s="40">
        <f t="shared" si="0"/>
        <v>-6</v>
      </c>
      <c r="Z39" s="2">
        <f t="shared" si="1"/>
        <v>18</v>
      </c>
      <c r="AA39" s="2">
        <f t="shared" si="2"/>
        <v>7</v>
      </c>
      <c r="AB39" s="2">
        <f t="shared" si="3"/>
        <v>0</v>
      </c>
      <c r="AC39" s="2">
        <f t="shared" si="4"/>
        <v>11</v>
      </c>
      <c r="AE39">
        <f t="shared" si="16"/>
        <v>10</v>
      </c>
      <c r="AF39">
        <f t="shared" si="17"/>
        <v>8</v>
      </c>
      <c r="AG39">
        <f t="shared" si="18"/>
        <v>0</v>
      </c>
      <c r="AH39">
        <f t="shared" si="19"/>
        <v>0</v>
      </c>
      <c r="AI39">
        <f t="shared" si="10"/>
        <v>18</v>
      </c>
      <c r="AJ39" t="str">
        <f t="shared" si="11"/>
        <v/>
      </c>
      <c r="AK39" t="s">
        <v>71</v>
      </c>
      <c r="AL39" s="43">
        <f t="shared" si="12"/>
        <v>0</v>
      </c>
      <c r="AM39" s="43">
        <f t="shared" si="13"/>
        <v>18</v>
      </c>
      <c r="AN39" s="43">
        <f t="shared" si="14"/>
        <v>0</v>
      </c>
      <c r="AO39" s="43">
        <f t="shared" si="15"/>
        <v>0</v>
      </c>
    </row>
    <row r="40" spans="1:41" x14ac:dyDescent="0.25">
      <c r="A40" t="s">
        <v>72</v>
      </c>
      <c r="B40" t="s">
        <v>70</v>
      </c>
      <c r="C40" s="1" t="s">
        <v>73</v>
      </c>
      <c r="D40" s="1">
        <v>8</v>
      </c>
      <c r="E40" s="1">
        <v>8</v>
      </c>
      <c r="F40" s="1">
        <v>24</v>
      </c>
      <c r="G40" s="1">
        <v>5</v>
      </c>
      <c r="H40" s="1">
        <v>3</v>
      </c>
      <c r="I40" s="1">
        <v>2</v>
      </c>
      <c r="J40" s="1">
        <v>12</v>
      </c>
      <c r="K40" s="1">
        <v>-6</v>
      </c>
      <c r="L40" s="1">
        <v>13</v>
      </c>
      <c r="M40" s="1">
        <v>14</v>
      </c>
      <c r="N40" s="1">
        <v>2</v>
      </c>
      <c r="O40" s="1">
        <v>12</v>
      </c>
      <c r="P40" s="1">
        <v>3</v>
      </c>
      <c r="Q40" s="1">
        <v>0</v>
      </c>
      <c r="R40" s="1">
        <v>6</v>
      </c>
      <c r="S40" s="1">
        <v>-14</v>
      </c>
      <c r="T40" s="1">
        <v>18</v>
      </c>
      <c r="U40" s="1">
        <v>-16</v>
      </c>
      <c r="V40" s="1">
        <v>10</v>
      </c>
      <c r="W40" s="1">
        <v>-1</v>
      </c>
      <c r="X40" s="1">
        <v>20</v>
      </c>
      <c r="Y40" s="40">
        <f t="shared" si="0"/>
        <v>123</v>
      </c>
      <c r="Z40" s="2">
        <f t="shared" si="1"/>
        <v>21</v>
      </c>
      <c r="AA40" s="2">
        <f t="shared" si="2"/>
        <v>16</v>
      </c>
      <c r="AB40" s="2">
        <f t="shared" si="3"/>
        <v>1</v>
      </c>
      <c r="AC40" s="2">
        <f t="shared" si="4"/>
        <v>4</v>
      </c>
      <c r="AE40">
        <f t="shared" si="16"/>
        <v>0</v>
      </c>
      <c r="AF40">
        <f t="shared" si="17"/>
        <v>0</v>
      </c>
      <c r="AG40">
        <f t="shared" si="18"/>
        <v>21</v>
      </c>
      <c r="AH40">
        <f t="shared" si="19"/>
        <v>0</v>
      </c>
      <c r="AI40">
        <f t="shared" si="10"/>
        <v>21</v>
      </c>
      <c r="AJ40" t="str">
        <f t="shared" si="11"/>
        <v/>
      </c>
      <c r="AK40" t="s">
        <v>73</v>
      </c>
      <c r="AL40" s="43">
        <f t="shared" si="12"/>
        <v>21</v>
      </c>
      <c r="AM40" s="43">
        <f t="shared" si="13"/>
        <v>0</v>
      </c>
      <c r="AN40" s="43">
        <f t="shared" si="14"/>
        <v>0</v>
      </c>
      <c r="AO40" s="43">
        <f t="shared" si="15"/>
        <v>0</v>
      </c>
    </row>
    <row r="41" spans="1:41" x14ac:dyDescent="0.25">
      <c r="A41" t="s">
        <v>155</v>
      </c>
      <c r="B41" t="s">
        <v>156</v>
      </c>
      <c r="C41" s="1" t="s">
        <v>157</v>
      </c>
      <c r="D41" s="1">
        <v>4</v>
      </c>
      <c r="E41" s="1">
        <v>0</v>
      </c>
      <c r="F41" s="1">
        <v>-32</v>
      </c>
      <c r="G41" s="1" t="s">
        <v>9</v>
      </c>
      <c r="H41" s="1" t="s">
        <v>9</v>
      </c>
      <c r="I41" s="1">
        <v>-19</v>
      </c>
      <c r="J41" s="1">
        <v>5</v>
      </c>
      <c r="K41" s="1" t="s">
        <v>9</v>
      </c>
      <c r="L41" s="1">
        <v>-16</v>
      </c>
      <c r="M41" s="1">
        <v>-8</v>
      </c>
      <c r="N41" s="1">
        <v>-5</v>
      </c>
      <c r="O41" s="1">
        <v>1</v>
      </c>
      <c r="P41" s="1">
        <v>16</v>
      </c>
      <c r="Q41" s="1">
        <v>-3</v>
      </c>
      <c r="R41" s="1">
        <v>10</v>
      </c>
      <c r="S41" s="1">
        <v>20</v>
      </c>
      <c r="T41" s="1" t="s">
        <v>9</v>
      </c>
      <c r="U41" s="1">
        <v>8</v>
      </c>
      <c r="V41" s="1" t="s">
        <v>9</v>
      </c>
      <c r="W41" s="1" t="s">
        <v>9</v>
      </c>
      <c r="X41" s="1" t="s">
        <v>9</v>
      </c>
      <c r="Y41" s="40">
        <f t="shared" si="0"/>
        <v>-19</v>
      </c>
      <c r="Z41" s="2">
        <f t="shared" si="1"/>
        <v>14</v>
      </c>
      <c r="AA41" s="2">
        <f t="shared" si="2"/>
        <v>7</v>
      </c>
      <c r="AB41" s="2">
        <f t="shared" si="3"/>
        <v>1</v>
      </c>
      <c r="AC41" s="2">
        <f t="shared" si="4"/>
        <v>6</v>
      </c>
      <c r="AE41">
        <f t="shared" si="16"/>
        <v>0</v>
      </c>
      <c r="AF41">
        <f t="shared" si="17"/>
        <v>3</v>
      </c>
      <c r="AG41">
        <f t="shared" si="18"/>
        <v>1</v>
      </c>
      <c r="AH41">
        <f t="shared" si="19"/>
        <v>10</v>
      </c>
      <c r="AI41">
        <f t="shared" si="10"/>
        <v>14</v>
      </c>
      <c r="AJ41" t="str">
        <f t="shared" si="11"/>
        <v/>
      </c>
      <c r="AK41" t="s">
        <v>157</v>
      </c>
      <c r="AL41" s="43">
        <f t="shared" si="12"/>
        <v>0</v>
      </c>
      <c r="AM41" s="43">
        <f t="shared" si="13"/>
        <v>3</v>
      </c>
      <c r="AN41" s="43">
        <f t="shared" si="14"/>
        <v>11</v>
      </c>
      <c r="AO41" s="43">
        <f t="shared" si="15"/>
        <v>2</v>
      </c>
    </row>
    <row r="42" spans="1:41" x14ac:dyDescent="0.25">
      <c r="A42" t="s">
        <v>178</v>
      </c>
      <c r="B42" t="s">
        <v>75</v>
      </c>
      <c r="C42" s="1" t="s">
        <v>503</v>
      </c>
      <c r="D42" s="1">
        <v>14</v>
      </c>
      <c r="E42" s="1">
        <v>0</v>
      </c>
      <c r="F42" s="1">
        <v>-4</v>
      </c>
      <c r="G42" s="1">
        <v>24</v>
      </c>
      <c r="H42" s="1">
        <v>-17</v>
      </c>
      <c r="I42" s="1">
        <v>-19</v>
      </c>
      <c r="J42" s="1">
        <v>-10</v>
      </c>
      <c r="K42" s="1">
        <v>-4</v>
      </c>
      <c r="L42" s="1">
        <v>-4</v>
      </c>
      <c r="M42" s="1">
        <v>-6</v>
      </c>
      <c r="N42" s="1">
        <v>-9</v>
      </c>
      <c r="O42" s="1">
        <v>-8</v>
      </c>
      <c r="P42" s="1">
        <v>-2</v>
      </c>
      <c r="Q42" s="1">
        <v>13</v>
      </c>
      <c r="R42" s="1">
        <v>-12</v>
      </c>
      <c r="S42" s="1">
        <v>6</v>
      </c>
      <c r="T42" s="1" t="s">
        <v>9</v>
      </c>
      <c r="U42" s="1">
        <v>-3</v>
      </c>
      <c r="V42" s="1" t="s">
        <v>9</v>
      </c>
      <c r="W42" s="1" t="s">
        <v>9</v>
      </c>
      <c r="X42" s="1" t="s">
        <v>9</v>
      </c>
      <c r="Y42" s="40">
        <f t="shared" si="0"/>
        <v>-41</v>
      </c>
      <c r="Z42" s="2">
        <f t="shared" si="1"/>
        <v>17</v>
      </c>
      <c r="AA42" s="2">
        <f t="shared" si="2"/>
        <v>4</v>
      </c>
      <c r="AB42" s="2">
        <f t="shared" si="3"/>
        <v>1</v>
      </c>
      <c r="AC42" s="2">
        <f t="shared" si="4"/>
        <v>12</v>
      </c>
      <c r="AE42">
        <f t="shared" si="16"/>
        <v>2</v>
      </c>
      <c r="AF42">
        <f t="shared" si="17"/>
        <v>15</v>
      </c>
      <c r="AG42">
        <f t="shared" si="18"/>
        <v>0</v>
      </c>
      <c r="AH42">
        <f t="shared" si="19"/>
        <v>0</v>
      </c>
      <c r="AI42">
        <f t="shared" si="10"/>
        <v>17</v>
      </c>
      <c r="AJ42" t="str">
        <f t="shared" si="11"/>
        <v/>
      </c>
      <c r="AK42" t="s">
        <v>503</v>
      </c>
      <c r="AL42" s="43">
        <f t="shared" si="12"/>
        <v>0</v>
      </c>
      <c r="AM42" s="43">
        <f t="shared" si="13"/>
        <v>0</v>
      </c>
      <c r="AN42" s="43">
        <f t="shared" si="14"/>
        <v>13</v>
      </c>
      <c r="AO42" s="43">
        <f t="shared" si="15"/>
        <v>4</v>
      </c>
    </row>
    <row r="43" spans="1:41" x14ac:dyDescent="0.25">
      <c r="A43" t="s">
        <v>35</v>
      </c>
      <c r="B43" t="s">
        <v>75</v>
      </c>
      <c r="C43" s="1" t="s">
        <v>154</v>
      </c>
      <c r="D43" s="1">
        <v>14</v>
      </c>
      <c r="E43" s="1">
        <v>0</v>
      </c>
      <c r="F43" s="1">
        <v>-4</v>
      </c>
      <c r="G43" s="1">
        <v>24</v>
      </c>
      <c r="H43" s="1">
        <v>-17</v>
      </c>
      <c r="I43" s="1">
        <v>-1</v>
      </c>
      <c r="J43" s="1">
        <v>1</v>
      </c>
      <c r="K43" s="1">
        <v>11</v>
      </c>
      <c r="L43" s="1">
        <v>4</v>
      </c>
      <c r="M43" s="1">
        <v>10</v>
      </c>
      <c r="N43" s="1" t="s">
        <v>9</v>
      </c>
      <c r="O43" s="1">
        <v>-8</v>
      </c>
      <c r="P43" s="1">
        <v>16</v>
      </c>
      <c r="Q43" s="1">
        <v>-3</v>
      </c>
      <c r="R43" s="1">
        <v>10</v>
      </c>
      <c r="S43" s="1">
        <v>20</v>
      </c>
      <c r="T43" s="1" t="s">
        <v>9</v>
      </c>
      <c r="U43" s="1">
        <v>8</v>
      </c>
      <c r="V43" s="1" t="s">
        <v>9</v>
      </c>
      <c r="W43" s="1" t="s">
        <v>9</v>
      </c>
      <c r="X43" s="1" t="s">
        <v>9</v>
      </c>
      <c r="Y43" s="40">
        <f t="shared" si="0"/>
        <v>85</v>
      </c>
      <c r="Z43" s="2">
        <f t="shared" si="1"/>
        <v>16</v>
      </c>
      <c r="AA43" s="2">
        <f t="shared" si="2"/>
        <v>10</v>
      </c>
      <c r="AB43" s="2">
        <f t="shared" si="3"/>
        <v>1</v>
      </c>
      <c r="AC43" s="2">
        <f t="shared" si="4"/>
        <v>5</v>
      </c>
      <c r="AE43">
        <f t="shared" si="16"/>
        <v>4</v>
      </c>
      <c r="AF43">
        <f t="shared" si="17"/>
        <v>1</v>
      </c>
      <c r="AG43">
        <f t="shared" si="18"/>
        <v>9</v>
      </c>
      <c r="AH43">
        <f t="shared" si="19"/>
        <v>2</v>
      </c>
      <c r="AI43">
        <f t="shared" si="10"/>
        <v>16</v>
      </c>
      <c r="AJ43" t="str">
        <f t="shared" si="11"/>
        <v/>
      </c>
      <c r="AK43" t="s">
        <v>154</v>
      </c>
      <c r="AL43" s="43">
        <f t="shared" si="12"/>
        <v>0</v>
      </c>
      <c r="AM43" s="43">
        <f t="shared" si="13"/>
        <v>5</v>
      </c>
      <c r="AN43" s="43">
        <f t="shared" si="14"/>
        <v>7</v>
      </c>
      <c r="AO43" s="43">
        <f t="shared" si="15"/>
        <v>4</v>
      </c>
    </row>
    <row r="44" spans="1:41" x14ac:dyDescent="0.25">
      <c r="A44" t="s">
        <v>77</v>
      </c>
      <c r="B44" t="s">
        <v>78</v>
      </c>
      <c r="C44" s="1" t="s">
        <v>79</v>
      </c>
      <c r="D44" s="1">
        <v>12</v>
      </c>
      <c r="E44" s="1">
        <v>9</v>
      </c>
      <c r="F44" s="1">
        <v>9</v>
      </c>
      <c r="G44" s="1">
        <v>13</v>
      </c>
      <c r="H44" s="1">
        <v>2</v>
      </c>
      <c r="I44" s="1">
        <v>13</v>
      </c>
      <c r="J44" s="1">
        <v>1</v>
      </c>
      <c r="K44" s="1">
        <v>10</v>
      </c>
      <c r="L44" s="1">
        <v>0</v>
      </c>
      <c r="M44" s="1">
        <v>7</v>
      </c>
      <c r="N44" s="1">
        <v>-4</v>
      </c>
      <c r="O44" s="1">
        <v>0</v>
      </c>
      <c r="P44" s="1">
        <v>10</v>
      </c>
      <c r="Q44" s="1">
        <v>4</v>
      </c>
      <c r="R44" s="1">
        <v>1</v>
      </c>
      <c r="S44" s="1">
        <v>-13</v>
      </c>
      <c r="T44" s="1">
        <v>0</v>
      </c>
      <c r="U44" s="1">
        <v>4</v>
      </c>
      <c r="V44" s="1" t="s">
        <v>9</v>
      </c>
      <c r="W44" s="1" t="s">
        <v>9</v>
      </c>
      <c r="X44" s="1" t="s">
        <v>9</v>
      </c>
      <c r="Y44" s="40">
        <f t="shared" si="0"/>
        <v>78</v>
      </c>
      <c r="Z44" s="2">
        <f t="shared" si="1"/>
        <v>18</v>
      </c>
      <c r="AA44" s="2">
        <f t="shared" si="2"/>
        <v>13</v>
      </c>
      <c r="AB44" s="2">
        <f t="shared" si="3"/>
        <v>3</v>
      </c>
      <c r="AC44" s="2">
        <f t="shared" si="4"/>
        <v>2</v>
      </c>
      <c r="AE44">
        <f t="shared" si="16"/>
        <v>0</v>
      </c>
      <c r="AF44">
        <f t="shared" si="17"/>
        <v>0</v>
      </c>
      <c r="AG44">
        <f t="shared" si="18"/>
        <v>0</v>
      </c>
      <c r="AH44">
        <f t="shared" si="19"/>
        <v>18</v>
      </c>
      <c r="AI44">
        <f t="shared" si="10"/>
        <v>18</v>
      </c>
      <c r="AJ44" t="str">
        <f t="shared" si="11"/>
        <v/>
      </c>
      <c r="AK44" t="s">
        <v>79</v>
      </c>
      <c r="AL44" s="43">
        <f t="shared" si="12"/>
        <v>0</v>
      </c>
      <c r="AM44" s="43">
        <f t="shared" si="13"/>
        <v>18</v>
      </c>
      <c r="AN44" s="43">
        <f t="shared" si="14"/>
        <v>0</v>
      </c>
      <c r="AO44" s="43">
        <f t="shared" si="15"/>
        <v>0</v>
      </c>
    </row>
    <row r="45" spans="1:41" x14ac:dyDescent="0.25">
      <c r="A45" t="s">
        <v>55</v>
      </c>
      <c r="B45" t="s">
        <v>382</v>
      </c>
      <c r="C45" s="1" t="s">
        <v>397</v>
      </c>
      <c r="D45" s="1">
        <v>-10</v>
      </c>
      <c r="E45" s="1">
        <v>1</v>
      </c>
      <c r="F45" s="1">
        <v>-12</v>
      </c>
      <c r="G45" s="1">
        <v>5</v>
      </c>
      <c r="H45" s="1">
        <v>6</v>
      </c>
      <c r="I45" s="1">
        <v>9</v>
      </c>
      <c r="J45" s="1">
        <v>8</v>
      </c>
      <c r="K45" s="1">
        <v>16</v>
      </c>
      <c r="L45" s="1">
        <v>8</v>
      </c>
      <c r="M45" s="1">
        <v>6</v>
      </c>
      <c r="N45" s="1">
        <v>20</v>
      </c>
      <c r="O45" s="1">
        <v>7</v>
      </c>
      <c r="P45" s="1">
        <v>9</v>
      </c>
      <c r="Q45" s="1">
        <v>-1</v>
      </c>
      <c r="R45" s="1">
        <v>5</v>
      </c>
      <c r="S45" s="1">
        <v>-5</v>
      </c>
      <c r="T45" s="1">
        <v>1</v>
      </c>
      <c r="U45" s="1">
        <v>22</v>
      </c>
      <c r="V45" s="1">
        <v>-12</v>
      </c>
      <c r="W45" s="1">
        <v>1</v>
      </c>
      <c r="X45" s="1">
        <v>-9</v>
      </c>
      <c r="Y45" s="40">
        <f t="shared" si="0"/>
        <v>75</v>
      </c>
      <c r="Z45" s="2">
        <f t="shared" si="1"/>
        <v>21</v>
      </c>
      <c r="AA45" s="2">
        <f t="shared" si="2"/>
        <v>15</v>
      </c>
      <c r="AB45" s="2">
        <f t="shared" si="3"/>
        <v>0</v>
      </c>
      <c r="AC45" s="2">
        <f t="shared" si="4"/>
        <v>6</v>
      </c>
      <c r="AE45">
        <f t="shared" si="16"/>
        <v>0</v>
      </c>
      <c r="AF45">
        <f t="shared" si="17"/>
        <v>16</v>
      </c>
      <c r="AG45">
        <f t="shared" si="18"/>
        <v>5</v>
      </c>
      <c r="AH45">
        <f t="shared" si="19"/>
        <v>0</v>
      </c>
      <c r="AI45">
        <f t="shared" si="10"/>
        <v>21</v>
      </c>
      <c r="AJ45" t="str">
        <f t="shared" si="11"/>
        <v/>
      </c>
      <c r="AK45" t="s">
        <v>397</v>
      </c>
      <c r="AL45" s="43">
        <f t="shared" si="12"/>
        <v>21</v>
      </c>
      <c r="AM45" s="43">
        <f t="shared" si="13"/>
        <v>0</v>
      </c>
      <c r="AN45" s="43">
        <f t="shared" si="14"/>
        <v>0</v>
      </c>
      <c r="AO45" s="43">
        <f t="shared" si="15"/>
        <v>0</v>
      </c>
    </row>
    <row r="46" spans="1:41" x14ac:dyDescent="0.25">
      <c r="A46" t="s">
        <v>80</v>
      </c>
      <c r="B46" t="s">
        <v>774</v>
      </c>
      <c r="C46" s="1" t="s">
        <v>82</v>
      </c>
      <c r="D46" s="1">
        <v>-3</v>
      </c>
      <c r="E46" s="1">
        <v>-2</v>
      </c>
      <c r="F46" s="1">
        <v>-10</v>
      </c>
      <c r="G46" s="1">
        <v>11</v>
      </c>
      <c r="H46" s="1">
        <v>-4</v>
      </c>
      <c r="I46" s="1">
        <v>-10</v>
      </c>
      <c r="J46" s="1">
        <v>3</v>
      </c>
      <c r="K46" s="1">
        <v>22</v>
      </c>
      <c r="L46" s="1">
        <v>0</v>
      </c>
      <c r="M46" s="1">
        <v>-9</v>
      </c>
      <c r="N46" s="1">
        <v>-7</v>
      </c>
      <c r="O46" s="1">
        <v>-1</v>
      </c>
      <c r="P46" s="1">
        <v>9</v>
      </c>
      <c r="Q46" s="1">
        <v>15</v>
      </c>
      <c r="R46" s="1">
        <v>12</v>
      </c>
      <c r="S46" s="1">
        <v>-9</v>
      </c>
      <c r="T46" s="1">
        <v>18</v>
      </c>
      <c r="U46" s="1">
        <v>-2</v>
      </c>
      <c r="V46" s="1">
        <v>-14</v>
      </c>
      <c r="W46" s="1" t="s">
        <v>9</v>
      </c>
      <c r="X46" s="1" t="s">
        <v>9</v>
      </c>
      <c r="Y46" s="40">
        <f t="shared" si="0"/>
        <v>19</v>
      </c>
      <c r="Z46" s="2">
        <f t="shared" si="1"/>
        <v>19</v>
      </c>
      <c r="AA46" s="2">
        <f t="shared" si="2"/>
        <v>7</v>
      </c>
      <c r="AB46" s="2">
        <f t="shared" si="3"/>
        <v>1</v>
      </c>
      <c r="AC46" s="2">
        <f t="shared" si="4"/>
        <v>11</v>
      </c>
      <c r="AE46">
        <f t="shared" si="16"/>
        <v>3</v>
      </c>
      <c r="AF46">
        <f t="shared" si="17"/>
        <v>13</v>
      </c>
      <c r="AG46">
        <f t="shared" si="18"/>
        <v>3</v>
      </c>
      <c r="AH46">
        <f t="shared" si="19"/>
        <v>0</v>
      </c>
      <c r="AI46">
        <f t="shared" si="10"/>
        <v>19</v>
      </c>
      <c r="AJ46" t="str">
        <f t="shared" si="11"/>
        <v/>
      </c>
      <c r="AK46" t="s">
        <v>82</v>
      </c>
      <c r="AL46" s="43">
        <f t="shared" si="12"/>
        <v>3</v>
      </c>
      <c r="AM46" s="43">
        <f t="shared" si="13"/>
        <v>16</v>
      </c>
      <c r="AN46" s="43">
        <f t="shared" si="14"/>
        <v>0</v>
      </c>
      <c r="AO46" s="43">
        <f t="shared" si="15"/>
        <v>0</v>
      </c>
    </row>
    <row r="47" spans="1:41" x14ac:dyDescent="0.25">
      <c r="A47" t="s">
        <v>164</v>
      </c>
      <c r="B47" t="s">
        <v>749</v>
      </c>
      <c r="C47" s="1" t="s">
        <v>731</v>
      </c>
      <c r="D47" s="1" t="s">
        <v>9</v>
      </c>
      <c r="E47" s="1">
        <v>12</v>
      </c>
      <c r="F47" s="1">
        <v>26</v>
      </c>
      <c r="G47" s="1" t="s">
        <v>9</v>
      </c>
      <c r="H47" s="1" t="s">
        <v>9</v>
      </c>
      <c r="I47" s="1" t="s">
        <v>9</v>
      </c>
      <c r="J47" s="1" t="s">
        <v>9</v>
      </c>
      <c r="K47" s="1" t="s">
        <v>9</v>
      </c>
      <c r="L47" s="1">
        <v>8</v>
      </c>
      <c r="M47" s="1" t="s">
        <v>9</v>
      </c>
      <c r="N47" s="1" t="s">
        <v>9</v>
      </c>
      <c r="O47" s="1" t="s">
        <v>9</v>
      </c>
      <c r="P47" s="1" t="s">
        <v>9</v>
      </c>
      <c r="Q47" s="1" t="s">
        <v>9</v>
      </c>
      <c r="R47" s="1" t="s">
        <v>9</v>
      </c>
      <c r="S47" s="1" t="s">
        <v>9</v>
      </c>
      <c r="T47" s="1" t="s">
        <v>9</v>
      </c>
      <c r="U47" s="1" t="s">
        <v>9</v>
      </c>
      <c r="V47" s="1" t="s">
        <v>9</v>
      </c>
      <c r="W47" s="1" t="s">
        <v>9</v>
      </c>
      <c r="X47" s="1" t="s">
        <v>9</v>
      </c>
      <c r="Y47" s="40">
        <f t="shared" si="0"/>
        <v>46</v>
      </c>
      <c r="Z47" s="2">
        <f t="shared" si="1"/>
        <v>3</v>
      </c>
      <c r="AA47" s="2">
        <f t="shared" si="2"/>
        <v>3</v>
      </c>
      <c r="AB47" s="2">
        <f t="shared" si="3"/>
        <v>0</v>
      </c>
      <c r="AC47" s="2">
        <f t="shared" si="4"/>
        <v>0</v>
      </c>
      <c r="AE47">
        <f t="shared" si="16"/>
        <v>1</v>
      </c>
      <c r="AF47">
        <f t="shared" si="17"/>
        <v>0</v>
      </c>
      <c r="AG47">
        <f t="shared" si="18"/>
        <v>2</v>
      </c>
      <c r="AH47">
        <f t="shared" si="19"/>
        <v>0</v>
      </c>
      <c r="AI47">
        <f t="shared" si="10"/>
        <v>3</v>
      </c>
      <c r="AJ47" t="str">
        <f t="shared" si="11"/>
        <v/>
      </c>
      <c r="AK47" t="s">
        <v>731</v>
      </c>
      <c r="AL47" s="43">
        <f t="shared" si="12"/>
        <v>0</v>
      </c>
      <c r="AM47" s="43">
        <f t="shared" si="13"/>
        <v>0</v>
      </c>
      <c r="AN47" s="43">
        <f t="shared" si="14"/>
        <v>0</v>
      </c>
      <c r="AO47" s="43">
        <f t="shared" si="15"/>
        <v>3</v>
      </c>
    </row>
    <row r="48" spans="1:41" x14ac:dyDescent="0.25">
      <c r="A48" t="s">
        <v>775</v>
      </c>
      <c r="B48" t="s">
        <v>651</v>
      </c>
      <c r="C48" s="1" t="s">
        <v>761</v>
      </c>
      <c r="D48" s="1">
        <v>6</v>
      </c>
      <c r="E48" s="1">
        <v>21</v>
      </c>
      <c r="F48" s="1">
        <v>15</v>
      </c>
      <c r="G48" s="1">
        <v>-14</v>
      </c>
      <c r="H48" s="1">
        <v>3</v>
      </c>
      <c r="I48" s="1" t="s">
        <v>9</v>
      </c>
      <c r="J48" s="1">
        <v>3</v>
      </c>
      <c r="K48" s="1">
        <v>18</v>
      </c>
      <c r="L48" s="1">
        <v>0</v>
      </c>
      <c r="M48" s="1">
        <v>23</v>
      </c>
      <c r="N48" s="1">
        <v>2</v>
      </c>
      <c r="O48" s="1">
        <v>12</v>
      </c>
      <c r="P48" s="1">
        <v>-16</v>
      </c>
      <c r="Q48" s="1">
        <v>1</v>
      </c>
      <c r="R48" s="1">
        <v>-4</v>
      </c>
      <c r="S48" s="1">
        <v>11</v>
      </c>
      <c r="T48" s="1">
        <v>-5</v>
      </c>
      <c r="U48" s="1">
        <v>-8</v>
      </c>
      <c r="V48" s="1">
        <v>-14</v>
      </c>
      <c r="W48" s="1">
        <v>-3</v>
      </c>
      <c r="X48" s="1">
        <v>-11</v>
      </c>
      <c r="Y48" s="40">
        <f t="shared" si="0"/>
        <v>40</v>
      </c>
      <c r="Z48" s="2">
        <f t="shared" si="1"/>
        <v>20</v>
      </c>
      <c r="AA48" s="2">
        <f t="shared" si="2"/>
        <v>11</v>
      </c>
      <c r="AB48" s="2">
        <f t="shared" si="3"/>
        <v>1</v>
      </c>
      <c r="AC48" s="2">
        <f t="shared" si="4"/>
        <v>8</v>
      </c>
      <c r="AE48">
        <f t="shared" si="16"/>
        <v>0</v>
      </c>
      <c r="AF48">
        <f t="shared" si="17"/>
        <v>2</v>
      </c>
      <c r="AG48">
        <f t="shared" si="18"/>
        <v>18</v>
      </c>
      <c r="AH48">
        <f t="shared" si="19"/>
        <v>0</v>
      </c>
      <c r="AI48">
        <f t="shared" si="10"/>
        <v>20</v>
      </c>
      <c r="AJ48" t="str">
        <f t="shared" si="11"/>
        <v/>
      </c>
      <c r="AK48" t="s">
        <v>761</v>
      </c>
      <c r="AL48" s="43">
        <f t="shared" si="12"/>
        <v>20</v>
      </c>
      <c r="AM48" s="43">
        <f t="shared" si="13"/>
        <v>0</v>
      </c>
      <c r="AN48" s="43">
        <f t="shared" si="14"/>
        <v>0</v>
      </c>
      <c r="AO48" s="43">
        <f t="shared" si="15"/>
        <v>0</v>
      </c>
    </row>
    <row r="49" spans="1:41" x14ac:dyDescent="0.25">
      <c r="A49" t="s">
        <v>776</v>
      </c>
      <c r="B49" t="s">
        <v>651</v>
      </c>
      <c r="C49" s="1" t="s">
        <v>762</v>
      </c>
      <c r="D49" s="1">
        <v>-2</v>
      </c>
      <c r="E49" s="1">
        <v>-1</v>
      </c>
      <c r="F49" s="1">
        <v>-1</v>
      </c>
      <c r="G49" s="1">
        <v>-28</v>
      </c>
      <c r="H49" s="1">
        <v>7</v>
      </c>
      <c r="I49" s="1" t="s">
        <v>9</v>
      </c>
      <c r="J49" s="1">
        <v>-10</v>
      </c>
      <c r="K49" s="1">
        <v>6</v>
      </c>
      <c r="L49" s="1">
        <v>20</v>
      </c>
      <c r="M49" s="1">
        <v>25</v>
      </c>
      <c r="N49" s="1">
        <v>-5</v>
      </c>
      <c r="O49" s="1">
        <v>3</v>
      </c>
      <c r="P49" s="1">
        <v>-2</v>
      </c>
      <c r="Q49" s="1">
        <v>-5</v>
      </c>
      <c r="R49" s="1">
        <v>19</v>
      </c>
      <c r="S49" s="1">
        <v>9</v>
      </c>
      <c r="T49" s="1" t="s">
        <v>9</v>
      </c>
      <c r="U49" s="1">
        <v>5</v>
      </c>
      <c r="V49" s="1" t="s">
        <v>9</v>
      </c>
      <c r="W49" s="1" t="s">
        <v>9</v>
      </c>
      <c r="X49" s="1" t="s">
        <v>9</v>
      </c>
      <c r="Y49" s="40">
        <f t="shared" si="0"/>
        <v>40</v>
      </c>
      <c r="Z49" s="2">
        <f t="shared" si="1"/>
        <v>16</v>
      </c>
      <c r="AA49" s="2">
        <f t="shared" si="2"/>
        <v>8</v>
      </c>
      <c r="AB49" s="2">
        <f t="shared" si="3"/>
        <v>0</v>
      </c>
      <c r="AC49" s="2">
        <f t="shared" si="4"/>
        <v>8</v>
      </c>
      <c r="AE49">
        <f t="shared" si="16"/>
        <v>0</v>
      </c>
      <c r="AF49">
        <f t="shared" si="17"/>
        <v>6</v>
      </c>
      <c r="AG49">
        <f t="shared" si="18"/>
        <v>9</v>
      </c>
      <c r="AH49">
        <f t="shared" si="19"/>
        <v>1</v>
      </c>
      <c r="AI49">
        <f t="shared" si="10"/>
        <v>16</v>
      </c>
      <c r="AJ49" t="str">
        <f t="shared" si="11"/>
        <v/>
      </c>
      <c r="AK49" t="s">
        <v>762</v>
      </c>
      <c r="AL49" s="43">
        <f t="shared" si="12"/>
        <v>0</v>
      </c>
      <c r="AM49" s="43">
        <f t="shared" si="13"/>
        <v>0</v>
      </c>
      <c r="AN49" s="43">
        <f t="shared" si="14"/>
        <v>8</v>
      </c>
      <c r="AO49" s="43">
        <f t="shared" si="15"/>
        <v>8</v>
      </c>
    </row>
    <row r="50" spans="1:41" x14ac:dyDescent="0.25">
      <c r="A50" t="s">
        <v>686</v>
      </c>
      <c r="B50" t="s">
        <v>310</v>
      </c>
      <c r="C50" s="1" t="s">
        <v>707</v>
      </c>
      <c r="D50" s="1">
        <v>-10</v>
      </c>
      <c r="E50" s="1">
        <v>1</v>
      </c>
      <c r="F50" s="1">
        <v>-12</v>
      </c>
      <c r="G50" s="1">
        <v>-14</v>
      </c>
      <c r="H50" s="1">
        <v>3</v>
      </c>
      <c r="I50" s="1">
        <v>-5</v>
      </c>
      <c r="J50" s="1">
        <v>3</v>
      </c>
      <c r="K50" s="1">
        <v>18</v>
      </c>
      <c r="L50" s="1" t="s">
        <v>9</v>
      </c>
      <c r="M50" s="1">
        <v>23</v>
      </c>
      <c r="N50" s="1">
        <v>2</v>
      </c>
      <c r="O50" s="1">
        <v>12</v>
      </c>
      <c r="P50" s="1">
        <v>-16</v>
      </c>
      <c r="Q50" s="1">
        <v>1</v>
      </c>
      <c r="R50" s="1">
        <v>-4</v>
      </c>
      <c r="S50" s="1">
        <v>11</v>
      </c>
      <c r="T50" s="1">
        <v>-5</v>
      </c>
      <c r="U50" s="1">
        <v>-8</v>
      </c>
      <c r="V50" s="1" t="s">
        <v>9</v>
      </c>
      <c r="W50" s="1">
        <v>-3</v>
      </c>
      <c r="X50" s="1">
        <v>-11</v>
      </c>
      <c r="Y50" s="40">
        <f t="shared" si="0"/>
        <v>-14</v>
      </c>
      <c r="Z50" s="2">
        <f t="shared" si="1"/>
        <v>19</v>
      </c>
      <c r="AA50" s="2">
        <f t="shared" si="2"/>
        <v>9</v>
      </c>
      <c r="AB50" s="2">
        <f t="shared" si="3"/>
        <v>0</v>
      </c>
      <c r="AC50" s="2">
        <f t="shared" si="4"/>
        <v>10</v>
      </c>
      <c r="AE50">
        <f t="shared" si="16"/>
        <v>19</v>
      </c>
      <c r="AF50">
        <f t="shared" si="17"/>
        <v>0</v>
      </c>
      <c r="AG50">
        <f t="shared" si="18"/>
        <v>0</v>
      </c>
      <c r="AH50">
        <f t="shared" si="19"/>
        <v>0</v>
      </c>
      <c r="AI50">
        <f t="shared" si="10"/>
        <v>19</v>
      </c>
      <c r="AJ50" t="str">
        <f t="shared" si="11"/>
        <v/>
      </c>
      <c r="AK50" t="s">
        <v>707</v>
      </c>
      <c r="AL50" s="43">
        <f t="shared" si="12"/>
        <v>19</v>
      </c>
      <c r="AM50" s="43">
        <f t="shared" si="13"/>
        <v>0</v>
      </c>
      <c r="AN50" s="43">
        <f t="shared" si="14"/>
        <v>0</v>
      </c>
      <c r="AO50" s="43">
        <f t="shared" si="15"/>
        <v>0</v>
      </c>
    </row>
    <row r="51" spans="1:41" x14ac:dyDescent="0.25">
      <c r="A51" t="s">
        <v>383</v>
      </c>
      <c r="B51" t="s">
        <v>337</v>
      </c>
      <c r="C51" s="1" t="s">
        <v>398</v>
      </c>
      <c r="D51" s="1" t="s">
        <v>9</v>
      </c>
      <c r="E51" s="1" t="s">
        <v>9</v>
      </c>
      <c r="F51" s="1">
        <v>26</v>
      </c>
      <c r="G51" s="1">
        <v>-10</v>
      </c>
      <c r="H51" s="1" t="s">
        <v>9</v>
      </c>
      <c r="I51" s="1" t="s">
        <v>9</v>
      </c>
      <c r="J51" s="1" t="s">
        <v>9</v>
      </c>
      <c r="K51" s="1">
        <v>-5</v>
      </c>
      <c r="L51" s="1">
        <v>5</v>
      </c>
      <c r="M51" s="1">
        <v>3</v>
      </c>
      <c r="N51" s="1">
        <v>-16</v>
      </c>
      <c r="O51" s="1">
        <v>2</v>
      </c>
      <c r="P51" s="1" t="s">
        <v>9</v>
      </c>
      <c r="Q51" s="1" t="s">
        <v>9</v>
      </c>
      <c r="R51" s="1" t="s">
        <v>9</v>
      </c>
      <c r="S51" s="1" t="s">
        <v>9</v>
      </c>
      <c r="T51" s="1" t="s">
        <v>9</v>
      </c>
      <c r="U51" s="1">
        <v>18</v>
      </c>
      <c r="V51" s="1" t="s">
        <v>9</v>
      </c>
      <c r="W51" s="1" t="s">
        <v>9</v>
      </c>
      <c r="X51" s="1" t="s">
        <v>9</v>
      </c>
      <c r="Y51" s="40">
        <f t="shared" si="0"/>
        <v>23</v>
      </c>
      <c r="Z51" s="2">
        <f t="shared" si="1"/>
        <v>8</v>
      </c>
      <c r="AA51" s="2">
        <f t="shared" si="2"/>
        <v>5</v>
      </c>
      <c r="AB51" s="2">
        <f t="shared" si="3"/>
        <v>0</v>
      </c>
      <c r="AC51" s="2">
        <f t="shared" si="4"/>
        <v>3</v>
      </c>
      <c r="AE51">
        <f t="shared" si="16"/>
        <v>0</v>
      </c>
      <c r="AF51">
        <f t="shared" si="17"/>
        <v>0</v>
      </c>
      <c r="AG51">
        <f t="shared" si="18"/>
        <v>3</v>
      </c>
      <c r="AH51">
        <f t="shared" si="19"/>
        <v>5</v>
      </c>
      <c r="AI51">
        <f t="shared" si="10"/>
        <v>8</v>
      </c>
      <c r="AJ51" t="str">
        <f t="shared" si="11"/>
        <v/>
      </c>
      <c r="AK51" t="s">
        <v>398</v>
      </c>
      <c r="AL51" s="43">
        <f t="shared" si="12"/>
        <v>0</v>
      </c>
      <c r="AM51" s="43">
        <f t="shared" si="13"/>
        <v>0</v>
      </c>
      <c r="AN51" s="43">
        <f t="shared" si="14"/>
        <v>0</v>
      </c>
      <c r="AO51" s="43">
        <f t="shared" si="15"/>
        <v>8</v>
      </c>
    </row>
    <row r="52" spans="1:41" x14ac:dyDescent="0.25">
      <c r="A52" t="s">
        <v>83</v>
      </c>
      <c r="B52" t="s">
        <v>84</v>
      </c>
      <c r="C52" s="1" t="s">
        <v>85</v>
      </c>
      <c r="D52" s="1">
        <v>13</v>
      </c>
      <c r="E52" s="1">
        <v>12</v>
      </c>
      <c r="F52" s="1" t="s">
        <v>9</v>
      </c>
      <c r="G52" s="1" t="s">
        <v>9</v>
      </c>
      <c r="H52" s="1" t="s">
        <v>9</v>
      </c>
      <c r="I52" s="1" t="s">
        <v>9</v>
      </c>
      <c r="J52" s="1" t="s">
        <v>9</v>
      </c>
      <c r="K52" s="1" t="s">
        <v>9</v>
      </c>
      <c r="L52" s="1" t="s">
        <v>9</v>
      </c>
      <c r="M52" s="1" t="s">
        <v>9</v>
      </c>
      <c r="N52" s="1" t="s">
        <v>9</v>
      </c>
      <c r="O52" s="1" t="s">
        <v>9</v>
      </c>
      <c r="P52" s="1" t="s">
        <v>9</v>
      </c>
      <c r="Q52" s="1" t="s">
        <v>9</v>
      </c>
      <c r="R52" s="1" t="s">
        <v>9</v>
      </c>
      <c r="S52" s="1" t="s">
        <v>9</v>
      </c>
      <c r="T52" s="1" t="s">
        <v>9</v>
      </c>
      <c r="U52" s="1" t="s">
        <v>9</v>
      </c>
      <c r="V52" s="1" t="s">
        <v>9</v>
      </c>
      <c r="W52" s="1" t="s">
        <v>9</v>
      </c>
      <c r="X52" s="1" t="s">
        <v>9</v>
      </c>
      <c r="Y52" s="40">
        <f t="shared" si="0"/>
        <v>25</v>
      </c>
      <c r="Z52" s="2">
        <f t="shared" si="1"/>
        <v>2</v>
      </c>
      <c r="AA52" s="2">
        <f t="shared" si="2"/>
        <v>2</v>
      </c>
      <c r="AB52" s="2">
        <f t="shared" si="3"/>
        <v>0</v>
      </c>
      <c r="AC52" s="2">
        <f t="shared" si="4"/>
        <v>0</v>
      </c>
      <c r="AE52">
        <f t="shared" si="16"/>
        <v>0</v>
      </c>
      <c r="AF52">
        <f t="shared" si="17"/>
        <v>0</v>
      </c>
      <c r="AG52">
        <f t="shared" si="18"/>
        <v>0</v>
      </c>
      <c r="AH52">
        <f t="shared" si="19"/>
        <v>2</v>
      </c>
      <c r="AI52">
        <f t="shared" si="10"/>
        <v>2</v>
      </c>
      <c r="AJ52" t="str">
        <f t="shared" si="11"/>
        <v/>
      </c>
      <c r="AK52" t="s">
        <v>85</v>
      </c>
      <c r="AL52" s="43">
        <f t="shared" si="12"/>
        <v>0</v>
      </c>
      <c r="AM52" s="43">
        <f t="shared" si="13"/>
        <v>0</v>
      </c>
      <c r="AN52" s="43">
        <f t="shared" si="14"/>
        <v>0</v>
      </c>
      <c r="AO52" s="43">
        <f t="shared" si="15"/>
        <v>2</v>
      </c>
    </row>
    <row r="53" spans="1:41" x14ac:dyDescent="0.25">
      <c r="A53" t="s">
        <v>777</v>
      </c>
      <c r="B53" t="s">
        <v>778</v>
      </c>
      <c r="C53" s="1" t="s">
        <v>757</v>
      </c>
      <c r="D53" s="1">
        <v>5</v>
      </c>
      <c r="E53" s="1">
        <v>1</v>
      </c>
      <c r="F53" s="1">
        <v>-3</v>
      </c>
      <c r="G53" s="1">
        <v>4</v>
      </c>
      <c r="H53" s="1">
        <v>10</v>
      </c>
      <c r="I53" s="1">
        <v>4</v>
      </c>
      <c r="J53" s="1">
        <v>4</v>
      </c>
      <c r="K53" s="1" t="s">
        <v>9</v>
      </c>
      <c r="L53" s="1" t="s">
        <v>9</v>
      </c>
      <c r="M53" s="1" t="s">
        <v>9</v>
      </c>
      <c r="N53" s="1" t="s">
        <v>9</v>
      </c>
      <c r="O53" s="1" t="s">
        <v>9</v>
      </c>
      <c r="P53" s="1" t="s">
        <v>9</v>
      </c>
      <c r="Q53" s="1" t="s">
        <v>9</v>
      </c>
      <c r="R53" s="1" t="s">
        <v>9</v>
      </c>
      <c r="S53" s="1" t="s">
        <v>9</v>
      </c>
      <c r="T53" s="1" t="s">
        <v>9</v>
      </c>
      <c r="U53" s="1" t="s">
        <v>9</v>
      </c>
      <c r="V53" s="1" t="s">
        <v>9</v>
      </c>
      <c r="W53" s="1" t="s">
        <v>9</v>
      </c>
      <c r="X53" s="1" t="s">
        <v>9</v>
      </c>
      <c r="Y53" s="40">
        <f t="shared" si="0"/>
        <v>25</v>
      </c>
      <c r="Z53" s="2">
        <f t="shared" si="1"/>
        <v>7</v>
      </c>
      <c r="AA53" s="2">
        <f t="shared" si="2"/>
        <v>6</v>
      </c>
      <c r="AB53" s="2">
        <f t="shared" si="3"/>
        <v>0</v>
      </c>
      <c r="AC53" s="2">
        <f t="shared" si="4"/>
        <v>1</v>
      </c>
      <c r="AE53">
        <f t="shared" si="16"/>
        <v>7</v>
      </c>
      <c r="AF53">
        <f t="shared" si="17"/>
        <v>0</v>
      </c>
      <c r="AG53">
        <f t="shared" si="18"/>
        <v>0</v>
      </c>
      <c r="AH53">
        <f t="shared" si="19"/>
        <v>0</v>
      </c>
      <c r="AI53">
        <f t="shared" si="10"/>
        <v>7</v>
      </c>
      <c r="AJ53" t="str">
        <f t="shared" si="11"/>
        <v/>
      </c>
      <c r="AK53" t="s">
        <v>757</v>
      </c>
      <c r="AL53" s="43">
        <f t="shared" si="12"/>
        <v>0</v>
      </c>
      <c r="AM53" s="43">
        <f t="shared" si="13"/>
        <v>0</v>
      </c>
      <c r="AN53" s="43">
        <f t="shared" si="14"/>
        <v>7</v>
      </c>
      <c r="AO53" s="43">
        <f t="shared" si="15"/>
        <v>0</v>
      </c>
    </row>
    <row r="54" spans="1:41" x14ac:dyDescent="0.25">
      <c r="A54" t="s">
        <v>129</v>
      </c>
      <c r="B54" t="s">
        <v>537</v>
      </c>
      <c r="C54" s="1" t="s">
        <v>497</v>
      </c>
      <c r="D54" s="1">
        <v>12</v>
      </c>
      <c r="E54" s="1">
        <v>9</v>
      </c>
      <c r="F54" s="1">
        <v>15</v>
      </c>
      <c r="G54" s="1">
        <v>-9</v>
      </c>
      <c r="H54" s="1">
        <v>-5</v>
      </c>
      <c r="I54" s="1">
        <v>-11</v>
      </c>
      <c r="J54" s="1">
        <v>0</v>
      </c>
      <c r="K54" s="1">
        <v>1</v>
      </c>
      <c r="L54" s="1">
        <v>20</v>
      </c>
      <c r="M54" s="1">
        <v>-3</v>
      </c>
      <c r="N54" s="1">
        <v>-3</v>
      </c>
      <c r="O54" s="1">
        <v>3</v>
      </c>
      <c r="P54" s="1">
        <v>10</v>
      </c>
      <c r="Q54" s="1">
        <v>-3</v>
      </c>
      <c r="R54" s="1">
        <v>-13</v>
      </c>
      <c r="S54" s="1">
        <v>0</v>
      </c>
      <c r="T54" s="1">
        <v>-2</v>
      </c>
      <c r="U54" s="1">
        <v>-7</v>
      </c>
      <c r="V54" s="1" t="s">
        <v>9</v>
      </c>
      <c r="W54" s="1" t="s">
        <v>9</v>
      </c>
      <c r="X54" s="1" t="s">
        <v>9</v>
      </c>
      <c r="Y54" s="40">
        <f t="shared" si="0"/>
        <v>14</v>
      </c>
      <c r="Z54" s="2">
        <f t="shared" si="1"/>
        <v>18</v>
      </c>
      <c r="AA54" s="2">
        <f t="shared" si="2"/>
        <v>7</v>
      </c>
      <c r="AB54" s="2">
        <f t="shared" si="3"/>
        <v>2</v>
      </c>
      <c r="AC54" s="2">
        <f t="shared" si="4"/>
        <v>9</v>
      </c>
      <c r="AE54">
        <f t="shared" si="16"/>
        <v>0</v>
      </c>
      <c r="AF54">
        <f t="shared" si="17"/>
        <v>2</v>
      </c>
      <c r="AG54">
        <f t="shared" si="18"/>
        <v>15</v>
      </c>
      <c r="AH54">
        <f t="shared" si="19"/>
        <v>1</v>
      </c>
      <c r="AI54">
        <f t="shared" si="10"/>
        <v>18</v>
      </c>
      <c r="AJ54" t="str">
        <f t="shared" si="11"/>
        <v/>
      </c>
      <c r="AK54" t="s">
        <v>497</v>
      </c>
      <c r="AL54" s="43">
        <f t="shared" si="12"/>
        <v>2</v>
      </c>
      <c r="AM54" s="43">
        <f t="shared" si="13"/>
        <v>16</v>
      </c>
      <c r="AN54" s="43">
        <f t="shared" si="14"/>
        <v>0</v>
      </c>
      <c r="AO54" s="43">
        <f t="shared" si="15"/>
        <v>0</v>
      </c>
    </row>
    <row r="55" spans="1:41" x14ac:dyDescent="0.25">
      <c r="A55" t="s">
        <v>578</v>
      </c>
      <c r="B55" t="s">
        <v>537</v>
      </c>
      <c r="C55" s="1" t="s">
        <v>606</v>
      </c>
      <c r="D55" s="1">
        <v>-8</v>
      </c>
      <c r="E55" s="1">
        <v>1</v>
      </c>
      <c r="F55" s="1">
        <v>-3</v>
      </c>
      <c r="G55" s="1">
        <v>4</v>
      </c>
      <c r="H55" s="1">
        <v>10</v>
      </c>
      <c r="I55" s="1">
        <v>4</v>
      </c>
      <c r="J55" s="1">
        <v>4</v>
      </c>
      <c r="K55" s="1">
        <v>-4</v>
      </c>
      <c r="L55" s="1">
        <v>-3</v>
      </c>
      <c r="M55" s="1">
        <v>-13</v>
      </c>
      <c r="N55" s="1">
        <v>-5</v>
      </c>
      <c r="O55" s="1">
        <v>1</v>
      </c>
      <c r="P55" s="1">
        <v>-26</v>
      </c>
      <c r="Q55" s="1">
        <v>-10</v>
      </c>
      <c r="R55" s="1">
        <v>10</v>
      </c>
      <c r="S55" s="1">
        <v>20</v>
      </c>
      <c r="T55" s="1" t="s">
        <v>9</v>
      </c>
      <c r="U55" s="1">
        <v>8</v>
      </c>
      <c r="V55" s="1" t="s">
        <v>9</v>
      </c>
      <c r="W55" s="1" t="s">
        <v>9</v>
      </c>
      <c r="X55" s="1" t="s">
        <v>9</v>
      </c>
      <c r="Y55" s="40">
        <f t="shared" si="0"/>
        <v>-10</v>
      </c>
      <c r="Z55" s="2">
        <f t="shared" si="1"/>
        <v>17</v>
      </c>
      <c r="AA55" s="2">
        <f t="shared" si="2"/>
        <v>9</v>
      </c>
      <c r="AB55" s="2">
        <f t="shared" si="3"/>
        <v>0</v>
      </c>
      <c r="AC55" s="2">
        <f t="shared" si="4"/>
        <v>8</v>
      </c>
      <c r="AE55">
        <f t="shared" si="16"/>
        <v>0</v>
      </c>
      <c r="AF55">
        <f t="shared" si="17"/>
        <v>5</v>
      </c>
      <c r="AG55">
        <f t="shared" si="18"/>
        <v>12</v>
      </c>
      <c r="AH55">
        <f t="shared" si="19"/>
        <v>0</v>
      </c>
      <c r="AI55">
        <f t="shared" si="10"/>
        <v>17</v>
      </c>
      <c r="AJ55" t="str">
        <f t="shared" si="11"/>
        <v/>
      </c>
      <c r="AK55" t="s">
        <v>606</v>
      </c>
      <c r="AL55" s="43">
        <f t="shared" si="12"/>
        <v>0</v>
      </c>
      <c r="AM55" s="43">
        <f t="shared" si="13"/>
        <v>2</v>
      </c>
      <c r="AN55" s="43">
        <f t="shared" si="14"/>
        <v>15</v>
      </c>
      <c r="AO55" s="43">
        <f t="shared" si="15"/>
        <v>0</v>
      </c>
    </row>
    <row r="56" spans="1:41" x14ac:dyDescent="0.25">
      <c r="A56" t="s">
        <v>89</v>
      </c>
      <c r="B56" t="s">
        <v>90</v>
      </c>
      <c r="C56" s="1" t="s">
        <v>91</v>
      </c>
      <c r="D56" s="1">
        <v>4</v>
      </c>
      <c r="E56" s="1">
        <v>-17</v>
      </c>
      <c r="F56" s="1">
        <v>-32</v>
      </c>
      <c r="G56" s="1">
        <v>11</v>
      </c>
      <c r="H56" s="1">
        <v>-4</v>
      </c>
      <c r="I56" s="1">
        <v>-10</v>
      </c>
      <c r="J56" s="1">
        <v>3</v>
      </c>
      <c r="K56" s="1">
        <v>22</v>
      </c>
      <c r="L56" s="1">
        <v>-16</v>
      </c>
      <c r="M56" s="1">
        <v>-9</v>
      </c>
      <c r="N56" s="1">
        <v>-7</v>
      </c>
      <c r="O56" s="1">
        <v>-1</v>
      </c>
      <c r="P56" s="1">
        <v>9</v>
      </c>
      <c r="Q56" s="1">
        <v>15</v>
      </c>
      <c r="R56" s="1">
        <v>12</v>
      </c>
      <c r="S56" s="1">
        <v>-9</v>
      </c>
      <c r="T56" s="1">
        <v>0</v>
      </c>
      <c r="U56" s="1">
        <v>-2</v>
      </c>
      <c r="V56" s="1" t="s">
        <v>9</v>
      </c>
      <c r="W56" s="1" t="s">
        <v>9</v>
      </c>
      <c r="X56" s="1" t="s">
        <v>9</v>
      </c>
      <c r="Y56" s="40">
        <f t="shared" si="0"/>
        <v>-31</v>
      </c>
      <c r="Z56" s="2">
        <f t="shared" si="1"/>
        <v>18</v>
      </c>
      <c r="AA56" s="2">
        <f t="shared" si="2"/>
        <v>7</v>
      </c>
      <c r="AB56" s="2">
        <f t="shared" si="3"/>
        <v>1</v>
      </c>
      <c r="AC56" s="2">
        <f t="shared" si="4"/>
        <v>10</v>
      </c>
      <c r="AE56">
        <f t="shared" si="16"/>
        <v>0</v>
      </c>
      <c r="AF56">
        <f t="shared" si="17"/>
        <v>0</v>
      </c>
      <c r="AG56">
        <f t="shared" si="18"/>
        <v>0</v>
      </c>
      <c r="AH56">
        <f t="shared" si="19"/>
        <v>18</v>
      </c>
      <c r="AI56">
        <f t="shared" si="10"/>
        <v>18</v>
      </c>
      <c r="AJ56" t="str">
        <f t="shared" si="11"/>
        <v/>
      </c>
      <c r="AK56" t="s">
        <v>91</v>
      </c>
      <c r="AL56" s="43">
        <f t="shared" si="12"/>
        <v>0</v>
      </c>
      <c r="AM56" s="43">
        <f t="shared" si="13"/>
        <v>18</v>
      </c>
      <c r="AN56" s="43">
        <f t="shared" si="14"/>
        <v>0</v>
      </c>
      <c r="AO56" s="43">
        <f t="shared" si="15"/>
        <v>0</v>
      </c>
    </row>
    <row r="57" spans="1:41" x14ac:dyDescent="0.25">
      <c r="A57" t="s">
        <v>580</v>
      </c>
      <c r="B57" t="s">
        <v>581</v>
      </c>
      <c r="C57" s="1" t="s">
        <v>559</v>
      </c>
      <c r="D57" s="1">
        <v>4</v>
      </c>
      <c r="E57" s="1">
        <v>-17</v>
      </c>
      <c r="F57" s="1">
        <v>-32</v>
      </c>
      <c r="G57" s="1">
        <v>11</v>
      </c>
      <c r="H57" s="1" t="s">
        <v>9</v>
      </c>
      <c r="I57" s="1">
        <v>6</v>
      </c>
      <c r="J57" s="1">
        <v>0</v>
      </c>
      <c r="K57" s="1">
        <v>1</v>
      </c>
      <c r="L57" s="1">
        <v>4</v>
      </c>
      <c r="M57" s="1">
        <v>10</v>
      </c>
      <c r="N57" s="1">
        <v>-6</v>
      </c>
      <c r="O57" s="1">
        <v>-1</v>
      </c>
      <c r="P57" s="1">
        <v>-26</v>
      </c>
      <c r="Q57" s="1">
        <v>-10</v>
      </c>
      <c r="R57" s="1">
        <v>1</v>
      </c>
      <c r="S57" s="1">
        <v>-1</v>
      </c>
      <c r="T57" s="1">
        <v>26</v>
      </c>
      <c r="U57" s="1">
        <v>-8</v>
      </c>
      <c r="V57" s="1" t="s">
        <v>9</v>
      </c>
      <c r="W57" s="1" t="s">
        <v>9</v>
      </c>
      <c r="X57" s="1" t="s">
        <v>9</v>
      </c>
      <c r="Y57" s="40">
        <f t="shared" si="0"/>
        <v>-38</v>
      </c>
      <c r="Z57" s="2">
        <f t="shared" si="1"/>
        <v>17</v>
      </c>
      <c r="AA57" s="2">
        <f t="shared" si="2"/>
        <v>8</v>
      </c>
      <c r="AB57" s="2">
        <f t="shared" si="3"/>
        <v>1</v>
      </c>
      <c r="AC57" s="2">
        <f t="shared" si="4"/>
        <v>8</v>
      </c>
      <c r="AE57">
        <f t="shared" si="16"/>
        <v>16</v>
      </c>
      <c r="AF57">
        <f t="shared" si="17"/>
        <v>0</v>
      </c>
      <c r="AG57">
        <f t="shared" si="18"/>
        <v>1</v>
      </c>
      <c r="AH57">
        <f t="shared" si="19"/>
        <v>0</v>
      </c>
      <c r="AI57">
        <f t="shared" si="10"/>
        <v>17</v>
      </c>
      <c r="AJ57" t="str">
        <f t="shared" si="11"/>
        <v/>
      </c>
      <c r="AK57" t="s">
        <v>559</v>
      </c>
      <c r="AL57" s="43">
        <f t="shared" si="12"/>
        <v>0</v>
      </c>
      <c r="AM57" s="43">
        <f t="shared" si="13"/>
        <v>17</v>
      </c>
      <c r="AN57" s="43">
        <f t="shared" si="14"/>
        <v>0</v>
      </c>
      <c r="AO57" s="43">
        <f t="shared" si="15"/>
        <v>0</v>
      </c>
    </row>
    <row r="58" spans="1:41" x14ac:dyDescent="0.25">
      <c r="A58" t="s">
        <v>779</v>
      </c>
      <c r="B58" t="s">
        <v>750</v>
      </c>
      <c r="C58" s="1" t="s">
        <v>763</v>
      </c>
      <c r="D58" s="1">
        <v>12</v>
      </c>
      <c r="E58" s="1">
        <v>13</v>
      </c>
      <c r="F58" s="1">
        <v>2</v>
      </c>
      <c r="G58" s="1">
        <v>22</v>
      </c>
      <c r="H58" s="1">
        <v>29</v>
      </c>
      <c r="I58" s="1">
        <v>10</v>
      </c>
      <c r="J58" s="1">
        <v>6</v>
      </c>
      <c r="K58" s="1">
        <v>-4</v>
      </c>
      <c r="L58" s="1">
        <v>9</v>
      </c>
      <c r="M58" s="1">
        <v>20</v>
      </c>
      <c r="N58" s="1" t="s">
        <v>9</v>
      </c>
      <c r="O58" s="1">
        <v>-13</v>
      </c>
      <c r="P58" s="1">
        <v>-3</v>
      </c>
      <c r="Q58" s="1">
        <v>23</v>
      </c>
      <c r="R58" s="1">
        <v>-3</v>
      </c>
      <c r="S58" s="1">
        <v>16</v>
      </c>
      <c r="T58" s="1" t="s">
        <v>9</v>
      </c>
      <c r="U58" s="1">
        <v>-4</v>
      </c>
      <c r="V58" s="1" t="s">
        <v>9</v>
      </c>
      <c r="W58" s="1" t="s">
        <v>9</v>
      </c>
      <c r="X58" s="1" t="s">
        <v>9</v>
      </c>
      <c r="Y58" s="40">
        <f t="shared" si="0"/>
        <v>135</v>
      </c>
      <c r="Z58" s="2">
        <f t="shared" si="1"/>
        <v>16</v>
      </c>
      <c r="AA58" s="2">
        <f t="shared" si="2"/>
        <v>11</v>
      </c>
      <c r="AB58" s="2">
        <f t="shared" si="3"/>
        <v>0</v>
      </c>
      <c r="AC58" s="2">
        <f t="shared" si="4"/>
        <v>5</v>
      </c>
      <c r="AE58">
        <f t="shared" si="16"/>
        <v>1</v>
      </c>
      <c r="AF58">
        <f t="shared" si="17"/>
        <v>1</v>
      </c>
      <c r="AG58">
        <f t="shared" si="18"/>
        <v>1</v>
      </c>
      <c r="AH58">
        <f t="shared" si="19"/>
        <v>13</v>
      </c>
      <c r="AI58">
        <f t="shared" si="10"/>
        <v>16</v>
      </c>
      <c r="AJ58" t="str">
        <f t="shared" si="11"/>
        <v/>
      </c>
      <c r="AK58" t="s">
        <v>763</v>
      </c>
      <c r="AL58" s="43">
        <f t="shared" si="12"/>
        <v>0</v>
      </c>
      <c r="AM58" s="43">
        <f t="shared" si="13"/>
        <v>0</v>
      </c>
      <c r="AN58" s="43">
        <f t="shared" si="14"/>
        <v>1</v>
      </c>
      <c r="AO58" s="43">
        <f t="shared" si="15"/>
        <v>15</v>
      </c>
    </row>
    <row r="59" spans="1:41" x14ac:dyDescent="0.25">
      <c r="A59" t="s">
        <v>751</v>
      </c>
      <c r="B59" t="s">
        <v>750</v>
      </c>
      <c r="C59" s="1" t="s">
        <v>733</v>
      </c>
      <c r="D59" s="1">
        <v>14</v>
      </c>
      <c r="E59" s="1">
        <v>0</v>
      </c>
      <c r="F59" s="1">
        <v>-1</v>
      </c>
      <c r="G59" s="1">
        <v>24</v>
      </c>
      <c r="H59" s="1">
        <v>21</v>
      </c>
      <c r="I59" s="1">
        <v>21</v>
      </c>
      <c r="J59" s="1">
        <v>3</v>
      </c>
      <c r="K59" s="1">
        <v>-8</v>
      </c>
      <c r="L59" s="1">
        <v>16</v>
      </c>
      <c r="M59" s="1">
        <v>20</v>
      </c>
      <c r="N59" s="1" t="s">
        <v>9</v>
      </c>
      <c r="O59" s="1" t="s">
        <v>9</v>
      </c>
      <c r="P59" s="1">
        <v>-3</v>
      </c>
      <c r="Q59" s="1">
        <v>23</v>
      </c>
      <c r="R59" s="1">
        <v>-3</v>
      </c>
      <c r="S59" s="1">
        <v>16</v>
      </c>
      <c r="T59" s="1" t="s">
        <v>9</v>
      </c>
      <c r="U59" s="1">
        <v>-4</v>
      </c>
      <c r="V59" s="1" t="s">
        <v>9</v>
      </c>
      <c r="W59" s="1" t="s">
        <v>9</v>
      </c>
      <c r="X59" s="1" t="s">
        <v>9</v>
      </c>
      <c r="Y59" s="40">
        <f t="shared" si="0"/>
        <v>139</v>
      </c>
      <c r="Z59" s="2">
        <f t="shared" si="1"/>
        <v>15</v>
      </c>
      <c r="AA59" s="2">
        <f t="shared" si="2"/>
        <v>9</v>
      </c>
      <c r="AB59" s="2">
        <f t="shared" si="3"/>
        <v>1</v>
      </c>
      <c r="AC59" s="2">
        <f t="shared" si="4"/>
        <v>5</v>
      </c>
      <c r="AE59">
        <f t="shared" si="16"/>
        <v>4</v>
      </c>
      <c r="AF59">
        <f t="shared" si="17"/>
        <v>8</v>
      </c>
      <c r="AG59">
        <f t="shared" si="18"/>
        <v>3</v>
      </c>
      <c r="AH59">
        <f t="shared" si="19"/>
        <v>0</v>
      </c>
      <c r="AI59">
        <f t="shared" si="10"/>
        <v>15</v>
      </c>
      <c r="AJ59" t="str">
        <f t="shared" si="11"/>
        <v/>
      </c>
      <c r="AK59" t="s">
        <v>733</v>
      </c>
      <c r="AL59" s="43">
        <f t="shared" si="12"/>
        <v>0</v>
      </c>
      <c r="AM59" s="43">
        <f t="shared" si="13"/>
        <v>0</v>
      </c>
      <c r="AN59" s="43">
        <f t="shared" si="14"/>
        <v>1</v>
      </c>
      <c r="AO59" s="43">
        <f t="shared" si="15"/>
        <v>14</v>
      </c>
    </row>
    <row r="60" spans="1:41" x14ac:dyDescent="0.25">
      <c r="A60" t="s">
        <v>169</v>
      </c>
      <c r="B60" t="s">
        <v>750</v>
      </c>
      <c r="C60" s="1" t="s">
        <v>734</v>
      </c>
      <c r="D60" s="1">
        <v>-12</v>
      </c>
      <c r="E60" s="1">
        <v>1</v>
      </c>
      <c r="F60" s="1" t="s">
        <v>9</v>
      </c>
      <c r="G60" s="1" t="s">
        <v>9</v>
      </c>
      <c r="H60" s="1">
        <v>7</v>
      </c>
      <c r="I60" s="1">
        <v>-11</v>
      </c>
      <c r="J60" s="1" t="s">
        <v>9</v>
      </c>
      <c r="K60" s="1">
        <v>7</v>
      </c>
      <c r="L60" s="1">
        <v>9</v>
      </c>
      <c r="M60" s="1">
        <v>20</v>
      </c>
      <c r="N60" s="1">
        <v>7</v>
      </c>
      <c r="O60" s="1" t="s">
        <v>9</v>
      </c>
      <c r="P60" s="1">
        <v>-3</v>
      </c>
      <c r="Q60" s="1">
        <v>23</v>
      </c>
      <c r="R60" s="1">
        <v>-3</v>
      </c>
      <c r="S60" s="1">
        <v>16</v>
      </c>
      <c r="T60" s="1" t="s">
        <v>9</v>
      </c>
      <c r="U60" s="1">
        <v>-4</v>
      </c>
      <c r="V60" s="1" t="s">
        <v>9</v>
      </c>
      <c r="W60" s="1" t="s">
        <v>9</v>
      </c>
      <c r="X60" s="1" t="s">
        <v>9</v>
      </c>
      <c r="Y60" s="40">
        <f t="shared" si="0"/>
        <v>57</v>
      </c>
      <c r="Z60" s="2">
        <f t="shared" si="1"/>
        <v>13</v>
      </c>
      <c r="AA60" s="2">
        <f t="shared" si="2"/>
        <v>8</v>
      </c>
      <c r="AB60" s="2">
        <f t="shared" si="3"/>
        <v>0</v>
      </c>
      <c r="AC60" s="2">
        <f t="shared" si="4"/>
        <v>5</v>
      </c>
      <c r="AE60">
        <f t="shared" si="16"/>
        <v>0</v>
      </c>
      <c r="AF60">
        <f t="shared" si="17"/>
        <v>2</v>
      </c>
      <c r="AG60">
        <f t="shared" si="18"/>
        <v>9</v>
      </c>
      <c r="AH60">
        <f t="shared" si="19"/>
        <v>2</v>
      </c>
      <c r="AI60">
        <f t="shared" si="10"/>
        <v>13</v>
      </c>
      <c r="AJ60" t="str">
        <f>IF(AI60=Z60,"","no")</f>
        <v/>
      </c>
      <c r="AK60" t="s">
        <v>734</v>
      </c>
      <c r="AL60" s="43">
        <f t="shared" si="12"/>
        <v>0</v>
      </c>
      <c r="AM60" s="43">
        <f t="shared" si="13"/>
        <v>0</v>
      </c>
      <c r="AN60" s="43">
        <f t="shared" si="14"/>
        <v>2</v>
      </c>
      <c r="AO60" s="43">
        <f t="shared" si="15"/>
        <v>11</v>
      </c>
    </row>
    <row r="61" spans="1:41" x14ac:dyDescent="0.25">
      <c r="A61" t="s">
        <v>53</v>
      </c>
      <c r="B61" t="s">
        <v>539</v>
      </c>
      <c r="C61" s="1" t="s">
        <v>498</v>
      </c>
      <c r="D61" s="1" t="s">
        <v>9</v>
      </c>
      <c r="E61" s="1" t="s">
        <v>9</v>
      </c>
      <c r="F61" s="1">
        <v>14</v>
      </c>
      <c r="G61" s="1" t="s">
        <v>9</v>
      </c>
      <c r="H61" s="1" t="s">
        <v>9</v>
      </c>
      <c r="I61" s="1" t="s">
        <v>9</v>
      </c>
      <c r="J61" s="1" t="s">
        <v>9</v>
      </c>
      <c r="K61" s="1" t="s">
        <v>9</v>
      </c>
      <c r="L61" s="1" t="s">
        <v>9</v>
      </c>
      <c r="M61" s="1" t="s">
        <v>9</v>
      </c>
      <c r="N61" s="1">
        <v>-19</v>
      </c>
      <c r="O61" s="1">
        <v>-21</v>
      </c>
      <c r="P61" s="1" t="s">
        <v>9</v>
      </c>
      <c r="Q61" s="1" t="s">
        <v>9</v>
      </c>
      <c r="R61" s="1" t="s">
        <v>9</v>
      </c>
      <c r="S61" s="1" t="s">
        <v>9</v>
      </c>
      <c r="T61" s="1" t="s">
        <v>9</v>
      </c>
      <c r="U61" s="1" t="s">
        <v>9</v>
      </c>
      <c r="V61" s="1" t="s">
        <v>9</v>
      </c>
      <c r="W61" s="1" t="s">
        <v>9</v>
      </c>
      <c r="X61" s="1" t="s">
        <v>9</v>
      </c>
      <c r="Y61" s="40">
        <f t="shared" si="0"/>
        <v>-26</v>
      </c>
      <c r="Z61" s="2">
        <f t="shared" si="1"/>
        <v>3</v>
      </c>
      <c r="AA61" s="2">
        <f t="shared" si="2"/>
        <v>1</v>
      </c>
      <c r="AB61" s="2">
        <f t="shared" si="3"/>
        <v>0</v>
      </c>
      <c r="AC61" s="2">
        <f t="shared" si="4"/>
        <v>2</v>
      </c>
      <c r="AE61">
        <f t="shared" si="16"/>
        <v>0</v>
      </c>
      <c r="AF61">
        <f t="shared" si="17"/>
        <v>1</v>
      </c>
      <c r="AG61">
        <f t="shared" si="18"/>
        <v>2</v>
      </c>
      <c r="AH61">
        <f t="shared" si="19"/>
        <v>0</v>
      </c>
      <c r="AI61">
        <f t="shared" si="10"/>
        <v>3</v>
      </c>
      <c r="AJ61" t="str">
        <f t="shared" si="11"/>
        <v/>
      </c>
      <c r="AK61" t="s">
        <v>498</v>
      </c>
      <c r="AL61" s="43">
        <f t="shared" si="12"/>
        <v>0</v>
      </c>
      <c r="AM61" s="43">
        <f t="shared" si="13"/>
        <v>0</v>
      </c>
      <c r="AN61" s="43">
        <f t="shared" si="14"/>
        <v>0</v>
      </c>
      <c r="AO61" s="43">
        <f t="shared" si="15"/>
        <v>3</v>
      </c>
    </row>
    <row r="62" spans="1:41" x14ac:dyDescent="0.25">
      <c r="A62" t="s">
        <v>780</v>
      </c>
      <c r="B62" t="s">
        <v>781</v>
      </c>
      <c r="C62" s="1" t="s">
        <v>764</v>
      </c>
      <c r="D62" s="1" t="s">
        <v>9</v>
      </c>
      <c r="E62" s="1" t="s">
        <v>9</v>
      </c>
      <c r="F62" s="1" t="s">
        <v>9</v>
      </c>
      <c r="G62" s="1" t="s">
        <v>9</v>
      </c>
      <c r="H62" s="1" t="s">
        <v>9</v>
      </c>
      <c r="I62" s="1" t="s">
        <v>9</v>
      </c>
      <c r="J62" s="1" t="s">
        <v>9</v>
      </c>
      <c r="K62" s="1" t="s">
        <v>9</v>
      </c>
      <c r="L62" s="1" t="s">
        <v>9</v>
      </c>
      <c r="M62" s="1" t="s">
        <v>9</v>
      </c>
      <c r="N62" s="1">
        <v>-16</v>
      </c>
      <c r="O62" s="1">
        <v>2</v>
      </c>
      <c r="P62" s="1" t="s">
        <v>9</v>
      </c>
      <c r="Q62" s="1" t="s">
        <v>9</v>
      </c>
      <c r="R62" s="1" t="s">
        <v>9</v>
      </c>
      <c r="S62" s="1" t="s">
        <v>9</v>
      </c>
      <c r="T62" s="1" t="s">
        <v>9</v>
      </c>
      <c r="U62" s="1" t="s">
        <v>9</v>
      </c>
      <c r="V62" s="1" t="s">
        <v>9</v>
      </c>
      <c r="W62" s="1" t="s">
        <v>9</v>
      </c>
      <c r="X62" s="1" t="s">
        <v>9</v>
      </c>
      <c r="Y62" s="40">
        <f t="shared" si="0"/>
        <v>-14</v>
      </c>
      <c r="Z62" s="2">
        <f t="shared" si="1"/>
        <v>2</v>
      </c>
      <c r="AA62" s="2">
        <f t="shared" si="2"/>
        <v>1</v>
      </c>
      <c r="AB62" s="2">
        <f t="shared" si="3"/>
        <v>0</v>
      </c>
      <c r="AC62" s="2">
        <f t="shared" si="4"/>
        <v>1</v>
      </c>
      <c r="AE62">
        <f t="shared" si="16"/>
        <v>1</v>
      </c>
      <c r="AF62">
        <f t="shared" si="17"/>
        <v>1</v>
      </c>
      <c r="AG62">
        <f t="shared" si="18"/>
        <v>0</v>
      </c>
      <c r="AH62">
        <f t="shared" si="19"/>
        <v>0</v>
      </c>
      <c r="AI62">
        <f t="shared" si="10"/>
        <v>2</v>
      </c>
      <c r="AJ62" t="str">
        <f t="shared" si="11"/>
        <v/>
      </c>
      <c r="AK62" t="s">
        <v>764</v>
      </c>
      <c r="AL62" s="43">
        <f t="shared" si="12"/>
        <v>0</v>
      </c>
      <c r="AM62" s="43">
        <f t="shared" si="13"/>
        <v>0</v>
      </c>
      <c r="AN62" s="43">
        <f t="shared" si="14"/>
        <v>0</v>
      </c>
      <c r="AO62" s="43">
        <f t="shared" si="15"/>
        <v>2</v>
      </c>
    </row>
    <row r="63" spans="1:41" x14ac:dyDescent="0.25">
      <c r="A63" t="s">
        <v>425</v>
      </c>
      <c r="B63" t="s">
        <v>782</v>
      </c>
      <c r="C63" s="1" t="s">
        <v>765</v>
      </c>
      <c r="D63" s="1" t="s">
        <v>9</v>
      </c>
      <c r="E63" s="1">
        <v>2</v>
      </c>
      <c r="F63" s="1" t="s">
        <v>9</v>
      </c>
      <c r="G63" s="1" t="s">
        <v>9</v>
      </c>
      <c r="H63" s="1" t="s">
        <v>9</v>
      </c>
      <c r="I63" s="1" t="s">
        <v>9</v>
      </c>
      <c r="J63" s="1" t="s">
        <v>9</v>
      </c>
      <c r="K63" s="1" t="s">
        <v>9</v>
      </c>
      <c r="L63" s="1" t="s">
        <v>9</v>
      </c>
      <c r="M63" s="1" t="s">
        <v>9</v>
      </c>
      <c r="N63" s="1">
        <v>-16</v>
      </c>
      <c r="O63" s="1" t="s">
        <v>9</v>
      </c>
      <c r="P63" s="1" t="s">
        <v>9</v>
      </c>
      <c r="Q63" s="1" t="s">
        <v>9</v>
      </c>
      <c r="R63" s="1" t="s">
        <v>9</v>
      </c>
      <c r="S63" s="1" t="s">
        <v>9</v>
      </c>
      <c r="T63" s="1" t="s">
        <v>9</v>
      </c>
      <c r="U63" s="1" t="s">
        <v>9</v>
      </c>
      <c r="V63" s="1" t="s">
        <v>9</v>
      </c>
      <c r="W63" s="1" t="s">
        <v>9</v>
      </c>
      <c r="X63" s="1" t="s">
        <v>9</v>
      </c>
      <c r="Y63" s="40">
        <f t="shared" si="0"/>
        <v>-14</v>
      </c>
      <c r="Z63" s="2">
        <f t="shared" si="1"/>
        <v>2</v>
      </c>
      <c r="AA63" s="2">
        <f t="shared" si="2"/>
        <v>1</v>
      </c>
      <c r="AB63" s="2">
        <f t="shared" si="3"/>
        <v>0</v>
      </c>
      <c r="AC63" s="2">
        <f t="shared" si="4"/>
        <v>1</v>
      </c>
      <c r="AE63">
        <f t="shared" si="16"/>
        <v>0</v>
      </c>
      <c r="AF63">
        <f t="shared" si="17"/>
        <v>0</v>
      </c>
      <c r="AG63">
        <f t="shared" si="18"/>
        <v>2</v>
      </c>
      <c r="AH63">
        <f t="shared" si="19"/>
        <v>0</v>
      </c>
      <c r="AI63">
        <f t="shared" si="10"/>
        <v>2</v>
      </c>
      <c r="AJ63" t="str">
        <f t="shared" si="11"/>
        <v/>
      </c>
      <c r="AK63" t="s">
        <v>765</v>
      </c>
      <c r="AL63" s="43">
        <f t="shared" si="12"/>
        <v>0</v>
      </c>
      <c r="AM63" s="43">
        <f t="shared" si="13"/>
        <v>0</v>
      </c>
      <c r="AN63" s="43">
        <f t="shared" si="14"/>
        <v>0</v>
      </c>
      <c r="AO63" s="43">
        <f t="shared" si="15"/>
        <v>2</v>
      </c>
    </row>
    <row r="64" spans="1:41" x14ac:dyDescent="0.25">
      <c r="A64" t="s">
        <v>95</v>
      </c>
      <c r="B64" t="s">
        <v>96</v>
      </c>
      <c r="C64" s="1" t="s">
        <v>97</v>
      </c>
      <c r="D64" s="1">
        <v>-8</v>
      </c>
      <c r="E64" s="1">
        <v>1</v>
      </c>
      <c r="F64" s="1">
        <v>9</v>
      </c>
      <c r="G64" s="1">
        <v>13</v>
      </c>
      <c r="H64" s="1">
        <v>2</v>
      </c>
      <c r="I64" s="1">
        <v>13</v>
      </c>
      <c r="J64" s="1">
        <v>1</v>
      </c>
      <c r="K64" s="1">
        <v>10</v>
      </c>
      <c r="L64" s="1">
        <v>0</v>
      </c>
      <c r="M64" s="1">
        <v>7</v>
      </c>
      <c r="N64" s="1">
        <v>-4</v>
      </c>
      <c r="O64" s="1">
        <v>0</v>
      </c>
      <c r="P64" s="1">
        <v>10</v>
      </c>
      <c r="Q64" s="1">
        <v>4</v>
      </c>
      <c r="R64" s="1">
        <v>1</v>
      </c>
      <c r="S64" s="1">
        <v>-13</v>
      </c>
      <c r="T64" s="1">
        <v>0</v>
      </c>
      <c r="U64" s="1">
        <v>4</v>
      </c>
      <c r="V64" s="1" t="s">
        <v>9</v>
      </c>
      <c r="W64" s="1" t="s">
        <v>9</v>
      </c>
      <c r="X64" s="1" t="s">
        <v>9</v>
      </c>
      <c r="Y64" s="40">
        <f t="shared" si="0"/>
        <v>50</v>
      </c>
      <c r="Z64" s="2">
        <f t="shared" si="1"/>
        <v>18</v>
      </c>
      <c r="AA64" s="2">
        <f t="shared" si="2"/>
        <v>12</v>
      </c>
      <c r="AB64" s="2">
        <f t="shared" si="3"/>
        <v>3</v>
      </c>
      <c r="AC64" s="2">
        <f t="shared" si="4"/>
        <v>3</v>
      </c>
      <c r="AE64">
        <f t="shared" si="16"/>
        <v>0</v>
      </c>
      <c r="AF64">
        <f t="shared" si="17"/>
        <v>16</v>
      </c>
      <c r="AG64">
        <f t="shared" si="18"/>
        <v>0</v>
      </c>
      <c r="AH64">
        <f t="shared" si="19"/>
        <v>2</v>
      </c>
      <c r="AI64">
        <f t="shared" si="10"/>
        <v>18</v>
      </c>
      <c r="AJ64" t="str">
        <f t="shared" si="11"/>
        <v/>
      </c>
      <c r="AK64" t="s">
        <v>97</v>
      </c>
      <c r="AL64" s="43">
        <f t="shared" si="12"/>
        <v>0</v>
      </c>
      <c r="AM64" s="43">
        <f t="shared" si="13"/>
        <v>16</v>
      </c>
      <c r="AN64" s="43">
        <f t="shared" si="14"/>
        <v>2</v>
      </c>
      <c r="AO64" s="43">
        <f t="shared" si="15"/>
        <v>0</v>
      </c>
    </row>
    <row r="65" spans="1:41" x14ac:dyDescent="0.25">
      <c r="A65" t="s">
        <v>98</v>
      </c>
      <c r="B65" t="s">
        <v>99</v>
      </c>
      <c r="C65" s="1" t="s">
        <v>100</v>
      </c>
      <c r="D65" s="1">
        <v>-2</v>
      </c>
      <c r="E65" s="1">
        <v>-1</v>
      </c>
      <c r="F65" s="1">
        <v>-1</v>
      </c>
      <c r="G65" s="1">
        <v>-28</v>
      </c>
      <c r="H65" s="1">
        <v>20</v>
      </c>
      <c r="I65" s="1">
        <v>-10</v>
      </c>
      <c r="J65" s="1">
        <v>-10</v>
      </c>
      <c r="K65" s="1">
        <v>6</v>
      </c>
      <c r="L65" s="1">
        <v>20</v>
      </c>
      <c r="M65" s="1">
        <v>-12</v>
      </c>
      <c r="N65" s="1">
        <v>-15</v>
      </c>
      <c r="O65" s="1">
        <v>17</v>
      </c>
      <c r="P65" s="1">
        <v>-5</v>
      </c>
      <c r="Q65" s="1">
        <v>16</v>
      </c>
      <c r="R65" s="1">
        <v>-11</v>
      </c>
      <c r="S65" s="1">
        <v>8</v>
      </c>
      <c r="T65" s="1" t="s">
        <v>9</v>
      </c>
      <c r="U65" s="1">
        <v>12</v>
      </c>
      <c r="V65" s="1" t="s">
        <v>9</v>
      </c>
      <c r="W65" s="1" t="s">
        <v>9</v>
      </c>
      <c r="X65" s="1" t="s">
        <v>9</v>
      </c>
      <c r="Y65" s="40">
        <f t="shared" si="0"/>
        <v>4</v>
      </c>
      <c r="Z65" s="2">
        <f t="shared" si="1"/>
        <v>17</v>
      </c>
      <c r="AA65" s="2">
        <f t="shared" si="2"/>
        <v>7</v>
      </c>
      <c r="AB65" s="2">
        <f t="shared" si="3"/>
        <v>0</v>
      </c>
      <c r="AC65" s="2">
        <f t="shared" si="4"/>
        <v>10</v>
      </c>
      <c r="AE65">
        <f t="shared" si="16"/>
        <v>0</v>
      </c>
      <c r="AF65">
        <f t="shared" si="17"/>
        <v>0</v>
      </c>
      <c r="AG65">
        <f t="shared" si="18"/>
        <v>0</v>
      </c>
      <c r="AH65">
        <f t="shared" si="19"/>
        <v>17</v>
      </c>
      <c r="AI65">
        <f t="shared" si="10"/>
        <v>17</v>
      </c>
      <c r="AJ65" t="str">
        <f t="shared" si="11"/>
        <v/>
      </c>
      <c r="AK65" t="s">
        <v>100</v>
      </c>
      <c r="AL65" s="43">
        <f t="shared" si="12"/>
        <v>0</v>
      </c>
      <c r="AM65" s="43">
        <f t="shared" si="13"/>
        <v>0</v>
      </c>
      <c r="AN65" s="43">
        <f t="shared" si="14"/>
        <v>17</v>
      </c>
      <c r="AO65" s="43">
        <f t="shared" si="15"/>
        <v>0</v>
      </c>
    </row>
    <row r="66" spans="1:41" x14ac:dyDescent="0.25">
      <c r="A66" t="s">
        <v>101</v>
      </c>
      <c r="B66" t="s">
        <v>99</v>
      </c>
      <c r="C66" s="1" t="s">
        <v>236</v>
      </c>
      <c r="D66" s="1">
        <v>6</v>
      </c>
      <c r="E66" s="1">
        <v>21</v>
      </c>
      <c r="F66" s="1">
        <v>15</v>
      </c>
      <c r="G66" s="1">
        <v>5</v>
      </c>
      <c r="H66" s="1">
        <v>6</v>
      </c>
      <c r="I66" s="1">
        <v>9</v>
      </c>
      <c r="J66" s="1">
        <v>8</v>
      </c>
      <c r="K66" s="1">
        <v>16</v>
      </c>
      <c r="L66" s="1">
        <v>8</v>
      </c>
      <c r="M66" s="1">
        <v>6</v>
      </c>
      <c r="N66" s="1">
        <v>20</v>
      </c>
      <c r="O66" s="1">
        <v>7</v>
      </c>
      <c r="P66" s="1">
        <v>9</v>
      </c>
      <c r="Q66" s="1">
        <v>-1</v>
      </c>
      <c r="R66" s="1">
        <v>5</v>
      </c>
      <c r="S66" s="1">
        <v>-5</v>
      </c>
      <c r="T66" s="1">
        <v>1</v>
      </c>
      <c r="U66" s="1">
        <v>22</v>
      </c>
      <c r="V66" s="1">
        <v>-12</v>
      </c>
      <c r="W66" s="1">
        <v>1</v>
      </c>
      <c r="X66" s="1">
        <v>-9</v>
      </c>
      <c r="Y66" s="40">
        <f t="shared" ref="Y66:Y95" si="20">SUM(D66:X66)</f>
        <v>138</v>
      </c>
      <c r="Z66" s="2">
        <f t="shared" ref="Z66:Z95" si="21">SUM(AA66:AC66)</f>
        <v>21</v>
      </c>
      <c r="AA66" s="2">
        <f t="shared" ref="AA66:AA95" si="22">COUNTIF(D66:X66,"&gt;0")</f>
        <v>17</v>
      </c>
      <c r="AB66" s="2">
        <f t="shared" ref="AB66:AB95" si="23">COUNTIF(D66:X66,0)</f>
        <v>0</v>
      </c>
      <c r="AC66" s="2">
        <f t="shared" ref="AC66:AC95" si="24">COUNTIF(D66:X66,"&lt;0")</f>
        <v>4</v>
      </c>
      <c r="AE66">
        <f t="shared" ref="AE66:AE95" si="25">IF(ISERROR(VLOOKUP($C66,$A$115:$C$186,3,FALSE)=1),0,IF(VLOOKUP($C66,$A$115:$C$186,3,FALSE)=1,1,0))+IF(ISERROR(VLOOKUP($C66,$D$115:$F$186,3,FALSE)=1),0,IF(VLOOKUP($C66,$D$115:$F$186,3,FALSE)=1,1,0))+IF(ISERROR(VLOOKUP($C66,$G$115:$I$186,3,FALSE)=1),0,IF(VLOOKUP($C66,$G$115:$I$186,3,FALSE)=1,1,0))+IF(ISERROR(VLOOKUP($C66,$J$115:$L$186,3,FALSE)=1),0,IF(VLOOKUP($C66,$J$115:$L$186,3,FALSE)=1,1,0))+IF(ISERROR(VLOOKUP($C66,$M$115:$O$186,3,FALSE)=1),0,IF(VLOOKUP($C66,$M$115:$O$186,3,FALSE)=1,1,0))+IF(ISERROR(VLOOKUP($C66,$P$115:$R$186,3,FALSE)=1),0,IF(VLOOKUP($C66,$P$115:$R$186,3,FALSE)=1,1,0))+IF(ISERROR(VLOOKUP($C66,$S$115:$U$186,3,FALSE)=1),0,IF(VLOOKUP($C66,$S$115:$U$186,3,FALSE)=1,1,0))+IF(ISERROR(VLOOKUP($C66,$V$115:$X$186,3,FALSE)=1),0,IF(VLOOKUP($C66,$V$115:$X$186,3,FALSE)=1,1,0))+IF(ISERROR(VLOOKUP($C66,$Y$115:$AA$186,3,FALSE)=1),0,IF(VLOOKUP($C66,$Y$115:$AA$186,3,FALSE)=1,1,0))+IF(ISERROR(VLOOKUP($C66,$AB$115:$AD$186,3,FALSE)=1),0,IF(VLOOKUP($C66,$AB$115:$AD$186,3,FALSE)=1,1,0))+IF(ISERROR(VLOOKUP($C66,$AE$115:$AG$186,3,FALSE)=1),0,IF(VLOOKUP($C66,$AE$115:$AG$186,3,FALSE)=1,1,0))+IF(ISERROR(VLOOKUP($C66,$AH$115:$AJ$186,3,FALSE)=1),0,IF(VLOOKUP($C66,$AH$115:$AJ$186,3,FALSE)=1,1,0))+IF(ISERROR(VLOOKUP($C66,$AK$115:$AM$186,3,FALSE)=1),0,IF(VLOOKUP($C66,$AK$115:$AM$186,3,FALSE)=1,1,0))+IF(ISERROR(VLOOKUP($C66,$AN$115:$AP$186,3,FALSE)=1),0,IF(VLOOKUP($C66,$AN$115:$AP$186,3,FALSE)=1,1,0))+IF(ISERROR(VLOOKUP($C66,$AQ$115:$AS$186,3,FALSE)=1),0,IF(VLOOKUP($C66,$AQ$115:$AS$186,3,FALSE)=1,1,0))+IF(ISERROR(VLOOKUP($C66,$AT$115:$AV$186,3,FALSE)=1),0,IF(VLOOKUP($C66,$AT$115:$AV$186,3,FALSE)=1,1,0))+IF(ISERROR(VLOOKUP($C66,$AW$115:$AY$186,3,FALSE)=1),0,IF(VLOOKUP($C66,$AW$115:$AY$186,3,FALSE)=1,1,0))+IF(ISERROR(VLOOKUP($C66,$AZ$115:$BB$186,3,FALSE)=1),0,IF(VLOOKUP($C66,$AZ$115:$BB$186,3,FALSE)=1,1,0))+IF(ISERROR(VLOOKUP($C66,$BC$115:$BE$186,3,FALSE)=1),0,IF(VLOOKUP($C66,$BC$115:$BE$186,3,FALSE)=1,1,0))+IF(ISERROR(VLOOKUP($C66,$BF$115:$BH$186,3,FALSE)=1),0,IF(VLOOKUP($C66,$BF$115:$BH$186,3,FALSE)=1,1,0))+IF(ISERROR(VLOOKUP($C66,$BI$115:$BK$186,3,FALSE)=1),0,IF(VLOOKUP($C66,$BI$115:$BK$186,3,FALSE)=1,1,0))</f>
        <v>20</v>
      </c>
      <c r="AF66">
        <f t="shared" ref="AF66:AF95" si="26">IF(ISERROR(VLOOKUP($C66,$A$115:$C$186,3,FALSE)=2),0,IF(VLOOKUP($C66,$A$115:$C$186,3,FALSE)=2,1,0))+IF(ISERROR(VLOOKUP($C66,$D$115:$F$186,3,FALSE)=2),0,IF(VLOOKUP($C66,$D$115:$F$186,3,FALSE)=2,1,0))+IF(ISERROR(VLOOKUP($C66,$G$115:$I$186,3,FALSE)=2),0,IF(VLOOKUP($C66,$G$115:$I$186,3,FALSE)=2,1,0))+IF(ISERROR(VLOOKUP($C66,$J$115:$L$186,3,FALSE)=2),0,IF(VLOOKUP($C66,$J$115:$L$186,3,FALSE)=2,1,0))+IF(ISERROR(VLOOKUP($C66,$M$115:$O$186,3,FALSE)=2),0,IF(VLOOKUP($C66,$M$115:$O$186,3,FALSE)=2,1,0))+IF(ISERROR(VLOOKUP($C66,$P$115:$R$186,3,FALSE)=2),0,IF(VLOOKUP($C66,$P$115:$R$186,3,FALSE)=2,1,0))+IF(ISERROR(VLOOKUP($C66,$S$115:$U$186,3,FALSE)=2),0,IF(VLOOKUP($C66,$S$115:$U$186,3,FALSE)=2,1,0))+IF(ISERROR(VLOOKUP($C66,$V$115:$X$186,3,FALSE)=2),0,IF(VLOOKUP($C66,$V$115:$X$186,3,FALSE)=2,1,0))+IF(ISERROR(VLOOKUP($C66,$Y$115:$AA$186,3,FALSE)=2),0,IF(VLOOKUP($C66,$Y$115:$AA$186,3,FALSE)=2,1,0))+IF(ISERROR(VLOOKUP($C66,$AB$115:$AD$186,3,FALSE)=2),0,IF(VLOOKUP($C66,$AB$115:$AD$186,3,FALSE)=2,1,0))+IF(ISERROR(VLOOKUP($C66,$AE$115:$AG$186,3,FALSE)=2),0,IF(VLOOKUP($C66,$AE$115:$AG$186,3,FALSE)=2,1,0))+IF(ISERROR(VLOOKUP($C66,$AH$115:$AJ$186,3,FALSE)=2),0,IF(VLOOKUP($C66,$AH$115:$AJ$186,3,FALSE)=2,1,0))+IF(ISERROR(VLOOKUP($C66,$AK$115:$AM$186,3,FALSE)=2),0,IF(VLOOKUP($C66,$AK$115:$AM$186,3,FALSE)=2,1,0))+IF(ISERROR(VLOOKUP($C66,$AN$115:$AP$186,3,FALSE)=2),0,IF(VLOOKUP($C66,$AN$115:$AP$186,3,FALSE)=2,1,0))+IF(ISERROR(VLOOKUP($C66,$AQ$115:$AS$186,3,FALSE)=2),0,IF(VLOOKUP($C66,$AQ$115:$AS$186,3,FALSE)=2,1,0))+IF(ISERROR(VLOOKUP($C66,$AT$115:$AV$186,3,FALSE)=2),0,IF(VLOOKUP($C66,$AT$115:$AV$186,3,FALSE)=2,1,0))+IF(ISERROR(VLOOKUP($C66,$AW$115:$AY$186,3,FALSE)=2),0,IF(VLOOKUP($C66,$AW$115:$AY$186,3,FALSE)=2,1,0))+IF(ISERROR(VLOOKUP($C66,$AZ$115:$BB$186,3,FALSE)=2),0,IF(VLOOKUP($C66,$AZ$115:$BB$186,3,FALSE)=2,1,0))+IF(ISERROR(VLOOKUP($C66,$BC$115:$BE$186,3,FALSE)=2),0,IF(VLOOKUP($C66,$BC$115:$BE$186,3,FALSE)=2,1,0))+IF(ISERROR(VLOOKUP($C66,$BF$115:$BH$186,3,FALSE)=2),0,IF(VLOOKUP($C66,$BF$115:$BH$186,3,FALSE)=2,1,0))+IF(ISERROR(VLOOKUP($C66,$BI$115:$BK$186,3,FALSE)=2),0,IF(VLOOKUP($C66,$BI$115:$BK$186,3,FALSE)=2,1,0))</f>
        <v>1</v>
      </c>
      <c r="AG66">
        <f t="shared" ref="AG66:AG95" si="27">IF(ISERROR(VLOOKUP($C66,$A$115:$C$186,3,FALSE)=3),0,IF(VLOOKUP($C66,$A$115:$C$186,3,FALSE)=3,1,0))+IF(ISERROR(VLOOKUP($C66,$D$115:$F$186,3,FALSE)=3),0,IF(VLOOKUP($C66,$D$115:$F$186,3,FALSE)=3,1,0))+IF(ISERROR(VLOOKUP($C66,$G$115:$I$186,3,FALSE)=3),0,IF(VLOOKUP($C66,$G$115:$I$186,3,FALSE)=3,1,0))+IF(ISERROR(VLOOKUP($C66,$J$115:$L$186,3,FALSE)=3),0,IF(VLOOKUP($C66,$J$115:$L$186,3,FALSE)=3,1,0))+IF(ISERROR(VLOOKUP($C66,$M$115:$O$186,3,FALSE)=3),0,IF(VLOOKUP($C66,$M$115:$O$186,3,FALSE)=3,1,0))+IF(ISERROR(VLOOKUP($C66,$P$115:$R$186,3,FALSE)=3),0,IF(VLOOKUP($C66,$P$115:$R$186,3,FALSE)=3,1,0))+IF(ISERROR(VLOOKUP($C66,$S$115:$U$186,3,FALSE)=3),0,IF(VLOOKUP($C66,$S$115:$U$186,3,FALSE)=3,1,0))+IF(ISERROR(VLOOKUP($C66,$V$115:$X$186,3,FALSE)=3),0,IF(VLOOKUP($C66,$V$115:$X$186,3,FALSE)=3,1,0))+IF(ISERROR(VLOOKUP($C66,$Y$115:$AA$186,3,FALSE)=3),0,IF(VLOOKUP($C66,$Y$115:$AA$186,3,FALSE)=3,1,0))+IF(ISERROR(VLOOKUP($C66,$AB$115:$AD$186,3,FALSE)=3),0,IF(VLOOKUP($C66,$AB$115:$AD$186,3,FALSE)=3,1,0))+IF(ISERROR(VLOOKUP($C66,$AE$115:$AG$186,3,FALSE)=3),0,IF(VLOOKUP($C66,$AE$115:$AG$186,3,FALSE)=3,1,0))+IF(ISERROR(VLOOKUP($C66,$AH$115:$AJ$186,3,FALSE)=3),0,IF(VLOOKUP($C66,$AH$115:$AJ$186,3,FALSE)=3,1,0))+IF(ISERROR(VLOOKUP($C66,$AK$115:$AM$186,3,FALSE)=3),0,IF(VLOOKUP($C66,$AK$115:$AM$186,3,FALSE)=3,1,0))+IF(ISERROR(VLOOKUP($C66,$AN$115:$AP$186,3,FALSE)=3),0,IF(VLOOKUP($C66,$AN$115:$AP$186,3,FALSE)=3,1,0))+IF(ISERROR(VLOOKUP($C66,$AQ$115:$AS$186,3,FALSE)=3),0,IF(VLOOKUP($C66,$AQ$115:$AS$186,3,FALSE)=3,1,0))+IF(ISERROR(VLOOKUP($C66,$AT$115:$AV$186,3,FALSE)=3),0,IF(VLOOKUP($C66,$AT$115:$AV$186,3,FALSE)=3,1,0))+IF(ISERROR(VLOOKUP($C66,$AW$115:$AY$186,3,FALSE)=3),0,IF(VLOOKUP($C66,$AW$115:$AY$186,3,FALSE)=3,1,0))+IF(ISERROR(VLOOKUP($C66,$AZ$115:$BB$186,3,FALSE)=3),0,IF(VLOOKUP($C66,$AZ$115:$BB$186,3,FALSE)=3,1,0))+IF(ISERROR(VLOOKUP($C66,$BC$115:$BE$186,3,FALSE)=3),0,IF(VLOOKUP($C66,$BC$115:$BE$186,3,FALSE)=3,1,0))+IF(ISERROR(VLOOKUP($C66,$BF$115:$BH$186,3,FALSE)=3),0,IF(VLOOKUP($C66,$BF$115:$BH$186,3,FALSE)=3,1,0))+IF(ISERROR(VLOOKUP($C66,$BI$115:$BK$186,3,FALSE)=3),0,IF(VLOOKUP($C66,$BI$115:$BK$186,3,FALSE)=3,1,0))</f>
        <v>0</v>
      </c>
      <c r="AH66">
        <f t="shared" ref="AH66:AH95" si="28">IF(ISERROR(VLOOKUP($C66,$A$115:$C$186,3,FALSE)=4),0,IF(VLOOKUP($C66,$A$115:$C$186,3,FALSE)=4,1,0))+IF(ISERROR(VLOOKUP($C66,$D$115:$F$186,3,FALSE)=4),0,IF(VLOOKUP($C66,$D$115:$F$186,3,FALSE)=4,1,0))+IF(ISERROR(VLOOKUP($C66,$G$115:$I$186,3,FALSE)=4),0,IF(VLOOKUP($C66,$G$115:$I$186,3,FALSE)=4,1,0))+IF(ISERROR(VLOOKUP($C66,$J$115:$L$186,3,FALSE)=4),0,IF(VLOOKUP($C66,$J$115:$L$186,3,FALSE)=4,1,0))+IF(ISERROR(VLOOKUP($C66,$M$115:$O$186,3,FALSE)=4),0,IF(VLOOKUP($C66,$M$115:$O$186,3,FALSE)=4,1,0))+IF(ISERROR(VLOOKUP($C66,$P$115:$R$186,3,FALSE)=4),0,IF(VLOOKUP($C66,$P$115:$R$186,3,FALSE)=4,1,0))+IF(ISERROR(VLOOKUP($C66,$S$115:$U$186,3,FALSE)=4),0,IF(VLOOKUP($C66,$S$115:$U$186,3,FALSE)=4,1,0))+IF(ISERROR(VLOOKUP($C66,$V$115:$X$186,3,FALSE)=4),0,IF(VLOOKUP($C66,$V$115:$X$186,3,FALSE)=4,1,0))+IF(ISERROR(VLOOKUP($C66,$Y$115:$AA$186,3,FALSE)=4),0,IF(VLOOKUP($C66,$Y$115:$AA$186,3,FALSE)=4,1,0))+IF(ISERROR(VLOOKUP($C66,$AB$115:$AD$186,3,FALSE)=4),0,IF(VLOOKUP($C66,$AB$115:$AD$186,3,FALSE)=4,1,0))+IF(ISERROR(VLOOKUP($C66,$AE$115:$AG$186,3,FALSE)=4),0,IF(VLOOKUP($C66,$AE$115:$AG$186,3,FALSE)=4,1,0))+IF(ISERROR(VLOOKUP($C66,$AH$115:$AJ$186,3,FALSE)=4),0,IF(VLOOKUP($C66,$AH$115:$AJ$186,3,FALSE)=4,1,0))+IF(ISERROR(VLOOKUP($C66,$AK$115:$AM$186,3,FALSE)=4),0,IF(VLOOKUP($C66,$AK$115:$AM$186,3,FALSE)=4,1,0))+IF(ISERROR(VLOOKUP($C66,$AN$115:$AP$186,3,FALSE)=4),0,IF(VLOOKUP($C66,$AN$115:$AP$186,3,FALSE)=4,1,0))+IF(ISERROR(VLOOKUP($C66,$AQ$115:$AS$186,3,FALSE)=4),0,IF(VLOOKUP($C66,$AQ$115:$AS$186,3,FALSE)=4,1,0))+IF(ISERROR(VLOOKUP($C66,$AT$115:$AV$186,3,FALSE)=4),0,IF(VLOOKUP($C66,$AT$115:$AV$186,3,FALSE)=4,1,0))+IF(ISERROR(VLOOKUP($C66,$AW$115:$AY$186,3,FALSE)=4),0,IF(VLOOKUP($C66,$AW$115:$AY$186,3,FALSE)=4,1,0))+IF(ISERROR(VLOOKUP($C66,$AZ$115:$BB$186,3,FALSE)=4),0,IF(VLOOKUP($C66,$AZ$115:$BB$186,3,FALSE)=4,1,0))+IF(ISERROR(VLOOKUP($C66,$BC$115:$BE$186,3,FALSE)=4),0,IF(VLOOKUP($C66,$BC$115:$BE$186,3,FALSE)=4,1,0))+IF(ISERROR(VLOOKUP($C66,$BF$115:$BH$186,3,FALSE)=4),0,IF(VLOOKUP($C66,$BF$115:$BH$186,3,FALSE)=4,1,0))+IF(ISERROR(VLOOKUP($C66,$BI$115:$BK$186,3,FALSE)=4),0,IF(VLOOKUP($C66,$BI$115:$BK$186,3,FALSE)=4,1,0))</f>
        <v>0</v>
      </c>
      <c r="AI66">
        <f t="shared" si="10"/>
        <v>21</v>
      </c>
      <c r="AJ66" t="str">
        <f t="shared" si="11"/>
        <v/>
      </c>
      <c r="AK66" t="s">
        <v>236</v>
      </c>
      <c r="AL66" s="43">
        <f t="shared" si="12"/>
        <v>21</v>
      </c>
      <c r="AM66" s="43">
        <f t="shared" si="13"/>
        <v>0</v>
      </c>
      <c r="AN66" s="43">
        <f t="shared" si="14"/>
        <v>0</v>
      </c>
      <c r="AO66" s="43">
        <f t="shared" si="15"/>
        <v>0</v>
      </c>
    </row>
    <row r="67" spans="1:41" x14ac:dyDescent="0.25">
      <c r="A67" t="s">
        <v>104</v>
      </c>
      <c r="B67" t="s">
        <v>105</v>
      </c>
      <c r="C67" s="1" t="s">
        <v>106</v>
      </c>
      <c r="D67" s="1" t="s">
        <v>9</v>
      </c>
      <c r="E67" s="1" t="s">
        <v>9</v>
      </c>
      <c r="F67" s="1" t="s">
        <v>9</v>
      </c>
      <c r="G67" s="1">
        <v>22</v>
      </c>
      <c r="H67" s="1">
        <v>29</v>
      </c>
      <c r="I67" s="1">
        <v>-11</v>
      </c>
      <c r="J67" s="1" t="s">
        <v>9</v>
      </c>
      <c r="K67" s="1" t="s">
        <v>9</v>
      </c>
      <c r="L67" s="1">
        <v>9</v>
      </c>
      <c r="M67" s="1" t="s">
        <v>9</v>
      </c>
      <c r="N67" s="1" t="s">
        <v>9</v>
      </c>
      <c r="O67" s="1" t="s">
        <v>9</v>
      </c>
      <c r="P67" s="1" t="s">
        <v>9</v>
      </c>
      <c r="Q67" s="1" t="s">
        <v>9</v>
      </c>
      <c r="R67" s="1" t="s">
        <v>9</v>
      </c>
      <c r="S67" s="1" t="s">
        <v>9</v>
      </c>
      <c r="T67" s="1" t="s">
        <v>9</v>
      </c>
      <c r="U67" s="1" t="s">
        <v>9</v>
      </c>
      <c r="V67" s="1" t="s">
        <v>9</v>
      </c>
      <c r="W67" s="1" t="s">
        <v>9</v>
      </c>
      <c r="X67" s="1" t="s">
        <v>9</v>
      </c>
      <c r="Y67" s="40">
        <f t="shared" si="20"/>
        <v>49</v>
      </c>
      <c r="Z67" s="2">
        <f t="shared" si="21"/>
        <v>4</v>
      </c>
      <c r="AA67" s="2">
        <f t="shared" si="22"/>
        <v>3</v>
      </c>
      <c r="AB67" s="2">
        <f t="shared" si="23"/>
        <v>0</v>
      </c>
      <c r="AC67" s="2">
        <f t="shared" si="24"/>
        <v>1</v>
      </c>
      <c r="AE67">
        <f t="shared" si="25"/>
        <v>0</v>
      </c>
      <c r="AF67">
        <f t="shared" si="26"/>
        <v>3</v>
      </c>
      <c r="AG67">
        <f t="shared" si="27"/>
        <v>0</v>
      </c>
      <c r="AH67">
        <f t="shared" si="28"/>
        <v>1</v>
      </c>
      <c r="AI67">
        <f t="shared" ref="AI67:AI95" si="29">SUM(AE67:AH67)</f>
        <v>4</v>
      </c>
      <c r="AJ67" t="str">
        <f t="shared" ref="AJ67:AJ95" si="30">IF(AI67=Z67,"","no")</f>
        <v/>
      </c>
      <c r="AK67" t="s">
        <v>106</v>
      </c>
      <c r="AL67" s="43">
        <f t="shared" ref="AL67:AL95" si="31">COUNTIF($A$115:$BI$130,$AK67)</f>
        <v>0</v>
      </c>
      <c r="AM67" s="43">
        <f t="shared" ref="AM67:AM95" si="32">COUNTIF($A$131:$AZ$146,$AK67)</f>
        <v>0</v>
      </c>
      <c r="AN67" s="43">
        <f t="shared" ref="AN67:AN95" si="33">COUNTIF($A$147:$AZ$162,$AK67)</f>
        <v>0</v>
      </c>
      <c r="AO67" s="43">
        <f t="shared" ref="AO67:AO95" si="34">COUNTIF($A$162:$AZ$186,$AK67)</f>
        <v>4</v>
      </c>
    </row>
    <row r="68" spans="1:41" x14ac:dyDescent="0.25">
      <c r="A68" t="s">
        <v>654</v>
      </c>
      <c r="B68" t="s">
        <v>655</v>
      </c>
      <c r="C68" s="1" t="s">
        <v>605</v>
      </c>
      <c r="D68" s="1" t="s">
        <v>9</v>
      </c>
      <c r="E68" s="1" t="s">
        <v>9</v>
      </c>
      <c r="F68" s="1" t="s">
        <v>9</v>
      </c>
      <c r="G68" s="1" t="s">
        <v>9</v>
      </c>
      <c r="H68" s="1" t="s">
        <v>9</v>
      </c>
      <c r="I68" s="1" t="s">
        <v>9</v>
      </c>
      <c r="J68" s="1" t="s">
        <v>9</v>
      </c>
      <c r="K68" s="1" t="s">
        <v>9</v>
      </c>
      <c r="L68" s="1" t="s">
        <v>9</v>
      </c>
      <c r="M68" s="1" t="s">
        <v>9</v>
      </c>
      <c r="N68" s="1" t="s">
        <v>9</v>
      </c>
      <c r="O68" s="1" t="s">
        <v>9</v>
      </c>
      <c r="P68" s="1" t="s">
        <v>9</v>
      </c>
      <c r="Q68" s="1" t="s">
        <v>9</v>
      </c>
      <c r="R68" s="1" t="s">
        <v>9</v>
      </c>
      <c r="S68" s="1" t="s">
        <v>9</v>
      </c>
      <c r="T68" s="1" t="s">
        <v>9</v>
      </c>
      <c r="U68" s="1" t="s">
        <v>9</v>
      </c>
      <c r="V68" s="1" t="s">
        <v>9</v>
      </c>
      <c r="W68" s="1" t="s">
        <v>9</v>
      </c>
      <c r="X68" s="1" t="s">
        <v>9</v>
      </c>
      <c r="Y68" s="40">
        <f t="shared" si="20"/>
        <v>0</v>
      </c>
      <c r="Z68" s="2">
        <f t="shared" si="21"/>
        <v>0</v>
      </c>
      <c r="AA68" s="2">
        <f t="shared" si="22"/>
        <v>0</v>
      </c>
      <c r="AB68" s="2">
        <f t="shared" si="23"/>
        <v>0</v>
      </c>
      <c r="AC68" s="2">
        <f t="shared" si="24"/>
        <v>0</v>
      </c>
      <c r="AE68">
        <f t="shared" si="25"/>
        <v>0</v>
      </c>
      <c r="AF68">
        <f t="shared" si="26"/>
        <v>0</v>
      </c>
      <c r="AG68">
        <f t="shared" si="27"/>
        <v>0</v>
      </c>
      <c r="AH68">
        <f t="shared" si="28"/>
        <v>0</v>
      </c>
      <c r="AI68">
        <f t="shared" si="29"/>
        <v>0</v>
      </c>
      <c r="AJ68" t="str">
        <f t="shared" si="30"/>
        <v/>
      </c>
      <c r="AK68" t="s">
        <v>605</v>
      </c>
      <c r="AL68" s="43">
        <f t="shared" si="31"/>
        <v>0</v>
      </c>
      <c r="AM68" s="43">
        <f t="shared" si="32"/>
        <v>0</v>
      </c>
      <c r="AN68" s="43">
        <f t="shared" si="33"/>
        <v>0</v>
      </c>
      <c r="AO68" s="43">
        <f t="shared" si="34"/>
        <v>0</v>
      </c>
    </row>
    <row r="69" spans="1:41" x14ac:dyDescent="0.25">
      <c r="A69" t="s">
        <v>113</v>
      </c>
      <c r="B69" t="s">
        <v>114</v>
      </c>
      <c r="C69" s="1" t="s">
        <v>115</v>
      </c>
      <c r="D69" s="1">
        <v>-3</v>
      </c>
      <c r="E69" s="1">
        <v>-2</v>
      </c>
      <c r="F69" s="1">
        <v>-10</v>
      </c>
      <c r="G69" s="1">
        <v>-9</v>
      </c>
      <c r="H69" s="1">
        <v>-5</v>
      </c>
      <c r="I69" s="1">
        <v>6</v>
      </c>
      <c r="J69" s="1">
        <v>0</v>
      </c>
      <c r="K69" s="1">
        <v>1</v>
      </c>
      <c r="L69" s="1">
        <v>20</v>
      </c>
      <c r="M69" s="1">
        <v>-3</v>
      </c>
      <c r="N69" s="1" t="s">
        <v>9</v>
      </c>
      <c r="O69" s="1" t="s">
        <v>9</v>
      </c>
      <c r="P69" s="1">
        <v>-5</v>
      </c>
      <c r="Q69" s="1">
        <v>16</v>
      </c>
      <c r="R69" s="1">
        <v>-11</v>
      </c>
      <c r="S69" s="1">
        <v>2</v>
      </c>
      <c r="T69" s="1" t="s">
        <v>9</v>
      </c>
      <c r="U69" s="1">
        <v>16</v>
      </c>
      <c r="V69" s="1" t="s">
        <v>9</v>
      </c>
      <c r="W69" s="1" t="s">
        <v>9</v>
      </c>
      <c r="X69" s="1" t="s">
        <v>9</v>
      </c>
      <c r="Y69" s="40">
        <f t="shared" si="20"/>
        <v>13</v>
      </c>
      <c r="Z69" s="2">
        <f t="shared" si="21"/>
        <v>15</v>
      </c>
      <c r="AA69" s="2">
        <f t="shared" si="22"/>
        <v>6</v>
      </c>
      <c r="AB69" s="2">
        <f t="shared" si="23"/>
        <v>1</v>
      </c>
      <c r="AC69" s="2">
        <f t="shared" si="24"/>
        <v>8</v>
      </c>
      <c r="AE69">
        <f t="shared" si="25"/>
        <v>5</v>
      </c>
      <c r="AF69">
        <f t="shared" si="26"/>
        <v>7</v>
      </c>
      <c r="AG69">
        <f t="shared" si="27"/>
        <v>3</v>
      </c>
      <c r="AH69">
        <f t="shared" si="28"/>
        <v>0</v>
      </c>
      <c r="AI69">
        <f t="shared" si="29"/>
        <v>15</v>
      </c>
      <c r="AJ69" t="str">
        <f t="shared" si="30"/>
        <v/>
      </c>
      <c r="AK69" t="s">
        <v>115</v>
      </c>
      <c r="AL69" s="43">
        <f t="shared" si="31"/>
        <v>0</v>
      </c>
      <c r="AM69" s="43">
        <f t="shared" si="32"/>
        <v>10</v>
      </c>
      <c r="AN69" s="43">
        <f t="shared" si="33"/>
        <v>5</v>
      </c>
      <c r="AO69" s="43">
        <f t="shared" si="34"/>
        <v>0</v>
      </c>
    </row>
    <row r="70" spans="1:41" x14ac:dyDescent="0.25">
      <c r="A70" t="s">
        <v>585</v>
      </c>
      <c r="B70" t="s">
        <v>586</v>
      </c>
      <c r="C70" s="1" t="s">
        <v>557</v>
      </c>
      <c r="D70" s="1">
        <v>8</v>
      </c>
      <c r="E70" s="1">
        <v>8</v>
      </c>
      <c r="F70" s="1">
        <v>24</v>
      </c>
      <c r="G70" s="1">
        <v>5</v>
      </c>
      <c r="H70" s="1">
        <v>3</v>
      </c>
      <c r="I70" s="1">
        <v>2</v>
      </c>
      <c r="J70" s="1">
        <v>12</v>
      </c>
      <c r="K70" s="1">
        <v>-6</v>
      </c>
      <c r="L70" s="1">
        <v>13</v>
      </c>
      <c r="M70" s="1">
        <v>14</v>
      </c>
      <c r="N70" s="1">
        <v>2</v>
      </c>
      <c r="O70" s="1">
        <v>12</v>
      </c>
      <c r="P70" s="1">
        <v>3</v>
      </c>
      <c r="Q70" s="1">
        <v>0</v>
      </c>
      <c r="R70" s="1">
        <v>6</v>
      </c>
      <c r="S70" s="1">
        <v>-14</v>
      </c>
      <c r="T70" s="1">
        <v>18</v>
      </c>
      <c r="U70" s="1">
        <v>-16</v>
      </c>
      <c r="V70" s="1">
        <v>10</v>
      </c>
      <c r="W70" s="1">
        <v>-1</v>
      </c>
      <c r="X70" s="1">
        <v>20</v>
      </c>
      <c r="Y70" s="40">
        <f t="shared" si="20"/>
        <v>123</v>
      </c>
      <c r="Z70" s="2">
        <f t="shared" si="21"/>
        <v>21</v>
      </c>
      <c r="AA70" s="2">
        <f t="shared" si="22"/>
        <v>16</v>
      </c>
      <c r="AB70" s="2">
        <f t="shared" si="23"/>
        <v>1</v>
      </c>
      <c r="AC70" s="2">
        <f t="shared" si="24"/>
        <v>4</v>
      </c>
      <c r="AE70">
        <f t="shared" si="25"/>
        <v>0</v>
      </c>
      <c r="AF70">
        <f t="shared" si="26"/>
        <v>0</v>
      </c>
      <c r="AG70">
        <f t="shared" si="27"/>
        <v>0</v>
      </c>
      <c r="AH70">
        <f t="shared" si="28"/>
        <v>21</v>
      </c>
      <c r="AI70">
        <f t="shared" si="29"/>
        <v>21</v>
      </c>
      <c r="AJ70" t="str">
        <f t="shared" si="30"/>
        <v/>
      </c>
      <c r="AK70" t="s">
        <v>557</v>
      </c>
      <c r="AL70" s="43">
        <f t="shared" si="31"/>
        <v>21</v>
      </c>
      <c r="AM70" s="43">
        <f t="shared" si="32"/>
        <v>0</v>
      </c>
      <c r="AN70" s="43">
        <f t="shared" si="33"/>
        <v>0</v>
      </c>
      <c r="AO70" s="43">
        <f t="shared" si="34"/>
        <v>0</v>
      </c>
    </row>
    <row r="71" spans="1:41" x14ac:dyDescent="0.25">
      <c r="A71" t="s">
        <v>572</v>
      </c>
      <c r="B71" t="s">
        <v>783</v>
      </c>
      <c r="C71" s="1" t="s">
        <v>766</v>
      </c>
      <c r="D71" s="1">
        <v>-2</v>
      </c>
      <c r="E71" s="1">
        <v>-1</v>
      </c>
      <c r="F71" s="1" t="s">
        <v>9</v>
      </c>
      <c r="G71" s="1">
        <v>-28</v>
      </c>
      <c r="H71" s="1">
        <v>20</v>
      </c>
      <c r="I71" s="1">
        <v>-10</v>
      </c>
      <c r="J71" s="1">
        <v>-10</v>
      </c>
      <c r="K71" s="1">
        <v>0</v>
      </c>
      <c r="L71" s="1">
        <v>-5</v>
      </c>
      <c r="M71" s="1">
        <v>3</v>
      </c>
      <c r="N71" s="1">
        <v>-5</v>
      </c>
      <c r="O71" s="1">
        <v>13</v>
      </c>
      <c r="P71" s="1" t="s">
        <v>9</v>
      </c>
      <c r="Q71" s="1">
        <v>16</v>
      </c>
      <c r="R71" s="1">
        <v>6</v>
      </c>
      <c r="S71" s="1">
        <v>-1</v>
      </c>
      <c r="T71" s="1" t="s">
        <v>9</v>
      </c>
      <c r="U71" s="1">
        <v>-2</v>
      </c>
      <c r="V71" s="1" t="s">
        <v>9</v>
      </c>
      <c r="W71" s="1" t="s">
        <v>9</v>
      </c>
      <c r="X71" s="1" t="s">
        <v>9</v>
      </c>
      <c r="Y71" s="40">
        <f t="shared" si="20"/>
        <v>-6</v>
      </c>
      <c r="Z71" s="2">
        <f t="shared" si="21"/>
        <v>15</v>
      </c>
      <c r="AA71" s="2">
        <f t="shared" si="22"/>
        <v>5</v>
      </c>
      <c r="AB71" s="2">
        <f t="shared" si="23"/>
        <v>1</v>
      </c>
      <c r="AC71" s="2">
        <f t="shared" si="24"/>
        <v>9</v>
      </c>
      <c r="AE71">
        <f t="shared" si="25"/>
        <v>0</v>
      </c>
      <c r="AF71">
        <f t="shared" si="26"/>
        <v>5</v>
      </c>
      <c r="AG71">
        <f t="shared" si="27"/>
        <v>10</v>
      </c>
      <c r="AH71">
        <f t="shared" si="28"/>
        <v>0</v>
      </c>
      <c r="AI71">
        <f t="shared" si="29"/>
        <v>15</v>
      </c>
      <c r="AJ71" t="str">
        <f t="shared" si="30"/>
        <v/>
      </c>
      <c r="AK71" t="s">
        <v>766</v>
      </c>
      <c r="AL71" s="43">
        <f t="shared" si="31"/>
        <v>0</v>
      </c>
      <c r="AM71" s="43">
        <f t="shared" si="32"/>
        <v>0</v>
      </c>
      <c r="AN71" s="43">
        <f t="shared" si="33"/>
        <v>9</v>
      </c>
      <c r="AO71" s="43">
        <f t="shared" si="34"/>
        <v>6</v>
      </c>
    </row>
    <row r="72" spans="1:41" x14ac:dyDescent="0.25">
      <c r="A72" t="s">
        <v>210</v>
      </c>
      <c r="B72" t="s">
        <v>690</v>
      </c>
      <c r="C72" s="1" t="s">
        <v>710</v>
      </c>
      <c r="D72" s="1">
        <v>-16</v>
      </c>
      <c r="E72" s="1">
        <v>2</v>
      </c>
      <c r="F72" s="1">
        <v>-9</v>
      </c>
      <c r="G72" s="1">
        <v>11</v>
      </c>
      <c r="H72" s="1" t="s">
        <v>9</v>
      </c>
      <c r="I72" s="1">
        <v>11</v>
      </c>
      <c r="J72" s="1">
        <v>6</v>
      </c>
      <c r="K72" s="1">
        <v>5</v>
      </c>
      <c r="L72" s="1">
        <v>12</v>
      </c>
      <c r="M72" s="1">
        <v>-7</v>
      </c>
      <c r="N72" s="1">
        <v>-12</v>
      </c>
      <c r="O72" s="1" t="s">
        <v>9</v>
      </c>
      <c r="P72" s="1">
        <v>-8</v>
      </c>
      <c r="Q72" s="1">
        <v>6</v>
      </c>
      <c r="R72" s="1">
        <v>-6</v>
      </c>
      <c r="S72" s="1" t="s">
        <v>9</v>
      </c>
      <c r="T72" s="1" t="s">
        <v>9</v>
      </c>
      <c r="U72" s="1" t="s">
        <v>9</v>
      </c>
      <c r="V72" s="1" t="s">
        <v>9</v>
      </c>
      <c r="W72" s="1" t="s">
        <v>9</v>
      </c>
      <c r="X72" s="1" t="s">
        <v>9</v>
      </c>
      <c r="Y72" s="40">
        <f t="shared" si="20"/>
        <v>-5</v>
      </c>
      <c r="Z72" s="2">
        <f t="shared" si="21"/>
        <v>13</v>
      </c>
      <c r="AA72" s="2">
        <f t="shared" si="22"/>
        <v>7</v>
      </c>
      <c r="AB72" s="2">
        <f t="shared" si="23"/>
        <v>0</v>
      </c>
      <c r="AC72" s="2">
        <f t="shared" si="24"/>
        <v>6</v>
      </c>
      <c r="AE72">
        <f t="shared" si="25"/>
        <v>1</v>
      </c>
      <c r="AF72">
        <f t="shared" si="26"/>
        <v>3</v>
      </c>
      <c r="AG72">
        <f t="shared" si="27"/>
        <v>3</v>
      </c>
      <c r="AH72">
        <f t="shared" si="28"/>
        <v>6</v>
      </c>
      <c r="AI72">
        <f t="shared" si="29"/>
        <v>13</v>
      </c>
      <c r="AJ72" t="str">
        <f t="shared" si="30"/>
        <v/>
      </c>
      <c r="AK72" t="s">
        <v>710</v>
      </c>
      <c r="AL72" s="43">
        <f t="shared" si="31"/>
        <v>0</v>
      </c>
      <c r="AM72" s="43">
        <f t="shared" si="32"/>
        <v>0</v>
      </c>
      <c r="AN72" s="43">
        <f t="shared" si="33"/>
        <v>0</v>
      </c>
      <c r="AO72" s="43">
        <f t="shared" si="34"/>
        <v>13</v>
      </c>
    </row>
    <row r="73" spans="1:41" x14ac:dyDescent="0.25">
      <c r="A73" t="s">
        <v>122</v>
      </c>
      <c r="B73" t="s">
        <v>123</v>
      </c>
      <c r="C73" s="1" t="s">
        <v>124</v>
      </c>
      <c r="D73" s="1">
        <v>13</v>
      </c>
      <c r="E73" s="1">
        <v>12</v>
      </c>
      <c r="F73" s="1">
        <v>-9</v>
      </c>
      <c r="G73" s="1">
        <v>11</v>
      </c>
      <c r="H73" s="1" t="s">
        <v>9</v>
      </c>
      <c r="I73" s="1">
        <v>11</v>
      </c>
      <c r="J73" s="1">
        <v>-14</v>
      </c>
      <c r="K73" s="1" t="s">
        <v>9</v>
      </c>
      <c r="L73" s="1">
        <v>8</v>
      </c>
      <c r="M73" s="1">
        <v>-7</v>
      </c>
      <c r="N73" s="1">
        <v>-12</v>
      </c>
      <c r="O73" s="1">
        <v>-21</v>
      </c>
      <c r="P73" s="1">
        <v>-1</v>
      </c>
      <c r="Q73" s="1" t="s">
        <v>9</v>
      </c>
      <c r="R73" s="1">
        <v>4</v>
      </c>
      <c r="S73" s="1">
        <v>5</v>
      </c>
      <c r="T73" s="1" t="s">
        <v>9</v>
      </c>
      <c r="U73" s="1">
        <v>25</v>
      </c>
      <c r="V73" s="1" t="s">
        <v>9</v>
      </c>
      <c r="W73" s="1" t="s">
        <v>9</v>
      </c>
      <c r="X73" s="1" t="s">
        <v>9</v>
      </c>
      <c r="Y73" s="40">
        <f t="shared" si="20"/>
        <v>25</v>
      </c>
      <c r="Z73" s="2">
        <f t="shared" si="21"/>
        <v>14</v>
      </c>
      <c r="AA73" s="2">
        <f t="shared" si="22"/>
        <v>8</v>
      </c>
      <c r="AB73" s="2">
        <f t="shared" si="23"/>
        <v>0</v>
      </c>
      <c r="AC73" s="2">
        <f t="shared" si="24"/>
        <v>6</v>
      </c>
      <c r="AE73">
        <f t="shared" si="25"/>
        <v>0</v>
      </c>
      <c r="AF73">
        <f t="shared" si="26"/>
        <v>12</v>
      </c>
      <c r="AG73">
        <f t="shared" si="27"/>
        <v>2</v>
      </c>
      <c r="AH73">
        <f t="shared" si="28"/>
        <v>0</v>
      </c>
      <c r="AI73">
        <f t="shared" si="29"/>
        <v>14</v>
      </c>
      <c r="AJ73" t="str">
        <f t="shared" si="30"/>
        <v/>
      </c>
      <c r="AK73" t="s">
        <v>124</v>
      </c>
      <c r="AL73" s="43">
        <f t="shared" si="31"/>
        <v>0</v>
      </c>
      <c r="AM73" s="43">
        <f t="shared" si="32"/>
        <v>0</v>
      </c>
      <c r="AN73" s="43">
        <f t="shared" si="33"/>
        <v>0</v>
      </c>
      <c r="AO73" s="43">
        <f t="shared" si="34"/>
        <v>14</v>
      </c>
    </row>
    <row r="74" spans="1:41" x14ac:dyDescent="0.25">
      <c r="A74" t="s">
        <v>171</v>
      </c>
      <c r="B74" t="s">
        <v>35</v>
      </c>
      <c r="C74" s="1" t="s">
        <v>252</v>
      </c>
      <c r="D74" s="1">
        <v>-16</v>
      </c>
      <c r="E74" s="1">
        <v>4</v>
      </c>
      <c r="F74" s="1">
        <v>14</v>
      </c>
      <c r="G74" s="1">
        <v>21</v>
      </c>
      <c r="H74" s="1" t="s">
        <v>9</v>
      </c>
      <c r="I74" s="1">
        <v>10</v>
      </c>
      <c r="J74" s="1">
        <v>19</v>
      </c>
      <c r="K74" s="1">
        <v>5</v>
      </c>
      <c r="L74" s="1">
        <v>12</v>
      </c>
      <c r="M74" s="1">
        <v>3</v>
      </c>
      <c r="N74" s="1">
        <v>1</v>
      </c>
      <c r="O74" s="1">
        <v>13</v>
      </c>
      <c r="P74" s="1">
        <v>-2</v>
      </c>
      <c r="Q74" s="1">
        <v>16</v>
      </c>
      <c r="R74" s="1">
        <v>6</v>
      </c>
      <c r="S74" s="1">
        <v>-1</v>
      </c>
      <c r="T74" s="1" t="s">
        <v>9</v>
      </c>
      <c r="U74" s="1">
        <v>-2</v>
      </c>
      <c r="V74" s="1" t="s">
        <v>9</v>
      </c>
      <c r="W74" s="1" t="s">
        <v>9</v>
      </c>
      <c r="X74" s="1" t="s">
        <v>9</v>
      </c>
      <c r="Y74" s="40">
        <f t="shared" si="20"/>
        <v>103</v>
      </c>
      <c r="Z74" s="2">
        <f t="shared" si="21"/>
        <v>16</v>
      </c>
      <c r="AA74" s="2">
        <f t="shared" si="22"/>
        <v>12</v>
      </c>
      <c r="AB74" s="2">
        <f t="shared" si="23"/>
        <v>0</v>
      </c>
      <c r="AC74" s="2">
        <f t="shared" si="24"/>
        <v>4</v>
      </c>
      <c r="AE74">
        <f t="shared" si="25"/>
        <v>0</v>
      </c>
      <c r="AF74">
        <f t="shared" si="26"/>
        <v>8</v>
      </c>
      <c r="AG74">
        <f t="shared" si="27"/>
        <v>8</v>
      </c>
      <c r="AH74">
        <f t="shared" si="28"/>
        <v>0</v>
      </c>
      <c r="AI74">
        <f t="shared" si="29"/>
        <v>16</v>
      </c>
      <c r="AJ74" t="str">
        <f t="shared" si="30"/>
        <v/>
      </c>
      <c r="AK74" t="s">
        <v>252</v>
      </c>
      <c r="AL74" s="43">
        <f t="shared" si="31"/>
        <v>0</v>
      </c>
      <c r="AM74" s="43">
        <f t="shared" si="32"/>
        <v>0</v>
      </c>
      <c r="AN74" s="43">
        <f t="shared" si="33"/>
        <v>0</v>
      </c>
      <c r="AO74" s="43">
        <f t="shared" si="34"/>
        <v>16</v>
      </c>
    </row>
    <row r="75" spans="1:41" x14ac:dyDescent="0.25">
      <c r="A75" t="s">
        <v>585</v>
      </c>
      <c r="B75" t="s">
        <v>693</v>
      </c>
      <c r="C75" s="1" t="s">
        <v>712</v>
      </c>
      <c r="D75" s="1">
        <v>5</v>
      </c>
      <c r="E75" s="1">
        <v>-7</v>
      </c>
      <c r="F75" s="1">
        <v>-8</v>
      </c>
      <c r="G75" s="1">
        <v>-18</v>
      </c>
      <c r="H75" s="1">
        <v>-17</v>
      </c>
      <c r="I75" s="1">
        <v>-1</v>
      </c>
      <c r="J75" s="1">
        <v>5</v>
      </c>
      <c r="K75" s="1">
        <v>0</v>
      </c>
      <c r="L75" s="1">
        <v>-5</v>
      </c>
      <c r="M75" s="1">
        <v>-13</v>
      </c>
      <c r="N75" s="1" t="s">
        <v>9</v>
      </c>
      <c r="O75" s="1">
        <v>3</v>
      </c>
      <c r="P75" s="1">
        <v>4</v>
      </c>
      <c r="Q75" s="1">
        <v>-8</v>
      </c>
      <c r="R75" s="1">
        <v>9</v>
      </c>
      <c r="S75" s="1">
        <v>2</v>
      </c>
      <c r="T75" s="1" t="s">
        <v>9</v>
      </c>
      <c r="U75" s="1">
        <v>16</v>
      </c>
      <c r="V75" s="1" t="s">
        <v>9</v>
      </c>
      <c r="W75" s="1" t="s">
        <v>9</v>
      </c>
      <c r="X75" s="1" t="s">
        <v>9</v>
      </c>
      <c r="Y75" s="40">
        <f t="shared" si="20"/>
        <v>-33</v>
      </c>
      <c r="Z75" s="2">
        <f t="shared" si="21"/>
        <v>16</v>
      </c>
      <c r="AA75" s="2">
        <f t="shared" si="22"/>
        <v>7</v>
      </c>
      <c r="AB75" s="2">
        <f t="shared" si="23"/>
        <v>1</v>
      </c>
      <c r="AC75" s="2">
        <f t="shared" si="24"/>
        <v>8</v>
      </c>
      <c r="AE75">
        <f t="shared" si="25"/>
        <v>0</v>
      </c>
      <c r="AF75">
        <f t="shared" si="26"/>
        <v>2</v>
      </c>
      <c r="AG75">
        <f t="shared" si="27"/>
        <v>11</v>
      </c>
      <c r="AH75">
        <f t="shared" si="28"/>
        <v>3</v>
      </c>
      <c r="AI75">
        <f t="shared" si="29"/>
        <v>16</v>
      </c>
      <c r="AJ75" t="str">
        <f t="shared" si="30"/>
        <v/>
      </c>
      <c r="AK75" t="s">
        <v>712</v>
      </c>
      <c r="AL75" s="43">
        <f t="shared" si="31"/>
        <v>0</v>
      </c>
      <c r="AM75" s="43">
        <f t="shared" si="32"/>
        <v>0</v>
      </c>
      <c r="AN75" s="43">
        <f t="shared" si="33"/>
        <v>16</v>
      </c>
      <c r="AO75" s="43">
        <f t="shared" si="34"/>
        <v>0</v>
      </c>
    </row>
    <row r="76" spans="1:41" x14ac:dyDescent="0.25">
      <c r="A76" t="s">
        <v>74</v>
      </c>
      <c r="B76" t="s">
        <v>125</v>
      </c>
      <c r="C76" s="1" t="s">
        <v>126</v>
      </c>
      <c r="D76" s="1">
        <v>5</v>
      </c>
      <c r="E76" s="1">
        <v>-7</v>
      </c>
      <c r="F76" s="1">
        <v>-8</v>
      </c>
      <c r="G76" s="1">
        <v>-18</v>
      </c>
      <c r="H76" s="1">
        <v>-23</v>
      </c>
      <c r="I76" s="1">
        <v>10</v>
      </c>
      <c r="J76" s="1">
        <v>-10</v>
      </c>
      <c r="K76" s="1">
        <v>6</v>
      </c>
      <c r="L76" s="1">
        <v>20</v>
      </c>
      <c r="M76" s="1">
        <v>-12</v>
      </c>
      <c r="N76" s="1">
        <v>-15</v>
      </c>
      <c r="O76" s="1">
        <v>17</v>
      </c>
      <c r="P76" s="1">
        <v>-5</v>
      </c>
      <c r="Q76" s="1">
        <v>16</v>
      </c>
      <c r="R76" s="1">
        <v>-11</v>
      </c>
      <c r="S76" s="1">
        <v>16</v>
      </c>
      <c r="T76" s="1" t="s">
        <v>9</v>
      </c>
      <c r="U76" s="1">
        <v>5</v>
      </c>
      <c r="V76" s="1" t="s">
        <v>9</v>
      </c>
      <c r="W76" s="1" t="s">
        <v>9</v>
      </c>
      <c r="X76" s="1" t="s">
        <v>9</v>
      </c>
      <c r="Y76" s="40">
        <f t="shared" si="20"/>
        <v>-14</v>
      </c>
      <c r="Z76" s="2">
        <f t="shared" si="21"/>
        <v>17</v>
      </c>
      <c r="AA76" s="2">
        <f t="shared" si="22"/>
        <v>8</v>
      </c>
      <c r="AB76" s="2">
        <f t="shared" si="23"/>
        <v>0</v>
      </c>
      <c r="AC76" s="2">
        <f t="shared" si="24"/>
        <v>9</v>
      </c>
      <c r="AE76">
        <f t="shared" si="25"/>
        <v>10</v>
      </c>
      <c r="AF76">
        <f t="shared" si="26"/>
        <v>4</v>
      </c>
      <c r="AG76">
        <f t="shared" si="27"/>
        <v>3</v>
      </c>
      <c r="AH76">
        <f t="shared" si="28"/>
        <v>0</v>
      </c>
      <c r="AI76">
        <f t="shared" si="29"/>
        <v>17</v>
      </c>
      <c r="AJ76" t="str">
        <f t="shared" si="30"/>
        <v/>
      </c>
      <c r="AK76" t="s">
        <v>126</v>
      </c>
      <c r="AL76" s="43">
        <f t="shared" si="31"/>
        <v>0</v>
      </c>
      <c r="AM76" s="43">
        <f t="shared" si="32"/>
        <v>0</v>
      </c>
      <c r="AN76" s="43">
        <f t="shared" si="33"/>
        <v>14</v>
      </c>
      <c r="AO76" s="43">
        <f t="shared" si="34"/>
        <v>3</v>
      </c>
    </row>
    <row r="77" spans="1:41" x14ac:dyDescent="0.25">
      <c r="A77" t="s">
        <v>98</v>
      </c>
      <c r="B77" t="s">
        <v>127</v>
      </c>
      <c r="C77" s="1" t="s">
        <v>128</v>
      </c>
      <c r="D77" s="1">
        <v>12</v>
      </c>
      <c r="E77" s="1">
        <v>9</v>
      </c>
      <c r="F77" s="1">
        <v>9</v>
      </c>
      <c r="G77" s="1">
        <v>13</v>
      </c>
      <c r="H77" s="1">
        <v>2</v>
      </c>
      <c r="I77" s="1">
        <v>13</v>
      </c>
      <c r="J77" s="1" t="s">
        <v>9</v>
      </c>
      <c r="K77" s="1">
        <v>10</v>
      </c>
      <c r="L77" s="1">
        <v>0</v>
      </c>
      <c r="M77" s="1">
        <v>7</v>
      </c>
      <c r="N77" s="1">
        <v>-4</v>
      </c>
      <c r="O77" s="1">
        <v>0</v>
      </c>
      <c r="P77" s="1">
        <v>10</v>
      </c>
      <c r="Q77" s="1">
        <v>4</v>
      </c>
      <c r="R77" s="1">
        <v>1</v>
      </c>
      <c r="S77" s="1">
        <v>-13</v>
      </c>
      <c r="T77" s="1">
        <v>0</v>
      </c>
      <c r="U77" s="1">
        <v>4</v>
      </c>
      <c r="V77" s="1" t="s">
        <v>9</v>
      </c>
      <c r="W77" s="1" t="s">
        <v>9</v>
      </c>
      <c r="X77" s="1" t="s">
        <v>9</v>
      </c>
      <c r="Y77" s="40">
        <f t="shared" si="20"/>
        <v>77</v>
      </c>
      <c r="Z77" s="2">
        <f t="shared" si="21"/>
        <v>17</v>
      </c>
      <c r="AA77" s="2">
        <f t="shared" si="22"/>
        <v>12</v>
      </c>
      <c r="AB77" s="2">
        <f t="shared" si="23"/>
        <v>3</v>
      </c>
      <c r="AC77" s="2">
        <f t="shared" si="24"/>
        <v>2</v>
      </c>
      <c r="AE77">
        <f t="shared" si="25"/>
        <v>0</v>
      </c>
      <c r="AF77">
        <f t="shared" si="26"/>
        <v>2</v>
      </c>
      <c r="AG77">
        <f t="shared" si="27"/>
        <v>15</v>
      </c>
      <c r="AH77">
        <f t="shared" si="28"/>
        <v>0</v>
      </c>
      <c r="AI77">
        <f t="shared" si="29"/>
        <v>17</v>
      </c>
      <c r="AJ77" t="str">
        <f t="shared" si="30"/>
        <v/>
      </c>
      <c r="AK77" t="s">
        <v>128</v>
      </c>
      <c r="AL77" s="43">
        <f t="shared" si="31"/>
        <v>0</v>
      </c>
      <c r="AM77" s="43">
        <f t="shared" si="32"/>
        <v>17</v>
      </c>
      <c r="AN77" s="43">
        <f t="shared" si="33"/>
        <v>0</v>
      </c>
      <c r="AO77" s="43">
        <f t="shared" si="34"/>
        <v>0</v>
      </c>
    </row>
    <row r="78" spans="1:41" x14ac:dyDescent="0.25">
      <c r="A78" t="s">
        <v>13</v>
      </c>
      <c r="B78" t="s">
        <v>551</v>
      </c>
      <c r="C78" s="1" t="s">
        <v>553</v>
      </c>
      <c r="D78" s="1">
        <v>-12</v>
      </c>
      <c r="E78" s="1">
        <v>0</v>
      </c>
      <c r="F78" s="1">
        <v>20</v>
      </c>
      <c r="G78" s="1">
        <v>13</v>
      </c>
      <c r="H78" s="1">
        <v>-23</v>
      </c>
      <c r="I78" s="1">
        <v>-1</v>
      </c>
      <c r="J78" s="1">
        <v>5</v>
      </c>
      <c r="K78" s="1">
        <v>0</v>
      </c>
      <c r="L78" s="1">
        <v>-5</v>
      </c>
      <c r="M78" s="1">
        <v>-13</v>
      </c>
      <c r="N78" s="1">
        <v>-5</v>
      </c>
      <c r="O78" s="1">
        <v>1</v>
      </c>
      <c r="P78" s="1">
        <v>16</v>
      </c>
      <c r="Q78" s="1">
        <v>-3</v>
      </c>
      <c r="R78" s="1">
        <v>10</v>
      </c>
      <c r="S78" s="1">
        <v>20</v>
      </c>
      <c r="T78" s="1" t="s">
        <v>9</v>
      </c>
      <c r="U78" s="1">
        <v>8</v>
      </c>
      <c r="V78" s="1" t="s">
        <v>9</v>
      </c>
      <c r="W78" s="1" t="s">
        <v>9</v>
      </c>
      <c r="X78" s="1" t="s">
        <v>9</v>
      </c>
      <c r="Y78" s="40">
        <f t="shared" si="20"/>
        <v>31</v>
      </c>
      <c r="Z78" s="2">
        <f t="shared" si="21"/>
        <v>17</v>
      </c>
      <c r="AA78" s="2">
        <f t="shared" si="22"/>
        <v>8</v>
      </c>
      <c r="AB78" s="2">
        <f t="shared" si="23"/>
        <v>2</v>
      </c>
      <c r="AC78" s="2">
        <f t="shared" si="24"/>
        <v>7</v>
      </c>
      <c r="AE78">
        <f t="shared" si="25"/>
        <v>17</v>
      </c>
      <c r="AF78">
        <f t="shared" si="26"/>
        <v>0</v>
      </c>
      <c r="AG78">
        <f t="shared" si="27"/>
        <v>0</v>
      </c>
      <c r="AH78">
        <f t="shared" si="28"/>
        <v>0</v>
      </c>
      <c r="AI78">
        <f t="shared" si="29"/>
        <v>17</v>
      </c>
      <c r="AJ78" t="str">
        <f t="shared" si="30"/>
        <v/>
      </c>
      <c r="AK78" t="s">
        <v>553</v>
      </c>
      <c r="AL78" s="43">
        <f t="shared" si="31"/>
        <v>0</v>
      </c>
      <c r="AM78" s="43">
        <f t="shared" si="32"/>
        <v>0</v>
      </c>
      <c r="AN78" s="43">
        <f t="shared" si="33"/>
        <v>17</v>
      </c>
      <c r="AO78" s="43">
        <f t="shared" si="34"/>
        <v>0</v>
      </c>
    </row>
    <row r="79" spans="1:41" x14ac:dyDescent="0.25">
      <c r="A79" t="s">
        <v>755</v>
      </c>
      <c r="B79" t="s">
        <v>753</v>
      </c>
      <c r="C79" s="1" t="s">
        <v>737</v>
      </c>
      <c r="D79" s="1" t="s">
        <v>9</v>
      </c>
      <c r="E79" s="1" t="s">
        <v>9</v>
      </c>
      <c r="F79" s="1" t="s">
        <v>9</v>
      </c>
      <c r="G79" s="1" t="s">
        <v>9</v>
      </c>
      <c r="H79" s="1" t="s">
        <v>9</v>
      </c>
      <c r="I79" s="1" t="s">
        <v>9</v>
      </c>
      <c r="J79" s="1" t="s">
        <v>9</v>
      </c>
      <c r="K79" s="1">
        <v>-3</v>
      </c>
      <c r="L79" s="1" t="s">
        <v>9</v>
      </c>
      <c r="M79" s="1" t="s">
        <v>9</v>
      </c>
      <c r="N79" s="1" t="s">
        <v>9</v>
      </c>
      <c r="O79" s="1" t="s">
        <v>9</v>
      </c>
      <c r="P79" s="1" t="s">
        <v>9</v>
      </c>
      <c r="Q79" s="1" t="s">
        <v>9</v>
      </c>
      <c r="R79" s="1" t="s">
        <v>9</v>
      </c>
      <c r="S79" s="1" t="s">
        <v>9</v>
      </c>
      <c r="T79" s="1" t="s">
        <v>9</v>
      </c>
      <c r="U79" s="1" t="s">
        <v>9</v>
      </c>
      <c r="V79" s="1" t="s">
        <v>9</v>
      </c>
      <c r="W79" s="1" t="s">
        <v>9</v>
      </c>
      <c r="X79" s="1" t="s">
        <v>9</v>
      </c>
      <c r="Y79" s="40">
        <f t="shared" si="20"/>
        <v>-3</v>
      </c>
      <c r="Z79" s="2">
        <f t="shared" si="21"/>
        <v>1</v>
      </c>
      <c r="AA79" s="2">
        <f t="shared" si="22"/>
        <v>0</v>
      </c>
      <c r="AB79" s="2">
        <f t="shared" si="23"/>
        <v>0</v>
      </c>
      <c r="AC79" s="2">
        <f t="shared" si="24"/>
        <v>1</v>
      </c>
      <c r="AE79">
        <f t="shared" si="25"/>
        <v>0</v>
      </c>
      <c r="AF79">
        <f t="shared" si="26"/>
        <v>0</v>
      </c>
      <c r="AG79">
        <f t="shared" si="27"/>
        <v>1</v>
      </c>
      <c r="AH79">
        <f t="shared" si="28"/>
        <v>0</v>
      </c>
      <c r="AI79">
        <f t="shared" si="29"/>
        <v>1</v>
      </c>
      <c r="AJ79" t="str">
        <f t="shared" si="30"/>
        <v/>
      </c>
      <c r="AK79" t="s">
        <v>737</v>
      </c>
      <c r="AL79" s="43">
        <f t="shared" si="31"/>
        <v>0</v>
      </c>
      <c r="AM79" s="43">
        <f t="shared" si="32"/>
        <v>0</v>
      </c>
      <c r="AN79" s="43">
        <f t="shared" si="33"/>
        <v>0</v>
      </c>
      <c r="AO79" s="43">
        <f t="shared" si="34"/>
        <v>1</v>
      </c>
    </row>
    <row r="80" spans="1:41" x14ac:dyDescent="0.25">
      <c r="A80" t="s">
        <v>322</v>
      </c>
      <c r="B80" t="s">
        <v>575</v>
      </c>
      <c r="C80" s="1" t="s">
        <v>561</v>
      </c>
      <c r="D80" s="1">
        <v>8</v>
      </c>
      <c r="E80" s="1">
        <v>10</v>
      </c>
      <c r="F80" s="1">
        <v>14</v>
      </c>
      <c r="G80" s="1">
        <v>19</v>
      </c>
      <c r="H80" s="1" t="s">
        <v>9</v>
      </c>
      <c r="I80" s="1">
        <v>14</v>
      </c>
      <c r="J80" s="1">
        <v>-11</v>
      </c>
      <c r="K80" s="1">
        <v>-4</v>
      </c>
      <c r="L80" s="1">
        <v>11</v>
      </c>
      <c r="M80" s="1">
        <v>-8</v>
      </c>
      <c r="N80" s="1">
        <v>-19</v>
      </c>
      <c r="O80" s="1">
        <v>2</v>
      </c>
      <c r="P80" s="1">
        <v>12</v>
      </c>
      <c r="Q80" s="1">
        <v>18</v>
      </c>
      <c r="R80" s="1">
        <v>9</v>
      </c>
      <c r="S80" s="1" t="s">
        <v>9</v>
      </c>
      <c r="T80" s="1" t="s">
        <v>9</v>
      </c>
      <c r="U80" s="1">
        <v>-12</v>
      </c>
      <c r="V80" s="1" t="s">
        <v>9</v>
      </c>
      <c r="W80" s="1" t="s">
        <v>9</v>
      </c>
      <c r="X80" s="1" t="s">
        <v>9</v>
      </c>
      <c r="Y80" s="40">
        <f t="shared" si="20"/>
        <v>63</v>
      </c>
      <c r="Z80" s="2">
        <f t="shared" si="21"/>
        <v>15</v>
      </c>
      <c r="AA80" s="2">
        <f t="shared" si="22"/>
        <v>10</v>
      </c>
      <c r="AB80" s="2">
        <f t="shared" si="23"/>
        <v>0</v>
      </c>
      <c r="AC80" s="2">
        <f t="shared" si="24"/>
        <v>5</v>
      </c>
      <c r="AE80">
        <f t="shared" si="25"/>
        <v>15</v>
      </c>
      <c r="AF80">
        <f t="shared" si="26"/>
        <v>0</v>
      </c>
      <c r="AG80">
        <f t="shared" si="27"/>
        <v>0</v>
      </c>
      <c r="AH80">
        <f t="shared" si="28"/>
        <v>0</v>
      </c>
      <c r="AI80">
        <f t="shared" si="29"/>
        <v>15</v>
      </c>
      <c r="AJ80" t="str">
        <f t="shared" si="30"/>
        <v/>
      </c>
      <c r="AK80" t="s">
        <v>561</v>
      </c>
      <c r="AL80" s="43">
        <f t="shared" si="31"/>
        <v>0</v>
      </c>
      <c r="AM80" s="43">
        <f t="shared" si="32"/>
        <v>0</v>
      </c>
      <c r="AN80" s="43">
        <f t="shared" si="33"/>
        <v>0</v>
      </c>
      <c r="AO80" s="43">
        <f t="shared" si="34"/>
        <v>15</v>
      </c>
    </row>
    <row r="81" spans="1:41" x14ac:dyDescent="0.25">
      <c r="A81" t="s">
        <v>133</v>
      </c>
      <c r="B81" t="s">
        <v>132</v>
      </c>
      <c r="C81" s="1" t="s">
        <v>134</v>
      </c>
      <c r="D81" s="1">
        <v>13</v>
      </c>
      <c r="E81" s="1">
        <v>4</v>
      </c>
      <c r="F81" s="1">
        <v>2</v>
      </c>
      <c r="G81" s="1">
        <v>-10</v>
      </c>
      <c r="H81" s="1" t="s">
        <v>9</v>
      </c>
      <c r="I81" s="1">
        <v>-2</v>
      </c>
      <c r="J81" s="1">
        <v>-14</v>
      </c>
      <c r="K81" s="1">
        <v>-3</v>
      </c>
      <c r="L81" s="1">
        <v>8</v>
      </c>
      <c r="M81" s="1">
        <v>-7</v>
      </c>
      <c r="N81" s="1">
        <v>-17</v>
      </c>
      <c r="O81" s="1">
        <v>2</v>
      </c>
      <c r="P81" s="1">
        <v>-8</v>
      </c>
      <c r="Q81" s="1">
        <v>6</v>
      </c>
      <c r="R81" s="1">
        <v>-6</v>
      </c>
      <c r="S81" s="1">
        <v>19</v>
      </c>
      <c r="T81" s="1" t="s">
        <v>9</v>
      </c>
      <c r="U81" s="1" t="s">
        <v>9</v>
      </c>
      <c r="V81" s="1" t="s">
        <v>9</v>
      </c>
      <c r="W81" s="1" t="s">
        <v>9</v>
      </c>
      <c r="X81" s="1" t="s">
        <v>9</v>
      </c>
      <c r="Y81" s="40">
        <f t="shared" si="20"/>
        <v>-13</v>
      </c>
      <c r="Z81" s="2">
        <f t="shared" si="21"/>
        <v>15</v>
      </c>
      <c r="AA81" s="2">
        <f t="shared" si="22"/>
        <v>7</v>
      </c>
      <c r="AB81" s="2">
        <f t="shared" si="23"/>
        <v>0</v>
      </c>
      <c r="AC81" s="2">
        <f t="shared" si="24"/>
        <v>8</v>
      </c>
      <c r="AE81">
        <f t="shared" si="25"/>
        <v>2</v>
      </c>
      <c r="AF81">
        <f t="shared" si="26"/>
        <v>1</v>
      </c>
      <c r="AG81">
        <f t="shared" si="27"/>
        <v>4</v>
      </c>
      <c r="AH81">
        <f t="shared" si="28"/>
        <v>8</v>
      </c>
      <c r="AI81">
        <f t="shared" si="29"/>
        <v>15</v>
      </c>
      <c r="AJ81" t="str">
        <f t="shared" si="30"/>
        <v/>
      </c>
      <c r="AK81" t="s">
        <v>134</v>
      </c>
      <c r="AL81" s="43">
        <f t="shared" si="31"/>
        <v>0</v>
      </c>
      <c r="AM81" s="43">
        <f t="shared" si="32"/>
        <v>0</v>
      </c>
      <c r="AN81" s="43">
        <f t="shared" si="33"/>
        <v>0</v>
      </c>
      <c r="AO81" s="43">
        <f t="shared" si="34"/>
        <v>15</v>
      </c>
    </row>
    <row r="82" spans="1:41" x14ac:dyDescent="0.25">
      <c r="A82" t="s">
        <v>32</v>
      </c>
      <c r="B82" t="s">
        <v>135</v>
      </c>
      <c r="C82" s="1" t="s">
        <v>767</v>
      </c>
      <c r="D82" s="1">
        <v>-10</v>
      </c>
      <c r="E82" s="1">
        <v>1</v>
      </c>
      <c r="F82" s="1">
        <v>-12</v>
      </c>
      <c r="G82" s="1">
        <v>-14</v>
      </c>
      <c r="H82" s="1">
        <v>3</v>
      </c>
      <c r="I82" s="1">
        <v>-5</v>
      </c>
      <c r="J82" s="1">
        <v>3</v>
      </c>
      <c r="K82" s="1">
        <v>18</v>
      </c>
      <c r="L82" s="1">
        <v>0</v>
      </c>
      <c r="M82" s="1">
        <v>23</v>
      </c>
      <c r="N82" s="1">
        <v>2</v>
      </c>
      <c r="O82" s="1">
        <v>12</v>
      </c>
      <c r="P82" s="1">
        <v>-16</v>
      </c>
      <c r="Q82" s="1">
        <v>1</v>
      </c>
      <c r="R82" s="1">
        <v>-4</v>
      </c>
      <c r="S82" s="1">
        <v>11</v>
      </c>
      <c r="T82" s="1">
        <v>-5</v>
      </c>
      <c r="U82" s="1">
        <v>-8</v>
      </c>
      <c r="V82" s="1">
        <v>-14</v>
      </c>
      <c r="W82" s="1">
        <v>-3</v>
      </c>
      <c r="X82" s="1">
        <v>-11</v>
      </c>
      <c r="Y82" s="40">
        <f t="shared" si="20"/>
        <v>-28</v>
      </c>
      <c r="Z82" s="2">
        <f t="shared" si="21"/>
        <v>21</v>
      </c>
      <c r="AA82" s="2">
        <f t="shared" si="22"/>
        <v>9</v>
      </c>
      <c r="AB82" s="2">
        <f t="shared" si="23"/>
        <v>1</v>
      </c>
      <c r="AC82" s="2">
        <f t="shared" si="24"/>
        <v>11</v>
      </c>
      <c r="AE82">
        <f t="shared" si="25"/>
        <v>0</v>
      </c>
      <c r="AF82">
        <f t="shared" si="26"/>
        <v>21</v>
      </c>
      <c r="AG82">
        <f t="shared" si="27"/>
        <v>0</v>
      </c>
      <c r="AH82">
        <f t="shared" si="28"/>
        <v>0</v>
      </c>
      <c r="AI82">
        <f t="shared" si="29"/>
        <v>21</v>
      </c>
      <c r="AJ82" t="str">
        <f t="shared" si="30"/>
        <v/>
      </c>
      <c r="AK82" t="s">
        <v>767</v>
      </c>
      <c r="AL82" s="43">
        <f t="shared" si="31"/>
        <v>21</v>
      </c>
      <c r="AM82" s="43">
        <f t="shared" si="32"/>
        <v>0</v>
      </c>
      <c r="AN82" s="43">
        <f t="shared" si="33"/>
        <v>0</v>
      </c>
      <c r="AO82" s="43">
        <f t="shared" si="34"/>
        <v>0</v>
      </c>
    </row>
    <row r="83" spans="1:41" x14ac:dyDescent="0.25">
      <c r="A83" t="s">
        <v>35</v>
      </c>
      <c r="B83" t="s">
        <v>135</v>
      </c>
      <c r="C83" s="1" t="s">
        <v>137</v>
      </c>
      <c r="D83" s="1">
        <v>6</v>
      </c>
      <c r="E83" s="1">
        <v>21</v>
      </c>
      <c r="F83" s="1" t="s">
        <v>9</v>
      </c>
      <c r="G83" s="1">
        <v>5</v>
      </c>
      <c r="H83" s="1">
        <v>6</v>
      </c>
      <c r="I83" s="1">
        <v>9</v>
      </c>
      <c r="J83" s="1">
        <v>8</v>
      </c>
      <c r="K83" s="1">
        <v>16</v>
      </c>
      <c r="L83" s="1">
        <v>8</v>
      </c>
      <c r="M83" s="1">
        <v>6</v>
      </c>
      <c r="N83" s="1">
        <v>20</v>
      </c>
      <c r="O83" s="1" t="s">
        <v>9</v>
      </c>
      <c r="P83" s="1">
        <v>9</v>
      </c>
      <c r="Q83" s="1">
        <v>-1</v>
      </c>
      <c r="R83" s="1">
        <v>5</v>
      </c>
      <c r="S83" s="1">
        <v>-5</v>
      </c>
      <c r="T83" s="1">
        <v>1</v>
      </c>
      <c r="U83" s="1">
        <v>22</v>
      </c>
      <c r="V83" s="1">
        <v>-12</v>
      </c>
      <c r="W83" s="1">
        <v>1</v>
      </c>
      <c r="X83" s="1">
        <v>-9</v>
      </c>
      <c r="Y83" s="40">
        <f t="shared" si="20"/>
        <v>116</v>
      </c>
      <c r="Z83" s="2">
        <f t="shared" si="21"/>
        <v>19</v>
      </c>
      <c r="AA83" s="2">
        <f t="shared" si="22"/>
        <v>15</v>
      </c>
      <c r="AB83" s="2">
        <f t="shared" si="23"/>
        <v>0</v>
      </c>
      <c r="AC83" s="2">
        <f t="shared" si="24"/>
        <v>4</v>
      </c>
      <c r="AE83">
        <f t="shared" si="25"/>
        <v>0</v>
      </c>
      <c r="AF83">
        <f t="shared" si="26"/>
        <v>0</v>
      </c>
      <c r="AG83">
        <f t="shared" si="27"/>
        <v>0</v>
      </c>
      <c r="AH83">
        <f t="shared" si="28"/>
        <v>19</v>
      </c>
      <c r="AI83">
        <f t="shared" si="29"/>
        <v>19</v>
      </c>
      <c r="AJ83" t="str">
        <f t="shared" si="30"/>
        <v/>
      </c>
      <c r="AK83" t="s">
        <v>137</v>
      </c>
      <c r="AL83" s="43">
        <f t="shared" si="31"/>
        <v>19</v>
      </c>
      <c r="AM83" s="43">
        <f t="shared" si="32"/>
        <v>0</v>
      </c>
      <c r="AN83" s="43">
        <f t="shared" si="33"/>
        <v>0</v>
      </c>
      <c r="AO83" s="43">
        <f t="shared" si="34"/>
        <v>0</v>
      </c>
    </row>
    <row r="84" spans="1:41" x14ac:dyDescent="0.25">
      <c r="A84" t="s">
        <v>43</v>
      </c>
      <c r="B84" t="s">
        <v>784</v>
      </c>
      <c r="C84" s="1" t="s">
        <v>768</v>
      </c>
      <c r="D84" s="1" t="s">
        <v>9</v>
      </c>
      <c r="E84" s="1" t="s">
        <v>9</v>
      </c>
      <c r="F84" s="1" t="s">
        <v>9</v>
      </c>
      <c r="G84" s="1" t="s">
        <v>9</v>
      </c>
      <c r="H84" s="1" t="s">
        <v>9</v>
      </c>
      <c r="I84" s="1" t="s">
        <v>9</v>
      </c>
      <c r="J84" s="1" t="s">
        <v>9</v>
      </c>
      <c r="K84" s="1" t="s">
        <v>9</v>
      </c>
      <c r="L84" s="1" t="s">
        <v>9</v>
      </c>
      <c r="M84" s="1" t="s">
        <v>9</v>
      </c>
      <c r="N84" s="1">
        <v>-16</v>
      </c>
      <c r="O84" s="1" t="s">
        <v>9</v>
      </c>
      <c r="P84" s="1" t="s">
        <v>9</v>
      </c>
      <c r="Q84" s="1" t="s">
        <v>9</v>
      </c>
      <c r="R84" s="1" t="s">
        <v>9</v>
      </c>
      <c r="S84" s="1" t="s">
        <v>9</v>
      </c>
      <c r="T84" s="1" t="s">
        <v>9</v>
      </c>
      <c r="U84" s="1" t="s">
        <v>9</v>
      </c>
      <c r="V84" s="1" t="s">
        <v>9</v>
      </c>
      <c r="W84" s="1" t="s">
        <v>9</v>
      </c>
      <c r="X84" s="1" t="s">
        <v>9</v>
      </c>
      <c r="Y84" s="40">
        <f t="shared" si="20"/>
        <v>-16</v>
      </c>
      <c r="Z84" s="2">
        <f t="shared" si="21"/>
        <v>1</v>
      </c>
      <c r="AA84" s="2">
        <f t="shared" si="22"/>
        <v>0</v>
      </c>
      <c r="AB84" s="2">
        <f t="shared" si="23"/>
        <v>0</v>
      </c>
      <c r="AC84" s="2">
        <f t="shared" si="24"/>
        <v>1</v>
      </c>
      <c r="AE84">
        <f t="shared" si="25"/>
        <v>0</v>
      </c>
      <c r="AF84">
        <f t="shared" si="26"/>
        <v>1</v>
      </c>
      <c r="AG84">
        <f t="shared" si="27"/>
        <v>0</v>
      </c>
      <c r="AH84">
        <f t="shared" si="28"/>
        <v>0</v>
      </c>
      <c r="AI84">
        <f t="shared" si="29"/>
        <v>1</v>
      </c>
      <c r="AJ84" t="str">
        <f t="shared" si="30"/>
        <v/>
      </c>
      <c r="AK84" t="s">
        <v>768</v>
      </c>
      <c r="AL84" s="43">
        <f t="shared" si="31"/>
        <v>0</v>
      </c>
      <c r="AM84" s="43">
        <f t="shared" si="32"/>
        <v>0</v>
      </c>
      <c r="AN84" s="43">
        <f t="shared" si="33"/>
        <v>0</v>
      </c>
      <c r="AO84" s="43">
        <f t="shared" si="34"/>
        <v>1</v>
      </c>
    </row>
    <row r="85" spans="1:41" x14ac:dyDescent="0.25">
      <c r="A85" t="s">
        <v>695</v>
      </c>
      <c r="B85" t="s">
        <v>141</v>
      </c>
      <c r="C85" s="1" t="s">
        <v>714</v>
      </c>
      <c r="D85" s="1" t="s">
        <v>9</v>
      </c>
      <c r="E85" s="1" t="s">
        <v>9</v>
      </c>
      <c r="F85" s="1" t="s">
        <v>9</v>
      </c>
      <c r="G85" s="1" t="s">
        <v>9</v>
      </c>
      <c r="H85" s="1" t="s">
        <v>9</v>
      </c>
      <c r="I85" s="1" t="s">
        <v>9</v>
      </c>
      <c r="J85" s="1">
        <v>-15</v>
      </c>
      <c r="K85" s="1">
        <v>-8</v>
      </c>
      <c r="L85" s="1" t="s">
        <v>9</v>
      </c>
      <c r="M85" s="1" t="s">
        <v>9</v>
      </c>
      <c r="N85" s="1" t="s">
        <v>9</v>
      </c>
      <c r="O85" s="1" t="s">
        <v>9</v>
      </c>
      <c r="P85" s="1" t="s">
        <v>9</v>
      </c>
      <c r="Q85" s="1" t="s">
        <v>9</v>
      </c>
      <c r="R85" s="1" t="s">
        <v>9</v>
      </c>
      <c r="S85" s="1" t="s">
        <v>9</v>
      </c>
      <c r="T85" s="1" t="s">
        <v>9</v>
      </c>
      <c r="U85" s="1" t="s">
        <v>9</v>
      </c>
      <c r="V85" s="1" t="s">
        <v>9</v>
      </c>
      <c r="W85" s="1" t="s">
        <v>9</v>
      </c>
      <c r="X85" s="1" t="s">
        <v>9</v>
      </c>
      <c r="Y85" s="40">
        <f t="shared" si="20"/>
        <v>-23</v>
      </c>
      <c r="Z85" s="2">
        <f t="shared" si="21"/>
        <v>2</v>
      </c>
      <c r="AA85" s="2">
        <f t="shared" si="22"/>
        <v>0</v>
      </c>
      <c r="AB85" s="2">
        <f t="shared" si="23"/>
        <v>0</v>
      </c>
      <c r="AC85" s="2">
        <f t="shared" si="24"/>
        <v>2</v>
      </c>
      <c r="AE85">
        <f t="shared" si="25"/>
        <v>1</v>
      </c>
      <c r="AF85">
        <f t="shared" si="26"/>
        <v>1</v>
      </c>
      <c r="AG85">
        <f t="shared" si="27"/>
        <v>0</v>
      </c>
      <c r="AH85">
        <f t="shared" si="28"/>
        <v>0</v>
      </c>
      <c r="AI85">
        <f t="shared" si="29"/>
        <v>2</v>
      </c>
      <c r="AJ85" t="str">
        <f t="shared" si="30"/>
        <v/>
      </c>
      <c r="AK85" t="s">
        <v>714</v>
      </c>
      <c r="AL85" s="43">
        <f t="shared" si="31"/>
        <v>0</v>
      </c>
      <c r="AM85" s="43">
        <f t="shared" si="32"/>
        <v>0</v>
      </c>
      <c r="AN85" s="43">
        <f t="shared" si="33"/>
        <v>0</v>
      </c>
      <c r="AO85" s="43">
        <f t="shared" si="34"/>
        <v>2</v>
      </c>
    </row>
    <row r="86" spans="1:41" x14ac:dyDescent="0.25">
      <c r="A86" t="s">
        <v>140</v>
      </c>
      <c r="B86" t="s">
        <v>141</v>
      </c>
      <c r="C86" s="1" t="s">
        <v>142</v>
      </c>
      <c r="D86" s="1">
        <v>8</v>
      </c>
      <c r="E86" s="1">
        <v>8</v>
      </c>
      <c r="F86" s="1" t="s">
        <v>9</v>
      </c>
      <c r="G86" s="1">
        <v>5</v>
      </c>
      <c r="H86" s="1">
        <v>3</v>
      </c>
      <c r="I86" s="1">
        <v>2</v>
      </c>
      <c r="J86" s="1">
        <v>12</v>
      </c>
      <c r="K86" s="1">
        <v>-6</v>
      </c>
      <c r="L86" s="1">
        <v>13</v>
      </c>
      <c r="M86" s="1">
        <v>14</v>
      </c>
      <c r="N86" s="1">
        <v>2</v>
      </c>
      <c r="O86" s="1">
        <v>12</v>
      </c>
      <c r="P86" s="1">
        <v>3</v>
      </c>
      <c r="Q86" s="1">
        <v>0</v>
      </c>
      <c r="R86" s="1">
        <v>6</v>
      </c>
      <c r="S86" s="1">
        <v>-14</v>
      </c>
      <c r="T86" s="1">
        <v>18</v>
      </c>
      <c r="U86" s="1">
        <v>-16</v>
      </c>
      <c r="V86" s="1">
        <v>10</v>
      </c>
      <c r="W86" s="1">
        <v>-1</v>
      </c>
      <c r="X86" s="1">
        <v>20</v>
      </c>
      <c r="Y86" s="40">
        <f t="shared" si="20"/>
        <v>99</v>
      </c>
      <c r="Z86" s="2">
        <f t="shared" si="21"/>
        <v>20</v>
      </c>
      <c r="AA86" s="2">
        <f t="shared" si="22"/>
        <v>15</v>
      </c>
      <c r="AB86" s="2">
        <f t="shared" si="23"/>
        <v>1</v>
      </c>
      <c r="AC86" s="2">
        <f t="shared" si="24"/>
        <v>4</v>
      </c>
      <c r="AE86">
        <f t="shared" si="25"/>
        <v>0</v>
      </c>
      <c r="AF86">
        <f t="shared" si="26"/>
        <v>20</v>
      </c>
      <c r="AG86">
        <f t="shared" si="27"/>
        <v>0</v>
      </c>
      <c r="AH86">
        <f t="shared" si="28"/>
        <v>0</v>
      </c>
      <c r="AI86">
        <f t="shared" si="29"/>
        <v>20</v>
      </c>
      <c r="AJ86" t="str">
        <f t="shared" si="30"/>
        <v/>
      </c>
      <c r="AK86" t="s">
        <v>142</v>
      </c>
      <c r="AL86" s="43">
        <f t="shared" si="31"/>
        <v>20</v>
      </c>
      <c r="AM86" s="43">
        <f t="shared" si="32"/>
        <v>0</v>
      </c>
      <c r="AN86" s="43">
        <f t="shared" si="33"/>
        <v>0</v>
      </c>
      <c r="AO86" s="43">
        <f t="shared" si="34"/>
        <v>0</v>
      </c>
    </row>
    <row r="87" spans="1:41" x14ac:dyDescent="0.25">
      <c r="A87" t="s">
        <v>785</v>
      </c>
      <c r="B87" t="s">
        <v>786</v>
      </c>
      <c r="C87" s="1" t="s">
        <v>769</v>
      </c>
      <c r="D87" s="1" t="s">
        <v>9</v>
      </c>
      <c r="E87" s="1" t="s">
        <v>9</v>
      </c>
      <c r="F87" s="1" t="s">
        <v>9</v>
      </c>
      <c r="G87" s="1" t="s">
        <v>9</v>
      </c>
      <c r="H87" s="1" t="s">
        <v>9</v>
      </c>
      <c r="I87" s="1" t="s">
        <v>9</v>
      </c>
      <c r="J87" s="1" t="s">
        <v>9</v>
      </c>
      <c r="K87" s="1" t="s">
        <v>9</v>
      </c>
      <c r="L87" s="1" t="s">
        <v>9</v>
      </c>
      <c r="M87" s="1" t="s">
        <v>9</v>
      </c>
      <c r="N87" s="1" t="s">
        <v>9</v>
      </c>
      <c r="O87" s="1" t="s">
        <v>9</v>
      </c>
      <c r="P87" s="1" t="s">
        <v>9</v>
      </c>
      <c r="Q87" s="1">
        <v>6</v>
      </c>
      <c r="R87" s="1">
        <v>-6</v>
      </c>
      <c r="S87" s="1">
        <v>19</v>
      </c>
      <c r="T87" s="1" t="s">
        <v>9</v>
      </c>
      <c r="U87" s="1" t="s">
        <v>9</v>
      </c>
      <c r="V87" s="1" t="s">
        <v>9</v>
      </c>
      <c r="W87" s="1" t="s">
        <v>9</v>
      </c>
      <c r="X87" s="1" t="s">
        <v>9</v>
      </c>
      <c r="Y87" s="40">
        <f t="shared" si="20"/>
        <v>19</v>
      </c>
      <c r="Z87" s="2">
        <f t="shared" si="21"/>
        <v>3</v>
      </c>
      <c r="AA87" s="2">
        <f t="shared" si="22"/>
        <v>2</v>
      </c>
      <c r="AB87" s="2">
        <f t="shared" si="23"/>
        <v>0</v>
      </c>
      <c r="AC87" s="2">
        <f t="shared" si="24"/>
        <v>1</v>
      </c>
      <c r="AE87">
        <f t="shared" si="25"/>
        <v>2</v>
      </c>
      <c r="AF87">
        <f t="shared" si="26"/>
        <v>0</v>
      </c>
      <c r="AG87">
        <f t="shared" si="27"/>
        <v>1</v>
      </c>
      <c r="AH87">
        <f t="shared" si="28"/>
        <v>0</v>
      </c>
      <c r="AI87">
        <f t="shared" si="29"/>
        <v>3</v>
      </c>
      <c r="AJ87" t="str">
        <f t="shared" si="30"/>
        <v/>
      </c>
      <c r="AK87" t="s">
        <v>769</v>
      </c>
      <c r="AL87" s="43">
        <f t="shared" si="31"/>
        <v>0</v>
      </c>
      <c r="AM87" s="43">
        <f t="shared" si="32"/>
        <v>0</v>
      </c>
      <c r="AN87" s="43">
        <f t="shared" si="33"/>
        <v>0</v>
      </c>
      <c r="AO87" s="43">
        <f t="shared" si="34"/>
        <v>3</v>
      </c>
    </row>
    <row r="88" spans="1:41" x14ac:dyDescent="0.25">
      <c r="A88" t="s">
        <v>787</v>
      </c>
      <c r="B88" t="s">
        <v>786</v>
      </c>
      <c r="C88" s="1" t="s">
        <v>770</v>
      </c>
      <c r="D88" s="1" t="s">
        <v>9</v>
      </c>
      <c r="E88" s="1" t="s">
        <v>9</v>
      </c>
      <c r="F88" s="1" t="s">
        <v>9</v>
      </c>
      <c r="G88" s="1" t="s">
        <v>9</v>
      </c>
      <c r="H88" s="1" t="s">
        <v>9</v>
      </c>
      <c r="I88" s="1" t="s">
        <v>9</v>
      </c>
      <c r="J88" s="1" t="s">
        <v>9</v>
      </c>
      <c r="K88" s="1" t="s">
        <v>9</v>
      </c>
      <c r="L88" s="1" t="s">
        <v>9</v>
      </c>
      <c r="M88" s="1" t="s">
        <v>9</v>
      </c>
      <c r="N88" s="1" t="s">
        <v>9</v>
      </c>
      <c r="O88" s="1" t="s">
        <v>9</v>
      </c>
      <c r="P88" s="1">
        <v>9</v>
      </c>
      <c r="Q88" s="1">
        <v>15</v>
      </c>
      <c r="R88" s="1">
        <v>12</v>
      </c>
      <c r="S88" s="1">
        <v>-1</v>
      </c>
      <c r="T88" s="1">
        <v>1</v>
      </c>
      <c r="U88" s="1">
        <v>-8</v>
      </c>
      <c r="V88" s="1" t="s">
        <v>9</v>
      </c>
      <c r="W88" s="1" t="s">
        <v>9</v>
      </c>
      <c r="X88" s="1" t="s">
        <v>9</v>
      </c>
      <c r="Y88" s="40">
        <f t="shared" si="20"/>
        <v>28</v>
      </c>
      <c r="Z88" s="2">
        <f t="shared" si="21"/>
        <v>6</v>
      </c>
      <c r="AA88" s="2">
        <f t="shared" si="22"/>
        <v>4</v>
      </c>
      <c r="AB88" s="2">
        <f t="shared" si="23"/>
        <v>0</v>
      </c>
      <c r="AC88" s="2">
        <f t="shared" si="24"/>
        <v>2</v>
      </c>
      <c r="AE88">
        <f t="shared" si="25"/>
        <v>0</v>
      </c>
      <c r="AF88">
        <f t="shared" si="26"/>
        <v>0</v>
      </c>
      <c r="AG88">
        <f t="shared" si="27"/>
        <v>6</v>
      </c>
      <c r="AH88">
        <f t="shared" si="28"/>
        <v>0</v>
      </c>
      <c r="AI88">
        <f t="shared" si="29"/>
        <v>6</v>
      </c>
      <c r="AJ88" t="str">
        <f t="shared" si="30"/>
        <v/>
      </c>
      <c r="AK88" t="s">
        <v>770</v>
      </c>
      <c r="AL88" s="43">
        <f t="shared" si="31"/>
        <v>1</v>
      </c>
      <c r="AM88" s="43">
        <f t="shared" si="32"/>
        <v>5</v>
      </c>
      <c r="AN88" s="43">
        <f t="shared" si="33"/>
        <v>0</v>
      </c>
      <c r="AO88" s="43">
        <f t="shared" si="34"/>
        <v>0</v>
      </c>
    </row>
    <row r="89" spans="1:41" x14ac:dyDescent="0.25">
      <c r="A89" t="s">
        <v>146</v>
      </c>
      <c r="B89" t="s">
        <v>147</v>
      </c>
      <c r="C89" s="1" t="s">
        <v>148</v>
      </c>
      <c r="D89" s="1" t="s">
        <v>9</v>
      </c>
      <c r="E89" s="1" t="s">
        <v>9</v>
      </c>
      <c r="F89" s="1" t="s">
        <v>9</v>
      </c>
      <c r="G89" s="1" t="s">
        <v>9</v>
      </c>
      <c r="H89" s="1" t="s">
        <v>9</v>
      </c>
      <c r="I89" s="1" t="s">
        <v>9</v>
      </c>
      <c r="J89" s="1" t="s">
        <v>9</v>
      </c>
      <c r="K89" s="1" t="s">
        <v>9</v>
      </c>
      <c r="L89" s="1">
        <v>4</v>
      </c>
      <c r="M89" s="1">
        <v>10</v>
      </c>
      <c r="N89" s="1">
        <v>-6</v>
      </c>
      <c r="O89" s="1">
        <v>-8</v>
      </c>
      <c r="P89" s="1">
        <v>-2</v>
      </c>
      <c r="Q89" s="1">
        <v>13</v>
      </c>
      <c r="R89" s="1">
        <v>-12</v>
      </c>
      <c r="S89" s="1">
        <v>6</v>
      </c>
      <c r="T89" s="1" t="s">
        <v>9</v>
      </c>
      <c r="U89" s="1">
        <v>-3</v>
      </c>
      <c r="V89" s="1" t="s">
        <v>9</v>
      </c>
      <c r="W89" s="1" t="s">
        <v>9</v>
      </c>
      <c r="X89" s="1" t="s">
        <v>9</v>
      </c>
      <c r="Y89" s="40">
        <f t="shared" si="20"/>
        <v>2</v>
      </c>
      <c r="Z89" s="2">
        <f t="shared" si="21"/>
        <v>9</v>
      </c>
      <c r="AA89" s="2">
        <f t="shared" si="22"/>
        <v>4</v>
      </c>
      <c r="AB89" s="2">
        <f t="shared" si="23"/>
        <v>0</v>
      </c>
      <c r="AC89" s="2">
        <f t="shared" si="24"/>
        <v>5</v>
      </c>
      <c r="AE89">
        <f t="shared" si="25"/>
        <v>0</v>
      </c>
      <c r="AF89">
        <f t="shared" si="26"/>
        <v>4</v>
      </c>
      <c r="AG89">
        <f t="shared" si="27"/>
        <v>0</v>
      </c>
      <c r="AH89">
        <f t="shared" si="28"/>
        <v>5</v>
      </c>
      <c r="AI89">
        <f t="shared" si="29"/>
        <v>9</v>
      </c>
      <c r="AJ89" t="str">
        <f t="shared" si="30"/>
        <v/>
      </c>
      <c r="AK89" t="s">
        <v>148</v>
      </c>
      <c r="AL89" s="43">
        <f t="shared" si="31"/>
        <v>0</v>
      </c>
      <c r="AM89" s="43">
        <f t="shared" si="32"/>
        <v>4</v>
      </c>
      <c r="AN89" s="43">
        <f t="shared" si="33"/>
        <v>5</v>
      </c>
      <c r="AO89" s="43">
        <f t="shared" si="34"/>
        <v>0</v>
      </c>
    </row>
    <row r="90" spans="1:41" x14ac:dyDescent="0.25">
      <c r="A90" t="s">
        <v>149</v>
      </c>
      <c r="B90" t="s">
        <v>147</v>
      </c>
      <c r="C90" s="1" t="s">
        <v>150</v>
      </c>
      <c r="D90" s="1">
        <v>-1</v>
      </c>
      <c r="E90" s="1">
        <v>-21</v>
      </c>
      <c r="F90" s="1">
        <v>3</v>
      </c>
      <c r="G90" s="1">
        <v>-7</v>
      </c>
      <c r="H90" s="1">
        <v>-8</v>
      </c>
      <c r="I90" s="1">
        <v>3</v>
      </c>
      <c r="J90" s="1">
        <v>-4</v>
      </c>
      <c r="K90" s="1">
        <v>11</v>
      </c>
      <c r="L90" s="1">
        <v>8</v>
      </c>
      <c r="M90" s="1">
        <v>-1</v>
      </c>
      <c r="N90" s="1">
        <v>-6</v>
      </c>
      <c r="O90" s="1">
        <v>-8</v>
      </c>
      <c r="P90" s="1">
        <v>-26</v>
      </c>
      <c r="Q90" s="1">
        <v>-10</v>
      </c>
      <c r="R90" s="1">
        <v>1</v>
      </c>
      <c r="S90" s="1" t="s">
        <v>9</v>
      </c>
      <c r="T90" s="1">
        <v>26</v>
      </c>
      <c r="U90" s="1">
        <v>-8</v>
      </c>
      <c r="V90" s="1" t="s">
        <v>9</v>
      </c>
      <c r="W90" s="1" t="s">
        <v>9</v>
      </c>
      <c r="X90" s="1" t="s">
        <v>9</v>
      </c>
      <c r="Y90" s="40">
        <f t="shared" si="20"/>
        <v>-48</v>
      </c>
      <c r="Z90" s="2">
        <f t="shared" si="21"/>
        <v>17</v>
      </c>
      <c r="AA90" s="2">
        <f t="shared" si="22"/>
        <v>6</v>
      </c>
      <c r="AB90" s="2">
        <f t="shared" si="23"/>
        <v>0</v>
      </c>
      <c r="AC90" s="2">
        <f t="shared" si="24"/>
        <v>11</v>
      </c>
      <c r="AE90">
        <f t="shared" si="25"/>
        <v>0</v>
      </c>
      <c r="AF90">
        <f t="shared" si="26"/>
        <v>2</v>
      </c>
      <c r="AG90">
        <f t="shared" si="27"/>
        <v>6</v>
      </c>
      <c r="AH90">
        <f t="shared" si="28"/>
        <v>9</v>
      </c>
      <c r="AI90">
        <f t="shared" si="29"/>
        <v>17</v>
      </c>
      <c r="AJ90" t="str">
        <f t="shared" si="30"/>
        <v/>
      </c>
      <c r="AK90" t="s">
        <v>150</v>
      </c>
      <c r="AL90" s="43">
        <f t="shared" si="31"/>
        <v>2</v>
      </c>
      <c r="AM90" s="43">
        <f t="shared" si="32"/>
        <v>15</v>
      </c>
      <c r="AN90" s="43">
        <f t="shared" si="33"/>
        <v>0</v>
      </c>
      <c r="AO90" s="43">
        <f t="shared" si="34"/>
        <v>0</v>
      </c>
    </row>
    <row r="91" spans="1:41" x14ac:dyDescent="0.25">
      <c r="A91" t="s">
        <v>389</v>
      </c>
      <c r="B91" t="s">
        <v>390</v>
      </c>
      <c r="C91" s="1" t="s">
        <v>402</v>
      </c>
      <c r="D91" s="1">
        <v>-16</v>
      </c>
      <c r="E91" s="1">
        <v>4</v>
      </c>
      <c r="F91" s="1">
        <v>14</v>
      </c>
      <c r="G91" s="1">
        <v>21</v>
      </c>
      <c r="H91" s="1">
        <v>7</v>
      </c>
      <c r="I91" s="1">
        <v>-11</v>
      </c>
      <c r="J91" s="1">
        <v>19</v>
      </c>
      <c r="K91" s="1">
        <v>5</v>
      </c>
      <c r="L91" s="1">
        <v>12</v>
      </c>
      <c r="M91" s="1">
        <v>3</v>
      </c>
      <c r="N91" s="1">
        <v>1</v>
      </c>
      <c r="O91" s="1">
        <v>13</v>
      </c>
      <c r="P91" s="1">
        <v>-2</v>
      </c>
      <c r="Q91" s="1">
        <v>16</v>
      </c>
      <c r="R91" s="1">
        <v>6</v>
      </c>
      <c r="S91" s="1">
        <v>-1</v>
      </c>
      <c r="T91" s="1" t="s">
        <v>9</v>
      </c>
      <c r="U91" s="1" t="s">
        <v>9</v>
      </c>
      <c r="V91" s="1" t="s">
        <v>9</v>
      </c>
      <c r="W91" s="1" t="s">
        <v>9</v>
      </c>
      <c r="X91" s="1" t="s">
        <v>9</v>
      </c>
      <c r="Y91" s="40">
        <f t="shared" si="20"/>
        <v>91</v>
      </c>
      <c r="Z91" s="2">
        <f t="shared" si="21"/>
        <v>16</v>
      </c>
      <c r="AA91" s="2">
        <f t="shared" si="22"/>
        <v>12</v>
      </c>
      <c r="AB91" s="2">
        <f t="shared" si="23"/>
        <v>0</v>
      </c>
      <c r="AC91" s="2">
        <f t="shared" si="24"/>
        <v>4</v>
      </c>
      <c r="AE91">
        <f t="shared" si="25"/>
        <v>0</v>
      </c>
      <c r="AF91">
        <f t="shared" si="26"/>
        <v>2</v>
      </c>
      <c r="AG91">
        <f t="shared" si="27"/>
        <v>0</v>
      </c>
      <c r="AH91">
        <f t="shared" si="28"/>
        <v>14</v>
      </c>
      <c r="AI91">
        <f t="shared" si="29"/>
        <v>16</v>
      </c>
      <c r="AJ91" t="str">
        <f t="shared" si="30"/>
        <v/>
      </c>
      <c r="AK91" t="s">
        <v>402</v>
      </c>
      <c r="AL91" s="43">
        <f t="shared" si="31"/>
        <v>0</v>
      </c>
      <c r="AM91" s="43">
        <f t="shared" si="32"/>
        <v>0</v>
      </c>
      <c r="AN91" s="43">
        <f t="shared" si="33"/>
        <v>0</v>
      </c>
      <c r="AO91" s="43">
        <f t="shared" si="34"/>
        <v>16</v>
      </c>
    </row>
    <row r="92" spans="1:41" x14ac:dyDescent="0.25">
      <c r="A92" t="s">
        <v>151</v>
      </c>
      <c r="B92" t="s">
        <v>152</v>
      </c>
      <c r="C92" s="1" t="s">
        <v>153</v>
      </c>
      <c r="D92" s="1">
        <v>12</v>
      </c>
      <c r="E92" s="1" t="s">
        <v>9</v>
      </c>
      <c r="F92" s="1" t="s">
        <v>9</v>
      </c>
      <c r="G92" s="1" t="s">
        <v>9</v>
      </c>
      <c r="H92" s="1" t="s">
        <v>9</v>
      </c>
      <c r="I92" s="1" t="s">
        <v>9</v>
      </c>
      <c r="J92" s="1" t="s">
        <v>9</v>
      </c>
      <c r="K92" s="1" t="s">
        <v>9</v>
      </c>
      <c r="L92" s="1" t="s">
        <v>9</v>
      </c>
      <c r="M92" s="1">
        <v>20</v>
      </c>
      <c r="N92" s="1">
        <v>-3</v>
      </c>
      <c r="O92" s="1">
        <v>3</v>
      </c>
      <c r="P92" s="1">
        <v>4</v>
      </c>
      <c r="Q92" s="1">
        <v>-8</v>
      </c>
      <c r="R92" s="1">
        <v>9</v>
      </c>
      <c r="S92" s="1">
        <v>0</v>
      </c>
      <c r="T92" s="1" t="s">
        <v>9</v>
      </c>
      <c r="U92" s="1">
        <v>12</v>
      </c>
      <c r="V92" s="1" t="s">
        <v>9</v>
      </c>
      <c r="W92" s="1" t="s">
        <v>9</v>
      </c>
      <c r="X92" s="1" t="s">
        <v>9</v>
      </c>
      <c r="Y92" s="40">
        <f t="shared" si="20"/>
        <v>49</v>
      </c>
      <c r="Z92" s="2">
        <f t="shared" si="21"/>
        <v>9</v>
      </c>
      <c r="AA92" s="2">
        <f t="shared" si="22"/>
        <v>6</v>
      </c>
      <c r="AB92" s="2">
        <f t="shared" si="23"/>
        <v>1</v>
      </c>
      <c r="AC92" s="2">
        <f t="shared" si="24"/>
        <v>2</v>
      </c>
      <c r="AE92">
        <f t="shared" si="25"/>
        <v>1</v>
      </c>
      <c r="AF92">
        <f t="shared" si="26"/>
        <v>4</v>
      </c>
      <c r="AG92">
        <f t="shared" si="27"/>
        <v>3</v>
      </c>
      <c r="AH92">
        <f t="shared" si="28"/>
        <v>1</v>
      </c>
      <c r="AI92">
        <f t="shared" si="29"/>
        <v>9</v>
      </c>
      <c r="AJ92" t="str">
        <f t="shared" si="30"/>
        <v/>
      </c>
      <c r="AK92" t="s">
        <v>153</v>
      </c>
      <c r="AL92" s="43">
        <f t="shared" si="31"/>
        <v>0</v>
      </c>
      <c r="AM92" s="43">
        <f t="shared" si="32"/>
        <v>3</v>
      </c>
      <c r="AN92" s="43">
        <f t="shared" si="33"/>
        <v>4</v>
      </c>
      <c r="AO92" s="43">
        <f t="shared" si="34"/>
        <v>2</v>
      </c>
    </row>
    <row r="93" spans="1:41" x14ac:dyDescent="0.25">
      <c r="A93" t="s">
        <v>169</v>
      </c>
      <c r="B93" t="s">
        <v>174</v>
      </c>
      <c r="C93" s="1" t="s">
        <v>739</v>
      </c>
      <c r="D93" s="1">
        <v>-12</v>
      </c>
      <c r="E93" s="1">
        <v>0</v>
      </c>
      <c r="F93" s="1">
        <v>20</v>
      </c>
      <c r="G93" s="1">
        <v>13</v>
      </c>
      <c r="H93" s="1">
        <v>-23</v>
      </c>
      <c r="I93" s="1">
        <v>-19</v>
      </c>
      <c r="J93" s="1">
        <v>-10</v>
      </c>
      <c r="K93" s="1">
        <v>0</v>
      </c>
      <c r="L93" s="1">
        <v>-5</v>
      </c>
      <c r="M93" s="1">
        <v>-13</v>
      </c>
      <c r="N93" s="1" t="s">
        <v>9</v>
      </c>
      <c r="O93" s="1">
        <v>17</v>
      </c>
      <c r="P93" s="1">
        <v>-5</v>
      </c>
      <c r="Q93" s="1">
        <v>16</v>
      </c>
      <c r="R93" s="1">
        <v>-11</v>
      </c>
      <c r="S93" s="1">
        <v>8</v>
      </c>
      <c r="T93" s="1" t="s">
        <v>9</v>
      </c>
      <c r="U93" s="1">
        <v>12</v>
      </c>
      <c r="V93" s="1" t="s">
        <v>9</v>
      </c>
      <c r="W93" s="1" t="s">
        <v>9</v>
      </c>
      <c r="X93" s="1" t="s">
        <v>9</v>
      </c>
      <c r="Y93" s="40">
        <f t="shared" si="20"/>
        <v>-12</v>
      </c>
      <c r="Z93" s="2">
        <f t="shared" si="21"/>
        <v>16</v>
      </c>
      <c r="AA93" s="2">
        <f t="shared" si="22"/>
        <v>6</v>
      </c>
      <c r="AB93" s="2">
        <f t="shared" si="23"/>
        <v>2</v>
      </c>
      <c r="AC93" s="2">
        <f t="shared" si="24"/>
        <v>8</v>
      </c>
      <c r="AE93">
        <f t="shared" si="25"/>
        <v>0</v>
      </c>
      <c r="AF93">
        <f t="shared" si="26"/>
        <v>15</v>
      </c>
      <c r="AG93">
        <f t="shared" si="27"/>
        <v>1</v>
      </c>
      <c r="AH93">
        <f t="shared" si="28"/>
        <v>0</v>
      </c>
      <c r="AI93">
        <f t="shared" si="29"/>
        <v>16</v>
      </c>
      <c r="AJ93" t="str">
        <f t="shared" si="30"/>
        <v/>
      </c>
      <c r="AK93" t="s">
        <v>739</v>
      </c>
      <c r="AL93" s="43">
        <f t="shared" si="31"/>
        <v>0</v>
      </c>
      <c r="AM93" s="43">
        <f t="shared" si="32"/>
        <v>0</v>
      </c>
      <c r="AN93" s="43">
        <f t="shared" si="33"/>
        <v>16</v>
      </c>
      <c r="AO93" s="43">
        <f t="shared" si="34"/>
        <v>0</v>
      </c>
    </row>
    <row r="94" spans="1:41" x14ac:dyDescent="0.25">
      <c r="A94" t="s">
        <v>169</v>
      </c>
      <c r="B94" t="s">
        <v>189</v>
      </c>
      <c r="C94" s="1" t="s">
        <v>255</v>
      </c>
      <c r="D94" s="1">
        <v>5</v>
      </c>
      <c r="E94" s="1">
        <v>18</v>
      </c>
      <c r="F94" s="1">
        <v>-2</v>
      </c>
      <c r="G94" s="1">
        <v>7</v>
      </c>
      <c r="H94" s="1">
        <v>-11</v>
      </c>
      <c r="I94" s="1">
        <v>-11</v>
      </c>
      <c r="J94" s="1">
        <v>-6</v>
      </c>
      <c r="K94" s="1">
        <v>3</v>
      </c>
      <c r="L94" s="1">
        <v>-1</v>
      </c>
      <c r="M94" s="1">
        <v>-1</v>
      </c>
      <c r="N94" s="1">
        <v>8</v>
      </c>
      <c r="O94" s="1">
        <v>12</v>
      </c>
      <c r="P94" s="1">
        <v>-4</v>
      </c>
      <c r="Q94" s="1">
        <v>-8</v>
      </c>
      <c r="R94" s="1">
        <v>-6</v>
      </c>
      <c r="S94" s="1">
        <v>-6</v>
      </c>
      <c r="T94" s="1">
        <v>11</v>
      </c>
      <c r="U94" s="1">
        <v>28</v>
      </c>
      <c r="V94" s="1">
        <v>-12</v>
      </c>
      <c r="W94" s="1">
        <v>16</v>
      </c>
      <c r="X94" s="1">
        <v>-7</v>
      </c>
      <c r="Y94" s="40">
        <f t="shared" si="20"/>
        <v>33</v>
      </c>
      <c r="Z94" s="2">
        <f t="shared" si="21"/>
        <v>21</v>
      </c>
      <c r="AA94" s="2">
        <f t="shared" si="22"/>
        <v>9</v>
      </c>
      <c r="AB94" s="2">
        <f t="shared" si="23"/>
        <v>0</v>
      </c>
      <c r="AC94" s="2">
        <f t="shared" si="24"/>
        <v>12</v>
      </c>
      <c r="AE94">
        <f t="shared" si="25"/>
        <v>21</v>
      </c>
      <c r="AF94">
        <f t="shared" si="26"/>
        <v>0</v>
      </c>
      <c r="AG94">
        <f t="shared" si="27"/>
        <v>0</v>
      </c>
      <c r="AH94">
        <f t="shared" si="28"/>
        <v>0</v>
      </c>
      <c r="AI94">
        <f t="shared" si="29"/>
        <v>21</v>
      </c>
      <c r="AJ94" t="str">
        <f t="shared" si="30"/>
        <v/>
      </c>
      <c r="AK94" t="s">
        <v>255</v>
      </c>
      <c r="AL94" s="43">
        <f t="shared" si="31"/>
        <v>21</v>
      </c>
      <c r="AM94" s="43">
        <f t="shared" si="32"/>
        <v>0</v>
      </c>
      <c r="AN94" s="43">
        <f t="shared" si="33"/>
        <v>0</v>
      </c>
      <c r="AO94" s="43">
        <f t="shared" si="34"/>
        <v>0</v>
      </c>
    </row>
    <row r="95" spans="1:41" x14ac:dyDescent="0.25">
      <c r="A95" t="s">
        <v>788</v>
      </c>
      <c r="B95" t="s">
        <v>174</v>
      </c>
      <c r="C95" s="1" t="s">
        <v>771</v>
      </c>
      <c r="D95" s="1" t="s">
        <v>9</v>
      </c>
      <c r="E95" s="1" t="s">
        <v>9</v>
      </c>
      <c r="F95" s="1" t="s">
        <v>9</v>
      </c>
      <c r="G95" s="1" t="s">
        <v>9</v>
      </c>
      <c r="H95" s="1" t="s">
        <v>9</v>
      </c>
      <c r="I95" s="1" t="s">
        <v>9</v>
      </c>
      <c r="J95" s="1" t="s">
        <v>9</v>
      </c>
      <c r="K95" s="1" t="s">
        <v>9</v>
      </c>
      <c r="L95" s="1" t="s">
        <v>9</v>
      </c>
      <c r="M95" s="1" t="s">
        <v>9</v>
      </c>
      <c r="N95" s="1" t="s">
        <v>9</v>
      </c>
      <c r="O95" s="1" t="s">
        <v>9</v>
      </c>
      <c r="P95" s="1" t="s">
        <v>9</v>
      </c>
      <c r="Q95" s="1" t="s">
        <v>9</v>
      </c>
      <c r="R95" s="1" t="s">
        <v>9</v>
      </c>
      <c r="S95" s="1">
        <v>14</v>
      </c>
      <c r="T95" s="1" t="s">
        <v>9</v>
      </c>
      <c r="U95" s="1" t="s">
        <v>9</v>
      </c>
      <c r="V95" s="1" t="s">
        <v>9</v>
      </c>
      <c r="W95" s="1" t="s">
        <v>9</v>
      </c>
      <c r="X95" s="1" t="s">
        <v>9</v>
      </c>
      <c r="Y95" s="40">
        <f t="shared" si="20"/>
        <v>14</v>
      </c>
      <c r="Z95" s="2">
        <f t="shared" si="21"/>
        <v>1</v>
      </c>
      <c r="AA95" s="2">
        <f t="shared" si="22"/>
        <v>1</v>
      </c>
      <c r="AB95" s="2">
        <f t="shared" si="23"/>
        <v>0</v>
      </c>
      <c r="AC95" s="2">
        <f t="shared" si="24"/>
        <v>0</v>
      </c>
      <c r="AE95">
        <f t="shared" si="25"/>
        <v>1</v>
      </c>
      <c r="AF95">
        <f t="shared" si="26"/>
        <v>0</v>
      </c>
      <c r="AG95">
        <f t="shared" si="27"/>
        <v>0</v>
      </c>
      <c r="AH95">
        <f t="shared" si="28"/>
        <v>0</v>
      </c>
      <c r="AI95">
        <f t="shared" si="29"/>
        <v>1</v>
      </c>
      <c r="AJ95" t="str">
        <f t="shared" si="30"/>
        <v/>
      </c>
      <c r="AK95" t="s">
        <v>771</v>
      </c>
      <c r="AL95" s="43">
        <f t="shared" si="31"/>
        <v>0</v>
      </c>
      <c r="AM95" s="43">
        <f t="shared" si="32"/>
        <v>0</v>
      </c>
      <c r="AN95" s="43">
        <f t="shared" si="33"/>
        <v>0</v>
      </c>
      <c r="AO95" s="43">
        <f t="shared" si="34"/>
        <v>1</v>
      </c>
    </row>
    <row r="114" spans="1:77" x14ac:dyDescent="0.25">
      <c r="A114" s="21">
        <v>1</v>
      </c>
      <c r="B114" s="21"/>
      <c r="C114" s="21"/>
      <c r="D114" s="4">
        <v>2</v>
      </c>
      <c r="E114" s="21"/>
      <c r="F114" s="21"/>
      <c r="G114" s="21">
        <v>3</v>
      </c>
      <c r="H114" s="21"/>
      <c r="I114" s="21"/>
      <c r="J114" s="21">
        <v>4</v>
      </c>
      <c r="K114" s="21"/>
      <c r="L114" s="21"/>
      <c r="M114" s="21">
        <v>5</v>
      </c>
      <c r="N114" s="21"/>
      <c r="O114" s="21"/>
      <c r="P114" s="21">
        <v>6</v>
      </c>
      <c r="Q114" s="21"/>
      <c r="R114" s="21"/>
      <c r="S114" s="21">
        <v>7</v>
      </c>
      <c r="T114" s="21"/>
      <c r="U114" s="21"/>
      <c r="V114" s="21">
        <v>8</v>
      </c>
      <c r="W114" s="21"/>
      <c r="X114" s="21"/>
      <c r="Y114" s="4">
        <v>9</v>
      </c>
      <c r="Z114" s="21"/>
      <c r="AA114" s="21"/>
      <c r="AB114" s="21">
        <v>10</v>
      </c>
      <c r="AC114" s="21"/>
      <c r="AD114" s="21"/>
      <c r="AE114" s="21">
        <v>11</v>
      </c>
      <c r="AF114" s="21"/>
      <c r="AG114" s="21"/>
      <c r="AH114" s="21">
        <v>12</v>
      </c>
      <c r="AI114" s="21"/>
      <c r="AJ114" s="21"/>
      <c r="AK114" s="21">
        <v>13</v>
      </c>
      <c r="AM114" s="34"/>
      <c r="AN114" s="21">
        <v>14</v>
      </c>
      <c r="AO114" s="21"/>
      <c r="AP114" s="21"/>
      <c r="AQ114" s="21">
        <v>15</v>
      </c>
      <c r="AR114" s="21"/>
      <c r="AS114" s="21"/>
      <c r="AT114" s="21">
        <v>16</v>
      </c>
      <c r="AU114" s="21"/>
      <c r="AV114" s="21"/>
      <c r="AW114" s="21">
        <v>17</v>
      </c>
      <c r="AX114" s="21"/>
      <c r="AY114" s="21"/>
      <c r="AZ114" s="21">
        <v>18</v>
      </c>
      <c r="BA114" s="21"/>
      <c r="BB114" s="21"/>
      <c r="BC114" s="21" t="s">
        <v>554</v>
      </c>
      <c r="BD114" s="21"/>
      <c r="BE114" s="21"/>
      <c r="BF114" s="21" t="s">
        <v>555</v>
      </c>
      <c r="BG114" s="21"/>
      <c r="BI114" s="34" t="s">
        <v>374</v>
      </c>
      <c r="BJ114" s="21"/>
      <c r="BK114" s="21"/>
    </row>
    <row r="115" spans="1:77" x14ac:dyDescent="0.25">
      <c r="A115" t="s">
        <v>255</v>
      </c>
      <c r="B115">
        <v>5</v>
      </c>
      <c r="C115" s="21">
        <v>1</v>
      </c>
      <c r="D115" t="s">
        <v>255</v>
      </c>
      <c r="E115">
        <v>18</v>
      </c>
      <c r="F115" s="21">
        <v>1</v>
      </c>
      <c r="G115" t="s">
        <v>255</v>
      </c>
      <c r="H115">
        <v>-2</v>
      </c>
      <c r="I115" s="21">
        <v>1</v>
      </c>
      <c r="J115" t="s">
        <v>255</v>
      </c>
      <c r="K115">
        <v>7</v>
      </c>
      <c r="L115" s="21">
        <v>1</v>
      </c>
      <c r="M115" t="s">
        <v>255</v>
      </c>
      <c r="N115">
        <v>-11</v>
      </c>
      <c r="O115" s="21">
        <v>1</v>
      </c>
      <c r="P115" t="s">
        <v>255</v>
      </c>
      <c r="Q115">
        <v>-11</v>
      </c>
      <c r="R115" s="21">
        <v>1</v>
      </c>
      <c r="S115" s="21" t="s">
        <v>255</v>
      </c>
      <c r="T115">
        <v>-6</v>
      </c>
      <c r="U115" s="21">
        <v>1</v>
      </c>
      <c r="V115" t="s">
        <v>255</v>
      </c>
      <c r="W115" s="21">
        <v>3</v>
      </c>
      <c r="X115" s="21">
        <v>1</v>
      </c>
      <c r="Y115" s="4" t="s">
        <v>255</v>
      </c>
      <c r="Z115">
        <v>-1</v>
      </c>
      <c r="AA115">
        <v>1</v>
      </c>
      <c r="AB115" s="21" t="s">
        <v>255</v>
      </c>
      <c r="AC115">
        <v>-1</v>
      </c>
      <c r="AD115">
        <v>1</v>
      </c>
      <c r="AE115" t="s">
        <v>255</v>
      </c>
      <c r="AF115" s="21">
        <v>8</v>
      </c>
      <c r="AG115" s="22">
        <v>1</v>
      </c>
      <c r="AH115" t="s">
        <v>255</v>
      </c>
      <c r="AI115">
        <v>12</v>
      </c>
      <c r="AJ115">
        <v>1</v>
      </c>
      <c r="AK115" s="21" t="s">
        <v>255</v>
      </c>
      <c r="AL115">
        <v>-4</v>
      </c>
      <c r="AM115">
        <v>1</v>
      </c>
      <c r="AN115" t="s">
        <v>255</v>
      </c>
      <c r="AO115" s="21">
        <v>-8</v>
      </c>
      <c r="AP115" s="21">
        <v>1</v>
      </c>
      <c r="AQ115" t="s">
        <v>255</v>
      </c>
      <c r="AR115">
        <v>-6</v>
      </c>
      <c r="AS115">
        <v>1</v>
      </c>
      <c r="AT115" s="21" t="s">
        <v>255</v>
      </c>
      <c r="AU115">
        <v>-6</v>
      </c>
      <c r="AV115">
        <v>1</v>
      </c>
      <c r="AW115" t="s">
        <v>255</v>
      </c>
      <c r="AX115" s="21">
        <v>11</v>
      </c>
      <c r="AY115" s="21">
        <v>1</v>
      </c>
      <c r="AZ115" t="s">
        <v>255</v>
      </c>
      <c r="BA115">
        <v>28</v>
      </c>
      <c r="BB115">
        <v>1</v>
      </c>
      <c r="BC115" s="21" t="s">
        <v>255</v>
      </c>
      <c r="BD115">
        <v>-12</v>
      </c>
      <c r="BE115">
        <v>1</v>
      </c>
      <c r="BF115" t="s">
        <v>255</v>
      </c>
      <c r="BG115" s="21">
        <v>16</v>
      </c>
      <c r="BH115">
        <v>1</v>
      </c>
      <c r="BI115" t="s">
        <v>255</v>
      </c>
      <c r="BJ115">
        <v>-7</v>
      </c>
      <c r="BK115" s="21">
        <v>1</v>
      </c>
      <c r="BM115" s="21">
        <v>1</v>
      </c>
      <c r="BP115" s="21">
        <v>1</v>
      </c>
      <c r="BS115" s="21">
        <v>1</v>
      </c>
      <c r="BV115" s="21">
        <v>1</v>
      </c>
      <c r="BY115" s="21">
        <v>1</v>
      </c>
    </row>
    <row r="116" spans="1:77" x14ac:dyDescent="0.25">
      <c r="A116" t="s">
        <v>31</v>
      </c>
      <c r="B116">
        <v>5</v>
      </c>
      <c r="C116" s="21">
        <v>2</v>
      </c>
      <c r="D116" t="s">
        <v>396</v>
      </c>
      <c r="E116">
        <v>18</v>
      </c>
      <c r="F116" s="21">
        <v>2</v>
      </c>
      <c r="G116" t="s">
        <v>396</v>
      </c>
      <c r="H116">
        <v>-2</v>
      </c>
      <c r="I116" s="21">
        <v>2</v>
      </c>
      <c r="J116" t="s">
        <v>396</v>
      </c>
      <c r="K116">
        <v>7</v>
      </c>
      <c r="L116" s="21">
        <v>2</v>
      </c>
      <c r="M116" t="s">
        <v>396</v>
      </c>
      <c r="N116">
        <v>-11</v>
      </c>
      <c r="O116" s="21">
        <v>2</v>
      </c>
      <c r="P116" t="s">
        <v>497</v>
      </c>
      <c r="Q116">
        <v>-11</v>
      </c>
      <c r="R116" s="21">
        <v>2</v>
      </c>
      <c r="S116" s="21" t="s">
        <v>396</v>
      </c>
      <c r="T116">
        <v>-6</v>
      </c>
      <c r="U116" s="21">
        <v>2</v>
      </c>
      <c r="V116" t="s">
        <v>396</v>
      </c>
      <c r="W116" s="21">
        <v>3</v>
      </c>
      <c r="X116" s="21">
        <v>2</v>
      </c>
      <c r="Y116" s="4" t="s">
        <v>396</v>
      </c>
      <c r="Z116">
        <v>-1</v>
      </c>
      <c r="AA116">
        <v>2</v>
      </c>
      <c r="AB116" s="21" t="s">
        <v>150</v>
      </c>
      <c r="AC116">
        <v>-1</v>
      </c>
      <c r="AD116">
        <v>2</v>
      </c>
      <c r="AE116" t="s">
        <v>396</v>
      </c>
      <c r="AF116" s="21">
        <v>8</v>
      </c>
      <c r="AG116" s="22">
        <v>2</v>
      </c>
      <c r="AH116" t="s">
        <v>396</v>
      </c>
      <c r="AI116">
        <v>12</v>
      </c>
      <c r="AJ116">
        <v>2</v>
      </c>
      <c r="AK116" s="21" t="s">
        <v>396</v>
      </c>
      <c r="AL116">
        <v>-4</v>
      </c>
      <c r="AM116">
        <v>2</v>
      </c>
      <c r="AN116" t="s">
        <v>396</v>
      </c>
      <c r="AO116" s="21">
        <v>-8</v>
      </c>
      <c r="AP116" s="21">
        <v>2</v>
      </c>
      <c r="AQ116" t="s">
        <v>396</v>
      </c>
      <c r="AR116">
        <v>-6</v>
      </c>
      <c r="AS116">
        <v>2</v>
      </c>
      <c r="AT116" s="21" t="s">
        <v>396</v>
      </c>
      <c r="AU116">
        <v>-6</v>
      </c>
      <c r="AV116">
        <v>2</v>
      </c>
      <c r="AW116" t="s">
        <v>396</v>
      </c>
      <c r="AX116" s="21">
        <v>11</v>
      </c>
      <c r="AY116" s="21">
        <v>2</v>
      </c>
      <c r="AZ116" t="s">
        <v>396</v>
      </c>
      <c r="BA116">
        <v>28</v>
      </c>
      <c r="BB116">
        <v>2</v>
      </c>
      <c r="BC116" s="21" t="s">
        <v>396</v>
      </c>
      <c r="BD116">
        <v>-12</v>
      </c>
      <c r="BE116">
        <v>2</v>
      </c>
      <c r="BF116" t="s">
        <v>396</v>
      </c>
      <c r="BG116" s="21">
        <v>16</v>
      </c>
      <c r="BH116">
        <v>2</v>
      </c>
      <c r="BI116" t="s">
        <v>396</v>
      </c>
      <c r="BJ116">
        <v>-7</v>
      </c>
      <c r="BK116" s="21">
        <v>2</v>
      </c>
      <c r="BM116" s="21">
        <v>2</v>
      </c>
      <c r="BP116" s="21">
        <v>2</v>
      </c>
      <c r="BS116" s="21">
        <v>2</v>
      </c>
      <c r="BV116" s="21">
        <v>2</v>
      </c>
      <c r="BY116" s="21">
        <v>2</v>
      </c>
    </row>
    <row r="117" spans="1:77" x14ac:dyDescent="0.25">
      <c r="A117" t="s">
        <v>600</v>
      </c>
      <c r="B117">
        <v>5</v>
      </c>
      <c r="C117" s="21">
        <v>3</v>
      </c>
      <c r="D117" t="s">
        <v>600</v>
      </c>
      <c r="E117">
        <v>18</v>
      </c>
      <c r="F117" s="21">
        <v>3</v>
      </c>
      <c r="G117" t="s">
        <v>600</v>
      </c>
      <c r="H117">
        <v>-2</v>
      </c>
      <c r="I117" s="21">
        <v>3</v>
      </c>
      <c r="J117" t="s">
        <v>600</v>
      </c>
      <c r="K117">
        <v>7</v>
      </c>
      <c r="L117" s="21">
        <v>3</v>
      </c>
      <c r="M117" t="s">
        <v>600</v>
      </c>
      <c r="N117">
        <v>-11</v>
      </c>
      <c r="O117" s="21">
        <v>3</v>
      </c>
      <c r="P117" t="s">
        <v>600</v>
      </c>
      <c r="Q117">
        <v>-11</v>
      </c>
      <c r="R117" s="21">
        <v>3</v>
      </c>
      <c r="S117" s="21" t="s">
        <v>600</v>
      </c>
      <c r="T117">
        <v>-6</v>
      </c>
      <c r="U117" s="21">
        <v>3</v>
      </c>
      <c r="V117" t="s">
        <v>600</v>
      </c>
      <c r="W117" s="21">
        <v>3</v>
      </c>
      <c r="X117" s="21">
        <v>3</v>
      </c>
      <c r="Y117" s="4" t="s">
        <v>600</v>
      </c>
      <c r="Z117">
        <v>-1</v>
      </c>
      <c r="AA117">
        <v>3</v>
      </c>
      <c r="AB117" s="21" t="s">
        <v>396</v>
      </c>
      <c r="AC117">
        <v>-1</v>
      </c>
      <c r="AD117">
        <v>3</v>
      </c>
      <c r="AE117" t="s">
        <v>600</v>
      </c>
      <c r="AF117" s="21">
        <v>8</v>
      </c>
      <c r="AG117" s="22">
        <v>3</v>
      </c>
      <c r="AH117" t="s">
        <v>600</v>
      </c>
      <c r="AI117">
        <v>12</v>
      </c>
      <c r="AJ117">
        <v>3</v>
      </c>
      <c r="AK117" s="21" t="s">
        <v>600</v>
      </c>
      <c r="AL117">
        <v>-4</v>
      </c>
      <c r="AM117">
        <v>3</v>
      </c>
      <c r="AN117" t="s">
        <v>600</v>
      </c>
      <c r="AO117" s="21">
        <v>-8</v>
      </c>
      <c r="AP117" s="21">
        <v>3</v>
      </c>
      <c r="AQ117" t="s">
        <v>600</v>
      </c>
      <c r="AR117">
        <v>-6</v>
      </c>
      <c r="AS117">
        <v>3</v>
      </c>
      <c r="AT117" s="21" t="s">
        <v>600</v>
      </c>
      <c r="AU117">
        <v>-6</v>
      </c>
      <c r="AV117">
        <v>3</v>
      </c>
      <c r="AW117" t="s">
        <v>600</v>
      </c>
      <c r="AX117" s="21">
        <v>11</v>
      </c>
      <c r="AY117" s="21">
        <v>3</v>
      </c>
      <c r="AZ117" t="s">
        <v>600</v>
      </c>
      <c r="BA117">
        <v>28</v>
      </c>
      <c r="BB117">
        <v>3</v>
      </c>
      <c r="BC117" s="21" t="s">
        <v>600</v>
      </c>
      <c r="BD117">
        <v>-12</v>
      </c>
      <c r="BE117">
        <v>3</v>
      </c>
      <c r="BF117" t="s">
        <v>600</v>
      </c>
      <c r="BG117" s="21">
        <v>16</v>
      </c>
      <c r="BH117">
        <v>3</v>
      </c>
      <c r="BI117" t="s">
        <v>600</v>
      </c>
      <c r="BJ117">
        <v>-7</v>
      </c>
      <c r="BK117" s="21">
        <v>3</v>
      </c>
      <c r="BM117" s="21">
        <v>3</v>
      </c>
      <c r="BP117" s="21">
        <v>3</v>
      </c>
      <c r="BS117" s="21">
        <v>3</v>
      </c>
      <c r="BV117" s="21">
        <v>3</v>
      </c>
      <c r="BY117" s="21">
        <v>3</v>
      </c>
    </row>
    <row r="118" spans="1:77" x14ac:dyDescent="0.25">
      <c r="A118" t="s">
        <v>63</v>
      </c>
      <c r="B118">
        <v>5</v>
      </c>
      <c r="C118" s="21">
        <v>4</v>
      </c>
      <c r="D118" t="s">
        <v>63</v>
      </c>
      <c r="E118">
        <v>18</v>
      </c>
      <c r="F118" s="21">
        <v>4</v>
      </c>
      <c r="G118" t="s">
        <v>63</v>
      </c>
      <c r="H118">
        <v>-2</v>
      </c>
      <c r="I118" s="21">
        <v>4</v>
      </c>
      <c r="J118" t="s">
        <v>63</v>
      </c>
      <c r="K118">
        <v>7</v>
      </c>
      <c r="L118" s="21">
        <v>4</v>
      </c>
      <c r="M118" t="s">
        <v>63</v>
      </c>
      <c r="N118">
        <v>-11</v>
      </c>
      <c r="O118" s="21">
        <v>4</v>
      </c>
      <c r="P118" t="s">
        <v>63</v>
      </c>
      <c r="Q118">
        <v>-11</v>
      </c>
      <c r="R118" s="21">
        <v>4</v>
      </c>
      <c r="S118" s="21" t="s">
        <v>63</v>
      </c>
      <c r="T118">
        <v>-6</v>
      </c>
      <c r="U118" s="21">
        <v>4</v>
      </c>
      <c r="V118" t="s">
        <v>63</v>
      </c>
      <c r="W118" s="21">
        <v>3</v>
      </c>
      <c r="X118" s="21">
        <v>4</v>
      </c>
      <c r="Y118" s="4" t="s">
        <v>63</v>
      </c>
      <c r="Z118">
        <v>-1</v>
      </c>
      <c r="AA118">
        <v>4</v>
      </c>
      <c r="AB118" s="21" t="s">
        <v>63</v>
      </c>
      <c r="AC118">
        <v>-1</v>
      </c>
      <c r="AD118">
        <v>4</v>
      </c>
      <c r="AE118" t="s">
        <v>63</v>
      </c>
      <c r="AF118" s="21">
        <v>8</v>
      </c>
      <c r="AG118" s="22">
        <v>4</v>
      </c>
      <c r="AH118" t="s">
        <v>63</v>
      </c>
      <c r="AI118">
        <v>12</v>
      </c>
      <c r="AJ118">
        <v>4</v>
      </c>
      <c r="AK118" s="21" t="s">
        <v>63</v>
      </c>
      <c r="AL118">
        <v>-4</v>
      </c>
      <c r="AM118">
        <v>4</v>
      </c>
      <c r="AN118" t="s">
        <v>63</v>
      </c>
      <c r="AO118" s="21">
        <v>-8</v>
      </c>
      <c r="AP118" s="21">
        <v>4</v>
      </c>
      <c r="AQ118" t="s">
        <v>63</v>
      </c>
      <c r="AR118">
        <v>-6</v>
      </c>
      <c r="AS118">
        <v>4</v>
      </c>
      <c r="AT118" s="21" t="s">
        <v>63</v>
      </c>
      <c r="AU118">
        <v>-6</v>
      </c>
      <c r="AV118">
        <v>4</v>
      </c>
      <c r="AW118" t="s">
        <v>63</v>
      </c>
      <c r="AX118" s="21">
        <v>11</v>
      </c>
      <c r="AY118" s="21">
        <v>4</v>
      </c>
      <c r="AZ118" t="s">
        <v>63</v>
      </c>
      <c r="BA118">
        <v>28</v>
      </c>
      <c r="BB118">
        <v>4</v>
      </c>
      <c r="BC118" s="21" t="s">
        <v>63</v>
      </c>
      <c r="BD118">
        <v>-12</v>
      </c>
      <c r="BE118">
        <v>4</v>
      </c>
      <c r="BF118" t="s">
        <v>63</v>
      </c>
      <c r="BG118" s="21">
        <v>16</v>
      </c>
      <c r="BH118">
        <v>4</v>
      </c>
      <c r="BI118" t="s">
        <v>63</v>
      </c>
      <c r="BJ118">
        <v>-7</v>
      </c>
      <c r="BK118" s="21">
        <v>4</v>
      </c>
      <c r="BM118" s="21">
        <v>4</v>
      </c>
      <c r="BP118" s="21">
        <v>4</v>
      </c>
      <c r="BS118" s="21">
        <v>4</v>
      </c>
      <c r="BV118" s="21">
        <v>4</v>
      </c>
      <c r="BY118" s="21">
        <v>4</v>
      </c>
    </row>
    <row r="119" spans="1:77" x14ac:dyDescent="0.25">
      <c r="A119" t="s">
        <v>236</v>
      </c>
      <c r="B119">
        <v>6</v>
      </c>
      <c r="C119" s="21">
        <v>1</v>
      </c>
      <c r="D119" t="s">
        <v>236</v>
      </c>
      <c r="E119">
        <v>21</v>
      </c>
      <c r="F119" s="21">
        <v>1</v>
      </c>
      <c r="G119" t="s">
        <v>236</v>
      </c>
      <c r="H119">
        <v>15</v>
      </c>
      <c r="I119" s="21">
        <v>1</v>
      </c>
      <c r="J119" t="s">
        <v>236</v>
      </c>
      <c r="K119">
        <v>5</v>
      </c>
      <c r="L119" s="21">
        <v>1</v>
      </c>
      <c r="M119" t="s">
        <v>236</v>
      </c>
      <c r="N119">
        <v>6</v>
      </c>
      <c r="O119" s="21">
        <v>1</v>
      </c>
      <c r="P119" t="s">
        <v>236</v>
      </c>
      <c r="Q119">
        <v>9</v>
      </c>
      <c r="R119" s="21">
        <v>1</v>
      </c>
      <c r="S119" s="21" t="s">
        <v>236</v>
      </c>
      <c r="T119">
        <v>8</v>
      </c>
      <c r="U119" s="21">
        <v>1</v>
      </c>
      <c r="V119" t="s">
        <v>236</v>
      </c>
      <c r="W119" s="21">
        <v>16</v>
      </c>
      <c r="X119" s="21">
        <v>1</v>
      </c>
      <c r="Y119" s="4" t="s">
        <v>236</v>
      </c>
      <c r="Z119">
        <v>8</v>
      </c>
      <c r="AA119">
        <v>1</v>
      </c>
      <c r="AB119" s="21" t="s">
        <v>236</v>
      </c>
      <c r="AC119">
        <v>6</v>
      </c>
      <c r="AD119">
        <v>1</v>
      </c>
      <c r="AE119" t="s">
        <v>236</v>
      </c>
      <c r="AF119" s="21">
        <v>20</v>
      </c>
      <c r="AG119" s="22">
        <v>1</v>
      </c>
      <c r="AH119" t="s">
        <v>31</v>
      </c>
      <c r="AI119">
        <v>7</v>
      </c>
      <c r="AJ119">
        <v>1</v>
      </c>
      <c r="AK119" s="21" t="s">
        <v>236</v>
      </c>
      <c r="AL119">
        <v>9</v>
      </c>
      <c r="AM119">
        <v>1</v>
      </c>
      <c r="AN119" t="s">
        <v>236</v>
      </c>
      <c r="AO119" s="21">
        <v>-1</v>
      </c>
      <c r="AP119" s="21">
        <v>1</v>
      </c>
      <c r="AQ119" t="s">
        <v>236</v>
      </c>
      <c r="AR119">
        <v>5</v>
      </c>
      <c r="AS119">
        <v>1</v>
      </c>
      <c r="AT119" s="21" t="s">
        <v>236</v>
      </c>
      <c r="AU119">
        <v>-5</v>
      </c>
      <c r="AV119">
        <v>1</v>
      </c>
      <c r="AW119" t="s">
        <v>236</v>
      </c>
      <c r="AX119" s="21">
        <v>1</v>
      </c>
      <c r="AY119" s="21">
        <v>1</v>
      </c>
      <c r="AZ119" t="s">
        <v>236</v>
      </c>
      <c r="BA119">
        <v>22</v>
      </c>
      <c r="BB119">
        <v>1</v>
      </c>
      <c r="BC119" s="21" t="s">
        <v>236</v>
      </c>
      <c r="BD119">
        <v>-12</v>
      </c>
      <c r="BE119">
        <v>1</v>
      </c>
      <c r="BF119" t="s">
        <v>236</v>
      </c>
      <c r="BG119" s="21">
        <v>1</v>
      </c>
      <c r="BH119">
        <v>1</v>
      </c>
      <c r="BI119" t="s">
        <v>236</v>
      </c>
      <c r="BJ119">
        <v>-9</v>
      </c>
      <c r="BK119" s="21">
        <v>1</v>
      </c>
      <c r="BM119" s="21">
        <v>1</v>
      </c>
      <c r="BP119" s="21">
        <v>1</v>
      </c>
      <c r="BS119" s="21">
        <v>1</v>
      </c>
      <c r="BV119" s="21">
        <v>1</v>
      </c>
      <c r="BY119" s="21">
        <v>1</v>
      </c>
    </row>
    <row r="120" spans="1:77" x14ac:dyDescent="0.25">
      <c r="A120" t="s">
        <v>761</v>
      </c>
      <c r="B120">
        <v>6</v>
      </c>
      <c r="C120" s="21">
        <v>2</v>
      </c>
      <c r="D120" t="s">
        <v>761</v>
      </c>
      <c r="E120">
        <v>21</v>
      </c>
      <c r="F120" s="21">
        <v>2</v>
      </c>
      <c r="G120" t="s">
        <v>497</v>
      </c>
      <c r="H120">
        <v>15</v>
      </c>
      <c r="I120" s="21">
        <v>2</v>
      </c>
      <c r="J120" t="s">
        <v>397</v>
      </c>
      <c r="K120">
        <v>5</v>
      </c>
      <c r="L120" s="21">
        <v>2</v>
      </c>
      <c r="M120" t="s">
        <v>397</v>
      </c>
      <c r="N120">
        <v>6</v>
      </c>
      <c r="O120" s="21">
        <v>2</v>
      </c>
      <c r="P120" t="s">
        <v>397</v>
      </c>
      <c r="Q120">
        <v>9</v>
      </c>
      <c r="R120" s="21">
        <v>2</v>
      </c>
      <c r="S120" s="21" t="s">
        <v>397</v>
      </c>
      <c r="T120">
        <v>8</v>
      </c>
      <c r="U120" s="21">
        <v>2</v>
      </c>
      <c r="V120" t="s">
        <v>397</v>
      </c>
      <c r="W120" s="21">
        <v>16</v>
      </c>
      <c r="X120" s="21">
        <v>2</v>
      </c>
      <c r="Y120" s="4" t="s">
        <v>150</v>
      </c>
      <c r="Z120">
        <v>8</v>
      </c>
      <c r="AA120">
        <v>2</v>
      </c>
      <c r="AB120" s="21" t="s">
        <v>397</v>
      </c>
      <c r="AC120">
        <v>6</v>
      </c>
      <c r="AD120">
        <v>2</v>
      </c>
      <c r="AE120" t="s">
        <v>397</v>
      </c>
      <c r="AF120" s="21">
        <v>20</v>
      </c>
      <c r="AG120" s="22">
        <v>2</v>
      </c>
      <c r="AH120" t="s">
        <v>236</v>
      </c>
      <c r="AI120">
        <v>7</v>
      </c>
      <c r="AJ120">
        <v>2</v>
      </c>
      <c r="AK120" s="21" t="s">
        <v>397</v>
      </c>
      <c r="AL120">
        <v>9</v>
      </c>
      <c r="AM120">
        <v>2</v>
      </c>
      <c r="AN120" t="s">
        <v>397</v>
      </c>
      <c r="AO120" s="21">
        <v>-1</v>
      </c>
      <c r="AP120" s="21">
        <v>2</v>
      </c>
      <c r="AQ120" t="s">
        <v>397</v>
      </c>
      <c r="AR120">
        <v>5</v>
      </c>
      <c r="AS120">
        <v>2</v>
      </c>
      <c r="AT120" s="21" t="s">
        <v>397</v>
      </c>
      <c r="AU120">
        <v>-5</v>
      </c>
      <c r="AV120">
        <v>2</v>
      </c>
      <c r="AW120" t="s">
        <v>397</v>
      </c>
      <c r="AX120" s="21">
        <v>1</v>
      </c>
      <c r="AY120" s="21">
        <v>2</v>
      </c>
      <c r="AZ120" t="s">
        <v>397</v>
      </c>
      <c r="BA120">
        <v>22</v>
      </c>
      <c r="BB120">
        <v>2</v>
      </c>
      <c r="BC120" s="21" t="s">
        <v>397</v>
      </c>
      <c r="BD120">
        <v>-12</v>
      </c>
      <c r="BE120">
        <v>2</v>
      </c>
      <c r="BF120" t="s">
        <v>397</v>
      </c>
      <c r="BG120" s="21">
        <v>1</v>
      </c>
      <c r="BH120">
        <v>2</v>
      </c>
      <c r="BI120" t="s">
        <v>397</v>
      </c>
      <c r="BJ120">
        <v>-9</v>
      </c>
      <c r="BK120" s="21">
        <v>2</v>
      </c>
      <c r="BM120" s="21">
        <v>2</v>
      </c>
      <c r="BP120" s="21">
        <v>2</v>
      </c>
      <c r="BS120" s="21">
        <v>2</v>
      </c>
      <c r="BV120" s="21">
        <v>2</v>
      </c>
      <c r="BY120" s="21">
        <v>2</v>
      </c>
    </row>
    <row r="121" spans="1:77" x14ac:dyDescent="0.25">
      <c r="A121" t="s">
        <v>42</v>
      </c>
      <c r="B121">
        <v>6</v>
      </c>
      <c r="C121" s="21">
        <v>3</v>
      </c>
      <c r="D121" t="s">
        <v>42</v>
      </c>
      <c r="E121">
        <v>21</v>
      </c>
      <c r="F121" s="21">
        <v>3</v>
      </c>
      <c r="G121" t="s">
        <v>761</v>
      </c>
      <c r="H121">
        <v>15</v>
      </c>
      <c r="I121" s="21">
        <v>3</v>
      </c>
      <c r="J121" t="s">
        <v>42</v>
      </c>
      <c r="K121">
        <v>5</v>
      </c>
      <c r="L121" s="21">
        <v>3</v>
      </c>
      <c r="M121" t="s">
        <v>42</v>
      </c>
      <c r="N121">
        <v>6</v>
      </c>
      <c r="O121" s="21">
        <v>3</v>
      </c>
      <c r="P121" t="s">
        <v>42</v>
      </c>
      <c r="Q121">
        <v>9</v>
      </c>
      <c r="R121" s="21">
        <v>3</v>
      </c>
      <c r="S121" s="21" t="s">
        <v>42</v>
      </c>
      <c r="T121">
        <v>8</v>
      </c>
      <c r="U121" s="21">
        <v>3</v>
      </c>
      <c r="V121" t="s">
        <v>42</v>
      </c>
      <c r="W121" s="21">
        <v>16</v>
      </c>
      <c r="X121" s="21">
        <v>3</v>
      </c>
      <c r="Y121" s="4" t="s">
        <v>397</v>
      </c>
      <c r="Z121">
        <v>8</v>
      </c>
      <c r="AA121">
        <v>3</v>
      </c>
      <c r="AB121" s="21" t="s">
        <v>42</v>
      </c>
      <c r="AC121">
        <v>6</v>
      </c>
      <c r="AD121">
        <v>3</v>
      </c>
      <c r="AE121" t="s">
        <v>42</v>
      </c>
      <c r="AF121" s="21">
        <v>20</v>
      </c>
      <c r="AG121" s="22">
        <v>3</v>
      </c>
      <c r="AH121" t="s">
        <v>397</v>
      </c>
      <c r="AI121">
        <v>7</v>
      </c>
      <c r="AJ121">
        <v>3</v>
      </c>
      <c r="AK121" s="21" t="s">
        <v>42</v>
      </c>
      <c r="AL121">
        <v>9</v>
      </c>
      <c r="AM121">
        <v>3</v>
      </c>
      <c r="AN121" t="s">
        <v>42</v>
      </c>
      <c r="AO121" s="21">
        <v>-1</v>
      </c>
      <c r="AP121" s="21">
        <v>3</v>
      </c>
      <c r="AQ121" t="s">
        <v>42</v>
      </c>
      <c r="AR121">
        <v>5</v>
      </c>
      <c r="AS121">
        <v>3</v>
      </c>
      <c r="AT121" s="21" t="s">
        <v>42</v>
      </c>
      <c r="AU121">
        <v>-5</v>
      </c>
      <c r="AV121">
        <v>3</v>
      </c>
      <c r="AW121" t="s">
        <v>770</v>
      </c>
      <c r="AX121" s="21">
        <v>1</v>
      </c>
      <c r="AY121" s="21">
        <v>3</v>
      </c>
      <c r="AZ121" t="s">
        <v>42</v>
      </c>
      <c r="BA121">
        <v>22</v>
      </c>
      <c r="BB121">
        <v>3</v>
      </c>
      <c r="BC121" s="21" t="s">
        <v>42</v>
      </c>
      <c r="BD121">
        <v>-12</v>
      </c>
      <c r="BE121">
        <v>3</v>
      </c>
      <c r="BF121" t="s">
        <v>42</v>
      </c>
      <c r="BG121" s="21">
        <v>1</v>
      </c>
      <c r="BH121">
        <v>3</v>
      </c>
      <c r="BI121" t="s">
        <v>42</v>
      </c>
      <c r="BJ121">
        <v>-9</v>
      </c>
      <c r="BK121" s="21">
        <v>3</v>
      </c>
      <c r="BM121" s="21">
        <v>3</v>
      </c>
      <c r="BP121" s="21">
        <v>3</v>
      </c>
      <c r="BS121" s="21">
        <v>3</v>
      </c>
      <c r="BV121" s="21">
        <v>3</v>
      </c>
      <c r="BY121" s="21">
        <v>3</v>
      </c>
    </row>
    <row r="122" spans="1:77" x14ac:dyDescent="0.25">
      <c r="A122" t="s">
        <v>137</v>
      </c>
      <c r="B122">
        <v>6</v>
      </c>
      <c r="C122" s="21">
        <v>4</v>
      </c>
      <c r="D122" t="s">
        <v>137</v>
      </c>
      <c r="E122">
        <v>21</v>
      </c>
      <c r="F122" s="21">
        <v>4</v>
      </c>
      <c r="G122" t="s">
        <v>42</v>
      </c>
      <c r="H122">
        <v>15</v>
      </c>
      <c r="I122" s="21">
        <v>4</v>
      </c>
      <c r="J122" t="s">
        <v>137</v>
      </c>
      <c r="K122">
        <v>5</v>
      </c>
      <c r="L122" s="21">
        <v>4</v>
      </c>
      <c r="M122" t="s">
        <v>137</v>
      </c>
      <c r="N122">
        <v>6</v>
      </c>
      <c r="O122" s="21">
        <v>4</v>
      </c>
      <c r="P122" t="s">
        <v>137</v>
      </c>
      <c r="Q122">
        <v>9</v>
      </c>
      <c r="R122" s="21">
        <v>4</v>
      </c>
      <c r="S122" s="21" t="s">
        <v>137</v>
      </c>
      <c r="T122">
        <v>8</v>
      </c>
      <c r="U122" s="21">
        <v>4</v>
      </c>
      <c r="V122" t="s">
        <v>137</v>
      </c>
      <c r="W122" s="21">
        <v>16</v>
      </c>
      <c r="X122" s="21">
        <v>4</v>
      </c>
      <c r="Y122" s="4" t="s">
        <v>137</v>
      </c>
      <c r="Z122">
        <v>8</v>
      </c>
      <c r="AA122">
        <v>4</v>
      </c>
      <c r="AB122" s="21" t="s">
        <v>137</v>
      </c>
      <c r="AC122">
        <v>6</v>
      </c>
      <c r="AD122">
        <v>4</v>
      </c>
      <c r="AE122" t="s">
        <v>137</v>
      </c>
      <c r="AF122" s="21">
        <v>20</v>
      </c>
      <c r="AG122" s="22">
        <v>4</v>
      </c>
      <c r="AH122" t="s">
        <v>42</v>
      </c>
      <c r="AI122">
        <v>7</v>
      </c>
      <c r="AJ122">
        <v>4</v>
      </c>
      <c r="AK122" s="21" t="s">
        <v>137</v>
      </c>
      <c r="AL122">
        <v>9</v>
      </c>
      <c r="AM122">
        <v>4</v>
      </c>
      <c r="AN122" t="s">
        <v>137</v>
      </c>
      <c r="AO122" s="21">
        <v>-1</v>
      </c>
      <c r="AP122" s="21">
        <v>4</v>
      </c>
      <c r="AQ122" t="s">
        <v>137</v>
      </c>
      <c r="AR122">
        <v>5</v>
      </c>
      <c r="AS122">
        <v>4</v>
      </c>
      <c r="AT122" s="21" t="s">
        <v>137</v>
      </c>
      <c r="AU122">
        <v>-5</v>
      </c>
      <c r="AV122">
        <v>4</v>
      </c>
      <c r="AW122" t="s">
        <v>137</v>
      </c>
      <c r="AX122" s="21">
        <v>1</v>
      </c>
      <c r="AY122" s="21">
        <v>4</v>
      </c>
      <c r="AZ122" t="s">
        <v>137</v>
      </c>
      <c r="BA122">
        <v>22</v>
      </c>
      <c r="BB122">
        <v>4</v>
      </c>
      <c r="BC122" s="21" t="s">
        <v>137</v>
      </c>
      <c r="BD122">
        <v>-12</v>
      </c>
      <c r="BE122">
        <v>4</v>
      </c>
      <c r="BF122" t="s">
        <v>137</v>
      </c>
      <c r="BG122" s="21">
        <v>1</v>
      </c>
      <c r="BH122">
        <v>4</v>
      </c>
      <c r="BI122" t="s">
        <v>137</v>
      </c>
      <c r="BJ122">
        <v>-9</v>
      </c>
      <c r="BK122" s="21">
        <v>4</v>
      </c>
      <c r="BM122" s="21">
        <v>4</v>
      </c>
      <c r="BP122" s="21">
        <v>4</v>
      </c>
      <c r="BS122" s="21">
        <v>4</v>
      </c>
      <c r="BV122" s="21">
        <v>4</v>
      </c>
      <c r="BY122" s="21">
        <v>4</v>
      </c>
    </row>
    <row r="123" spans="1:77" x14ac:dyDescent="0.25">
      <c r="A123" t="s">
        <v>707</v>
      </c>
      <c r="B123">
        <v>-10</v>
      </c>
      <c r="C123" s="21">
        <v>1</v>
      </c>
      <c r="D123" t="s">
        <v>707</v>
      </c>
      <c r="E123">
        <v>1</v>
      </c>
      <c r="F123" s="21">
        <v>1</v>
      </c>
      <c r="G123" t="s">
        <v>707</v>
      </c>
      <c r="H123">
        <v>-12</v>
      </c>
      <c r="I123" s="21">
        <v>1</v>
      </c>
      <c r="J123" t="s">
        <v>707</v>
      </c>
      <c r="K123">
        <v>-14</v>
      </c>
      <c r="L123" s="21">
        <v>1</v>
      </c>
      <c r="M123" t="s">
        <v>707</v>
      </c>
      <c r="N123">
        <v>3</v>
      </c>
      <c r="O123" s="21">
        <v>1</v>
      </c>
      <c r="P123" t="s">
        <v>707</v>
      </c>
      <c r="Q123">
        <v>-5</v>
      </c>
      <c r="R123" s="21">
        <v>1</v>
      </c>
      <c r="S123" s="21" t="s">
        <v>707</v>
      </c>
      <c r="T123">
        <v>3</v>
      </c>
      <c r="U123" s="21">
        <v>1</v>
      </c>
      <c r="V123" t="s">
        <v>707</v>
      </c>
      <c r="W123" s="21">
        <v>18</v>
      </c>
      <c r="X123" s="21">
        <v>1</v>
      </c>
      <c r="Y123" s="4" t="s">
        <v>82</v>
      </c>
      <c r="Z123">
        <v>0</v>
      </c>
      <c r="AA123">
        <v>1</v>
      </c>
      <c r="AB123" s="21" t="s">
        <v>707</v>
      </c>
      <c r="AC123">
        <v>23</v>
      </c>
      <c r="AD123">
        <v>1</v>
      </c>
      <c r="AE123" t="s">
        <v>707</v>
      </c>
      <c r="AF123" s="21">
        <v>2</v>
      </c>
      <c r="AG123" s="22">
        <v>1</v>
      </c>
      <c r="AH123" t="s">
        <v>707</v>
      </c>
      <c r="AI123">
        <v>12</v>
      </c>
      <c r="AJ123">
        <v>1</v>
      </c>
      <c r="AK123" s="21" t="s">
        <v>707</v>
      </c>
      <c r="AL123">
        <v>-16</v>
      </c>
      <c r="AM123">
        <v>1</v>
      </c>
      <c r="AN123" t="s">
        <v>707</v>
      </c>
      <c r="AO123" s="21">
        <v>1</v>
      </c>
      <c r="AP123" s="21">
        <v>1</v>
      </c>
      <c r="AQ123" t="s">
        <v>707</v>
      </c>
      <c r="AR123">
        <v>-4</v>
      </c>
      <c r="AS123">
        <v>1</v>
      </c>
      <c r="AT123" s="21" t="s">
        <v>707</v>
      </c>
      <c r="AU123">
        <v>11</v>
      </c>
      <c r="AV123">
        <v>1</v>
      </c>
      <c r="AW123" t="s">
        <v>707</v>
      </c>
      <c r="AX123" s="21">
        <v>-5</v>
      </c>
      <c r="AY123" s="21">
        <v>1</v>
      </c>
      <c r="AZ123" t="s">
        <v>707</v>
      </c>
      <c r="BA123">
        <v>-8</v>
      </c>
      <c r="BB123">
        <v>1</v>
      </c>
      <c r="BC123" s="21" t="s">
        <v>82</v>
      </c>
      <c r="BD123">
        <v>-14</v>
      </c>
      <c r="BE123">
        <v>1</v>
      </c>
      <c r="BF123" t="s">
        <v>707</v>
      </c>
      <c r="BG123" s="21">
        <v>-3</v>
      </c>
      <c r="BH123">
        <v>1</v>
      </c>
      <c r="BI123" t="s">
        <v>707</v>
      </c>
      <c r="BJ123">
        <v>-11</v>
      </c>
      <c r="BK123" s="21">
        <v>1</v>
      </c>
      <c r="BM123" s="21">
        <v>1</v>
      </c>
      <c r="BP123" s="21">
        <v>1</v>
      </c>
      <c r="BS123" s="21">
        <v>1</v>
      </c>
      <c r="BV123" s="21">
        <v>1</v>
      </c>
      <c r="BY123" s="21">
        <v>1</v>
      </c>
    </row>
    <row r="124" spans="1:77" x14ac:dyDescent="0.25">
      <c r="A124" t="s">
        <v>767</v>
      </c>
      <c r="B124">
        <v>-10</v>
      </c>
      <c r="C124" s="21">
        <v>2</v>
      </c>
      <c r="D124" t="s">
        <v>767</v>
      </c>
      <c r="E124">
        <v>1</v>
      </c>
      <c r="F124" s="21">
        <v>2</v>
      </c>
      <c r="G124" t="s">
        <v>767</v>
      </c>
      <c r="H124">
        <v>-12</v>
      </c>
      <c r="I124" s="21">
        <v>2</v>
      </c>
      <c r="J124" t="s">
        <v>767</v>
      </c>
      <c r="K124">
        <v>-14</v>
      </c>
      <c r="L124" s="21">
        <v>2</v>
      </c>
      <c r="M124" t="s">
        <v>767</v>
      </c>
      <c r="N124">
        <v>3</v>
      </c>
      <c r="O124" s="21">
        <v>2</v>
      </c>
      <c r="P124" t="s">
        <v>767</v>
      </c>
      <c r="Q124">
        <v>-5</v>
      </c>
      <c r="R124" s="21">
        <v>2</v>
      </c>
      <c r="S124" s="21" t="s">
        <v>767</v>
      </c>
      <c r="T124">
        <v>3</v>
      </c>
      <c r="U124" s="21">
        <v>2</v>
      </c>
      <c r="V124" t="s">
        <v>767</v>
      </c>
      <c r="W124" s="21">
        <v>18</v>
      </c>
      <c r="X124" s="21">
        <v>2</v>
      </c>
      <c r="Y124" s="4" t="s">
        <v>767</v>
      </c>
      <c r="Z124">
        <v>0</v>
      </c>
      <c r="AA124">
        <v>2</v>
      </c>
      <c r="AB124" s="21" t="s">
        <v>767</v>
      </c>
      <c r="AC124">
        <v>23</v>
      </c>
      <c r="AD124">
        <v>2</v>
      </c>
      <c r="AE124" t="s">
        <v>767</v>
      </c>
      <c r="AF124" s="21">
        <v>2</v>
      </c>
      <c r="AG124" s="22">
        <v>2</v>
      </c>
      <c r="AH124" t="s">
        <v>767</v>
      </c>
      <c r="AI124">
        <v>12</v>
      </c>
      <c r="AJ124">
        <v>2</v>
      </c>
      <c r="AK124" s="21" t="s">
        <v>767</v>
      </c>
      <c r="AL124">
        <v>-16</v>
      </c>
      <c r="AM124">
        <v>2</v>
      </c>
      <c r="AN124" t="s">
        <v>767</v>
      </c>
      <c r="AO124" s="21">
        <v>1</v>
      </c>
      <c r="AP124" s="21">
        <v>2</v>
      </c>
      <c r="AQ124" t="s">
        <v>767</v>
      </c>
      <c r="AR124">
        <v>-4</v>
      </c>
      <c r="AS124">
        <v>2</v>
      </c>
      <c r="AT124" s="21" t="s">
        <v>767</v>
      </c>
      <c r="AU124">
        <v>11</v>
      </c>
      <c r="AV124">
        <v>2</v>
      </c>
      <c r="AW124" t="s">
        <v>767</v>
      </c>
      <c r="AX124" s="21">
        <v>-5</v>
      </c>
      <c r="AY124" s="21">
        <v>2</v>
      </c>
      <c r="AZ124" t="s">
        <v>767</v>
      </c>
      <c r="BA124">
        <v>-8</v>
      </c>
      <c r="BB124">
        <v>2</v>
      </c>
      <c r="BC124" s="21" t="s">
        <v>767</v>
      </c>
      <c r="BD124">
        <v>-14</v>
      </c>
      <c r="BE124">
        <v>2</v>
      </c>
      <c r="BF124" t="s">
        <v>767</v>
      </c>
      <c r="BG124" s="21">
        <v>-3</v>
      </c>
      <c r="BH124">
        <v>2</v>
      </c>
      <c r="BI124" t="s">
        <v>767</v>
      </c>
      <c r="BJ124">
        <v>-11</v>
      </c>
      <c r="BK124" s="21">
        <v>2</v>
      </c>
      <c r="BM124" s="21">
        <v>2</v>
      </c>
      <c r="BP124" s="21">
        <v>2</v>
      </c>
      <c r="BS124" s="21">
        <v>2</v>
      </c>
      <c r="BV124" s="21">
        <v>2</v>
      </c>
      <c r="BY124" s="21">
        <v>2</v>
      </c>
    </row>
    <row r="125" spans="1:77" x14ac:dyDescent="0.25">
      <c r="A125" t="s">
        <v>397</v>
      </c>
      <c r="B125">
        <v>-10</v>
      </c>
      <c r="C125" s="21">
        <v>3</v>
      </c>
      <c r="D125" t="s">
        <v>397</v>
      </c>
      <c r="E125">
        <v>1</v>
      </c>
      <c r="F125" s="21">
        <v>3</v>
      </c>
      <c r="G125" t="s">
        <v>397</v>
      </c>
      <c r="H125">
        <v>-12</v>
      </c>
      <c r="I125" s="21">
        <v>3</v>
      </c>
      <c r="J125" t="s">
        <v>761</v>
      </c>
      <c r="K125">
        <v>-14</v>
      </c>
      <c r="L125" s="21">
        <v>3</v>
      </c>
      <c r="M125" t="s">
        <v>761</v>
      </c>
      <c r="N125">
        <v>3</v>
      </c>
      <c r="O125" s="21">
        <v>3</v>
      </c>
      <c r="P125" t="s">
        <v>396</v>
      </c>
      <c r="Q125">
        <v>-5</v>
      </c>
      <c r="R125" s="21">
        <v>3</v>
      </c>
      <c r="S125" s="21" t="s">
        <v>761</v>
      </c>
      <c r="T125">
        <v>3</v>
      </c>
      <c r="U125" s="21">
        <v>3</v>
      </c>
      <c r="V125" t="s">
        <v>761</v>
      </c>
      <c r="W125" s="21">
        <v>18</v>
      </c>
      <c r="X125" s="21">
        <v>3</v>
      </c>
      <c r="Y125" s="4" t="s">
        <v>761</v>
      </c>
      <c r="Z125">
        <v>0</v>
      </c>
      <c r="AA125">
        <v>3</v>
      </c>
      <c r="AB125" s="21" t="s">
        <v>761</v>
      </c>
      <c r="AC125">
        <v>23</v>
      </c>
      <c r="AD125">
        <v>3</v>
      </c>
      <c r="AE125" t="s">
        <v>761</v>
      </c>
      <c r="AF125" s="21">
        <v>2</v>
      </c>
      <c r="AG125" s="22">
        <v>3</v>
      </c>
      <c r="AH125" t="s">
        <v>761</v>
      </c>
      <c r="AI125">
        <v>12</v>
      </c>
      <c r="AJ125">
        <v>3</v>
      </c>
      <c r="AK125" s="21" t="s">
        <v>761</v>
      </c>
      <c r="AL125">
        <v>-16</v>
      </c>
      <c r="AM125">
        <v>3</v>
      </c>
      <c r="AN125" t="s">
        <v>761</v>
      </c>
      <c r="AO125" s="21">
        <v>1</v>
      </c>
      <c r="AP125" s="21">
        <v>3</v>
      </c>
      <c r="AQ125" t="s">
        <v>761</v>
      </c>
      <c r="AR125">
        <v>-4</v>
      </c>
      <c r="AS125">
        <v>3</v>
      </c>
      <c r="AT125" s="21" t="s">
        <v>761</v>
      </c>
      <c r="AU125">
        <v>11</v>
      </c>
      <c r="AV125">
        <v>3</v>
      </c>
      <c r="AW125" t="s">
        <v>761</v>
      </c>
      <c r="AX125" s="21">
        <v>-5</v>
      </c>
      <c r="AY125" s="21">
        <v>3</v>
      </c>
      <c r="AZ125" t="s">
        <v>761</v>
      </c>
      <c r="BA125">
        <v>-8</v>
      </c>
      <c r="BB125">
        <v>3</v>
      </c>
      <c r="BC125" s="21" t="s">
        <v>761</v>
      </c>
      <c r="BD125">
        <v>-14</v>
      </c>
      <c r="BE125">
        <v>3</v>
      </c>
      <c r="BF125" t="s">
        <v>761</v>
      </c>
      <c r="BG125" s="21">
        <v>-3</v>
      </c>
      <c r="BH125">
        <v>3</v>
      </c>
      <c r="BI125" t="s">
        <v>761</v>
      </c>
      <c r="BJ125">
        <v>-11</v>
      </c>
      <c r="BK125" s="21">
        <v>3</v>
      </c>
      <c r="BM125" s="21">
        <v>3</v>
      </c>
      <c r="BP125" s="21">
        <v>3</v>
      </c>
      <c r="BS125" s="21">
        <v>3</v>
      </c>
      <c r="BV125" s="21">
        <v>3</v>
      </c>
      <c r="BY125" s="21">
        <v>3</v>
      </c>
    </row>
    <row r="126" spans="1:77" x14ac:dyDescent="0.25">
      <c r="A126" t="s">
        <v>52</v>
      </c>
      <c r="B126">
        <v>-10</v>
      </c>
      <c r="C126" s="21">
        <v>4</v>
      </c>
      <c r="D126" t="s">
        <v>52</v>
      </c>
      <c r="E126">
        <v>1</v>
      </c>
      <c r="F126" s="21">
        <v>4</v>
      </c>
      <c r="G126" t="s">
        <v>52</v>
      </c>
      <c r="H126">
        <v>-12</v>
      </c>
      <c r="I126" s="21">
        <v>4</v>
      </c>
      <c r="J126" t="s">
        <v>52</v>
      </c>
      <c r="K126">
        <v>-14</v>
      </c>
      <c r="L126" s="21">
        <v>4</v>
      </c>
      <c r="M126" t="s">
        <v>52</v>
      </c>
      <c r="N126">
        <v>3</v>
      </c>
      <c r="O126" s="21">
        <v>4</v>
      </c>
      <c r="P126" t="s">
        <v>52</v>
      </c>
      <c r="Q126">
        <v>-5</v>
      </c>
      <c r="R126" s="21">
        <v>4</v>
      </c>
      <c r="S126" s="21" t="s">
        <v>52</v>
      </c>
      <c r="T126">
        <v>3</v>
      </c>
      <c r="U126" s="21">
        <v>4</v>
      </c>
      <c r="V126" t="s">
        <v>52</v>
      </c>
      <c r="W126" s="21">
        <v>18</v>
      </c>
      <c r="X126" s="21">
        <v>4</v>
      </c>
      <c r="Y126" s="4" t="s">
        <v>52</v>
      </c>
      <c r="Z126">
        <v>0</v>
      </c>
      <c r="AA126">
        <v>4</v>
      </c>
      <c r="AB126" s="21" t="s">
        <v>52</v>
      </c>
      <c r="AC126">
        <v>23</v>
      </c>
      <c r="AD126">
        <v>4</v>
      </c>
      <c r="AE126" t="s">
        <v>52</v>
      </c>
      <c r="AF126" s="21">
        <v>2</v>
      </c>
      <c r="AG126" s="22">
        <v>4</v>
      </c>
      <c r="AH126" t="s">
        <v>52</v>
      </c>
      <c r="AI126">
        <v>12</v>
      </c>
      <c r="AJ126">
        <v>4</v>
      </c>
      <c r="AK126" s="21" t="s">
        <v>52</v>
      </c>
      <c r="AL126">
        <v>-16</v>
      </c>
      <c r="AM126">
        <v>4</v>
      </c>
      <c r="AN126" t="s">
        <v>52</v>
      </c>
      <c r="AO126" s="21">
        <v>1</v>
      </c>
      <c r="AP126" s="21">
        <v>4</v>
      </c>
      <c r="AQ126" t="s">
        <v>52</v>
      </c>
      <c r="AR126">
        <v>-4</v>
      </c>
      <c r="AS126">
        <v>4</v>
      </c>
      <c r="AT126" s="21" t="s">
        <v>52</v>
      </c>
      <c r="AU126">
        <v>11</v>
      </c>
      <c r="AV126">
        <v>4</v>
      </c>
      <c r="AW126" t="s">
        <v>42</v>
      </c>
      <c r="AX126" s="21">
        <v>-5</v>
      </c>
      <c r="AY126" s="21">
        <v>4</v>
      </c>
      <c r="AZ126" t="s">
        <v>52</v>
      </c>
      <c r="BA126">
        <v>-8</v>
      </c>
      <c r="BB126">
        <v>4</v>
      </c>
      <c r="BC126" s="21" t="s">
        <v>52</v>
      </c>
      <c r="BD126">
        <v>-14</v>
      </c>
      <c r="BE126">
        <v>4</v>
      </c>
      <c r="BF126" t="s">
        <v>52</v>
      </c>
      <c r="BG126" s="21">
        <v>-3</v>
      </c>
      <c r="BH126">
        <v>4</v>
      </c>
      <c r="BI126" t="s">
        <v>52</v>
      </c>
      <c r="BJ126">
        <v>-11</v>
      </c>
      <c r="BK126" s="21">
        <v>4</v>
      </c>
      <c r="BM126" s="21">
        <v>4</v>
      </c>
      <c r="BP126" s="21">
        <v>4</v>
      </c>
      <c r="BS126" s="21">
        <v>4</v>
      </c>
      <c r="BV126" s="21">
        <v>4</v>
      </c>
      <c r="BY126" s="21">
        <v>4</v>
      </c>
    </row>
    <row r="127" spans="1:77" x14ac:dyDescent="0.25">
      <c r="A127" t="s">
        <v>395</v>
      </c>
      <c r="B127">
        <v>8</v>
      </c>
      <c r="C127" s="21">
        <v>1</v>
      </c>
      <c r="D127" t="s">
        <v>395</v>
      </c>
      <c r="E127">
        <v>8</v>
      </c>
      <c r="F127" s="21">
        <v>1</v>
      </c>
      <c r="G127" t="s">
        <v>31</v>
      </c>
      <c r="H127">
        <v>24</v>
      </c>
      <c r="I127" s="21">
        <v>1</v>
      </c>
      <c r="J127" t="s">
        <v>395</v>
      </c>
      <c r="K127">
        <v>5</v>
      </c>
      <c r="L127" s="21">
        <v>1</v>
      </c>
      <c r="M127" t="s">
        <v>395</v>
      </c>
      <c r="N127">
        <v>3</v>
      </c>
      <c r="O127" s="21">
        <v>1</v>
      </c>
      <c r="P127" t="s">
        <v>395</v>
      </c>
      <c r="Q127">
        <v>2</v>
      </c>
      <c r="R127" s="21">
        <v>1</v>
      </c>
      <c r="S127" s="21" t="s">
        <v>395</v>
      </c>
      <c r="T127">
        <v>12</v>
      </c>
      <c r="U127" s="21">
        <v>1</v>
      </c>
      <c r="V127" t="s">
        <v>395</v>
      </c>
      <c r="W127" s="21">
        <v>-6</v>
      </c>
      <c r="X127" s="21">
        <v>1</v>
      </c>
      <c r="Y127" s="4" t="s">
        <v>395</v>
      </c>
      <c r="Z127">
        <v>13</v>
      </c>
      <c r="AA127">
        <v>1</v>
      </c>
      <c r="AB127" s="21" t="s">
        <v>395</v>
      </c>
      <c r="AC127">
        <v>14</v>
      </c>
      <c r="AD127">
        <v>1</v>
      </c>
      <c r="AE127" t="s">
        <v>395</v>
      </c>
      <c r="AF127" s="21">
        <v>2</v>
      </c>
      <c r="AG127" s="22">
        <v>1</v>
      </c>
      <c r="AH127" t="s">
        <v>395</v>
      </c>
      <c r="AI127">
        <v>12</v>
      </c>
      <c r="AJ127">
        <v>1</v>
      </c>
      <c r="AK127" s="21" t="s">
        <v>395</v>
      </c>
      <c r="AL127">
        <v>3</v>
      </c>
      <c r="AM127">
        <v>1</v>
      </c>
      <c r="AN127" t="s">
        <v>395</v>
      </c>
      <c r="AO127" s="21">
        <v>0</v>
      </c>
      <c r="AP127" s="21">
        <v>1</v>
      </c>
      <c r="AQ127" t="s">
        <v>395</v>
      </c>
      <c r="AR127">
        <v>6</v>
      </c>
      <c r="AS127">
        <v>1</v>
      </c>
      <c r="AT127" s="21" t="s">
        <v>395</v>
      </c>
      <c r="AU127">
        <v>-14</v>
      </c>
      <c r="AV127">
        <v>1</v>
      </c>
      <c r="AW127" t="s">
        <v>82</v>
      </c>
      <c r="AX127" s="21">
        <v>18</v>
      </c>
      <c r="AY127" s="21">
        <v>1</v>
      </c>
      <c r="AZ127" t="s">
        <v>395</v>
      </c>
      <c r="BA127">
        <v>-16</v>
      </c>
      <c r="BB127">
        <v>1</v>
      </c>
      <c r="BC127" s="21" t="s">
        <v>395</v>
      </c>
      <c r="BD127">
        <v>10</v>
      </c>
      <c r="BE127">
        <v>1</v>
      </c>
      <c r="BF127" t="s">
        <v>395</v>
      </c>
      <c r="BG127" s="21">
        <v>-1</v>
      </c>
      <c r="BH127">
        <v>1</v>
      </c>
      <c r="BI127" t="s">
        <v>395</v>
      </c>
      <c r="BJ127">
        <v>20</v>
      </c>
      <c r="BK127" s="21">
        <v>1</v>
      </c>
      <c r="BM127" s="21">
        <v>1</v>
      </c>
      <c r="BP127" s="21">
        <v>1</v>
      </c>
      <c r="BS127" s="21">
        <v>1</v>
      </c>
      <c r="BV127" s="21">
        <v>1</v>
      </c>
      <c r="BY127" s="21">
        <v>1</v>
      </c>
    </row>
    <row r="128" spans="1:77" x14ac:dyDescent="0.25">
      <c r="A128" t="s">
        <v>142</v>
      </c>
      <c r="B128">
        <v>8</v>
      </c>
      <c r="C128" s="21">
        <v>2</v>
      </c>
      <c r="D128" t="s">
        <v>142</v>
      </c>
      <c r="E128">
        <v>8</v>
      </c>
      <c r="F128" s="21">
        <v>2</v>
      </c>
      <c r="G128" t="s">
        <v>395</v>
      </c>
      <c r="H128">
        <v>24</v>
      </c>
      <c r="I128" s="21">
        <v>2</v>
      </c>
      <c r="J128" t="s">
        <v>142</v>
      </c>
      <c r="K128">
        <v>5</v>
      </c>
      <c r="L128" s="21">
        <v>2</v>
      </c>
      <c r="M128" t="s">
        <v>142</v>
      </c>
      <c r="N128">
        <v>3</v>
      </c>
      <c r="O128" s="21">
        <v>2</v>
      </c>
      <c r="P128" t="s">
        <v>142</v>
      </c>
      <c r="Q128">
        <v>2</v>
      </c>
      <c r="R128" s="21">
        <v>2</v>
      </c>
      <c r="S128" s="21" t="s">
        <v>142</v>
      </c>
      <c r="T128">
        <v>12</v>
      </c>
      <c r="U128" s="21">
        <v>2</v>
      </c>
      <c r="V128" t="s">
        <v>142</v>
      </c>
      <c r="W128" s="21">
        <v>-6</v>
      </c>
      <c r="X128" s="21">
        <v>2</v>
      </c>
      <c r="Y128" s="4" t="s">
        <v>142</v>
      </c>
      <c r="Z128">
        <v>13</v>
      </c>
      <c r="AA128">
        <v>2</v>
      </c>
      <c r="AB128" s="21" t="s">
        <v>142</v>
      </c>
      <c r="AC128">
        <v>14</v>
      </c>
      <c r="AD128">
        <v>2</v>
      </c>
      <c r="AE128" t="s">
        <v>142</v>
      </c>
      <c r="AF128" s="21">
        <v>2</v>
      </c>
      <c r="AG128" s="22">
        <v>2</v>
      </c>
      <c r="AH128" t="s">
        <v>142</v>
      </c>
      <c r="AI128">
        <v>12</v>
      </c>
      <c r="AJ128">
        <v>2</v>
      </c>
      <c r="AK128" s="21" t="s">
        <v>142</v>
      </c>
      <c r="AL128">
        <v>3</v>
      </c>
      <c r="AM128">
        <v>2</v>
      </c>
      <c r="AN128" t="s">
        <v>142</v>
      </c>
      <c r="AO128" s="21">
        <v>0</v>
      </c>
      <c r="AP128" s="21">
        <v>2</v>
      </c>
      <c r="AQ128" t="s">
        <v>142</v>
      </c>
      <c r="AR128">
        <v>6</v>
      </c>
      <c r="AS128">
        <v>2</v>
      </c>
      <c r="AT128" s="21" t="s">
        <v>142</v>
      </c>
      <c r="AU128">
        <v>-14</v>
      </c>
      <c r="AV128">
        <v>2</v>
      </c>
      <c r="AW128" t="s">
        <v>142</v>
      </c>
      <c r="AX128" s="21">
        <v>18</v>
      </c>
      <c r="AY128" s="21">
        <v>2</v>
      </c>
      <c r="AZ128" t="s">
        <v>142</v>
      </c>
      <c r="BA128">
        <v>-16</v>
      </c>
      <c r="BB128">
        <v>2</v>
      </c>
      <c r="BC128" s="21" t="s">
        <v>142</v>
      </c>
      <c r="BD128">
        <v>10</v>
      </c>
      <c r="BE128">
        <v>2</v>
      </c>
      <c r="BF128" t="s">
        <v>142</v>
      </c>
      <c r="BG128" s="21">
        <v>-1</v>
      </c>
      <c r="BH128">
        <v>2</v>
      </c>
      <c r="BI128" t="s">
        <v>142</v>
      </c>
      <c r="BJ128">
        <v>20</v>
      </c>
      <c r="BK128" s="21">
        <v>2</v>
      </c>
      <c r="BM128" s="21">
        <v>2</v>
      </c>
      <c r="BP128" s="21">
        <v>2</v>
      </c>
      <c r="BS128" s="21">
        <v>2</v>
      </c>
      <c r="BV128" s="21">
        <v>2</v>
      </c>
      <c r="BY128" s="21">
        <v>2</v>
      </c>
    </row>
    <row r="129" spans="1:77" x14ac:dyDescent="0.25">
      <c r="A129" t="s">
        <v>73</v>
      </c>
      <c r="B129">
        <v>8</v>
      </c>
      <c r="C129" s="21">
        <v>3</v>
      </c>
      <c r="D129" t="s">
        <v>73</v>
      </c>
      <c r="E129">
        <v>8</v>
      </c>
      <c r="F129" s="21">
        <v>3</v>
      </c>
      <c r="G129" t="s">
        <v>73</v>
      </c>
      <c r="H129">
        <v>24</v>
      </c>
      <c r="I129" s="21">
        <v>3</v>
      </c>
      <c r="J129" t="s">
        <v>73</v>
      </c>
      <c r="K129">
        <v>5</v>
      </c>
      <c r="L129" s="21">
        <v>3</v>
      </c>
      <c r="M129" t="s">
        <v>73</v>
      </c>
      <c r="N129">
        <v>3</v>
      </c>
      <c r="O129" s="21">
        <v>3</v>
      </c>
      <c r="P129" t="s">
        <v>73</v>
      </c>
      <c r="Q129">
        <v>2</v>
      </c>
      <c r="R129" s="21">
        <v>3</v>
      </c>
      <c r="S129" s="21" t="s">
        <v>73</v>
      </c>
      <c r="T129">
        <v>12</v>
      </c>
      <c r="U129" s="21">
        <v>3</v>
      </c>
      <c r="V129" t="s">
        <v>73</v>
      </c>
      <c r="W129" s="21">
        <v>-6</v>
      </c>
      <c r="X129" s="21">
        <v>3</v>
      </c>
      <c r="Y129" s="4" t="s">
        <v>73</v>
      </c>
      <c r="Z129">
        <v>13</v>
      </c>
      <c r="AA129">
        <v>3</v>
      </c>
      <c r="AB129" s="21" t="s">
        <v>73</v>
      </c>
      <c r="AC129">
        <v>14</v>
      </c>
      <c r="AD129">
        <v>3</v>
      </c>
      <c r="AE129" t="s">
        <v>73</v>
      </c>
      <c r="AF129" s="21">
        <v>2</v>
      </c>
      <c r="AG129" s="22">
        <v>3</v>
      </c>
      <c r="AH129" t="s">
        <v>73</v>
      </c>
      <c r="AI129">
        <v>12</v>
      </c>
      <c r="AJ129">
        <v>3</v>
      </c>
      <c r="AK129" s="21" t="s">
        <v>73</v>
      </c>
      <c r="AL129">
        <v>3</v>
      </c>
      <c r="AM129">
        <v>3</v>
      </c>
      <c r="AN129" t="s">
        <v>73</v>
      </c>
      <c r="AO129" s="21">
        <v>0</v>
      </c>
      <c r="AP129" s="21">
        <v>3</v>
      </c>
      <c r="AQ129" t="s">
        <v>73</v>
      </c>
      <c r="AR129">
        <v>6</v>
      </c>
      <c r="AS129">
        <v>3</v>
      </c>
      <c r="AT129" s="21" t="s">
        <v>73</v>
      </c>
      <c r="AU129">
        <v>-14</v>
      </c>
      <c r="AV129">
        <v>3</v>
      </c>
      <c r="AW129" t="s">
        <v>73</v>
      </c>
      <c r="AX129" s="21">
        <v>18</v>
      </c>
      <c r="AY129" s="21">
        <v>3</v>
      </c>
      <c r="AZ129" t="s">
        <v>73</v>
      </c>
      <c r="BA129">
        <v>-16</v>
      </c>
      <c r="BB129">
        <v>3</v>
      </c>
      <c r="BC129" s="21" t="s">
        <v>73</v>
      </c>
      <c r="BD129">
        <v>10</v>
      </c>
      <c r="BE129">
        <v>3</v>
      </c>
      <c r="BF129" t="s">
        <v>73</v>
      </c>
      <c r="BG129" s="21">
        <v>-1</v>
      </c>
      <c r="BH129">
        <v>3</v>
      </c>
      <c r="BI129" t="s">
        <v>73</v>
      </c>
      <c r="BJ129">
        <v>20</v>
      </c>
      <c r="BK129" s="21">
        <v>3</v>
      </c>
      <c r="BM129" s="21">
        <v>3</v>
      </c>
      <c r="BP129" s="21">
        <v>3</v>
      </c>
      <c r="BS129" s="21">
        <v>3</v>
      </c>
      <c r="BV129" s="21">
        <v>3</v>
      </c>
      <c r="BY129" s="21">
        <v>3</v>
      </c>
    </row>
    <row r="130" spans="1:77" x14ac:dyDescent="0.25">
      <c r="A130" t="s">
        <v>557</v>
      </c>
      <c r="B130">
        <v>8</v>
      </c>
      <c r="C130" s="21">
        <v>4</v>
      </c>
      <c r="D130" t="s">
        <v>557</v>
      </c>
      <c r="E130">
        <v>8</v>
      </c>
      <c r="F130" s="21">
        <v>4</v>
      </c>
      <c r="G130" t="s">
        <v>557</v>
      </c>
      <c r="H130">
        <v>24</v>
      </c>
      <c r="I130" s="21">
        <v>4</v>
      </c>
      <c r="J130" t="s">
        <v>557</v>
      </c>
      <c r="K130">
        <v>5</v>
      </c>
      <c r="L130" s="21">
        <v>4</v>
      </c>
      <c r="M130" t="s">
        <v>557</v>
      </c>
      <c r="N130">
        <v>3</v>
      </c>
      <c r="O130" s="21">
        <v>4</v>
      </c>
      <c r="P130" t="s">
        <v>557</v>
      </c>
      <c r="Q130">
        <v>2</v>
      </c>
      <c r="R130" s="21">
        <v>4</v>
      </c>
      <c r="S130" s="21" t="s">
        <v>557</v>
      </c>
      <c r="T130">
        <v>12</v>
      </c>
      <c r="U130" s="21">
        <v>4</v>
      </c>
      <c r="V130" t="s">
        <v>557</v>
      </c>
      <c r="W130" s="21">
        <v>-6</v>
      </c>
      <c r="X130" s="21">
        <v>4</v>
      </c>
      <c r="Y130" s="4" t="s">
        <v>557</v>
      </c>
      <c r="Z130">
        <v>13</v>
      </c>
      <c r="AA130">
        <v>4</v>
      </c>
      <c r="AB130" s="21" t="s">
        <v>557</v>
      </c>
      <c r="AC130">
        <v>14</v>
      </c>
      <c r="AD130">
        <v>4</v>
      </c>
      <c r="AE130" t="s">
        <v>557</v>
      </c>
      <c r="AF130" s="21">
        <v>2</v>
      </c>
      <c r="AG130" s="22">
        <v>4</v>
      </c>
      <c r="AH130" t="s">
        <v>557</v>
      </c>
      <c r="AI130">
        <v>12</v>
      </c>
      <c r="AJ130">
        <v>4</v>
      </c>
      <c r="AK130" s="21" t="s">
        <v>557</v>
      </c>
      <c r="AL130">
        <v>3</v>
      </c>
      <c r="AM130">
        <v>4</v>
      </c>
      <c r="AN130" t="s">
        <v>557</v>
      </c>
      <c r="AO130" s="21">
        <v>0</v>
      </c>
      <c r="AP130" s="21">
        <v>4</v>
      </c>
      <c r="AQ130" t="s">
        <v>557</v>
      </c>
      <c r="AR130">
        <v>6</v>
      </c>
      <c r="AS130">
        <v>4</v>
      </c>
      <c r="AT130" s="21" t="s">
        <v>557</v>
      </c>
      <c r="AU130">
        <v>-14</v>
      </c>
      <c r="AV130">
        <v>4</v>
      </c>
      <c r="AW130" t="s">
        <v>557</v>
      </c>
      <c r="AX130" s="21">
        <v>18</v>
      </c>
      <c r="AY130" s="21">
        <v>4</v>
      </c>
      <c r="AZ130" t="s">
        <v>557</v>
      </c>
      <c r="BA130">
        <v>-16</v>
      </c>
      <c r="BB130">
        <v>4</v>
      </c>
      <c r="BC130" s="21" t="s">
        <v>557</v>
      </c>
      <c r="BD130">
        <v>10</v>
      </c>
      <c r="BE130">
        <v>4</v>
      </c>
      <c r="BF130" t="s">
        <v>557</v>
      </c>
      <c r="BG130" s="21">
        <v>-1</v>
      </c>
      <c r="BH130">
        <v>4</v>
      </c>
      <c r="BI130" t="s">
        <v>557</v>
      </c>
      <c r="BJ130">
        <v>20</v>
      </c>
      <c r="BK130" s="21">
        <v>4</v>
      </c>
      <c r="BM130" s="21">
        <v>4</v>
      </c>
      <c r="BP130" s="21">
        <v>4</v>
      </c>
      <c r="BS130" s="21">
        <v>4</v>
      </c>
      <c r="BV130" s="21">
        <v>4</v>
      </c>
      <c r="BY130" s="21">
        <v>4</v>
      </c>
    </row>
    <row r="131" spans="1:77" x14ac:dyDescent="0.25">
      <c r="A131" t="s">
        <v>559</v>
      </c>
      <c r="B131">
        <v>4</v>
      </c>
      <c r="C131" s="21">
        <v>1</v>
      </c>
      <c r="D131" t="s">
        <v>559</v>
      </c>
      <c r="E131">
        <v>-17</v>
      </c>
      <c r="F131" s="21">
        <v>1</v>
      </c>
      <c r="G131" t="s">
        <v>559</v>
      </c>
      <c r="H131">
        <v>-32</v>
      </c>
      <c r="I131" s="21">
        <v>1</v>
      </c>
      <c r="J131" t="s">
        <v>559</v>
      </c>
      <c r="K131">
        <v>11</v>
      </c>
      <c r="L131" s="21">
        <v>1</v>
      </c>
      <c r="M131" t="s">
        <v>71</v>
      </c>
      <c r="N131">
        <v>-4</v>
      </c>
      <c r="O131" s="21">
        <v>1</v>
      </c>
      <c r="P131" t="s">
        <v>71</v>
      </c>
      <c r="Q131">
        <v>-10</v>
      </c>
      <c r="R131" s="21">
        <v>1</v>
      </c>
      <c r="S131" s="21" t="s">
        <v>71</v>
      </c>
      <c r="T131">
        <v>3</v>
      </c>
      <c r="U131" s="21">
        <v>1</v>
      </c>
      <c r="V131" t="s">
        <v>71</v>
      </c>
      <c r="W131" s="21">
        <v>22</v>
      </c>
      <c r="X131" s="21">
        <v>1</v>
      </c>
      <c r="Y131" s="4" t="s">
        <v>71</v>
      </c>
      <c r="Z131">
        <v>-16</v>
      </c>
      <c r="AA131">
        <v>1</v>
      </c>
      <c r="AB131" s="21" t="s">
        <v>71</v>
      </c>
      <c r="AC131">
        <v>-9</v>
      </c>
      <c r="AD131">
        <v>1</v>
      </c>
      <c r="AE131" t="s">
        <v>71</v>
      </c>
      <c r="AF131" s="21">
        <v>-7</v>
      </c>
      <c r="AG131" s="22">
        <v>1</v>
      </c>
      <c r="AH131" t="s">
        <v>71</v>
      </c>
      <c r="AI131">
        <v>-1</v>
      </c>
      <c r="AJ131">
        <v>1</v>
      </c>
      <c r="AK131" s="21" t="s">
        <v>71</v>
      </c>
      <c r="AL131">
        <v>9</v>
      </c>
      <c r="AM131">
        <v>1</v>
      </c>
      <c r="AN131" t="s">
        <v>71</v>
      </c>
      <c r="AO131" s="21">
        <v>15</v>
      </c>
      <c r="AP131" s="21">
        <v>1</v>
      </c>
      <c r="AQ131" t="s">
        <v>392</v>
      </c>
      <c r="AR131">
        <v>12</v>
      </c>
      <c r="AS131">
        <v>1</v>
      </c>
      <c r="AT131" s="21" t="s">
        <v>392</v>
      </c>
      <c r="AU131">
        <v>-9</v>
      </c>
      <c r="AV131">
        <v>1</v>
      </c>
      <c r="AW131" t="s">
        <v>392</v>
      </c>
      <c r="AX131" s="21">
        <v>0</v>
      </c>
      <c r="AY131" s="21">
        <v>1</v>
      </c>
      <c r="AZ131" t="s">
        <v>392</v>
      </c>
      <c r="BA131">
        <v>-2</v>
      </c>
      <c r="BB131">
        <v>1</v>
      </c>
      <c r="BC131" s="21">
        <v>0</v>
      </c>
      <c r="BD131" t="s">
        <v>9</v>
      </c>
      <c r="BE131">
        <v>1</v>
      </c>
      <c r="BF131">
        <v>0</v>
      </c>
      <c r="BH131" s="21">
        <v>1</v>
      </c>
      <c r="BK131" s="21">
        <v>1</v>
      </c>
      <c r="BM131" s="21">
        <v>1</v>
      </c>
      <c r="BP131" s="21">
        <v>1</v>
      </c>
      <c r="BS131" s="21">
        <v>1</v>
      </c>
      <c r="BV131" s="21">
        <v>1</v>
      </c>
      <c r="BY131" s="21">
        <v>1</v>
      </c>
    </row>
    <row r="132" spans="1:77" x14ac:dyDescent="0.25">
      <c r="A132" t="s">
        <v>157</v>
      </c>
      <c r="B132">
        <v>4</v>
      </c>
      <c r="C132" s="21">
        <v>2</v>
      </c>
      <c r="D132" t="s">
        <v>31</v>
      </c>
      <c r="E132">
        <v>-17</v>
      </c>
      <c r="F132" s="21">
        <v>2</v>
      </c>
      <c r="G132" t="s">
        <v>157</v>
      </c>
      <c r="H132">
        <v>-32</v>
      </c>
      <c r="I132" s="21">
        <v>2</v>
      </c>
      <c r="J132" t="s">
        <v>82</v>
      </c>
      <c r="K132">
        <v>11</v>
      </c>
      <c r="L132" s="21">
        <v>2</v>
      </c>
      <c r="M132" t="s">
        <v>82</v>
      </c>
      <c r="N132">
        <v>-4</v>
      </c>
      <c r="O132" s="21">
        <v>2</v>
      </c>
      <c r="P132" t="s">
        <v>82</v>
      </c>
      <c r="Q132">
        <v>-10</v>
      </c>
      <c r="R132" s="21">
        <v>2</v>
      </c>
      <c r="S132" s="21" t="s">
        <v>82</v>
      </c>
      <c r="T132">
        <v>3</v>
      </c>
      <c r="U132" s="21">
        <v>2</v>
      </c>
      <c r="V132" t="s">
        <v>82</v>
      </c>
      <c r="W132" s="21">
        <v>22</v>
      </c>
      <c r="X132" s="21">
        <v>2</v>
      </c>
      <c r="Y132" s="4" t="s">
        <v>157</v>
      </c>
      <c r="Z132">
        <v>-16</v>
      </c>
      <c r="AA132">
        <v>2</v>
      </c>
      <c r="AB132" s="21" t="s">
        <v>82</v>
      </c>
      <c r="AC132">
        <v>-9</v>
      </c>
      <c r="AD132">
        <v>2</v>
      </c>
      <c r="AE132" t="s">
        <v>82</v>
      </c>
      <c r="AF132" s="21">
        <v>-7</v>
      </c>
      <c r="AG132" s="22">
        <v>2</v>
      </c>
      <c r="AH132" t="s">
        <v>82</v>
      </c>
      <c r="AI132">
        <v>-1</v>
      </c>
      <c r="AJ132">
        <v>2</v>
      </c>
      <c r="AK132" s="21" t="s">
        <v>82</v>
      </c>
      <c r="AL132">
        <v>9</v>
      </c>
      <c r="AM132">
        <v>2</v>
      </c>
      <c r="AN132" t="s">
        <v>82</v>
      </c>
      <c r="AO132" s="21">
        <v>15</v>
      </c>
      <c r="AP132" s="21">
        <v>2</v>
      </c>
      <c r="AQ132" t="s">
        <v>82</v>
      </c>
      <c r="AR132">
        <v>12</v>
      </c>
      <c r="AS132">
        <v>2</v>
      </c>
      <c r="AT132" s="21" t="s">
        <v>82</v>
      </c>
      <c r="AU132">
        <v>-9</v>
      </c>
      <c r="AV132">
        <v>2</v>
      </c>
      <c r="AW132" t="s">
        <v>31</v>
      </c>
      <c r="AX132" s="21">
        <v>0</v>
      </c>
      <c r="AY132" s="21">
        <v>2</v>
      </c>
      <c r="AZ132" t="s">
        <v>82</v>
      </c>
      <c r="BA132">
        <v>-2</v>
      </c>
      <c r="BB132">
        <v>2</v>
      </c>
      <c r="BC132" s="21">
        <v>0</v>
      </c>
      <c r="BD132" t="s">
        <v>9</v>
      </c>
      <c r="BE132">
        <v>2</v>
      </c>
      <c r="BF132">
        <v>0</v>
      </c>
      <c r="BH132" s="21">
        <v>2</v>
      </c>
      <c r="BK132" s="21">
        <v>2</v>
      </c>
      <c r="BM132" s="21">
        <v>2</v>
      </c>
      <c r="BP132" s="21">
        <v>2</v>
      </c>
      <c r="BS132" s="21">
        <v>2</v>
      </c>
      <c r="BV132" s="21">
        <v>2</v>
      </c>
      <c r="BY132" s="21">
        <v>2</v>
      </c>
    </row>
    <row r="133" spans="1:77" x14ac:dyDescent="0.25">
      <c r="A133" t="s">
        <v>394</v>
      </c>
      <c r="B133">
        <v>4</v>
      </c>
      <c r="C133" s="21">
        <v>3</v>
      </c>
      <c r="D133" t="s">
        <v>394</v>
      </c>
      <c r="E133">
        <v>-17</v>
      </c>
      <c r="F133" s="21">
        <v>3</v>
      </c>
      <c r="G133" t="s">
        <v>394</v>
      </c>
      <c r="H133">
        <v>-32</v>
      </c>
      <c r="I133" s="21">
        <v>3</v>
      </c>
      <c r="J133" t="s">
        <v>31</v>
      </c>
      <c r="K133">
        <v>11</v>
      </c>
      <c r="L133" s="21">
        <v>3</v>
      </c>
      <c r="M133" t="s">
        <v>31</v>
      </c>
      <c r="N133">
        <v>-4</v>
      </c>
      <c r="O133" s="21">
        <v>3</v>
      </c>
      <c r="P133" t="s">
        <v>31</v>
      </c>
      <c r="Q133">
        <v>-10</v>
      </c>
      <c r="R133" s="21">
        <v>3</v>
      </c>
      <c r="S133" s="21" t="s">
        <v>31</v>
      </c>
      <c r="T133">
        <v>3</v>
      </c>
      <c r="U133" s="21">
        <v>3</v>
      </c>
      <c r="V133" t="s">
        <v>31</v>
      </c>
      <c r="W133" s="21">
        <v>22</v>
      </c>
      <c r="X133" s="21">
        <v>3</v>
      </c>
      <c r="Y133" s="4" t="s">
        <v>31</v>
      </c>
      <c r="Z133">
        <v>-16</v>
      </c>
      <c r="AA133">
        <v>3</v>
      </c>
      <c r="AB133" s="21" t="s">
        <v>31</v>
      </c>
      <c r="AC133">
        <v>-9</v>
      </c>
      <c r="AD133">
        <v>3</v>
      </c>
      <c r="AE133" t="s">
        <v>31</v>
      </c>
      <c r="AF133" s="21">
        <v>-7</v>
      </c>
      <c r="AG133" s="22">
        <v>3</v>
      </c>
      <c r="AH133" t="s">
        <v>559</v>
      </c>
      <c r="AI133">
        <v>-1</v>
      </c>
      <c r="AJ133">
        <v>3</v>
      </c>
      <c r="AK133" s="21" t="s">
        <v>770</v>
      </c>
      <c r="AL133">
        <v>9</v>
      </c>
      <c r="AM133">
        <v>3</v>
      </c>
      <c r="AN133" t="s">
        <v>770</v>
      </c>
      <c r="AO133" s="21">
        <v>15</v>
      </c>
      <c r="AP133" s="21">
        <v>3</v>
      </c>
      <c r="AQ133" t="s">
        <v>770</v>
      </c>
      <c r="AR133">
        <v>12</v>
      </c>
      <c r="AS133">
        <v>3</v>
      </c>
      <c r="AT133" s="21" t="s">
        <v>31</v>
      </c>
      <c r="AU133">
        <v>-9</v>
      </c>
      <c r="AV133">
        <v>3</v>
      </c>
      <c r="AW133" t="s">
        <v>54</v>
      </c>
      <c r="AX133" s="21">
        <v>0</v>
      </c>
      <c r="AY133" s="21">
        <v>3</v>
      </c>
      <c r="AZ133" t="s">
        <v>54</v>
      </c>
      <c r="BA133">
        <v>-2</v>
      </c>
      <c r="BB133">
        <v>3</v>
      </c>
      <c r="BC133" s="21">
        <v>0</v>
      </c>
      <c r="BD133" t="s">
        <v>9</v>
      </c>
      <c r="BE133">
        <v>3</v>
      </c>
      <c r="BF133">
        <v>0</v>
      </c>
      <c r="BH133" s="21">
        <v>3</v>
      </c>
      <c r="BK133" s="21">
        <v>3</v>
      </c>
      <c r="BM133" s="21">
        <v>3</v>
      </c>
      <c r="BP133" s="21">
        <v>3</v>
      </c>
      <c r="BS133" s="21">
        <v>3</v>
      </c>
      <c r="BV133" s="21">
        <v>3</v>
      </c>
      <c r="BY133" s="21">
        <v>3</v>
      </c>
    </row>
    <row r="134" spans="1:77" x14ac:dyDescent="0.25">
      <c r="A134" t="s">
        <v>91</v>
      </c>
      <c r="B134">
        <v>4</v>
      </c>
      <c r="C134" s="21">
        <v>4</v>
      </c>
      <c r="D134" t="s">
        <v>91</v>
      </c>
      <c r="E134">
        <v>-17</v>
      </c>
      <c r="F134" s="21">
        <v>4</v>
      </c>
      <c r="G134" t="s">
        <v>91</v>
      </c>
      <c r="H134">
        <v>-32</v>
      </c>
      <c r="I134" s="21">
        <v>4</v>
      </c>
      <c r="J134" t="s">
        <v>91</v>
      </c>
      <c r="K134">
        <v>11</v>
      </c>
      <c r="L134" s="21">
        <v>4</v>
      </c>
      <c r="M134" t="s">
        <v>91</v>
      </c>
      <c r="N134">
        <v>-4</v>
      </c>
      <c r="O134" s="21">
        <v>4</v>
      </c>
      <c r="P134" t="s">
        <v>91</v>
      </c>
      <c r="Q134">
        <v>-10</v>
      </c>
      <c r="R134" s="21">
        <v>4</v>
      </c>
      <c r="S134" s="21" t="s">
        <v>91</v>
      </c>
      <c r="T134">
        <v>3</v>
      </c>
      <c r="U134" s="21">
        <v>4</v>
      </c>
      <c r="V134" t="s">
        <v>91</v>
      </c>
      <c r="W134" s="21">
        <v>22</v>
      </c>
      <c r="X134" s="21">
        <v>4</v>
      </c>
      <c r="Y134" s="4" t="s">
        <v>91</v>
      </c>
      <c r="Z134">
        <v>-16</v>
      </c>
      <c r="AA134">
        <v>4</v>
      </c>
      <c r="AB134" s="21" t="s">
        <v>91</v>
      </c>
      <c r="AC134">
        <v>-9</v>
      </c>
      <c r="AD134">
        <v>4</v>
      </c>
      <c r="AE134" t="s">
        <v>91</v>
      </c>
      <c r="AF134" s="21">
        <v>-7</v>
      </c>
      <c r="AG134" s="22">
        <v>4</v>
      </c>
      <c r="AH134" t="s">
        <v>91</v>
      </c>
      <c r="AI134">
        <v>-1</v>
      </c>
      <c r="AJ134">
        <v>4</v>
      </c>
      <c r="AK134" s="21" t="s">
        <v>91</v>
      </c>
      <c r="AL134">
        <v>9</v>
      </c>
      <c r="AM134">
        <v>4</v>
      </c>
      <c r="AN134" t="s">
        <v>91</v>
      </c>
      <c r="AO134" s="21">
        <v>15</v>
      </c>
      <c r="AP134" s="21">
        <v>4</v>
      </c>
      <c r="AQ134" t="s">
        <v>91</v>
      </c>
      <c r="AR134">
        <v>12</v>
      </c>
      <c r="AS134">
        <v>4</v>
      </c>
      <c r="AT134" s="21" t="s">
        <v>91</v>
      </c>
      <c r="AU134">
        <v>-9</v>
      </c>
      <c r="AV134">
        <v>4</v>
      </c>
      <c r="AW134" t="s">
        <v>91</v>
      </c>
      <c r="AX134" s="21">
        <v>0</v>
      </c>
      <c r="AY134" s="21">
        <v>4</v>
      </c>
      <c r="AZ134" t="s">
        <v>91</v>
      </c>
      <c r="BA134">
        <v>-2</v>
      </c>
      <c r="BB134">
        <v>4</v>
      </c>
      <c r="BC134" s="21">
        <v>0</v>
      </c>
      <c r="BD134" t="s">
        <v>9</v>
      </c>
      <c r="BE134">
        <v>4</v>
      </c>
      <c r="BF134">
        <v>0</v>
      </c>
      <c r="BH134" s="21">
        <v>4</v>
      </c>
      <c r="BK134" s="21">
        <v>4</v>
      </c>
      <c r="BM134" s="21">
        <v>4</v>
      </c>
      <c r="BP134" s="21">
        <v>4</v>
      </c>
      <c r="BS134" s="21">
        <v>4</v>
      </c>
      <c r="BV134" s="21">
        <v>4</v>
      </c>
      <c r="BY134" s="21">
        <v>4</v>
      </c>
    </row>
    <row r="135" spans="1:77" x14ac:dyDescent="0.25">
      <c r="A135" t="s">
        <v>615</v>
      </c>
      <c r="B135">
        <v>12</v>
      </c>
      <c r="C135" s="21">
        <v>1</v>
      </c>
      <c r="D135" t="s">
        <v>615</v>
      </c>
      <c r="E135">
        <v>9</v>
      </c>
      <c r="F135" s="21">
        <v>1</v>
      </c>
      <c r="G135" t="s">
        <v>615</v>
      </c>
      <c r="H135">
        <v>9</v>
      </c>
      <c r="I135" s="21">
        <v>1</v>
      </c>
      <c r="J135" t="s">
        <v>615</v>
      </c>
      <c r="K135">
        <v>13</v>
      </c>
      <c r="L135" s="21">
        <v>1</v>
      </c>
      <c r="M135" t="s">
        <v>615</v>
      </c>
      <c r="N135">
        <v>2</v>
      </c>
      <c r="O135" s="21">
        <v>1</v>
      </c>
      <c r="P135" t="s">
        <v>615</v>
      </c>
      <c r="Q135">
        <v>13</v>
      </c>
      <c r="R135" s="21">
        <v>1</v>
      </c>
      <c r="S135" s="21" t="s">
        <v>615</v>
      </c>
      <c r="T135">
        <v>1</v>
      </c>
      <c r="U135" s="21">
        <v>1</v>
      </c>
      <c r="V135" t="s">
        <v>615</v>
      </c>
      <c r="W135" s="21">
        <v>10</v>
      </c>
      <c r="X135" s="21">
        <v>1</v>
      </c>
      <c r="Y135" s="4" t="s">
        <v>615</v>
      </c>
      <c r="Z135">
        <v>0</v>
      </c>
      <c r="AA135">
        <v>1</v>
      </c>
      <c r="AB135" s="21" t="s">
        <v>615</v>
      </c>
      <c r="AC135">
        <v>7</v>
      </c>
      <c r="AD135">
        <v>1</v>
      </c>
      <c r="AE135" t="s">
        <v>615</v>
      </c>
      <c r="AF135" s="21">
        <v>-4</v>
      </c>
      <c r="AG135" s="22">
        <v>1</v>
      </c>
      <c r="AH135" t="s">
        <v>615</v>
      </c>
      <c r="AI135">
        <v>0</v>
      </c>
      <c r="AJ135">
        <v>1</v>
      </c>
      <c r="AK135" s="21" t="s">
        <v>615</v>
      </c>
      <c r="AL135">
        <v>10</v>
      </c>
      <c r="AM135">
        <v>1</v>
      </c>
      <c r="AN135" t="s">
        <v>615</v>
      </c>
      <c r="AO135" s="21">
        <v>4</v>
      </c>
      <c r="AP135" s="21">
        <v>1</v>
      </c>
      <c r="AQ135" t="s">
        <v>615</v>
      </c>
      <c r="AR135">
        <v>1</v>
      </c>
      <c r="AS135">
        <v>1</v>
      </c>
      <c r="AT135" s="21" t="s">
        <v>615</v>
      </c>
      <c r="AU135">
        <v>-13</v>
      </c>
      <c r="AV135">
        <v>1</v>
      </c>
      <c r="AW135" t="s">
        <v>615</v>
      </c>
      <c r="AX135" s="21">
        <v>0</v>
      </c>
      <c r="AY135" s="21">
        <v>1</v>
      </c>
      <c r="AZ135" t="s">
        <v>615</v>
      </c>
      <c r="BA135">
        <v>4</v>
      </c>
      <c r="BB135">
        <v>1</v>
      </c>
      <c r="BC135" s="21">
        <v>0</v>
      </c>
      <c r="BD135" t="s">
        <v>9</v>
      </c>
      <c r="BE135">
        <v>1</v>
      </c>
      <c r="BF135">
        <v>0</v>
      </c>
      <c r="BH135" s="21">
        <v>1</v>
      </c>
      <c r="BK135" s="21">
        <v>1</v>
      </c>
      <c r="BM135" s="21">
        <v>1</v>
      </c>
      <c r="BP135" s="21">
        <v>1</v>
      </c>
      <c r="BS135" s="21">
        <v>1</v>
      </c>
      <c r="BV135" s="21">
        <v>1</v>
      </c>
      <c r="BY135" s="21">
        <v>1</v>
      </c>
    </row>
    <row r="136" spans="1:77" x14ac:dyDescent="0.25">
      <c r="A136" t="s">
        <v>128</v>
      </c>
      <c r="B136">
        <v>12</v>
      </c>
      <c r="C136" s="21">
        <v>2</v>
      </c>
      <c r="D136" t="s">
        <v>128</v>
      </c>
      <c r="E136">
        <v>9</v>
      </c>
      <c r="F136" s="21">
        <v>2</v>
      </c>
      <c r="G136" t="s">
        <v>97</v>
      </c>
      <c r="H136">
        <v>9</v>
      </c>
      <c r="I136" s="21">
        <v>2</v>
      </c>
      <c r="J136" t="s">
        <v>97</v>
      </c>
      <c r="K136">
        <v>13</v>
      </c>
      <c r="L136" s="21">
        <v>2</v>
      </c>
      <c r="M136" t="s">
        <v>97</v>
      </c>
      <c r="N136">
        <v>2</v>
      </c>
      <c r="O136" s="21">
        <v>2</v>
      </c>
      <c r="P136" t="s">
        <v>97</v>
      </c>
      <c r="Q136">
        <v>13</v>
      </c>
      <c r="R136" s="21">
        <v>2</v>
      </c>
      <c r="S136" s="21" t="s">
        <v>97</v>
      </c>
      <c r="T136">
        <v>1</v>
      </c>
      <c r="U136" s="21">
        <v>2</v>
      </c>
      <c r="V136" t="s">
        <v>97</v>
      </c>
      <c r="W136" s="21">
        <v>10</v>
      </c>
      <c r="X136" s="21">
        <v>2</v>
      </c>
      <c r="Y136" s="4" t="s">
        <v>97</v>
      </c>
      <c r="Z136">
        <v>0</v>
      </c>
      <c r="AA136">
        <v>2</v>
      </c>
      <c r="AB136" s="21" t="s">
        <v>97</v>
      </c>
      <c r="AC136">
        <v>7</v>
      </c>
      <c r="AD136">
        <v>2</v>
      </c>
      <c r="AE136" t="s">
        <v>97</v>
      </c>
      <c r="AF136" s="21">
        <v>-4</v>
      </c>
      <c r="AG136" s="22">
        <v>2</v>
      </c>
      <c r="AH136" t="s">
        <v>97</v>
      </c>
      <c r="AI136">
        <v>0</v>
      </c>
      <c r="AJ136">
        <v>2</v>
      </c>
      <c r="AK136" s="21" t="s">
        <v>97</v>
      </c>
      <c r="AL136">
        <v>10</v>
      </c>
      <c r="AM136">
        <v>2</v>
      </c>
      <c r="AN136" t="s">
        <v>97</v>
      </c>
      <c r="AO136" s="21">
        <v>4</v>
      </c>
      <c r="AP136" s="21">
        <v>2</v>
      </c>
      <c r="AQ136" t="s">
        <v>97</v>
      </c>
      <c r="AR136">
        <v>1</v>
      </c>
      <c r="AS136">
        <v>2</v>
      </c>
      <c r="AT136" s="21" t="s">
        <v>97</v>
      </c>
      <c r="AU136">
        <v>-13</v>
      </c>
      <c r="AV136">
        <v>2</v>
      </c>
      <c r="AW136" t="s">
        <v>97</v>
      </c>
      <c r="AX136" s="21">
        <v>0</v>
      </c>
      <c r="AY136" s="21">
        <v>2</v>
      </c>
      <c r="AZ136" t="s">
        <v>97</v>
      </c>
      <c r="BA136">
        <v>4</v>
      </c>
      <c r="BB136">
        <v>2</v>
      </c>
      <c r="BC136" s="21">
        <v>0</v>
      </c>
      <c r="BD136" t="s">
        <v>9</v>
      </c>
      <c r="BE136">
        <v>2</v>
      </c>
      <c r="BF136">
        <v>0</v>
      </c>
      <c r="BH136" s="21">
        <v>2</v>
      </c>
      <c r="BK136" s="21">
        <v>2</v>
      </c>
      <c r="BM136" s="21">
        <v>2</v>
      </c>
      <c r="BP136" s="21">
        <v>2</v>
      </c>
      <c r="BS136" s="21">
        <v>2</v>
      </c>
      <c r="BV136" s="21">
        <v>2</v>
      </c>
      <c r="BY136" s="21">
        <v>2</v>
      </c>
    </row>
    <row r="137" spans="1:77" x14ac:dyDescent="0.25">
      <c r="A137" t="s">
        <v>497</v>
      </c>
      <c r="B137">
        <v>12</v>
      </c>
      <c r="C137" s="21">
        <v>3</v>
      </c>
      <c r="D137" t="s">
        <v>497</v>
      </c>
      <c r="E137">
        <v>9</v>
      </c>
      <c r="F137" s="21">
        <v>3</v>
      </c>
      <c r="G137" t="s">
        <v>128</v>
      </c>
      <c r="H137">
        <v>9</v>
      </c>
      <c r="I137" s="21">
        <v>3</v>
      </c>
      <c r="J137" t="s">
        <v>128</v>
      </c>
      <c r="K137">
        <v>13</v>
      </c>
      <c r="L137" s="21">
        <v>3</v>
      </c>
      <c r="M137" t="s">
        <v>128</v>
      </c>
      <c r="N137">
        <v>2</v>
      </c>
      <c r="O137" s="21">
        <v>3</v>
      </c>
      <c r="P137" t="s">
        <v>128</v>
      </c>
      <c r="Q137">
        <v>13</v>
      </c>
      <c r="R137" s="21">
        <v>3</v>
      </c>
      <c r="S137" s="21" t="s">
        <v>154</v>
      </c>
      <c r="T137">
        <v>1</v>
      </c>
      <c r="U137" s="21">
        <v>3</v>
      </c>
      <c r="V137" t="s">
        <v>128</v>
      </c>
      <c r="W137" s="21">
        <v>10</v>
      </c>
      <c r="X137" s="21">
        <v>3</v>
      </c>
      <c r="Y137" s="4" t="s">
        <v>128</v>
      </c>
      <c r="Z137">
        <v>0</v>
      </c>
      <c r="AA137">
        <v>3</v>
      </c>
      <c r="AB137" s="21" t="s">
        <v>128</v>
      </c>
      <c r="AC137">
        <v>7</v>
      </c>
      <c r="AD137">
        <v>3</v>
      </c>
      <c r="AE137" t="s">
        <v>128</v>
      </c>
      <c r="AF137" s="21">
        <v>-4</v>
      </c>
      <c r="AG137" s="22">
        <v>3</v>
      </c>
      <c r="AH137" t="s">
        <v>128</v>
      </c>
      <c r="AI137">
        <v>0</v>
      </c>
      <c r="AJ137">
        <v>3</v>
      </c>
      <c r="AK137" s="21" t="s">
        <v>128</v>
      </c>
      <c r="AL137">
        <v>10</v>
      </c>
      <c r="AM137">
        <v>3</v>
      </c>
      <c r="AN137" t="s">
        <v>128</v>
      </c>
      <c r="AO137" s="21">
        <v>4</v>
      </c>
      <c r="AP137" s="21">
        <v>3</v>
      </c>
      <c r="AQ137" t="s">
        <v>128</v>
      </c>
      <c r="AR137">
        <v>1</v>
      </c>
      <c r="AS137">
        <v>3</v>
      </c>
      <c r="AT137" s="21" t="s">
        <v>128</v>
      </c>
      <c r="AU137">
        <v>-13</v>
      </c>
      <c r="AV137">
        <v>3</v>
      </c>
      <c r="AW137" t="s">
        <v>128</v>
      </c>
      <c r="AX137" s="21">
        <v>0</v>
      </c>
      <c r="AY137" s="21">
        <v>3</v>
      </c>
      <c r="AZ137" t="s">
        <v>128</v>
      </c>
      <c r="BA137">
        <v>4</v>
      </c>
      <c r="BB137">
        <v>3</v>
      </c>
      <c r="BC137" s="21">
        <v>0</v>
      </c>
      <c r="BD137" t="s">
        <v>9</v>
      </c>
      <c r="BE137">
        <v>3</v>
      </c>
      <c r="BF137">
        <v>0</v>
      </c>
      <c r="BH137" s="21">
        <v>3</v>
      </c>
      <c r="BK137" s="21">
        <v>3</v>
      </c>
      <c r="BM137" s="21">
        <v>3</v>
      </c>
      <c r="BP137" s="21">
        <v>3</v>
      </c>
      <c r="BS137" s="21">
        <v>3</v>
      </c>
      <c r="BV137" s="21">
        <v>3</v>
      </c>
      <c r="BY137" s="21">
        <v>3</v>
      </c>
    </row>
    <row r="138" spans="1:77" x14ac:dyDescent="0.25">
      <c r="A138" t="s">
        <v>79</v>
      </c>
      <c r="B138">
        <v>12</v>
      </c>
      <c r="C138" s="21">
        <v>4</v>
      </c>
      <c r="D138" t="s">
        <v>79</v>
      </c>
      <c r="E138">
        <v>9</v>
      </c>
      <c r="F138" s="21">
        <v>4</v>
      </c>
      <c r="G138" t="s">
        <v>79</v>
      </c>
      <c r="H138">
        <v>9</v>
      </c>
      <c r="I138" s="21">
        <v>4</v>
      </c>
      <c r="J138" t="s">
        <v>79</v>
      </c>
      <c r="K138">
        <v>13</v>
      </c>
      <c r="L138" s="21">
        <v>4</v>
      </c>
      <c r="M138" t="s">
        <v>79</v>
      </c>
      <c r="N138">
        <v>2</v>
      </c>
      <c r="O138" s="21">
        <v>4</v>
      </c>
      <c r="P138" t="s">
        <v>79</v>
      </c>
      <c r="Q138">
        <v>13</v>
      </c>
      <c r="R138" s="21">
        <v>4</v>
      </c>
      <c r="S138" s="21" t="s">
        <v>79</v>
      </c>
      <c r="T138">
        <v>1</v>
      </c>
      <c r="U138" s="21">
        <v>4</v>
      </c>
      <c r="V138" t="s">
        <v>79</v>
      </c>
      <c r="W138" s="21">
        <v>10</v>
      </c>
      <c r="X138" s="21">
        <v>4</v>
      </c>
      <c r="Y138" s="4" t="s">
        <v>79</v>
      </c>
      <c r="Z138">
        <v>0</v>
      </c>
      <c r="AA138">
        <v>4</v>
      </c>
      <c r="AB138" s="21" t="s">
        <v>79</v>
      </c>
      <c r="AC138">
        <v>7</v>
      </c>
      <c r="AD138">
        <v>4</v>
      </c>
      <c r="AE138" t="s">
        <v>79</v>
      </c>
      <c r="AF138" s="21">
        <v>-4</v>
      </c>
      <c r="AG138" s="22">
        <v>4</v>
      </c>
      <c r="AH138" t="s">
        <v>79</v>
      </c>
      <c r="AI138">
        <v>0</v>
      </c>
      <c r="AJ138">
        <v>4</v>
      </c>
      <c r="AK138" s="21" t="s">
        <v>79</v>
      </c>
      <c r="AL138">
        <v>10</v>
      </c>
      <c r="AM138">
        <v>4</v>
      </c>
      <c r="AN138" t="s">
        <v>79</v>
      </c>
      <c r="AO138" s="21">
        <v>4</v>
      </c>
      <c r="AP138" s="21">
        <v>4</v>
      </c>
      <c r="AQ138" t="s">
        <v>79</v>
      </c>
      <c r="AR138">
        <v>1</v>
      </c>
      <c r="AS138">
        <v>4</v>
      </c>
      <c r="AT138" s="21" t="s">
        <v>79</v>
      </c>
      <c r="AU138">
        <v>-13</v>
      </c>
      <c r="AV138">
        <v>4</v>
      </c>
      <c r="AW138" t="s">
        <v>79</v>
      </c>
      <c r="AX138" s="21">
        <v>0</v>
      </c>
      <c r="AY138" s="21">
        <v>4</v>
      </c>
      <c r="AZ138" t="s">
        <v>79</v>
      </c>
      <c r="BA138">
        <v>4</v>
      </c>
      <c r="BB138">
        <v>4</v>
      </c>
      <c r="BC138" s="21">
        <v>0</v>
      </c>
      <c r="BD138" t="s">
        <v>9</v>
      </c>
      <c r="BE138">
        <v>4</v>
      </c>
      <c r="BF138">
        <v>0</v>
      </c>
      <c r="BH138" s="21">
        <v>4</v>
      </c>
      <c r="BK138" s="21">
        <v>4</v>
      </c>
      <c r="BM138" s="21">
        <v>4</v>
      </c>
      <c r="BP138" s="21">
        <v>4</v>
      </c>
      <c r="BS138" s="21">
        <v>4</v>
      </c>
      <c r="BV138" s="21">
        <v>4</v>
      </c>
      <c r="BY138" s="21">
        <v>4</v>
      </c>
    </row>
    <row r="139" spans="1:77" x14ac:dyDescent="0.25">
      <c r="A139" t="s">
        <v>392</v>
      </c>
      <c r="B139">
        <v>-1</v>
      </c>
      <c r="C139" s="21">
        <v>1</v>
      </c>
      <c r="D139" t="s">
        <v>392</v>
      </c>
      <c r="E139">
        <v>-21</v>
      </c>
      <c r="F139" s="21">
        <v>1</v>
      </c>
      <c r="G139" t="s">
        <v>392</v>
      </c>
      <c r="H139">
        <v>3</v>
      </c>
      <c r="I139" s="21">
        <v>1</v>
      </c>
      <c r="J139" t="s">
        <v>392</v>
      </c>
      <c r="K139">
        <v>-7</v>
      </c>
      <c r="L139" s="21">
        <v>1</v>
      </c>
      <c r="M139" t="s">
        <v>392</v>
      </c>
      <c r="N139">
        <v>-8</v>
      </c>
      <c r="O139" s="21">
        <v>1</v>
      </c>
      <c r="P139" t="s">
        <v>392</v>
      </c>
      <c r="Q139">
        <v>3</v>
      </c>
      <c r="R139" s="21">
        <v>1</v>
      </c>
      <c r="S139" s="21" t="s">
        <v>392</v>
      </c>
      <c r="T139">
        <v>-4</v>
      </c>
      <c r="U139" s="21">
        <v>1</v>
      </c>
      <c r="V139" t="s">
        <v>392</v>
      </c>
      <c r="W139" s="21">
        <v>11</v>
      </c>
      <c r="X139" s="21">
        <v>1</v>
      </c>
      <c r="Y139" s="4" t="s">
        <v>559</v>
      </c>
      <c r="Z139">
        <v>4</v>
      </c>
      <c r="AA139">
        <v>1</v>
      </c>
      <c r="AB139" s="21" t="s">
        <v>559</v>
      </c>
      <c r="AC139">
        <v>10</v>
      </c>
      <c r="AD139">
        <v>1</v>
      </c>
      <c r="AE139" t="s">
        <v>559</v>
      </c>
      <c r="AF139" s="21">
        <v>-6</v>
      </c>
      <c r="AG139" s="22">
        <v>1</v>
      </c>
      <c r="AH139" t="s">
        <v>154</v>
      </c>
      <c r="AI139">
        <v>-8</v>
      </c>
      <c r="AJ139">
        <v>1</v>
      </c>
      <c r="AK139" s="21" t="s">
        <v>559</v>
      </c>
      <c r="AL139">
        <v>-26</v>
      </c>
      <c r="AM139">
        <v>1</v>
      </c>
      <c r="AN139" t="s">
        <v>559</v>
      </c>
      <c r="AO139" s="21">
        <v>-10</v>
      </c>
      <c r="AP139" s="21">
        <v>1</v>
      </c>
      <c r="AQ139" t="s">
        <v>559</v>
      </c>
      <c r="AR139">
        <v>1</v>
      </c>
      <c r="AS139">
        <v>1</v>
      </c>
      <c r="AT139" s="21" t="s">
        <v>559</v>
      </c>
      <c r="AU139">
        <v>-1</v>
      </c>
      <c r="AV139">
        <v>1</v>
      </c>
      <c r="AW139" t="s">
        <v>559</v>
      </c>
      <c r="AX139" s="21">
        <v>26</v>
      </c>
      <c r="AY139" s="21">
        <v>1</v>
      </c>
      <c r="AZ139" t="s">
        <v>559</v>
      </c>
      <c r="BA139">
        <v>-8</v>
      </c>
      <c r="BB139">
        <v>1</v>
      </c>
      <c r="BC139" s="21">
        <v>0</v>
      </c>
      <c r="BD139" t="s">
        <v>9</v>
      </c>
      <c r="BE139">
        <v>1</v>
      </c>
      <c r="BF139">
        <v>0</v>
      </c>
      <c r="BH139" s="21">
        <v>1</v>
      </c>
      <c r="BK139" s="21">
        <v>1</v>
      </c>
      <c r="BM139" s="21">
        <v>1</v>
      </c>
      <c r="BP139" s="21">
        <v>1</v>
      </c>
      <c r="BS139" s="21">
        <v>1</v>
      </c>
      <c r="BV139" s="21">
        <v>1</v>
      </c>
      <c r="BY139" s="21">
        <v>1</v>
      </c>
    </row>
    <row r="140" spans="1:77" x14ac:dyDescent="0.25">
      <c r="A140" t="s">
        <v>71</v>
      </c>
      <c r="B140">
        <v>-1</v>
      </c>
      <c r="C140" s="21">
        <v>2</v>
      </c>
      <c r="D140" t="s">
        <v>71</v>
      </c>
      <c r="E140">
        <v>-21</v>
      </c>
      <c r="F140" s="21">
        <v>2</v>
      </c>
      <c r="G140" t="s">
        <v>71</v>
      </c>
      <c r="H140">
        <v>3</v>
      </c>
      <c r="I140" s="21">
        <v>2</v>
      </c>
      <c r="J140" t="s">
        <v>71</v>
      </c>
      <c r="K140">
        <v>-7</v>
      </c>
      <c r="L140" s="21">
        <v>2</v>
      </c>
      <c r="M140" t="s">
        <v>627</v>
      </c>
      <c r="N140">
        <v>-8</v>
      </c>
      <c r="O140" s="21">
        <v>2</v>
      </c>
      <c r="P140" t="s">
        <v>627</v>
      </c>
      <c r="Q140">
        <v>3</v>
      </c>
      <c r="R140" s="21">
        <v>2</v>
      </c>
      <c r="S140" s="21" t="s">
        <v>627</v>
      </c>
      <c r="T140">
        <v>-4</v>
      </c>
      <c r="U140" s="21">
        <v>2</v>
      </c>
      <c r="V140" t="s">
        <v>154</v>
      </c>
      <c r="W140" s="21">
        <v>11</v>
      </c>
      <c r="X140" s="21">
        <v>2</v>
      </c>
      <c r="Y140" s="4" t="s">
        <v>148</v>
      </c>
      <c r="Z140">
        <v>4</v>
      </c>
      <c r="AA140">
        <v>2</v>
      </c>
      <c r="AB140" s="21" t="s">
        <v>148</v>
      </c>
      <c r="AC140">
        <v>10</v>
      </c>
      <c r="AD140">
        <v>2</v>
      </c>
      <c r="AE140" t="s">
        <v>148</v>
      </c>
      <c r="AF140" s="21">
        <v>-6</v>
      </c>
      <c r="AG140" s="22">
        <v>2</v>
      </c>
      <c r="AH140" t="s">
        <v>148</v>
      </c>
      <c r="AI140">
        <v>-8</v>
      </c>
      <c r="AJ140">
        <v>2</v>
      </c>
      <c r="AK140" s="21" t="s">
        <v>606</v>
      </c>
      <c r="AL140">
        <v>-26</v>
      </c>
      <c r="AM140">
        <v>2</v>
      </c>
      <c r="AN140" t="s">
        <v>606</v>
      </c>
      <c r="AO140" s="21">
        <v>-10</v>
      </c>
      <c r="AP140" s="21">
        <v>2</v>
      </c>
      <c r="AQ140" t="s">
        <v>71</v>
      </c>
      <c r="AR140">
        <v>1</v>
      </c>
      <c r="AS140">
        <v>2</v>
      </c>
      <c r="AT140" s="21" t="s">
        <v>71</v>
      </c>
      <c r="AU140">
        <v>-1</v>
      </c>
      <c r="AV140">
        <v>2</v>
      </c>
      <c r="AW140" t="s">
        <v>71</v>
      </c>
      <c r="AX140" s="21">
        <v>26</v>
      </c>
      <c r="AY140" s="21">
        <v>2</v>
      </c>
      <c r="AZ140" t="s">
        <v>71</v>
      </c>
      <c r="BA140">
        <v>-8</v>
      </c>
      <c r="BB140">
        <v>2</v>
      </c>
      <c r="BC140" s="21">
        <v>0</v>
      </c>
      <c r="BD140" t="s">
        <v>9</v>
      </c>
      <c r="BE140">
        <v>2</v>
      </c>
      <c r="BF140">
        <v>0</v>
      </c>
      <c r="BH140" s="21">
        <v>2</v>
      </c>
      <c r="BK140" s="21">
        <v>2</v>
      </c>
      <c r="BM140" s="21">
        <v>2</v>
      </c>
      <c r="BP140" s="21">
        <v>2</v>
      </c>
      <c r="BS140" s="21">
        <v>2</v>
      </c>
      <c r="BV140" s="21">
        <v>2</v>
      </c>
      <c r="BY140" s="21">
        <v>2</v>
      </c>
    </row>
    <row r="141" spans="1:77" x14ac:dyDescent="0.25">
      <c r="A141" t="s">
        <v>150</v>
      </c>
      <c r="B141">
        <v>-1</v>
      </c>
      <c r="C141" s="21">
        <v>3</v>
      </c>
      <c r="D141" t="s">
        <v>150</v>
      </c>
      <c r="E141">
        <v>-21</v>
      </c>
      <c r="F141" s="21">
        <v>3</v>
      </c>
      <c r="G141" t="s">
        <v>150</v>
      </c>
      <c r="H141">
        <v>3</v>
      </c>
      <c r="I141" s="21">
        <v>3</v>
      </c>
      <c r="J141" t="s">
        <v>150</v>
      </c>
      <c r="K141">
        <v>-7</v>
      </c>
      <c r="L141" s="21">
        <v>3</v>
      </c>
      <c r="M141" t="s">
        <v>150</v>
      </c>
      <c r="N141">
        <v>-8</v>
      </c>
      <c r="O141" s="21">
        <v>3</v>
      </c>
      <c r="P141" t="s">
        <v>54</v>
      </c>
      <c r="Q141">
        <v>3</v>
      </c>
      <c r="R141" s="21">
        <v>3</v>
      </c>
      <c r="S141" s="21" t="s">
        <v>54</v>
      </c>
      <c r="T141">
        <v>-4</v>
      </c>
      <c r="U141" s="21">
        <v>3</v>
      </c>
      <c r="V141" t="s">
        <v>54</v>
      </c>
      <c r="W141" s="21">
        <v>11</v>
      </c>
      <c r="X141" s="21">
        <v>3</v>
      </c>
      <c r="Y141" s="4" t="s">
        <v>154</v>
      </c>
      <c r="Z141">
        <v>4</v>
      </c>
      <c r="AA141">
        <v>3</v>
      </c>
      <c r="AB141" s="21" t="s">
        <v>154</v>
      </c>
      <c r="AC141">
        <v>10</v>
      </c>
      <c r="AD141">
        <v>3</v>
      </c>
      <c r="AE141" t="s">
        <v>54</v>
      </c>
      <c r="AF141" s="21">
        <v>-6</v>
      </c>
      <c r="AG141" s="22">
        <v>3</v>
      </c>
      <c r="AH141" t="s">
        <v>54</v>
      </c>
      <c r="AI141">
        <v>-8</v>
      </c>
      <c r="AJ141">
        <v>3</v>
      </c>
      <c r="AK141" s="21" t="s">
        <v>54</v>
      </c>
      <c r="AL141">
        <v>-26</v>
      </c>
      <c r="AM141">
        <v>3</v>
      </c>
      <c r="AN141" t="s">
        <v>54</v>
      </c>
      <c r="AO141" s="21">
        <v>-10</v>
      </c>
      <c r="AP141" s="21">
        <v>3</v>
      </c>
      <c r="AQ141" t="s">
        <v>54</v>
      </c>
      <c r="AR141">
        <v>1</v>
      </c>
      <c r="AS141">
        <v>3</v>
      </c>
      <c r="AT141" s="21" t="s">
        <v>770</v>
      </c>
      <c r="AU141">
        <v>-1</v>
      </c>
      <c r="AV141">
        <v>3</v>
      </c>
      <c r="AW141" t="s">
        <v>150</v>
      </c>
      <c r="AX141" s="21">
        <v>26</v>
      </c>
      <c r="AY141" s="21">
        <v>3</v>
      </c>
      <c r="AZ141" t="s">
        <v>770</v>
      </c>
      <c r="BA141">
        <v>-8</v>
      </c>
      <c r="BB141">
        <v>3</v>
      </c>
      <c r="BC141" s="21">
        <v>0</v>
      </c>
      <c r="BD141" t="s">
        <v>9</v>
      </c>
      <c r="BE141">
        <v>3</v>
      </c>
      <c r="BF141">
        <v>0</v>
      </c>
      <c r="BH141" s="21">
        <v>3</v>
      </c>
      <c r="BK141" s="21">
        <v>3</v>
      </c>
      <c r="BM141" s="21">
        <v>3</v>
      </c>
      <c r="BP141" s="21">
        <v>3</v>
      </c>
      <c r="BS141" s="21">
        <v>3</v>
      </c>
      <c r="BV141" s="21">
        <v>3</v>
      </c>
      <c r="BY141" s="21">
        <v>3</v>
      </c>
    </row>
    <row r="142" spans="1:77" x14ac:dyDescent="0.25">
      <c r="A142" t="s">
        <v>54</v>
      </c>
      <c r="B142">
        <v>-1</v>
      </c>
      <c r="C142" s="21">
        <v>4</v>
      </c>
      <c r="D142" t="s">
        <v>54</v>
      </c>
      <c r="E142">
        <v>-21</v>
      </c>
      <c r="F142" s="21">
        <v>4</v>
      </c>
      <c r="G142" t="s">
        <v>54</v>
      </c>
      <c r="H142">
        <v>3</v>
      </c>
      <c r="I142" s="21">
        <v>4</v>
      </c>
      <c r="J142" t="s">
        <v>54</v>
      </c>
      <c r="K142">
        <v>-7</v>
      </c>
      <c r="L142" s="21">
        <v>4</v>
      </c>
      <c r="M142" t="s">
        <v>54</v>
      </c>
      <c r="N142">
        <v>-8</v>
      </c>
      <c r="O142" s="21">
        <v>4</v>
      </c>
      <c r="P142" t="s">
        <v>150</v>
      </c>
      <c r="Q142">
        <v>3</v>
      </c>
      <c r="R142" s="21">
        <v>4</v>
      </c>
      <c r="S142" s="21" t="s">
        <v>150</v>
      </c>
      <c r="T142">
        <v>-4</v>
      </c>
      <c r="U142" s="21">
        <v>4</v>
      </c>
      <c r="V142" t="s">
        <v>150</v>
      </c>
      <c r="W142" s="21">
        <v>11</v>
      </c>
      <c r="X142" s="21">
        <v>4</v>
      </c>
      <c r="Y142" s="4" t="s">
        <v>54</v>
      </c>
      <c r="Z142">
        <v>4</v>
      </c>
      <c r="AA142">
        <v>4</v>
      </c>
      <c r="AB142" s="21" t="s">
        <v>54</v>
      </c>
      <c r="AC142">
        <v>10</v>
      </c>
      <c r="AD142">
        <v>4</v>
      </c>
      <c r="AE142" t="s">
        <v>150</v>
      </c>
      <c r="AF142" s="21">
        <v>-6</v>
      </c>
      <c r="AG142" s="22">
        <v>4</v>
      </c>
      <c r="AH142" t="s">
        <v>150</v>
      </c>
      <c r="AI142">
        <v>-8</v>
      </c>
      <c r="AJ142">
        <v>4</v>
      </c>
      <c r="AK142" s="21" t="s">
        <v>150</v>
      </c>
      <c r="AL142">
        <v>-26</v>
      </c>
      <c r="AM142">
        <v>4</v>
      </c>
      <c r="AN142" t="s">
        <v>150</v>
      </c>
      <c r="AO142" s="21">
        <v>-10</v>
      </c>
      <c r="AP142" s="21">
        <v>4</v>
      </c>
      <c r="AQ142" t="s">
        <v>150</v>
      </c>
      <c r="AR142">
        <v>1</v>
      </c>
      <c r="AS142">
        <v>4</v>
      </c>
      <c r="AT142" s="21" t="s">
        <v>54</v>
      </c>
      <c r="AU142">
        <v>-1</v>
      </c>
      <c r="AV142">
        <v>4</v>
      </c>
      <c r="AW142" t="s">
        <v>52</v>
      </c>
      <c r="AX142" s="21">
        <v>26</v>
      </c>
      <c r="AY142" s="21">
        <v>4</v>
      </c>
      <c r="AZ142" t="s">
        <v>150</v>
      </c>
      <c r="BA142">
        <v>-8</v>
      </c>
      <c r="BB142">
        <v>4</v>
      </c>
      <c r="BC142" s="21">
        <v>0</v>
      </c>
      <c r="BD142" t="s">
        <v>9</v>
      </c>
      <c r="BE142">
        <v>4</v>
      </c>
      <c r="BF142">
        <v>0</v>
      </c>
      <c r="BH142" s="21">
        <v>4</v>
      </c>
      <c r="BK142" s="21">
        <v>4</v>
      </c>
      <c r="BM142" s="21">
        <v>4</v>
      </c>
      <c r="BP142" s="21">
        <v>4</v>
      </c>
      <c r="BS142" s="21">
        <v>4</v>
      </c>
      <c r="BV142" s="21">
        <v>4</v>
      </c>
      <c r="BY142" s="21">
        <v>4</v>
      </c>
    </row>
    <row r="143" spans="1:77" x14ac:dyDescent="0.25">
      <c r="A143" t="s">
        <v>115</v>
      </c>
      <c r="B143">
        <v>-3</v>
      </c>
      <c r="C143" s="21">
        <v>1</v>
      </c>
      <c r="D143" t="s">
        <v>115</v>
      </c>
      <c r="E143">
        <v>-2</v>
      </c>
      <c r="F143" s="21">
        <v>1</v>
      </c>
      <c r="G143" t="s">
        <v>115</v>
      </c>
      <c r="H143">
        <v>-10</v>
      </c>
      <c r="I143" s="21">
        <v>1</v>
      </c>
      <c r="J143" t="s">
        <v>115</v>
      </c>
      <c r="K143">
        <v>-9</v>
      </c>
      <c r="L143" s="21">
        <v>1</v>
      </c>
      <c r="M143" t="s">
        <v>115</v>
      </c>
      <c r="N143">
        <v>-5</v>
      </c>
      <c r="O143" s="21">
        <v>1</v>
      </c>
      <c r="P143" t="s">
        <v>559</v>
      </c>
      <c r="Q143">
        <v>6</v>
      </c>
      <c r="R143" s="21">
        <v>1</v>
      </c>
      <c r="S143" s="21" t="s">
        <v>559</v>
      </c>
      <c r="T143">
        <v>0</v>
      </c>
      <c r="U143" s="21">
        <v>1</v>
      </c>
      <c r="V143" t="s">
        <v>559</v>
      </c>
      <c r="W143" s="21">
        <v>1</v>
      </c>
      <c r="X143" s="21">
        <v>1</v>
      </c>
      <c r="Y143" s="4" t="s">
        <v>494</v>
      </c>
      <c r="Z143">
        <v>20</v>
      </c>
      <c r="AA143">
        <v>1</v>
      </c>
      <c r="AB143" s="21" t="s">
        <v>494</v>
      </c>
      <c r="AC143">
        <v>-3</v>
      </c>
      <c r="AD143">
        <v>1</v>
      </c>
      <c r="AE143" t="s">
        <v>494</v>
      </c>
      <c r="AF143" s="21">
        <v>-3</v>
      </c>
      <c r="AG143" s="22">
        <v>1</v>
      </c>
      <c r="AH143" t="s">
        <v>494</v>
      </c>
      <c r="AI143">
        <v>3</v>
      </c>
      <c r="AJ143">
        <v>1</v>
      </c>
      <c r="AK143" s="21" t="s">
        <v>494</v>
      </c>
      <c r="AL143">
        <v>10</v>
      </c>
      <c r="AM143">
        <v>1</v>
      </c>
      <c r="AN143" t="s">
        <v>494</v>
      </c>
      <c r="AO143" s="21">
        <v>-3</v>
      </c>
      <c r="AP143" s="21">
        <v>1</v>
      </c>
      <c r="AQ143" t="s">
        <v>494</v>
      </c>
      <c r="AR143">
        <v>-13</v>
      </c>
      <c r="AS143">
        <v>1</v>
      </c>
      <c r="AT143" s="21" t="s">
        <v>494</v>
      </c>
      <c r="AU143">
        <v>0</v>
      </c>
      <c r="AV143">
        <v>1</v>
      </c>
      <c r="AW143" t="s">
        <v>494</v>
      </c>
      <c r="AX143" s="21">
        <v>-2</v>
      </c>
      <c r="AY143" s="21">
        <v>1</v>
      </c>
      <c r="AZ143" t="s">
        <v>494</v>
      </c>
      <c r="BA143">
        <v>-7</v>
      </c>
      <c r="BB143">
        <v>1</v>
      </c>
      <c r="BC143" s="21">
        <v>0</v>
      </c>
      <c r="BD143" t="s">
        <v>9</v>
      </c>
      <c r="BE143">
        <v>1</v>
      </c>
      <c r="BF143">
        <v>0</v>
      </c>
      <c r="BH143" s="21">
        <v>1</v>
      </c>
      <c r="BK143" s="21">
        <v>1</v>
      </c>
      <c r="BM143" s="21">
        <v>1</v>
      </c>
      <c r="BP143" s="21">
        <v>1</v>
      </c>
      <c r="BS143" s="21">
        <v>1</v>
      </c>
      <c r="BV143" s="21">
        <v>1</v>
      </c>
      <c r="BY143" s="21">
        <v>1</v>
      </c>
    </row>
    <row r="144" spans="1:77" x14ac:dyDescent="0.25">
      <c r="A144" t="s">
        <v>494</v>
      </c>
      <c r="B144">
        <v>-3</v>
      </c>
      <c r="C144" s="21">
        <v>2</v>
      </c>
      <c r="D144" t="s">
        <v>494</v>
      </c>
      <c r="E144">
        <v>-2</v>
      </c>
      <c r="F144" s="21">
        <v>2</v>
      </c>
      <c r="G144" t="s">
        <v>494</v>
      </c>
      <c r="H144">
        <v>-10</v>
      </c>
      <c r="I144" s="21">
        <v>2</v>
      </c>
      <c r="J144" t="s">
        <v>394</v>
      </c>
      <c r="K144">
        <v>-9</v>
      </c>
      <c r="L144" s="21">
        <v>2</v>
      </c>
      <c r="M144" t="s">
        <v>494</v>
      </c>
      <c r="N144">
        <v>-5</v>
      </c>
      <c r="O144" s="21">
        <v>2</v>
      </c>
      <c r="P144" t="s">
        <v>115</v>
      </c>
      <c r="Q144">
        <v>6</v>
      </c>
      <c r="R144" s="21">
        <v>2</v>
      </c>
      <c r="S144" s="21" t="s">
        <v>115</v>
      </c>
      <c r="T144">
        <v>0</v>
      </c>
      <c r="U144" s="21">
        <v>2</v>
      </c>
      <c r="V144" t="s">
        <v>115</v>
      </c>
      <c r="W144" s="21">
        <v>1</v>
      </c>
      <c r="X144" s="21">
        <v>2</v>
      </c>
      <c r="Y144" s="4" t="s">
        <v>115</v>
      </c>
      <c r="Z144">
        <v>20</v>
      </c>
      <c r="AA144">
        <v>2</v>
      </c>
      <c r="AB144" s="21" t="s">
        <v>115</v>
      </c>
      <c r="AC144">
        <v>-3</v>
      </c>
      <c r="AD144">
        <v>2</v>
      </c>
      <c r="AE144" t="s">
        <v>153</v>
      </c>
      <c r="AF144" s="21">
        <v>-3</v>
      </c>
      <c r="AG144" s="22">
        <v>2</v>
      </c>
      <c r="AH144" t="s">
        <v>153</v>
      </c>
      <c r="AI144">
        <v>3</v>
      </c>
      <c r="AJ144">
        <v>2</v>
      </c>
      <c r="AK144" s="21" t="s">
        <v>31</v>
      </c>
      <c r="AL144">
        <v>10</v>
      </c>
      <c r="AM144">
        <v>2</v>
      </c>
      <c r="AN144" t="s">
        <v>31</v>
      </c>
      <c r="AO144" s="21">
        <v>-3</v>
      </c>
      <c r="AP144" s="21">
        <v>2</v>
      </c>
      <c r="AQ144" t="s">
        <v>31</v>
      </c>
      <c r="AR144">
        <v>-13</v>
      </c>
      <c r="AS144">
        <v>2</v>
      </c>
      <c r="AT144" s="21" t="s">
        <v>153</v>
      </c>
      <c r="AU144">
        <v>0</v>
      </c>
      <c r="AV144">
        <v>2</v>
      </c>
      <c r="AW144" t="s">
        <v>395</v>
      </c>
      <c r="AX144" s="21">
        <v>-2</v>
      </c>
      <c r="AY144" s="21">
        <v>2</v>
      </c>
      <c r="AZ144" t="s">
        <v>31</v>
      </c>
      <c r="BA144">
        <v>-7</v>
      </c>
      <c r="BB144">
        <v>2</v>
      </c>
      <c r="BC144" s="21">
        <v>0</v>
      </c>
      <c r="BD144" t="s">
        <v>9</v>
      </c>
      <c r="BE144">
        <v>2</v>
      </c>
      <c r="BF144">
        <v>0</v>
      </c>
      <c r="BH144" s="21">
        <v>2</v>
      </c>
      <c r="BK144" s="21">
        <v>2</v>
      </c>
      <c r="BM144" s="21">
        <v>2</v>
      </c>
      <c r="BP144" s="21">
        <v>2</v>
      </c>
      <c r="BS144" s="21">
        <v>2</v>
      </c>
      <c r="BV144" s="21">
        <v>2</v>
      </c>
      <c r="BY144" s="21">
        <v>2</v>
      </c>
    </row>
    <row r="145" spans="1:77" x14ac:dyDescent="0.25">
      <c r="A145" t="s">
        <v>82</v>
      </c>
      <c r="B145">
        <v>-3</v>
      </c>
      <c r="C145" s="21">
        <v>3</v>
      </c>
      <c r="D145" t="s">
        <v>82</v>
      </c>
      <c r="E145">
        <v>-2</v>
      </c>
      <c r="F145" s="21">
        <v>3</v>
      </c>
      <c r="G145" t="s">
        <v>82</v>
      </c>
      <c r="H145">
        <v>-10</v>
      </c>
      <c r="I145" s="21">
        <v>3</v>
      </c>
      <c r="J145" t="s">
        <v>494</v>
      </c>
      <c r="K145">
        <v>-9</v>
      </c>
      <c r="L145" s="21">
        <v>3</v>
      </c>
      <c r="M145" t="s">
        <v>497</v>
      </c>
      <c r="N145">
        <v>-5</v>
      </c>
      <c r="O145" s="21">
        <v>3</v>
      </c>
      <c r="P145" t="s">
        <v>494</v>
      </c>
      <c r="Q145">
        <v>6</v>
      </c>
      <c r="R145" s="21">
        <v>3</v>
      </c>
      <c r="S145" s="21" t="s">
        <v>497</v>
      </c>
      <c r="T145">
        <v>0</v>
      </c>
      <c r="U145" s="21">
        <v>3</v>
      </c>
      <c r="V145" t="s">
        <v>497</v>
      </c>
      <c r="W145" s="21">
        <v>1</v>
      </c>
      <c r="X145" s="21">
        <v>3</v>
      </c>
      <c r="Y145" s="4" t="s">
        <v>497</v>
      </c>
      <c r="Z145">
        <v>20</v>
      </c>
      <c r="AA145">
        <v>3</v>
      </c>
      <c r="AB145" s="21" t="s">
        <v>497</v>
      </c>
      <c r="AC145">
        <v>-3</v>
      </c>
      <c r="AD145">
        <v>3</v>
      </c>
      <c r="AE145" t="s">
        <v>497</v>
      </c>
      <c r="AF145" s="21">
        <v>-3</v>
      </c>
      <c r="AG145" s="22">
        <v>3</v>
      </c>
      <c r="AH145" t="s">
        <v>497</v>
      </c>
      <c r="AI145">
        <v>3</v>
      </c>
      <c r="AJ145">
        <v>3</v>
      </c>
      <c r="AK145" s="21" t="s">
        <v>497</v>
      </c>
      <c r="AL145">
        <v>10</v>
      </c>
      <c r="AM145">
        <v>3</v>
      </c>
      <c r="AN145" t="s">
        <v>497</v>
      </c>
      <c r="AO145" s="21">
        <v>-3</v>
      </c>
      <c r="AP145" s="21">
        <v>3</v>
      </c>
      <c r="AQ145" t="s">
        <v>497</v>
      </c>
      <c r="AR145">
        <v>-13</v>
      </c>
      <c r="AS145">
        <v>3</v>
      </c>
      <c r="AT145" s="21" t="s">
        <v>497</v>
      </c>
      <c r="AU145">
        <v>0</v>
      </c>
      <c r="AV145">
        <v>3</v>
      </c>
      <c r="AW145" t="s">
        <v>497</v>
      </c>
      <c r="AX145" s="21">
        <v>-2</v>
      </c>
      <c r="AY145" s="21">
        <v>3</v>
      </c>
      <c r="AZ145" t="s">
        <v>497</v>
      </c>
      <c r="BA145">
        <v>-7</v>
      </c>
      <c r="BB145">
        <v>3</v>
      </c>
      <c r="BC145" s="21">
        <v>0</v>
      </c>
      <c r="BD145" t="s">
        <v>9</v>
      </c>
      <c r="BE145">
        <v>3</v>
      </c>
      <c r="BF145">
        <v>0</v>
      </c>
      <c r="BH145" s="21">
        <v>3</v>
      </c>
      <c r="BK145" s="21">
        <v>3</v>
      </c>
      <c r="BM145" s="21">
        <v>3</v>
      </c>
      <c r="BP145" s="21">
        <v>3</v>
      </c>
      <c r="BS145" s="21">
        <v>3</v>
      </c>
      <c r="BV145" s="21">
        <v>3</v>
      </c>
      <c r="BY145" s="21">
        <v>3</v>
      </c>
    </row>
    <row r="146" spans="1:77" x14ac:dyDescent="0.25">
      <c r="A146" t="s">
        <v>12</v>
      </c>
      <c r="B146">
        <v>-3</v>
      </c>
      <c r="C146" s="21">
        <v>4</v>
      </c>
      <c r="D146" t="s">
        <v>12</v>
      </c>
      <c r="E146">
        <v>-2</v>
      </c>
      <c r="F146" s="21">
        <v>4</v>
      </c>
      <c r="G146" t="s">
        <v>12</v>
      </c>
      <c r="H146">
        <v>-10</v>
      </c>
      <c r="I146" s="21">
        <v>4</v>
      </c>
      <c r="J146" t="s">
        <v>497</v>
      </c>
      <c r="K146">
        <v>-9</v>
      </c>
      <c r="L146" s="21">
        <v>4</v>
      </c>
      <c r="M146" t="s">
        <v>12</v>
      </c>
      <c r="N146">
        <v>-5</v>
      </c>
      <c r="O146" s="21">
        <v>4</v>
      </c>
      <c r="P146" t="s">
        <v>12</v>
      </c>
      <c r="Q146">
        <v>6</v>
      </c>
      <c r="R146" s="21">
        <v>4</v>
      </c>
      <c r="S146" s="21" t="s">
        <v>12</v>
      </c>
      <c r="T146">
        <v>0</v>
      </c>
      <c r="U146" s="21">
        <v>4</v>
      </c>
      <c r="V146" t="s">
        <v>12</v>
      </c>
      <c r="W146" s="21">
        <v>1</v>
      </c>
      <c r="X146" s="21">
        <v>4</v>
      </c>
      <c r="Y146" s="4" t="s">
        <v>12</v>
      </c>
      <c r="Z146">
        <v>20</v>
      </c>
      <c r="AA146">
        <v>4</v>
      </c>
      <c r="AB146" s="21" t="s">
        <v>12</v>
      </c>
      <c r="AC146">
        <v>-3</v>
      </c>
      <c r="AD146">
        <v>4</v>
      </c>
      <c r="AE146" t="s">
        <v>12</v>
      </c>
      <c r="AF146" s="21">
        <v>-3</v>
      </c>
      <c r="AG146" s="22">
        <v>4</v>
      </c>
      <c r="AH146" t="s">
        <v>12</v>
      </c>
      <c r="AI146">
        <v>3</v>
      </c>
      <c r="AJ146">
        <v>4</v>
      </c>
      <c r="AK146" s="21" t="s">
        <v>12</v>
      </c>
      <c r="AL146">
        <v>10</v>
      </c>
      <c r="AM146">
        <v>4</v>
      </c>
      <c r="AN146" t="s">
        <v>12</v>
      </c>
      <c r="AO146" s="21">
        <v>-3</v>
      </c>
      <c r="AP146" s="21">
        <v>4</v>
      </c>
      <c r="AQ146" t="s">
        <v>12</v>
      </c>
      <c r="AR146">
        <v>-13</v>
      </c>
      <c r="AS146">
        <v>4</v>
      </c>
      <c r="AT146" s="21" t="s">
        <v>12</v>
      </c>
      <c r="AU146">
        <v>0</v>
      </c>
      <c r="AV146">
        <v>4</v>
      </c>
      <c r="AW146" t="s">
        <v>12</v>
      </c>
      <c r="AX146" s="21">
        <v>-2</v>
      </c>
      <c r="AY146" s="21">
        <v>4</v>
      </c>
      <c r="AZ146" t="s">
        <v>12</v>
      </c>
      <c r="BA146">
        <v>-7</v>
      </c>
      <c r="BB146">
        <v>4</v>
      </c>
      <c r="BC146" s="21">
        <v>0</v>
      </c>
      <c r="BD146" t="s">
        <v>9</v>
      </c>
      <c r="BE146">
        <v>4</v>
      </c>
      <c r="BF146">
        <v>0</v>
      </c>
      <c r="BH146" s="21">
        <v>4</v>
      </c>
      <c r="BK146" s="21">
        <v>4</v>
      </c>
      <c r="BM146" s="21">
        <v>4</v>
      </c>
      <c r="BP146" s="21">
        <v>4</v>
      </c>
      <c r="BS146" s="21">
        <v>4</v>
      </c>
      <c r="BV146" s="21">
        <v>4</v>
      </c>
      <c r="BY146" s="21">
        <v>4</v>
      </c>
    </row>
    <row r="147" spans="1:77" x14ac:dyDescent="0.25">
      <c r="A147" t="s">
        <v>609</v>
      </c>
      <c r="B147">
        <v>-2</v>
      </c>
      <c r="C147" s="21">
        <v>1</v>
      </c>
      <c r="D147" t="s">
        <v>609</v>
      </c>
      <c r="E147">
        <v>-1</v>
      </c>
      <c r="F147" s="21">
        <v>1</v>
      </c>
      <c r="G147" t="s">
        <v>609</v>
      </c>
      <c r="H147">
        <v>-1</v>
      </c>
      <c r="I147" s="21">
        <v>1</v>
      </c>
      <c r="J147" t="s">
        <v>609</v>
      </c>
      <c r="K147">
        <v>-28</v>
      </c>
      <c r="L147" s="21">
        <v>1</v>
      </c>
      <c r="M147" t="s">
        <v>503</v>
      </c>
      <c r="N147">
        <v>-17</v>
      </c>
      <c r="O147" s="21">
        <v>1</v>
      </c>
      <c r="P147" t="s">
        <v>553</v>
      </c>
      <c r="Q147">
        <v>-1</v>
      </c>
      <c r="R147" s="21">
        <v>1</v>
      </c>
      <c r="S147" s="21" t="s">
        <v>609</v>
      </c>
      <c r="T147">
        <v>-10</v>
      </c>
      <c r="U147" s="21">
        <v>1</v>
      </c>
      <c r="V147" t="s">
        <v>553</v>
      </c>
      <c r="W147" s="21">
        <v>0</v>
      </c>
      <c r="X147" s="21">
        <v>1</v>
      </c>
      <c r="Y147" s="4" t="s">
        <v>553</v>
      </c>
      <c r="Z147">
        <v>-5</v>
      </c>
      <c r="AA147">
        <v>1</v>
      </c>
      <c r="AB147" s="21" t="s">
        <v>553</v>
      </c>
      <c r="AC147">
        <v>-13</v>
      </c>
      <c r="AD147">
        <v>1</v>
      </c>
      <c r="AE147" t="s">
        <v>553</v>
      </c>
      <c r="AF147" s="21">
        <v>-5</v>
      </c>
      <c r="AG147" s="22">
        <v>1</v>
      </c>
      <c r="AH147" t="s">
        <v>553</v>
      </c>
      <c r="AI147">
        <v>1</v>
      </c>
      <c r="AJ147">
        <v>1</v>
      </c>
      <c r="AK147" s="21" t="s">
        <v>553</v>
      </c>
      <c r="AL147">
        <v>16</v>
      </c>
      <c r="AM147">
        <v>1</v>
      </c>
      <c r="AN147" t="s">
        <v>553</v>
      </c>
      <c r="AO147" s="21">
        <v>-3</v>
      </c>
      <c r="AP147" s="21">
        <v>1</v>
      </c>
      <c r="AQ147" t="s">
        <v>553</v>
      </c>
      <c r="AR147">
        <v>10</v>
      </c>
      <c r="AS147">
        <v>1</v>
      </c>
      <c r="AT147" s="21" t="s">
        <v>553</v>
      </c>
      <c r="AU147">
        <v>20</v>
      </c>
      <c r="AV147">
        <v>1</v>
      </c>
      <c r="AW147">
        <v>0</v>
      </c>
      <c r="AX147" s="21" t="s">
        <v>9</v>
      </c>
      <c r="AY147" s="21">
        <v>1</v>
      </c>
      <c r="AZ147" t="s">
        <v>553</v>
      </c>
      <c r="BA147">
        <v>8</v>
      </c>
      <c r="BB147">
        <v>1</v>
      </c>
      <c r="BC147" s="21">
        <v>0</v>
      </c>
      <c r="BD147" t="s">
        <v>9</v>
      </c>
      <c r="BE147">
        <v>1</v>
      </c>
      <c r="BF147">
        <v>0</v>
      </c>
      <c r="BH147" s="21">
        <v>1</v>
      </c>
      <c r="BK147" s="21">
        <v>1</v>
      </c>
      <c r="BM147" s="21">
        <v>1</v>
      </c>
      <c r="BP147" s="21">
        <v>1</v>
      </c>
      <c r="BS147" s="21">
        <v>1</v>
      </c>
      <c r="BV147" s="21">
        <v>1</v>
      </c>
      <c r="BY147" s="21">
        <v>1</v>
      </c>
    </row>
    <row r="148" spans="1:77" x14ac:dyDescent="0.25">
      <c r="A148" t="s">
        <v>766</v>
      </c>
      <c r="B148">
        <v>-2</v>
      </c>
      <c r="C148" s="21">
        <v>2</v>
      </c>
      <c r="D148" t="s">
        <v>766</v>
      </c>
      <c r="E148">
        <v>-1</v>
      </c>
      <c r="F148" s="21">
        <v>2</v>
      </c>
      <c r="G148" t="s">
        <v>733</v>
      </c>
      <c r="H148">
        <v>-1</v>
      </c>
      <c r="I148" s="21">
        <v>2</v>
      </c>
      <c r="J148" t="s">
        <v>766</v>
      </c>
      <c r="K148">
        <v>-28</v>
      </c>
      <c r="L148" s="21">
        <v>2</v>
      </c>
      <c r="M148" t="s">
        <v>697</v>
      </c>
      <c r="N148">
        <v>-17</v>
      </c>
      <c r="O148" s="21">
        <v>2</v>
      </c>
      <c r="P148" t="s">
        <v>697</v>
      </c>
      <c r="Q148">
        <v>-1</v>
      </c>
      <c r="R148" s="21">
        <v>2</v>
      </c>
      <c r="S148" s="21" t="s">
        <v>762</v>
      </c>
      <c r="T148">
        <v>-10</v>
      </c>
      <c r="U148" s="21">
        <v>2</v>
      </c>
      <c r="V148" t="s">
        <v>739</v>
      </c>
      <c r="W148" s="21">
        <v>0</v>
      </c>
      <c r="X148" s="21">
        <v>2</v>
      </c>
      <c r="Y148" s="4" t="s">
        <v>739</v>
      </c>
      <c r="Z148">
        <v>-5</v>
      </c>
      <c r="AA148">
        <v>2</v>
      </c>
      <c r="AB148" s="21" t="s">
        <v>739</v>
      </c>
      <c r="AC148">
        <v>-13</v>
      </c>
      <c r="AD148">
        <v>2</v>
      </c>
      <c r="AE148" t="s">
        <v>762</v>
      </c>
      <c r="AF148" s="21">
        <v>-5</v>
      </c>
      <c r="AG148" s="22">
        <v>2</v>
      </c>
      <c r="AH148" t="s">
        <v>697</v>
      </c>
      <c r="AI148">
        <v>1</v>
      </c>
      <c r="AJ148">
        <v>2</v>
      </c>
      <c r="AK148" s="21" t="s">
        <v>697</v>
      </c>
      <c r="AL148">
        <v>16</v>
      </c>
      <c r="AM148">
        <v>2</v>
      </c>
      <c r="AN148" t="s">
        <v>697</v>
      </c>
      <c r="AO148" s="21">
        <v>-3</v>
      </c>
      <c r="AP148" s="21">
        <v>2</v>
      </c>
      <c r="AQ148" t="s">
        <v>606</v>
      </c>
      <c r="AR148">
        <v>10</v>
      </c>
      <c r="AS148">
        <v>2</v>
      </c>
      <c r="AT148" s="21" t="s">
        <v>606</v>
      </c>
      <c r="AU148">
        <v>20</v>
      </c>
      <c r="AV148">
        <v>2</v>
      </c>
      <c r="AW148">
        <v>0</v>
      </c>
      <c r="AX148" s="21" t="s">
        <v>9</v>
      </c>
      <c r="AY148" s="21">
        <v>2</v>
      </c>
      <c r="AZ148" t="s">
        <v>606</v>
      </c>
      <c r="BA148">
        <v>8</v>
      </c>
      <c r="BB148">
        <v>2</v>
      </c>
      <c r="BC148" s="21">
        <v>0</v>
      </c>
      <c r="BD148" t="s">
        <v>9</v>
      </c>
      <c r="BE148">
        <v>2</v>
      </c>
      <c r="BF148">
        <v>0</v>
      </c>
      <c r="BH148" s="21">
        <v>2</v>
      </c>
      <c r="BK148" s="21">
        <v>2</v>
      </c>
      <c r="BM148" s="21">
        <v>2</v>
      </c>
      <c r="BP148" s="21">
        <v>2</v>
      </c>
      <c r="BS148" s="21">
        <v>2</v>
      </c>
      <c r="BV148" s="21">
        <v>2</v>
      </c>
      <c r="BY148" s="21">
        <v>2</v>
      </c>
    </row>
    <row r="149" spans="1:77" x14ac:dyDescent="0.25">
      <c r="A149" t="s">
        <v>762</v>
      </c>
      <c r="B149">
        <v>-2</v>
      </c>
      <c r="C149" s="21">
        <v>3</v>
      </c>
      <c r="D149" t="s">
        <v>762</v>
      </c>
      <c r="E149">
        <v>-1</v>
      </c>
      <c r="F149" s="21">
        <v>3</v>
      </c>
      <c r="G149" t="s">
        <v>762</v>
      </c>
      <c r="H149">
        <v>-1</v>
      </c>
      <c r="I149" s="21">
        <v>3</v>
      </c>
      <c r="J149" t="s">
        <v>762</v>
      </c>
      <c r="K149">
        <v>-28</v>
      </c>
      <c r="L149" s="21">
        <v>3</v>
      </c>
      <c r="M149" t="s">
        <v>712</v>
      </c>
      <c r="N149">
        <v>-17</v>
      </c>
      <c r="O149" s="21">
        <v>3</v>
      </c>
      <c r="P149" t="s">
        <v>712</v>
      </c>
      <c r="Q149">
        <v>-1</v>
      </c>
      <c r="R149" s="21">
        <v>3</v>
      </c>
      <c r="S149" s="21" t="s">
        <v>766</v>
      </c>
      <c r="T149">
        <v>-10</v>
      </c>
      <c r="U149" s="21">
        <v>3</v>
      </c>
      <c r="V149" t="s">
        <v>766</v>
      </c>
      <c r="W149" s="21">
        <v>0</v>
      </c>
      <c r="X149" s="21">
        <v>3</v>
      </c>
      <c r="Y149" s="4" t="s">
        <v>766</v>
      </c>
      <c r="Z149">
        <v>-5</v>
      </c>
      <c r="AA149">
        <v>3</v>
      </c>
      <c r="AB149" s="21" t="s">
        <v>606</v>
      </c>
      <c r="AC149">
        <v>-13</v>
      </c>
      <c r="AD149">
        <v>3</v>
      </c>
      <c r="AE149" t="s">
        <v>606</v>
      </c>
      <c r="AF149" s="21">
        <v>-5</v>
      </c>
      <c r="AG149" s="22">
        <v>3</v>
      </c>
      <c r="AH149" t="s">
        <v>606</v>
      </c>
      <c r="AI149">
        <v>1</v>
      </c>
      <c r="AJ149">
        <v>3</v>
      </c>
      <c r="AK149" s="21" t="s">
        <v>154</v>
      </c>
      <c r="AL149">
        <v>16</v>
      </c>
      <c r="AM149">
        <v>3</v>
      </c>
      <c r="AN149" t="s">
        <v>154</v>
      </c>
      <c r="AO149" s="21">
        <v>-3</v>
      </c>
      <c r="AP149" s="21">
        <v>3</v>
      </c>
      <c r="AQ149" t="s">
        <v>154</v>
      </c>
      <c r="AR149">
        <v>10</v>
      </c>
      <c r="AS149">
        <v>3</v>
      </c>
      <c r="AT149" s="21" t="s">
        <v>154</v>
      </c>
      <c r="AU149">
        <v>20</v>
      </c>
      <c r="AV149">
        <v>3</v>
      </c>
      <c r="AW149">
        <v>0</v>
      </c>
      <c r="AX149" s="21" t="s">
        <v>9</v>
      </c>
      <c r="AY149" s="21">
        <v>3</v>
      </c>
      <c r="AZ149" t="s">
        <v>154</v>
      </c>
      <c r="BA149">
        <v>8</v>
      </c>
      <c r="BB149">
        <v>3</v>
      </c>
      <c r="BC149" s="21">
        <v>0</v>
      </c>
      <c r="BD149" t="s">
        <v>9</v>
      </c>
      <c r="BE149">
        <v>3</v>
      </c>
      <c r="BF149">
        <v>0</v>
      </c>
      <c r="BH149" s="21">
        <v>3</v>
      </c>
      <c r="BK149" s="21">
        <v>3</v>
      </c>
      <c r="BM149" s="21">
        <v>3</v>
      </c>
      <c r="BP149" s="21">
        <v>3</v>
      </c>
      <c r="BS149" s="21">
        <v>3</v>
      </c>
      <c r="BV149" s="21">
        <v>3</v>
      </c>
      <c r="BY149" s="21">
        <v>3</v>
      </c>
    </row>
    <row r="150" spans="1:77" x14ac:dyDescent="0.25">
      <c r="A150" t="s">
        <v>100</v>
      </c>
      <c r="B150">
        <v>-2</v>
      </c>
      <c r="C150" s="21">
        <v>4</v>
      </c>
      <c r="D150" t="s">
        <v>100</v>
      </c>
      <c r="E150">
        <v>-1</v>
      </c>
      <c r="F150" s="21">
        <v>4</v>
      </c>
      <c r="G150" t="s">
        <v>100</v>
      </c>
      <c r="H150">
        <v>-1</v>
      </c>
      <c r="I150" s="21">
        <v>4</v>
      </c>
      <c r="J150" t="s">
        <v>100</v>
      </c>
      <c r="K150">
        <v>-28</v>
      </c>
      <c r="L150" s="21">
        <v>4</v>
      </c>
      <c r="M150" t="s">
        <v>154</v>
      </c>
      <c r="N150">
        <v>-17</v>
      </c>
      <c r="O150" s="21">
        <v>4</v>
      </c>
      <c r="P150" t="s">
        <v>154</v>
      </c>
      <c r="Q150">
        <v>-1</v>
      </c>
      <c r="R150" s="21">
        <v>4</v>
      </c>
      <c r="S150" s="21" t="s">
        <v>234</v>
      </c>
      <c r="T150">
        <v>-10</v>
      </c>
      <c r="U150" s="21">
        <v>4</v>
      </c>
      <c r="V150" t="s">
        <v>712</v>
      </c>
      <c r="W150" s="21">
        <v>0</v>
      </c>
      <c r="X150" s="21">
        <v>4</v>
      </c>
      <c r="Y150" s="4" t="s">
        <v>712</v>
      </c>
      <c r="Z150">
        <v>-5</v>
      </c>
      <c r="AA150">
        <v>4</v>
      </c>
      <c r="AB150" s="21" t="s">
        <v>712</v>
      </c>
      <c r="AC150">
        <v>-13</v>
      </c>
      <c r="AD150">
        <v>4</v>
      </c>
      <c r="AE150" t="s">
        <v>157</v>
      </c>
      <c r="AF150" s="21">
        <v>-5</v>
      </c>
      <c r="AG150" s="22">
        <v>4</v>
      </c>
      <c r="AH150" t="s">
        <v>157</v>
      </c>
      <c r="AI150">
        <v>1</v>
      </c>
      <c r="AJ150">
        <v>4</v>
      </c>
      <c r="AK150" s="21" t="s">
        <v>157</v>
      </c>
      <c r="AL150">
        <v>16</v>
      </c>
      <c r="AM150">
        <v>4</v>
      </c>
      <c r="AN150" t="s">
        <v>157</v>
      </c>
      <c r="AO150" s="21">
        <v>-3</v>
      </c>
      <c r="AP150" s="21">
        <v>4</v>
      </c>
      <c r="AQ150" t="s">
        <v>157</v>
      </c>
      <c r="AR150">
        <v>10</v>
      </c>
      <c r="AS150">
        <v>4</v>
      </c>
      <c r="AT150" s="21" t="s">
        <v>157</v>
      </c>
      <c r="AU150">
        <v>20</v>
      </c>
      <c r="AV150">
        <v>4</v>
      </c>
      <c r="AW150">
        <v>0</v>
      </c>
      <c r="AX150" s="21" t="s">
        <v>9</v>
      </c>
      <c r="AY150" s="21">
        <v>4</v>
      </c>
      <c r="AZ150" t="s">
        <v>157</v>
      </c>
      <c r="BA150">
        <v>8</v>
      </c>
      <c r="BB150">
        <v>4</v>
      </c>
      <c r="BC150" s="21">
        <v>0</v>
      </c>
      <c r="BD150" t="s">
        <v>9</v>
      </c>
      <c r="BE150">
        <v>4</v>
      </c>
      <c r="BF150">
        <v>0</v>
      </c>
      <c r="BH150" s="21">
        <v>4</v>
      </c>
      <c r="BK150" s="21">
        <v>4</v>
      </c>
      <c r="BM150" s="21">
        <v>4</v>
      </c>
      <c r="BP150" s="21">
        <v>4</v>
      </c>
      <c r="BS150" s="21">
        <v>4</v>
      </c>
      <c r="BV150" s="21">
        <v>4</v>
      </c>
      <c r="BY150" s="21">
        <v>4</v>
      </c>
    </row>
    <row r="151" spans="1:77" x14ac:dyDescent="0.25">
      <c r="A151" t="s">
        <v>723</v>
      </c>
      <c r="B151">
        <v>-8</v>
      </c>
      <c r="C151" s="21">
        <v>1</v>
      </c>
      <c r="D151" t="s">
        <v>757</v>
      </c>
      <c r="E151">
        <v>1</v>
      </c>
      <c r="F151" s="21">
        <v>1</v>
      </c>
      <c r="G151" t="s">
        <v>757</v>
      </c>
      <c r="H151">
        <v>-3</v>
      </c>
      <c r="I151" s="21">
        <v>1</v>
      </c>
      <c r="J151" t="s">
        <v>757</v>
      </c>
      <c r="K151">
        <v>4</v>
      </c>
      <c r="L151" s="21">
        <v>1</v>
      </c>
      <c r="M151" t="s">
        <v>609</v>
      </c>
      <c r="N151">
        <v>20</v>
      </c>
      <c r="O151" s="21">
        <v>1</v>
      </c>
      <c r="P151" t="s">
        <v>609</v>
      </c>
      <c r="Q151">
        <v>-10</v>
      </c>
      <c r="R151" s="21">
        <v>1</v>
      </c>
      <c r="S151" s="21" t="s">
        <v>126</v>
      </c>
      <c r="T151">
        <v>-10</v>
      </c>
      <c r="U151" s="21">
        <v>1</v>
      </c>
      <c r="V151" t="s">
        <v>126</v>
      </c>
      <c r="W151" s="21">
        <v>6</v>
      </c>
      <c r="X151" s="21">
        <v>1</v>
      </c>
      <c r="Y151" s="4" t="s">
        <v>126</v>
      </c>
      <c r="Z151">
        <v>20</v>
      </c>
      <c r="AA151">
        <v>1</v>
      </c>
      <c r="AB151" s="21" t="s">
        <v>126</v>
      </c>
      <c r="AC151">
        <v>-12</v>
      </c>
      <c r="AD151">
        <v>1</v>
      </c>
      <c r="AE151" t="s">
        <v>126</v>
      </c>
      <c r="AF151" s="21">
        <v>-15</v>
      </c>
      <c r="AG151" s="22">
        <v>1</v>
      </c>
      <c r="AH151" t="s">
        <v>126</v>
      </c>
      <c r="AI151">
        <v>17</v>
      </c>
      <c r="AJ151">
        <v>1</v>
      </c>
      <c r="AK151" s="21" t="s">
        <v>126</v>
      </c>
      <c r="AL151">
        <v>-5</v>
      </c>
      <c r="AM151">
        <v>1</v>
      </c>
      <c r="AN151" t="s">
        <v>126</v>
      </c>
      <c r="AO151" s="21">
        <v>16</v>
      </c>
      <c r="AP151" s="21">
        <v>1</v>
      </c>
      <c r="AQ151" t="s">
        <v>126</v>
      </c>
      <c r="AR151">
        <v>-11</v>
      </c>
      <c r="AS151">
        <v>1</v>
      </c>
      <c r="AT151" s="21" t="s">
        <v>723</v>
      </c>
      <c r="AU151">
        <v>8</v>
      </c>
      <c r="AV151">
        <v>1</v>
      </c>
      <c r="AW151">
        <v>0</v>
      </c>
      <c r="AX151" s="21" t="s">
        <v>9</v>
      </c>
      <c r="AY151" s="21">
        <v>1</v>
      </c>
      <c r="AZ151" t="s">
        <v>723</v>
      </c>
      <c r="BA151">
        <v>12</v>
      </c>
      <c r="BB151">
        <v>1</v>
      </c>
      <c r="BC151" s="21">
        <v>0</v>
      </c>
      <c r="BD151" t="s">
        <v>9</v>
      </c>
      <c r="BE151">
        <v>1</v>
      </c>
      <c r="BF151">
        <v>0</v>
      </c>
      <c r="BH151" s="21">
        <v>1</v>
      </c>
      <c r="BK151" s="21">
        <v>1</v>
      </c>
      <c r="BM151" s="21">
        <v>1</v>
      </c>
      <c r="BP151" s="21">
        <v>1</v>
      </c>
      <c r="BS151" s="21">
        <v>1</v>
      </c>
      <c r="BV151" s="21">
        <v>1</v>
      </c>
      <c r="BY151" s="21">
        <v>1</v>
      </c>
    </row>
    <row r="152" spans="1:77" x14ac:dyDescent="0.25">
      <c r="A152" t="s">
        <v>697</v>
      </c>
      <c r="B152">
        <v>-8</v>
      </c>
      <c r="C152" s="21">
        <v>2</v>
      </c>
      <c r="D152" t="s">
        <v>734</v>
      </c>
      <c r="E152">
        <v>1</v>
      </c>
      <c r="F152" s="21">
        <v>2</v>
      </c>
      <c r="G152" t="s">
        <v>60</v>
      </c>
      <c r="H152">
        <v>-3</v>
      </c>
      <c r="I152" s="21">
        <v>2</v>
      </c>
      <c r="J152" t="s">
        <v>723</v>
      </c>
      <c r="K152">
        <v>4</v>
      </c>
      <c r="L152" s="21">
        <v>2</v>
      </c>
      <c r="M152" t="s">
        <v>766</v>
      </c>
      <c r="N152">
        <v>20</v>
      </c>
      <c r="O152" s="21">
        <v>2</v>
      </c>
      <c r="P152" t="s">
        <v>766</v>
      </c>
      <c r="Q152">
        <v>-10</v>
      </c>
      <c r="R152" s="21">
        <v>2</v>
      </c>
      <c r="S152" s="21" t="s">
        <v>503</v>
      </c>
      <c r="T152">
        <v>-10</v>
      </c>
      <c r="U152" s="21">
        <v>2</v>
      </c>
      <c r="V152" t="s">
        <v>762</v>
      </c>
      <c r="W152" s="21">
        <v>6</v>
      </c>
      <c r="X152" s="21">
        <v>2</v>
      </c>
      <c r="Y152" s="4" t="s">
        <v>762</v>
      </c>
      <c r="Z152">
        <v>20</v>
      </c>
      <c r="AA152">
        <v>2</v>
      </c>
      <c r="AB152" s="21" t="s">
        <v>697</v>
      </c>
      <c r="AC152">
        <v>-12</v>
      </c>
      <c r="AD152">
        <v>2</v>
      </c>
      <c r="AE152" t="s">
        <v>697</v>
      </c>
      <c r="AF152" s="21">
        <v>-15</v>
      </c>
      <c r="AG152" s="22">
        <v>2</v>
      </c>
      <c r="AH152" t="s">
        <v>739</v>
      </c>
      <c r="AI152">
        <v>17</v>
      </c>
      <c r="AJ152">
        <v>2</v>
      </c>
      <c r="AK152" s="21" t="s">
        <v>739</v>
      </c>
      <c r="AL152">
        <v>-5</v>
      </c>
      <c r="AM152">
        <v>2</v>
      </c>
      <c r="AN152" t="s">
        <v>739</v>
      </c>
      <c r="AO152" s="21">
        <v>16</v>
      </c>
      <c r="AP152" s="21">
        <v>2</v>
      </c>
      <c r="AQ152" t="s">
        <v>739</v>
      </c>
      <c r="AR152">
        <v>-11</v>
      </c>
      <c r="AS152">
        <v>2</v>
      </c>
      <c r="AT152" s="21" t="s">
        <v>739</v>
      </c>
      <c r="AU152">
        <v>8</v>
      </c>
      <c r="AV152">
        <v>2</v>
      </c>
      <c r="AW152">
        <v>0</v>
      </c>
      <c r="AX152" s="21" t="s">
        <v>9</v>
      </c>
      <c r="AY152" s="21">
        <v>2</v>
      </c>
      <c r="AZ152" t="s">
        <v>739</v>
      </c>
      <c r="BA152">
        <v>12</v>
      </c>
      <c r="BB152">
        <v>2</v>
      </c>
      <c r="BC152" s="21">
        <v>0</v>
      </c>
      <c r="BD152" t="s">
        <v>9</v>
      </c>
      <c r="BE152">
        <v>2</v>
      </c>
      <c r="BF152">
        <v>0</v>
      </c>
      <c r="BH152" s="21">
        <v>2</v>
      </c>
      <c r="BK152" s="21">
        <v>2</v>
      </c>
      <c r="BM152" s="21">
        <v>2</v>
      </c>
      <c r="BP152" s="21">
        <v>2</v>
      </c>
      <c r="BS152" s="21">
        <v>2</v>
      </c>
      <c r="BV152" s="21">
        <v>2</v>
      </c>
      <c r="BY152" s="21">
        <v>2</v>
      </c>
    </row>
    <row r="153" spans="1:77" x14ac:dyDescent="0.25">
      <c r="A153" t="s">
        <v>606</v>
      </c>
      <c r="B153">
        <v>-8</v>
      </c>
      <c r="C153" s="21">
        <v>3</v>
      </c>
      <c r="D153" t="s">
        <v>606</v>
      </c>
      <c r="E153">
        <v>1</v>
      </c>
      <c r="F153" s="21">
        <v>3</v>
      </c>
      <c r="G153" t="s">
        <v>606</v>
      </c>
      <c r="H153">
        <v>-3</v>
      </c>
      <c r="I153" s="21">
        <v>3</v>
      </c>
      <c r="J153" t="s">
        <v>606</v>
      </c>
      <c r="K153">
        <v>4</v>
      </c>
      <c r="L153" s="21">
        <v>3</v>
      </c>
      <c r="M153" t="s">
        <v>234</v>
      </c>
      <c r="N153">
        <v>20</v>
      </c>
      <c r="O153" s="21">
        <v>3</v>
      </c>
      <c r="P153" t="s">
        <v>234</v>
      </c>
      <c r="Q153">
        <v>-10</v>
      </c>
      <c r="R153" s="21">
        <v>3</v>
      </c>
      <c r="S153" s="21" t="s">
        <v>739</v>
      </c>
      <c r="T153">
        <v>-10</v>
      </c>
      <c r="U153" s="21">
        <v>3</v>
      </c>
      <c r="V153" t="s">
        <v>234</v>
      </c>
      <c r="W153" s="21">
        <v>6</v>
      </c>
      <c r="X153" s="21">
        <v>3</v>
      </c>
      <c r="Y153" s="4" t="s">
        <v>234</v>
      </c>
      <c r="Z153">
        <v>20</v>
      </c>
      <c r="AA153">
        <v>3</v>
      </c>
      <c r="AB153" s="21" t="s">
        <v>234</v>
      </c>
      <c r="AC153">
        <v>-12</v>
      </c>
      <c r="AD153">
        <v>3</v>
      </c>
      <c r="AE153" t="s">
        <v>234</v>
      </c>
      <c r="AF153" s="21">
        <v>-15</v>
      </c>
      <c r="AG153" s="22">
        <v>3</v>
      </c>
      <c r="AH153" t="s">
        <v>234</v>
      </c>
      <c r="AI153">
        <v>17</v>
      </c>
      <c r="AJ153">
        <v>3</v>
      </c>
      <c r="AK153" s="21" t="s">
        <v>115</v>
      </c>
      <c r="AL153">
        <v>-5</v>
      </c>
      <c r="AM153">
        <v>3</v>
      </c>
      <c r="AN153" t="s">
        <v>115</v>
      </c>
      <c r="AO153" s="21">
        <v>16</v>
      </c>
      <c r="AP153" s="21">
        <v>3</v>
      </c>
      <c r="AQ153" t="s">
        <v>115</v>
      </c>
      <c r="AR153">
        <v>-11</v>
      </c>
      <c r="AS153">
        <v>3</v>
      </c>
      <c r="AT153" s="21" t="s">
        <v>234</v>
      </c>
      <c r="AU153">
        <v>8</v>
      </c>
      <c r="AV153">
        <v>3</v>
      </c>
      <c r="AW153">
        <v>0</v>
      </c>
      <c r="AX153" s="21" t="s">
        <v>9</v>
      </c>
      <c r="AY153" s="21">
        <v>3</v>
      </c>
      <c r="AZ153" t="s">
        <v>153</v>
      </c>
      <c r="BA153">
        <v>12</v>
      </c>
      <c r="BB153">
        <v>3</v>
      </c>
      <c r="BC153" s="21">
        <v>0</v>
      </c>
      <c r="BD153" t="s">
        <v>9</v>
      </c>
      <c r="BE153">
        <v>3</v>
      </c>
      <c r="BF153">
        <v>0</v>
      </c>
      <c r="BH153" s="21">
        <v>3</v>
      </c>
      <c r="BK153" s="21">
        <v>3</v>
      </c>
      <c r="BM153" s="21">
        <v>3</v>
      </c>
      <c r="BP153" s="21">
        <v>3</v>
      </c>
      <c r="BS153" s="21">
        <v>3</v>
      </c>
      <c r="BV153" s="21">
        <v>3</v>
      </c>
      <c r="BY153" s="21">
        <v>3</v>
      </c>
    </row>
    <row r="154" spans="1:77" x14ac:dyDescent="0.25">
      <c r="A154" t="s">
        <v>97</v>
      </c>
      <c r="B154">
        <v>-8</v>
      </c>
      <c r="C154" s="21">
        <v>4</v>
      </c>
      <c r="D154" t="s">
        <v>97</v>
      </c>
      <c r="E154">
        <v>1</v>
      </c>
      <c r="F154" s="21">
        <v>4</v>
      </c>
      <c r="G154" t="s">
        <v>18</v>
      </c>
      <c r="H154">
        <v>-3</v>
      </c>
      <c r="I154" s="21">
        <v>4</v>
      </c>
      <c r="J154" t="s">
        <v>18</v>
      </c>
      <c r="K154">
        <v>4</v>
      </c>
      <c r="L154" s="21">
        <v>4</v>
      </c>
      <c r="M154" t="s">
        <v>100</v>
      </c>
      <c r="N154">
        <v>20</v>
      </c>
      <c r="O154" s="21">
        <v>4</v>
      </c>
      <c r="P154" t="s">
        <v>100</v>
      </c>
      <c r="Q154">
        <v>-10</v>
      </c>
      <c r="R154" s="21">
        <v>4</v>
      </c>
      <c r="S154" s="21" t="s">
        <v>100</v>
      </c>
      <c r="T154">
        <v>-10</v>
      </c>
      <c r="U154" s="21">
        <v>4</v>
      </c>
      <c r="V154" t="s">
        <v>100</v>
      </c>
      <c r="W154" s="21">
        <v>6</v>
      </c>
      <c r="X154" s="21">
        <v>4</v>
      </c>
      <c r="Y154" s="4" t="s">
        <v>100</v>
      </c>
      <c r="Z154">
        <v>20</v>
      </c>
      <c r="AA154">
        <v>4</v>
      </c>
      <c r="AB154" s="21" t="s">
        <v>100</v>
      </c>
      <c r="AC154">
        <v>-12</v>
      </c>
      <c r="AD154">
        <v>4</v>
      </c>
      <c r="AE154" t="s">
        <v>100</v>
      </c>
      <c r="AF154" s="21">
        <v>-15</v>
      </c>
      <c r="AG154" s="22">
        <v>4</v>
      </c>
      <c r="AH154" t="s">
        <v>100</v>
      </c>
      <c r="AI154">
        <v>17</v>
      </c>
      <c r="AJ154">
        <v>4</v>
      </c>
      <c r="AK154" s="21" t="s">
        <v>100</v>
      </c>
      <c r="AL154">
        <v>-5</v>
      </c>
      <c r="AM154">
        <v>4</v>
      </c>
      <c r="AN154" t="s">
        <v>100</v>
      </c>
      <c r="AO154" s="21">
        <v>16</v>
      </c>
      <c r="AP154" s="21">
        <v>4</v>
      </c>
      <c r="AQ154" t="s">
        <v>100</v>
      </c>
      <c r="AR154">
        <v>-11</v>
      </c>
      <c r="AS154">
        <v>4</v>
      </c>
      <c r="AT154" s="21" t="s">
        <v>100</v>
      </c>
      <c r="AU154">
        <v>8</v>
      </c>
      <c r="AV154">
        <v>4</v>
      </c>
      <c r="AW154">
        <v>0</v>
      </c>
      <c r="AX154" s="21" t="s">
        <v>9</v>
      </c>
      <c r="AY154" s="21">
        <v>4</v>
      </c>
      <c r="AZ154" t="s">
        <v>100</v>
      </c>
      <c r="BA154">
        <v>12</v>
      </c>
      <c r="BB154">
        <v>4</v>
      </c>
      <c r="BC154" s="21">
        <v>0</v>
      </c>
      <c r="BD154" t="s">
        <v>9</v>
      </c>
      <c r="BE154">
        <v>4</v>
      </c>
      <c r="BF154">
        <v>0</v>
      </c>
      <c r="BH154" s="21">
        <v>4</v>
      </c>
      <c r="BK154" s="21">
        <v>4</v>
      </c>
      <c r="BM154" s="21">
        <v>4</v>
      </c>
      <c r="BP154" s="21">
        <v>4</v>
      </c>
      <c r="BS154" s="21">
        <v>4</v>
      </c>
      <c r="BV154" s="21">
        <v>4</v>
      </c>
      <c r="BY154" s="21">
        <v>4</v>
      </c>
    </row>
    <row r="155" spans="1:77" x14ac:dyDescent="0.25">
      <c r="A155" t="s">
        <v>553</v>
      </c>
      <c r="B155">
        <v>-12</v>
      </c>
      <c r="C155" s="21">
        <v>1</v>
      </c>
      <c r="D155" t="s">
        <v>553</v>
      </c>
      <c r="E155">
        <v>0</v>
      </c>
      <c r="F155" s="21">
        <v>1</v>
      </c>
      <c r="G155" t="s">
        <v>553</v>
      </c>
      <c r="H155">
        <v>20</v>
      </c>
      <c r="I155" s="21">
        <v>1</v>
      </c>
      <c r="J155" t="s">
        <v>553</v>
      </c>
      <c r="K155">
        <v>13</v>
      </c>
      <c r="L155" s="21">
        <v>1</v>
      </c>
      <c r="M155" t="s">
        <v>757</v>
      </c>
      <c r="N155">
        <v>10</v>
      </c>
      <c r="O155" s="21">
        <v>1</v>
      </c>
      <c r="P155" t="s">
        <v>757</v>
      </c>
      <c r="Q155">
        <v>4</v>
      </c>
      <c r="R155" s="21">
        <v>1</v>
      </c>
      <c r="S155" s="21" t="s">
        <v>757</v>
      </c>
      <c r="T155">
        <v>4</v>
      </c>
      <c r="U155" s="21">
        <v>1</v>
      </c>
      <c r="V155" t="s">
        <v>614</v>
      </c>
      <c r="W155" s="21">
        <v>-4</v>
      </c>
      <c r="X155" s="21">
        <v>1</v>
      </c>
      <c r="Y155" s="4" t="s">
        <v>614</v>
      </c>
      <c r="Z155">
        <v>-4</v>
      </c>
      <c r="AA155">
        <v>1</v>
      </c>
      <c r="AB155" s="21" t="s">
        <v>614</v>
      </c>
      <c r="AC155">
        <v>-6</v>
      </c>
      <c r="AD155">
        <v>1</v>
      </c>
      <c r="AE155" t="s">
        <v>614</v>
      </c>
      <c r="AF155" s="21">
        <v>-9</v>
      </c>
      <c r="AG155" s="22">
        <v>1</v>
      </c>
      <c r="AH155" t="s">
        <v>614</v>
      </c>
      <c r="AI155">
        <v>-8</v>
      </c>
      <c r="AJ155">
        <v>1</v>
      </c>
      <c r="AK155" s="21" t="s">
        <v>614</v>
      </c>
      <c r="AL155">
        <v>-2</v>
      </c>
      <c r="AM155">
        <v>1</v>
      </c>
      <c r="AN155" t="s">
        <v>614</v>
      </c>
      <c r="AO155" s="21">
        <v>13</v>
      </c>
      <c r="AP155" s="21">
        <v>1</v>
      </c>
      <c r="AQ155" t="s">
        <v>614</v>
      </c>
      <c r="AR155">
        <v>-12</v>
      </c>
      <c r="AS155">
        <v>1</v>
      </c>
      <c r="AT155" s="21" t="s">
        <v>614</v>
      </c>
      <c r="AU155">
        <v>6</v>
      </c>
      <c r="AV155">
        <v>1</v>
      </c>
      <c r="AW155">
        <v>0</v>
      </c>
      <c r="AX155" s="21" t="s">
        <v>9</v>
      </c>
      <c r="AY155" s="21">
        <v>1</v>
      </c>
      <c r="AZ155" t="s">
        <v>614</v>
      </c>
      <c r="BA155">
        <v>-3</v>
      </c>
      <c r="BB155">
        <v>1</v>
      </c>
      <c r="BC155" s="21">
        <v>0</v>
      </c>
      <c r="BD155" t="s">
        <v>9</v>
      </c>
      <c r="BE155">
        <v>1</v>
      </c>
      <c r="BF155">
        <v>0</v>
      </c>
      <c r="BH155" s="21">
        <v>1</v>
      </c>
      <c r="BK155" s="21">
        <v>1</v>
      </c>
      <c r="BM155" s="21">
        <v>1</v>
      </c>
      <c r="BP155" s="21">
        <v>1</v>
      </c>
      <c r="BS155" s="21">
        <v>1</v>
      </c>
      <c r="BV155" s="21">
        <v>1</v>
      </c>
      <c r="BY155" s="21">
        <v>1</v>
      </c>
    </row>
    <row r="156" spans="1:77" x14ac:dyDescent="0.25">
      <c r="A156" t="s">
        <v>739</v>
      </c>
      <c r="B156">
        <v>-12</v>
      </c>
      <c r="C156" s="21">
        <v>2</v>
      </c>
      <c r="D156" t="s">
        <v>739</v>
      </c>
      <c r="E156">
        <v>0</v>
      </c>
      <c r="F156" s="21">
        <v>2</v>
      </c>
      <c r="G156" t="s">
        <v>739</v>
      </c>
      <c r="H156">
        <v>20</v>
      </c>
      <c r="I156" s="21">
        <v>2</v>
      </c>
      <c r="J156" t="s">
        <v>739</v>
      </c>
      <c r="K156">
        <v>13</v>
      </c>
      <c r="L156" s="21">
        <v>2</v>
      </c>
      <c r="M156" t="s">
        <v>723</v>
      </c>
      <c r="N156">
        <v>10</v>
      </c>
      <c r="O156" s="21">
        <v>2</v>
      </c>
      <c r="P156" t="s">
        <v>723</v>
      </c>
      <c r="Q156">
        <v>4</v>
      </c>
      <c r="R156" s="21">
        <v>2</v>
      </c>
      <c r="S156" s="21" t="s">
        <v>723</v>
      </c>
      <c r="T156">
        <v>4</v>
      </c>
      <c r="U156" s="21">
        <v>2</v>
      </c>
      <c r="V156" t="s">
        <v>503</v>
      </c>
      <c r="W156" s="21">
        <v>-4</v>
      </c>
      <c r="X156" s="21">
        <v>2</v>
      </c>
      <c r="Y156" s="4" t="s">
        <v>503</v>
      </c>
      <c r="Z156">
        <v>-4</v>
      </c>
      <c r="AA156">
        <v>2</v>
      </c>
      <c r="AB156" s="21" t="s">
        <v>503</v>
      </c>
      <c r="AC156">
        <v>-6</v>
      </c>
      <c r="AD156">
        <v>2</v>
      </c>
      <c r="AE156" t="s">
        <v>503</v>
      </c>
      <c r="AF156" s="21">
        <v>-9</v>
      </c>
      <c r="AG156" s="22">
        <v>2</v>
      </c>
      <c r="AH156" t="s">
        <v>503</v>
      </c>
      <c r="AI156">
        <v>-8</v>
      </c>
      <c r="AJ156">
        <v>2</v>
      </c>
      <c r="AK156" s="21" t="s">
        <v>503</v>
      </c>
      <c r="AL156">
        <v>-2</v>
      </c>
      <c r="AM156">
        <v>2</v>
      </c>
      <c r="AN156" t="s">
        <v>503</v>
      </c>
      <c r="AO156" s="21">
        <v>13</v>
      </c>
      <c r="AP156" s="21">
        <v>2</v>
      </c>
      <c r="AQ156" t="s">
        <v>503</v>
      </c>
      <c r="AR156">
        <v>-12</v>
      </c>
      <c r="AS156">
        <v>2</v>
      </c>
      <c r="AT156" s="21" t="s">
        <v>503</v>
      </c>
      <c r="AU156">
        <v>6</v>
      </c>
      <c r="AV156">
        <v>2</v>
      </c>
      <c r="AW156">
        <v>0</v>
      </c>
      <c r="AX156" s="21" t="s">
        <v>9</v>
      </c>
      <c r="AY156" s="21">
        <v>2</v>
      </c>
      <c r="AZ156" t="s">
        <v>503</v>
      </c>
      <c r="BA156">
        <v>-3</v>
      </c>
      <c r="BB156">
        <v>2</v>
      </c>
      <c r="BC156" s="21">
        <v>0</v>
      </c>
      <c r="BD156" t="s">
        <v>9</v>
      </c>
      <c r="BE156">
        <v>2</v>
      </c>
      <c r="BF156">
        <v>0</v>
      </c>
      <c r="BH156" s="21">
        <v>2</v>
      </c>
      <c r="BK156" s="21">
        <v>2</v>
      </c>
      <c r="BM156" s="21">
        <v>2</v>
      </c>
      <c r="BP156" s="21">
        <v>2</v>
      </c>
      <c r="BS156" s="21">
        <v>2</v>
      </c>
      <c r="BV156" s="21">
        <v>2</v>
      </c>
      <c r="BY156" s="21">
        <v>2</v>
      </c>
    </row>
    <row r="157" spans="1:77" x14ac:dyDescent="0.25">
      <c r="A157" t="s">
        <v>734</v>
      </c>
      <c r="B157">
        <v>-12</v>
      </c>
      <c r="C157" s="21">
        <v>3</v>
      </c>
      <c r="D157" t="s">
        <v>627</v>
      </c>
      <c r="E157">
        <v>0</v>
      </c>
      <c r="F157" s="21">
        <v>3</v>
      </c>
      <c r="G157" t="s">
        <v>15</v>
      </c>
      <c r="H157">
        <v>20</v>
      </c>
      <c r="I157" s="21">
        <v>3</v>
      </c>
      <c r="J157" t="s">
        <v>15</v>
      </c>
      <c r="K157">
        <v>13</v>
      </c>
      <c r="L157" s="21">
        <v>3</v>
      </c>
      <c r="M157" t="s">
        <v>606</v>
      </c>
      <c r="N157">
        <v>10</v>
      </c>
      <c r="O157" s="21">
        <v>3</v>
      </c>
      <c r="P157" t="s">
        <v>606</v>
      </c>
      <c r="Q157">
        <v>4</v>
      </c>
      <c r="R157" s="21">
        <v>3</v>
      </c>
      <c r="S157" s="21" t="s">
        <v>606</v>
      </c>
      <c r="T157">
        <v>4</v>
      </c>
      <c r="U157" s="21">
        <v>3</v>
      </c>
      <c r="V157" t="s">
        <v>609</v>
      </c>
      <c r="W157" s="21">
        <v>-4</v>
      </c>
      <c r="X157" s="21">
        <v>3</v>
      </c>
      <c r="Y157" s="4" t="s">
        <v>609</v>
      </c>
      <c r="Z157">
        <v>-4</v>
      </c>
      <c r="AA157">
        <v>3</v>
      </c>
      <c r="AB157" s="21" t="s">
        <v>609</v>
      </c>
      <c r="AC157">
        <v>-6</v>
      </c>
      <c r="AD157">
        <v>3</v>
      </c>
      <c r="AE157" t="s">
        <v>609</v>
      </c>
      <c r="AF157" s="21">
        <v>-9</v>
      </c>
      <c r="AG157" s="22">
        <v>3</v>
      </c>
      <c r="AH157" t="s">
        <v>609</v>
      </c>
      <c r="AI157">
        <v>-8</v>
      </c>
      <c r="AJ157">
        <v>3</v>
      </c>
      <c r="AK157" s="21" t="s">
        <v>609</v>
      </c>
      <c r="AL157">
        <v>-2</v>
      </c>
      <c r="AM157">
        <v>3</v>
      </c>
      <c r="AN157" t="s">
        <v>609</v>
      </c>
      <c r="AO157" s="21">
        <v>13</v>
      </c>
      <c r="AP157" s="21">
        <v>3</v>
      </c>
      <c r="AQ157" t="s">
        <v>609</v>
      </c>
      <c r="AR157">
        <v>-12</v>
      </c>
      <c r="AS157">
        <v>3</v>
      </c>
      <c r="AT157" s="21" t="s">
        <v>609</v>
      </c>
      <c r="AU157">
        <v>6</v>
      </c>
      <c r="AV157">
        <v>3</v>
      </c>
      <c r="AW157">
        <v>0</v>
      </c>
      <c r="AX157" s="21" t="s">
        <v>9</v>
      </c>
      <c r="AY157" s="21">
        <v>3</v>
      </c>
      <c r="AZ157" t="s">
        <v>609</v>
      </c>
      <c r="BA157">
        <v>-3</v>
      </c>
      <c r="BB157">
        <v>3</v>
      </c>
      <c r="BC157" s="21">
        <v>0</v>
      </c>
      <c r="BD157" t="s">
        <v>9</v>
      </c>
      <c r="BE157">
        <v>3</v>
      </c>
      <c r="BF157">
        <v>0</v>
      </c>
      <c r="BH157" s="21">
        <v>3</v>
      </c>
      <c r="BK157" s="21">
        <v>3</v>
      </c>
      <c r="BM157" s="21">
        <v>3</v>
      </c>
      <c r="BP157" s="21">
        <v>3</v>
      </c>
      <c r="BS157" s="21">
        <v>3</v>
      </c>
      <c r="BV157" s="21">
        <v>3</v>
      </c>
      <c r="BY157" s="21">
        <v>3</v>
      </c>
    </row>
    <row r="158" spans="1:77" x14ac:dyDescent="0.25">
      <c r="A158" t="s">
        <v>627</v>
      </c>
      <c r="B158">
        <v>-12</v>
      </c>
      <c r="C158" s="21">
        <v>4</v>
      </c>
      <c r="D158" t="s">
        <v>157</v>
      </c>
      <c r="E158">
        <v>0</v>
      </c>
      <c r="F158" s="21">
        <v>4</v>
      </c>
      <c r="G158" t="s">
        <v>627</v>
      </c>
      <c r="H158">
        <v>20</v>
      </c>
      <c r="I158" s="21">
        <v>4</v>
      </c>
      <c r="J158" t="s">
        <v>627</v>
      </c>
      <c r="K158">
        <v>13</v>
      </c>
      <c r="L158" s="21">
        <v>4</v>
      </c>
      <c r="M158" t="s">
        <v>18</v>
      </c>
      <c r="N158">
        <v>10</v>
      </c>
      <c r="O158" s="21">
        <v>4</v>
      </c>
      <c r="P158" t="s">
        <v>18</v>
      </c>
      <c r="Q158">
        <v>4</v>
      </c>
      <c r="R158" s="21">
        <v>4</v>
      </c>
      <c r="S158" s="21" t="s">
        <v>18</v>
      </c>
      <c r="T158">
        <v>4</v>
      </c>
      <c r="U158" s="21">
        <v>4</v>
      </c>
      <c r="V158" t="s">
        <v>18</v>
      </c>
      <c r="W158" s="21">
        <v>-4</v>
      </c>
      <c r="X158" s="21">
        <v>4</v>
      </c>
      <c r="Y158" s="4" t="s">
        <v>18</v>
      </c>
      <c r="Z158">
        <v>-4</v>
      </c>
      <c r="AA158">
        <v>4</v>
      </c>
      <c r="AB158" s="21" t="s">
        <v>18</v>
      </c>
      <c r="AC158">
        <v>-6</v>
      </c>
      <c r="AD158">
        <v>4</v>
      </c>
      <c r="AE158" t="s">
        <v>18</v>
      </c>
      <c r="AF158" s="21">
        <v>-9</v>
      </c>
      <c r="AG158" s="22">
        <v>4</v>
      </c>
      <c r="AH158" t="s">
        <v>18</v>
      </c>
      <c r="AI158">
        <v>-8</v>
      </c>
      <c r="AJ158">
        <v>4</v>
      </c>
      <c r="AK158" s="21" t="s">
        <v>148</v>
      </c>
      <c r="AL158">
        <v>-2</v>
      </c>
      <c r="AM158">
        <v>4</v>
      </c>
      <c r="AN158" t="s">
        <v>148</v>
      </c>
      <c r="AO158" s="21">
        <v>13</v>
      </c>
      <c r="AP158" s="21">
        <v>4</v>
      </c>
      <c r="AQ158" t="s">
        <v>148</v>
      </c>
      <c r="AR158">
        <v>-12</v>
      </c>
      <c r="AS158">
        <v>4</v>
      </c>
      <c r="AT158" s="21" t="s">
        <v>148</v>
      </c>
      <c r="AU158">
        <v>6</v>
      </c>
      <c r="AV158">
        <v>4</v>
      </c>
      <c r="AW158">
        <v>0</v>
      </c>
      <c r="AX158" s="21" t="s">
        <v>9</v>
      </c>
      <c r="AY158" s="21">
        <v>4</v>
      </c>
      <c r="AZ158" t="s">
        <v>148</v>
      </c>
      <c r="BA158">
        <v>-3</v>
      </c>
      <c r="BB158">
        <v>4</v>
      </c>
      <c r="BC158" s="21">
        <v>0</v>
      </c>
      <c r="BD158" t="s">
        <v>9</v>
      </c>
      <c r="BE158">
        <v>4</v>
      </c>
      <c r="BF158">
        <v>0</v>
      </c>
      <c r="BH158" s="21">
        <v>4</v>
      </c>
      <c r="BK158" s="21">
        <v>4</v>
      </c>
      <c r="BM158" s="21">
        <v>4</v>
      </c>
      <c r="BP158" s="21">
        <v>4</v>
      </c>
      <c r="BS158" s="21">
        <v>4</v>
      </c>
      <c r="BV158" s="21">
        <v>4</v>
      </c>
      <c r="BY158" s="21">
        <v>4</v>
      </c>
    </row>
    <row r="159" spans="1:77" x14ac:dyDescent="0.25">
      <c r="A159" t="s">
        <v>757</v>
      </c>
      <c r="B159">
        <v>5</v>
      </c>
      <c r="C159" s="21">
        <v>1</v>
      </c>
      <c r="D159" t="s">
        <v>697</v>
      </c>
      <c r="E159">
        <v>-7</v>
      </c>
      <c r="F159" s="21">
        <v>1</v>
      </c>
      <c r="G159" t="s">
        <v>697</v>
      </c>
      <c r="H159">
        <v>-8</v>
      </c>
      <c r="I159" s="21">
        <v>1</v>
      </c>
      <c r="J159" t="s">
        <v>697</v>
      </c>
      <c r="K159">
        <v>-18</v>
      </c>
      <c r="L159" s="21">
        <v>1</v>
      </c>
      <c r="M159" t="s">
        <v>553</v>
      </c>
      <c r="N159">
        <v>-23</v>
      </c>
      <c r="O159" s="21">
        <v>1</v>
      </c>
      <c r="P159" t="s">
        <v>503</v>
      </c>
      <c r="Q159">
        <v>-19</v>
      </c>
      <c r="R159" s="21">
        <v>1</v>
      </c>
      <c r="S159" s="21" t="s">
        <v>553</v>
      </c>
      <c r="T159">
        <v>5</v>
      </c>
      <c r="U159" s="21">
        <v>1</v>
      </c>
      <c r="V159" t="s">
        <v>763</v>
      </c>
      <c r="W159" s="21">
        <v>-4</v>
      </c>
      <c r="X159" s="21">
        <v>1</v>
      </c>
      <c r="Y159" s="4" t="s">
        <v>697</v>
      </c>
      <c r="Z159">
        <v>-3</v>
      </c>
      <c r="AA159">
        <v>1</v>
      </c>
      <c r="AB159" s="21" t="s">
        <v>392</v>
      </c>
      <c r="AC159">
        <v>-8</v>
      </c>
      <c r="AD159">
        <v>1</v>
      </c>
      <c r="AE159" t="s">
        <v>700</v>
      </c>
      <c r="AF159" s="21">
        <v>-5</v>
      </c>
      <c r="AG159" s="22">
        <v>1</v>
      </c>
      <c r="AH159" t="s">
        <v>700</v>
      </c>
      <c r="AI159">
        <v>3</v>
      </c>
      <c r="AJ159">
        <v>1</v>
      </c>
      <c r="AK159" s="21" t="s">
        <v>392</v>
      </c>
      <c r="AL159">
        <v>4</v>
      </c>
      <c r="AM159">
        <v>1</v>
      </c>
      <c r="AN159" t="s">
        <v>392</v>
      </c>
      <c r="AO159" s="21">
        <v>-8</v>
      </c>
      <c r="AP159" s="21">
        <v>1</v>
      </c>
      <c r="AQ159" t="s">
        <v>697</v>
      </c>
      <c r="AR159">
        <v>9</v>
      </c>
      <c r="AS159">
        <v>1</v>
      </c>
      <c r="AT159" s="21" t="s">
        <v>697</v>
      </c>
      <c r="AU159">
        <v>2</v>
      </c>
      <c r="AV159">
        <v>1</v>
      </c>
      <c r="AW159">
        <v>0</v>
      </c>
      <c r="AX159" s="21" t="s">
        <v>9</v>
      </c>
      <c r="AY159" s="21">
        <v>1</v>
      </c>
      <c r="AZ159" t="s">
        <v>697</v>
      </c>
      <c r="BA159">
        <v>16</v>
      </c>
      <c r="BB159">
        <v>1</v>
      </c>
      <c r="BC159" s="21">
        <v>0</v>
      </c>
      <c r="BD159" t="s">
        <v>9</v>
      </c>
      <c r="BE159">
        <v>1</v>
      </c>
      <c r="BF159">
        <v>0</v>
      </c>
      <c r="BH159" s="21">
        <v>1</v>
      </c>
      <c r="BK159" s="21">
        <v>1</v>
      </c>
      <c r="BM159" s="21">
        <v>1</v>
      </c>
      <c r="BP159" s="21">
        <v>1</v>
      </c>
      <c r="BS159" s="21">
        <v>1</v>
      </c>
      <c r="BV159" s="21">
        <v>1</v>
      </c>
      <c r="BY159" s="21">
        <v>1</v>
      </c>
    </row>
    <row r="160" spans="1:77" x14ac:dyDescent="0.25">
      <c r="A160" t="s">
        <v>126</v>
      </c>
      <c r="B160">
        <v>5</v>
      </c>
      <c r="C160" s="21">
        <v>2</v>
      </c>
      <c r="D160" t="s">
        <v>126</v>
      </c>
      <c r="E160">
        <v>-7</v>
      </c>
      <c r="F160" s="21">
        <v>2</v>
      </c>
      <c r="G160" t="s">
        <v>126</v>
      </c>
      <c r="H160">
        <v>-8</v>
      </c>
      <c r="I160" s="21">
        <v>2</v>
      </c>
      <c r="J160" t="s">
        <v>126</v>
      </c>
      <c r="K160">
        <v>-18</v>
      </c>
      <c r="L160" s="21">
        <v>2</v>
      </c>
      <c r="M160" t="s">
        <v>739</v>
      </c>
      <c r="N160">
        <v>-23</v>
      </c>
      <c r="O160" s="21">
        <v>2</v>
      </c>
      <c r="P160" t="s">
        <v>739</v>
      </c>
      <c r="Q160">
        <v>-19</v>
      </c>
      <c r="R160" s="21">
        <v>2</v>
      </c>
      <c r="S160" s="21" t="s">
        <v>697</v>
      </c>
      <c r="T160">
        <v>5</v>
      </c>
      <c r="U160" s="21">
        <v>2</v>
      </c>
      <c r="V160" t="s">
        <v>723</v>
      </c>
      <c r="W160" s="21">
        <v>-4</v>
      </c>
      <c r="X160" s="21">
        <v>2</v>
      </c>
      <c r="Y160" s="4" t="s">
        <v>723</v>
      </c>
      <c r="Z160">
        <v>-3</v>
      </c>
      <c r="AA160">
        <v>2</v>
      </c>
      <c r="AB160" s="21" t="s">
        <v>723</v>
      </c>
      <c r="AC160">
        <v>-8</v>
      </c>
      <c r="AD160">
        <v>2</v>
      </c>
      <c r="AE160" t="s">
        <v>723</v>
      </c>
      <c r="AF160" s="21">
        <v>-5</v>
      </c>
      <c r="AG160" s="22">
        <v>2</v>
      </c>
      <c r="AH160" t="s">
        <v>392</v>
      </c>
      <c r="AI160">
        <v>3</v>
      </c>
      <c r="AJ160">
        <v>2</v>
      </c>
      <c r="AK160" s="21" t="s">
        <v>153</v>
      </c>
      <c r="AL160">
        <v>4</v>
      </c>
      <c r="AM160">
        <v>2</v>
      </c>
      <c r="AN160" t="s">
        <v>712</v>
      </c>
      <c r="AO160" s="21">
        <v>-8</v>
      </c>
      <c r="AP160" s="21">
        <v>2</v>
      </c>
      <c r="AQ160" t="s">
        <v>712</v>
      </c>
      <c r="AR160">
        <v>9</v>
      </c>
      <c r="AS160">
        <v>2</v>
      </c>
      <c r="AT160" s="21" t="s">
        <v>115</v>
      </c>
      <c r="AU160">
        <v>2</v>
      </c>
      <c r="AV160">
        <v>2</v>
      </c>
      <c r="AW160">
        <v>0</v>
      </c>
      <c r="AX160" s="21" t="s">
        <v>9</v>
      </c>
      <c r="AY160" s="21">
        <v>2</v>
      </c>
      <c r="AZ160" t="s">
        <v>115</v>
      </c>
      <c r="BA160">
        <v>16</v>
      </c>
      <c r="BB160">
        <v>2</v>
      </c>
      <c r="BC160" s="21">
        <v>0</v>
      </c>
      <c r="BD160" t="s">
        <v>9</v>
      </c>
      <c r="BE160">
        <v>2</v>
      </c>
      <c r="BF160">
        <v>0</v>
      </c>
      <c r="BH160" s="21">
        <v>2</v>
      </c>
      <c r="BK160" s="21">
        <v>2</v>
      </c>
      <c r="BM160" s="21">
        <v>2</v>
      </c>
      <c r="BP160" s="21">
        <v>2</v>
      </c>
      <c r="BS160" s="21">
        <v>2</v>
      </c>
      <c r="BV160" s="21">
        <v>2</v>
      </c>
      <c r="BY160" s="21">
        <v>2</v>
      </c>
    </row>
    <row r="161" spans="1:77" x14ac:dyDescent="0.25">
      <c r="A161" t="s">
        <v>712</v>
      </c>
      <c r="B161">
        <v>5</v>
      </c>
      <c r="C161" s="21">
        <v>3</v>
      </c>
      <c r="D161" t="s">
        <v>712</v>
      </c>
      <c r="E161">
        <v>-7</v>
      </c>
      <c r="F161" s="21">
        <v>3</v>
      </c>
      <c r="G161" t="s">
        <v>712</v>
      </c>
      <c r="H161">
        <v>-8</v>
      </c>
      <c r="I161" s="21">
        <v>3</v>
      </c>
      <c r="J161" t="s">
        <v>712</v>
      </c>
      <c r="K161">
        <v>-18</v>
      </c>
      <c r="L161" s="21">
        <v>3</v>
      </c>
      <c r="M161" t="s">
        <v>126</v>
      </c>
      <c r="N161">
        <v>-23</v>
      </c>
      <c r="O161" s="21">
        <v>3</v>
      </c>
      <c r="P161" t="s">
        <v>394</v>
      </c>
      <c r="Q161">
        <v>-19</v>
      </c>
      <c r="R161" s="21">
        <v>3</v>
      </c>
      <c r="S161" s="21" t="s">
        <v>712</v>
      </c>
      <c r="T161">
        <v>5</v>
      </c>
      <c r="U161" s="21">
        <v>3</v>
      </c>
      <c r="V161" t="s">
        <v>606</v>
      </c>
      <c r="W161" s="21">
        <v>-4</v>
      </c>
      <c r="X161" s="21">
        <v>3</v>
      </c>
      <c r="Y161" s="4" t="s">
        <v>606</v>
      </c>
      <c r="Z161">
        <v>-3</v>
      </c>
      <c r="AA161">
        <v>3</v>
      </c>
      <c r="AB161" s="21" t="s">
        <v>157</v>
      </c>
      <c r="AC161">
        <v>-8</v>
      </c>
      <c r="AD161">
        <v>3</v>
      </c>
      <c r="AE161" t="s">
        <v>766</v>
      </c>
      <c r="AF161" s="21">
        <v>-5</v>
      </c>
      <c r="AG161" s="22">
        <v>3</v>
      </c>
      <c r="AH161" t="s">
        <v>712</v>
      </c>
      <c r="AI161">
        <v>3</v>
      </c>
      <c r="AJ161">
        <v>3</v>
      </c>
      <c r="AK161" s="21" t="s">
        <v>712</v>
      </c>
      <c r="AL161">
        <v>4</v>
      </c>
      <c r="AM161">
        <v>3</v>
      </c>
      <c r="AN161" t="s">
        <v>153</v>
      </c>
      <c r="AO161" s="21">
        <v>-8</v>
      </c>
      <c r="AP161" s="21">
        <v>3</v>
      </c>
      <c r="AQ161" t="s">
        <v>153</v>
      </c>
      <c r="AR161">
        <v>9</v>
      </c>
      <c r="AS161">
        <v>3</v>
      </c>
      <c r="AT161" s="21" t="s">
        <v>712</v>
      </c>
      <c r="AU161">
        <v>2</v>
      </c>
      <c r="AV161">
        <v>3</v>
      </c>
      <c r="AW161">
        <v>0</v>
      </c>
      <c r="AX161" s="21" t="s">
        <v>9</v>
      </c>
      <c r="AY161" s="21">
        <v>3</v>
      </c>
      <c r="AZ161" t="s">
        <v>712</v>
      </c>
      <c r="BA161">
        <v>16</v>
      </c>
      <c r="BB161">
        <v>3</v>
      </c>
      <c r="BC161" s="21">
        <v>0</v>
      </c>
      <c r="BD161" t="s">
        <v>9</v>
      </c>
      <c r="BE161">
        <v>3</v>
      </c>
      <c r="BF161">
        <v>0</v>
      </c>
      <c r="BH161" s="21">
        <v>3</v>
      </c>
      <c r="BK161" s="21">
        <v>3</v>
      </c>
      <c r="BM161" s="21">
        <v>3</v>
      </c>
      <c r="BP161" s="21">
        <v>3</v>
      </c>
      <c r="BS161" s="21">
        <v>3</v>
      </c>
      <c r="BV161" s="21">
        <v>3</v>
      </c>
      <c r="BY161" s="21">
        <v>3</v>
      </c>
    </row>
    <row r="162" spans="1:77" x14ac:dyDescent="0.25">
      <c r="A162" t="s">
        <v>234</v>
      </c>
      <c r="B162">
        <v>5</v>
      </c>
      <c r="C162" s="21">
        <v>4</v>
      </c>
      <c r="D162" t="s">
        <v>234</v>
      </c>
      <c r="E162">
        <v>-7</v>
      </c>
      <c r="F162" s="21">
        <v>4</v>
      </c>
      <c r="G162" t="s">
        <v>234</v>
      </c>
      <c r="H162">
        <v>-8</v>
      </c>
      <c r="I162" s="21">
        <v>4</v>
      </c>
      <c r="J162" t="s">
        <v>234</v>
      </c>
      <c r="K162">
        <v>-18</v>
      </c>
      <c r="L162" s="21">
        <v>4</v>
      </c>
      <c r="M162" t="s">
        <v>394</v>
      </c>
      <c r="N162">
        <v>-23</v>
      </c>
      <c r="O162" s="21">
        <v>4</v>
      </c>
      <c r="P162" t="s">
        <v>157</v>
      </c>
      <c r="Q162">
        <v>-19</v>
      </c>
      <c r="R162" s="21">
        <v>4</v>
      </c>
      <c r="S162" s="21" t="s">
        <v>157</v>
      </c>
      <c r="T162">
        <v>5</v>
      </c>
      <c r="U162" s="21">
        <v>4</v>
      </c>
      <c r="V162" t="s">
        <v>394</v>
      </c>
      <c r="W162" s="21">
        <v>-4</v>
      </c>
      <c r="X162" s="21">
        <v>4</v>
      </c>
      <c r="Y162" s="4" t="s">
        <v>394</v>
      </c>
      <c r="Z162">
        <v>-3</v>
      </c>
      <c r="AA162">
        <v>4</v>
      </c>
      <c r="AB162" s="21" t="s">
        <v>394</v>
      </c>
      <c r="AC162">
        <v>-8</v>
      </c>
      <c r="AD162">
        <v>4</v>
      </c>
      <c r="AE162" t="s">
        <v>394</v>
      </c>
      <c r="AF162" s="21">
        <v>-5</v>
      </c>
      <c r="AG162" s="22">
        <v>4</v>
      </c>
      <c r="AH162" t="s">
        <v>394</v>
      </c>
      <c r="AI162">
        <v>3</v>
      </c>
      <c r="AJ162">
        <v>4</v>
      </c>
      <c r="AK162" s="21" t="s">
        <v>394</v>
      </c>
      <c r="AL162">
        <v>4</v>
      </c>
      <c r="AM162">
        <v>4</v>
      </c>
      <c r="AN162" t="s">
        <v>394</v>
      </c>
      <c r="AO162" s="21">
        <v>-8</v>
      </c>
      <c r="AP162" s="21">
        <v>4</v>
      </c>
      <c r="AQ162" t="s">
        <v>394</v>
      </c>
      <c r="AR162">
        <v>9</v>
      </c>
      <c r="AS162">
        <v>4</v>
      </c>
      <c r="AT162" s="21" t="s">
        <v>394</v>
      </c>
      <c r="AU162">
        <v>2</v>
      </c>
      <c r="AV162">
        <v>4</v>
      </c>
      <c r="AW162">
        <v>0</v>
      </c>
      <c r="AX162" s="21" t="s">
        <v>9</v>
      </c>
      <c r="AY162" s="21">
        <v>4</v>
      </c>
      <c r="AZ162" t="s">
        <v>394</v>
      </c>
      <c r="BA162">
        <v>16</v>
      </c>
      <c r="BB162">
        <v>4</v>
      </c>
      <c r="BC162" s="21">
        <v>0</v>
      </c>
      <c r="BD162" t="s">
        <v>9</v>
      </c>
      <c r="BE162">
        <v>4</v>
      </c>
      <c r="BF162">
        <v>0</v>
      </c>
      <c r="BH162" s="21">
        <v>4</v>
      </c>
      <c r="BK162" s="21">
        <v>4</v>
      </c>
      <c r="BM162" s="21">
        <v>4</v>
      </c>
      <c r="BP162" s="21">
        <v>4</v>
      </c>
      <c r="BS162" s="21">
        <v>4</v>
      </c>
      <c r="BV162" s="21">
        <v>4</v>
      </c>
      <c r="BY162" s="21">
        <v>4</v>
      </c>
    </row>
    <row r="163" spans="1:77" x14ac:dyDescent="0.25">
      <c r="A163" t="s">
        <v>154</v>
      </c>
      <c r="B163">
        <v>14</v>
      </c>
      <c r="C163" s="21">
        <v>1</v>
      </c>
      <c r="D163" t="s">
        <v>154</v>
      </c>
      <c r="E163">
        <v>0</v>
      </c>
      <c r="F163" s="21">
        <v>1</v>
      </c>
      <c r="G163" t="s">
        <v>20</v>
      </c>
      <c r="H163">
        <v>-4</v>
      </c>
      <c r="I163" s="21">
        <v>1</v>
      </c>
      <c r="J163" t="s">
        <v>154</v>
      </c>
      <c r="K163">
        <v>24</v>
      </c>
      <c r="L163" s="21">
        <v>1</v>
      </c>
      <c r="M163" t="s">
        <v>700</v>
      </c>
      <c r="N163">
        <v>21</v>
      </c>
      <c r="O163" s="21">
        <v>1</v>
      </c>
      <c r="P163" t="s">
        <v>700</v>
      </c>
      <c r="Q163">
        <v>21</v>
      </c>
      <c r="R163" s="21">
        <v>1</v>
      </c>
      <c r="S163" s="21" t="s">
        <v>700</v>
      </c>
      <c r="T163">
        <v>3</v>
      </c>
      <c r="U163" s="21">
        <v>1</v>
      </c>
      <c r="V163" t="s">
        <v>714</v>
      </c>
      <c r="W163" s="21">
        <v>-8</v>
      </c>
      <c r="X163" s="21">
        <v>1</v>
      </c>
      <c r="Y163" s="4" t="s">
        <v>700</v>
      </c>
      <c r="Z163">
        <v>16</v>
      </c>
      <c r="AA163">
        <v>1</v>
      </c>
      <c r="AB163" s="21" t="s">
        <v>613</v>
      </c>
      <c r="AC163">
        <v>25</v>
      </c>
      <c r="AD163">
        <v>1</v>
      </c>
      <c r="AE163" t="s">
        <v>134</v>
      </c>
      <c r="AF163" s="21">
        <v>-17</v>
      </c>
      <c r="AG163" s="22">
        <v>1</v>
      </c>
      <c r="AH163" t="s">
        <v>725</v>
      </c>
      <c r="AI163">
        <v>3</v>
      </c>
      <c r="AJ163">
        <v>1</v>
      </c>
      <c r="AK163" s="21" t="s">
        <v>723</v>
      </c>
      <c r="AL163">
        <v>16</v>
      </c>
      <c r="AM163">
        <v>1</v>
      </c>
      <c r="AN163" t="s">
        <v>723</v>
      </c>
      <c r="AO163" s="21">
        <v>-5</v>
      </c>
      <c r="AP163" s="21">
        <v>1</v>
      </c>
      <c r="AQ163" t="s">
        <v>723</v>
      </c>
      <c r="AR163">
        <v>19</v>
      </c>
      <c r="AS163">
        <v>1</v>
      </c>
      <c r="AT163" s="21" t="s">
        <v>700</v>
      </c>
      <c r="AU163">
        <v>9</v>
      </c>
      <c r="AV163">
        <v>1</v>
      </c>
      <c r="AW163">
        <v>0</v>
      </c>
      <c r="AX163" s="21" t="s">
        <v>9</v>
      </c>
      <c r="AY163" s="21">
        <v>1</v>
      </c>
      <c r="AZ163" t="s">
        <v>126</v>
      </c>
      <c r="BA163">
        <v>5</v>
      </c>
      <c r="BB163">
        <v>1</v>
      </c>
      <c r="BC163" s="21"/>
      <c r="BE163">
        <v>1</v>
      </c>
      <c r="BH163" s="21">
        <v>1</v>
      </c>
      <c r="BK163" s="21">
        <v>1</v>
      </c>
      <c r="BM163" s="21">
        <v>1</v>
      </c>
      <c r="BP163" s="21">
        <v>1</v>
      </c>
      <c r="BS163" s="21">
        <v>1</v>
      </c>
      <c r="BV163" s="21">
        <v>1</v>
      </c>
      <c r="BY163" s="21">
        <v>1</v>
      </c>
    </row>
    <row r="164" spans="1:77" x14ac:dyDescent="0.25">
      <c r="A164" t="s">
        <v>503</v>
      </c>
      <c r="B164">
        <v>14</v>
      </c>
      <c r="C164" s="21">
        <v>2</v>
      </c>
      <c r="D164" t="s">
        <v>503</v>
      </c>
      <c r="E164">
        <v>0</v>
      </c>
      <c r="F164" s="21">
        <v>2</v>
      </c>
      <c r="G164" t="s">
        <v>503</v>
      </c>
      <c r="H164">
        <v>-4</v>
      </c>
      <c r="I164" s="21">
        <v>2</v>
      </c>
      <c r="J164" t="s">
        <v>503</v>
      </c>
      <c r="K164">
        <v>24</v>
      </c>
      <c r="L164" s="21">
        <v>2</v>
      </c>
      <c r="M164" t="s">
        <v>733</v>
      </c>
      <c r="N164">
        <v>21</v>
      </c>
      <c r="O164" s="21">
        <v>2</v>
      </c>
      <c r="P164" t="s">
        <v>733</v>
      </c>
      <c r="Q164">
        <v>21</v>
      </c>
      <c r="R164" s="21">
        <v>2</v>
      </c>
      <c r="S164" s="21" t="s">
        <v>733</v>
      </c>
      <c r="T164">
        <v>3</v>
      </c>
      <c r="U164" s="21">
        <v>2</v>
      </c>
      <c r="V164" t="s">
        <v>733</v>
      </c>
      <c r="W164" s="21">
        <v>-8</v>
      </c>
      <c r="X164" s="21">
        <v>2</v>
      </c>
      <c r="Y164" s="4" t="s">
        <v>733</v>
      </c>
      <c r="Z164">
        <v>16</v>
      </c>
      <c r="AA164">
        <v>2</v>
      </c>
      <c r="AB164" s="21" t="s">
        <v>345</v>
      </c>
      <c r="AC164">
        <v>25</v>
      </c>
      <c r="AD164">
        <v>2</v>
      </c>
      <c r="AE164" t="s">
        <v>740</v>
      </c>
      <c r="AF164" s="21">
        <v>-17</v>
      </c>
      <c r="AG164" s="22">
        <v>2</v>
      </c>
      <c r="AH164" t="s">
        <v>628</v>
      </c>
      <c r="AI164">
        <v>3</v>
      </c>
      <c r="AJ164">
        <v>2</v>
      </c>
      <c r="AK164" s="21" t="s">
        <v>345</v>
      </c>
      <c r="AL164">
        <v>16</v>
      </c>
      <c r="AM164">
        <v>2</v>
      </c>
      <c r="AN164" t="s">
        <v>345</v>
      </c>
      <c r="AO164" s="21">
        <v>-5</v>
      </c>
      <c r="AP164" s="21">
        <v>2</v>
      </c>
      <c r="AQ164" t="s">
        <v>762</v>
      </c>
      <c r="AR164">
        <v>19</v>
      </c>
      <c r="AS164">
        <v>2</v>
      </c>
      <c r="AT164" s="21" t="s">
        <v>345</v>
      </c>
      <c r="AU164">
        <v>9</v>
      </c>
      <c r="AV164">
        <v>2</v>
      </c>
      <c r="AW164">
        <v>0</v>
      </c>
      <c r="AX164" s="21" t="s">
        <v>9</v>
      </c>
      <c r="AY164" s="21">
        <v>2</v>
      </c>
      <c r="AZ164" t="s">
        <v>762</v>
      </c>
      <c r="BA164">
        <v>5</v>
      </c>
      <c r="BB164">
        <v>2</v>
      </c>
      <c r="BC164" s="21"/>
      <c r="BE164">
        <v>2</v>
      </c>
      <c r="BH164" s="21">
        <v>2</v>
      </c>
      <c r="BK164" s="21">
        <v>2</v>
      </c>
      <c r="BM164" s="21">
        <v>2</v>
      </c>
      <c r="BP164" s="21">
        <v>2</v>
      </c>
      <c r="BS164" s="21">
        <v>2</v>
      </c>
      <c r="BV164" s="21">
        <v>2</v>
      </c>
      <c r="BY164" s="21">
        <v>2</v>
      </c>
    </row>
    <row r="165" spans="1:77" x14ac:dyDescent="0.25">
      <c r="A165" t="s">
        <v>733</v>
      </c>
      <c r="B165">
        <v>14</v>
      </c>
      <c r="C165" s="21">
        <v>3</v>
      </c>
      <c r="D165" t="s">
        <v>733</v>
      </c>
      <c r="E165">
        <v>0</v>
      </c>
      <c r="F165" s="21">
        <v>3</v>
      </c>
      <c r="G165" t="s">
        <v>154</v>
      </c>
      <c r="H165">
        <v>-4</v>
      </c>
      <c r="I165" s="21">
        <v>3</v>
      </c>
      <c r="J165" t="s">
        <v>733</v>
      </c>
      <c r="K165">
        <v>24</v>
      </c>
      <c r="L165" s="21">
        <v>3</v>
      </c>
      <c r="M165" t="s">
        <v>345</v>
      </c>
      <c r="N165">
        <v>21</v>
      </c>
      <c r="O165" s="21">
        <v>3</v>
      </c>
      <c r="P165" t="s">
        <v>345</v>
      </c>
      <c r="Q165">
        <v>21</v>
      </c>
      <c r="R165" s="21">
        <v>3</v>
      </c>
      <c r="S165" s="21" t="s">
        <v>345</v>
      </c>
      <c r="T165">
        <v>3</v>
      </c>
      <c r="U165" s="21">
        <v>3</v>
      </c>
      <c r="V165" t="s">
        <v>345</v>
      </c>
      <c r="W165" s="21">
        <v>-8</v>
      </c>
      <c r="X165" s="21">
        <v>3</v>
      </c>
      <c r="Y165" s="4" t="s">
        <v>345</v>
      </c>
      <c r="Z165">
        <v>16</v>
      </c>
      <c r="AA165">
        <v>3</v>
      </c>
      <c r="AB165" s="21" t="s">
        <v>762</v>
      </c>
      <c r="AC165">
        <v>25</v>
      </c>
      <c r="AD165">
        <v>3</v>
      </c>
      <c r="AE165" t="s">
        <v>345</v>
      </c>
      <c r="AF165" s="21">
        <v>-17</v>
      </c>
      <c r="AG165" s="22">
        <v>3</v>
      </c>
      <c r="AH165" t="s">
        <v>762</v>
      </c>
      <c r="AI165">
        <v>3</v>
      </c>
      <c r="AJ165">
        <v>3</v>
      </c>
      <c r="AK165" s="21" t="s">
        <v>234</v>
      </c>
      <c r="AL165">
        <v>16</v>
      </c>
      <c r="AM165">
        <v>3</v>
      </c>
      <c r="AN165" t="s">
        <v>762</v>
      </c>
      <c r="AO165" s="21">
        <v>-5</v>
      </c>
      <c r="AP165" s="21">
        <v>3</v>
      </c>
      <c r="AQ165" t="s">
        <v>234</v>
      </c>
      <c r="AR165">
        <v>19</v>
      </c>
      <c r="AS165">
        <v>3</v>
      </c>
      <c r="AT165" s="21" t="s">
        <v>762</v>
      </c>
      <c r="AU165">
        <v>9</v>
      </c>
      <c r="AV165">
        <v>3</v>
      </c>
      <c r="AW165">
        <v>0</v>
      </c>
      <c r="AX165" s="21" t="s">
        <v>9</v>
      </c>
      <c r="AY165" s="21">
        <v>3</v>
      </c>
      <c r="AZ165" t="s">
        <v>234</v>
      </c>
      <c r="BA165">
        <v>5</v>
      </c>
      <c r="BB165">
        <v>3</v>
      </c>
      <c r="BC165" s="21"/>
      <c r="BE165">
        <v>3</v>
      </c>
      <c r="BH165" s="21">
        <v>3</v>
      </c>
      <c r="BK165" s="21">
        <v>3</v>
      </c>
      <c r="BM165" s="21">
        <v>3</v>
      </c>
      <c r="BP165" s="21">
        <v>3</v>
      </c>
      <c r="BS165" s="21">
        <v>3</v>
      </c>
      <c r="BV165" s="21">
        <v>3</v>
      </c>
      <c r="BY165" s="21">
        <v>3</v>
      </c>
    </row>
    <row r="166" spans="1:77" x14ac:dyDescent="0.25">
      <c r="A166" t="s">
        <v>15</v>
      </c>
      <c r="B166">
        <v>14</v>
      </c>
      <c r="C166" s="21">
        <v>4</v>
      </c>
      <c r="D166" t="s">
        <v>15</v>
      </c>
      <c r="E166">
        <v>0</v>
      </c>
      <c r="F166" s="21">
        <v>4</v>
      </c>
      <c r="G166" t="s">
        <v>345</v>
      </c>
      <c r="H166">
        <v>-4</v>
      </c>
      <c r="I166" s="21">
        <v>4</v>
      </c>
      <c r="J166" t="s">
        <v>345</v>
      </c>
      <c r="K166">
        <v>24</v>
      </c>
      <c r="L166" s="21">
        <v>4</v>
      </c>
      <c r="M166" t="s">
        <v>15</v>
      </c>
      <c r="N166">
        <v>21</v>
      </c>
      <c r="O166" s="21">
        <v>4</v>
      </c>
      <c r="P166" t="s">
        <v>15</v>
      </c>
      <c r="Q166">
        <v>21</v>
      </c>
      <c r="R166" s="21">
        <v>4</v>
      </c>
      <c r="S166" s="21" t="s">
        <v>15</v>
      </c>
      <c r="T166">
        <v>3</v>
      </c>
      <c r="U166" s="21">
        <v>4</v>
      </c>
      <c r="V166" t="s">
        <v>15</v>
      </c>
      <c r="W166" s="21">
        <v>-8</v>
      </c>
      <c r="X166" s="21">
        <v>4</v>
      </c>
      <c r="Y166" s="4" t="s">
        <v>15</v>
      </c>
      <c r="Z166">
        <v>16</v>
      </c>
      <c r="AA166">
        <v>4</v>
      </c>
      <c r="AB166" s="21" t="s">
        <v>15</v>
      </c>
      <c r="AC166">
        <v>25</v>
      </c>
      <c r="AD166">
        <v>4</v>
      </c>
      <c r="AE166" t="s">
        <v>15</v>
      </c>
      <c r="AF166" s="21">
        <v>-17</v>
      </c>
      <c r="AG166" s="22">
        <v>4</v>
      </c>
      <c r="AH166" t="s">
        <v>15</v>
      </c>
      <c r="AI166">
        <v>3</v>
      </c>
      <c r="AJ166">
        <v>4</v>
      </c>
      <c r="AK166" s="21" t="s">
        <v>15</v>
      </c>
      <c r="AL166">
        <v>16</v>
      </c>
      <c r="AM166">
        <v>4</v>
      </c>
      <c r="AN166" t="s">
        <v>15</v>
      </c>
      <c r="AO166" s="21">
        <v>-5</v>
      </c>
      <c r="AP166" s="21">
        <v>4</v>
      </c>
      <c r="AQ166" t="s">
        <v>15</v>
      </c>
      <c r="AR166">
        <v>19</v>
      </c>
      <c r="AS166">
        <v>4</v>
      </c>
      <c r="AT166" s="21" t="s">
        <v>15</v>
      </c>
      <c r="AU166">
        <v>9</v>
      </c>
      <c r="AV166">
        <v>4</v>
      </c>
      <c r="AW166">
        <v>0</v>
      </c>
      <c r="AX166" s="21" t="s">
        <v>9</v>
      </c>
      <c r="AY166" s="21">
        <v>4</v>
      </c>
      <c r="AZ166" t="s">
        <v>15</v>
      </c>
      <c r="BA166">
        <v>5</v>
      </c>
      <c r="BB166">
        <v>4</v>
      </c>
      <c r="BC166" s="21"/>
      <c r="BE166">
        <v>4</v>
      </c>
      <c r="BH166" s="21">
        <v>4</v>
      </c>
      <c r="BK166" s="21">
        <v>4</v>
      </c>
      <c r="BM166" s="21">
        <v>4</v>
      </c>
      <c r="BP166" s="21">
        <v>4</v>
      </c>
      <c r="BS166" s="21">
        <v>4</v>
      </c>
      <c r="BV166" s="21">
        <v>4</v>
      </c>
      <c r="BY166" s="21">
        <v>4</v>
      </c>
    </row>
    <row r="167" spans="1:77" x14ac:dyDescent="0.25">
      <c r="A167" t="s">
        <v>614</v>
      </c>
      <c r="B167">
        <v>21</v>
      </c>
      <c r="C167" s="21">
        <v>1</v>
      </c>
      <c r="D167" t="s">
        <v>614</v>
      </c>
      <c r="E167">
        <v>13</v>
      </c>
      <c r="F167" s="21">
        <v>1</v>
      </c>
      <c r="G167" t="s">
        <v>728</v>
      </c>
      <c r="H167">
        <v>2</v>
      </c>
      <c r="I167" s="21">
        <v>1</v>
      </c>
      <c r="J167" t="s">
        <v>728</v>
      </c>
      <c r="K167">
        <v>22</v>
      </c>
      <c r="L167" s="21">
        <v>1</v>
      </c>
      <c r="M167" t="s">
        <v>613</v>
      </c>
      <c r="N167">
        <v>29</v>
      </c>
      <c r="O167" s="21">
        <v>1</v>
      </c>
      <c r="P167" t="s">
        <v>728</v>
      </c>
      <c r="Q167">
        <v>10</v>
      </c>
      <c r="R167" s="21">
        <v>1</v>
      </c>
      <c r="S167" s="21" t="s">
        <v>710</v>
      </c>
      <c r="T167">
        <v>6</v>
      </c>
      <c r="U167" s="21">
        <v>1</v>
      </c>
      <c r="V167" t="s">
        <v>916</v>
      </c>
      <c r="W167" s="21">
        <v>7</v>
      </c>
      <c r="X167" s="21">
        <v>1</v>
      </c>
      <c r="Y167" s="4" t="s">
        <v>916</v>
      </c>
      <c r="Z167">
        <v>9</v>
      </c>
      <c r="AA167">
        <v>1</v>
      </c>
      <c r="AB167" s="21" t="s">
        <v>153</v>
      </c>
      <c r="AC167">
        <v>20</v>
      </c>
      <c r="AD167">
        <v>1</v>
      </c>
      <c r="AE167" t="s">
        <v>725</v>
      </c>
      <c r="AF167" s="21">
        <v>7</v>
      </c>
      <c r="AG167" s="22">
        <v>1</v>
      </c>
      <c r="AH167" t="s">
        <v>916</v>
      </c>
      <c r="AI167">
        <v>-13</v>
      </c>
      <c r="AJ167">
        <v>1</v>
      </c>
      <c r="AK167" s="21" t="s">
        <v>916</v>
      </c>
      <c r="AL167">
        <v>-3</v>
      </c>
      <c r="AM167">
        <v>1</v>
      </c>
      <c r="AN167" t="s">
        <v>733</v>
      </c>
      <c r="AO167" s="21">
        <v>23</v>
      </c>
      <c r="AP167" s="21">
        <v>1</v>
      </c>
      <c r="AQ167" t="s">
        <v>733</v>
      </c>
      <c r="AR167">
        <v>-3</v>
      </c>
      <c r="AS167">
        <v>1</v>
      </c>
      <c r="AT167" s="21" t="s">
        <v>733</v>
      </c>
      <c r="AU167">
        <v>16</v>
      </c>
      <c r="AV167">
        <v>1</v>
      </c>
      <c r="AW167">
        <v>0</v>
      </c>
      <c r="AX167" s="21" t="s">
        <v>9</v>
      </c>
      <c r="AY167" s="21">
        <v>1</v>
      </c>
      <c r="AZ167" t="s">
        <v>733</v>
      </c>
      <c r="BA167">
        <v>-4</v>
      </c>
      <c r="BB167">
        <v>1</v>
      </c>
      <c r="BC167" s="21"/>
      <c r="BE167">
        <v>1</v>
      </c>
      <c r="BH167" s="21">
        <v>1</v>
      </c>
      <c r="BK167" s="21">
        <v>1</v>
      </c>
      <c r="BM167" s="21">
        <v>1</v>
      </c>
      <c r="BP167" s="21">
        <v>1</v>
      </c>
      <c r="BS167" s="21">
        <v>1</v>
      </c>
      <c r="BV167" s="21">
        <v>1</v>
      </c>
      <c r="BY167" s="21">
        <v>1</v>
      </c>
    </row>
    <row r="168" spans="1:77" x14ac:dyDescent="0.25">
      <c r="A168" t="s">
        <v>700</v>
      </c>
      <c r="B168">
        <v>21</v>
      </c>
      <c r="C168" s="21">
        <v>2</v>
      </c>
      <c r="D168" t="s">
        <v>763</v>
      </c>
      <c r="E168">
        <v>13</v>
      </c>
      <c r="F168" s="21">
        <v>2</v>
      </c>
      <c r="G168" t="s">
        <v>134</v>
      </c>
      <c r="H168">
        <v>2</v>
      </c>
      <c r="I168" s="21">
        <v>2</v>
      </c>
      <c r="J168" t="s">
        <v>106</v>
      </c>
      <c r="K168">
        <v>22</v>
      </c>
      <c r="L168" s="21">
        <v>2</v>
      </c>
      <c r="M168" t="s">
        <v>106</v>
      </c>
      <c r="N168">
        <v>29</v>
      </c>
      <c r="O168" s="21">
        <v>2</v>
      </c>
      <c r="P168" t="s">
        <v>252</v>
      </c>
      <c r="Q168">
        <v>10</v>
      </c>
      <c r="R168" s="21">
        <v>2</v>
      </c>
      <c r="S168" s="21" t="s">
        <v>740</v>
      </c>
      <c r="T168">
        <v>6</v>
      </c>
      <c r="U168" s="21">
        <v>2</v>
      </c>
      <c r="V168" t="s">
        <v>700</v>
      </c>
      <c r="W168" s="21">
        <v>7</v>
      </c>
      <c r="X168" s="21">
        <v>2</v>
      </c>
      <c r="Y168" s="4" t="s">
        <v>106</v>
      </c>
      <c r="Z168">
        <v>9</v>
      </c>
      <c r="AA168">
        <v>2</v>
      </c>
      <c r="AB168" s="21" t="s">
        <v>733</v>
      </c>
      <c r="AC168">
        <v>20</v>
      </c>
      <c r="AD168">
        <v>2</v>
      </c>
      <c r="AE168" t="s">
        <v>696</v>
      </c>
      <c r="AF168" s="21">
        <v>7</v>
      </c>
      <c r="AG168" s="22">
        <v>2</v>
      </c>
      <c r="AH168" t="s">
        <v>723</v>
      </c>
      <c r="AI168">
        <v>-13</v>
      </c>
      <c r="AJ168">
        <v>2</v>
      </c>
      <c r="AK168" s="21" t="s">
        <v>733</v>
      </c>
      <c r="AL168">
        <v>-3</v>
      </c>
      <c r="AM168">
        <v>2</v>
      </c>
      <c r="AN168" t="s">
        <v>700</v>
      </c>
      <c r="AO168" s="21">
        <v>23</v>
      </c>
      <c r="AP168" s="21">
        <v>2</v>
      </c>
      <c r="AQ168" t="s">
        <v>345</v>
      </c>
      <c r="AR168">
        <v>-3</v>
      </c>
      <c r="AS168">
        <v>2</v>
      </c>
      <c r="AT168" s="21" t="s">
        <v>734</v>
      </c>
      <c r="AU168">
        <v>16</v>
      </c>
      <c r="AV168">
        <v>2</v>
      </c>
      <c r="AW168">
        <v>0</v>
      </c>
      <c r="AX168" s="21" t="s">
        <v>9</v>
      </c>
      <c r="AY168" s="21">
        <v>2</v>
      </c>
      <c r="AZ168" t="s">
        <v>345</v>
      </c>
      <c r="BA168">
        <v>-4</v>
      </c>
      <c r="BB168">
        <v>2</v>
      </c>
      <c r="BC168" s="21"/>
      <c r="BE168">
        <v>2</v>
      </c>
      <c r="BH168" s="21">
        <v>2</v>
      </c>
      <c r="BK168" s="21">
        <v>2</v>
      </c>
      <c r="BM168" s="21">
        <v>2</v>
      </c>
      <c r="BP168" s="21">
        <v>2</v>
      </c>
      <c r="BS168" s="21">
        <v>2</v>
      </c>
      <c r="BV168" s="21">
        <v>2</v>
      </c>
      <c r="BY168" s="21">
        <v>2</v>
      </c>
    </row>
    <row r="169" spans="1:77" x14ac:dyDescent="0.25">
      <c r="A169" t="s">
        <v>60</v>
      </c>
      <c r="B169">
        <v>21</v>
      </c>
      <c r="C169" s="21">
        <v>3</v>
      </c>
      <c r="D169" t="s">
        <v>60</v>
      </c>
      <c r="E169">
        <v>13</v>
      </c>
      <c r="F169" s="21">
        <v>3</v>
      </c>
      <c r="G169" t="s">
        <v>613</v>
      </c>
      <c r="H169">
        <v>2</v>
      </c>
      <c r="I169" s="21">
        <v>3</v>
      </c>
      <c r="J169" t="s">
        <v>60</v>
      </c>
      <c r="K169">
        <v>22</v>
      </c>
      <c r="L169" s="21">
        <v>3</v>
      </c>
      <c r="M169" t="s">
        <v>60</v>
      </c>
      <c r="N169">
        <v>29</v>
      </c>
      <c r="O169" s="21">
        <v>3</v>
      </c>
      <c r="P169" t="s">
        <v>126</v>
      </c>
      <c r="Q169">
        <v>10</v>
      </c>
      <c r="R169" s="21">
        <v>3</v>
      </c>
      <c r="S169" s="21" t="s">
        <v>613</v>
      </c>
      <c r="T169">
        <v>6</v>
      </c>
      <c r="U169" s="21">
        <v>3</v>
      </c>
      <c r="V169" t="s">
        <v>613</v>
      </c>
      <c r="W169" s="21">
        <v>7</v>
      </c>
      <c r="X169" s="21">
        <v>3</v>
      </c>
      <c r="Y169" s="4" t="s">
        <v>734</v>
      </c>
      <c r="Z169">
        <v>9</v>
      </c>
      <c r="AA169">
        <v>3</v>
      </c>
      <c r="AB169" s="21" t="s">
        <v>734</v>
      </c>
      <c r="AC169">
        <v>20</v>
      </c>
      <c r="AD169">
        <v>3</v>
      </c>
      <c r="AE169" t="s">
        <v>608</v>
      </c>
      <c r="AF169" s="21">
        <v>7</v>
      </c>
      <c r="AG169" s="22">
        <v>3</v>
      </c>
      <c r="AH169" t="s">
        <v>345</v>
      </c>
      <c r="AI169">
        <v>-13</v>
      </c>
      <c r="AJ169">
        <v>3</v>
      </c>
      <c r="AK169" s="21" t="s">
        <v>734</v>
      </c>
      <c r="AL169">
        <v>-3</v>
      </c>
      <c r="AM169">
        <v>3</v>
      </c>
      <c r="AN169" t="s">
        <v>734</v>
      </c>
      <c r="AO169" s="21">
        <v>23</v>
      </c>
      <c r="AP169" s="21">
        <v>3</v>
      </c>
      <c r="AQ169" t="s">
        <v>734</v>
      </c>
      <c r="AR169">
        <v>-3</v>
      </c>
      <c r="AS169">
        <v>3</v>
      </c>
      <c r="AT169" s="21" t="s">
        <v>126</v>
      </c>
      <c r="AU169">
        <v>16</v>
      </c>
      <c r="AV169">
        <v>3</v>
      </c>
      <c r="AW169">
        <v>0</v>
      </c>
      <c r="AX169" s="21" t="s">
        <v>9</v>
      </c>
      <c r="AY169" s="21">
        <v>3</v>
      </c>
      <c r="AZ169" t="s">
        <v>734</v>
      </c>
      <c r="BA169">
        <v>-4</v>
      </c>
      <c r="BB169">
        <v>3</v>
      </c>
      <c r="BC169" s="21"/>
      <c r="BE169">
        <v>3</v>
      </c>
      <c r="BH169" s="21">
        <v>3</v>
      </c>
      <c r="BK169" s="21">
        <v>3</v>
      </c>
      <c r="BM169" s="21">
        <v>3</v>
      </c>
      <c r="BP169" s="21">
        <v>3</v>
      </c>
      <c r="BS169" s="21">
        <v>3</v>
      </c>
      <c r="BV169" s="21">
        <v>3</v>
      </c>
      <c r="BY169" s="21">
        <v>3</v>
      </c>
    </row>
    <row r="170" spans="1:77" x14ac:dyDescent="0.25">
      <c r="A170" t="s">
        <v>18</v>
      </c>
      <c r="B170">
        <v>21</v>
      </c>
      <c r="C170" s="21">
        <v>4</v>
      </c>
      <c r="D170" t="s">
        <v>18</v>
      </c>
      <c r="E170">
        <v>13</v>
      </c>
      <c r="F170" s="21">
        <v>4</v>
      </c>
      <c r="G170" t="s">
        <v>763</v>
      </c>
      <c r="H170">
        <v>2</v>
      </c>
      <c r="I170" s="21">
        <v>4</v>
      </c>
      <c r="J170" t="s">
        <v>763</v>
      </c>
      <c r="K170">
        <v>22</v>
      </c>
      <c r="L170" s="21">
        <v>4</v>
      </c>
      <c r="M170" t="s">
        <v>763</v>
      </c>
      <c r="N170">
        <v>29</v>
      </c>
      <c r="O170" s="21">
        <v>4</v>
      </c>
      <c r="P170" t="s">
        <v>763</v>
      </c>
      <c r="Q170">
        <v>10</v>
      </c>
      <c r="R170" s="21">
        <v>4</v>
      </c>
      <c r="S170" s="21" t="s">
        <v>763</v>
      </c>
      <c r="T170">
        <v>6</v>
      </c>
      <c r="U170" s="21">
        <v>4</v>
      </c>
      <c r="V170" t="s">
        <v>734</v>
      </c>
      <c r="W170" s="21">
        <v>7</v>
      </c>
      <c r="X170" s="21">
        <v>4</v>
      </c>
      <c r="Y170" s="4" t="s">
        <v>763</v>
      </c>
      <c r="Z170">
        <v>9</v>
      </c>
      <c r="AA170">
        <v>4</v>
      </c>
      <c r="AB170" s="21" t="s">
        <v>763</v>
      </c>
      <c r="AC170">
        <v>20</v>
      </c>
      <c r="AD170">
        <v>4</v>
      </c>
      <c r="AE170" t="s">
        <v>734</v>
      </c>
      <c r="AF170" s="21">
        <v>7</v>
      </c>
      <c r="AG170" s="22">
        <v>4</v>
      </c>
      <c r="AH170" t="s">
        <v>763</v>
      </c>
      <c r="AI170">
        <v>-13</v>
      </c>
      <c r="AJ170">
        <v>4</v>
      </c>
      <c r="AK170" s="21" t="s">
        <v>763</v>
      </c>
      <c r="AL170">
        <v>-3</v>
      </c>
      <c r="AM170">
        <v>4</v>
      </c>
      <c r="AN170" t="s">
        <v>763</v>
      </c>
      <c r="AO170" s="21">
        <v>23</v>
      </c>
      <c r="AP170" s="21">
        <v>4</v>
      </c>
      <c r="AQ170" t="s">
        <v>763</v>
      </c>
      <c r="AR170">
        <v>-3</v>
      </c>
      <c r="AS170">
        <v>4</v>
      </c>
      <c r="AT170" s="21" t="s">
        <v>763</v>
      </c>
      <c r="AU170">
        <v>16</v>
      </c>
      <c r="AV170">
        <v>4</v>
      </c>
      <c r="AW170">
        <v>0</v>
      </c>
      <c r="AX170" s="21" t="s">
        <v>9</v>
      </c>
      <c r="AY170" s="21">
        <v>4</v>
      </c>
      <c r="AZ170" t="s">
        <v>763</v>
      </c>
      <c r="BA170">
        <v>-4</v>
      </c>
      <c r="BB170">
        <v>4</v>
      </c>
      <c r="BC170" s="21"/>
      <c r="BE170">
        <v>4</v>
      </c>
      <c r="BH170" s="21">
        <v>4</v>
      </c>
      <c r="BK170" s="21">
        <v>4</v>
      </c>
      <c r="BM170" s="21">
        <v>4</v>
      </c>
      <c r="BP170" s="21">
        <v>4</v>
      </c>
      <c r="BS170" s="21">
        <v>4</v>
      </c>
      <c r="BV170" s="21">
        <v>4</v>
      </c>
      <c r="BY170" s="21">
        <v>4</v>
      </c>
    </row>
    <row r="171" spans="1:77" x14ac:dyDescent="0.25">
      <c r="A171" t="s">
        <v>728</v>
      </c>
      <c r="B171">
        <v>-16</v>
      </c>
      <c r="C171" s="21">
        <v>1</v>
      </c>
      <c r="D171" t="s">
        <v>134</v>
      </c>
      <c r="E171">
        <v>4</v>
      </c>
      <c r="F171" s="21">
        <v>1</v>
      </c>
      <c r="G171" t="s">
        <v>700</v>
      </c>
      <c r="H171">
        <v>14</v>
      </c>
      <c r="I171" s="21">
        <v>1</v>
      </c>
      <c r="J171" t="s">
        <v>613</v>
      </c>
      <c r="K171">
        <v>21</v>
      </c>
      <c r="L171" s="21">
        <v>1</v>
      </c>
      <c r="M171" t="s">
        <v>614</v>
      </c>
      <c r="N171">
        <v>7</v>
      </c>
      <c r="O171" s="21">
        <v>1</v>
      </c>
      <c r="P171" t="s">
        <v>614</v>
      </c>
      <c r="Q171">
        <v>-11</v>
      </c>
      <c r="R171" s="21">
        <v>1</v>
      </c>
      <c r="S171" s="21"/>
      <c r="U171" s="21">
        <v>1</v>
      </c>
      <c r="V171" t="s">
        <v>728</v>
      </c>
      <c r="W171" s="21">
        <v>5</v>
      </c>
      <c r="X171" s="21">
        <v>1</v>
      </c>
      <c r="Y171" s="4" t="s">
        <v>728</v>
      </c>
      <c r="Z171">
        <v>12</v>
      </c>
      <c r="AA171">
        <v>1</v>
      </c>
      <c r="AB171" s="21" t="s">
        <v>728</v>
      </c>
      <c r="AC171">
        <v>3</v>
      </c>
      <c r="AD171">
        <v>1</v>
      </c>
      <c r="AE171" t="s">
        <v>916</v>
      </c>
      <c r="AF171" s="21">
        <v>1</v>
      </c>
      <c r="AG171" s="22">
        <v>1</v>
      </c>
      <c r="AH171" t="s">
        <v>728</v>
      </c>
      <c r="AI171">
        <v>13</v>
      </c>
      <c r="AJ171">
        <v>1</v>
      </c>
      <c r="AK171" s="21" t="s">
        <v>728</v>
      </c>
      <c r="AL171">
        <v>-2</v>
      </c>
      <c r="AM171">
        <v>1</v>
      </c>
      <c r="AN171" t="s">
        <v>728</v>
      </c>
      <c r="AO171" s="21">
        <v>16</v>
      </c>
      <c r="AP171" s="21">
        <v>1</v>
      </c>
      <c r="AQ171" t="s">
        <v>728</v>
      </c>
      <c r="AR171">
        <v>6</v>
      </c>
      <c r="AS171">
        <v>1</v>
      </c>
      <c r="AT171" s="21" t="s">
        <v>728</v>
      </c>
      <c r="AU171">
        <v>-1</v>
      </c>
      <c r="AV171">
        <v>1</v>
      </c>
      <c r="AW171">
        <v>0</v>
      </c>
      <c r="AX171" s="21" t="s">
        <v>9</v>
      </c>
      <c r="AY171" s="21">
        <v>1</v>
      </c>
      <c r="AZ171" t="s">
        <v>728</v>
      </c>
      <c r="BA171">
        <v>-2</v>
      </c>
      <c r="BB171">
        <v>1</v>
      </c>
      <c r="BC171" s="21"/>
      <c r="BE171">
        <v>1</v>
      </c>
      <c r="BH171" s="21">
        <v>1</v>
      </c>
      <c r="BK171" s="21">
        <v>1</v>
      </c>
      <c r="BM171" s="21">
        <v>1</v>
      </c>
      <c r="BP171" s="21">
        <v>1</v>
      </c>
      <c r="BS171" s="21">
        <v>1</v>
      </c>
      <c r="BV171" s="21">
        <v>1</v>
      </c>
      <c r="BY171" s="21">
        <v>1</v>
      </c>
    </row>
    <row r="172" spans="1:77" x14ac:dyDescent="0.25">
      <c r="A172" t="s">
        <v>710</v>
      </c>
      <c r="B172">
        <v>-16</v>
      </c>
      <c r="C172" s="21">
        <v>2</v>
      </c>
      <c r="D172" t="s">
        <v>728</v>
      </c>
      <c r="E172">
        <v>4</v>
      </c>
      <c r="F172" s="21">
        <v>2</v>
      </c>
      <c r="G172" t="s">
        <v>614</v>
      </c>
      <c r="H172">
        <v>14</v>
      </c>
      <c r="I172" s="21">
        <v>2</v>
      </c>
      <c r="J172" t="s">
        <v>614</v>
      </c>
      <c r="K172">
        <v>21</v>
      </c>
      <c r="L172" s="21">
        <v>2</v>
      </c>
      <c r="M172" t="s">
        <v>402</v>
      </c>
      <c r="N172">
        <v>7</v>
      </c>
      <c r="O172" s="21">
        <v>2</v>
      </c>
      <c r="P172" t="s">
        <v>402</v>
      </c>
      <c r="Q172">
        <v>-11</v>
      </c>
      <c r="R172" s="21">
        <v>2</v>
      </c>
      <c r="S172" s="21" t="s">
        <v>614</v>
      </c>
      <c r="T172">
        <v>19</v>
      </c>
      <c r="U172" s="21">
        <v>2</v>
      </c>
      <c r="V172" t="s">
        <v>710</v>
      </c>
      <c r="W172" s="21">
        <v>5</v>
      </c>
      <c r="X172" s="21">
        <v>2</v>
      </c>
      <c r="Y172" s="4" t="s">
        <v>710</v>
      </c>
      <c r="Z172">
        <v>12</v>
      </c>
      <c r="AA172">
        <v>2</v>
      </c>
      <c r="AB172" s="21" t="s">
        <v>252</v>
      </c>
      <c r="AC172">
        <v>3</v>
      </c>
      <c r="AD172">
        <v>2</v>
      </c>
      <c r="AE172" t="s">
        <v>728</v>
      </c>
      <c r="AF172" s="21">
        <v>1</v>
      </c>
      <c r="AG172" s="22">
        <v>2</v>
      </c>
      <c r="AH172" t="s">
        <v>252</v>
      </c>
      <c r="AI172">
        <v>13</v>
      </c>
      <c r="AJ172">
        <v>2</v>
      </c>
      <c r="AK172" s="21" t="s">
        <v>252</v>
      </c>
      <c r="AL172">
        <v>-2</v>
      </c>
      <c r="AM172">
        <v>2</v>
      </c>
      <c r="AN172" t="s">
        <v>252</v>
      </c>
      <c r="AO172" s="21">
        <v>16</v>
      </c>
      <c r="AP172" s="21">
        <v>2</v>
      </c>
      <c r="AQ172" t="s">
        <v>252</v>
      </c>
      <c r="AR172">
        <v>6</v>
      </c>
      <c r="AS172">
        <v>2</v>
      </c>
      <c r="AT172" s="21" t="s">
        <v>252</v>
      </c>
      <c r="AU172">
        <v>-1</v>
      </c>
      <c r="AV172">
        <v>2</v>
      </c>
      <c r="AW172">
        <v>0</v>
      </c>
      <c r="AX172" s="21" t="s">
        <v>9</v>
      </c>
      <c r="AY172" s="21">
        <v>2</v>
      </c>
      <c r="AZ172" t="s">
        <v>252</v>
      </c>
      <c r="BA172">
        <v>-2</v>
      </c>
      <c r="BB172">
        <v>2</v>
      </c>
      <c r="BC172" s="21"/>
      <c r="BE172">
        <v>2</v>
      </c>
      <c r="BH172" s="21">
        <v>2</v>
      </c>
      <c r="BK172" s="21">
        <v>2</v>
      </c>
      <c r="BM172" s="21">
        <v>2</v>
      </c>
      <c r="BP172" s="21">
        <v>2</v>
      </c>
      <c r="BS172" s="21">
        <v>2</v>
      </c>
      <c r="BV172" s="21">
        <v>2</v>
      </c>
      <c r="BY172" s="21">
        <v>2</v>
      </c>
    </row>
    <row r="173" spans="1:77" x14ac:dyDescent="0.25">
      <c r="A173" t="s">
        <v>252</v>
      </c>
      <c r="B173">
        <v>-16</v>
      </c>
      <c r="C173" s="21">
        <v>3</v>
      </c>
      <c r="D173" t="s">
        <v>252</v>
      </c>
      <c r="E173">
        <v>4</v>
      </c>
      <c r="F173" s="21">
        <v>3</v>
      </c>
      <c r="G173" t="s">
        <v>252</v>
      </c>
      <c r="H173">
        <v>14</v>
      </c>
      <c r="I173" s="21">
        <v>3</v>
      </c>
      <c r="J173" t="s">
        <v>252</v>
      </c>
      <c r="K173">
        <v>21</v>
      </c>
      <c r="L173" s="21">
        <v>3</v>
      </c>
      <c r="M173" t="s">
        <v>734</v>
      </c>
      <c r="N173">
        <v>7</v>
      </c>
      <c r="O173" s="21">
        <v>3</v>
      </c>
      <c r="P173" t="s">
        <v>734</v>
      </c>
      <c r="Q173">
        <v>-11</v>
      </c>
      <c r="R173" s="21">
        <v>3</v>
      </c>
      <c r="S173" s="21" t="s">
        <v>252</v>
      </c>
      <c r="T173">
        <v>19</v>
      </c>
      <c r="U173" s="21">
        <v>3</v>
      </c>
      <c r="V173" t="s">
        <v>252</v>
      </c>
      <c r="W173" s="21">
        <v>5</v>
      </c>
      <c r="X173" s="21">
        <v>3</v>
      </c>
      <c r="Y173" s="4" t="s">
        <v>252</v>
      </c>
      <c r="Z173">
        <v>12</v>
      </c>
      <c r="AA173">
        <v>3</v>
      </c>
      <c r="AB173" s="21" t="s">
        <v>766</v>
      </c>
      <c r="AC173">
        <v>3</v>
      </c>
      <c r="AD173">
        <v>3</v>
      </c>
      <c r="AE173" t="s">
        <v>252</v>
      </c>
      <c r="AF173" s="21">
        <v>1</v>
      </c>
      <c r="AG173" s="22">
        <v>3</v>
      </c>
      <c r="AH173" t="s">
        <v>766</v>
      </c>
      <c r="AI173">
        <v>13</v>
      </c>
      <c r="AJ173">
        <v>3</v>
      </c>
      <c r="AK173" s="21" t="s">
        <v>762</v>
      </c>
      <c r="AL173">
        <v>-2</v>
      </c>
      <c r="AM173">
        <v>3</v>
      </c>
      <c r="AN173" t="s">
        <v>766</v>
      </c>
      <c r="AO173" s="21">
        <v>16</v>
      </c>
      <c r="AP173" s="21">
        <v>3</v>
      </c>
      <c r="AQ173" t="s">
        <v>766</v>
      </c>
      <c r="AR173">
        <v>6</v>
      </c>
      <c r="AS173">
        <v>3</v>
      </c>
      <c r="AT173" s="21" t="s">
        <v>766</v>
      </c>
      <c r="AU173">
        <v>-1</v>
      </c>
      <c r="AV173">
        <v>3</v>
      </c>
      <c r="AW173">
        <v>0</v>
      </c>
      <c r="AX173" s="21" t="s">
        <v>9</v>
      </c>
      <c r="AY173" s="21">
        <v>3</v>
      </c>
      <c r="AZ173" t="s">
        <v>766</v>
      </c>
      <c r="BA173">
        <v>-2</v>
      </c>
      <c r="BB173">
        <v>3</v>
      </c>
      <c r="BC173" s="21"/>
      <c r="BE173">
        <v>3</v>
      </c>
      <c r="BH173" s="21">
        <v>3</v>
      </c>
      <c r="BK173" s="21">
        <v>3</v>
      </c>
      <c r="BM173" s="21">
        <v>3</v>
      </c>
      <c r="BP173" s="21">
        <v>3</v>
      </c>
      <c r="BS173" s="21">
        <v>3</v>
      </c>
      <c r="BV173" s="21">
        <v>3</v>
      </c>
      <c r="BY173" s="21">
        <v>3</v>
      </c>
    </row>
    <row r="174" spans="1:77" x14ac:dyDescent="0.25">
      <c r="A174" t="s">
        <v>402</v>
      </c>
      <c r="B174">
        <v>-16</v>
      </c>
      <c r="C174" s="21">
        <v>4</v>
      </c>
      <c r="D174" t="s">
        <v>402</v>
      </c>
      <c r="E174">
        <v>4</v>
      </c>
      <c r="F174" s="21">
        <v>4</v>
      </c>
      <c r="G174" t="s">
        <v>402</v>
      </c>
      <c r="H174">
        <v>14</v>
      </c>
      <c r="I174" s="21">
        <v>4</v>
      </c>
      <c r="J174" t="s">
        <v>402</v>
      </c>
      <c r="K174">
        <v>21</v>
      </c>
      <c r="L174" s="21">
        <v>4</v>
      </c>
      <c r="M174" t="s">
        <v>762</v>
      </c>
      <c r="N174">
        <v>7</v>
      </c>
      <c r="O174" s="21">
        <v>4</v>
      </c>
      <c r="P174" t="s">
        <v>106</v>
      </c>
      <c r="Q174">
        <v>-11</v>
      </c>
      <c r="R174" s="21">
        <v>4</v>
      </c>
      <c r="S174" s="21" t="s">
        <v>402</v>
      </c>
      <c r="T174">
        <v>19</v>
      </c>
      <c r="U174" s="21">
        <v>4</v>
      </c>
      <c r="V174" t="s">
        <v>402</v>
      </c>
      <c r="W174" s="21">
        <v>5</v>
      </c>
      <c r="X174" s="21">
        <v>4</v>
      </c>
      <c r="Y174" s="4" t="s">
        <v>402</v>
      </c>
      <c r="Z174">
        <v>12</v>
      </c>
      <c r="AA174">
        <v>4</v>
      </c>
      <c r="AB174" s="21" t="s">
        <v>402</v>
      </c>
      <c r="AC174">
        <v>3</v>
      </c>
      <c r="AD174">
        <v>4</v>
      </c>
      <c r="AE174" t="s">
        <v>402</v>
      </c>
      <c r="AF174" s="21">
        <v>1</v>
      </c>
      <c r="AG174" s="22">
        <v>4</v>
      </c>
      <c r="AH174" t="s">
        <v>402</v>
      </c>
      <c r="AI174">
        <v>13</v>
      </c>
      <c r="AJ174">
        <v>4</v>
      </c>
      <c r="AK174" s="21" t="s">
        <v>402</v>
      </c>
      <c r="AL174">
        <v>-2</v>
      </c>
      <c r="AM174">
        <v>4</v>
      </c>
      <c r="AN174" t="s">
        <v>402</v>
      </c>
      <c r="AO174" s="21">
        <v>16</v>
      </c>
      <c r="AP174" s="21">
        <v>4</v>
      </c>
      <c r="AQ174" t="s">
        <v>402</v>
      </c>
      <c r="AR174">
        <v>6</v>
      </c>
      <c r="AS174">
        <v>4</v>
      </c>
      <c r="AT174" s="21" t="s">
        <v>402</v>
      </c>
      <c r="AU174">
        <v>-1</v>
      </c>
      <c r="AV174">
        <v>4</v>
      </c>
      <c r="AW174">
        <v>0</v>
      </c>
      <c r="AX174" s="21" t="s">
        <v>9</v>
      </c>
      <c r="AY174" s="21">
        <v>4</v>
      </c>
      <c r="AZ174" t="s">
        <v>18</v>
      </c>
      <c r="BA174">
        <v>-2</v>
      </c>
      <c r="BB174">
        <v>4</v>
      </c>
      <c r="BC174" s="21"/>
      <c r="BE174">
        <v>4</v>
      </c>
      <c r="BH174" s="21">
        <v>4</v>
      </c>
      <c r="BK174" s="21">
        <v>4</v>
      </c>
      <c r="BM174" s="21">
        <v>4</v>
      </c>
      <c r="BP174" s="21">
        <v>4</v>
      </c>
      <c r="BS174" s="21">
        <v>4</v>
      </c>
      <c r="BV174" s="21">
        <v>4</v>
      </c>
      <c r="BY174" s="21">
        <v>4</v>
      </c>
    </row>
    <row r="175" spans="1:77" x14ac:dyDescent="0.25">
      <c r="A175" t="s">
        <v>725</v>
      </c>
      <c r="B175">
        <v>12</v>
      </c>
      <c r="C175" s="21">
        <v>1</v>
      </c>
      <c r="D175" t="s">
        <v>725</v>
      </c>
      <c r="E175">
        <v>2</v>
      </c>
      <c r="F175" s="21">
        <v>1</v>
      </c>
      <c r="G175" t="s">
        <v>561</v>
      </c>
      <c r="H175">
        <v>14</v>
      </c>
      <c r="I175" s="21">
        <v>1</v>
      </c>
      <c r="J175" t="s">
        <v>561</v>
      </c>
      <c r="K175">
        <v>19</v>
      </c>
      <c r="L175" s="21">
        <v>1</v>
      </c>
      <c r="O175" s="21">
        <v>1</v>
      </c>
      <c r="P175" t="s">
        <v>562</v>
      </c>
      <c r="Q175">
        <v>11</v>
      </c>
      <c r="R175" s="21">
        <v>1</v>
      </c>
      <c r="S175" s="21" t="s">
        <v>725</v>
      </c>
      <c r="T175">
        <v>-15</v>
      </c>
      <c r="U175" s="21">
        <v>1</v>
      </c>
      <c r="V175" t="s">
        <v>725</v>
      </c>
      <c r="W175" s="21">
        <v>-5</v>
      </c>
      <c r="X175" s="21">
        <v>1</v>
      </c>
      <c r="Y175" s="4" t="s">
        <v>725</v>
      </c>
      <c r="Z175">
        <v>5</v>
      </c>
      <c r="AA175">
        <v>1</v>
      </c>
      <c r="AB175" s="21" t="s">
        <v>725</v>
      </c>
      <c r="AC175">
        <v>3</v>
      </c>
      <c r="AD175">
        <v>1</v>
      </c>
      <c r="AE175" t="s">
        <v>764</v>
      </c>
      <c r="AF175" s="21">
        <v>-16</v>
      </c>
      <c r="AG175" s="22">
        <v>1</v>
      </c>
      <c r="AH175" t="s">
        <v>393</v>
      </c>
      <c r="AI175">
        <v>2</v>
      </c>
      <c r="AJ175">
        <v>1</v>
      </c>
      <c r="AK175" s="21" t="s">
        <v>562</v>
      </c>
      <c r="AL175">
        <v>-8</v>
      </c>
      <c r="AM175">
        <v>1</v>
      </c>
      <c r="AN175" t="s">
        <v>769</v>
      </c>
      <c r="AO175" s="21">
        <v>6</v>
      </c>
      <c r="AP175" s="21">
        <v>1</v>
      </c>
      <c r="AQ175" t="s">
        <v>769</v>
      </c>
      <c r="AR175">
        <v>-6</v>
      </c>
      <c r="AS175">
        <v>1</v>
      </c>
      <c r="AT175" s="21" t="s">
        <v>725</v>
      </c>
      <c r="AU175">
        <v>19</v>
      </c>
      <c r="AV175">
        <v>1</v>
      </c>
      <c r="AW175">
        <v>0</v>
      </c>
      <c r="AX175" s="21" t="s">
        <v>9</v>
      </c>
      <c r="AY175" s="21">
        <v>1</v>
      </c>
      <c r="AZ175" t="s">
        <v>725</v>
      </c>
      <c r="BA175">
        <v>18</v>
      </c>
      <c r="BB175">
        <v>1</v>
      </c>
      <c r="BC175" s="21"/>
      <c r="BE175">
        <v>1</v>
      </c>
      <c r="BH175" s="21">
        <v>1</v>
      </c>
      <c r="BK175" s="21">
        <v>1</v>
      </c>
      <c r="BM175" s="21">
        <v>1</v>
      </c>
      <c r="BP175" s="21">
        <v>1</v>
      </c>
      <c r="BS175" s="21">
        <v>1</v>
      </c>
      <c r="BV175" s="21">
        <v>1</v>
      </c>
      <c r="BY175" s="21">
        <v>1</v>
      </c>
    </row>
    <row r="176" spans="1:77" x14ac:dyDescent="0.25">
      <c r="A176" t="s">
        <v>740</v>
      </c>
      <c r="B176">
        <v>12</v>
      </c>
      <c r="C176" s="21">
        <v>2</v>
      </c>
      <c r="D176" t="s">
        <v>562</v>
      </c>
      <c r="E176">
        <v>2</v>
      </c>
      <c r="F176" s="21">
        <v>2</v>
      </c>
      <c r="G176" t="s">
        <v>498</v>
      </c>
      <c r="H176">
        <v>14</v>
      </c>
      <c r="I176" s="21">
        <v>2</v>
      </c>
      <c r="J176" t="s">
        <v>20</v>
      </c>
      <c r="K176">
        <v>19</v>
      </c>
      <c r="L176" s="21">
        <v>2</v>
      </c>
      <c r="O176" s="21">
        <v>2</v>
      </c>
      <c r="P176" t="s">
        <v>124</v>
      </c>
      <c r="Q176">
        <v>11</v>
      </c>
      <c r="R176" s="21">
        <v>2</v>
      </c>
      <c r="S176" s="21" t="s">
        <v>714</v>
      </c>
      <c r="T176">
        <v>-15</v>
      </c>
      <c r="U176" s="21">
        <v>2</v>
      </c>
      <c r="V176" t="s">
        <v>562</v>
      </c>
      <c r="W176" s="21">
        <v>-5</v>
      </c>
      <c r="X176" s="21">
        <v>2</v>
      </c>
      <c r="Y176" s="4" t="s">
        <v>562</v>
      </c>
      <c r="Z176">
        <v>5</v>
      </c>
      <c r="AA176">
        <v>2</v>
      </c>
      <c r="AB176" s="21" t="s">
        <v>740</v>
      </c>
      <c r="AC176">
        <v>3</v>
      </c>
      <c r="AD176">
        <v>2</v>
      </c>
      <c r="AE176" t="s">
        <v>768</v>
      </c>
      <c r="AF176" s="21">
        <v>-16</v>
      </c>
      <c r="AG176" s="22">
        <v>2</v>
      </c>
      <c r="AH176" t="s">
        <v>764</v>
      </c>
      <c r="AI176">
        <v>2</v>
      </c>
      <c r="AJ176">
        <v>2</v>
      </c>
      <c r="AK176" s="21" t="s">
        <v>740</v>
      </c>
      <c r="AL176">
        <v>-8</v>
      </c>
      <c r="AM176">
        <v>2</v>
      </c>
      <c r="AN176" t="s">
        <v>740</v>
      </c>
      <c r="AO176" s="21">
        <v>6</v>
      </c>
      <c r="AP176" s="21">
        <v>2</v>
      </c>
      <c r="AQ176" t="s">
        <v>393</v>
      </c>
      <c r="AR176">
        <v>-6</v>
      </c>
      <c r="AS176">
        <v>2</v>
      </c>
      <c r="AT176" s="21" t="s">
        <v>393</v>
      </c>
      <c r="AU176">
        <v>19</v>
      </c>
      <c r="AV176">
        <v>2</v>
      </c>
      <c r="AW176">
        <v>0</v>
      </c>
      <c r="AX176" s="21" t="s">
        <v>9</v>
      </c>
      <c r="AY176" s="21">
        <v>2</v>
      </c>
      <c r="AZ176" t="s">
        <v>393</v>
      </c>
      <c r="BA176">
        <v>18</v>
      </c>
      <c r="BB176">
        <v>2</v>
      </c>
      <c r="BC176" s="21"/>
      <c r="BE176">
        <v>2</v>
      </c>
      <c r="BH176" s="21">
        <v>2</v>
      </c>
      <c r="BK176" s="21">
        <v>2</v>
      </c>
      <c r="BM176" s="21">
        <v>2</v>
      </c>
      <c r="BP176" s="21">
        <v>2</v>
      </c>
      <c r="BS176" s="21">
        <v>2</v>
      </c>
      <c r="BV176" s="21">
        <v>2</v>
      </c>
      <c r="BY176" s="21">
        <v>2</v>
      </c>
    </row>
    <row r="177" spans="1:77" x14ac:dyDescent="0.25">
      <c r="A177" t="s">
        <v>763</v>
      </c>
      <c r="B177">
        <v>12</v>
      </c>
      <c r="C177" s="21">
        <v>3</v>
      </c>
      <c r="D177" t="s">
        <v>765</v>
      </c>
      <c r="E177">
        <v>2</v>
      </c>
      <c r="F177" s="21">
        <v>3</v>
      </c>
      <c r="G177" t="s">
        <v>696</v>
      </c>
      <c r="H177">
        <v>14</v>
      </c>
      <c r="I177" s="21">
        <v>3</v>
      </c>
      <c r="J177" t="s">
        <v>696</v>
      </c>
      <c r="K177">
        <v>19</v>
      </c>
      <c r="L177" s="21">
        <v>3</v>
      </c>
      <c r="O177" s="21">
        <v>3</v>
      </c>
      <c r="P177" t="s">
        <v>45</v>
      </c>
      <c r="Q177">
        <v>11</v>
      </c>
      <c r="R177" s="21">
        <v>3</v>
      </c>
      <c r="S177" s="21"/>
      <c r="U177" s="21">
        <v>3</v>
      </c>
      <c r="V177" t="s">
        <v>398</v>
      </c>
      <c r="W177" s="21">
        <v>-5</v>
      </c>
      <c r="X177" s="21">
        <v>3</v>
      </c>
      <c r="Y177" s="4" t="s">
        <v>398</v>
      </c>
      <c r="Z177">
        <v>5</v>
      </c>
      <c r="AA177">
        <v>3</v>
      </c>
      <c r="AB177" s="21" t="s">
        <v>398</v>
      </c>
      <c r="AC177">
        <v>3</v>
      </c>
      <c r="AD177">
        <v>3</v>
      </c>
      <c r="AE177" t="s">
        <v>765</v>
      </c>
      <c r="AF177" s="21">
        <v>-16</v>
      </c>
      <c r="AG177" s="22">
        <v>3</v>
      </c>
      <c r="AH177" t="s">
        <v>134</v>
      </c>
      <c r="AI177">
        <v>2</v>
      </c>
      <c r="AJ177">
        <v>3</v>
      </c>
      <c r="AK177" s="21" t="s">
        <v>134</v>
      </c>
      <c r="AL177">
        <v>-8</v>
      </c>
      <c r="AM177">
        <v>3</v>
      </c>
      <c r="AN177" t="s">
        <v>710</v>
      </c>
      <c r="AO177" s="21">
        <v>6</v>
      </c>
      <c r="AP177" s="21">
        <v>3</v>
      </c>
      <c r="AQ177" t="s">
        <v>710</v>
      </c>
      <c r="AR177">
        <v>-6</v>
      </c>
      <c r="AS177">
        <v>3</v>
      </c>
      <c r="AT177" s="21" t="s">
        <v>769</v>
      </c>
      <c r="AU177">
        <v>19</v>
      </c>
      <c r="AV177">
        <v>3</v>
      </c>
      <c r="AW177">
        <v>0</v>
      </c>
      <c r="AX177" s="21" t="s">
        <v>9</v>
      </c>
      <c r="AY177" s="21">
        <v>3</v>
      </c>
      <c r="AZ177" t="s">
        <v>740</v>
      </c>
      <c r="BA177">
        <v>18</v>
      </c>
      <c r="BB177">
        <v>3</v>
      </c>
      <c r="BC177" s="21"/>
      <c r="BE177">
        <v>3</v>
      </c>
      <c r="BH177" s="21">
        <v>3</v>
      </c>
      <c r="BK177" s="21">
        <v>3</v>
      </c>
      <c r="BM177" s="21">
        <v>3</v>
      </c>
      <c r="BP177" s="21">
        <v>3</v>
      </c>
      <c r="BS177" s="21">
        <v>3</v>
      </c>
      <c r="BV177" s="21">
        <v>3</v>
      </c>
      <c r="BY177" s="21">
        <v>3</v>
      </c>
    </row>
    <row r="178" spans="1:77" x14ac:dyDescent="0.25">
      <c r="A178" t="s">
        <v>153</v>
      </c>
      <c r="B178">
        <v>12</v>
      </c>
      <c r="C178" s="21">
        <v>4</v>
      </c>
      <c r="D178" t="s">
        <v>710</v>
      </c>
      <c r="E178">
        <v>2</v>
      </c>
      <c r="F178" s="21">
        <v>4</v>
      </c>
      <c r="G178" t="s">
        <v>608</v>
      </c>
      <c r="H178">
        <v>14</v>
      </c>
      <c r="I178" s="21">
        <v>4</v>
      </c>
      <c r="J178" t="s">
        <v>608</v>
      </c>
      <c r="K178">
        <v>19</v>
      </c>
      <c r="L178" s="21">
        <v>4</v>
      </c>
      <c r="O178" s="21">
        <v>4</v>
      </c>
      <c r="P178" t="s">
        <v>710</v>
      </c>
      <c r="Q178">
        <v>11</v>
      </c>
      <c r="R178" s="21">
        <v>4</v>
      </c>
      <c r="S178" s="21" t="s">
        <v>45</v>
      </c>
      <c r="T178">
        <v>-15</v>
      </c>
      <c r="U178" s="21">
        <v>4</v>
      </c>
      <c r="V178" t="s">
        <v>45</v>
      </c>
      <c r="W178" s="21">
        <v>-5</v>
      </c>
      <c r="X178" s="21">
        <v>4</v>
      </c>
      <c r="Y178" s="4" t="s">
        <v>45</v>
      </c>
      <c r="Z178">
        <v>5</v>
      </c>
      <c r="AA178">
        <v>4</v>
      </c>
      <c r="AB178" s="21" t="s">
        <v>45</v>
      </c>
      <c r="AC178">
        <v>3</v>
      </c>
      <c r="AD178">
        <v>4</v>
      </c>
      <c r="AE178" t="s">
        <v>398</v>
      </c>
      <c r="AF178" s="21">
        <v>-16</v>
      </c>
      <c r="AG178" s="22">
        <v>4</v>
      </c>
      <c r="AH178" t="s">
        <v>398</v>
      </c>
      <c r="AI178">
        <v>2</v>
      </c>
      <c r="AJ178">
        <v>4</v>
      </c>
      <c r="AK178" s="21" t="s">
        <v>710</v>
      </c>
      <c r="AL178">
        <v>-8</v>
      </c>
      <c r="AM178">
        <v>4</v>
      </c>
      <c r="AN178" t="s">
        <v>134</v>
      </c>
      <c r="AO178" s="21">
        <v>6</v>
      </c>
      <c r="AP178" s="21">
        <v>4</v>
      </c>
      <c r="AQ178" t="s">
        <v>134</v>
      </c>
      <c r="AR178">
        <v>-6</v>
      </c>
      <c r="AS178">
        <v>4</v>
      </c>
      <c r="AT178" s="21" t="s">
        <v>134</v>
      </c>
      <c r="AU178">
        <v>19</v>
      </c>
      <c r="AV178">
        <v>4</v>
      </c>
      <c r="AW178">
        <v>0</v>
      </c>
      <c r="AX178" s="21" t="s">
        <v>9</v>
      </c>
      <c r="AY178" s="21">
        <v>4</v>
      </c>
      <c r="AZ178" t="s">
        <v>398</v>
      </c>
      <c r="BA178">
        <v>18</v>
      </c>
      <c r="BB178">
        <v>4</v>
      </c>
      <c r="BC178" s="21"/>
      <c r="BE178">
        <v>4</v>
      </c>
      <c r="BH178" s="21">
        <v>4</v>
      </c>
      <c r="BK178" s="21">
        <v>4</v>
      </c>
      <c r="BM178" s="21">
        <v>4</v>
      </c>
      <c r="BP178" s="21">
        <v>4</v>
      </c>
      <c r="BS178" s="21">
        <v>4</v>
      </c>
      <c r="BV178" s="21">
        <v>4</v>
      </c>
      <c r="BY178" s="21">
        <v>4</v>
      </c>
    </row>
    <row r="179" spans="1:77" x14ac:dyDescent="0.25">
      <c r="A179" t="s">
        <v>561</v>
      </c>
      <c r="B179">
        <v>8</v>
      </c>
      <c r="C179" s="21">
        <v>1</v>
      </c>
      <c r="D179" t="s">
        <v>561</v>
      </c>
      <c r="E179">
        <v>10</v>
      </c>
      <c r="F179" s="21">
        <v>1</v>
      </c>
      <c r="G179" t="s">
        <v>725</v>
      </c>
      <c r="H179">
        <v>26</v>
      </c>
      <c r="I179" s="21">
        <v>1</v>
      </c>
      <c r="J179" t="s">
        <v>725</v>
      </c>
      <c r="K179">
        <v>-10</v>
      </c>
      <c r="L179" s="21">
        <v>1</v>
      </c>
      <c r="O179" s="21">
        <v>1</v>
      </c>
      <c r="P179" t="s">
        <v>561</v>
      </c>
      <c r="Q179">
        <v>14</v>
      </c>
      <c r="R179" s="21">
        <v>1</v>
      </c>
      <c r="S179" s="21" t="s">
        <v>561</v>
      </c>
      <c r="T179">
        <v>-11</v>
      </c>
      <c r="U179" s="21">
        <v>1</v>
      </c>
      <c r="V179" t="s">
        <v>561</v>
      </c>
      <c r="W179" s="21">
        <v>-4</v>
      </c>
      <c r="X179" s="21">
        <v>1</v>
      </c>
      <c r="Y179" s="4" t="s">
        <v>561</v>
      </c>
      <c r="Z179">
        <v>11</v>
      </c>
      <c r="AA179">
        <v>1</v>
      </c>
      <c r="AB179" s="21" t="s">
        <v>561</v>
      </c>
      <c r="AC179">
        <v>-8</v>
      </c>
      <c r="AD179">
        <v>1</v>
      </c>
      <c r="AE179" t="s">
        <v>393</v>
      </c>
      <c r="AF179" s="21">
        <v>-12</v>
      </c>
      <c r="AG179" s="22">
        <v>1</v>
      </c>
      <c r="AH179" t="s">
        <v>561</v>
      </c>
      <c r="AI179">
        <v>2</v>
      </c>
      <c r="AJ179">
        <v>1</v>
      </c>
      <c r="AK179" s="21" t="s">
        <v>561</v>
      </c>
      <c r="AL179">
        <v>12</v>
      </c>
      <c r="AM179">
        <v>1</v>
      </c>
      <c r="AN179" t="s">
        <v>561</v>
      </c>
      <c r="AO179" s="21">
        <v>18</v>
      </c>
      <c r="AP179" s="21">
        <v>1</v>
      </c>
      <c r="AQ179" t="s">
        <v>561</v>
      </c>
      <c r="AR179">
        <v>9</v>
      </c>
      <c r="AS179">
        <v>1</v>
      </c>
      <c r="AT179" s="21" t="s">
        <v>771</v>
      </c>
      <c r="AU179">
        <v>14</v>
      </c>
      <c r="AV179">
        <v>1</v>
      </c>
      <c r="AW179">
        <v>0</v>
      </c>
      <c r="AX179" s="21" t="s">
        <v>9</v>
      </c>
      <c r="AY179" s="21">
        <v>1</v>
      </c>
      <c r="AZ179" t="s">
        <v>561</v>
      </c>
      <c r="BA179">
        <v>-12</v>
      </c>
      <c r="BB179">
        <v>1</v>
      </c>
      <c r="BC179" s="21"/>
      <c r="BE179">
        <v>1</v>
      </c>
      <c r="BH179" s="21">
        <v>1</v>
      </c>
      <c r="BK179" s="21">
        <v>1</v>
      </c>
      <c r="BM179" s="21">
        <v>1</v>
      </c>
      <c r="BP179" s="21">
        <v>1</v>
      </c>
      <c r="BS179" s="21">
        <v>1</v>
      </c>
      <c r="BV179" s="21">
        <v>1</v>
      </c>
      <c r="BY179" s="21">
        <v>1</v>
      </c>
    </row>
    <row r="180" spans="1:77" x14ac:dyDescent="0.25">
      <c r="A180" t="s">
        <v>20</v>
      </c>
      <c r="B180">
        <v>8</v>
      </c>
      <c r="C180" s="21">
        <v>2</v>
      </c>
      <c r="D180" t="s">
        <v>20</v>
      </c>
      <c r="E180">
        <v>10</v>
      </c>
      <c r="F180" s="21">
        <v>2</v>
      </c>
      <c r="G180" t="s">
        <v>562</v>
      </c>
      <c r="H180">
        <v>26</v>
      </c>
      <c r="I180" s="21">
        <v>2</v>
      </c>
      <c r="J180" t="s">
        <v>562</v>
      </c>
      <c r="K180">
        <v>-10</v>
      </c>
      <c r="L180" s="21">
        <v>2</v>
      </c>
      <c r="O180" s="21">
        <v>2</v>
      </c>
      <c r="P180" t="s">
        <v>20</v>
      </c>
      <c r="Q180">
        <v>14</v>
      </c>
      <c r="R180" s="21">
        <v>2</v>
      </c>
      <c r="S180" s="21" t="s">
        <v>20</v>
      </c>
      <c r="T180">
        <v>-11</v>
      </c>
      <c r="U180" s="21">
        <v>2</v>
      </c>
      <c r="V180" t="s">
        <v>20</v>
      </c>
      <c r="W180" s="21">
        <v>-4</v>
      </c>
      <c r="X180" s="21">
        <v>2</v>
      </c>
      <c r="Y180" s="4" t="s">
        <v>20</v>
      </c>
      <c r="Z180">
        <v>11</v>
      </c>
      <c r="AA180">
        <v>2</v>
      </c>
      <c r="AB180" s="21" t="s">
        <v>20</v>
      </c>
      <c r="AC180">
        <v>-8</v>
      </c>
      <c r="AD180">
        <v>2</v>
      </c>
      <c r="AE180" t="s">
        <v>562</v>
      </c>
      <c r="AF180" s="21">
        <v>-12</v>
      </c>
      <c r="AG180" s="22">
        <v>2</v>
      </c>
      <c r="AH180" t="s">
        <v>20</v>
      </c>
      <c r="AI180">
        <v>2</v>
      </c>
      <c r="AJ180">
        <v>2</v>
      </c>
      <c r="AK180" s="21" t="s">
        <v>20</v>
      </c>
      <c r="AL180">
        <v>12</v>
      </c>
      <c r="AM180">
        <v>2</v>
      </c>
      <c r="AN180" t="s">
        <v>20</v>
      </c>
      <c r="AO180" s="21">
        <v>18</v>
      </c>
      <c r="AP180" s="21">
        <v>2</v>
      </c>
      <c r="AQ180" t="s">
        <v>562</v>
      </c>
      <c r="AR180">
        <v>9</v>
      </c>
      <c r="AS180">
        <v>2</v>
      </c>
      <c r="AT180" s="21" t="s">
        <v>740</v>
      </c>
      <c r="AU180">
        <v>14</v>
      </c>
      <c r="AV180">
        <v>2</v>
      </c>
      <c r="AW180">
        <v>0</v>
      </c>
      <c r="AX180" s="21" t="s">
        <v>9</v>
      </c>
      <c r="AY180" s="21">
        <v>2</v>
      </c>
      <c r="AZ180" t="s">
        <v>696</v>
      </c>
      <c r="BA180">
        <v>-12</v>
      </c>
      <c r="BB180">
        <v>2</v>
      </c>
      <c r="BC180" s="21"/>
      <c r="BE180">
        <v>2</v>
      </c>
      <c r="BH180" s="21">
        <v>2</v>
      </c>
      <c r="BK180" s="21">
        <v>2</v>
      </c>
      <c r="BM180" s="21">
        <v>2</v>
      </c>
      <c r="BP180" s="21">
        <v>2</v>
      </c>
      <c r="BS180" s="21">
        <v>2</v>
      </c>
      <c r="BV180" s="21">
        <v>2</v>
      </c>
      <c r="BY180" s="21">
        <v>2</v>
      </c>
    </row>
    <row r="181" spans="1:77" x14ac:dyDescent="0.25">
      <c r="A181" t="s">
        <v>696</v>
      </c>
      <c r="B181">
        <v>8</v>
      </c>
      <c r="C181" s="21">
        <v>3</v>
      </c>
      <c r="D181" t="s">
        <v>696</v>
      </c>
      <c r="E181">
        <v>10</v>
      </c>
      <c r="F181" s="21">
        <v>3</v>
      </c>
      <c r="G181" t="s">
        <v>731</v>
      </c>
      <c r="H181">
        <v>26</v>
      </c>
      <c r="I181" s="21">
        <v>3</v>
      </c>
      <c r="J181" t="s">
        <v>134</v>
      </c>
      <c r="K181">
        <v>-10</v>
      </c>
      <c r="L181" s="21">
        <v>3</v>
      </c>
      <c r="O181" s="21">
        <v>3</v>
      </c>
      <c r="P181" t="s">
        <v>696</v>
      </c>
      <c r="Q181">
        <v>14</v>
      </c>
      <c r="R181" s="21">
        <v>3</v>
      </c>
      <c r="S181" s="21" t="s">
        <v>696</v>
      </c>
      <c r="T181">
        <v>-11</v>
      </c>
      <c r="U181" s="21">
        <v>3</v>
      </c>
      <c r="V181" t="s">
        <v>696</v>
      </c>
      <c r="W181" s="21">
        <v>-4</v>
      </c>
      <c r="X181" s="21">
        <v>3</v>
      </c>
      <c r="Y181" s="4" t="s">
        <v>696</v>
      </c>
      <c r="Z181">
        <v>11</v>
      </c>
      <c r="AA181">
        <v>3</v>
      </c>
      <c r="AB181" s="21" t="s">
        <v>696</v>
      </c>
      <c r="AC181">
        <v>-8</v>
      </c>
      <c r="AD181">
        <v>3</v>
      </c>
      <c r="AE181" t="s">
        <v>124</v>
      </c>
      <c r="AF181" s="21">
        <v>-12</v>
      </c>
      <c r="AG181" s="22">
        <v>3</v>
      </c>
      <c r="AH181" t="s">
        <v>696</v>
      </c>
      <c r="AI181">
        <v>2</v>
      </c>
      <c r="AJ181">
        <v>3</v>
      </c>
      <c r="AK181" s="21" t="s">
        <v>696</v>
      </c>
      <c r="AL181">
        <v>12</v>
      </c>
      <c r="AM181">
        <v>3</v>
      </c>
      <c r="AN181" t="s">
        <v>696</v>
      </c>
      <c r="AO181" s="21">
        <v>18</v>
      </c>
      <c r="AP181" s="21">
        <v>3</v>
      </c>
      <c r="AQ181" t="s">
        <v>696</v>
      </c>
      <c r="AR181">
        <v>9</v>
      </c>
      <c r="AS181">
        <v>3</v>
      </c>
      <c r="AT181" s="21" t="s">
        <v>20</v>
      </c>
      <c r="AU181">
        <v>14</v>
      </c>
      <c r="AV181">
        <v>3</v>
      </c>
      <c r="AW181">
        <v>0</v>
      </c>
      <c r="AX181" s="21" t="s">
        <v>9</v>
      </c>
      <c r="AY181" s="21">
        <v>3</v>
      </c>
      <c r="AZ181" t="s">
        <v>20</v>
      </c>
      <c r="BA181">
        <v>-12</v>
      </c>
      <c r="BB181">
        <v>3</v>
      </c>
      <c r="BC181" s="21"/>
      <c r="BE181">
        <v>3</v>
      </c>
      <c r="BH181" s="21">
        <v>3</v>
      </c>
      <c r="BK181" s="21">
        <v>3</v>
      </c>
      <c r="BM181" s="21">
        <v>3</v>
      </c>
      <c r="BP181" s="21">
        <v>3</v>
      </c>
      <c r="BS181" s="21">
        <v>3</v>
      </c>
      <c r="BV181" s="21">
        <v>3</v>
      </c>
      <c r="BY181" s="21">
        <v>3</v>
      </c>
    </row>
    <row r="182" spans="1:77" x14ac:dyDescent="0.25">
      <c r="A182" t="s">
        <v>608</v>
      </c>
      <c r="B182">
        <v>8</v>
      </c>
      <c r="C182" s="21">
        <v>4</v>
      </c>
      <c r="D182" t="s">
        <v>608</v>
      </c>
      <c r="E182">
        <v>10</v>
      </c>
      <c r="F182" s="21">
        <v>4</v>
      </c>
      <c r="G182" t="s">
        <v>398</v>
      </c>
      <c r="H182">
        <v>26</v>
      </c>
      <c r="I182" s="21">
        <v>4</v>
      </c>
      <c r="J182" t="s">
        <v>398</v>
      </c>
      <c r="K182">
        <v>-10</v>
      </c>
      <c r="L182" s="21">
        <v>4</v>
      </c>
      <c r="O182" s="21">
        <v>4</v>
      </c>
      <c r="P182" t="s">
        <v>608</v>
      </c>
      <c r="Q182">
        <v>14</v>
      </c>
      <c r="R182" s="21">
        <v>4</v>
      </c>
      <c r="S182" s="21" t="s">
        <v>608</v>
      </c>
      <c r="T182">
        <v>-11</v>
      </c>
      <c r="U182" s="21">
        <v>4</v>
      </c>
      <c r="V182" t="s">
        <v>608</v>
      </c>
      <c r="W182" s="21">
        <v>-4</v>
      </c>
      <c r="X182" s="21">
        <v>4</v>
      </c>
      <c r="Y182" s="4" t="s">
        <v>608</v>
      </c>
      <c r="Z182">
        <v>11</v>
      </c>
      <c r="AA182">
        <v>4</v>
      </c>
      <c r="AB182" s="21" t="s">
        <v>608</v>
      </c>
      <c r="AC182">
        <v>-8</v>
      </c>
      <c r="AD182">
        <v>4</v>
      </c>
      <c r="AE182" t="s">
        <v>710</v>
      </c>
      <c r="AF182" s="21">
        <v>-12</v>
      </c>
      <c r="AG182" s="22">
        <v>4</v>
      </c>
      <c r="AH182" t="s">
        <v>608</v>
      </c>
      <c r="AI182">
        <v>2</v>
      </c>
      <c r="AJ182">
        <v>4</v>
      </c>
      <c r="AK182" s="21" t="s">
        <v>608</v>
      </c>
      <c r="AL182">
        <v>12</v>
      </c>
      <c r="AM182">
        <v>4</v>
      </c>
      <c r="AN182" t="s">
        <v>608</v>
      </c>
      <c r="AO182" s="21">
        <v>18</v>
      </c>
      <c r="AP182" s="21">
        <v>4</v>
      </c>
      <c r="AQ182" t="s">
        <v>608</v>
      </c>
      <c r="AR182">
        <v>9</v>
      </c>
      <c r="AS182">
        <v>4</v>
      </c>
      <c r="AT182" s="21" t="s">
        <v>608</v>
      </c>
      <c r="AU182">
        <v>14</v>
      </c>
      <c r="AV182">
        <v>4</v>
      </c>
      <c r="AW182">
        <v>0</v>
      </c>
      <c r="AX182" s="21" t="s">
        <v>9</v>
      </c>
      <c r="AY182" s="21">
        <v>4</v>
      </c>
      <c r="AZ182" t="s">
        <v>608</v>
      </c>
      <c r="BA182">
        <v>-12</v>
      </c>
      <c r="BB182">
        <v>4</v>
      </c>
      <c r="BC182" s="21"/>
      <c r="BE182">
        <v>4</v>
      </c>
      <c r="BH182" s="21">
        <v>4</v>
      </c>
      <c r="BK182" s="21">
        <v>4</v>
      </c>
      <c r="BM182" s="21">
        <v>4</v>
      </c>
      <c r="BP182" s="21">
        <v>4</v>
      </c>
      <c r="BS182" s="21">
        <v>4</v>
      </c>
      <c r="BV182" s="21">
        <v>4</v>
      </c>
      <c r="BY182" s="21">
        <v>4</v>
      </c>
    </row>
    <row r="183" spans="1:77" x14ac:dyDescent="0.25">
      <c r="A183" t="s">
        <v>45</v>
      </c>
      <c r="B183">
        <v>13</v>
      </c>
      <c r="C183" s="21">
        <v>1</v>
      </c>
      <c r="D183" t="s">
        <v>731</v>
      </c>
      <c r="E183">
        <v>12</v>
      </c>
      <c r="F183" s="21">
        <v>1</v>
      </c>
      <c r="G183" t="s">
        <v>740</v>
      </c>
      <c r="H183">
        <v>-9</v>
      </c>
      <c r="I183" s="21">
        <v>1</v>
      </c>
      <c r="J183" t="s">
        <v>740</v>
      </c>
      <c r="K183">
        <v>11</v>
      </c>
      <c r="L183" s="21">
        <v>1</v>
      </c>
      <c r="O183" s="21">
        <v>1</v>
      </c>
      <c r="P183" t="s">
        <v>725</v>
      </c>
      <c r="Q183">
        <v>-2</v>
      </c>
      <c r="R183" s="21">
        <v>1</v>
      </c>
      <c r="S183" s="21" t="s">
        <v>8</v>
      </c>
      <c r="T183">
        <v>-14</v>
      </c>
      <c r="U183" s="21">
        <v>1</v>
      </c>
      <c r="V183" t="s">
        <v>393</v>
      </c>
      <c r="W183" s="21">
        <v>-3</v>
      </c>
      <c r="X183" s="21">
        <v>1</v>
      </c>
      <c r="Y183" s="4" t="s">
        <v>393</v>
      </c>
      <c r="Z183">
        <v>8</v>
      </c>
      <c r="AA183">
        <v>1</v>
      </c>
      <c r="AB183" s="21" t="s">
        <v>393</v>
      </c>
      <c r="AC183">
        <v>-7</v>
      </c>
      <c r="AD183">
        <v>1</v>
      </c>
      <c r="AE183" t="s">
        <v>561</v>
      </c>
      <c r="AF183" s="21">
        <v>-19</v>
      </c>
      <c r="AG183" s="22">
        <v>1</v>
      </c>
      <c r="AH183" t="s">
        <v>562</v>
      </c>
      <c r="AI183">
        <v>-21</v>
      </c>
      <c r="AJ183">
        <v>1</v>
      </c>
      <c r="AK183" s="21" t="s">
        <v>725</v>
      </c>
      <c r="AL183">
        <v>-1</v>
      </c>
      <c r="AM183">
        <v>1</v>
      </c>
      <c r="AN183" t="s">
        <v>725</v>
      </c>
      <c r="AO183" s="21">
        <v>2</v>
      </c>
      <c r="AP183" s="21">
        <v>1</v>
      </c>
      <c r="AQ183" t="s">
        <v>916</v>
      </c>
      <c r="AR183">
        <v>4</v>
      </c>
      <c r="AS183">
        <v>1</v>
      </c>
      <c r="AT183" s="21" t="s">
        <v>562</v>
      </c>
      <c r="AU183">
        <v>5</v>
      </c>
      <c r="AV183">
        <v>1</v>
      </c>
      <c r="AW183">
        <v>0</v>
      </c>
      <c r="AX183" s="21" t="s">
        <v>9</v>
      </c>
      <c r="AY183" s="21">
        <v>1</v>
      </c>
      <c r="AZ183" t="s">
        <v>562</v>
      </c>
      <c r="BA183">
        <v>25</v>
      </c>
      <c r="BB183">
        <v>1</v>
      </c>
      <c r="BC183" s="21"/>
      <c r="BE183">
        <v>1</v>
      </c>
      <c r="BH183" s="21">
        <v>1</v>
      </c>
      <c r="BK183" s="21">
        <v>1</v>
      </c>
      <c r="BM183" s="21">
        <v>1</v>
      </c>
      <c r="BP183" s="21">
        <v>1</v>
      </c>
      <c r="BS183" s="21">
        <v>1</v>
      </c>
      <c r="BV183" s="21">
        <v>1</v>
      </c>
      <c r="BY183" s="21">
        <v>1</v>
      </c>
    </row>
    <row r="184" spans="1:77" x14ac:dyDescent="0.25">
      <c r="A184" t="s">
        <v>124</v>
      </c>
      <c r="B184">
        <v>13</v>
      </c>
      <c r="C184" s="21">
        <v>2</v>
      </c>
      <c r="D184" t="s">
        <v>124</v>
      </c>
      <c r="E184">
        <v>12</v>
      </c>
      <c r="F184" s="21">
        <v>2</v>
      </c>
      <c r="G184" t="s">
        <v>124</v>
      </c>
      <c r="H184">
        <v>-9</v>
      </c>
      <c r="I184" s="21">
        <v>2</v>
      </c>
      <c r="J184" t="s">
        <v>124</v>
      </c>
      <c r="K184">
        <v>11</v>
      </c>
      <c r="L184" s="21">
        <v>2</v>
      </c>
      <c r="O184" s="21">
        <v>2</v>
      </c>
      <c r="P184" t="s">
        <v>916</v>
      </c>
      <c r="Q184">
        <v>-2</v>
      </c>
      <c r="R184" s="21">
        <v>2</v>
      </c>
      <c r="S184" s="21" t="s">
        <v>916</v>
      </c>
      <c r="T184">
        <v>-14</v>
      </c>
      <c r="U184" s="21">
        <v>2</v>
      </c>
      <c r="V184" t="s">
        <v>740</v>
      </c>
      <c r="W184" s="21">
        <v>-3</v>
      </c>
      <c r="X184" s="21">
        <v>2</v>
      </c>
      <c r="Y184" s="4" t="s">
        <v>124</v>
      </c>
      <c r="Z184">
        <v>8</v>
      </c>
      <c r="AA184">
        <v>2</v>
      </c>
      <c r="AB184" s="21" t="s">
        <v>124</v>
      </c>
      <c r="AC184">
        <v>-7</v>
      </c>
      <c r="AD184">
        <v>2</v>
      </c>
      <c r="AF184" s="21"/>
      <c r="AG184" s="22">
        <v>2</v>
      </c>
      <c r="AH184" t="s">
        <v>124</v>
      </c>
      <c r="AI184">
        <v>-21</v>
      </c>
      <c r="AJ184">
        <v>2</v>
      </c>
      <c r="AK184" s="21" t="s">
        <v>124</v>
      </c>
      <c r="AL184">
        <v>-1</v>
      </c>
      <c r="AM184">
        <v>2</v>
      </c>
      <c r="AN184" t="s">
        <v>916</v>
      </c>
      <c r="AO184" s="21">
        <v>2</v>
      </c>
      <c r="AP184" s="21">
        <v>2</v>
      </c>
      <c r="AQ184" t="s">
        <v>124</v>
      </c>
      <c r="AR184">
        <v>4</v>
      </c>
      <c r="AS184">
        <v>2</v>
      </c>
      <c r="AT184" s="21" t="s">
        <v>124</v>
      </c>
      <c r="AU184">
        <v>5</v>
      </c>
      <c r="AV184">
        <v>2</v>
      </c>
      <c r="AW184">
        <v>0</v>
      </c>
      <c r="AX184" s="21" t="s">
        <v>9</v>
      </c>
      <c r="AY184" s="21">
        <v>2</v>
      </c>
      <c r="AZ184" t="s">
        <v>124</v>
      </c>
      <c r="BA184">
        <v>25</v>
      </c>
      <c r="BB184">
        <v>2</v>
      </c>
      <c r="BC184" s="21"/>
      <c r="BE184">
        <v>2</v>
      </c>
      <c r="BH184" s="21">
        <v>2</v>
      </c>
      <c r="BK184" s="21">
        <v>2</v>
      </c>
      <c r="BM184" s="21">
        <v>2</v>
      </c>
      <c r="BP184" s="21">
        <v>2</v>
      </c>
      <c r="BS184" s="21">
        <v>2</v>
      </c>
      <c r="BV184" s="21">
        <v>2</v>
      </c>
      <c r="BY184" s="21">
        <v>2</v>
      </c>
    </row>
    <row r="185" spans="1:77" x14ac:dyDescent="0.25">
      <c r="A185" t="s">
        <v>134</v>
      </c>
      <c r="B185">
        <v>13</v>
      </c>
      <c r="C185" s="21">
        <v>3</v>
      </c>
      <c r="D185" t="s">
        <v>45</v>
      </c>
      <c r="E185">
        <v>12</v>
      </c>
      <c r="F185" s="21">
        <v>3</v>
      </c>
      <c r="G185" t="s">
        <v>45</v>
      </c>
      <c r="H185">
        <v>-9</v>
      </c>
      <c r="I185" s="21">
        <v>3</v>
      </c>
      <c r="J185" t="s">
        <v>45</v>
      </c>
      <c r="K185">
        <v>11</v>
      </c>
      <c r="L185" s="21">
        <v>3</v>
      </c>
      <c r="O185" s="21">
        <v>3</v>
      </c>
      <c r="P185" t="s">
        <v>740</v>
      </c>
      <c r="Q185">
        <v>-2</v>
      </c>
      <c r="R185" s="21">
        <v>3</v>
      </c>
      <c r="S185" s="21" t="s">
        <v>124</v>
      </c>
      <c r="T185">
        <v>-14</v>
      </c>
      <c r="U185" s="21">
        <v>3</v>
      </c>
      <c r="V185" t="s">
        <v>737</v>
      </c>
      <c r="W185" s="21">
        <v>-3</v>
      </c>
      <c r="X185" s="21">
        <v>3</v>
      </c>
      <c r="Y185" s="4" t="s">
        <v>731</v>
      </c>
      <c r="Z185">
        <v>8</v>
      </c>
      <c r="AA185">
        <v>3</v>
      </c>
      <c r="AB185" s="21" t="s">
        <v>710</v>
      </c>
      <c r="AC185">
        <v>-7</v>
      </c>
      <c r="AD185">
        <v>3</v>
      </c>
      <c r="AE185" t="s">
        <v>498</v>
      </c>
      <c r="AF185" s="21">
        <v>-19</v>
      </c>
      <c r="AG185" s="22">
        <v>3</v>
      </c>
      <c r="AH185" t="s">
        <v>498</v>
      </c>
      <c r="AI185">
        <v>-21</v>
      </c>
      <c r="AJ185">
        <v>3</v>
      </c>
      <c r="AK185" s="21" t="s">
        <v>628</v>
      </c>
      <c r="AL185">
        <v>-1</v>
      </c>
      <c r="AM185">
        <v>3</v>
      </c>
      <c r="AN185" t="s">
        <v>628</v>
      </c>
      <c r="AO185" s="21">
        <v>2</v>
      </c>
      <c r="AP185" s="21">
        <v>3</v>
      </c>
      <c r="AQ185" t="s">
        <v>628</v>
      </c>
      <c r="AR185">
        <v>4</v>
      </c>
      <c r="AS185">
        <v>3</v>
      </c>
      <c r="AT185" s="21" t="s">
        <v>916</v>
      </c>
      <c r="AU185">
        <v>5</v>
      </c>
      <c r="AV185">
        <v>3</v>
      </c>
      <c r="AW185">
        <v>0</v>
      </c>
      <c r="AX185" s="21" t="s">
        <v>9</v>
      </c>
      <c r="AY185" s="21">
        <v>3</v>
      </c>
      <c r="AZ185" t="s">
        <v>628</v>
      </c>
      <c r="BA185">
        <v>25</v>
      </c>
      <c r="BB185">
        <v>3</v>
      </c>
      <c r="BC185" s="21"/>
      <c r="BE185">
        <v>3</v>
      </c>
      <c r="BH185" s="21">
        <v>3</v>
      </c>
      <c r="BK185" s="21">
        <v>3</v>
      </c>
      <c r="BM185" s="21">
        <v>3</v>
      </c>
      <c r="BP185" s="21">
        <v>3</v>
      </c>
      <c r="BS185" s="21">
        <v>3</v>
      </c>
      <c r="BV185" s="21">
        <v>3</v>
      </c>
      <c r="BY185" s="21">
        <v>3</v>
      </c>
    </row>
    <row r="186" spans="1:77" x14ac:dyDescent="0.25">
      <c r="A186" t="s">
        <v>85</v>
      </c>
      <c r="B186">
        <v>13</v>
      </c>
      <c r="C186" s="21">
        <v>4</v>
      </c>
      <c r="D186" t="s">
        <v>85</v>
      </c>
      <c r="E186">
        <v>12</v>
      </c>
      <c r="F186" s="21">
        <v>4</v>
      </c>
      <c r="G186" t="s">
        <v>710</v>
      </c>
      <c r="H186">
        <v>-9</v>
      </c>
      <c r="I186" s="21">
        <v>4</v>
      </c>
      <c r="J186" t="s">
        <v>710</v>
      </c>
      <c r="K186">
        <v>11</v>
      </c>
      <c r="L186" s="21">
        <v>4</v>
      </c>
      <c r="O186" s="21">
        <v>4</v>
      </c>
      <c r="P186" t="s">
        <v>134</v>
      </c>
      <c r="Q186">
        <v>-2</v>
      </c>
      <c r="R186" s="21">
        <v>4</v>
      </c>
      <c r="S186" s="21" t="s">
        <v>134</v>
      </c>
      <c r="T186">
        <v>-14</v>
      </c>
      <c r="U186" s="21">
        <v>4</v>
      </c>
      <c r="V186" t="s">
        <v>134</v>
      </c>
      <c r="W186" s="21">
        <v>-3</v>
      </c>
      <c r="X186" s="21">
        <v>4</v>
      </c>
      <c r="Y186" s="4" t="s">
        <v>134</v>
      </c>
      <c r="Z186">
        <v>8</v>
      </c>
      <c r="AA186">
        <v>4</v>
      </c>
      <c r="AB186" s="21" t="s">
        <v>134</v>
      </c>
      <c r="AC186">
        <v>-7</v>
      </c>
      <c r="AD186">
        <v>4</v>
      </c>
      <c r="AE186" t="s">
        <v>45</v>
      </c>
      <c r="AF186" s="21">
        <v>-19</v>
      </c>
      <c r="AG186" s="22">
        <v>4</v>
      </c>
      <c r="AH186" t="s">
        <v>45</v>
      </c>
      <c r="AI186">
        <v>-21</v>
      </c>
      <c r="AJ186">
        <v>4</v>
      </c>
      <c r="AK186" s="21" t="s">
        <v>45</v>
      </c>
      <c r="AL186">
        <v>-1</v>
      </c>
      <c r="AM186">
        <v>4</v>
      </c>
      <c r="AN186" t="s">
        <v>45</v>
      </c>
      <c r="AO186" s="21">
        <v>2</v>
      </c>
      <c r="AP186" s="21">
        <v>4</v>
      </c>
      <c r="AQ186" t="s">
        <v>45</v>
      </c>
      <c r="AR186">
        <v>4</v>
      </c>
      <c r="AS186">
        <v>4</v>
      </c>
      <c r="AT186" s="21" t="s">
        <v>628</v>
      </c>
      <c r="AU186">
        <v>5</v>
      </c>
      <c r="AV186">
        <v>4</v>
      </c>
      <c r="AW186">
        <v>0</v>
      </c>
      <c r="AX186" s="21" t="s">
        <v>9</v>
      </c>
      <c r="AY186" s="21">
        <v>4</v>
      </c>
      <c r="AZ186" t="s">
        <v>45</v>
      </c>
      <c r="BA186">
        <v>25</v>
      </c>
      <c r="BB186">
        <v>4</v>
      </c>
      <c r="BC186" s="21"/>
      <c r="BE186">
        <v>4</v>
      </c>
      <c r="BH186" s="21">
        <v>4</v>
      </c>
      <c r="BK186" s="21">
        <v>4</v>
      </c>
      <c r="BM186" s="21">
        <v>4</v>
      </c>
      <c r="BP186" s="21">
        <v>4</v>
      </c>
      <c r="BS186" s="21">
        <v>4</v>
      </c>
      <c r="BV186" s="21">
        <v>4</v>
      </c>
      <c r="BY186" s="21">
        <v>4</v>
      </c>
    </row>
    <row r="187" spans="1:77" x14ac:dyDescent="0.25">
      <c r="C187" s="21">
        <v>1</v>
      </c>
      <c r="F187" s="21">
        <v>1</v>
      </c>
      <c r="I187" s="21">
        <v>1</v>
      </c>
      <c r="L187" s="21">
        <v>1</v>
      </c>
      <c r="O187" s="21">
        <v>1</v>
      </c>
      <c r="R187" s="21">
        <v>1</v>
      </c>
      <c r="S187" s="21"/>
      <c r="U187" s="21">
        <v>1</v>
      </c>
      <c r="W187" s="21"/>
      <c r="X187" s="21">
        <v>1</v>
      </c>
      <c r="AA187">
        <v>1</v>
      </c>
      <c r="AB187" s="21"/>
      <c r="AD187">
        <v>1</v>
      </c>
      <c r="AF187" s="21"/>
      <c r="AG187" s="22">
        <v>1</v>
      </c>
      <c r="AJ187">
        <v>1</v>
      </c>
      <c r="AK187" s="21"/>
      <c r="AM187">
        <v>1</v>
      </c>
      <c r="AO187" s="21"/>
      <c r="AP187" s="21">
        <v>1</v>
      </c>
      <c r="AS187">
        <v>1</v>
      </c>
      <c r="AT187" s="21"/>
      <c r="AV187">
        <v>1</v>
      </c>
      <c r="AX187" s="21"/>
      <c r="AY187" s="21">
        <v>1</v>
      </c>
      <c r="BC187" s="21">
        <v>1</v>
      </c>
      <c r="BE187">
        <v>1</v>
      </c>
      <c r="BG187" s="21"/>
      <c r="BK187" s="21">
        <v>1</v>
      </c>
      <c r="BM187" s="21">
        <v>1</v>
      </c>
      <c r="BP187" s="21">
        <v>1</v>
      </c>
      <c r="BS187" s="21">
        <v>1</v>
      </c>
      <c r="BV187" s="21">
        <v>1</v>
      </c>
      <c r="BY187" s="21">
        <v>1</v>
      </c>
    </row>
    <row r="188" spans="1:77" x14ac:dyDescent="0.25">
      <c r="C188" s="21">
        <v>2</v>
      </c>
      <c r="F188" s="21">
        <v>2</v>
      </c>
      <c r="I188" s="21">
        <v>2</v>
      </c>
      <c r="L188" s="21">
        <v>2</v>
      </c>
      <c r="O188" s="21">
        <v>2</v>
      </c>
      <c r="R188" s="21">
        <v>2</v>
      </c>
      <c r="S188" s="21"/>
      <c r="U188" s="21">
        <v>2</v>
      </c>
      <c r="W188" s="21"/>
      <c r="X188" s="21">
        <v>2</v>
      </c>
      <c r="AA188">
        <v>2</v>
      </c>
      <c r="AB188" s="21"/>
      <c r="AD188">
        <v>2</v>
      </c>
      <c r="AF188" s="21"/>
      <c r="AG188" s="22">
        <v>2</v>
      </c>
      <c r="AJ188">
        <v>2</v>
      </c>
      <c r="AK188" s="21"/>
      <c r="AM188">
        <v>2</v>
      </c>
      <c r="AO188" s="21"/>
      <c r="AP188" s="21">
        <v>2</v>
      </c>
      <c r="AS188">
        <v>2</v>
      </c>
      <c r="AT188" s="21"/>
      <c r="AV188">
        <v>2</v>
      </c>
      <c r="AX188" s="21"/>
      <c r="AY188" s="21">
        <v>2</v>
      </c>
      <c r="BC188" s="21">
        <v>2</v>
      </c>
      <c r="BE188">
        <v>2</v>
      </c>
      <c r="BG188" s="21"/>
      <c r="BK188" s="21">
        <v>2</v>
      </c>
      <c r="BM188" s="21">
        <v>2</v>
      </c>
      <c r="BP188" s="21">
        <v>2</v>
      </c>
      <c r="BS188" s="21">
        <v>2</v>
      </c>
      <c r="BV188" s="21">
        <v>2</v>
      </c>
      <c r="BY188" s="21">
        <v>2</v>
      </c>
    </row>
    <row r="189" spans="1:77" x14ac:dyDescent="0.25">
      <c r="C189" s="21">
        <v>3</v>
      </c>
      <c r="F189" s="21">
        <v>3</v>
      </c>
      <c r="I189" s="21">
        <v>3</v>
      </c>
      <c r="L189" s="21">
        <v>3</v>
      </c>
      <c r="O189" s="21">
        <v>3</v>
      </c>
      <c r="R189" s="21">
        <v>3</v>
      </c>
      <c r="S189" s="21"/>
      <c r="U189" s="21">
        <v>3</v>
      </c>
      <c r="W189" s="21"/>
      <c r="X189" s="21">
        <v>3</v>
      </c>
      <c r="AA189">
        <v>3</v>
      </c>
      <c r="AB189" s="21"/>
      <c r="AD189">
        <v>3</v>
      </c>
      <c r="AF189" s="21"/>
      <c r="AG189" s="22">
        <v>3</v>
      </c>
      <c r="AJ189">
        <v>3</v>
      </c>
      <c r="AK189" s="21"/>
      <c r="AM189">
        <v>3</v>
      </c>
      <c r="AO189" s="21"/>
      <c r="AP189" s="21">
        <v>3</v>
      </c>
      <c r="AS189">
        <v>3</v>
      </c>
      <c r="AT189" s="21"/>
      <c r="AV189">
        <v>3</v>
      </c>
      <c r="AX189" s="21"/>
      <c r="AY189" s="21">
        <v>3</v>
      </c>
      <c r="BC189" s="21">
        <v>3</v>
      </c>
      <c r="BE189">
        <v>3</v>
      </c>
      <c r="BG189" s="21"/>
      <c r="BK189" s="21">
        <v>3</v>
      </c>
      <c r="BM189" s="21">
        <v>3</v>
      </c>
      <c r="BP189" s="21">
        <v>3</v>
      </c>
      <c r="BS189" s="21">
        <v>3</v>
      </c>
      <c r="BV189" s="21">
        <v>3</v>
      </c>
      <c r="BY189" s="21">
        <v>3</v>
      </c>
    </row>
    <row r="190" spans="1:77" x14ac:dyDescent="0.25">
      <c r="C190" s="21">
        <v>4</v>
      </c>
      <c r="F190" s="21">
        <v>4</v>
      </c>
      <c r="I190" s="21">
        <v>4</v>
      </c>
      <c r="L190" s="21">
        <v>4</v>
      </c>
      <c r="O190" s="21">
        <v>4</v>
      </c>
      <c r="R190" s="21">
        <v>4</v>
      </c>
      <c r="S190" s="21"/>
      <c r="U190" s="21">
        <v>4</v>
      </c>
      <c r="W190" s="21"/>
      <c r="X190" s="21">
        <v>4</v>
      </c>
      <c r="AA190">
        <v>4</v>
      </c>
      <c r="AB190" s="21"/>
      <c r="AD190">
        <v>4</v>
      </c>
      <c r="AF190" s="21"/>
      <c r="AG190" s="22">
        <v>4</v>
      </c>
      <c r="AJ190">
        <v>4</v>
      </c>
      <c r="AK190" s="21"/>
      <c r="AM190">
        <v>4</v>
      </c>
      <c r="AO190" s="21"/>
      <c r="AP190" s="21">
        <v>4</v>
      </c>
      <c r="AS190">
        <v>4</v>
      </c>
      <c r="AT190" s="21"/>
      <c r="AV190">
        <v>4</v>
      </c>
      <c r="AX190" s="21"/>
      <c r="AY190" s="21">
        <v>4</v>
      </c>
      <c r="BC190" s="21">
        <v>4</v>
      </c>
      <c r="BE190">
        <v>4</v>
      </c>
      <c r="BG190" s="21"/>
      <c r="BK190" s="21">
        <v>4</v>
      </c>
      <c r="BM190" s="21">
        <v>4</v>
      </c>
      <c r="BP190" s="21">
        <v>4</v>
      </c>
      <c r="BS190" s="21">
        <v>4</v>
      </c>
      <c r="BV190" s="21">
        <v>4</v>
      </c>
      <c r="BY190" s="21">
        <v>4</v>
      </c>
    </row>
    <row r="191" spans="1:77" x14ac:dyDescent="0.25">
      <c r="C191" s="21">
        <v>1</v>
      </c>
      <c r="F191" s="21">
        <v>1</v>
      </c>
      <c r="I191" s="21">
        <v>1</v>
      </c>
      <c r="L191" s="21">
        <v>1</v>
      </c>
      <c r="O191" s="21">
        <v>1</v>
      </c>
      <c r="R191" s="21">
        <v>1</v>
      </c>
      <c r="S191" s="21"/>
      <c r="U191" s="21">
        <v>1</v>
      </c>
      <c r="W191" s="21"/>
      <c r="X191" s="21">
        <v>1</v>
      </c>
      <c r="AA191">
        <v>1</v>
      </c>
      <c r="AB191" s="21"/>
      <c r="AD191">
        <v>1</v>
      </c>
      <c r="AF191" s="21"/>
      <c r="AG191" s="22">
        <v>1</v>
      </c>
      <c r="AJ191">
        <v>1</v>
      </c>
      <c r="AK191" s="21"/>
      <c r="AM191">
        <v>1</v>
      </c>
      <c r="AO191" s="21"/>
      <c r="AP191" s="21">
        <v>1</v>
      </c>
      <c r="AS191">
        <v>1</v>
      </c>
      <c r="AT191" s="21"/>
      <c r="AV191">
        <v>1</v>
      </c>
      <c r="AX191" s="21"/>
      <c r="AY191" s="21">
        <v>1</v>
      </c>
      <c r="BC191" s="21">
        <v>1</v>
      </c>
      <c r="BE191">
        <v>1</v>
      </c>
      <c r="BG191" s="21"/>
      <c r="BK191" s="21">
        <v>1</v>
      </c>
      <c r="BM191" s="21">
        <v>1</v>
      </c>
      <c r="BP191" s="21">
        <v>1</v>
      </c>
      <c r="BS191" s="21">
        <v>1</v>
      </c>
      <c r="BV191" s="21">
        <v>1</v>
      </c>
      <c r="BY191" s="21">
        <v>1</v>
      </c>
    </row>
    <row r="192" spans="1:77" x14ac:dyDescent="0.25">
      <c r="C192" s="21">
        <v>2</v>
      </c>
      <c r="F192" s="21">
        <v>2</v>
      </c>
      <c r="I192" s="21">
        <v>2</v>
      </c>
      <c r="L192" s="21">
        <v>2</v>
      </c>
      <c r="O192" s="21">
        <v>2</v>
      </c>
      <c r="R192" s="21">
        <v>2</v>
      </c>
      <c r="S192" s="21"/>
      <c r="U192" s="21">
        <v>2</v>
      </c>
      <c r="W192" s="21"/>
      <c r="X192" s="21">
        <v>2</v>
      </c>
      <c r="AA192">
        <v>2</v>
      </c>
      <c r="AB192" s="21"/>
      <c r="AD192">
        <v>2</v>
      </c>
      <c r="AF192" s="21"/>
      <c r="AG192" s="22">
        <v>2</v>
      </c>
      <c r="AJ192">
        <v>2</v>
      </c>
      <c r="AK192" s="21"/>
      <c r="AM192">
        <v>2</v>
      </c>
      <c r="AO192" s="21"/>
      <c r="AP192" s="21">
        <v>2</v>
      </c>
      <c r="AS192">
        <v>2</v>
      </c>
      <c r="AT192" s="21"/>
      <c r="AV192">
        <v>2</v>
      </c>
      <c r="AX192" s="21"/>
      <c r="AY192" s="21">
        <v>2</v>
      </c>
      <c r="BC192" s="21">
        <v>2</v>
      </c>
      <c r="BE192">
        <v>2</v>
      </c>
      <c r="BG192" s="21"/>
      <c r="BK192" s="21">
        <v>2</v>
      </c>
      <c r="BM192" s="21">
        <v>2</v>
      </c>
      <c r="BP192" s="21">
        <v>2</v>
      </c>
      <c r="BS192" s="21">
        <v>2</v>
      </c>
      <c r="BV192" s="21">
        <v>2</v>
      </c>
      <c r="BY192" s="21">
        <v>2</v>
      </c>
    </row>
    <row r="193" spans="3:77" x14ac:dyDescent="0.25">
      <c r="C193" s="21">
        <v>3</v>
      </c>
      <c r="F193" s="21">
        <v>3</v>
      </c>
      <c r="I193" s="21">
        <v>3</v>
      </c>
      <c r="L193" s="21">
        <v>3</v>
      </c>
      <c r="O193" s="21">
        <v>3</v>
      </c>
      <c r="R193" s="21">
        <v>3</v>
      </c>
      <c r="S193" s="21"/>
      <c r="U193" s="21">
        <v>3</v>
      </c>
      <c r="W193" s="21"/>
      <c r="X193" s="21">
        <v>3</v>
      </c>
      <c r="AA193">
        <v>3</v>
      </c>
      <c r="AB193" s="21"/>
      <c r="AD193">
        <v>3</v>
      </c>
      <c r="AF193" s="21"/>
      <c r="AG193" s="22">
        <v>3</v>
      </c>
      <c r="AJ193">
        <v>3</v>
      </c>
      <c r="AK193" s="21"/>
      <c r="AM193">
        <v>3</v>
      </c>
      <c r="AO193" s="21"/>
      <c r="AP193" s="21">
        <v>3</v>
      </c>
      <c r="AS193">
        <v>3</v>
      </c>
      <c r="AT193" s="21"/>
      <c r="AV193">
        <v>3</v>
      </c>
      <c r="AX193" s="21"/>
      <c r="AY193" s="21">
        <v>3</v>
      </c>
      <c r="BC193" s="21">
        <v>3</v>
      </c>
      <c r="BE193">
        <v>3</v>
      </c>
      <c r="BG193" s="21"/>
      <c r="BK193" s="21">
        <v>3</v>
      </c>
      <c r="BM193" s="21">
        <v>3</v>
      </c>
      <c r="BP193" s="21">
        <v>3</v>
      </c>
      <c r="BS193" s="21">
        <v>3</v>
      </c>
      <c r="BV193" s="21">
        <v>3</v>
      </c>
      <c r="BY193" s="21">
        <v>3</v>
      </c>
    </row>
    <row r="194" spans="3:77" x14ac:dyDescent="0.25">
      <c r="C194" s="21">
        <v>4</v>
      </c>
      <c r="F194" s="21">
        <v>4</v>
      </c>
      <c r="I194" s="21">
        <v>4</v>
      </c>
      <c r="L194" s="21">
        <v>4</v>
      </c>
      <c r="O194" s="21">
        <v>4</v>
      </c>
      <c r="R194" s="21">
        <v>4</v>
      </c>
      <c r="S194" s="21"/>
      <c r="U194" s="21">
        <v>4</v>
      </c>
      <c r="W194" s="21"/>
      <c r="X194" s="21">
        <v>4</v>
      </c>
      <c r="AA194">
        <v>4</v>
      </c>
      <c r="AB194" s="21"/>
      <c r="AD194">
        <v>4</v>
      </c>
      <c r="AF194" s="21"/>
      <c r="AG194" s="22">
        <v>4</v>
      </c>
      <c r="AJ194">
        <v>4</v>
      </c>
      <c r="AK194" s="21"/>
      <c r="AM194">
        <v>4</v>
      </c>
      <c r="AO194" s="21"/>
      <c r="AP194" s="21">
        <v>4</v>
      </c>
      <c r="AS194">
        <v>4</v>
      </c>
      <c r="AT194" s="21"/>
      <c r="AV194">
        <v>4</v>
      </c>
      <c r="AX194" s="21"/>
      <c r="AY194" s="21">
        <v>4</v>
      </c>
      <c r="BC194" s="21">
        <v>4</v>
      </c>
      <c r="BE194">
        <v>4</v>
      </c>
      <c r="BG194" s="21"/>
      <c r="BK194" s="21">
        <v>4</v>
      </c>
      <c r="BM194" s="21">
        <v>4</v>
      </c>
      <c r="BP194" s="21">
        <v>4</v>
      </c>
      <c r="BS194" s="21">
        <v>4</v>
      </c>
      <c r="BV194" s="21">
        <v>4</v>
      </c>
      <c r="BY194" s="21">
        <v>4</v>
      </c>
    </row>
    <row r="195" spans="3:77" x14ac:dyDescent="0.25">
      <c r="AG195" s="2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53-2F47-457E-BDB2-0BAE96931713}">
  <dimension ref="A1:BK186"/>
  <sheetViews>
    <sheetView topLeftCell="A20" workbookViewId="0">
      <selection activeCell="C24" sqref="C24"/>
    </sheetView>
  </sheetViews>
  <sheetFormatPr defaultRowHeight="15" x14ac:dyDescent="0.25"/>
  <cols>
    <col min="3" max="3" width="16.140625" bestFit="1" customWidth="1"/>
    <col min="37" max="37" width="16.7109375" bestFit="1" customWidth="1"/>
  </cols>
  <sheetData>
    <row r="1" spans="1:4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J1" s="3"/>
      <c r="AK1" s="3"/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50" t="s">
        <v>632</v>
      </c>
      <c r="B2" s="50" t="s">
        <v>633</v>
      </c>
      <c r="C2" s="13" t="str">
        <f t="shared" ref="C2:C65" si="0">A2&amp;" "&amp;B2</f>
        <v>Jessica Alvaro</v>
      </c>
      <c r="D2" s="7">
        <v>6</v>
      </c>
      <c r="E2" s="7">
        <v>-2</v>
      </c>
      <c r="F2" s="7">
        <v>-1</v>
      </c>
      <c r="G2" s="7">
        <v>-5</v>
      </c>
      <c r="H2" s="7">
        <v>12</v>
      </c>
      <c r="I2" s="7">
        <v>1</v>
      </c>
      <c r="J2" s="7">
        <v>-16</v>
      </c>
      <c r="K2" s="7">
        <v>-3</v>
      </c>
      <c r="L2" s="7">
        <v>-10</v>
      </c>
      <c r="M2" s="7">
        <v>-3</v>
      </c>
      <c r="N2" s="7">
        <v>-12</v>
      </c>
      <c r="O2" s="7">
        <v>0</v>
      </c>
      <c r="P2" s="7" t="s">
        <v>9</v>
      </c>
      <c r="Q2" s="7">
        <v>9</v>
      </c>
      <c r="R2" s="7">
        <v>-12</v>
      </c>
      <c r="S2" s="7">
        <v>12</v>
      </c>
      <c r="T2" s="7">
        <v>-8</v>
      </c>
      <c r="U2" s="7" t="s">
        <v>9</v>
      </c>
      <c r="V2" s="7" t="s">
        <v>9</v>
      </c>
      <c r="W2" s="7" t="s">
        <v>9</v>
      </c>
      <c r="X2" s="7" t="s">
        <v>9</v>
      </c>
      <c r="Y2" s="40">
        <f t="shared" ref="Y2:Y65" si="1">SUM(D2:X2)</f>
        <v>-32</v>
      </c>
      <c r="Z2" s="2">
        <f t="shared" ref="Z2:Z65" si="2">SUM(AA2:AC2)</f>
        <v>16</v>
      </c>
      <c r="AA2" s="2">
        <f t="shared" ref="AA2:AA65" si="3">COUNTIF(D2:X2,"&gt;0")</f>
        <v>5</v>
      </c>
      <c r="AB2" s="2">
        <f t="shared" ref="AB2:AB65" si="4">COUNTIF(D2:X2,0)</f>
        <v>1</v>
      </c>
      <c r="AC2" s="2">
        <f t="shared" ref="AC2:AC65" si="5">COUNTIF(D2:X2,"&lt;0")</f>
        <v>10</v>
      </c>
      <c r="AE2">
        <f t="shared" ref="AE2:AE65" si="6">IF(ISERROR(VLOOKUP($C2,$A$115:$C$186,3,FALSE)=1),0,IF(VLOOKUP($C2,$A$115:$C$186,3,FALSE)=1,1,0))+IF(ISERROR(VLOOKUP($C2,$D$115:$F$186,3,FALSE)=1),0,IF(VLOOKUP($C2,$D$115:$F$186,3,FALSE)=1,1,0))+IF(ISERROR(VLOOKUP($C2,$G$115:$I$186,3,FALSE)=1),0,IF(VLOOKUP($C2,$G$115:$I$186,3,FALSE)=1,1,0))+IF(ISERROR(VLOOKUP($C2,$J$115:$L$186,3,FALSE)=1),0,IF(VLOOKUP($C2,$J$115:$L$186,3,FALSE)=1,1,0))+IF(ISERROR(VLOOKUP($C2,$M$115:$O$186,3,FALSE)=1),0,IF(VLOOKUP($C2,$M$115:$O$186,3,FALSE)=1,1,0))+IF(ISERROR(VLOOKUP($C2,$P$115:$R$186,3,FALSE)=1),0,IF(VLOOKUP($C2,$P$115:$R$186,3,FALSE)=1,1,0))+IF(ISERROR(VLOOKUP($C2,$S$115:$U$186,3,FALSE)=1),0,IF(VLOOKUP($C2,$S$115:$U$186,3,FALSE)=1,1,0))+IF(ISERROR(VLOOKUP($C2,$V$115:$X$186,3,FALSE)=1),0,IF(VLOOKUP($C2,$V$115:$X$186,3,FALSE)=1,1,0))+IF(ISERROR(VLOOKUP($C2,$Y$115:$AA$186,3,FALSE)=1),0,IF(VLOOKUP($C2,$Y$115:$AA$186,3,FALSE)=1,1,0))+IF(ISERROR(VLOOKUP($C2,$AB$115:$AD$186,3,FALSE)=1),0,IF(VLOOKUP($C2,$AB$115:$AD$186,3,FALSE)=1,1,0))+IF(ISERROR(VLOOKUP($C2,$AE$115:$AG$186,3,FALSE)=1),0,IF(VLOOKUP($C2,$AE$115:$AG$186,3,FALSE)=1,1,0))+IF(ISERROR(VLOOKUP($C2,$AH$115:$AJ$186,3,FALSE)=1),0,IF(VLOOKUP($C2,$AH$115:$AJ$186,3,FALSE)=1,1,0))+IF(ISERROR(VLOOKUP($C2,$AK$115:$AM$186,3,FALSE)=1),0,IF(VLOOKUP($C2,$AK$115:$AM$186,3,FALSE)=1,1,0))+IF(ISERROR(VLOOKUP($C2,$AN$115:$AP$186,3,FALSE)=1),0,IF(VLOOKUP($C2,$AN$115:$AP$186,3,FALSE)=1,1,0))+IF(ISERROR(VLOOKUP($C2,$AQ$115:$AS$186,3,FALSE)=1),0,IF(VLOOKUP($C2,$AQ$115:$AS$186,3,FALSE)=1,1,0))+IF(ISERROR(VLOOKUP($C2,$AT$115:$AV$186,3,FALSE)=1),0,IF(VLOOKUP($C2,$AT$115:$AV$186,3,FALSE)=1,1,0))+IF(ISERROR(VLOOKUP($C2,$AW$115:$AY$186,3,FALSE)=1),0,IF(VLOOKUP($C2,$AW$115:$AY$186,3,FALSE)=1,1,0))+IF(ISERROR(VLOOKUP($C2,$AZ$115:$BB$186,3,FALSE)=1),0,IF(VLOOKUP($C2,$AZ$115:$BB$186,3,FALSE)=1,1,0))+IF(ISERROR(VLOOKUP($C2,$BC$115:$BE$186,3,FALSE)=1),0,IF(VLOOKUP($C2,$BC$115:$BE$186,3,FALSE)=1,1,0))+IF(ISERROR(VLOOKUP($C2,$BF$115:$BH$186,3,FALSE)=1),0,IF(VLOOKUP($C2,$BF$115:$BH$186,3,FALSE)=1,1,0))+IF(ISERROR(VLOOKUP($C2,$BI$115:$BK$186,3,FALSE)=1),0,IF(VLOOKUP($C2,$BI$115:$BK$186,3,FALSE)=1,1,0))</f>
        <v>1</v>
      </c>
      <c r="AF2">
        <f t="shared" ref="AF2:AF65" si="7">IF(ISERROR(VLOOKUP($C2,$A$115:$C$186,3,FALSE)=2),0,IF(VLOOKUP($C2,$A$115:$C$186,3,FALSE)=2,1,0))+IF(ISERROR(VLOOKUP($C2,$D$115:$F$186,3,FALSE)=2),0,IF(VLOOKUP($C2,$D$115:$F$186,3,FALSE)=2,1,0))+IF(ISERROR(VLOOKUP($C2,$G$115:$I$186,3,FALSE)=2),0,IF(VLOOKUP($C2,$G$115:$I$186,3,FALSE)=2,1,0))+IF(ISERROR(VLOOKUP($C2,$J$115:$L$186,3,FALSE)=2),0,IF(VLOOKUP($C2,$J$115:$L$186,3,FALSE)=2,1,0))+IF(ISERROR(VLOOKUP($C2,$M$115:$O$186,3,FALSE)=2),0,IF(VLOOKUP($C2,$M$115:$O$186,3,FALSE)=2,1,0))+IF(ISERROR(VLOOKUP($C2,$P$115:$R$186,3,FALSE)=2),0,IF(VLOOKUP($C2,$P$115:$R$186,3,FALSE)=2,1,0))+IF(ISERROR(VLOOKUP($C2,$S$115:$U$186,3,FALSE)=2),0,IF(VLOOKUP($C2,$S$115:$U$186,3,FALSE)=2,1,0))+IF(ISERROR(VLOOKUP($C2,$V$115:$X$186,3,FALSE)=2),0,IF(VLOOKUP($C2,$V$115:$X$186,3,FALSE)=2,1,0))+IF(ISERROR(VLOOKUP($C2,$Y$115:$AA$186,3,FALSE)=2),0,IF(VLOOKUP($C2,$Y$115:$AA$186,3,FALSE)=2,1,0))+IF(ISERROR(VLOOKUP($C2,$AB$115:$AD$186,3,FALSE)=2),0,IF(VLOOKUP($C2,$AB$115:$AD$186,3,FALSE)=2,1,0))+IF(ISERROR(VLOOKUP($C2,$AE$115:$AG$186,3,FALSE)=2),0,IF(VLOOKUP($C2,$AE$115:$AG$186,3,FALSE)=2,1,0))+IF(ISERROR(VLOOKUP($C2,$AH$115:$AJ$186,3,FALSE)=2),0,IF(VLOOKUP($C2,$AH$115:$AJ$186,3,FALSE)=2,1,0))+IF(ISERROR(VLOOKUP($C2,$AK$115:$AM$186,3,FALSE)=2),0,IF(VLOOKUP($C2,$AK$115:$AM$186,3,FALSE)=2,1,0))+IF(ISERROR(VLOOKUP($C2,$AN$115:$AP$186,3,FALSE)=2),0,IF(VLOOKUP($C2,$AN$115:$AP$186,3,FALSE)=2,1,0))+IF(ISERROR(VLOOKUP($C2,$AQ$115:$AS$186,3,FALSE)=2),0,IF(VLOOKUP($C2,$AQ$115:$AS$186,3,FALSE)=2,1,0))+IF(ISERROR(VLOOKUP($C2,$AT$115:$AV$186,3,FALSE)=2),0,IF(VLOOKUP($C2,$AT$115:$AV$186,3,FALSE)=2,1,0))+IF(ISERROR(VLOOKUP($C2,$AW$115:$AY$186,3,FALSE)=2),0,IF(VLOOKUP($C2,$AW$115:$AY$186,3,FALSE)=2,1,0))+IF(ISERROR(VLOOKUP($C2,$AZ$115:$BB$186,3,FALSE)=2),0,IF(VLOOKUP($C2,$AZ$115:$BB$186,3,FALSE)=2,1,0))+IF(ISERROR(VLOOKUP($C2,$BC$115:$BE$186,3,FALSE)=2),0,IF(VLOOKUP($C2,$BC$115:$BE$186,3,FALSE)=2,1,0))+IF(ISERROR(VLOOKUP($C2,$BF$115:$BH$186,3,FALSE)=2),0,IF(VLOOKUP($C2,$BF$115:$BH$186,3,FALSE)=2,1,0))+IF(ISERROR(VLOOKUP($C2,$BI$115:$BK$186,3,FALSE)=2),0,IF(VLOOKUP($C2,$BI$115:$BK$186,3,FALSE)=2,1,0))</f>
        <v>3</v>
      </c>
      <c r="AG2">
        <f t="shared" ref="AG2:AG65" si="8">IF(ISERROR(VLOOKUP($C2,$A$115:$C$186,3,FALSE)=3),0,IF(VLOOKUP($C2,$A$115:$C$186,3,FALSE)=3,1,0))+IF(ISERROR(VLOOKUP($C2,$D$115:$F$186,3,FALSE)=3),0,IF(VLOOKUP($C2,$D$115:$F$186,3,FALSE)=3,1,0))+IF(ISERROR(VLOOKUP($C2,$G$115:$I$186,3,FALSE)=3),0,IF(VLOOKUP($C2,$G$115:$I$186,3,FALSE)=3,1,0))+IF(ISERROR(VLOOKUP($C2,$J$115:$L$186,3,FALSE)=3),0,IF(VLOOKUP($C2,$J$115:$L$186,3,FALSE)=3,1,0))+IF(ISERROR(VLOOKUP($C2,$M$115:$O$186,3,FALSE)=3),0,IF(VLOOKUP($C2,$M$115:$O$186,3,FALSE)=3,1,0))+IF(ISERROR(VLOOKUP($C2,$P$115:$R$186,3,FALSE)=3),0,IF(VLOOKUP($C2,$P$115:$R$186,3,FALSE)=3,1,0))+IF(ISERROR(VLOOKUP($C2,$S$115:$U$186,3,FALSE)=3),0,IF(VLOOKUP($C2,$S$115:$U$186,3,FALSE)=3,1,0))+IF(ISERROR(VLOOKUP($C2,$V$115:$X$186,3,FALSE)=3),0,IF(VLOOKUP($C2,$V$115:$X$186,3,FALSE)=3,1,0))+IF(ISERROR(VLOOKUP($C2,$Y$115:$AA$186,3,FALSE)=3),0,IF(VLOOKUP($C2,$Y$115:$AA$186,3,FALSE)=3,1,0))+IF(ISERROR(VLOOKUP($C2,$AB$115:$AD$186,3,FALSE)=3),0,IF(VLOOKUP($C2,$AB$115:$AD$186,3,FALSE)=3,1,0))+IF(ISERROR(VLOOKUP($C2,$AE$115:$AG$186,3,FALSE)=3),0,IF(VLOOKUP($C2,$AE$115:$AG$186,3,FALSE)=3,1,0))+IF(ISERROR(VLOOKUP($C2,$AH$115:$AJ$186,3,FALSE)=3),0,IF(VLOOKUP($C2,$AH$115:$AJ$186,3,FALSE)=3,1,0))+IF(ISERROR(VLOOKUP($C2,$AK$115:$AM$186,3,FALSE)=3),0,IF(VLOOKUP($C2,$AK$115:$AM$186,3,FALSE)=3,1,0))+IF(ISERROR(VLOOKUP($C2,$AN$115:$AP$186,3,FALSE)=3),0,IF(VLOOKUP($C2,$AN$115:$AP$186,3,FALSE)=3,1,0))+IF(ISERROR(VLOOKUP($C2,$AQ$115:$AS$186,3,FALSE)=3),0,IF(VLOOKUP($C2,$AQ$115:$AS$186,3,FALSE)=3,1,0))+IF(ISERROR(VLOOKUP($C2,$AT$115:$AV$186,3,FALSE)=3),0,IF(VLOOKUP($C2,$AT$115:$AV$186,3,FALSE)=3,1,0))+IF(ISERROR(VLOOKUP($C2,$AW$115:$AY$186,3,FALSE)=3),0,IF(VLOOKUP($C2,$AW$115:$AY$186,3,FALSE)=3,1,0))+IF(ISERROR(VLOOKUP($C2,$AZ$115:$BB$186,3,FALSE)=3),0,IF(VLOOKUP($C2,$AZ$115:$BB$186,3,FALSE)=3,1,0))+IF(ISERROR(VLOOKUP($C2,$BC$115:$BE$186,3,FALSE)=3),0,IF(VLOOKUP($C2,$BC$115:$BE$186,3,FALSE)=3,1,0))+IF(ISERROR(VLOOKUP($C2,$BF$115:$BH$186,3,FALSE)=3),0,IF(VLOOKUP($C2,$BF$115:$BH$186,3,FALSE)=3,1,0))+IF(ISERROR(VLOOKUP($C2,$BI$115:$BK$186,3,FALSE)=3),0,IF(VLOOKUP($C2,$BI$115:$BK$186,3,FALSE)=3,1,0))</f>
        <v>3</v>
      </c>
      <c r="AH2">
        <f t="shared" ref="AH2:AH65" si="9">IF(ISERROR(VLOOKUP($C2,$A$115:$C$186,3,FALSE)=4),0,IF(VLOOKUP($C2,$A$115:$C$186,3,FALSE)=4,1,0))+IF(ISERROR(VLOOKUP($C2,$D$115:$F$186,3,FALSE)=4),0,IF(VLOOKUP($C2,$D$115:$F$186,3,FALSE)=4,1,0))+IF(ISERROR(VLOOKUP($C2,$G$115:$I$186,3,FALSE)=4),0,IF(VLOOKUP($C2,$G$115:$I$186,3,FALSE)=4,1,0))+IF(ISERROR(VLOOKUP($C2,$J$115:$L$186,3,FALSE)=4),0,IF(VLOOKUP($C2,$J$115:$L$186,3,FALSE)=4,1,0))+IF(ISERROR(VLOOKUP($C2,$M$115:$O$186,3,FALSE)=4),0,IF(VLOOKUP($C2,$M$115:$O$186,3,FALSE)=4,1,0))+IF(ISERROR(VLOOKUP($C2,$P$115:$R$186,3,FALSE)=4),0,IF(VLOOKUP($C2,$P$115:$R$186,3,FALSE)=4,1,0))+IF(ISERROR(VLOOKUP($C2,$S$115:$U$186,3,FALSE)=4),0,IF(VLOOKUP($C2,$S$115:$U$186,3,FALSE)=4,1,0))+IF(ISERROR(VLOOKUP($C2,$V$115:$X$186,3,FALSE)=4),0,IF(VLOOKUP($C2,$V$115:$X$186,3,FALSE)=4,1,0))+IF(ISERROR(VLOOKUP($C2,$Y$115:$AA$186,3,FALSE)=4),0,IF(VLOOKUP($C2,$Y$115:$AA$186,3,FALSE)=4,1,0))+IF(ISERROR(VLOOKUP($C2,$AB$115:$AD$186,3,FALSE)=4),0,IF(VLOOKUP($C2,$AB$115:$AD$186,3,FALSE)=4,1,0))+IF(ISERROR(VLOOKUP($C2,$AE$115:$AG$186,3,FALSE)=4),0,IF(VLOOKUP($C2,$AE$115:$AG$186,3,FALSE)=4,1,0))+IF(ISERROR(VLOOKUP($C2,$AH$115:$AJ$186,3,FALSE)=4),0,IF(VLOOKUP($C2,$AH$115:$AJ$186,3,FALSE)=4,1,0))+IF(ISERROR(VLOOKUP($C2,$AK$115:$AM$186,3,FALSE)=4),0,IF(VLOOKUP($C2,$AK$115:$AM$186,3,FALSE)=4,1,0))+IF(ISERROR(VLOOKUP($C2,$AN$115:$AP$186,3,FALSE)=4),0,IF(VLOOKUP($C2,$AN$115:$AP$186,3,FALSE)=4,1,0))+IF(ISERROR(VLOOKUP($C2,$AQ$115:$AS$186,3,FALSE)=4),0,IF(VLOOKUP($C2,$AQ$115:$AS$186,3,FALSE)=4,1,0))+IF(ISERROR(VLOOKUP($C2,$AT$115:$AV$186,3,FALSE)=4),0,IF(VLOOKUP($C2,$AT$115:$AV$186,3,FALSE)=4,1,0))+IF(ISERROR(VLOOKUP($C2,$AW$115:$AY$186,3,FALSE)=4),0,IF(VLOOKUP($C2,$AW$115:$AY$186,3,FALSE)=4,1,0))+IF(ISERROR(VLOOKUP($C2,$AZ$115:$BB$186,3,FALSE)=4),0,IF(VLOOKUP($C2,$AZ$115:$BB$186,3,FALSE)=4,1,0))+IF(ISERROR(VLOOKUP($C2,$BC$115:$BE$186,3,FALSE)=4),0,IF(VLOOKUP($C2,$BC$115:$BE$186,3,FALSE)=4,1,0))+IF(ISERROR(VLOOKUP($C2,$BF$115:$BH$186,3,FALSE)=4),0,IF(VLOOKUP($C2,$BF$115:$BH$186,3,FALSE)=4,1,0))+IF(ISERROR(VLOOKUP($C2,$BI$115:$BK$186,3,FALSE)=4),0,IF(VLOOKUP($C2,$BI$115:$BK$186,3,FALSE)=4,1,0))</f>
        <v>9</v>
      </c>
      <c r="AI2">
        <f t="shared" ref="AI2:AI65" si="10">SUM(AE2:AH2)</f>
        <v>16</v>
      </c>
      <c r="AJ2" t="str">
        <f>IF(AI2=Z2,"","no")</f>
        <v/>
      </c>
      <c r="AK2" s="13" t="s">
        <v>604</v>
      </c>
      <c r="AL2" s="43">
        <f>COUNTIF($A$115:$BI$130,$AK2)</f>
        <v>0</v>
      </c>
      <c r="AM2" s="43">
        <f>COUNTIF($A$131:$AZ$146,$AK2)</f>
        <v>4</v>
      </c>
      <c r="AN2" s="43">
        <f>COUNTIF($A$147:$AZ$162,$AK2)</f>
        <v>12</v>
      </c>
      <c r="AO2" s="43">
        <f>COUNTIF($A$162:$AZ$186,$AK2)</f>
        <v>0</v>
      </c>
    </row>
    <row r="3" spans="1:41" x14ac:dyDescent="0.25">
      <c r="A3" s="51" t="s">
        <v>104</v>
      </c>
      <c r="B3" s="51" t="s">
        <v>634</v>
      </c>
      <c r="C3" s="13" t="str">
        <f t="shared" si="0"/>
        <v>Ian Andrae</v>
      </c>
      <c r="D3" s="7" t="s">
        <v>9</v>
      </c>
      <c r="E3" s="7">
        <v>-19</v>
      </c>
      <c r="F3" s="7">
        <v>-9</v>
      </c>
      <c r="G3" s="7">
        <v>-5</v>
      </c>
      <c r="H3" s="7">
        <v>13</v>
      </c>
      <c r="I3" s="7">
        <v>-10</v>
      </c>
      <c r="J3" s="7">
        <v>13</v>
      </c>
      <c r="K3" s="7">
        <v>5</v>
      </c>
      <c r="L3" s="7">
        <v>5</v>
      </c>
      <c r="M3" s="7" t="s">
        <v>9</v>
      </c>
      <c r="N3" s="7">
        <v>-17</v>
      </c>
      <c r="O3" s="7">
        <v>6</v>
      </c>
      <c r="P3" s="7">
        <v>-12</v>
      </c>
      <c r="Q3" s="7">
        <v>4</v>
      </c>
      <c r="R3" s="7">
        <v>-5</v>
      </c>
      <c r="S3" s="7">
        <v>-3</v>
      </c>
      <c r="T3" s="7">
        <v>-2</v>
      </c>
      <c r="U3" s="7">
        <v>-19</v>
      </c>
      <c r="V3" s="7" t="s">
        <v>9</v>
      </c>
      <c r="W3" s="7" t="s">
        <v>9</v>
      </c>
      <c r="X3" s="7" t="s">
        <v>9</v>
      </c>
      <c r="Y3" s="40">
        <f t="shared" si="1"/>
        <v>-55</v>
      </c>
      <c r="Z3" s="2">
        <f t="shared" si="2"/>
        <v>16</v>
      </c>
      <c r="AA3" s="2">
        <f t="shared" si="3"/>
        <v>6</v>
      </c>
      <c r="AB3" s="2">
        <f t="shared" si="4"/>
        <v>0</v>
      </c>
      <c r="AC3" s="2">
        <f t="shared" si="5"/>
        <v>10</v>
      </c>
      <c r="AE3">
        <f t="shared" si="6"/>
        <v>0</v>
      </c>
      <c r="AF3">
        <f t="shared" si="7"/>
        <v>1</v>
      </c>
      <c r="AG3">
        <f t="shared" si="8"/>
        <v>0</v>
      </c>
      <c r="AH3">
        <f t="shared" si="9"/>
        <v>15</v>
      </c>
      <c r="AI3">
        <f t="shared" si="10"/>
        <v>16</v>
      </c>
      <c r="AJ3" t="str">
        <f t="shared" ref="AJ3:AJ66" si="11">IF(AI3=Z3,"","no")</f>
        <v/>
      </c>
      <c r="AK3" s="13" t="s">
        <v>608</v>
      </c>
      <c r="AL3" s="43">
        <f t="shared" ref="AL3:AL66" si="12">COUNTIF($A$115:$BI$130,$AK3)</f>
        <v>0</v>
      </c>
      <c r="AM3" s="43">
        <f t="shared" ref="AM3:AM66" si="13">COUNTIF($A$131:$AZ$146,$AK3)</f>
        <v>0</v>
      </c>
      <c r="AN3" s="43">
        <f t="shared" ref="AN3:AN66" si="14">COUNTIF($A$147:$AZ$162,$AK3)</f>
        <v>0</v>
      </c>
      <c r="AO3" s="43">
        <f t="shared" ref="AO3:AO66" si="15">COUNTIF($A$162:$AZ$186,$AK3)</f>
        <v>16</v>
      </c>
    </row>
    <row r="4" spans="1:41" x14ac:dyDescent="0.25">
      <c r="A4" s="50" t="s">
        <v>164</v>
      </c>
      <c r="B4" s="50" t="s">
        <v>411</v>
      </c>
      <c r="C4" s="13" t="str">
        <f t="shared" si="0"/>
        <v>Greg Arnfield</v>
      </c>
      <c r="D4" s="7">
        <v>5</v>
      </c>
      <c r="E4" s="7">
        <v>0</v>
      </c>
      <c r="F4" s="7">
        <v>-16</v>
      </c>
      <c r="G4" s="7">
        <v>-14</v>
      </c>
      <c r="H4" s="7">
        <v>6</v>
      </c>
      <c r="I4" s="7">
        <v>6</v>
      </c>
      <c r="J4" s="7">
        <v>-9</v>
      </c>
      <c r="K4" s="7">
        <v>-3</v>
      </c>
      <c r="L4" s="7">
        <v>0</v>
      </c>
      <c r="M4" s="7">
        <v>-3</v>
      </c>
      <c r="N4" s="7">
        <v>-12</v>
      </c>
      <c r="O4" s="7">
        <v>-11</v>
      </c>
      <c r="P4" s="7">
        <v>11</v>
      </c>
      <c r="Q4" s="7">
        <v>5</v>
      </c>
      <c r="R4" s="7">
        <v>-2</v>
      </c>
      <c r="S4" s="7" t="s">
        <v>9</v>
      </c>
      <c r="T4" s="7">
        <v>15</v>
      </c>
      <c r="U4" s="7">
        <v>4</v>
      </c>
      <c r="V4" s="7">
        <v>-9</v>
      </c>
      <c r="W4" s="7" t="s">
        <v>9</v>
      </c>
      <c r="X4" s="7" t="s">
        <v>9</v>
      </c>
      <c r="Y4" s="40">
        <f t="shared" si="1"/>
        <v>-27</v>
      </c>
      <c r="Z4" s="2">
        <f t="shared" si="2"/>
        <v>18</v>
      </c>
      <c r="AA4" s="2">
        <f t="shared" si="3"/>
        <v>7</v>
      </c>
      <c r="AB4" s="2">
        <f t="shared" si="4"/>
        <v>2</v>
      </c>
      <c r="AC4" s="2">
        <f t="shared" si="5"/>
        <v>9</v>
      </c>
      <c r="AE4">
        <f t="shared" si="6"/>
        <v>0</v>
      </c>
      <c r="AF4">
        <f t="shared" si="7"/>
        <v>8</v>
      </c>
      <c r="AG4">
        <f t="shared" si="8"/>
        <v>10</v>
      </c>
      <c r="AH4">
        <f t="shared" si="9"/>
        <v>0</v>
      </c>
      <c r="AI4">
        <f t="shared" si="10"/>
        <v>18</v>
      </c>
      <c r="AJ4" t="str">
        <f t="shared" si="11"/>
        <v/>
      </c>
      <c r="AK4" s="13" t="s">
        <v>413</v>
      </c>
      <c r="AL4" s="43">
        <f t="shared" si="12"/>
        <v>0</v>
      </c>
      <c r="AM4" s="43">
        <f t="shared" si="13"/>
        <v>17</v>
      </c>
      <c r="AN4" s="43">
        <f t="shared" si="14"/>
        <v>0</v>
      </c>
      <c r="AO4" s="43">
        <f t="shared" si="15"/>
        <v>0</v>
      </c>
    </row>
    <row r="5" spans="1:41" x14ac:dyDescent="0.25">
      <c r="A5" s="50" t="s">
        <v>146</v>
      </c>
      <c r="B5" s="50" t="s">
        <v>206</v>
      </c>
      <c r="C5" s="13" t="str">
        <f t="shared" si="0"/>
        <v>Bruce Bate</v>
      </c>
      <c r="D5" s="7">
        <v>-23</v>
      </c>
      <c r="E5" s="7">
        <v>1</v>
      </c>
      <c r="F5" s="7">
        <v>-1</v>
      </c>
      <c r="G5" s="7">
        <v>-5</v>
      </c>
      <c r="H5" s="7">
        <v>12</v>
      </c>
      <c r="I5" s="7">
        <v>1</v>
      </c>
      <c r="J5" s="7">
        <v>-19</v>
      </c>
      <c r="K5" s="7">
        <v>-3</v>
      </c>
      <c r="L5" s="7">
        <v>-10</v>
      </c>
      <c r="M5" s="7">
        <v>3</v>
      </c>
      <c r="N5" s="7">
        <v>4</v>
      </c>
      <c r="O5" s="7">
        <v>-5</v>
      </c>
      <c r="P5" s="7" t="s">
        <v>9</v>
      </c>
      <c r="Q5" s="7">
        <v>20</v>
      </c>
      <c r="R5" s="7">
        <v>-11</v>
      </c>
      <c r="S5" s="7">
        <v>18</v>
      </c>
      <c r="T5" s="7">
        <v>2</v>
      </c>
      <c r="U5" s="7">
        <v>-7</v>
      </c>
      <c r="V5" s="7" t="s">
        <v>9</v>
      </c>
      <c r="W5" s="7" t="s">
        <v>9</v>
      </c>
      <c r="X5" s="7" t="s">
        <v>9</v>
      </c>
      <c r="Y5" s="40">
        <f t="shared" si="1"/>
        <v>-23</v>
      </c>
      <c r="Z5" s="2">
        <f t="shared" si="2"/>
        <v>17</v>
      </c>
      <c r="AA5" s="2">
        <f t="shared" si="3"/>
        <v>8</v>
      </c>
      <c r="AB5" s="2">
        <f t="shared" si="4"/>
        <v>0</v>
      </c>
      <c r="AC5" s="2">
        <f t="shared" si="5"/>
        <v>9</v>
      </c>
      <c r="AE5">
        <f t="shared" si="6"/>
        <v>4</v>
      </c>
      <c r="AF5">
        <f t="shared" si="7"/>
        <v>9</v>
      </c>
      <c r="AG5">
        <f t="shared" si="8"/>
        <v>2</v>
      </c>
      <c r="AH5">
        <f t="shared" si="9"/>
        <v>2</v>
      </c>
      <c r="AI5">
        <f t="shared" si="10"/>
        <v>17</v>
      </c>
      <c r="AJ5" t="str">
        <f t="shared" si="11"/>
        <v/>
      </c>
      <c r="AK5" s="13" t="s">
        <v>345</v>
      </c>
      <c r="AL5" s="43">
        <f t="shared" si="12"/>
        <v>0</v>
      </c>
      <c r="AM5" s="43">
        <f t="shared" si="13"/>
        <v>0</v>
      </c>
      <c r="AN5" s="43">
        <f t="shared" si="14"/>
        <v>14</v>
      </c>
      <c r="AO5" s="43">
        <f t="shared" si="15"/>
        <v>3</v>
      </c>
    </row>
    <row r="6" spans="1:41" x14ac:dyDescent="0.25">
      <c r="A6" s="51" t="s">
        <v>861</v>
      </c>
      <c r="B6" s="51" t="s">
        <v>862</v>
      </c>
      <c r="C6" s="13" t="str">
        <f t="shared" si="0"/>
        <v>Alister Behenna</v>
      </c>
      <c r="D6" s="7">
        <v>2</v>
      </c>
      <c r="E6" s="7">
        <v>0</v>
      </c>
      <c r="F6" s="7">
        <v>9</v>
      </c>
      <c r="G6" s="7">
        <v>-3</v>
      </c>
      <c r="H6" s="7">
        <v>15</v>
      </c>
      <c r="I6" s="7">
        <v>-1</v>
      </c>
      <c r="J6" s="7">
        <v>-6</v>
      </c>
      <c r="K6" s="7">
        <v>21</v>
      </c>
      <c r="L6" s="7">
        <v>-9</v>
      </c>
      <c r="M6" s="7">
        <v>11</v>
      </c>
      <c r="N6" s="7">
        <v>-4</v>
      </c>
      <c r="O6" s="7">
        <v>0</v>
      </c>
      <c r="P6" s="7">
        <v>3</v>
      </c>
      <c r="Q6" s="7">
        <v>10</v>
      </c>
      <c r="R6" s="7">
        <v>8</v>
      </c>
      <c r="S6" s="7">
        <v>5</v>
      </c>
      <c r="T6" s="7">
        <v>-6</v>
      </c>
      <c r="U6" s="7">
        <v>19</v>
      </c>
      <c r="V6" s="7">
        <v>-1</v>
      </c>
      <c r="W6" s="7" t="s">
        <v>9</v>
      </c>
      <c r="X6" s="7" t="s">
        <v>9</v>
      </c>
      <c r="Y6" s="40">
        <f t="shared" si="1"/>
        <v>73</v>
      </c>
      <c r="Z6" s="2">
        <f t="shared" si="2"/>
        <v>19</v>
      </c>
      <c r="AA6" s="2">
        <f t="shared" si="3"/>
        <v>10</v>
      </c>
      <c r="AB6" s="2">
        <f t="shared" si="4"/>
        <v>2</v>
      </c>
      <c r="AC6" s="2">
        <f t="shared" si="5"/>
        <v>7</v>
      </c>
      <c r="AE6">
        <f t="shared" si="6"/>
        <v>0</v>
      </c>
      <c r="AF6">
        <f t="shared" si="7"/>
        <v>11</v>
      </c>
      <c r="AG6">
        <f t="shared" si="8"/>
        <v>7</v>
      </c>
      <c r="AH6">
        <f t="shared" si="9"/>
        <v>1</v>
      </c>
      <c r="AI6">
        <f t="shared" si="10"/>
        <v>19</v>
      </c>
      <c r="AJ6" t="str">
        <f t="shared" si="11"/>
        <v/>
      </c>
      <c r="AK6" s="13" t="s">
        <v>857</v>
      </c>
      <c r="AL6" s="43">
        <f t="shared" si="12"/>
        <v>0</v>
      </c>
      <c r="AM6" s="43">
        <f t="shared" si="13"/>
        <v>10</v>
      </c>
      <c r="AN6" s="43">
        <f t="shared" si="14"/>
        <v>8</v>
      </c>
      <c r="AO6" s="43">
        <f t="shared" si="15"/>
        <v>0</v>
      </c>
    </row>
    <row r="7" spans="1:41" x14ac:dyDescent="0.25">
      <c r="A7" s="51" t="s">
        <v>10</v>
      </c>
      <c r="B7" s="51" t="s">
        <v>11</v>
      </c>
      <c r="C7" s="13" t="str">
        <f t="shared" si="0"/>
        <v>Garry Benveniste</v>
      </c>
      <c r="D7" s="7">
        <v>-11</v>
      </c>
      <c r="E7" s="7">
        <v>0</v>
      </c>
      <c r="F7" s="7">
        <v>3</v>
      </c>
      <c r="G7" s="7">
        <v>-14</v>
      </c>
      <c r="H7" s="7">
        <v>6</v>
      </c>
      <c r="I7" s="7">
        <v>6</v>
      </c>
      <c r="J7" s="7">
        <v>-9</v>
      </c>
      <c r="K7" s="7">
        <v>-3</v>
      </c>
      <c r="L7" s="7">
        <v>0</v>
      </c>
      <c r="M7" s="7">
        <v>-3</v>
      </c>
      <c r="N7" s="7">
        <v>-12</v>
      </c>
      <c r="O7" s="7">
        <v>0</v>
      </c>
      <c r="P7" s="7">
        <v>1</v>
      </c>
      <c r="Q7" s="7">
        <v>9</v>
      </c>
      <c r="R7" s="7">
        <v>4</v>
      </c>
      <c r="S7" s="7">
        <v>-14</v>
      </c>
      <c r="T7" s="7">
        <v>-5</v>
      </c>
      <c r="U7" s="7">
        <v>0</v>
      </c>
      <c r="V7" s="7">
        <v>-13</v>
      </c>
      <c r="W7" s="7" t="s">
        <v>9</v>
      </c>
      <c r="X7" s="7" t="s">
        <v>9</v>
      </c>
      <c r="Y7" s="40">
        <f t="shared" si="1"/>
        <v>-55</v>
      </c>
      <c r="Z7" s="2">
        <f t="shared" si="2"/>
        <v>19</v>
      </c>
      <c r="AA7" s="2">
        <f t="shared" si="3"/>
        <v>6</v>
      </c>
      <c r="AB7" s="2">
        <f t="shared" si="4"/>
        <v>4</v>
      </c>
      <c r="AC7" s="2">
        <f t="shared" si="5"/>
        <v>9</v>
      </c>
      <c r="AE7">
        <f t="shared" si="6"/>
        <v>0</v>
      </c>
      <c r="AF7">
        <f t="shared" si="7"/>
        <v>0</v>
      </c>
      <c r="AG7">
        <f t="shared" si="8"/>
        <v>2</v>
      </c>
      <c r="AH7">
        <f t="shared" si="9"/>
        <v>17</v>
      </c>
      <c r="AI7">
        <f t="shared" si="10"/>
        <v>19</v>
      </c>
      <c r="AJ7" t="str">
        <f t="shared" si="11"/>
        <v/>
      </c>
      <c r="AK7" s="13" t="s">
        <v>12</v>
      </c>
      <c r="AL7" s="43">
        <f t="shared" si="12"/>
        <v>0</v>
      </c>
      <c r="AM7" s="43">
        <f t="shared" si="13"/>
        <v>18</v>
      </c>
      <c r="AN7" s="43">
        <f t="shared" si="14"/>
        <v>0</v>
      </c>
      <c r="AO7" s="43">
        <f t="shared" si="15"/>
        <v>0</v>
      </c>
    </row>
    <row r="8" spans="1:41" x14ac:dyDescent="0.25">
      <c r="A8" s="51" t="s">
        <v>13</v>
      </c>
      <c r="B8" s="51" t="s">
        <v>14</v>
      </c>
      <c r="C8" s="13" t="str">
        <f t="shared" si="0"/>
        <v>Don Blesing</v>
      </c>
      <c r="D8" s="7">
        <v>-20</v>
      </c>
      <c r="E8" s="7">
        <v>0</v>
      </c>
      <c r="F8" s="7">
        <v>-2</v>
      </c>
      <c r="G8" s="7">
        <v>-3</v>
      </c>
      <c r="H8" s="7">
        <v>3</v>
      </c>
      <c r="I8" s="7">
        <v>4</v>
      </c>
      <c r="J8" s="7">
        <v>1</v>
      </c>
      <c r="K8" s="7">
        <v>-13</v>
      </c>
      <c r="L8" s="7">
        <v>9</v>
      </c>
      <c r="M8" s="7">
        <v>6</v>
      </c>
      <c r="N8" s="7">
        <v>-36</v>
      </c>
      <c r="O8" s="7">
        <v>-16</v>
      </c>
      <c r="P8" s="7">
        <v>-12</v>
      </c>
      <c r="Q8" s="7">
        <v>5</v>
      </c>
      <c r="R8" s="7">
        <v>-8</v>
      </c>
      <c r="S8" s="7">
        <v>6</v>
      </c>
      <c r="T8" s="7">
        <v>-6</v>
      </c>
      <c r="U8" s="7">
        <v>-5</v>
      </c>
      <c r="V8" s="7" t="s">
        <v>9</v>
      </c>
      <c r="W8" s="7" t="s">
        <v>9</v>
      </c>
      <c r="X8" s="7" t="s">
        <v>9</v>
      </c>
      <c r="Y8" s="40">
        <f t="shared" si="1"/>
        <v>-87</v>
      </c>
      <c r="Z8" s="2">
        <f t="shared" si="2"/>
        <v>18</v>
      </c>
      <c r="AA8" s="2">
        <f t="shared" si="3"/>
        <v>7</v>
      </c>
      <c r="AB8" s="2">
        <f t="shared" si="4"/>
        <v>1</v>
      </c>
      <c r="AC8" s="2">
        <f t="shared" si="5"/>
        <v>10</v>
      </c>
      <c r="AE8">
        <f t="shared" si="6"/>
        <v>0</v>
      </c>
      <c r="AF8">
        <f t="shared" si="7"/>
        <v>3</v>
      </c>
      <c r="AG8">
        <f t="shared" si="8"/>
        <v>3</v>
      </c>
      <c r="AH8">
        <f t="shared" si="9"/>
        <v>12</v>
      </c>
      <c r="AI8">
        <f t="shared" si="10"/>
        <v>18</v>
      </c>
      <c r="AJ8" t="str">
        <f t="shared" si="11"/>
        <v/>
      </c>
      <c r="AK8" s="13" t="s">
        <v>15</v>
      </c>
      <c r="AL8" s="43">
        <f t="shared" si="12"/>
        <v>0</v>
      </c>
      <c r="AM8" s="43">
        <f t="shared" si="13"/>
        <v>0</v>
      </c>
      <c r="AN8" s="43">
        <f t="shared" si="14"/>
        <v>0</v>
      </c>
      <c r="AO8" s="43">
        <f t="shared" si="15"/>
        <v>18</v>
      </c>
    </row>
    <row r="9" spans="1:41" x14ac:dyDescent="0.25">
      <c r="A9" s="50" t="s">
        <v>16</v>
      </c>
      <c r="B9" s="51" t="s">
        <v>17</v>
      </c>
      <c r="C9" s="13" t="str">
        <f t="shared" si="0"/>
        <v>Bob Boorman</v>
      </c>
      <c r="D9" s="7" t="s">
        <v>9</v>
      </c>
      <c r="E9" s="7" t="s">
        <v>9</v>
      </c>
      <c r="F9" s="7">
        <v>9</v>
      </c>
      <c r="G9" s="7" t="s">
        <v>9</v>
      </c>
      <c r="H9" s="7" t="s">
        <v>9</v>
      </c>
      <c r="I9" s="7" t="s">
        <v>9</v>
      </c>
      <c r="J9" s="7" t="s">
        <v>9</v>
      </c>
      <c r="K9" s="7">
        <v>-3</v>
      </c>
      <c r="L9" s="7" t="s">
        <v>9</v>
      </c>
      <c r="M9" s="7" t="s">
        <v>9</v>
      </c>
      <c r="N9" s="7" t="s">
        <v>9</v>
      </c>
      <c r="O9" s="7">
        <v>-5</v>
      </c>
      <c r="P9" s="7" t="s">
        <v>9</v>
      </c>
      <c r="Q9" s="7">
        <v>20</v>
      </c>
      <c r="R9" s="7">
        <v>-11</v>
      </c>
      <c r="S9" s="7">
        <v>18</v>
      </c>
      <c r="T9" s="7">
        <v>2</v>
      </c>
      <c r="U9" s="7">
        <v>-7</v>
      </c>
      <c r="V9" s="7" t="s">
        <v>9</v>
      </c>
      <c r="W9" s="7" t="s">
        <v>9</v>
      </c>
      <c r="X9" s="7" t="s">
        <v>9</v>
      </c>
      <c r="Y9" s="40">
        <f t="shared" si="1"/>
        <v>23</v>
      </c>
      <c r="Z9" s="2">
        <f t="shared" si="2"/>
        <v>8</v>
      </c>
      <c r="AA9" s="2">
        <f t="shared" si="3"/>
        <v>4</v>
      </c>
      <c r="AB9" s="2">
        <f t="shared" si="4"/>
        <v>0</v>
      </c>
      <c r="AC9" s="2">
        <f t="shared" si="5"/>
        <v>4</v>
      </c>
      <c r="AE9">
        <f t="shared" si="6"/>
        <v>0</v>
      </c>
      <c r="AF9">
        <f t="shared" si="7"/>
        <v>0</v>
      </c>
      <c r="AG9">
        <f t="shared" si="8"/>
        <v>1</v>
      </c>
      <c r="AH9">
        <f t="shared" si="9"/>
        <v>7</v>
      </c>
      <c r="AI9">
        <f t="shared" si="10"/>
        <v>8</v>
      </c>
      <c r="AJ9" t="str">
        <f t="shared" si="11"/>
        <v/>
      </c>
      <c r="AK9" s="13" t="s">
        <v>18</v>
      </c>
      <c r="AL9" s="43">
        <f t="shared" si="12"/>
        <v>0</v>
      </c>
      <c r="AM9" s="43">
        <f t="shared" si="13"/>
        <v>0</v>
      </c>
      <c r="AN9" s="43">
        <f t="shared" si="14"/>
        <v>8</v>
      </c>
      <c r="AO9" s="43">
        <f t="shared" si="15"/>
        <v>0</v>
      </c>
    </row>
    <row r="10" spans="1:41" x14ac:dyDescent="0.25">
      <c r="A10" s="51" t="s">
        <v>77</v>
      </c>
      <c r="B10" s="51" t="s">
        <v>176</v>
      </c>
      <c r="C10" s="13" t="str">
        <f>A10&amp;" "&amp;B10</f>
        <v>Richard Brown</v>
      </c>
      <c r="D10" s="7">
        <v>2</v>
      </c>
      <c r="E10" s="7">
        <v>2</v>
      </c>
      <c r="F10" s="7">
        <v>18</v>
      </c>
      <c r="G10" s="7">
        <v>9</v>
      </c>
      <c r="H10" s="7">
        <v>-7</v>
      </c>
      <c r="I10" s="7">
        <v>14</v>
      </c>
      <c r="J10" s="7">
        <v>-2</v>
      </c>
      <c r="K10" s="7">
        <v>1</v>
      </c>
      <c r="L10" s="7">
        <v>1</v>
      </c>
      <c r="M10" s="7">
        <v>0</v>
      </c>
      <c r="N10" s="7">
        <v>4</v>
      </c>
      <c r="O10" s="7">
        <v>-7</v>
      </c>
      <c r="P10" s="7" t="s">
        <v>9</v>
      </c>
      <c r="Q10" s="7">
        <v>20</v>
      </c>
      <c r="R10" s="7">
        <v>-11</v>
      </c>
      <c r="S10" s="7">
        <v>18</v>
      </c>
      <c r="T10" s="7">
        <v>-12</v>
      </c>
      <c r="U10" s="7">
        <v>-7</v>
      </c>
      <c r="V10" s="7" t="s">
        <v>9</v>
      </c>
      <c r="W10" s="7" t="s">
        <v>9</v>
      </c>
      <c r="X10" s="7" t="s">
        <v>9</v>
      </c>
      <c r="Y10" s="40">
        <f t="shared" si="1"/>
        <v>43</v>
      </c>
      <c r="Z10" s="2">
        <f t="shared" si="2"/>
        <v>17</v>
      </c>
      <c r="AA10" s="2">
        <f t="shared" si="3"/>
        <v>10</v>
      </c>
      <c r="AB10" s="2">
        <f t="shared" si="4"/>
        <v>1</v>
      </c>
      <c r="AC10" s="2">
        <f t="shared" si="5"/>
        <v>6</v>
      </c>
      <c r="AE10">
        <f t="shared" si="6"/>
        <v>14</v>
      </c>
      <c r="AF10">
        <f t="shared" si="7"/>
        <v>1</v>
      </c>
      <c r="AG10">
        <f t="shared" si="8"/>
        <v>2</v>
      </c>
      <c r="AH10">
        <f t="shared" si="9"/>
        <v>0</v>
      </c>
      <c r="AI10">
        <f t="shared" si="10"/>
        <v>17</v>
      </c>
      <c r="AJ10" t="str">
        <f t="shared" si="11"/>
        <v/>
      </c>
      <c r="AK10" s="13" t="s">
        <v>723</v>
      </c>
      <c r="AL10" s="43">
        <f t="shared" si="12"/>
        <v>0</v>
      </c>
      <c r="AM10" s="43">
        <f t="shared" si="13"/>
        <v>3</v>
      </c>
      <c r="AN10" s="43">
        <f t="shared" si="14"/>
        <v>14</v>
      </c>
      <c r="AO10" s="43">
        <f t="shared" si="15"/>
        <v>0</v>
      </c>
    </row>
    <row r="11" spans="1:41" x14ac:dyDescent="0.25">
      <c r="A11" s="50" t="s">
        <v>16</v>
      </c>
      <c r="B11" s="50" t="s">
        <v>674</v>
      </c>
      <c r="C11" s="13" t="str">
        <f>A11&amp;" "&amp;B11</f>
        <v>Bob Burton</v>
      </c>
      <c r="D11" s="7">
        <v>2</v>
      </c>
      <c r="E11" s="7">
        <v>0</v>
      </c>
      <c r="F11" s="7">
        <v>-2</v>
      </c>
      <c r="G11" s="7">
        <v>-3</v>
      </c>
      <c r="H11" s="7">
        <v>3</v>
      </c>
      <c r="I11" s="7">
        <v>4</v>
      </c>
      <c r="J11" s="7">
        <v>1</v>
      </c>
      <c r="K11" s="7">
        <v>-13</v>
      </c>
      <c r="L11" s="7">
        <v>9</v>
      </c>
      <c r="M11" s="7">
        <v>6</v>
      </c>
      <c r="N11" s="7">
        <v>16</v>
      </c>
      <c r="O11" s="7">
        <v>-16</v>
      </c>
      <c r="P11" s="7">
        <v>-4</v>
      </c>
      <c r="Q11" s="7">
        <v>5</v>
      </c>
      <c r="R11" s="7">
        <v>-3</v>
      </c>
      <c r="S11" s="7">
        <v>-26</v>
      </c>
      <c r="T11" s="7">
        <v>-6</v>
      </c>
      <c r="U11" s="7">
        <v>-5</v>
      </c>
      <c r="V11" s="7" t="s">
        <v>9</v>
      </c>
      <c r="W11" s="7" t="s">
        <v>9</v>
      </c>
      <c r="X11" s="7" t="s">
        <v>9</v>
      </c>
      <c r="Y11" s="40">
        <f t="shared" si="1"/>
        <v>-32</v>
      </c>
      <c r="Z11" s="2">
        <f t="shared" si="2"/>
        <v>18</v>
      </c>
      <c r="AA11" s="2">
        <f t="shared" si="3"/>
        <v>8</v>
      </c>
      <c r="AB11" s="2">
        <f t="shared" si="4"/>
        <v>1</v>
      </c>
      <c r="AC11" s="2">
        <f t="shared" si="5"/>
        <v>9</v>
      </c>
      <c r="AE11">
        <f t="shared" si="6"/>
        <v>2</v>
      </c>
      <c r="AF11">
        <f t="shared" si="7"/>
        <v>1</v>
      </c>
      <c r="AG11">
        <f t="shared" si="8"/>
        <v>9</v>
      </c>
      <c r="AH11">
        <f t="shared" si="9"/>
        <v>6</v>
      </c>
      <c r="AI11">
        <f t="shared" si="10"/>
        <v>18</v>
      </c>
      <c r="AJ11" t="str">
        <f t="shared" si="11"/>
        <v/>
      </c>
      <c r="AK11" s="13" t="s">
        <v>696</v>
      </c>
      <c r="AL11" s="43">
        <f t="shared" si="12"/>
        <v>0</v>
      </c>
      <c r="AM11" s="43">
        <f t="shared" si="13"/>
        <v>0</v>
      </c>
      <c r="AN11" s="43">
        <f t="shared" si="14"/>
        <v>3</v>
      </c>
      <c r="AO11" s="43">
        <f t="shared" si="15"/>
        <v>15</v>
      </c>
    </row>
    <row r="12" spans="1:41" x14ac:dyDescent="0.25">
      <c r="A12" s="51" t="s">
        <v>572</v>
      </c>
      <c r="B12" s="51" t="s">
        <v>19</v>
      </c>
      <c r="C12" s="13" t="str">
        <f t="shared" si="0"/>
        <v>Nick Buvinic</v>
      </c>
      <c r="D12" s="7">
        <v>-23</v>
      </c>
      <c r="E12" s="7" t="s">
        <v>9</v>
      </c>
      <c r="F12" s="7">
        <v>-2</v>
      </c>
      <c r="G12" s="7">
        <v>-3</v>
      </c>
      <c r="H12" s="7">
        <v>3</v>
      </c>
      <c r="I12" s="7">
        <v>4</v>
      </c>
      <c r="J12" s="7" t="s">
        <v>9</v>
      </c>
      <c r="K12" s="7">
        <v>-13</v>
      </c>
      <c r="L12" s="7">
        <v>9</v>
      </c>
      <c r="M12" s="7">
        <v>3</v>
      </c>
      <c r="N12" s="7">
        <v>-36</v>
      </c>
      <c r="O12" s="7" t="s">
        <v>9</v>
      </c>
      <c r="P12" s="7">
        <v>1</v>
      </c>
      <c r="Q12" s="7">
        <v>-3</v>
      </c>
      <c r="R12" s="7" t="s">
        <v>9</v>
      </c>
      <c r="S12" s="7">
        <v>6</v>
      </c>
      <c r="T12" s="7">
        <v>-6</v>
      </c>
      <c r="U12" s="7">
        <v>-5</v>
      </c>
      <c r="V12" s="7" t="s">
        <v>9</v>
      </c>
      <c r="W12" s="7" t="s">
        <v>9</v>
      </c>
      <c r="X12" s="7" t="s">
        <v>9</v>
      </c>
      <c r="Y12" s="40">
        <f t="shared" si="1"/>
        <v>-65</v>
      </c>
      <c r="Z12" s="2">
        <f t="shared" si="2"/>
        <v>14</v>
      </c>
      <c r="AA12" s="2">
        <f t="shared" si="3"/>
        <v>6</v>
      </c>
      <c r="AB12" s="2">
        <f t="shared" si="4"/>
        <v>0</v>
      </c>
      <c r="AC12" s="2">
        <f t="shared" si="5"/>
        <v>8</v>
      </c>
      <c r="AE12">
        <f t="shared" si="6"/>
        <v>13</v>
      </c>
      <c r="AF12">
        <f t="shared" si="7"/>
        <v>1</v>
      </c>
      <c r="AG12">
        <f t="shared" si="8"/>
        <v>0</v>
      </c>
      <c r="AH12">
        <f t="shared" si="9"/>
        <v>0</v>
      </c>
      <c r="AI12">
        <f t="shared" si="10"/>
        <v>14</v>
      </c>
      <c r="AJ12" t="str">
        <f t="shared" si="11"/>
        <v/>
      </c>
      <c r="AK12" s="13" t="s">
        <v>20</v>
      </c>
      <c r="AL12" s="43">
        <f t="shared" si="12"/>
        <v>0</v>
      </c>
      <c r="AM12" s="43">
        <f t="shared" si="13"/>
        <v>0</v>
      </c>
      <c r="AN12" s="43">
        <f t="shared" si="14"/>
        <v>0</v>
      </c>
      <c r="AO12" s="43">
        <f t="shared" si="15"/>
        <v>14</v>
      </c>
    </row>
    <row r="13" spans="1:41" x14ac:dyDescent="0.25">
      <c r="A13" s="51" t="s">
        <v>29</v>
      </c>
      <c r="B13" s="51" t="s">
        <v>30</v>
      </c>
      <c r="C13" s="13" t="str">
        <f t="shared" si="0"/>
        <v>Graham Cass</v>
      </c>
      <c r="D13" s="7">
        <v>-16</v>
      </c>
      <c r="E13" s="7">
        <v>-10</v>
      </c>
      <c r="F13" s="7">
        <v>-17</v>
      </c>
      <c r="G13" s="7">
        <v>-4</v>
      </c>
      <c r="H13" s="7">
        <v>5</v>
      </c>
      <c r="I13" s="7">
        <v>-10</v>
      </c>
      <c r="J13" s="7">
        <v>-1</v>
      </c>
      <c r="K13" s="7">
        <v>-1</v>
      </c>
      <c r="L13" s="7">
        <v>-3</v>
      </c>
      <c r="M13" s="7">
        <v>4</v>
      </c>
      <c r="N13" s="7">
        <v>0</v>
      </c>
      <c r="O13" s="7">
        <v>-20</v>
      </c>
      <c r="P13" s="7">
        <v>-16</v>
      </c>
      <c r="Q13" s="7">
        <v>0</v>
      </c>
      <c r="R13" s="7">
        <v>-1</v>
      </c>
      <c r="S13" s="7">
        <v>-12</v>
      </c>
      <c r="T13" s="7">
        <v>12</v>
      </c>
      <c r="U13" s="7">
        <v>4</v>
      </c>
      <c r="V13" s="7">
        <v>8</v>
      </c>
      <c r="W13" s="7" t="s">
        <v>9</v>
      </c>
      <c r="X13" s="7" t="s">
        <v>9</v>
      </c>
      <c r="Y13" s="40">
        <f t="shared" si="1"/>
        <v>-78</v>
      </c>
      <c r="Z13" s="2">
        <f t="shared" si="2"/>
        <v>19</v>
      </c>
      <c r="AA13" s="2">
        <f t="shared" si="3"/>
        <v>5</v>
      </c>
      <c r="AB13" s="2">
        <f t="shared" si="4"/>
        <v>2</v>
      </c>
      <c r="AC13" s="2">
        <f t="shared" si="5"/>
        <v>12</v>
      </c>
      <c r="AE13">
        <f t="shared" si="6"/>
        <v>18</v>
      </c>
      <c r="AF13">
        <f t="shared" si="7"/>
        <v>1</v>
      </c>
      <c r="AG13">
        <f t="shared" si="8"/>
        <v>0</v>
      </c>
      <c r="AH13">
        <f t="shared" si="9"/>
        <v>0</v>
      </c>
      <c r="AI13">
        <f t="shared" si="10"/>
        <v>19</v>
      </c>
      <c r="AJ13" t="str">
        <f t="shared" si="11"/>
        <v/>
      </c>
      <c r="AK13" s="13" t="s">
        <v>31</v>
      </c>
      <c r="AL13" s="43">
        <f t="shared" si="12"/>
        <v>19</v>
      </c>
      <c r="AM13" s="43">
        <f t="shared" si="13"/>
        <v>0</v>
      </c>
      <c r="AN13" s="43">
        <f t="shared" si="14"/>
        <v>0</v>
      </c>
      <c r="AO13" s="43">
        <f t="shared" si="15"/>
        <v>0</v>
      </c>
    </row>
    <row r="14" spans="1:41" x14ac:dyDescent="0.25">
      <c r="A14" s="50" t="s">
        <v>678</v>
      </c>
      <c r="B14" s="50" t="s">
        <v>178</v>
      </c>
      <c r="C14" s="13" t="str">
        <f t="shared" si="0"/>
        <v>Jon Cooper</v>
      </c>
      <c r="D14" s="7" t="s">
        <v>9</v>
      </c>
      <c r="E14" s="7">
        <v>0</v>
      </c>
      <c r="F14" s="7">
        <v>-2</v>
      </c>
      <c r="G14" s="7" t="s">
        <v>9</v>
      </c>
      <c r="H14" s="7" t="s">
        <v>9</v>
      </c>
      <c r="I14" s="7">
        <v>-5</v>
      </c>
      <c r="J14" s="7">
        <v>1</v>
      </c>
      <c r="K14" s="7" t="s">
        <v>9</v>
      </c>
      <c r="L14" s="7">
        <v>-6</v>
      </c>
      <c r="M14" s="7">
        <v>3</v>
      </c>
      <c r="N14" s="7">
        <v>-17</v>
      </c>
      <c r="O14" s="7">
        <v>-17</v>
      </c>
      <c r="P14" s="7">
        <v>-4</v>
      </c>
      <c r="Q14" s="7">
        <v>-3</v>
      </c>
      <c r="R14" s="7" t="s">
        <v>9</v>
      </c>
      <c r="S14" s="7">
        <v>6</v>
      </c>
      <c r="T14" s="7">
        <v>-6</v>
      </c>
      <c r="U14" s="7">
        <v>1</v>
      </c>
      <c r="V14" s="7" t="s">
        <v>9</v>
      </c>
      <c r="W14" s="7" t="s">
        <v>9</v>
      </c>
      <c r="X14" s="7" t="s">
        <v>9</v>
      </c>
      <c r="Y14" s="40">
        <f t="shared" si="1"/>
        <v>-49</v>
      </c>
      <c r="Z14" s="2">
        <f t="shared" si="2"/>
        <v>13</v>
      </c>
      <c r="AA14" s="2">
        <f t="shared" si="3"/>
        <v>4</v>
      </c>
      <c r="AB14" s="2">
        <f t="shared" si="4"/>
        <v>1</v>
      </c>
      <c r="AC14" s="2">
        <f t="shared" si="5"/>
        <v>8</v>
      </c>
      <c r="AE14">
        <f t="shared" si="6"/>
        <v>1</v>
      </c>
      <c r="AF14">
        <f t="shared" si="7"/>
        <v>9</v>
      </c>
      <c r="AG14">
        <f t="shared" si="8"/>
        <v>3</v>
      </c>
      <c r="AH14">
        <f t="shared" si="9"/>
        <v>0</v>
      </c>
      <c r="AI14">
        <f t="shared" si="10"/>
        <v>13</v>
      </c>
      <c r="AJ14" t="str">
        <f t="shared" si="11"/>
        <v/>
      </c>
      <c r="AK14" s="13" t="s">
        <v>724</v>
      </c>
      <c r="AL14" s="43">
        <f t="shared" si="12"/>
        <v>0</v>
      </c>
      <c r="AM14" s="43">
        <f t="shared" si="13"/>
        <v>0</v>
      </c>
      <c r="AN14" s="43">
        <f t="shared" si="14"/>
        <v>1</v>
      </c>
      <c r="AO14" s="43">
        <f t="shared" si="15"/>
        <v>12</v>
      </c>
    </row>
    <row r="15" spans="1:41" x14ac:dyDescent="0.25">
      <c r="A15" s="51" t="s">
        <v>437</v>
      </c>
      <c r="B15" s="51" t="s">
        <v>744</v>
      </c>
      <c r="C15" s="13" t="str">
        <f t="shared" si="0"/>
        <v>Wayne Darling</v>
      </c>
      <c r="D15" s="7">
        <v>-6</v>
      </c>
      <c r="E15" s="7">
        <v>-19</v>
      </c>
      <c r="F15" s="7">
        <v>-25</v>
      </c>
      <c r="G15" s="7">
        <v>3</v>
      </c>
      <c r="H15" s="7">
        <v>-17</v>
      </c>
      <c r="I15" s="7" t="s">
        <v>9</v>
      </c>
      <c r="J15" s="7">
        <v>1</v>
      </c>
      <c r="K15" s="7">
        <v>-13</v>
      </c>
      <c r="L15" s="7">
        <v>9</v>
      </c>
      <c r="M15" s="7">
        <v>-12</v>
      </c>
      <c r="N15" s="7">
        <v>-17</v>
      </c>
      <c r="O15" s="7">
        <v>-16</v>
      </c>
      <c r="P15" s="7">
        <v>-4</v>
      </c>
      <c r="Q15" s="7">
        <v>-3</v>
      </c>
      <c r="R15" s="7">
        <v>-3</v>
      </c>
      <c r="S15" s="7">
        <v>-26</v>
      </c>
      <c r="T15" s="7" t="s">
        <v>9</v>
      </c>
      <c r="U15" s="7">
        <v>-6</v>
      </c>
      <c r="V15" s="7" t="s">
        <v>9</v>
      </c>
      <c r="W15" s="7" t="s">
        <v>9</v>
      </c>
      <c r="X15" s="7" t="s">
        <v>9</v>
      </c>
      <c r="Y15" s="40">
        <f t="shared" si="1"/>
        <v>-154</v>
      </c>
      <c r="Z15" s="2">
        <f t="shared" si="2"/>
        <v>16</v>
      </c>
      <c r="AA15" s="2">
        <f t="shared" si="3"/>
        <v>3</v>
      </c>
      <c r="AB15" s="2">
        <f t="shared" si="4"/>
        <v>0</v>
      </c>
      <c r="AC15" s="2">
        <f t="shared" si="5"/>
        <v>13</v>
      </c>
      <c r="AE15">
        <f t="shared" si="6"/>
        <v>5</v>
      </c>
      <c r="AF15">
        <f t="shared" si="7"/>
        <v>11</v>
      </c>
      <c r="AG15">
        <f t="shared" si="8"/>
        <v>0</v>
      </c>
      <c r="AH15">
        <f t="shared" si="9"/>
        <v>0</v>
      </c>
      <c r="AI15">
        <f t="shared" si="10"/>
        <v>16</v>
      </c>
      <c r="AJ15" t="str">
        <f t="shared" si="11"/>
        <v/>
      </c>
      <c r="AK15" s="13" t="s">
        <v>725</v>
      </c>
      <c r="AL15" s="43">
        <f t="shared" si="12"/>
        <v>0</v>
      </c>
      <c r="AM15" s="43">
        <f t="shared" si="13"/>
        <v>0</v>
      </c>
      <c r="AN15" s="43">
        <f t="shared" si="14"/>
        <v>0</v>
      </c>
      <c r="AO15" s="43">
        <f t="shared" si="15"/>
        <v>16</v>
      </c>
    </row>
    <row r="16" spans="1:41" x14ac:dyDescent="0.25">
      <c r="A16" s="51" t="s">
        <v>376</v>
      </c>
      <c r="B16" s="50" t="s">
        <v>377</v>
      </c>
      <c r="C16" s="13" t="str">
        <f t="shared" si="0"/>
        <v>Adam Davenport</v>
      </c>
      <c r="D16" s="7" t="s">
        <v>9</v>
      </c>
      <c r="E16" s="7" t="s">
        <v>9</v>
      </c>
      <c r="F16" s="7" t="s">
        <v>9</v>
      </c>
      <c r="G16" s="7" t="s">
        <v>9</v>
      </c>
      <c r="H16" s="7" t="s">
        <v>9</v>
      </c>
      <c r="I16" s="7" t="s">
        <v>9</v>
      </c>
      <c r="J16" s="7" t="s">
        <v>9</v>
      </c>
      <c r="K16" s="7" t="s">
        <v>9</v>
      </c>
      <c r="L16" s="7" t="s">
        <v>9</v>
      </c>
      <c r="M16" s="7">
        <v>-14</v>
      </c>
      <c r="N16" s="7">
        <v>4</v>
      </c>
      <c r="O16" s="7">
        <v>-5</v>
      </c>
      <c r="P16" s="7" t="s">
        <v>9</v>
      </c>
      <c r="Q16" s="7" t="s">
        <v>9</v>
      </c>
      <c r="R16" s="7">
        <v>-12</v>
      </c>
      <c r="S16" s="7">
        <v>12</v>
      </c>
      <c r="T16" s="7">
        <v>-8</v>
      </c>
      <c r="U16" s="7">
        <v>4</v>
      </c>
      <c r="V16" s="7" t="s">
        <v>9</v>
      </c>
      <c r="W16" s="7" t="s">
        <v>9</v>
      </c>
      <c r="X16" s="7" t="s">
        <v>9</v>
      </c>
      <c r="Y16" s="40">
        <f t="shared" si="1"/>
        <v>-19</v>
      </c>
      <c r="Z16" s="2">
        <f t="shared" si="2"/>
        <v>7</v>
      </c>
      <c r="AA16" s="2">
        <f t="shared" si="3"/>
        <v>3</v>
      </c>
      <c r="AB16" s="2">
        <f t="shared" si="4"/>
        <v>0</v>
      </c>
      <c r="AC16" s="2">
        <f t="shared" si="5"/>
        <v>4</v>
      </c>
      <c r="AE16">
        <f t="shared" si="6"/>
        <v>7</v>
      </c>
      <c r="AF16">
        <f t="shared" si="7"/>
        <v>0</v>
      </c>
      <c r="AG16">
        <f t="shared" si="8"/>
        <v>0</v>
      </c>
      <c r="AH16">
        <f t="shared" si="9"/>
        <v>0</v>
      </c>
      <c r="AI16">
        <f t="shared" si="10"/>
        <v>7</v>
      </c>
      <c r="AJ16" t="str">
        <f t="shared" si="11"/>
        <v/>
      </c>
      <c r="AK16" s="13" t="s">
        <v>392</v>
      </c>
      <c r="AL16" s="43">
        <f t="shared" si="12"/>
        <v>1</v>
      </c>
      <c r="AM16" s="43">
        <f t="shared" si="13"/>
        <v>0</v>
      </c>
      <c r="AN16" s="43">
        <f t="shared" si="14"/>
        <v>6</v>
      </c>
      <c r="AO16" s="43">
        <f t="shared" si="15"/>
        <v>0</v>
      </c>
    </row>
    <row r="17" spans="1:41" x14ac:dyDescent="0.25">
      <c r="A17" s="51" t="s">
        <v>89</v>
      </c>
      <c r="B17" s="51" t="s">
        <v>675</v>
      </c>
      <c r="C17" s="13" t="str">
        <f t="shared" si="0"/>
        <v>Ron Davidson</v>
      </c>
      <c r="D17" s="7">
        <v>6</v>
      </c>
      <c r="E17" s="7">
        <v>8</v>
      </c>
      <c r="F17" s="7">
        <v>-1</v>
      </c>
      <c r="G17" s="7">
        <v>-4</v>
      </c>
      <c r="H17" s="7">
        <v>-3</v>
      </c>
      <c r="I17" s="7">
        <v>5</v>
      </c>
      <c r="J17" s="7">
        <v>-8</v>
      </c>
      <c r="K17" s="7">
        <v>-10</v>
      </c>
      <c r="L17" s="7">
        <v>1</v>
      </c>
      <c r="M17" s="7">
        <v>19</v>
      </c>
      <c r="N17" s="7">
        <v>-8</v>
      </c>
      <c r="O17" s="7" t="s">
        <v>9</v>
      </c>
      <c r="P17" s="7">
        <v>1</v>
      </c>
      <c r="Q17" s="7">
        <v>9</v>
      </c>
      <c r="R17" s="7">
        <v>4</v>
      </c>
      <c r="S17" s="7">
        <v>-8</v>
      </c>
      <c r="T17" s="7">
        <v>15</v>
      </c>
      <c r="U17" s="7">
        <v>4</v>
      </c>
      <c r="V17" s="7">
        <v>-9</v>
      </c>
      <c r="W17" s="7" t="s">
        <v>9</v>
      </c>
      <c r="X17" s="7" t="s">
        <v>9</v>
      </c>
      <c r="Y17" s="40">
        <f t="shared" si="1"/>
        <v>21</v>
      </c>
      <c r="Z17" s="2">
        <f t="shared" si="2"/>
        <v>18</v>
      </c>
      <c r="AA17" s="2">
        <f t="shared" si="3"/>
        <v>10</v>
      </c>
      <c r="AB17" s="2">
        <f t="shared" si="4"/>
        <v>0</v>
      </c>
      <c r="AC17" s="2">
        <f t="shared" si="5"/>
        <v>8</v>
      </c>
      <c r="AE17">
        <f t="shared" si="6"/>
        <v>17</v>
      </c>
      <c r="AF17">
        <f t="shared" si="7"/>
        <v>1</v>
      </c>
      <c r="AG17">
        <f t="shared" si="8"/>
        <v>0</v>
      </c>
      <c r="AH17">
        <f t="shared" si="9"/>
        <v>0</v>
      </c>
      <c r="AI17">
        <f t="shared" si="10"/>
        <v>18</v>
      </c>
      <c r="AJ17" t="str">
        <f t="shared" si="11"/>
        <v/>
      </c>
      <c r="AK17" s="13" t="s">
        <v>697</v>
      </c>
      <c r="AL17" s="43">
        <f t="shared" si="12"/>
        <v>0</v>
      </c>
      <c r="AM17" s="43">
        <f t="shared" si="13"/>
        <v>16</v>
      </c>
      <c r="AN17" s="43">
        <f t="shared" si="14"/>
        <v>1</v>
      </c>
      <c r="AO17" s="43">
        <f t="shared" si="15"/>
        <v>0</v>
      </c>
    </row>
    <row r="18" spans="1:41" x14ac:dyDescent="0.25">
      <c r="A18" s="51" t="s">
        <v>40</v>
      </c>
      <c r="B18" s="51" t="s">
        <v>41</v>
      </c>
      <c r="C18" s="13" t="str">
        <f t="shared" si="0"/>
        <v>Brett Davis</v>
      </c>
      <c r="D18" s="7">
        <v>14</v>
      </c>
      <c r="E18" s="7">
        <v>-3</v>
      </c>
      <c r="F18" s="7">
        <v>2</v>
      </c>
      <c r="G18" s="7">
        <v>1</v>
      </c>
      <c r="H18" s="7">
        <v>4</v>
      </c>
      <c r="I18" s="7">
        <v>3</v>
      </c>
      <c r="J18" s="7">
        <v>-2</v>
      </c>
      <c r="K18" s="7">
        <v>6</v>
      </c>
      <c r="L18" s="7">
        <v>16</v>
      </c>
      <c r="M18" s="7">
        <v>-1</v>
      </c>
      <c r="N18" s="7">
        <v>4</v>
      </c>
      <c r="O18" s="7">
        <v>7</v>
      </c>
      <c r="P18" s="7">
        <v>-1</v>
      </c>
      <c r="Q18" s="7">
        <v>6</v>
      </c>
      <c r="R18" s="7">
        <v>2</v>
      </c>
      <c r="S18" s="7">
        <v>1</v>
      </c>
      <c r="T18" s="7">
        <v>14</v>
      </c>
      <c r="U18" s="7">
        <v>-13</v>
      </c>
      <c r="V18" s="7">
        <v>7</v>
      </c>
      <c r="W18" s="7" t="s">
        <v>9</v>
      </c>
      <c r="X18" s="7" t="s">
        <v>9</v>
      </c>
      <c r="Y18" s="40">
        <f t="shared" si="1"/>
        <v>67</v>
      </c>
      <c r="Z18" s="2">
        <f t="shared" si="2"/>
        <v>19</v>
      </c>
      <c r="AA18" s="2">
        <f t="shared" si="3"/>
        <v>14</v>
      </c>
      <c r="AB18" s="2">
        <f t="shared" si="4"/>
        <v>0</v>
      </c>
      <c r="AC18" s="2">
        <f t="shared" si="5"/>
        <v>5</v>
      </c>
      <c r="AE18">
        <f t="shared" si="6"/>
        <v>0</v>
      </c>
      <c r="AF18">
        <f t="shared" si="7"/>
        <v>0</v>
      </c>
      <c r="AG18">
        <f t="shared" si="8"/>
        <v>0</v>
      </c>
      <c r="AH18">
        <f t="shared" si="9"/>
        <v>19</v>
      </c>
      <c r="AI18">
        <f t="shared" si="10"/>
        <v>19</v>
      </c>
      <c r="AJ18" t="str">
        <f t="shared" si="11"/>
        <v/>
      </c>
      <c r="AK18" s="13" t="s">
        <v>42</v>
      </c>
      <c r="AL18" s="43">
        <f t="shared" si="12"/>
        <v>19</v>
      </c>
      <c r="AM18" s="43">
        <f t="shared" si="13"/>
        <v>0</v>
      </c>
      <c r="AN18" s="43">
        <f t="shared" si="14"/>
        <v>0</v>
      </c>
      <c r="AO18" s="43">
        <f t="shared" si="15"/>
        <v>0</v>
      </c>
    </row>
    <row r="19" spans="1:41" x14ac:dyDescent="0.25">
      <c r="A19" s="50" t="s">
        <v>638</v>
      </c>
      <c r="B19" s="50" t="s">
        <v>639</v>
      </c>
      <c r="C19" s="13" t="str">
        <f t="shared" si="0"/>
        <v>Vicki Degenhardt</v>
      </c>
      <c r="D19" s="7">
        <v>2</v>
      </c>
      <c r="E19" s="7">
        <v>-3</v>
      </c>
      <c r="F19" s="7">
        <v>3</v>
      </c>
      <c r="G19" s="7">
        <v>11</v>
      </c>
      <c r="H19" s="7">
        <v>4</v>
      </c>
      <c r="I19" s="7">
        <v>0</v>
      </c>
      <c r="J19" s="7">
        <v>6</v>
      </c>
      <c r="K19" s="7">
        <v>-12</v>
      </c>
      <c r="L19" s="7">
        <v>23</v>
      </c>
      <c r="M19" s="7">
        <v>18</v>
      </c>
      <c r="N19" s="7">
        <v>0</v>
      </c>
      <c r="O19" s="7">
        <v>-8</v>
      </c>
      <c r="P19" s="7">
        <v>-9</v>
      </c>
      <c r="Q19" s="7">
        <v>4</v>
      </c>
      <c r="R19" s="7">
        <v>4</v>
      </c>
      <c r="S19" s="7">
        <v>-14</v>
      </c>
      <c r="T19" s="7">
        <v>-5</v>
      </c>
      <c r="U19" s="7">
        <v>0</v>
      </c>
      <c r="V19" s="7">
        <v>-13</v>
      </c>
      <c r="W19" s="7" t="s">
        <v>9</v>
      </c>
      <c r="X19" s="7" t="s">
        <v>9</v>
      </c>
      <c r="Y19" s="40">
        <f t="shared" si="1"/>
        <v>11</v>
      </c>
      <c r="Z19" s="2">
        <f t="shared" si="2"/>
        <v>19</v>
      </c>
      <c r="AA19" s="2">
        <f t="shared" si="3"/>
        <v>9</v>
      </c>
      <c r="AB19" s="2">
        <f t="shared" si="4"/>
        <v>3</v>
      </c>
      <c r="AC19" s="2">
        <f t="shared" si="5"/>
        <v>7</v>
      </c>
      <c r="AE19">
        <f t="shared" si="6"/>
        <v>14</v>
      </c>
      <c r="AF19">
        <f t="shared" si="7"/>
        <v>5</v>
      </c>
      <c r="AG19">
        <f t="shared" si="8"/>
        <v>0</v>
      </c>
      <c r="AH19">
        <f t="shared" si="9"/>
        <v>0</v>
      </c>
      <c r="AI19">
        <f t="shared" si="10"/>
        <v>19</v>
      </c>
      <c r="AJ19" t="str">
        <f t="shared" si="11"/>
        <v/>
      </c>
      <c r="AK19" s="13" t="s">
        <v>615</v>
      </c>
      <c r="AL19" s="43">
        <f t="shared" si="12"/>
        <v>11</v>
      </c>
      <c r="AM19" s="43">
        <f t="shared" si="13"/>
        <v>7</v>
      </c>
      <c r="AN19" s="43">
        <f t="shared" si="14"/>
        <v>0</v>
      </c>
      <c r="AO19" s="43">
        <f t="shared" si="15"/>
        <v>0</v>
      </c>
    </row>
    <row r="20" spans="1:41" x14ac:dyDescent="0.25">
      <c r="A20" s="51" t="s">
        <v>43</v>
      </c>
      <c r="B20" s="51" t="s">
        <v>44</v>
      </c>
      <c r="C20" s="13" t="str">
        <f t="shared" si="0"/>
        <v>Ross DeLaine</v>
      </c>
      <c r="D20" s="7">
        <v>-20</v>
      </c>
      <c r="E20" s="7">
        <v>0</v>
      </c>
      <c r="F20" s="7">
        <v>-25</v>
      </c>
      <c r="G20" s="7">
        <v>3</v>
      </c>
      <c r="H20" s="7">
        <v>-17</v>
      </c>
      <c r="I20" s="7">
        <v>-5</v>
      </c>
      <c r="J20" s="7">
        <v>-19</v>
      </c>
      <c r="K20" s="7">
        <v>-9</v>
      </c>
      <c r="L20" s="7" t="s">
        <v>9</v>
      </c>
      <c r="M20" s="7">
        <v>6</v>
      </c>
      <c r="N20" s="7">
        <v>-36</v>
      </c>
      <c r="O20" s="7">
        <v>-16</v>
      </c>
      <c r="P20" s="7">
        <v>-4</v>
      </c>
      <c r="Q20" s="7">
        <v>5</v>
      </c>
      <c r="R20" s="7">
        <v>-3</v>
      </c>
      <c r="S20" s="7" t="s">
        <v>9</v>
      </c>
      <c r="T20" s="7">
        <v>-5</v>
      </c>
      <c r="U20" s="7">
        <v>-6</v>
      </c>
      <c r="V20" s="7" t="s">
        <v>9</v>
      </c>
      <c r="W20" s="7" t="s">
        <v>9</v>
      </c>
      <c r="X20" s="7" t="s">
        <v>9</v>
      </c>
      <c r="Y20" s="40">
        <f t="shared" si="1"/>
        <v>-151</v>
      </c>
      <c r="Z20" s="2">
        <f t="shared" si="2"/>
        <v>16</v>
      </c>
      <c r="AA20" s="2">
        <f t="shared" si="3"/>
        <v>3</v>
      </c>
      <c r="AB20" s="2">
        <f t="shared" si="4"/>
        <v>1</v>
      </c>
      <c r="AC20" s="2">
        <f t="shared" si="5"/>
        <v>12</v>
      </c>
      <c r="AE20">
        <f t="shared" si="6"/>
        <v>7</v>
      </c>
      <c r="AF20">
        <f t="shared" si="7"/>
        <v>2</v>
      </c>
      <c r="AG20">
        <f t="shared" si="8"/>
        <v>6</v>
      </c>
      <c r="AH20">
        <f t="shared" si="9"/>
        <v>1</v>
      </c>
      <c r="AI20">
        <f t="shared" si="10"/>
        <v>16</v>
      </c>
      <c r="AJ20" t="str">
        <f t="shared" si="11"/>
        <v/>
      </c>
      <c r="AK20" s="13" t="s">
        <v>45</v>
      </c>
      <c r="AL20" s="43">
        <f t="shared" si="12"/>
        <v>0</v>
      </c>
      <c r="AM20" s="43">
        <f t="shared" si="13"/>
        <v>0</v>
      </c>
      <c r="AN20" s="43">
        <f t="shared" si="14"/>
        <v>0</v>
      </c>
      <c r="AO20" s="43">
        <f t="shared" si="15"/>
        <v>16</v>
      </c>
    </row>
    <row r="21" spans="1:41" x14ac:dyDescent="0.25">
      <c r="A21" s="51" t="s">
        <v>171</v>
      </c>
      <c r="B21" s="51" t="s">
        <v>577</v>
      </c>
      <c r="C21" s="13" t="str">
        <f t="shared" si="0"/>
        <v>Bill Dunbar</v>
      </c>
      <c r="D21" s="7">
        <v>-23</v>
      </c>
      <c r="E21" s="7">
        <v>-19</v>
      </c>
      <c r="F21" s="7">
        <v>-25</v>
      </c>
      <c r="G21" s="7" t="s">
        <v>9</v>
      </c>
      <c r="H21" s="7" t="s">
        <v>9</v>
      </c>
      <c r="I21" s="7">
        <v>-10</v>
      </c>
      <c r="J21" s="7">
        <v>-19</v>
      </c>
      <c r="K21" s="7">
        <v>-8</v>
      </c>
      <c r="L21" s="7">
        <v>5</v>
      </c>
      <c r="M21" s="7" t="s">
        <v>9</v>
      </c>
      <c r="N21" s="7">
        <v>-7</v>
      </c>
      <c r="O21" s="7">
        <v>-15</v>
      </c>
      <c r="P21" s="7">
        <v>4</v>
      </c>
      <c r="Q21" s="7" t="s">
        <v>9</v>
      </c>
      <c r="R21" s="7">
        <v>-8</v>
      </c>
      <c r="S21" s="7">
        <v>-26</v>
      </c>
      <c r="T21" s="7" t="s">
        <v>9</v>
      </c>
      <c r="U21" s="7">
        <v>-16</v>
      </c>
      <c r="V21" s="7" t="s">
        <v>9</v>
      </c>
      <c r="W21" s="7" t="s">
        <v>9</v>
      </c>
      <c r="X21" s="7" t="s">
        <v>9</v>
      </c>
      <c r="Y21" s="40">
        <f t="shared" si="1"/>
        <v>-167</v>
      </c>
      <c r="Z21" s="2">
        <f t="shared" si="2"/>
        <v>13</v>
      </c>
      <c r="AA21" s="2">
        <f t="shared" si="3"/>
        <v>2</v>
      </c>
      <c r="AB21" s="2">
        <f t="shared" si="4"/>
        <v>0</v>
      </c>
      <c r="AC21" s="2">
        <f t="shared" si="5"/>
        <v>11</v>
      </c>
      <c r="AE21">
        <f t="shared" si="6"/>
        <v>11</v>
      </c>
      <c r="AF21">
        <f t="shared" si="7"/>
        <v>2</v>
      </c>
      <c r="AG21">
        <f t="shared" si="8"/>
        <v>0</v>
      </c>
      <c r="AH21">
        <f t="shared" si="9"/>
        <v>0</v>
      </c>
      <c r="AI21">
        <f t="shared" si="10"/>
        <v>13</v>
      </c>
      <c r="AJ21" t="str">
        <f t="shared" si="11"/>
        <v/>
      </c>
      <c r="AK21" s="13" t="s">
        <v>562</v>
      </c>
      <c r="AL21" s="43">
        <f t="shared" si="12"/>
        <v>0</v>
      </c>
      <c r="AM21" s="43">
        <f t="shared" si="13"/>
        <v>0</v>
      </c>
      <c r="AN21" s="43">
        <f t="shared" si="14"/>
        <v>0</v>
      </c>
      <c r="AO21" s="43">
        <f t="shared" si="15"/>
        <v>13</v>
      </c>
    </row>
    <row r="22" spans="1:41" x14ac:dyDescent="0.25">
      <c r="A22" s="51" t="s">
        <v>169</v>
      </c>
      <c r="B22" s="51" t="s">
        <v>378</v>
      </c>
      <c r="C22" s="13" t="str">
        <f t="shared" si="0"/>
        <v>Paul Eckhold</v>
      </c>
      <c r="D22" s="7">
        <v>2</v>
      </c>
      <c r="E22" s="7" t="s">
        <v>9</v>
      </c>
      <c r="F22" s="7">
        <v>-20</v>
      </c>
      <c r="G22" s="7">
        <v>-2</v>
      </c>
      <c r="H22" s="7">
        <v>10</v>
      </c>
      <c r="I22" s="7">
        <v>18</v>
      </c>
      <c r="J22" s="7">
        <v>13</v>
      </c>
      <c r="K22" s="7">
        <v>-9</v>
      </c>
      <c r="L22" s="7">
        <v>10</v>
      </c>
      <c r="M22" s="7">
        <v>10</v>
      </c>
      <c r="N22" s="7">
        <v>-2</v>
      </c>
      <c r="O22" s="7" t="s">
        <v>9</v>
      </c>
      <c r="P22" s="7">
        <v>4</v>
      </c>
      <c r="Q22" s="7">
        <v>19</v>
      </c>
      <c r="R22" s="7">
        <v>-4</v>
      </c>
      <c r="S22" s="7">
        <v>-1</v>
      </c>
      <c r="T22" s="7" t="s">
        <v>9</v>
      </c>
      <c r="U22" s="7">
        <v>-16</v>
      </c>
      <c r="V22" s="7" t="s">
        <v>9</v>
      </c>
      <c r="W22" s="7" t="s">
        <v>9</v>
      </c>
      <c r="X22" s="7" t="s">
        <v>9</v>
      </c>
      <c r="Y22" s="40">
        <f t="shared" si="1"/>
        <v>32</v>
      </c>
      <c r="Z22" s="2">
        <f t="shared" si="2"/>
        <v>15</v>
      </c>
      <c r="AA22" s="2">
        <f t="shared" si="3"/>
        <v>8</v>
      </c>
      <c r="AB22" s="2">
        <f t="shared" si="4"/>
        <v>0</v>
      </c>
      <c r="AC22" s="2">
        <f t="shared" si="5"/>
        <v>7</v>
      </c>
      <c r="AE22">
        <f t="shared" si="6"/>
        <v>10</v>
      </c>
      <c r="AF22">
        <f t="shared" si="7"/>
        <v>5</v>
      </c>
      <c r="AG22">
        <f t="shared" si="8"/>
        <v>0</v>
      </c>
      <c r="AH22">
        <f t="shared" si="9"/>
        <v>0</v>
      </c>
      <c r="AI22">
        <f t="shared" si="10"/>
        <v>15</v>
      </c>
      <c r="AJ22" t="str">
        <f t="shared" si="11"/>
        <v/>
      </c>
      <c r="AK22" s="13" t="s">
        <v>393</v>
      </c>
      <c r="AL22" s="43">
        <f t="shared" si="12"/>
        <v>0</v>
      </c>
      <c r="AM22" s="43">
        <f t="shared" si="13"/>
        <v>0</v>
      </c>
      <c r="AN22" s="43">
        <f t="shared" si="14"/>
        <v>0</v>
      </c>
      <c r="AO22" s="43">
        <f t="shared" si="15"/>
        <v>15</v>
      </c>
    </row>
    <row r="23" spans="1:41" x14ac:dyDescent="0.25">
      <c r="A23" s="50" t="s">
        <v>92</v>
      </c>
      <c r="B23" s="50" t="s">
        <v>379</v>
      </c>
      <c r="C23" s="13" t="str">
        <f t="shared" si="0"/>
        <v>Mark Elgar</v>
      </c>
      <c r="D23" s="7">
        <v>2</v>
      </c>
      <c r="E23" s="7">
        <v>2</v>
      </c>
      <c r="F23" s="7">
        <v>-1</v>
      </c>
      <c r="G23" s="7">
        <v>-4</v>
      </c>
      <c r="H23" s="7">
        <v>-7</v>
      </c>
      <c r="I23" s="7">
        <v>5</v>
      </c>
      <c r="J23" s="7">
        <v>-8</v>
      </c>
      <c r="K23" s="7">
        <v>-10</v>
      </c>
      <c r="L23" s="7">
        <v>26</v>
      </c>
      <c r="M23" s="7" t="s">
        <v>9</v>
      </c>
      <c r="N23" s="7" t="s">
        <v>9</v>
      </c>
      <c r="O23" s="7" t="s">
        <v>9</v>
      </c>
      <c r="P23" s="7" t="s">
        <v>9</v>
      </c>
      <c r="Q23" s="7" t="s">
        <v>9</v>
      </c>
      <c r="R23" s="7" t="s">
        <v>9</v>
      </c>
      <c r="S23" s="7" t="s">
        <v>9</v>
      </c>
      <c r="T23" s="7" t="s">
        <v>9</v>
      </c>
      <c r="U23" s="7" t="s">
        <v>9</v>
      </c>
      <c r="V23" s="7" t="s">
        <v>9</v>
      </c>
      <c r="W23" s="7" t="s">
        <v>9</v>
      </c>
      <c r="X23" s="7" t="s">
        <v>9</v>
      </c>
      <c r="Y23" s="40">
        <f t="shared" si="1"/>
        <v>5</v>
      </c>
      <c r="Z23" s="2">
        <f t="shared" si="2"/>
        <v>9</v>
      </c>
      <c r="AA23" s="2">
        <f t="shared" si="3"/>
        <v>4</v>
      </c>
      <c r="AB23" s="2">
        <f t="shared" si="4"/>
        <v>0</v>
      </c>
      <c r="AC23" s="2">
        <f t="shared" si="5"/>
        <v>5</v>
      </c>
      <c r="AE23">
        <f t="shared" si="6"/>
        <v>0</v>
      </c>
      <c r="AF23">
        <f t="shared" si="7"/>
        <v>1</v>
      </c>
      <c r="AG23">
        <f t="shared" si="8"/>
        <v>8</v>
      </c>
      <c r="AH23">
        <f t="shared" si="9"/>
        <v>0</v>
      </c>
      <c r="AI23">
        <f t="shared" si="10"/>
        <v>9</v>
      </c>
      <c r="AJ23" t="str">
        <f t="shared" si="11"/>
        <v/>
      </c>
      <c r="AK23" s="13" t="s">
        <v>394</v>
      </c>
      <c r="AL23" s="43">
        <f t="shared" si="12"/>
        <v>0</v>
      </c>
      <c r="AM23" s="43">
        <f t="shared" si="13"/>
        <v>8</v>
      </c>
      <c r="AN23" s="43">
        <f t="shared" si="14"/>
        <v>1</v>
      </c>
      <c r="AO23" s="43">
        <f t="shared" si="15"/>
        <v>0</v>
      </c>
    </row>
    <row r="24" spans="1:41" x14ac:dyDescent="0.25">
      <c r="A24" s="51" t="s">
        <v>58</v>
      </c>
      <c r="B24" s="51" t="s">
        <v>670</v>
      </c>
      <c r="C24" s="13" t="str">
        <f t="shared" si="0"/>
        <v>John Evans</v>
      </c>
      <c r="D24" s="7" t="s">
        <v>9</v>
      </c>
      <c r="E24" s="7" t="s">
        <v>9</v>
      </c>
      <c r="F24" s="7" t="s">
        <v>9</v>
      </c>
      <c r="G24" s="7" t="s">
        <v>9</v>
      </c>
      <c r="H24" s="7" t="s">
        <v>9</v>
      </c>
      <c r="I24" s="7" t="s">
        <v>9</v>
      </c>
      <c r="J24" s="7" t="s">
        <v>9</v>
      </c>
      <c r="K24" s="7" t="s">
        <v>9</v>
      </c>
      <c r="L24" s="7" t="s">
        <v>9</v>
      </c>
      <c r="M24" s="7" t="s">
        <v>9</v>
      </c>
      <c r="N24" s="7" t="s">
        <v>9</v>
      </c>
      <c r="O24" s="7" t="s">
        <v>9</v>
      </c>
      <c r="P24" s="7">
        <v>1</v>
      </c>
      <c r="Q24" s="7">
        <v>5</v>
      </c>
      <c r="R24" s="7">
        <v>-3</v>
      </c>
      <c r="S24" s="7">
        <v>-3</v>
      </c>
      <c r="T24" s="7">
        <v>-2</v>
      </c>
      <c r="U24" s="7">
        <v>-6</v>
      </c>
      <c r="V24" s="7" t="s">
        <v>9</v>
      </c>
      <c r="W24" s="7" t="s">
        <v>9</v>
      </c>
      <c r="X24" s="7" t="s">
        <v>9</v>
      </c>
      <c r="Y24" s="40">
        <f t="shared" si="1"/>
        <v>-8</v>
      </c>
      <c r="Z24" s="2">
        <f t="shared" si="2"/>
        <v>6</v>
      </c>
      <c r="AA24" s="2">
        <f t="shared" si="3"/>
        <v>2</v>
      </c>
      <c r="AB24" s="2">
        <f t="shared" si="4"/>
        <v>0</v>
      </c>
      <c r="AC24" s="2">
        <f t="shared" si="5"/>
        <v>4</v>
      </c>
      <c r="AE24">
        <f t="shared" si="6"/>
        <v>0</v>
      </c>
      <c r="AF24">
        <f t="shared" si="7"/>
        <v>1</v>
      </c>
      <c r="AG24">
        <f t="shared" si="8"/>
        <v>5</v>
      </c>
      <c r="AH24">
        <f t="shared" si="9"/>
        <v>0</v>
      </c>
      <c r="AI24">
        <f t="shared" si="10"/>
        <v>6</v>
      </c>
      <c r="AJ24" t="str">
        <f t="shared" si="11"/>
        <v/>
      </c>
      <c r="AK24" s="13" t="s">
        <v>628</v>
      </c>
      <c r="AL24" s="43">
        <f t="shared" si="12"/>
        <v>0</v>
      </c>
      <c r="AM24" s="43">
        <f t="shared" si="13"/>
        <v>0</v>
      </c>
      <c r="AN24" s="43">
        <f t="shared" si="14"/>
        <v>0</v>
      </c>
      <c r="AO24" s="43">
        <f t="shared" si="15"/>
        <v>6</v>
      </c>
    </row>
    <row r="25" spans="1:41" x14ac:dyDescent="0.25">
      <c r="A25" s="51" t="s">
        <v>86</v>
      </c>
      <c r="B25" s="51" t="s">
        <v>746</v>
      </c>
      <c r="C25" s="13" t="str">
        <f t="shared" si="0"/>
        <v>Ashley Farren</v>
      </c>
      <c r="D25" s="7">
        <v>-6</v>
      </c>
      <c r="E25" s="7">
        <v>4</v>
      </c>
      <c r="F25" s="7">
        <v>-9</v>
      </c>
      <c r="G25" s="7">
        <v>-5</v>
      </c>
      <c r="H25" s="7">
        <v>-17</v>
      </c>
      <c r="I25" s="7">
        <v>-5</v>
      </c>
      <c r="J25" s="7">
        <v>13</v>
      </c>
      <c r="K25" s="7">
        <v>-9</v>
      </c>
      <c r="L25" s="7">
        <v>-6</v>
      </c>
      <c r="M25" s="7">
        <v>-12</v>
      </c>
      <c r="N25" s="7">
        <v>-7</v>
      </c>
      <c r="O25" s="7" t="s">
        <v>9</v>
      </c>
      <c r="P25" s="7" t="s">
        <v>9</v>
      </c>
      <c r="Q25" s="7" t="s">
        <v>9</v>
      </c>
      <c r="R25" s="7" t="s">
        <v>9</v>
      </c>
      <c r="S25" s="7" t="s">
        <v>9</v>
      </c>
      <c r="T25" s="7" t="s">
        <v>9</v>
      </c>
      <c r="U25" s="7" t="s">
        <v>9</v>
      </c>
      <c r="V25" s="7" t="s">
        <v>9</v>
      </c>
      <c r="W25" s="7" t="s">
        <v>9</v>
      </c>
      <c r="X25" s="7" t="s">
        <v>9</v>
      </c>
      <c r="Y25" s="40">
        <f t="shared" si="1"/>
        <v>-59</v>
      </c>
      <c r="Z25" s="2">
        <f t="shared" si="2"/>
        <v>11</v>
      </c>
      <c r="AA25" s="2">
        <f t="shared" si="3"/>
        <v>2</v>
      </c>
      <c r="AB25" s="2">
        <f t="shared" si="4"/>
        <v>0</v>
      </c>
      <c r="AC25" s="2">
        <f t="shared" si="5"/>
        <v>9</v>
      </c>
      <c r="AE25">
        <f t="shared" si="6"/>
        <v>0</v>
      </c>
      <c r="AF25">
        <f t="shared" si="7"/>
        <v>1</v>
      </c>
      <c r="AG25">
        <f t="shared" si="8"/>
        <v>10</v>
      </c>
      <c r="AH25">
        <f t="shared" si="9"/>
        <v>0</v>
      </c>
      <c r="AI25">
        <f t="shared" si="10"/>
        <v>11</v>
      </c>
      <c r="AJ25" t="str">
        <f t="shared" si="11"/>
        <v/>
      </c>
      <c r="AK25" s="13" t="s">
        <v>740</v>
      </c>
      <c r="AL25" s="43">
        <f t="shared" si="12"/>
        <v>0</v>
      </c>
      <c r="AM25" s="43">
        <f t="shared" si="13"/>
        <v>0</v>
      </c>
      <c r="AN25" s="43">
        <f t="shared" si="14"/>
        <v>0</v>
      </c>
      <c r="AO25" s="43">
        <f t="shared" si="15"/>
        <v>11</v>
      </c>
    </row>
    <row r="26" spans="1:41" x14ac:dyDescent="0.25">
      <c r="A26" s="51" t="s">
        <v>50</v>
      </c>
      <c r="B26" s="51" t="s">
        <v>51</v>
      </c>
      <c r="C26" s="13" t="str">
        <f t="shared" si="0"/>
        <v>Andrew Feijen</v>
      </c>
      <c r="D26" s="7">
        <v>-16</v>
      </c>
      <c r="E26" s="7">
        <v>-10</v>
      </c>
      <c r="F26" s="7">
        <v>-17</v>
      </c>
      <c r="G26" s="7">
        <v>8</v>
      </c>
      <c r="H26" s="7">
        <v>-16</v>
      </c>
      <c r="I26" s="7">
        <v>10</v>
      </c>
      <c r="J26" s="7">
        <v>14</v>
      </c>
      <c r="K26" s="7">
        <v>-18</v>
      </c>
      <c r="L26" s="7">
        <v>9</v>
      </c>
      <c r="M26" s="7">
        <v>1</v>
      </c>
      <c r="N26" s="7">
        <v>-1</v>
      </c>
      <c r="O26" s="7">
        <v>-12</v>
      </c>
      <c r="P26" s="7">
        <v>15</v>
      </c>
      <c r="Q26" s="7">
        <v>4</v>
      </c>
      <c r="R26" s="7">
        <v>-4</v>
      </c>
      <c r="S26" s="7">
        <v>7</v>
      </c>
      <c r="T26" s="7">
        <v>-5</v>
      </c>
      <c r="U26" s="7">
        <v>10</v>
      </c>
      <c r="V26" s="7">
        <v>-1</v>
      </c>
      <c r="W26" s="7" t="s">
        <v>9</v>
      </c>
      <c r="X26" s="7" t="s">
        <v>9</v>
      </c>
      <c r="Y26" s="40">
        <f t="shared" si="1"/>
        <v>-22</v>
      </c>
      <c r="Z26" s="2">
        <f t="shared" si="2"/>
        <v>19</v>
      </c>
      <c r="AA26" s="2">
        <f t="shared" si="3"/>
        <v>9</v>
      </c>
      <c r="AB26" s="2">
        <f t="shared" si="4"/>
        <v>0</v>
      </c>
      <c r="AC26" s="2">
        <f t="shared" si="5"/>
        <v>10</v>
      </c>
      <c r="AE26">
        <f t="shared" si="6"/>
        <v>0</v>
      </c>
      <c r="AF26">
        <f t="shared" si="7"/>
        <v>0</v>
      </c>
      <c r="AG26">
        <f t="shared" si="8"/>
        <v>0</v>
      </c>
      <c r="AH26">
        <f t="shared" si="9"/>
        <v>19</v>
      </c>
      <c r="AI26">
        <f t="shared" si="10"/>
        <v>19</v>
      </c>
      <c r="AJ26" t="str">
        <f t="shared" si="11"/>
        <v/>
      </c>
      <c r="AK26" s="13" t="s">
        <v>52</v>
      </c>
      <c r="AL26" s="43">
        <f t="shared" si="12"/>
        <v>19</v>
      </c>
      <c r="AM26" s="43">
        <f t="shared" si="13"/>
        <v>0</v>
      </c>
      <c r="AN26" s="43">
        <f t="shared" si="14"/>
        <v>0</v>
      </c>
      <c r="AO26" s="43">
        <f t="shared" si="15"/>
        <v>0</v>
      </c>
    </row>
    <row r="27" spans="1:41" x14ac:dyDescent="0.25">
      <c r="A27" s="51" t="s">
        <v>32</v>
      </c>
      <c r="B27" s="51" t="s">
        <v>381</v>
      </c>
      <c r="C27" s="13" t="str">
        <f t="shared" si="0"/>
        <v>Chris Firth</v>
      </c>
      <c r="D27" s="7">
        <v>1</v>
      </c>
      <c r="E27" s="7">
        <v>3</v>
      </c>
      <c r="F27" s="7">
        <v>10</v>
      </c>
      <c r="G27" s="7">
        <v>-4</v>
      </c>
      <c r="H27" s="7">
        <v>5</v>
      </c>
      <c r="I27" s="7">
        <v>-10</v>
      </c>
      <c r="J27" s="7">
        <v>-1</v>
      </c>
      <c r="K27" s="7">
        <v>-1</v>
      </c>
      <c r="L27" s="7">
        <v>-3</v>
      </c>
      <c r="M27" s="7">
        <v>4</v>
      </c>
      <c r="N27" s="7">
        <v>0</v>
      </c>
      <c r="O27" s="7">
        <v>-20</v>
      </c>
      <c r="P27" s="7">
        <v>-16</v>
      </c>
      <c r="Q27" s="7">
        <v>0</v>
      </c>
      <c r="R27" s="7">
        <v>-1</v>
      </c>
      <c r="S27" s="7">
        <v>-12</v>
      </c>
      <c r="T27" s="7">
        <v>12</v>
      </c>
      <c r="U27" s="7">
        <v>4</v>
      </c>
      <c r="V27" s="7">
        <v>8</v>
      </c>
      <c r="W27" s="7" t="s">
        <v>9</v>
      </c>
      <c r="X27" s="7" t="s">
        <v>9</v>
      </c>
      <c r="Y27" s="40">
        <f t="shared" si="1"/>
        <v>-21</v>
      </c>
      <c r="Z27" s="2">
        <f t="shared" si="2"/>
        <v>19</v>
      </c>
      <c r="AA27" s="2">
        <f t="shared" si="3"/>
        <v>8</v>
      </c>
      <c r="AB27" s="2">
        <f t="shared" si="4"/>
        <v>2</v>
      </c>
      <c r="AC27" s="2">
        <f t="shared" si="5"/>
        <v>9</v>
      </c>
      <c r="AE27">
        <f t="shared" si="6"/>
        <v>0</v>
      </c>
      <c r="AF27">
        <f t="shared" si="7"/>
        <v>17</v>
      </c>
      <c r="AG27">
        <f t="shared" si="8"/>
        <v>2</v>
      </c>
      <c r="AH27">
        <f t="shared" si="9"/>
        <v>0</v>
      </c>
      <c r="AI27">
        <f t="shared" si="10"/>
        <v>19</v>
      </c>
      <c r="AJ27" t="str">
        <f t="shared" si="11"/>
        <v/>
      </c>
      <c r="AK27" s="13" t="s">
        <v>396</v>
      </c>
      <c r="AL27" s="43">
        <f t="shared" si="12"/>
        <v>19</v>
      </c>
      <c r="AM27" s="43">
        <f t="shared" si="13"/>
        <v>0</v>
      </c>
      <c r="AN27" s="43">
        <f t="shared" si="14"/>
        <v>0</v>
      </c>
      <c r="AO27" s="43">
        <f t="shared" si="15"/>
        <v>0</v>
      </c>
    </row>
    <row r="28" spans="1:41" x14ac:dyDescent="0.25">
      <c r="A28" s="50" t="s">
        <v>679</v>
      </c>
      <c r="B28" s="50" t="s">
        <v>680</v>
      </c>
      <c r="C28" s="13" t="str">
        <f t="shared" si="0"/>
        <v>Ellen Garrett</v>
      </c>
      <c r="D28" s="7">
        <v>1</v>
      </c>
      <c r="E28" s="7">
        <v>1</v>
      </c>
      <c r="F28" s="7" t="s">
        <v>9</v>
      </c>
      <c r="G28" s="7">
        <v>-3</v>
      </c>
      <c r="H28" s="7">
        <v>3</v>
      </c>
      <c r="I28" s="7">
        <v>4</v>
      </c>
      <c r="J28" s="7" t="s">
        <v>9</v>
      </c>
      <c r="K28" s="7" t="s">
        <v>9</v>
      </c>
      <c r="L28" s="7" t="s">
        <v>9</v>
      </c>
      <c r="M28" s="7">
        <v>-12</v>
      </c>
      <c r="N28" s="7">
        <v>-2</v>
      </c>
      <c r="O28" s="7">
        <v>-17</v>
      </c>
      <c r="P28" s="7">
        <v>1</v>
      </c>
      <c r="Q28" s="7" t="s">
        <v>9</v>
      </c>
      <c r="R28" s="7">
        <v>-8</v>
      </c>
      <c r="S28" s="7">
        <v>-26</v>
      </c>
      <c r="T28" s="7">
        <v>4</v>
      </c>
      <c r="U28" s="7" t="s">
        <v>9</v>
      </c>
      <c r="V28" s="7" t="s">
        <v>9</v>
      </c>
      <c r="W28" s="7" t="s">
        <v>9</v>
      </c>
      <c r="X28" s="7" t="s">
        <v>9</v>
      </c>
      <c r="Y28" s="40">
        <f t="shared" si="1"/>
        <v>-54</v>
      </c>
      <c r="Z28" s="2">
        <f t="shared" si="2"/>
        <v>12</v>
      </c>
      <c r="AA28" s="2">
        <f t="shared" si="3"/>
        <v>6</v>
      </c>
      <c r="AB28" s="2">
        <f t="shared" si="4"/>
        <v>0</v>
      </c>
      <c r="AC28" s="2">
        <f t="shared" si="5"/>
        <v>6</v>
      </c>
      <c r="AE28">
        <f t="shared" si="6"/>
        <v>2</v>
      </c>
      <c r="AF28">
        <f t="shared" si="7"/>
        <v>6</v>
      </c>
      <c r="AG28">
        <f t="shared" si="8"/>
        <v>3</v>
      </c>
      <c r="AH28">
        <f t="shared" si="9"/>
        <v>1</v>
      </c>
      <c r="AI28">
        <f t="shared" si="10"/>
        <v>12</v>
      </c>
      <c r="AJ28" t="str">
        <f t="shared" si="11"/>
        <v/>
      </c>
      <c r="AK28" s="13" t="s">
        <v>700</v>
      </c>
      <c r="AL28" s="43">
        <f t="shared" si="12"/>
        <v>0</v>
      </c>
      <c r="AM28" s="43">
        <f t="shared" si="13"/>
        <v>0</v>
      </c>
      <c r="AN28" s="43">
        <f t="shared" si="14"/>
        <v>2</v>
      </c>
      <c r="AO28" s="43">
        <f t="shared" si="15"/>
        <v>10</v>
      </c>
    </row>
    <row r="29" spans="1:41" x14ac:dyDescent="0.25">
      <c r="A29" s="51" t="s">
        <v>61</v>
      </c>
      <c r="B29" s="51" t="s">
        <v>62</v>
      </c>
      <c r="C29" s="13" t="str">
        <f t="shared" si="0"/>
        <v>Adrian Green</v>
      </c>
      <c r="D29" s="7">
        <v>1</v>
      </c>
      <c r="E29" s="7">
        <v>3</v>
      </c>
      <c r="F29" s="7">
        <v>10</v>
      </c>
      <c r="G29" s="7">
        <v>-4</v>
      </c>
      <c r="H29" s="7">
        <v>5</v>
      </c>
      <c r="I29" s="7">
        <v>-10</v>
      </c>
      <c r="J29" s="7">
        <v>-1</v>
      </c>
      <c r="K29" s="7">
        <v>-1</v>
      </c>
      <c r="L29" s="7">
        <v>-3</v>
      </c>
      <c r="M29" s="7">
        <v>4</v>
      </c>
      <c r="N29" s="7" t="s">
        <v>9</v>
      </c>
      <c r="O29" s="7">
        <v>-20</v>
      </c>
      <c r="P29" s="7">
        <v>-16</v>
      </c>
      <c r="Q29" s="7">
        <v>0</v>
      </c>
      <c r="R29" s="7">
        <v>-1</v>
      </c>
      <c r="S29" s="7">
        <v>-12</v>
      </c>
      <c r="T29" s="7">
        <v>12</v>
      </c>
      <c r="U29" s="7">
        <v>4</v>
      </c>
      <c r="V29" s="7">
        <v>8</v>
      </c>
      <c r="W29" s="7" t="s">
        <v>9</v>
      </c>
      <c r="X29" s="7" t="s">
        <v>9</v>
      </c>
      <c r="Y29" s="40">
        <f t="shared" si="1"/>
        <v>-21</v>
      </c>
      <c r="Z29" s="2">
        <f t="shared" si="2"/>
        <v>18</v>
      </c>
      <c r="AA29" s="2">
        <f t="shared" si="3"/>
        <v>8</v>
      </c>
      <c r="AB29" s="2">
        <f t="shared" si="4"/>
        <v>1</v>
      </c>
      <c r="AC29" s="2">
        <f t="shared" si="5"/>
        <v>9</v>
      </c>
      <c r="AE29">
        <f t="shared" si="6"/>
        <v>0</v>
      </c>
      <c r="AF29">
        <f t="shared" si="7"/>
        <v>0</v>
      </c>
      <c r="AG29">
        <f t="shared" si="8"/>
        <v>0</v>
      </c>
      <c r="AH29">
        <f t="shared" si="9"/>
        <v>18</v>
      </c>
      <c r="AI29">
        <f t="shared" si="10"/>
        <v>18</v>
      </c>
      <c r="AJ29" t="str">
        <f t="shared" si="11"/>
        <v/>
      </c>
      <c r="AK29" s="13" t="s">
        <v>63</v>
      </c>
      <c r="AL29" s="43">
        <f t="shared" si="12"/>
        <v>18</v>
      </c>
      <c r="AM29" s="43">
        <f t="shared" si="13"/>
        <v>0</v>
      </c>
      <c r="AN29" s="43">
        <f t="shared" si="14"/>
        <v>0</v>
      </c>
      <c r="AO29" s="43">
        <f t="shared" si="15"/>
        <v>0</v>
      </c>
    </row>
    <row r="30" spans="1:41" ht="14.25" customHeight="1" x14ac:dyDescent="0.25">
      <c r="A30" s="51" t="s">
        <v>863</v>
      </c>
      <c r="B30" s="51" t="s">
        <v>62</v>
      </c>
      <c r="C30" s="13" t="str">
        <f t="shared" si="0"/>
        <v>Jayden Green</v>
      </c>
      <c r="D30" s="7" t="s">
        <v>9</v>
      </c>
      <c r="E30" s="7">
        <v>0</v>
      </c>
      <c r="F30" s="7" t="s">
        <v>9</v>
      </c>
      <c r="G30" s="7" t="s">
        <v>9</v>
      </c>
      <c r="H30" s="7" t="s">
        <v>9</v>
      </c>
      <c r="I30" s="7" t="s">
        <v>9</v>
      </c>
      <c r="J30" s="7" t="s">
        <v>9</v>
      </c>
      <c r="K30" s="7" t="s">
        <v>9</v>
      </c>
      <c r="L30" s="7" t="s">
        <v>9</v>
      </c>
      <c r="M30" s="7" t="s">
        <v>9</v>
      </c>
      <c r="N30" s="7" t="s">
        <v>9</v>
      </c>
      <c r="O30" s="7" t="s">
        <v>9</v>
      </c>
      <c r="P30" s="7" t="s">
        <v>9</v>
      </c>
      <c r="Q30" s="7" t="s">
        <v>9</v>
      </c>
      <c r="R30" s="7">
        <v>-8</v>
      </c>
      <c r="S30" s="7" t="s">
        <v>9</v>
      </c>
      <c r="T30" s="7" t="s">
        <v>9</v>
      </c>
      <c r="U30" s="7" t="s">
        <v>9</v>
      </c>
      <c r="V30" s="7" t="s">
        <v>9</v>
      </c>
      <c r="W30" s="7" t="s">
        <v>9</v>
      </c>
      <c r="X30" s="7" t="s">
        <v>9</v>
      </c>
      <c r="Y30" s="40">
        <f t="shared" si="1"/>
        <v>-8</v>
      </c>
      <c r="Z30" s="2">
        <f t="shared" si="2"/>
        <v>2</v>
      </c>
      <c r="AA30" s="2">
        <f t="shared" si="3"/>
        <v>0</v>
      </c>
      <c r="AB30" s="2">
        <f t="shared" si="4"/>
        <v>1</v>
      </c>
      <c r="AC30" s="2">
        <f t="shared" si="5"/>
        <v>1</v>
      </c>
      <c r="AE30">
        <f t="shared" si="6"/>
        <v>2</v>
      </c>
      <c r="AF30">
        <f t="shared" si="7"/>
        <v>0</v>
      </c>
      <c r="AG30">
        <f t="shared" si="8"/>
        <v>0</v>
      </c>
      <c r="AH30">
        <f t="shared" si="9"/>
        <v>0</v>
      </c>
      <c r="AI30">
        <f t="shared" si="10"/>
        <v>2</v>
      </c>
      <c r="AJ30" t="str">
        <f t="shared" si="11"/>
        <v/>
      </c>
      <c r="AK30" s="13" t="s">
        <v>858</v>
      </c>
      <c r="AL30" s="43">
        <f t="shared" si="12"/>
        <v>0</v>
      </c>
      <c r="AM30" s="43">
        <f t="shared" si="13"/>
        <v>0</v>
      </c>
      <c r="AN30" s="43">
        <f t="shared" si="14"/>
        <v>0</v>
      </c>
      <c r="AO30" s="43">
        <f t="shared" si="15"/>
        <v>2</v>
      </c>
    </row>
    <row r="31" spans="1:41" x14ac:dyDescent="0.25">
      <c r="A31" s="51" t="s">
        <v>646</v>
      </c>
      <c r="B31" s="51" t="s">
        <v>647</v>
      </c>
      <c r="C31" s="13" t="str">
        <f t="shared" si="0"/>
        <v>Cassandra Harvey</v>
      </c>
      <c r="D31" s="7">
        <v>1</v>
      </c>
      <c r="E31" s="7">
        <v>3</v>
      </c>
      <c r="F31" s="7">
        <v>10</v>
      </c>
      <c r="G31" s="7">
        <v>-4</v>
      </c>
      <c r="H31" s="7">
        <v>5</v>
      </c>
      <c r="I31" s="7">
        <v>-10</v>
      </c>
      <c r="J31" s="7">
        <v>-1</v>
      </c>
      <c r="K31" s="7">
        <v>-1</v>
      </c>
      <c r="L31" s="7">
        <v>-3</v>
      </c>
      <c r="M31" s="7">
        <v>4</v>
      </c>
      <c r="N31" s="7">
        <v>0</v>
      </c>
      <c r="O31" s="7">
        <v>-20</v>
      </c>
      <c r="P31" s="7">
        <v>-16</v>
      </c>
      <c r="Q31" s="7">
        <v>0</v>
      </c>
      <c r="R31" s="7">
        <v>-1</v>
      </c>
      <c r="S31" s="7">
        <v>-12</v>
      </c>
      <c r="T31" s="7">
        <v>12</v>
      </c>
      <c r="U31" s="7" t="s">
        <v>9</v>
      </c>
      <c r="V31" s="7">
        <v>8</v>
      </c>
      <c r="W31" s="7" t="s">
        <v>9</v>
      </c>
      <c r="X31" s="7" t="s">
        <v>9</v>
      </c>
      <c r="Y31" s="40">
        <f t="shared" si="1"/>
        <v>-25</v>
      </c>
      <c r="Z31" s="2">
        <f t="shared" si="2"/>
        <v>18</v>
      </c>
      <c r="AA31" s="2">
        <f t="shared" si="3"/>
        <v>7</v>
      </c>
      <c r="AB31" s="2">
        <f t="shared" si="4"/>
        <v>2</v>
      </c>
      <c r="AC31" s="2">
        <f t="shared" si="5"/>
        <v>9</v>
      </c>
      <c r="AE31">
        <f t="shared" si="6"/>
        <v>0</v>
      </c>
      <c r="AF31">
        <f t="shared" si="7"/>
        <v>0</v>
      </c>
      <c r="AG31">
        <f t="shared" si="8"/>
        <v>17</v>
      </c>
      <c r="AH31">
        <f t="shared" si="9"/>
        <v>1</v>
      </c>
      <c r="AI31">
        <f t="shared" si="10"/>
        <v>18</v>
      </c>
      <c r="AJ31" t="str">
        <f t="shared" si="11"/>
        <v/>
      </c>
      <c r="AK31" s="13" t="s">
        <v>600</v>
      </c>
      <c r="AL31" s="43">
        <f>COUNTIF($A$115:$BI$130,$AK31)</f>
        <v>18</v>
      </c>
      <c r="AM31" s="43">
        <f t="shared" si="13"/>
        <v>0</v>
      </c>
      <c r="AN31" s="43">
        <f t="shared" si="14"/>
        <v>0</v>
      </c>
      <c r="AO31" s="43">
        <f t="shared" si="15"/>
        <v>0</v>
      </c>
    </row>
    <row r="32" spans="1:41" x14ac:dyDescent="0.25">
      <c r="A32" s="50" t="s">
        <v>682</v>
      </c>
      <c r="B32" s="50" t="s">
        <v>422</v>
      </c>
      <c r="C32" s="13" t="str">
        <f t="shared" si="0"/>
        <v>Stephen Heath</v>
      </c>
      <c r="D32" s="7">
        <v>3</v>
      </c>
      <c r="E32" s="7">
        <v>-2</v>
      </c>
      <c r="F32" s="7">
        <v>11</v>
      </c>
      <c r="G32" s="7">
        <v>-4</v>
      </c>
      <c r="H32" s="7">
        <v>15</v>
      </c>
      <c r="I32" s="7" t="s">
        <v>9</v>
      </c>
      <c r="J32" s="7" t="s">
        <v>9</v>
      </c>
      <c r="K32" s="7">
        <v>-15</v>
      </c>
      <c r="L32" s="7">
        <v>26</v>
      </c>
      <c r="M32" s="7">
        <v>0</v>
      </c>
      <c r="N32" s="7" t="s">
        <v>9</v>
      </c>
      <c r="O32" s="7">
        <v>2</v>
      </c>
      <c r="P32" s="7" t="s">
        <v>9</v>
      </c>
      <c r="Q32" s="7">
        <v>8</v>
      </c>
      <c r="R32" s="7">
        <v>-8</v>
      </c>
      <c r="S32" s="7">
        <v>-5</v>
      </c>
      <c r="T32" s="7">
        <v>-12</v>
      </c>
      <c r="U32" s="7">
        <v>-7</v>
      </c>
      <c r="V32" s="7" t="s">
        <v>9</v>
      </c>
      <c r="W32" s="7" t="s">
        <v>9</v>
      </c>
      <c r="X32" s="7" t="s">
        <v>9</v>
      </c>
      <c r="Y32" s="40">
        <f t="shared" si="1"/>
        <v>12</v>
      </c>
      <c r="Z32" s="2">
        <f t="shared" si="2"/>
        <v>14</v>
      </c>
      <c r="AA32" s="2">
        <f t="shared" si="3"/>
        <v>6</v>
      </c>
      <c r="AB32" s="2">
        <f t="shared" si="4"/>
        <v>1</v>
      </c>
      <c r="AC32" s="2">
        <f t="shared" si="5"/>
        <v>7</v>
      </c>
      <c r="AE32">
        <f t="shared" si="6"/>
        <v>14</v>
      </c>
      <c r="AF32">
        <f t="shared" si="7"/>
        <v>0</v>
      </c>
      <c r="AG32">
        <f t="shared" si="8"/>
        <v>0</v>
      </c>
      <c r="AH32">
        <f t="shared" si="9"/>
        <v>0</v>
      </c>
      <c r="AI32">
        <f t="shared" si="10"/>
        <v>14</v>
      </c>
      <c r="AJ32" t="str">
        <f t="shared" si="11"/>
        <v/>
      </c>
      <c r="AK32" s="13" t="s">
        <v>703</v>
      </c>
      <c r="AL32" s="43">
        <f t="shared" si="12"/>
        <v>0</v>
      </c>
      <c r="AM32" s="43">
        <f t="shared" si="13"/>
        <v>0</v>
      </c>
      <c r="AN32" s="43">
        <f t="shared" si="14"/>
        <v>14</v>
      </c>
      <c r="AO32" s="43">
        <f t="shared" si="15"/>
        <v>0</v>
      </c>
    </row>
    <row r="33" spans="1:41" x14ac:dyDescent="0.25">
      <c r="A33" s="51" t="s">
        <v>648</v>
      </c>
      <c r="B33" s="50" t="s">
        <v>70</v>
      </c>
      <c r="C33" s="13" t="str">
        <f t="shared" si="0"/>
        <v>Charlie Hicks</v>
      </c>
      <c r="D33" s="7">
        <v>6</v>
      </c>
      <c r="E33" s="7">
        <v>-2</v>
      </c>
      <c r="F33" s="7">
        <v>-1</v>
      </c>
      <c r="G33" s="7">
        <v>-5</v>
      </c>
      <c r="H33" s="7">
        <v>12</v>
      </c>
      <c r="I33" s="7">
        <v>1</v>
      </c>
      <c r="J33" s="7">
        <v>-16</v>
      </c>
      <c r="K33" s="7">
        <v>-7</v>
      </c>
      <c r="L33" s="7">
        <v>-10</v>
      </c>
      <c r="M33" s="7">
        <v>-14</v>
      </c>
      <c r="N33" s="7">
        <v>4</v>
      </c>
      <c r="O33" s="7">
        <v>-5</v>
      </c>
      <c r="P33" s="7" t="s">
        <v>9</v>
      </c>
      <c r="Q33" s="7">
        <v>20</v>
      </c>
      <c r="R33" s="7">
        <v>-11</v>
      </c>
      <c r="S33" s="7">
        <v>-14</v>
      </c>
      <c r="T33" s="7">
        <v>-5</v>
      </c>
      <c r="U33" s="7">
        <v>0</v>
      </c>
      <c r="V33" s="7">
        <v>-13</v>
      </c>
      <c r="W33" s="7" t="s">
        <v>9</v>
      </c>
      <c r="X33" s="7" t="s">
        <v>9</v>
      </c>
      <c r="Y33" s="40">
        <f t="shared" si="1"/>
        <v>-60</v>
      </c>
      <c r="Z33" s="2">
        <f t="shared" si="2"/>
        <v>18</v>
      </c>
      <c r="AA33" s="2">
        <f t="shared" si="3"/>
        <v>5</v>
      </c>
      <c r="AB33" s="2">
        <f t="shared" si="4"/>
        <v>1</v>
      </c>
      <c r="AC33" s="2">
        <f t="shared" si="5"/>
        <v>12</v>
      </c>
      <c r="AE33">
        <f t="shared" si="6"/>
        <v>7</v>
      </c>
      <c r="AF33">
        <f t="shared" si="7"/>
        <v>7</v>
      </c>
      <c r="AG33">
        <f t="shared" si="8"/>
        <v>4</v>
      </c>
      <c r="AH33">
        <f t="shared" si="9"/>
        <v>0</v>
      </c>
      <c r="AI33">
        <f t="shared" si="10"/>
        <v>18</v>
      </c>
      <c r="AJ33" t="str">
        <f t="shared" si="11"/>
        <v/>
      </c>
      <c r="AK33" s="13" t="s">
        <v>614</v>
      </c>
      <c r="AL33" s="43">
        <f t="shared" si="12"/>
        <v>0</v>
      </c>
      <c r="AM33" s="43">
        <f t="shared" si="13"/>
        <v>4</v>
      </c>
      <c r="AN33" s="43">
        <f t="shared" si="14"/>
        <v>13</v>
      </c>
      <c r="AO33" s="43">
        <f t="shared" si="15"/>
        <v>0</v>
      </c>
    </row>
    <row r="34" spans="1:41" x14ac:dyDescent="0.25">
      <c r="A34" s="51" t="s">
        <v>649</v>
      </c>
      <c r="B34" s="51" t="s">
        <v>70</v>
      </c>
      <c r="C34" s="13" t="str">
        <f t="shared" si="0"/>
        <v>Corey Hicks</v>
      </c>
      <c r="D34" s="7">
        <v>3</v>
      </c>
      <c r="E34" s="7">
        <v>-4</v>
      </c>
      <c r="F34" s="7">
        <v>1</v>
      </c>
      <c r="G34" s="7">
        <v>2</v>
      </c>
      <c r="H34" s="7">
        <v>-15</v>
      </c>
      <c r="I34" s="7">
        <v>7</v>
      </c>
      <c r="J34" s="7">
        <v>30</v>
      </c>
      <c r="K34" s="7">
        <v>-20</v>
      </c>
      <c r="L34" s="7">
        <v>1</v>
      </c>
      <c r="M34" s="7">
        <v>17</v>
      </c>
      <c r="N34" s="7">
        <v>11</v>
      </c>
      <c r="O34" s="7">
        <v>4</v>
      </c>
      <c r="P34" s="7">
        <v>15</v>
      </c>
      <c r="Q34" s="7">
        <v>-3</v>
      </c>
      <c r="R34" s="7">
        <v>-15</v>
      </c>
      <c r="S34" s="7">
        <v>-14</v>
      </c>
      <c r="T34" s="7">
        <v>-5</v>
      </c>
      <c r="U34" s="7">
        <v>0</v>
      </c>
      <c r="V34" s="7">
        <v>-13</v>
      </c>
      <c r="W34" s="7" t="s">
        <v>9</v>
      </c>
      <c r="X34" s="7" t="s">
        <v>9</v>
      </c>
      <c r="Y34" s="40">
        <f t="shared" si="1"/>
        <v>2</v>
      </c>
      <c r="Z34" s="2">
        <f t="shared" si="2"/>
        <v>19</v>
      </c>
      <c r="AA34" s="2">
        <f t="shared" si="3"/>
        <v>10</v>
      </c>
      <c r="AB34" s="2">
        <f t="shared" si="4"/>
        <v>1</v>
      </c>
      <c r="AC34" s="2">
        <f t="shared" si="5"/>
        <v>8</v>
      </c>
      <c r="AE34">
        <f t="shared" si="6"/>
        <v>8</v>
      </c>
      <c r="AF34">
        <f t="shared" si="7"/>
        <v>7</v>
      </c>
      <c r="AG34">
        <f t="shared" si="8"/>
        <v>4</v>
      </c>
      <c r="AH34">
        <f t="shared" si="9"/>
        <v>0</v>
      </c>
      <c r="AI34">
        <f t="shared" si="10"/>
        <v>19</v>
      </c>
      <c r="AJ34" t="str">
        <f t="shared" si="11"/>
        <v/>
      </c>
      <c r="AK34" s="13" t="s">
        <v>609</v>
      </c>
      <c r="AL34" s="43">
        <f t="shared" si="12"/>
        <v>5</v>
      </c>
      <c r="AM34" s="43">
        <f t="shared" si="13"/>
        <v>13</v>
      </c>
      <c r="AN34" s="43">
        <f t="shared" si="14"/>
        <v>0</v>
      </c>
      <c r="AO34" s="43">
        <f t="shared" si="15"/>
        <v>0</v>
      </c>
    </row>
    <row r="35" spans="1:41" x14ac:dyDescent="0.25">
      <c r="A35" s="51" t="s">
        <v>53</v>
      </c>
      <c r="B35" s="51" t="s">
        <v>70</v>
      </c>
      <c r="C35" s="13" t="str">
        <f t="shared" si="0"/>
        <v>Steve Hicks</v>
      </c>
      <c r="D35" s="7">
        <v>2</v>
      </c>
      <c r="E35" s="7">
        <v>2</v>
      </c>
      <c r="F35" s="7">
        <v>-1</v>
      </c>
      <c r="G35" s="7">
        <v>-4</v>
      </c>
      <c r="H35" s="7">
        <v>-7</v>
      </c>
      <c r="I35" s="7">
        <v>5</v>
      </c>
      <c r="J35" s="7">
        <v>-8</v>
      </c>
      <c r="K35" s="7">
        <v>-10</v>
      </c>
      <c r="L35" s="7">
        <v>1</v>
      </c>
      <c r="M35" s="7">
        <v>19</v>
      </c>
      <c r="N35" s="7">
        <v>-8</v>
      </c>
      <c r="O35" s="7">
        <v>-11</v>
      </c>
      <c r="P35" s="7">
        <v>11</v>
      </c>
      <c r="Q35" s="7">
        <v>5</v>
      </c>
      <c r="R35" s="7">
        <v>-2</v>
      </c>
      <c r="S35" s="7">
        <v>-8</v>
      </c>
      <c r="T35" s="7">
        <v>15</v>
      </c>
      <c r="U35" s="7">
        <v>4</v>
      </c>
      <c r="V35" s="7">
        <v>-9</v>
      </c>
      <c r="W35" s="7" t="s">
        <v>9</v>
      </c>
      <c r="X35" s="7" t="s">
        <v>9</v>
      </c>
      <c r="Y35" s="40">
        <f t="shared" si="1"/>
        <v>-4</v>
      </c>
      <c r="Z35" s="2">
        <f t="shared" si="2"/>
        <v>19</v>
      </c>
      <c r="AA35" s="2">
        <f t="shared" si="3"/>
        <v>9</v>
      </c>
      <c r="AB35" s="2">
        <f t="shared" si="4"/>
        <v>0</v>
      </c>
      <c r="AC35" s="2">
        <f t="shared" si="5"/>
        <v>10</v>
      </c>
      <c r="AE35">
        <f t="shared" si="6"/>
        <v>0</v>
      </c>
      <c r="AF35">
        <f t="shared" si="7"/>
        <v>9</v>
      </c>
      <c r="AG35">
        <f t="shared" si="8"/>
        <v>10</v>
      </c>
      <c r="AH35">
        <f t="shared" si="9"/>
        <v>0</v>
      </c>
      <c r="AI35">
        <f t="shared" si="10"/>
        <v>19</v>
      </c>
      <c r="AJ35" t="str">
        <f t="shared" si="11"/>
        <v/>
      </c>
      <c r="AK35" s="13" t="s">
        <v>71</v>
      </c>
      <c r="AL35" s="43">
        <f t="shared" si="12"/>
        <v>0</v>
      </c>
      <c r="AM35" s="43">
        <f t="shared" si="13"/>
        <v>18</v>
      </c>
      <c r="AN35" s="43">
        <f t="shared" si="14"/>
        <v>0</v>
      </c>
      <c r="AO35" s="43">
        <f t="shared" si="15"/>
        <v>0</v>
      </c>
    </row>
    <row r="36" spans="1:41" x14ac:dyDescent="0.25">
      <c r="A36" s="51" t="s">
        <v>72</v>
      </c>
      <c r="B36" s="51" t="s">
        <v>70</v>
      </c>
      <c r="C36" s="13" t="str">
        <f t="shared" si="0"/>
        <v>Tim Hicks</v>
      </c>
      <c r="D36" s="7">
        <v>-16</v>
      </c>
      <c r="E36" s="7">
        <v>-10</v>
      </c>
      <c r="F36" s="7">
        <v>-17</v>
      </c>
      <c r="G36" s="7">
        <v>2</v>
      </c>
      <c r="H36" s="7">
        <v>-15</v>
      </c>
      <c r="I36" s="7">
        <v>0</v>
      </c>
      <c r="J36" s="7">
        <v>6</v>
      </c>
      <c r="K36" s="7">
        <v>-12</v>
      </c>
      <c r="L36" s="7">
        <v>23</v>
      </c>
      <c r="M36" s="7">
        <v>18</v>
      </c>
      <c r="N36" s="7">
        <v>0</v>
      </c>
      <c r="O36" s="7">
        <v>-8</v>
      </c>
      <c r="P36" s="7">
        <v>-9</v>
      </c>
      <c r="Q36" s="7">
        <v>6</v>
      </c>
      <c r="R36" s="7">
        <v>10</v>
      </c>
      <c r="S36" s="7">
        <v>2</v>
      </c>
      <c r="T36" s="7">
        <v>12</v>
      </c>
      <c r="U36" s="7">
        <v>9</v>
      </c>
      <c r="V36" s="7">
        <v>-9</v>
      </c>
      <c r="W36" s="7" t="s">
        <v>9</v>
      </c>
      <c r="X36" s="7" t="s">
        <v>9</v>
      </c>
      <c r="Y36" s="40">
        <f t="shared" si="1"/>
        <v>-8</v>
      </c>
      <c r="Z36" s="2">
        <f t="shared" si="2"/>
        <v>19</v>
      </c>
      <c r="AA36" s="2">
        <f t="shared" si="3"/>
        <v>9</v>
      </c>
      <c r="AB36" s="2">
        <f t="shared" si="4"/>
        <v>2</v>
      </c>
      <c r="AC36" s="2">
        <f t="shared" si="5"/>
        <v>8</v>
      </c>
      <c r="AE36">
        <f t="shared" si="6"/>
        <v>0</v>
      </c>
      <c r="AF36">
        <f t="shared" si="7"/>
        <v>0</v>
      </c>
      <c r="AG36">
        <f t="shared" si="8"/>
        <v>19</v>
      </c>
      <c r="AH36">
        <f t="shared" si="9"/>
        <v>0</v>
      </c>
      <c r="AI36">
        <f t="shared" si="10"/>
        <v>19</v>
      </c>
      <c r="AJ36" t="str">
        <f t="shared" si="11"/>
        <v/>
      </c>
      <c r="AK36" s="13" t="s">
        <v>73</v>
      </c>
      <c r="AL36" s="43">
        <f t="shared" si="12"/>
        <v>19</v>
      </c>
      <c r="AM36" s="43">
        <f t="shared" si="13"/>
        <v>0</v>
      </c>
      <c r="AN36" s="43">
        <f t="shared" si="14"/>
        <v>0</v>
      </c>
      <c r="AO36" s="43">
        <f t="shared" si="15"/>
        <v>0</v>
      </c>
    </row>
    <row r="37" spans="1:41" x14ac:dyDescent="0.25">
      <c r="A37" s="51" t="s">
        <v>155</v>
      </c>
      <c r="B37" s="51" t="s">
        <v>156</v>
      </c>
      <c r="C37" s="13" t="str">
        <f t="shared" si="0"/>
        <v>Henry Higgins</v>
      </c>
      <c r="D37" s="7">
        <v>2</v>
      </c>
      <c r="E37" s="7">
        <v>0</v>
      </c>
      <c r="F37" s="7" t="s">
        <v>9</v>
      </c>
      <c r="G37" s="7">
        <v>-3</v>
      </c>
      <c r="H37" s="7">
        <v>15</v>
      </c>
      <c r="I37" s="7">
        <v>-1</v>
      </c>
      <c r="J37" s="7" t="s">
        <v>9</v>
      </c>
      <c r="K37" s="7">
        <v>21</v>
      </c>
      <c r="L37" s="7">
        <v>26</v>
      </c>
      <c r="M37" s="7">
        <v>6</v>
      </c>
      <c r="N37" s="7">
        <v>-13</v>
      </c>
      <c r="O37" s="7">
        <v>2</v>
      </c>
      <c r="P37" s="7" t="s">
        <v>9</v>
      </c>
      <c r="Q37" s="7">
        <v>15</v>
      </c>
      <c r="R37" s="7">
        <v>-12</v>
      </c>
      <c r="S37" s="7">
        <v>12</v>
      </c>
      <c r="T37" s="7" t="s">
        <v>9</v>
      </c>
      <c r="U37" s="7">
        <v>-7</v>
      </c>
      <c r="V37" s="7" t="s">
        <v>9</v>
      </c>
      <c r="W37" s="7" t="s">
        <v>9</v>
      </c>
      <c r="X37" s="7" t="s">
        <v>9</v>
      </c>
      <c r="Y37" s="40">
        <f t="shared" si="1"/>
        <v>63</v>
      </c>
      <c r="Z37" s="2">
        <f t="shared" si="2"/>
        <v>14</v>
      </c>
      <c r="AA37" s="2">
        <f t="shared" si="3"/>
        <v>8</v>
      </c>
      <c r="AB37" s="2">
        <f t="shared" si="4"/>
        <v>1</v>
      </c>
      <c r="AC37" s="2">
        <f t="shared" si="5"/>
        <v>5</v>
      </c>
      <c r="AE37">
        <f t="shared" si="6"/>
        <v>0</v>
      </c>
      <c r="AF37">
        <f t="shared" si="7"/>
        <v>0</v>
      </c>
      <c r="AG37">
        <f t="shared" si="8"/>
        <v>1</v>
      </c>
      <c r="AH37">
        <f t="shared" si="9"/>
        <v>13</v>
      </c>
      <c r="AI37">
        <f t="shared" si="10"/>
        <v>14</v>
      </c>
      <c r="AJ37" t="str">
        <f t="shared" si="11"/>
        <v/>
      </c>
      <c r="AK37" s="13" t="s">
        <v>157</v>
      </c>
      <c r="AL37" s="43">
        <f t="shared" si="12"/>
        <v>0</v>
      </c>
      <c r="AM37" s="43">
        <f t="shared" si="13"/>
        <v>0</v>
      </c>
      <c r="AN37" s="43">
        <f t="shared" si="14"/>
        <v>14</v>
      </c>
      <c r="AO37" s="43">
        <f t="shared" si="15"/>
        <v>0</v>
      </c>
    </row>
    <row r="38" spans="1:41" x14ac:dyDescent="0.25">
      <c r="A38" s="51" t="s">
        <v>178</v>
      </c>
      <c r="B38" s="51" t="s">
        <v>75</v>
      </c>
      <c r="C38" s="13" t="str">
        <f t="shared" si="0"/>
        <v>Cooper Hocking</v>
      </c>
      <c r="D38" s="7">
        <v>5</v>
      </c>
      <c r="E38" s="7">
        <v>0</v>
      </c>
      <c r="F38" s="7">
        <v>3</v>
      </c>
      <c r="G38" s="7">
        <v>-14</v>
      </c>
      <c r="H38" s="7">
        <v>6</v>
      </c>
      <c r="I38" s="7">
        <v>6</v>
      </c>
      <c r="J38" s="7">
        <v>-9</v>
      </c>
      <c r="K38" s="7">
        <v>-3</v>
      </c>
      <c r="L38" s="7">
        <v>0</v>
      </c>
      <c r="M38" s="7">
        <v>-3</v>
      </c>
      <c r="N38" s="7">
        <v>-12</v>
      </c>
      <c r="O38" s="7">
        <v>-11</v>
      </c>
      <c r="P38" s="7">
        <v>11</v>
      </c>
      <c r="Q38" s="7">
        <v>5</v>
      </c>
      <c r="R38" s="7">
        <v>-2</v>
      </c>
      <c r="S38" s="7">
        <v>1</v>
      </c>
      <c r="T38" s="7">
        <v>14</v>
      </c>
      <c r="U38" s="7">
        <v>-13</v>
      </c>
      <c r="V38" s="7">
        <v>7</v>
      </c>
      <c r="W38" s="7" t="s">
        <v>9</v>
      </c>
      <c r="X38" s="7" t="s">
        <v>9</v>
      </c>
      <c r="Y38" s="40">
        <f t="shared" si="1"/>
        <v>-9</v>
      </c>
      <c r="Z38" s="2">
        <f t="shared" si="2"/>
        <v>19</v>
      </c>
      <c r="AA38" s="2">
        <f t="shared" si="3"/>
        <v>9</v>
      </c>
      <c r="AB38" s="2">
        <f t="shared" si="4"/>
        <v>2</v>
      </c>
      <c r="AC38" s="2">
        <f t="shared" si="5"/>
        <v>8</v>
      </c>
      <c r="AE38">
        <f t="shared" si="6"/>
        <v>17</v>
      </c>
      <c r="AF38">
        <f t="shared" si="7"/>
        <v>2</v>
      </c>
      <c r="AG38">
        <f t="shared" si="8"/>
        <v>0</v>
      </c>
      <c r="AH38">
        <f t="shared" si="9"/>
        <v>0</v>
      </c>
      <c r="AI38">
        <f t="shared" si="10"/>
        <v>19</v>
      </c>
      <c r="AJ38" t="str">
        <f t="shared" si="11"/>
        <v/>
      </c>
      <c r="AK38" s="13" t="s">
        <v>503</v>
      </c>
      <c r="AL38" s="43">
        <f t="shared" si="12"/>
        <v>4</v>
      </c>
      <c r="AM38" s="43">
        <f t="shared" si="13"/>
        <v>15</v>
      </c>
      <c r="AN38" s="43">
        <f t="shared" si="14"/>
        <v>0</v>
      </c>
      <c r="AO38" s="43">
        <f t="shared" si="15"/>
        <v>0</v>
      </c>
    </row>
    <row r="39" spans="1:41" x14ac:dyDescent="0.25">
      <c r="A39" s="51" t="s">
        <v>35</v>
      </c>
      <c r="B39" s="51" t="s">
        <v>75</v>
      </c>
      <c r="C39" s="13" t="str">
        <f t="shared" si="0"/>
        <v>Scott Hocking</v>
      </c>
      <c r="D39" s="7">
        <v>-11</v>
      </c>
      <c r="E39" s="7">
        <v>0</v>
      </c>
      <c r="F39" s="7">
        <v>3</v>
      </c>
      <c r="G39" s="7">
        <v>-14</v>
      </c>
      <c r="H39" s="7">
        <v>6</v>
      </c>
      <c r="I39" s="7">
        <v>6</v>
      </c>
      <c r="J39" s="7">
        <v>-9</v>
      </c>
      <c r="K39" s="7">
        <v>-3</v>
      </c>
      <c r="L39" s="7">
        <v>0</v>
      </c>
      <c r="M39" s="7" t="s">
        <v>9</v>
      </c>
      <c r="N39" s="7" t="s">
        <v>9</v>
      </c>
      <c r="O39" s="7" t="s">
        <v>9</v>
      </c>
      <c r="P39" s="7" t="s">
        <v>9</v>
      </c>
      <c r="Q39" s="7" t="s">
        <v>9</v>
      </c>
      <c r="R39" s="7" t="s">
        <v>9</v>
      </c>
      <c r="S39" s="7" t="s">
        <v>9</v>
      </c>
      <c r="T39" s="7" t="s">
        <v>9</v>
      </c>
      <c r="U39" s="7" t="s">
        <v>9</v>
      </c>
      <c r="V39" s="7" t="s">
        <v>9</v>
      </c>
      <c r="W39" s="7" t="s">
        <v>9</v>
      </c>
      <c r="X39" s="7" t="s">
        <v>9</v>
      </c>
      <c r="Y39" s="40">
        <f t="shared" si="1"/>
        <v>-22</v>
      </c>
      <c r="Z39" s="2">
        <f t="shared" si="2"/>
        <v>9</v>
      </c>
      <c r="AA39" s="2">
        <f t="shared" si="3"/>
        <v>3</v>
      </c>
      <c r="AB39" s="2">
        <f t="shared" si="4"/>
        <v>2</v>
      </c>
      <c r="AC39" s="2">
        <f t="shared" si="5"/>
        <v>4</v>
      </c>
      <c r="AE39">
        <f t="shared" si="6"/>
        <v>2</v>
      </c>
      <c r="AF39">
        <f t="shared" si="7"/>
        <v>5</v>
      </c>
      <c r="AG39">
        <f t="shared" si="8"/>
        <v>2</v>
      </c>
      <c r="AH39">
        <f t="shared" si="9"/>
        <v>0</v>
      </c>
      <c r="AI39">
        <f t="shared" si="10"/>
        <v>9</v>
      </c>
      <c r="AJ39" t="str">
        <f t="shared" si="11"/>
        <v/>
      </c>
      <c r="AK39" s="13" t="s">
        <v>154</v>
      </c>
      <c r="AL39" s="43">
        <f t="shared" si="12"/>
        <v>0</v>
      </c>
      <c r="AM39" s="43">
        <f t="shared" si="13"/>
        <v>9</v>
      </c>
      <c r="AN39" s="43">
        <f t="shared" si="14"/>
        <v>0</v>
      </c>
      <c r="AO39" s="43">
        <f t="shared" si="15"/>
        <v>0</v>
      </c>
    </row>
    <row r="40" spans="1:41" x14ac:dyDescent="0.25">
      <c r="A40" s="51" t="s">
        <v>77</v>
      </c>
      <c r="B40" s="51" t="s">
        <v>78</v>
      </c>
      <c r="C40" s="13" t="str">
        <f t="shared" si="0"/>
        <v>Richard Hooper</v>
      </c>
      <c r="D40" s="7">
        <v>2</v>
      </c>
      <c r="E40" s="7">
        <v>8</v>
      </c>
      <c r="F40" s="7">
        <v>3</v>
      </c>
      <c r="G40" s="7">
        <v>11</v>
      </c>
      <c r="H40" s="7">
        <v>-3</v>
      </c>
      <c r="I40" s="7">
        <v>7</v>
      </c>
      <c r="J40" s="7">
        <v>30</v>
      </c>
      <c r="K40" s="7">
        <v>-20</v>
      </c>
      <c r="L40" s="7">
        <v>1</v>
      </c>
      <c r="M40" s="7">
        <v>17</v>
      </c>
      <c r="N40" s="7">
        <v>11</v>
      </c>
      <c r="O40" s="7">
        <v>4</v>
      </c>
      <c r="P40" s="7">
        <v>15</v>
      </c>
      <c r="Q40" s="7">
        <v>-3</v>
      </c>
      <c r="R40" s="7">
        <v>-15</v>
      </c>
      <c r="S40" s="7">
        <v>-1</v>
      </c>
      <c r="T40" s="7">
        <v>1</v>
      </c>
      <c r="U40" s="7">
        <v>9</v>
      </c>
      <c r="V40" s="7">
        <v>-8</v>
      </c>
      <c r="W40" s="7" t="s">
        <v>9</v>
      </c>
      <c r="X40" s="7" t="s">
        <v>9</v>
      </c>
      <c r="Y40" s="40">
        <f t="shared" si="1"/>
        <v>69</v>
      </c>
      <c r="Z40" s="2">
        <f t="shared" si="2"/>
        <v>19</v>
      </c>
      <c r="AA40" s="2">
        <f t="shared" si="3"/>
        <v>13</v>
      </c>
      <c r="AB40" s="2">
        <f t="shared" si="4"/>
        <v>0</v>
      </c>
      <c r="AC40" s="2">
        <f t="shared" si="5"/>
        <v>6</v>
      </c>
      <c r="AE40">
        <f t="shared" si="6"/>
        <v>0</v>
      </c>
      <c r="AF40">
        <f t="shared" si="7"/>
        <v>0</v>
      </c>
      <c r="AG40">
        <f t="shared" si="8"/>
        <v>0</v>
      </c>
      <c r="AH40">
        <f t="shared" si="9"/>
        <v>19</v>
      </c>
      <c r="AI40">
        <f t="shared" si="10"/>
        <v>19</v>
      </c>
      <c r="AJ40" t="str">
        <f t="shared" si="11"/>
        <v/>
      </c>
      <c r="AK40" s="13" t="s">
        <v>79</v>
      </c>
      <c r="AL40" s="43">
        <f t="shared" si="12"/>
        <v>0</v>
      </c>
      <c r="AM40" s="43">
        <f t="shared" si="13"/>
        <v>18</v>
      </c>
      <c r="AN40" s="43">
        <f t="shared" si="14"/>
        <v>0</v>
      </c>
      <c r="AO40" s="43">
        <f t="shared" si="15"/>
        <v>0</v>
      </c>
    </row>
    <row r="41" spans="1:41" x14ac:dyDescent="0.25">
      <c r="A41" s="51" t="s">
        <v>55</v>
      </c>
      <c r="B41" s="51" t="s">
        <v>382</v>
      </c>
      <c r="C41" s="13" t="str">
        <f t="shared" si="0"/>
        <v>Alan Hurst</v>
      </c>
      <c r="D41" s="7">
        <v>3</v>
      </c>
      <c r="E41" s="7">
        <v>-4</v>
      </c>
      <c r="F41" s="7">
        <v>1</v>
      </c>
      <c r="G41" s="7">
        <v>8</v>
      </c>
      <c r="H41" s="7">
        <v>-16</v>
      </c>
      <c r="I41" s="7">
        <v>10</v>
      </c>
      <c r="J41" s="7">
        <v>14</v>
      </c>
      <c r="K41" s="7">
        <v>-18</v>
      </c>
      <c r="L41" s="7">
        <v>9</v>
      </c>
      <c r="M41" s="7">
        <v>1</v>
      </c>
      <c r="N41" s="7">
        <v>-1</v>
      </c>
      <c r="O41" s="7">
        <v>-12</v>
      </c>
      <c r="P41" s="7">
        <v>15</v>
      </c>
      <c r="Q41" s="7">
        <v>4</v>
      </c>
      <c r="R41" s="7">
        <v>-4</v>
      </c>
      <c r="S41" s="7">
        <v>7</v>
      </c>
      <c r="T41" s="7">
        <v>-5</v>
      </c>
      <c r="U41" s="7">
        <v>10</v>
      </c>
      <c r="V41" s="7">
        <v>-1</v>
      </c>
      <c r="W41" s="7" t="s">
        <v>9</v>
      </c>
      <c r="X41" s="7" t="s">
        <v>9</v>
      </c>
      <c r="Y41" s="40">
        <f t="shared" si="1"/>
        <v>21</v>
      </c>
      <c r="Z41" s="2">
        <f t="shared" si="2"/>
        <v>19</v>
      </c>
      <c r="AA41" s="2">
        <f t="shared" si="3"/>
        <v>11</v>
      </c>
      <c r="AB41" s="2">
        <f t="shared" si="4"/>
        <v>0</v>
      </c>
      <c r="AC41" s="2">
        <f t="shared" si="5"/>
        <v>8</v>
      </c>
      <c r="AE41">
        <f t="shared" si="6"/>
        <v>0</v>
      </c>
      <c r="AF41">
        <f t="shared" si="7"/>
        <v>9</v>
      </c>
      <c r="AG41">
        <f t="shared" si="8"/>
        <v>10</v>
      </c>
      <c r="AH41">
        <f t="shared" si="9"/>
        <v>0</v>
      </c>
      <c r="AI41">
        <f t="shared" si="10"/>
        <v>19</v>
      </c>
      <c r="AJ41" t="str">
        <f t="shared" si="11"/>
        <v/>
      </c>
      <c r="AK41" s="13" t="s">
        <v>397</v>
      </c>
      <c r="AL41" s="43">
        <f t="shared" si="12"/>
        <v>19</v>
      </c>
      <c r="AM41" s="43">
        <f t="shared" si="13"/>
        <v>0</v>
      </c>
      <c r="AN41" s="43">
        <f t="shared" si="14"/>
        <v>0</v>
      </c>
      <c r="AO41" s="43">
        <f t="shared" si="15"/>
        <v>0</v>
      </c>
    </row>
    <row r="42" spans="1:41" x14ac:dyDescent="0.25">
      <c r="A42" s="51" t="s">
        <v>80</v>
      </c>
      <c r="B42" s="51" t="s">
        <v>81</v>
      </c>
      <c r="C42" s="13" t="str">
        <f t="shared" si="0"/>
        <v>Pat Impagnatiello</v>
      </c>
      <c r="D42" s="7">
        <v>14</v>
      </c>
      <c r="E42" s="7">
        <v>-3</v>
      </c>
      <c r="F42" s="7">
        <v>2</v>
      </c>
      <c r="G42" s="7">
        <v>1</v>
      </c>
      <c r="H42" s="7">
        <v>4</v>
      </c>
      <c r="I42" s="7">
        <v>3</v>
      </c>
      <c r="J42" s="7">
        <v>-2</v>
      </c>
      <c r="K42" s="7">
        <v>6</v>
      </c>
      <c r="L42" s="7">
        <v>16</v>
      </c>
      <c r="M42" s="7">
        <v>-1</v>
      </c>
      <c r="N42" s="7">
        <v>4</v>
      </c>
      <c r="O42" s="7">
        <v>7</v>
      </c>
      <c r="P42" s="7">
        <v>-1</v>
      </c>
      <c r="Q42" s="7">
        <v>6</v>
      </c>
      <c r="R42" s="7">
        <v>2</v>
      </c>
      <c r="S42" s="7">
        <v>1</v>
      </c>
      <c r="T42" s="7">
        <v>14</v>
      </c>
      <c r="U42" s="7">
        <v>-13</v>
      </c>
      <c r="V42" s="7">
        <v>7</v>
      </c>
      <c r="W42" s="7" t="s">
        <v>9</v>
      </c>
      <c r="X42" s="7" t="s">
        <v>9</v>
      </c>
      <c r="Y42" s="40">
        <f t="shared" si="1"/>
        <v>67</v>
      </c>
      <c r="Z42" s="2">
        <f t="shared" si="2"/>
        <v>19</v>
      </c>
      <c r="AA42" s="2">
        <f t="shared" si="3"/>
        <v>14</v>
      </c>
      <c r="AB42" s="2">
        <f t="shared" si="4"/>
        <v>0</v>
      </c>
      <c r="AC42" s="2">
        <f t="shared" si="5"/>
        <v>5</v>
      </c>
      <c r="AE42">
        <f t="shared" si="6"/>
        <v>13</v>
      </c>
      <c r="AF42">
        <f t="shared" si="7"/>
        <v>6</v>
      </c>
      <c r="AG42">
        <f t="shared" si="8"/>
        <v>0</v>
      </c>
      <c r="AH42">
        <f t="shared" si="9"/>
        <v>0</v>
      </c>
      <c r="AI42">
        <f t="shared" si="10"/>
        <v>19</v>
      </c>
      <c r="AJ42" t="str">
        <f t="shared" si="11"/>
        <v/>
      </c>
      <c r="AK42" s="13" t="s">
        <v>82</v>
      </c>
      <c r="AL42" s="43">
        <f t="shared" si="12"/>
        <v>19</v>
      </c>
      <c r="AM42" s="43">
        <f t="shared" si="13"/>
        <v>0</v>
      </c>
      <c r="AN42" s="43">
        <f t="shared" si="14"/>
        <v>0</v>
      </c>
      <c r="AO42" s="43">
        <f t="shared" si="15"/>
        <v>0</v>
      </c>
    </row>
    <row r="43" spans="1:41" x14ac:dyDescent="0.25">
      <c r="A43" s="50" t="s">
        <v>164</v>
      </c>
      <c r="B43" s="50" t="s">
        <v>749</v>
      </c>
      <c r="C43" s="13" t="str">
        <f t="shared" si="0"/>
        <v>Greg Jackson</v>
      </c>
      <c r="D43" s="7">
        <v>3</v>
      </c>
      <c r="E43" s="7" t="s">
        <v>9</v>
      </c>
      <c r="F43" s="7" t="s">
        <v>9</v>
      </c>
      <c r="G43" s="7">
        <v>9</v>
      </c>
      <c r="H43" s="7">
        <v>9</v>
      </c>
      <c r="I43" s="7">
        <v>3</v>
      </c>
      <c r="J43" s="7">
        <v>-5</v>
      </c>
      <c r="K43" s="7" t="s">
        <v>9</v>
      </c>
      <c r="L43" s="7" t="s">
        <v>9</v>
      </c>
      <c r="M43" s="7">
        <v>0</v>
      </c>
      <c r="N43" s="7">
        <v>4</v>
      </c>
      <c r="O43" s="7">
        <v>-7</v>
      </c>
      <c r="P43" s="7" t="s">
        <v>9</v>
      </c>
      <c r="Q43" s="7">
        <v>0</v>
      </c>
      <c r="R43" s="7">
        <v>5</v>
      </c>
      <c r="S43" s="7">
        <v>-7</v>
      </c>
      <c r="T43" s="7">
        <v>-8</v>
      </c>
      <c r="U43" s="7">
        <v>-1</v>
      </c>
      <c r="V43" s="7" t="s">
        <v>9</v>
      </c>
      <c r="W43" s="7" t="s">
        <v>9</v>
      </c>
      <c r="X43" s="7" t="s">
        <v>9</v>
      </c>
      <c r="Y43" s="40">
        <f t="shared" si="1"/>
        <v>5</v>
      </c>
      <c r="Z43" s="2">
        <f t="shared" si="2"/>
        <v>13</v>
      </c>
      <c r="AA43" s="2">
        <f t="shared" si="3"/>
        <v>6</v>
      </c>
      <c r="AB43" s="2">
        <f t="shared" si="4"/>
        <v>2</v>
      </c>
      <c r="AC43" s="2">
        <f t="shared" si="5"/>
        <v>5</v>
      </c>
      <c r="AE43">
        <f t="shared" si="6"/>
        <v>9</v>
      </c>
      <c r="AF43">
        <f t="shared" si="7"/>
        <v>4</v>
      </c>
      <c r="AG43">
        <f t="shared" si="8"/>
        <v>0</v>
      </c>
      <c r="AH43">
        <f t="shared" si="9"/>
        <v>0</v>
      </c>
      <c r="AI43">
        <f t="shared" si="10"/>
        <v>13</v>
      </c>
      <c r="AJ43" t="str">
        <f t="shared" si="11"/>
        <v/>
      </c>
      <c r="AK43" s="13" t="s">
        <v>731</v>
      </c>
      <c r="AL43" s="43">
        <f t="shared" si="12"/>
        <v>0</v>
      </c>
      <c r="AM43" s="43">
        <f t="shared" si="13"/>
        <v>0</v>
      </c>
      <c r="AN43" s="43">
        <f t="shared" si="14"/>
        <v>13</v>
      </c>
      <c r="AO43" s="43">
        <f t="shared" si="15"/>
        <v>0</v>
      </c>
    </row>
    <row r="44" spans="1:41" x14ac:dyDescent="0.25">
      <c r="A44" s="51" t="s">
        <v>686</v>
      </c>
      <c r="B44" s="51" t="s">
        <v>310</v>
      </c>
      <c r="C44" s="13" t="str">
        <f t="shared" si="0"/>
        <v>Stewart Jones</v>
      </c>
      <c r="D44" s="7">
        <v>1</v>
      </c>
      <c r="E44" s="7">
        <v>1</v>
      </c>
      <c r="F44" s="7">
        <v>18</v>
      </c>
      <c r="G44" s="7">
        <v>9</v>
      </c>
      <c r="H44" s="7">
        <v>9</v>
      </c>
      <c r="I44" s="7">
        <v>14</v>
      </c>
      <c r="J44" s="7">
        <v>-2</v>
      </c>
      <c r="K44" s="7">
        <v>1</v>
      </c>
      <c r="L44" s="7">
        <v>1</v>
      </c>
      <c r="M44" s="7">
        <v>0</v>
      </c>
      <c r="N44" s="7">
        <v>-8</v>
      </c>
      <c r="O44" s="7">
        <v>-7</v>
      </c>
      <c r="P44" s="7" t="s">
        <v>9</v>
      </c>
      <c r="Q44" s="7">
        <v>0</v>
      </c>
      <c r="R44" s="7" t="s">
        <v>9</v>
      </c>
      <c r="S44" s="7">
        <v>18</v>
      </c>
      <c r="T44" s="7">
        <v>2</v>
      </c>
      <c r="U44" s="7">
        <v>-1</v>
      </c>
      <c r="V44" s="7" t="s">
        <v>9</v>
      </c>
      <c r="W44" s="7" t="s">
        <v>9</v>
      </c>
      <c r="X44" s="7" t="s">
        <v>9</v>
      </c>
      <c r="Y44" s="40">
        <f t="shared" si="1"/>
        <v>56</v>
      </c>
      <c r="Z44" s="2">
        <f t="shared" si="2"/>
        <v>16</v>
      </c>
      <c r="AA44" s="2">
        <f t="shared" si="3"/>
        <v>10</v>
      </c>
      <c r="AB44" s="2">
        <f t="shared" si="4"/>
        <v>2</v>
      </c>
      <c r="AC44" s="2">
        <f t="shared" si="5"/>
        <v>4</v>
      </c>
      <c r="AE44">
        <f t="shared" si="6"/>
        <v>0</v>
      </c>
      <c r="AF44">
        <f t="shared" si="7"/>
        <v>0</v>
      </c>
      <c r="AG44">
        <f t="shared" si="8"/>
        <v>3</v>
      </c>
      <c r="AH44">
        <f t="shared" si="9"/>
        <v>13</v>
      </c>
      <c r="AI44">
        <f t="shared" si="10"/>
        <v>16</v>
      </c>
      <c r="AJ44" t="str">
        <f t="shared" si="11"/>
        <v/>
      </c>
      <c r="AK44" s="13" t="s">
        <v>707</v>
      </c>
      <c r="AL44" s="43">
        <f t="shared" si="12"/>
        <v>0</v>
      </c>
      <c r="AM44" s="43">
        <f t="shared" si="13"/>
        <v>1</v>
      </c>
      <c r="AN44" s="43">
        <f t="shared" si="14"/>
        <v>15</v>
      </c>
      <c r="AO44" s="43">
        <f t="shared" si="15"/>
        <v>12</v>
      </c>
    </row>
    <row r="45" spans="1:41" x14ac:dyDescent="0.25">
      <c r="A45" s="51" t="s">
        <v>383</v>
      </c>
      <c r="B45" s="51" t="s">
        <v>337</v>
      </c>
      <c r="C45" s="13" t="str">
        <f t="shared" si="0"/>
        <v>Simon Kelly</v>
      </c>
      <c r="D45" s="7">
        <v>-23</v>
      </c>
      <c r="E45" s="7">
        <v>-19</v>
      </c>
      <c r="F45" s="7" t="s">
        <v>9</v>
      </c>
      <c r="G45" s="7">
        <v>3</v>
      </c>
      <c r="H45" s="7">
        <v>-17</v>
      </c>
      <c r="I45" s="7">
        <v>18</v>
      </c>
      <c r="J45" s="7" t="s">
        <v>9</v>
      </c>
      <c r="K45" s="7">
        <v>-8</v>
      </c>
      <c r="L45" s="7">
        <v>5</v>
      </c>
      <c r="M45" s="7">
        <v>6</v>
      </c>
      <c r="N45" s="7">
        <v>-17</v>
      </c>
      <c r="O45" s="7">
        <v>-17</v>
      </c>
      <c r="P45" s="7" t="s">
        <v>9</v>
      </c>
      <c r="Q45" s="7" t="s">
        <v>9</v>
      </c>
      <c r="R45" s="7" t="s">
        <v>9</v>
      </c>
      <c r="S45" s="7" t="s">
        <v>9</v>
      </c>
      <c r="T45" s="7">
        <v>4</v>
      </c>
      <c r="U45" s="7" t="s">
        <v>9</v>
      </c>
      <c r="V45" s="7" t="s">
        <v>9</v>
      </c>
      <c r="W45" s="7" t="s">
        <v>9</v>
      </c>
      <c r="X45" s="7" t="s">
        <v>9</v>
      </c>
      <c r="Y45" s="40">
        <f t="shared" si="1"/>
        <v>-65</v>
      </c>
      <c r="Z45" s="2">
        <f t="shared" si="2"/>
        <v>11</v>
      </c>
      <c r="AA45" s="2">
        <f t="shared" si="3"/>
        <v>5</v>
      </c>
      <c r="AB45" s="2">
        <f t="shared" si="4"/>
        <v>0</v>
      </c>
      <c r="AC45" s="2">
        <f t="shared" si="5"/>
        <v>6</v>
      </c>
      <c r="AE45">
        <f t="shared" si="6"/>
        <v>3</v>
      </c>
      <c r="AF45">
        <f t="shared" si="7"/>
        <v>3</v>
      </c>
      <c r="AG45">
        <f t="shared" si="8"/>
        <v>2</v>
      </c>
      <c r="AH45">
        <f t="shared" si="9"/>
        <v>3</v>
      </c>
      <c r="AI45">
        <f t="shared" si="10"/>
        <v>11</v>
      </c>
      <c r="AJ45" t="str">
        <f t="shared" si="11"/>
        <v/>
      </c>
      <c r="AK45" s="13" t="s">
        <v>398</v>
      </c>
      <c r="AL45" s="43">
        <f t="shared" si="12"/>
        <v>0</v>
      </c>
      <c r="AM45" s="43">
        <f t="shared" si="13"/>
        <v>0</v>
      </c>
      <c r="AN45" s="43">
        <f t="shared" si="14"/>
        <v>0</v>
      </c>
      <c r="AO45" s="43">
        <f t="shared" si="15"/>
        <v>11</v>
      </c>
    </row>
    <row r="46" spans="1:41" x14ac:dyDescent="0.25">
      <c r="A46" s="51" t="s">
        <v>578</v>
      </c>
      <c r="B46" s="51" t="s">
        <v>537</v>
      </c>
      <c r="C46" s="13" t="str">
        <f t="shared" si="0"/>
        <v>Rachel Krebbekx</v>
      </c>
      <c r="D46" s="7">
        <v>5</v>
      </c>
      <c r="E46" s="7">
        <v>0</v>
      </c>
      <c r="F46" s="7">
        <v>-16</v>
      </c>
      <c r="G46" s="7">
        <v>14</v>
      </c>
      <c r="H46" s="7">
        <v>-3</v>
      </c>
      <c r="I46" s="7">
        <v>6</v>
      </c>
      <c r="J46" s="7">
        <v>15</v>
      </c>
      <c r="K46" s="7">
        <v>-7</v>
      </c>
      <c r="L46" s="7">
        <v>-9</v>
      </c>
      <c r="M46" s="7">
        <v>11</v>
      </c>
      <c r="N46" s="7">
        <v>-4</v>
      </c>
      <c r="O46" s="7">
        <v>0</v>
      </c>
      <c r="P46" s="7">
        <v>3</v>
      </c>
      <c r="Q46" s="7">
        <v>10</v>
      </c>
      <c r="R46" s="7">
        <v>8</v>
      </c>
      <c r="S46" s="7">
        <v>5</v>
      </c>
      <c r="T46" s="7">
        <v>-6</v>
      </c>
      <c r="U46" s="7">
        <v>19</v>
      </c>
      <c r="V46" s="7">
        <v>-1</v>
      </c>
      <c r="W46" s="7" t="s">
        <v>9</v>
      </c>
      <c r="X46" s="7" t="s">
        <v>9</v>
      </c>
      <c r="Y46" s="40">
        <f t="shared" si="1"/>
        <v>50</v>
      </c>
      <c r="Z46" s="2">
        <f t="shared" si="2"/>
        <v>19</v>
      </c>
      <c r="AA46" s="2">
        <f t="shared" si="3"/>
        <v>10</v>
      </c>
      <c r="AB46" s="2">
        <f t="shared" si="4"/>
        <v>2</v>
      </c>
      <c r="AC46" s="2">
        <f t="shared" si="5"/>
        <v>7</v>
      </c>
      <c r="AE46">
        <f t="shared" si="6"/>
        <v>15</v>
      </c>
      <c r="AF46">
        <f t="shared" si="7"/>
        <v>4</v>
      </c>
      <c r="AG46">
        <f t="shared" si="8"/>
        <v>0</v>
      </c>
      <c r="AH46">
        <f t="shared" si="9"/>
        <v>0</v>
      </c>
      <c r="AI46">
        <f t="shared" si="10"/>
        <v>19</v>
      </c>
      <c r="AJ46" t="str">
        <f t="shared" si="11"/>
        <v/>
      </c>
      <c r="AK46" s="13" t="s">
        <v>606</v>
      </c>
      <c r="AL46" s="43">
        <f t="shared" si="12"/>
        <v>0</v>
      </c>
      <c r="AM46" s="43">
        <f t="shared" si="13"/>
        <v>18</v>
      </c>
      <c r="AN46" s="43">
        <f t="shared" si="14"/>
        <v>0</v>
      </c>
      <c r="AO46" s="43">
        <f t="shared" si="15"/>
        <v>0</v>
      </c>
    </row>
    <row r="47" spans="1:41" x14ac:dyDescent="0.25">
      <c r="A47" s="51" t="s">
        <v>89</v>
      </c>
      <c r="B47" s="51" t="s">
        <v>90</v>
      </c>
      <c r="C47" s="13" t="str">
        <f t="shared" si="0"/>
        <v>Ron Kuczmarski</v>
      </c>
      <c r="D47" s="7">
        <v>2</v>
      </c>
      <c r="E47" s="7">
        <v>2</v>
      </c>
      <c r="F47" s="7">
        <v>-1</v>
      </c>
      <c r="G47" s="7">
        <v>-4</v>
      </c>
      <c r="H47" s="7">
        <v>-7</v>
      </c>
      <c r="I47" s="7">
        <v>5</v>
      </c>
      <c r="J47" s="7">
        <v>-8</v>
      </c>
      <c r="K47" s="7">
        <v>-10</v>
      </c>
      <c r="L47" s="7">
        <v>1</v>
      </c>
      <c r="M47" s="7">
        <v>19</v>
      </c>
      <c r="N47" s="7" t="s">
        <v>9</v>
      </c>
      <c r="O47" s="7">
        <v>-11</v>
      </c>
      <c r="P47" s="7">
        <v>11</v>
      </c>
      <c r="Q47" s="7">
        <v>5</v>
      </c>
      <c r="R47" s="7">
        <v>-2</v>
      </c>
      <c r="S47" s="7">
        <v>-8</v>
      </c>
      <c r="T47" s="7">
        <v>15</v>
      </c>
      <c r="U47" s="7">
        <v>4</v>
      </c>
      <c r="V47" s="7">
        <v>-9</v>
      </c>
      <c r="W47" s="7" t="s">
        <v>9</v>
      </c>
      <c r="X47" s="7" t="s">
        <v>9</v>
      </c>
      <c r="Y47" s="40">
        <f t="shared" si="1"/>
        <v>4</v>
      </c>
      <c r="Z47" s="2">
        <f t="shared" si="2"/>
        <v>18</v>
      </c>
      <c r="AA47" s="2">
        <f t="shared" si="3"/>
        <v>9</v>
      </c>
      <c r="AB47" s="2">
        <f t="shared" si="4"/>
        <v>0</v>
      </c>
      <c r="AC47" s="2">
        <f t="shared" si="5"/>
        <v>9</v>
      </c>
      <c r="AE47">
        <f t="shared" si="6"/>
        <v>0</v>
      </c>
      <c r="AF47">
        <f t="shared" si="7"/>
        <v>0</v>
      </c>
      <c r="AG47">
        <f t="shared" si="8"/>
        <v>0</v>
      </c>
      <c r="AH47">
        <f t="shared" si="9"/>
        <v>18</v>
      </c>
      <c r="AI47">
        <f t="shared" si="10"/>
        <v>18</v>
      </c>
      <c r="AJ47" t="str">
        <f t="shared" si="11"/>
        <v/>
      </c>
      <c r="AK47" s="13" t="s">
        <v>91</v>
      </c>
      <c r="AL47" s="43">
        <f t="shared" si="12"/>
        <v>0</v>
      </c>
      <c r="AM47" s="43">
        <f t="shared" si="13"/>
        <v>17</v>
      </c>
      <c r="AN47" s="43">
        <f t="shared" si="14"/>
        <v>0</v>
      </c>
      <c r="AO47" s="43">
        <f t="shared" si="15"/>
        <v>0</v>
      </c>
    </row>
    <row r="48" spans="1:41" x14ac:dyDescent="0.25">
      <c r="A48" s="51" t="s">
        <v>580</v>
      </c>
      <c r="B48" s="51" t="s">
        <v>581</v>
      </c>
      <c r="C48" s="13" t="str">
        <f t="shared" si="0"/>
        <v>Stuart Lea</v>
      </c>
      <c r="D48" s="7" t="s">
        <v>9</v>
      </c>
      <c r="E48" s="7">
        <v>0</v>
      </c>
      <c r="F48" s="7">
        <v>3</v>
      </c>
      <c r="G48" s="7">
        <v>14</v>
      </c>
      <c r="H48" s="7">
        <v>-3</v>
      </c>
      <c r="I48" s="7">
        <v>6</v>
      </c>
      <c r="J48" s="7">
        <v>15</v>
      </c>
      <c r="K48" s="7">
        <v>-7</v>
      </c>
      <c r="L48" s="7">
        <v>1</v>
      </c>
      <c r="M48" s="7">
        <v>19</v>
      </c>
      <c r="N48" s="7">
        <v>0</v>
      </c>
      <c r="O48" s="7">
        <v>0</v>
      </c>
      <c r="P48" s="7">
        <v>1</v>
      </c>
      <c r="Q48" s="7">
        <v>7</v>
      </c>
      <c r="R48" s="7">
        <v>10</v>
      </c>
      <c r="S48" s="7">
        <v>2</v>
      </c>
      <c r="T48" s="7">
        <v>12</v>
      </c>
      <c r="U48" s="7">
        <v>9</v>
      </c>
      <c r="V48" s="7">
        <v>-9</v>
      </c>
      <c r="W48" s="7" t="s">
        <v>9</v>
      </c>
      <c r="X48" s="7" t="s">
        <v>9</v>
      </c>
      <c r="Y48" s="40">
        <f t="shared" si="1"/>
        <v>80</v>
      </c>
      <c r="Z48" s="2">
        <f t="shared" si="2"/>
        <v>18</v>
      </c>
      <c r="AA48" s="2">
        <f t="shared" si="3"/>
        <v>12</v>
      </c>
      <c r="AB48" s="2">
        <f t="shared" si="4"/>
        <v>3</v>
      </c>
      <c r="AC48" s="2">
        <f t="shared" si="5"/>
        <v>3</v>
      </c>
      <c r="AE48">
        <f t="shared" si="6"/>
        <v>5</v>
      </c>
      <c r="AF48">
        <f t="shared" si="7"/>
        <v>7</v>
      </c>
      <c r="AG48">
        <f t="shared" si="8"/>
        <v>4</v>
      </c>
      <c r="AH48">
        <f t="shared" si="9"/>
        <v>2</v>
      </c>
      <c r="AI48">
        <f t="shared" si="10"/>
        <v>18</v>
      </c>
      <c r="AJ48" t="str">
        <f t="shared" si="11"/>
        <v/>
      </c>
      <c r="AK48" s="13" t="s">
        <v>559</v>
      </c>
      <c r="AL48" s="43">
        <f t="shared" si="12"/>
        <v>7</v>
      </c>
      <c r="AM48" s="43">
        <f t="shared" si="13"/>
        <v>11</v>
      </c>
      <c r="AN48" s="43">
        <f t="shared" si="14"/>
        <v>0</v>
      </c>
      <c r="AO48" s="43">
        <f t="shared" si="15"/>
        <v>0</v>
      </c>
    </row>
    <row r="49" spans="1:41" x14ac:dyDescent="0.25">
      <c r="A49" s="51" t="s">
        <v>779</v>
      </c>
      <c r="B49" s="51" t="s">
        <v>750</v>
      </c>
      <c r="C49" s="13" t="str">
        <f t="shared" si="0"/>
        <v>Barry Lilley</v>
      </c>
      <c r="D49" s="7">
        <v>6</v>
      </c>
      <c r="E49" s="7">
        <v>-2</v>
      </c>
      <c r="F49" s="7">
        <v>-1</v>
      </c>
      <c r="G49" s="7">
        <v>-5</v>
      </c>
      <c r="H49" s="7">
        <v>12</v>
      </c>
      <c r="I49" s="7">
        <v>1</v>
      </c>
      <c r="J49" s="7">
        <v>-16</v>
      </c>
      <c r="K49" s="7">
        <v>-8</v>
      </c>
      <c r="L49" s="7">
        <v>-6</v>
      </c>
      <c r="M49" s="7">
        <v>6</v>
      </c>
      <c r="N49" s="7">
        <v>-13</v>
      </c>
      <c r="O49" s="7">
        <v>-15</v>
      </c>
      <c r="P49" s="7">
        <v>-12</v>
      </c>
      <c r="Q49" s="7">
        <v>-3</v>
      </c>
      <c r="R49" s="7">
        <v>-4</v>
      </c>
      <c r="S49" s="7" t="s">
        <v>9</v>
      </c>
      <c r="T49" s="7">
        <v>4</v>
      </c>
      <c r="U49" s="7">
        <v>-6</v>
      </c>
      <c r="V49" s="7" t="s">
        <v>9</v>
      </c>
      <c r="W49" s="7" t="s">
        <v>9</v>
      </c>
      <c r="X49" s="7" t="s">
        <v>9</v>
      </c>
      <c r="Y49" s="40">
        <f t="shared" si="1"/>
        <v>-62</v>
      </c>
      <c r="Z49" s="2">
        <f t="shared" si="2"/>
        <v>17</v>
      </c>
      <c r="AA49" s="2">
        <f t="shared" si="3"/>
        <v>5</v>
      </c>
      <c r="AB49" s="2">
        <f t="shared" si="4"/>
        <v>0</v>
      </c>
      <c r="AC49" s="2">
        <f t="shared" si="5"/>
        <v>12</v>
      </c>
      <c r="AE49">
        <f t="shared" si="6"/>
        <v>0</v>
      </c>
      <c r="AF49">
        <f t="shared" si="7"/>
        <v>0</v>
      </c>
      <c r="AG49">
        <f t="shared" si="8"/>
        <v>10</v>
      </c>
      <c r="AH49">
        <f t="shared" si="9"/>
        <v>7</v>
      </c>
      <c r="AI49">
        <f t="shared" si="10"/>
        <v>17</v>
      </c>
      <c r="AJ49" t="str">
        <f t="shared" si="11"/>
        <v/>
      </c>
      <c r="AK49" s="13" t="s">
        <v>763</v>
      </c>
      <c r="AL49" s="43">
        <f t="shared" si="12"/>
        <v>0</v>
      </c>
      <c r="AM49" s="43">
        <f t="shared" si="13"/>
        <v>0</v>
      </c>
      <c r="AN49" s="43">
        <f t="shared" si="14"/>
        <v>9</v>
      </c>
      <c r="AO49" s="43">
        <f t="shared" si="15"/>
        <v>8</v>
      </c>
    </row>
    <row r="50" spans="1:41" x14ac:dyDescent="0.25">
      <c r="A50" s="51" t="s">
        <v>751</v>
      </c>
      <c r="B50" s="51" t="s">
        <v>750</v>
      </c>
      <c r="C50" s="13" t="str">
        <f t="shared" si="0"/>
        <v>Dawn Lilley</v>
      </c>
      <c r="D50" s="7">
        <v>-20</v>
      </c>
      <c r="E50" s="7">
        <v>-2</v>
      </c>
      <c r="F50" s="7">
        <v>-20</v>
      </c>
      <c r="G50" s="7">
        <v>-2</v>
      </c>
      <c r="H50" s="7">
        <v>10</v>
      </c>
      <c r="I50" s="7">
        <v>18</v>
      </c>
      <c r="J50" s="7">
        <v>-2</v>
      </c>
      <c r="K50" s="7">
        <v>-8</v>
      </c>
      <c r="L50" s="7">
        <v>10</v>
      </c>
      <c r="M50" s="7">
        <v>10</v>
      </c>
      <c r="N50" s="7">
        <v>16</v>
      </c>
      <c r="O50" s="7">
        <v>-4</v>
      </c>
      <c r="P50" s="7">
        <v>4</v>
      </c>
      <c r="Q50" s="7">
        <v>19</v>
      </c>
      <c r="R50" s="7">
        <v>-4</v>
      </c>
      <c r="S50" s="7">
        <v>-1</v>
      </c>
      <c r="T50" s="7">
        <v>-5</v>
      </c>
      <c r="U50" s="7">
        <v>-16</v>
      </c>
      <c r="V50" s="7" t="s">
        <v>9</v>
      </c>
      <c r="W50" s="7" t="s">
        <v>9</v>
      </c>
      <c r="X50" s="7" t="s">
        <v>9</v>
      </c>
      <c r="Y50" s="40">
        <f t="shared" si="1"/>
        <v>3</v>
      </c>
      <c r="Z50" s="2">
        <f t="shared" si="2"/>
        <v>18</v>
      </c>
      <c r="AA50" s="2">
        <f t="shared" si="3"/>
        <v>7</v>
      </c>
      <c r="AB50" s="2">
        <f t="shared" si="4"/>
        <v>0</v>
      </c>
      <c r="AC50" s="2">
        <f t="shared" si="5"/>
        <v>11</v>
      </c>
      <c r="AE50">
        <f t="shared" si="6"/>
        <v>3</v>
      </c>
      <c r="AF50">
        <f t="shared" si="7"/>
        <v>1</v>
      </c>
      <c r="AG50">
        <f t="shared" si="8"/>
        <v>14</v>
      </c>
      <c r="AH50">
        <f t="shared" si="9"/>
        <v>0</v>
      </c>
      <c r="AI50">
        <f t="shared" si="10"/>
        <v>18</v>
      </c>
      <c r="AJ50" t="str">
        <f t="shared" si="11"/>
        <v/>
      </c>
      <c r="AK50" s="13" t="s">
        <v>733</v>
      </c>
      <c r="AL50" s="43">
        <f t="shared" si="12"/>
        <v>0</v>
      </c>
      <c r="AM50" s="43">
        <f t="shared" si="13"/>
        <v>0</v>
      </c>
      <c r="AN50" s="43">
        <f t="shared" si="14"/>
        <v>4</v>
      </c>
      <c r="AO50" s="43">
        <f t="shared" si="15"/>
        <v>14</v>
      </c>
    </row>
    <row r="51" spans="1:41" x14ac:dyDescent="0.25">
      <c r="A51" s="50" t="s">
        <v>169</v>
      </c>
      <c r="B51" s="50" t="s">
        <v>750</v>
      </c>
      <c r="C51" s="13" t="str">
        <f t="shared" si="0"/>
        <v>Paul Lilley</v>
      </c>
      <c r="D51" s="7">
        <v>-6</v>
      </c>
      <c r="E51" s="7">
        <v>4</v>
      </c>
      <c r="F51" s="7">
        <v>-9</v>
      </c>
      <c r="G51" s="7" t="s">
        <v>9</v>
      </c>
      <c r="H51" s="7" t="s">
        <v>9</v>
      </c>
      <c r="I51" s="7">
        <v>14</v>
      </c>
      <c r="J51" s="7" t="s">
        <v>9</v>
      </c>
      <c r="K51" s="7">
        <v>1</v>
      </c>
      <c r="L51" s="7" t="s">
        <v>9</v>
      </c>
      <c r="M51" s="7">
        <v>-12</v>
      </c>
      <c r="N51" s="7">
        <v>-2</v>
      </c>
      <c r="O51" s="7">
        <v>-17</v>
      </c>
      <c r="P51" s="7" t="s">
        <v>9</v>
      </c>
      <c r="Q51" s="7" t="s">
        <v>9</v>
      </c>
      <c r="R51" s="7">
        <v>5</v>
      </c>
      <c r="S51" s="7">
        <v>-7</v>
      </c>
      <c r="T51" s="7">
        <v>4</v>
      </c>
      <c r="U51" s="7">
        <v>1</v>
      </c>
      <c r="V51" s="7" t="s">
        <v>9</v>
      </c>
      <c r="W51" s="7" t="s">
        <v>9</v>
      </c>
      <c r="X51" s="7" t="s">
        <v>9</v>
      </c>
      <c r="Y51" s="40">
        <f t="shared" si="1"/>
        <v>-24</v>
      </c>
      <c r="Z51" s="2">
        <f t="shared" si="2"/>
        <v>12</v>
      </c>
      <c r="AA51" s="2">
        <f t="shared" si="3"/>
        <v>6</v>
      </c>
      <c r="AB51" s="2">
        <f t="shared" si="4"/>
        <v>0</v>
      </c>
      <c r="AC51" s="2">
        <f t="shared" si="5"/>
        <v>6</v>
      </c>
      <c r="AE51">
        <f t="shared" si="6"/>
        <v>1</v>
      </c>
      <c r="AF51">
        <f t="shared" si="7"/>
        <v>4</v>
      </c>
      <c r="AG51">
        <f t="shared" si="8"/>
        <v>1</v>
      </c>
      <c r="AH51">
        <f t="shared" si="9"/>
        <v>6</v>
      </c>
      <c r="AI51">
        <f t="shared" si="10"/>
        <v>12</v>
      </c>
      <c r="AJ51" t="str">
        <f t="shared" si="11"/>
        <v/>
      </c>
      <c r="AK51" s="13" t="s">
        <v>734</v>
      </c>
      <c r="AL51" s="43">
        <f t="shared" si="12"/>
        <v>0</v>
      </c>
      <c r="AM51" s="43">
        <f t="shared" si="13"/>
        <v>0</v>
      </c>
      <c r="AN51" s="43">
        <f t="shared" si="14"/>
        <v>5</v>
      </c>
      <c r="AO51" s="43">
        <f t="shared" si="15"/>
        <v>7</v>
      </c>
    </row>
    <row r="52" spans="1:41" x14ac:dyDescent="0.25">
      <c r="A52" s="51" t="s">
        <v>95</v>
      </c>
      <c r="B52" s="51" t="s">
        <v>96</v>
      </c>
      <c r="C52" s="13" t="str">
        <f t="shared" si="0"/>
        <v>Mike McDonagh</v>
      </c>
      <c r="D52" s="7">
        <v>2</v>
      </c>
      <c r="E52" s="7">
        <v>8</v>
      </c>
      <c r="F52" s="7">
        <v>3</v>
      </c>
      <c r="G52" s="7">
        <v>11</v>
      </c>
      <c r="H52" s="7">
        <v>-3</v>
      </c>
      <c r="I52" s="7" t="s">
        <v>9</v>
      </c>
      <c r="J52" s="7">
        <v>30</v>
      </c>
      <c r="K52" s="7">
        <v>-20</v>
      </c>
      <c r="L52" s="7">
        <v>1</v>
      </c>
      <c r="M52" s="7" t="s">
        <v>9</v>
      </c>
      <c r="N52" s="7">
        <v>-8</v>
      </c>
      <c r="O52" s="7">
        <v>0</v>
      </c>
      <c r="P52" s="7">
        <v>1</v>
      </c>
      <c r="Q52" s="7">
        <v>9</v>
      </c>
      <c r="R52" s="7">
        <v>4</v>
      </c>
      <c r="S52" s="7">
        <v>-1</v>
      </c>
      <c r="T52" s="7">
        <v>1</v>
      </c>
      <c r="U52" s="7">
        <v>9</v>
      </c>
      <c r="V52" s="7">
        <v>-8</v>
      </c>
      <c r="W52" s="7" t="s">
        <v>9</v>
      </c>
      <c r="X52" s="7" t="s">
        <v>9</v>
      </c>
      <c r="Y52" s="40">
        <f t="shared" si="1"/>
        <v>39</v>
      </c>
      <c r="Z52" s="2">
        <f t="shared" si="2"/>
        <v>17</v>
      </c>
      <c r="AA52" s="2">
        <f t="shared" si="3"/>
        <v>11</v>
      </c>
      <c r="AB52" s="2">
        <f t="shared" si="4"/>
        <v>1</v>
      </c>
      <c r="AC52" s="2">
        <f t="shared" si="5"/>
        <v>5</v>
      </c>
      <c r="AE52">
        <f t="shared" si="6"/>
        <v>0</v>
      </c>
      <c r="AF52">
        <f t="shared" si="7"/>
        <v>15</v>
      </c>
      <c r="AG52">
        <f t="shared" si="8"/>
        <v>2</v>
      </c>
      <c r="AH52">
        <f t="shared" si="9"/>
        <v>0</v>
      </c>
      <c r="AI52">
        <f t="shared" si="10"/>
        <v>17</v>
      </c>
      <c r="AJ52" t="str">
        <f t="shared" si="11"/>
        <v/>
      </c>
      <c r="AK52" s="13" t="s">
        <v>97</v>
      </c>
      <c r="AL52" s="43">
        <f t="shared" si="12"/>
        <v>0</v>
      </c>
      <c r="AM52" s="43">
        <f t="shared" si="13"/>
        <v>16</v>
      </c>
      <c r="AN52" s="43">
        <f t="shared" si="14"/>
        <v>0</v>
      </c>
      <c r="AO52" s="43">
        <f t="shared" si="15"/>
        <v>0</v>
      </c>
    </row>
    <row r="53" spans="1:41" x14ac:dyDescent="0.25">
      <c r="A53" s="51" t="s">
        <v>98</v>
      </c>
      <c r="B53" s="51" t="s">
        <v>99</v>
      </c>
      <c r="C53" s="13" t="str">
        <f t="shared" si="0"/>
        <v>Phil McDonald</v>
      </c>
      <c r="D53" s="7">
        <v>3</v>
      </c>
      <c r="E53" s="7">
        <v>-2</v>
      </c>
      <c r="F53" s="7">
        <v>11</v>
      </c>
      <c r="G53" s="7">
        <v>-4</v>
      </c>
      <c r="H53" s="7">
        <v>15</v>
      </c>
      <c r="I53" s="7">
        <v>3</v>
      </c>
      <c r="J53" s="7">
        <v>-5</v>
      </c>
      <c r="K53" s="7">
        <v>-15</v>
      </c>
      <c r="L53" s="7">
        <v>26</v>
      </c>
      <c r="M53" s="7">
        <v>0</v>
      </c>
      <c r="N53" s="7">
        <v>16</v>
      </c>
      <c r="O53" s="7">
        <v>-4</v>
      </c>
      <c r="P53" s="7" t="s">
        <v>9</v>
      </c>
      <c r="Q53" s="7">
        <v>8</v>
      </c>
      <c r="R53" s="7">
        <v>-8</v>
      </c>
      <c r="S53" s="7">
        <v>-5</v>
      </c>
      <c r="T53" s="7">
        <v>-12</v>
      </c>
      <c r="U53" s="7">
        <v>-7</v>
      </c>
      <c r="V53" s="7" t="s">
        <v>9</v>
      </c>
      <c r="W53" s="7" t="s">
        <v>9</v>
      </c>
      <c r="X53" s="7" t="s">
        <v>9</v>
      </c>
      <c r="Y53" s="40">
        <f t="shared" si="1"/>
        <v>20</v>
      </c>
      <c r="Z53" s="2">
        <f t="shared" si="2"/>
        <v>17</v>
      </c>
      <c r="AA53" s="2">
        <f t="shared" si="3"/>
        <v>7</v>
      </c>
      <c r="AB53" s="2">
        <f t="shared" si="4"/>
        <v>1</v>
      </c>
      <c r="AC53" s="2">
        <f t="shared" si="5"/>
        <v>9</v>
      </c>
      <c r="AE53">
        <f t="shared" si="6"/>
        <v>0</v>
      </c>
      <c r="AF53">
        <f t="shared" si="7"/>
        <v>0</v>
      </c>
      <c r="AG53">
        <f t="shared" si="8"/>
        <v>0</v>
      </c>
      <c r="AH53">
        <f t="shared" si="9"/>
        <v>17</v>
      </c>
      <c r="AI53">
        <f t="shared" si="10"/>
        <v>17</v>
      </c>
      <c r="AJ53" t="str">
        <f t="shared" si="11"/>
        <v/>
      </c>
      <c r="AK53" s="13" t="s">
        <v>100</v>
      </c>
      <c r="AL53" s="43">
        <f t="shared" si="12"/>
        <v>0</v>
      </c>
      <c r="AM53" s="43">
        <f t="shared" si="13"/>
        <v>0</v>
      </c>
      <c r="AN53" s="43">
        <f t="shared" si="14"/>
        <v>17</v>
      </c>
      <c r="AO53" s="43">
        <f t="shared" si="15"/>
        <v>0</v>
      </c>
    </row>
    <row r="54" spans="1:41" x14ac:dyDescent="0.25">
      <c r="A54" s="51" t="s">
        <v>101</v>
      </c>
      <c r="B54" s="51" t="s">
        <v>99</v>
      </c>
      <c r="C54" s="13" t="str">
        <f t="shared" si="0"/>
        <v>Steven McDonald</v>
      </c>
      <c r="D54" s="7">
        <v>1</v>
      </c>
      <c r="E54" s="7">
        <v>3</v>
      </c>
      <c r="F54" s="7">
        <v>10</v>
      </c>
      <c r="G54" s="7">
        <v>8</v>
      </c>
      <c r="H54" s="7">
        <v>-16</v>
      </c>
      <c r="I54" s="7">
        <v>10</v>
      </c>
      <c r="J54" s="7">
        <v>14</v>
      </c>
      <c r="K54" s="7">
        <v>-18</v>
      </c>
      <c r="L54" s="7">
        <v>9</v>
      </c>
      <c r="M54" s="7">
        <v>1</v>
      </c>
      <c r="N54" s="7">
        <v>-1</v>
      </c>
      <c r="O54" s="7">
        <v>-12</v>
      </c>
      <c r="P54" s="7">
        <v>15</v>
      </c>
      <c r="Q54" s="7">
        <v>7</v>
      </c>
      <c r="R54" s="7">
        <v>-4</v>
      </c>
      <c r="S54" s="7">
        <v>7</v>
      </c>
      <c r="T54" s="7">
        <v>-5</v>
      </c>
      <c r="U54" s="7">
        <v>10</v>
      </c>
      <c r="V54" s="7">
        <v>-1</v>
      </c>
      <c r="W54" s="7" t="s">
        <v>9</v>
      </c>
      <c r="X54" s="7" t="s">
        <v>9</v>
      </c>
      <c r="Y54" s="40">
        <f t="shared" si="1"/>
        <v>38</v>
      </c>
      <c r="Z54" s="2">
        <f t="shared" si="2"/>
        <v>19</v>
      </c>
      <c r="AA54" s="2">
        <f t="shared" si="3"/>
        <v>12</v>
      </c>
      <c r="AB54" s="2">
        <f t="shared" si="4"/>
        <v>0</v>
      </c>
      <c r="AC54" s="2">
        <f t="shared" si="5"/>
        <v>7</v>
      </c>
      <c r="AE54">
        <f t="shared" si="6"/>
        <v>19</v>
      </c>
      <c r="AF54">
        <f t="shared" si="7"/>
        <v>0</v>
      </c>
      <c r="AG54">
        <f t="shared" si="8"/>
        <v>0</v>
      </c>
      <c r="AH54">
        <f t="shared" si="9"/>
        <v>0</v>
      </c>
      <c r="AI54">
        <f t="shared" si="10"/>
        <v>19</v>
      </c>
      <c r="AJ54" t="str">
        <f t="shared" si="11"/>
        <v/>
      </c>
      <c r="AK54" s="13" t="s">
        <v>236</v>
      </c>
      <c r="AL54" s="43">
        <f t="shared" si="12"/>
        <v>19</v>
      </c>
      <c r="AM54" s="43">
        <f t="shared" si="13"/>
        <v>0</v>
      </c>
      <c r="AN54" s="43">
        <f t="shared" si="14"/>
        <v>0</v>
      </c>
      <c r="AO54" s="43">
        <f t="shared" si="15"/>
        <v>0</v>
      </c>
    </row>
    <row r="55" spans="1:41" x14ac:dyDescent="0.25">
      <c r="A55" s="51" t="s">
        <v>113</v>
      </c>
      <c r="B55" s="51" t="s">
        <v>114</v>
      </c>
      <c r="C55" s="13" t="str">
        <f t="shared" si="0"/>
        <v>Mick Moffatt</v>
      </c>
      <c r="D55" s="7">
        <v>1</v>
      </c>
      <c r="E55" s="7" t="s">
        <v>9</v>
      </c>
      <c r="F55" s="7">
        <v>9</v>
      </c>
      <c r="G55" s="7">
        <v>-3</v>
      </c>
      <c r="H55" s="7">
        <v>15</v>
      </c>
      <c r="I55" s="7">
        <v>-1</v>
      </c>
      <c r="J55" s="7">
        <v>-6</v>
      </c>
      <c r="K55" s="7">
        <v>21</v>
      </c>
      <c r="L55" s="7">
        <v>26</v>
      </c>
      <c r="M55" s="7">
        <v>6</v>
      </c>
      <c r="N55" s="7">
        <v>-13</v>
      </c>
      <c r="O55" s="7" t="s">
        <v>9</v>
      </c>
      <c r="P55" s="7" t="s">
        <v>9</v>
      </c>
      <c r="Q55" s="7">
        <v>15</v>
      </c>
      <c r="R55" s="7" t="s">
        <v>9</v>
      </c>
      <c r="S55" s="7" t="s">
        <v>9</v>
      </c>
      <c r="T55" s="7">
        <v>2</v>
      </c>
      <c r="U55" s="7">
        <v>-7</v>
      </c>
      <c r="V55" s="7" t="s">
        <v>9</v>
      </c>
      <c r="W55" s="7" t="s">
        <v>9</v>
      </c>
      <c r="X55" s="7" t="s">
        <v>9</v>
      </c>
      <c r="Y55" s="40">
        <f t="shared" si="1"/>
        <v>65</v>
      </c>
      <c r="Z55" s="2">
        <f t="shared" si="2"/>
        <v>13</v>
      </c>
      <c r="AA55" s="2">
        <f t="shared" si="3"/>
        <v>8</v>
      </c>
      <c r="AB55" s="2">
        <f t="shared" si="4"/>
        <v>0</v>
      </c>
      <c r="AC55" s="2">
        <f t="shared" si="5"/>
        <v>5</v>
      </c>
      <c r="AE55">
        <f t="shared" si="6"/>
        <v>12</v>
      </c>
      <c r="AF55">
        <f t="shared" si="7"/>
        <v>1</v>
      </c>
      <c r="AG55">
        <f t="shared" si="8"/>
        <v>0</v>
      </c>
      <c r="AH55">
        <f t="shared" si="9"/>
        <v>0</v>
      </c>
      <c r="AI55">
        <f t="shared" si="10"/>
        <v>13</v>
      </c>
      <c r="AJ55" t="str">
        <f t="shared" si="11"/>
        <v/>
      </c>
      <c r="AK55" s="13" t="s">
        <v>115</v>
      </c>
      <c r="AL55" s="43">
        <f t="shared" si="12"/>
        <v>0</v>
      </c>
      <c r="AM55" s="43">
        <f t="shared" si="13"/>
        <v>0</v>
      </c>
      <c r="AN55" s="43">
        <f t="shared" si="14"/>
        <v>13</v>
      </c>
      <c r="AO55" s="43">
        <f t="shared" si="15"/>
        <v>0</v>
      </c>
    </row>
    <row r="56" spans="1:41" x14ac:dyDescent="0.25">
      <c r="A56" s="50" t="s">
        <v>545</v>
      </c>
      <c r="B56" s="50" t="s">
        <v>544</v>
      </c>
      <c r="C56" s="13" t="str">
        <f t="shared" si="0"/>
        <v>Emil Nou</v>
      </c>
      <c r="D56" s="7" t="s">
        <v>9</v>
      </c>
      <c r="E56" s="7">
        <v>4</v>
      </c>
      <c r="F56" s="7" t="s">
        <v>9</v>
      </c>
      <c r="G56" s="7" t="s">
        <v>9</v>
      </c>
      <c r="H56" s="7" t="s">
        <v>9</v>
      </c>
      <c r="I56" s="7" t="s">
        <v>9</v>
      </c>
      <c r="J56" s="7" t="s">
        <v>9</v>
      </c>
      <c r="K56" s="7" t="s">
        <v>9</v>
      </c>
      <c r="L56" s="7" t="s">
        <v>9</v>
      </c>
      <c r="M56" s="7" t="s">
        <v>9</v>
      </c>
      <c r="N56" s="7" t="s">
        <v>9</v>
      </c>
      <c r="O56" s="7" t="s">
        <v>9</v>
      </c>
      <c r="P56" s="7" t="s">
        <v>9</v>
      </c>
      <c r="Q56" s="7" t="s">
        <v>9</v>
      </c>
      <c r="R56" s="7" t="s">
        <v>9</v>
      </c>
      <c r="S56" s="7" t="s">
        <v>9</v>
      </c>
      <c r="T56" s="7" t="s">
        <v>9</v>
      </c>
      <c r="U56" s="7" t="s">
        <v>9</v>
      </c>
      <c r="V56" s="7" t="s">
        <v>9</v>
      </c>
      <c r="W56" s="7" t="s">
        <v>9</v>
      </c>
      <c r="X56" s="7" t="s">
        <v>9</v>
      </c>
      <c r="Y56" s="40">
        <f t="shared" si="1"/>
        <v>4</v>
      </c>
      <c r="Z56" s="2">
        <f t="shared" si="2"/>
        <v>1</v>
      </c>
      <c r="AA56" s="2">
        <f t="shared" si="3"/>
        <v>1</v>
      </c>
      <c r="AB56" s="2">
        <f t="shared" si="4"/>
        <v>0</v>
      </c>
      <c r="AC56" s="2">
        <f t="shared" si="5"/>
        <v>0</v>
      </c>
      <c r="AE56">
        <f t="shared" si="6"/>
        <v>0</v>
      </c>
      <c r="AF56">
        <f t="shared" si="7"/>
        <v>1</v>
      </c>
      <c r="AG56">
        <f t="shared" si="8"/>
        <v>0</v>
      </c>
      <c r="AH56">
        <f t="shared" si="9"/>
        <v>0</v>
      </c>
      <c r="AI56">
        <f t="shared" si="10"/>
        <v>1</v>
      </c>
      <c r="AJ56" t="str">
        <f t="shared" si="11"/>
        <v/>
      </c>
      <c r="AK56" s="13" t="s">
        <v>502</v>
      </c>
      <c r="AL56" s="43">
        <f t="shared" si="12"/>
        <v>0</v>
      </c>
      <c r="AM56" s="43">
        <f t="shared" si="13"/>
        <v>0</v>
      </c>
      <c r="AN56" s="43">
        <f t="shared" si="14"/>
        <v>0</v>
      </c>
      <c r="AO56" s="43">
        <f t="shared" si="15"/>
        <v>1</v>
      </c>
    </row>
    <row r="57" spans="1:41" x14ac:dyDescent="0.25">
      <c r="A57" s="50" t="s">
        <v>122</v>
      </c>
      <c r="B57" s="51" t="s">
        <v>123</v>
      </c>
      <c r="C57" s="13" t="str">
        <f t="shared" si="0"/>
        <v>Peter Rose</v>
      </c>
      <c r="D57" s="7">
        <v>-20</v>
      </c>
      <c r="E57" s="7">
        <v>0</v>
      </c>
      <c r="F57" s="7" t="s">
        <v>9</v>
      </c>
      <c r="G57" s="7">
        <v>-5</v>
      </c>
      <c r="H57" s="7">
        <v>10</v>
      </c>
      <c r="I57" s="7">
        <v>-5</v>
      </c>
      <c r="J57" s="7">
        <v>13</v>
      </c>
      <c r="K57" s="7">
        <v>5</v>
      </c>
      <c r="L57" s="7" t="s">
        <v>9</v>
      </c>
      <c r="M57" s="7" t="s">
        <v>9</v>
      </c>
      <c r="N57" s="7">
        <v>-36</v>
      </c>
      <c r="O57" s="7">
        <v>6</v>
      </c>
      <c r="P57" s="7" t="s">
        <v>9</v>
      </c>
      <c r="Q57" s="7">
        <v>4</v>
      </c>
      <c r="R57" s="7">
        <v>-5</v>
      </c>
      <c r="S57" s="7">
        <v>-3</v>
      </c>
      <c r="T57" s="7" t="s">
        <v>9</v>
      </c>
      <c r="U57" s="7">
        <v>-19</v>
      </c>
      <c r="V57" s="7" t="s">
        <v>9</v>
      </c>
      <c r="W57" s="7" t="s">
        <v>9</v>
      </c>
      <c r="X57" s="7" t="s">
        <v>9</v>
      </c>
      <c r="Y57" s="40">
        <f t="shared" si="1"/>
        <v>-55</v>
      </c>
      <c r="Z57" s="2">
        <f t="shared" si="2"/>
        <v>13</v>
      </c>
      <c r="AA57" s="2">
        <f t="shared" si="3"/>
        <v>5</v>
      </c>
      <c r="AB57" s="2">
        <f t="shared" si="4"/>
        <v>1</v>
      </c>
      <c r="AC57" s="2">
        <f t="shared" si="5"/>
        <v>7</v>
      </c>
      <c r="AE57">
        <f t="shared" si="6"/>
        <v>2</v>
      </c>
      <c r="AF57">
        <f t="shared" si="7"/>
        <v>10</v>
      </c>
      <c r="AG57">
        <f t="shared" si="8"/>
        <v>1</v>
      </c>
      <c r="AH57">
        <f t="shared" si="9"/>
        <v>0</v>
      </c>
      <c r="AI57">
        <f t="shared" si="10"/>
        <v>13</v>
      </c>
      <c r="AJ57" t="str">
        <f t="shared" si="11"/>
        <v/>
      </c>
      <c r="AK57" s="13" t="s">
        <v>124</v>
      </c>
      <c r="AL57" s="43">
        <f t="shared" si="12"/>
        <v>0</v>
      </c>
      <c r="AM57" s="43">
        <f t="shared" si="13"/>
        <v>0</v>
      </c>
      <c r="AN57" s="43">
        <f t="shared" si="14"/>
        <v>0</v>
      </c>
      <c r="AO57" s="43">
        <f t="shared" si="15"/>
        <v>13</v>
      </c>
    </row>
    <row r="58" spans="1:41" x14ac:dyDescent="0.25">
      <c r="A58" s="51" t="s">
        <v>171</v>
      </c>
      <c r="B58" s="51" t="s">
        <v>35</v>
      </c>
      <c r="C58" s="13" t="str">
        <f t="shared" si="0"/>
        <v>Bill Scott</v>
      </c>
      <c r="D58" s="7">
        <v>3</v>
      </c>
      <c r="E58" s="7">
        <v>-2</v>
      </c>
      <c r="F58" s="7">
        <v>11</v>
      </c>
      <c r="G58" s="7">
        <v>-4</v>
      </c>
      <c r="H58" s="7">
        <v>15</v>
      </c>
      <c r="I58" s="7">
        <v>3</v>
      </c>
      <c r="J58" s="7">
        <v>-5</v>
      </c>
      <c r="K58" s="7">
        <v>-15</v>
      </c>
      <c r="L58" s="7">
        <v>26</v>
      </c>
      <c r="M58" s="7">
        <v>0</v>
      </c>
      <c r="N58" s="7">
        <v>16</v>
      </c>
      <c r="O58" s="7">
        <v>-4</v>
      </c>
      <c r="P58" s="7" t="s">
        <v>9</v>
      </c>
      <c r="Q58" s="7">
        <v>8</v>
      </c>
      <c r="R58" s="7">
        <v>-8</v>
      </c>
      <c r="S58" s="7">
        <v>-5</v>
      </c>
      <c r="T58" s="7">
        <v>-12</v>
      </c>
      <c r="U58" s="7">
        <v>-7</v>
      </c>
      <c r="V58" s="7" t="s">
        <v>9</v>
      </c>
      <c r="W58" s="7" t="s">
        <v>9</v>
      </c>
      <c r="X58" s="7" t="s">
        <v>9</v>
      </c>
      <c r="Y58" s="40">
        <f t="shared" si="1"/>
        <v>20</v>
      </c>
      <c r="Z58" s="2">
        <f t="shared" si="2"/>
        <v>17</v>
      </c>
      <c r="AA58" s="2">
        <f t="shared" si="3"/>
        <v>7</v>
      </c>
      <c r="AB58" s="2">
        <f t="shared" si="4"/>
        <v>1</v>
      </c>
      <c r="AC58" s="2">
        <f t="shared" si="5"/>
        <v>9</v>
      </c>
      <c r="AE58">
        <f t="shared" si="6"/>
        <v>0</v>
      </c>
      <c r="AF58">
        <f t="shared" si="7"/>
        <v>14</v>
      </c>
      <c r="AG58">
        <f t="shared" si="8"/>
        <v>3</v>
      </c>
      <c r="AH58">
        <f t="shared" si="9"/>
        <v>0</v>
      </c>
      <c r="AI58">
        <f t="shared" si="10"/>
        <v>17</v>
      </c>
      <c r="AJ58" t="str">
        <f t="shared" si="11"/>
        <v/>
      </c>
      <c r="AK58" s="13" t="s">
        <v>252</v>
      </c>
      <c r="AL58" s="43">
        <f t="shared" si="12"/>
        <v>0</v>
      </c>
      <c r="AM58" s="43">
        <f t="shared" si="13"/>
        <v>0</v>
      </c>
      <c r="AN58" s="43">
        <f t="shared" si="14"/>
        <v>17</v>
      </c>
      <c r="AO58" s="43">
        <f t="shared" si="15"/>
        <v>0</v>
      </c>
    </row>
    <row r="59" spans="1:41" x14ac:dyDescent="0.25">
      <c r="A59" s="50" t="s">
        <v>585</v>
      </c>
      <c r="B59" s="50" t="s">
        <v>693</v>
      </c>
      <c r="C59" s="13" t="str">
        <f t="shared" si="0"/>
        <v>Matthew Sexton</v>
      </c>
      <c r="D59" s="7" t="s">
        <v>9</v>
      </c>
      <c r="E59" s="7" t="s">
        <v>9</v>
      </c>
      <c r="F59" s="7">
        <v>11</v>
      </c>
      <c r="G59" s="7">
        <v>-4</v>
      </c>
      <c r="H59" s="7">
        <v>15</v>
      </c>
      <c r="I59" s="7">
        <v>3</v>
      </c>
      <c r="J59" s="7">
        <v>-5</v>
      </c>
      <c r="K59" s="7">
        <v>-15</v>
      </c>
      <c r="L59" s="7">
        <v>26</v>
      </c>
      <c r="M59" s="7">
        <v>-14</v>
      </c>
      <c r="N59" s="7">
        <v>4</v>
      </c>
      <c r="O59" s="7">
        <v>-4</v>
      </c>
      <c r="P59" s="7" t="s">
        <v>9</v>
      </c>
      <c r="Q59" s="7">
        <v>8</v>
      </c>
      <c r="R59" s="7">
        <v>-8</v>
      </c>
      <c r="S59" s="7">
        <v>-8</v>
      </c>
      <c r="T59" s="7">
        <v>-8</v>
      </c>
      <c r="U59" s="7">
        <v>1</v>
      </c>
      <c r="V59" s="7" t="s">
        <v>9</v>
      </c>
      <c r="W59" s="7" t="s">
        <v>9</v>
      </c>
      <c r="X59" s="7" t="s">
        <v>9</v>
      </c>
      <c r="Y59" s="40">
        <f t="shared" si="1"/>
        <v>2</v>
      </c>
      <c r="Z59" s="2">
        <f t="shared" si="2"/>
        <v>15</v>
      </c>
      <c r="AA59" s="2">
        <f t="shared" si="3"/>
        <v>7</v>
      </c>
      <c r="AB59" s="2">
        <f t="shared" si="4"/>
        <v>0</v>
      </c>
      <c r="AC59" s="2">
        <f t="shared" si="5"/>
        <v>8</v>
      </c>
      <c r="AE59">
        <f t="shared" si="6"/>
        <v>0</v>
      </c>
      <c r="AF59">
        <f t="shared" si="7"/>
        <v>1</v>
      </c>
      <c r="AG59">
        <f t="shared" si="8"/>
        <v>10</v>
      </c>
      <c r="AH59">
        <f t="shared" si="9"/>
        <v>4</v>
      </c>
      <c r="AI59">
        <f t="shared" si="10"/>
        <v>15</v>
      </c>
      <c r="AJ59" t="str">
        <f t="shared" si="11"/>
        <v/>
      </c>
      <c r="AK59" s="13" t="s">
        <v>712</v>
      </c>
      <c r="AL59" s="43">
        <f t="shared" si="12"/>
        <v>0</v>
      </c>
      <c r="AM59" s="43">
        <f t="shared" si="13"/>
        <v>1</v>
      </c>
      <c r="AN59" s="43">
        <f t="shared" si="14"/>
        <v>14</v>
      </c>
      <c r="AO59" s="43">
        <f t="shared" si="15"/>
        <v>0</v>
      </c>
    </row>
    <row r="60" spans="1:41" x14ac:dyDescent="0.25">
      <c r="A60" s="51" t="s">
        <v>74</v>
      </c>
      <c r="B60" s="51" t="s">
        <v>125</v>
      </c>
      <c r="C60" s="13" t="str">
        <f t="shared" si="0"/>
        <v>Ken Smith</v>
      </c>
      <c r="D60" s="7">
        <v>1</v>
      </c>
      <c r="E60" s="7">
        <v>1</v>
      </c>
      <c r="F60" s="7">
        <v>18</v>
      </c>
      <c r="G60" s="7">
        <v>9</v>
      </c>
      <c r="H60" s="7">
        <v>9</v>
      </c>
      <c r="I60" s="7">
        <v>14</v>
      </c>
      <c r="J60" s="7">
        <v>-2</v>
      </c>
      <c r="K60" s="7">
        <v>1</v>
      </c>
      <c r="L60" s="7">
        <v>1</v>
      </c>
      <c r="M60" s="7">
        <v>0</v>
      </c>
      <c r="N60" s="7">
        <v>4</v>
      </c>
      <c r="O60" s="7">
        <v>-7</v>
      </c>
      <c r="P60" s="7" t="s">
        <v>9</v>
      </c>
      <c r="Q60" s="7">
        <v>0</v>
      </c>
      <c r="R60" s="7">
        <v>5</v>
      </c>
      <c r="S60" s="7">
        <v>-7</v>
      </c>
      <c r="T60" s="7">
        <v>-8</v>
      </c>
      <c r="U60" s="7">
        <v>-1</v>
      </c>
      <c r="V60" s="7" t="s">
        <v>9</v>
      </c>
      <c r="W60" s="7" t="s">
        <v>9</v>
      </c>
      <c r="X60" s="7" t="s">
        <v>9</v>
      </c>
      <c r="Y60" s="40">
        <f t="shared" si="1"/>
        <v>38</v>
      </c>
      <c r="Z60" s="2">
        <f t="shared" si="2"/>
        <v>17</v>
      </c>
      <c r="AA60" s="2">
        <f t="shared" si="3"/>
        <v>10</v>
      </c>
      <c r="AB60" s="2">
        <f t="shared" si="4"/>
        <v>2</v>
      </c>
      <c r="AC60" s="2">
        <f t="shared" si="5"/>
        <v>5</v>
      </c>
      <c r="AE60">
        <f t="shared" si="6"/>
        <v>0</v>
      </c>
      <c r="AF60">
        <f t="shared" si="7"/>
        <v>0</v>
      </c>
      <c r="AG60">
        <f t="shared" si="8"/>
        <v>12</v>
      </c>
      <c r="AH60">
        <f t="shared" si="9"/>
        <v>5</v>
      </c>
      <c r="AI60">
        <f t="shared" si="10"/>
        <v>17</v>
      </c>
      <c r="AJ60" t="str">
        <f>IF(AI60=Z60,"","no")</f>
        <v/>
      </c>
      <c r="AK60" s="13" t="s">
        <v>126</v>
      </c>
      <c r="AL60" s="43">
        <f t="shared" si="12"/>
        <v>0</v>
      </c>
      <c r="AM60" s="43">
        <f t="shared" si="13"/>
        <v>0</v>
      </c>
      <c r="AN60" s="43">
        <f t="shared" si="14"/>
        <v>17</v>
      </c>
      <c r="AO60" s="43">
        <f t="shared" si="15"/>
        <v>5</v>
      </c>
    </row>
    <row r="61" spans="1:41" x14ac:dyDescent="0.25">
      <c r="A61" s="51" t="s">
        <v>98</v>
      </c>
      <c r="B61" s="51" t="s">
        <v>127</v>
      </c>
      <c r="C61" s="13" t="str">
        <f t="shared" si="0"/>
        <v>Phil Smyth</v>
      </c>
      <c r="D61" s="7">
        <v>2</v>
      </c>
      <c r="E61" s="7">
        <v>8</v>
      </c>
      <c r="F61" s="7">
        <v>3</v>
      </c>
      <c r="G61" s="7">
        <v>11</v>
      </c>
      <c r="H61" s="7">
        <v>-3</v>
      </c>
      <c r="I61" s="7">
        <v>7</v>
      </c>
      <c r="J61" s="7">
        <v>30</v>
      </c>
      <c r="K61" s="7">
        <v>-20</v>
      </c>
      <c r="L61" s="7">
        <v>1</v>
      </c>
      <c r="M61" s="7">
        <v>17</v>
      </c>
      <c r="N61" s="7">
        <v>11</v>
      </c>
      <c r="O61" s="7">
        <v>4</v>
      </c>
      <c r="P61" s="7">
        <v>15</v>
      </c>
      <c r="Q61" s="7">
        <v>-3</v>
      </c>
      <c r="R61" s="7">
        <v>-15</v>
      </c>
      <c r="S61" s="7">
        <v>-1</v>
      </c>
      <c r="T61" s="7">
        <v>1</v>
      </c>
      <c r="U61" s="7">
        <v>9</v>
      </c>
      <c r="V61" s="7">
        <v>-8</v>
      </c>
      <c r="W61" s="7" t="s">
        <v>9</v>
      </c>
      <c r="X61" s="7" t="s">
        <v>9</v>
      </c>
      <c r="Y61" s="40">
        <f t="shared" si="1"/>
        <v>69</v>
      </c>
      <c r="Z61" s="2">
        <f t="shared" si="2"/>
        <v>19</v>
      </c>
      <c r="AA61" s="2">
        <f t="shared" si="3"/>
        <v>13</v>
      </c>
      <c r="AB61" s="2">
        <f t="shared" si="4"/>
        <v>0</v>
      </c>
      <c r="AC61" s="2">
        <f t="shared" si="5"/>
        <v>6</v>
      </c>
      <c r="AE61">
        <f t="shared" si="6"/>
        <v>0</v>
      </c>
      <c r="AF61">
        <f t="shared" si="7"/>
        <v>0</v>
      </c>
      <c r="AG61">
        <f t="shared" si="8"/>
        <v>19</v>
      </c>
      <c r="AH61">
        <f t="shared" si="9"/>
        <v>0</v>
      </c>
      <c r="AI61">
        <f t="shared" si="10"/>
        <v>19</v>
      </c>
      <c r="AJ61" t="str">
        <f t="shared" si="11"/>
        <v/>
      </c>
      <c r="AK61" s="13" t="s">
        <v>128</v>
      </c>
      <c r="AL61" s="43">
        <f t="shared" si="12"/>
        <v>0</v>
      </c>
      <c r="AM61" s="43">
        <f t="shared" si="13"/>
        <v>18</v>
      </c>
      <c r="AN61" s="43">
        <f t="shared" si="14"/>
        <v>0</v>
      </c>
      <c r="AO61" s="43">
        <f t="shared" si="15"/>
        <v>0</v>
      </c>
    </row>
    <row r="62" spans="1:41" x14ac:dyDescent="0.25">
      <c r="A62" s="51" t="s">
        <v>13</v>
      </c>
      <c r="B62" s="51" t="s">
        <v>551</v>
      </c>
      <c r="C62" s="13" t="str">
        <f t="shared" si="0"/>
        <v>Don Stevens</v>
      </c>
      <c r="D62" s="7">
        <v>2</v>
      </c>
      <c r="E62" s="7">
        <v>0</v>
      </c>
      <c r="F62" s="7">
        <v>9</v>
      </c>
      <c r="G62" s="7">
        <v>-3</v>
      </c>
      <c r="H62" s="7">
        <v>15</v>
      </c>
      <c r="I62" s="7">
        <v>-1</v>
      </c>
      <c r="J62" s="7">
        <v>-6</v>
      </c>
      <c r="K62" s="7">
        <v>21</v>
      </c>
      <c r="L62" s="7">
        <v>26</v>
      </c>
      <c r="M62" s="7">
        <v>6</v>
      </c>
      <c r="N62" s="7">
        <v>-13</v>
      </c>
      <c r="O62" s="7">
        <v>2</v>
      </c>
      <c r="P62" s="7" t="s">
        <v>9</v>
      </c>
      <c r="Q62" s="7">
        <v>15</v>
      </c>
      <c r="R62" s="7">
        <v>-12</v>
      </c>
      <c r="S62" s="7">
        <v>12</v>
      </c>
      <c r="T62" s="7">
        <v>-8</v>
      </c>
      <c r="U62" s="7">
        <v>1</v>
      </c>
      <c r="V62" s="7" t="s">
        <v>9</v>
      </c>
      <c r="W62" s="7" t="s">
        <v>9</v>
      </c>
      <c r="X62" s="7" t="s">
        <v>9</v>
      </c>
      <c r="Y62" s="40">
        <f t="shared" si="1"/>
        <v>66</v>
      </c>
      <c r="Z62" s="2">
        <f t="shared" si="2"/>
        <v>17</v>
      </c>
      <c r="AA62" s="2">
        <f t="shared" si="3"/>
        <v>10</v>
      </c>
      <c r="AB62" s="2">
        <f t="shared" si="4"/>
        <v>1</v>
      </c>
      <c r="AC62" s="2">
        <f t="shared" si="5"/>
        <v>6</v>
      </c>
      <c r="AE62">
        <f t="shared" si="6"/>
        <v>0</v>
      </c>
      <c r="AF62">
        <f t="shared" si="7"/>
        <v>16</v>
      </c>
      <c r="AG62">
        <f t="shared" si="8"/>
        <v>1</v>
      </c>
      <c r="AH62">
        <f t="shared" si="9"/>
        <v>0</v>
      </c>
      <c r="AI62">
        <f t="shared" si="10"/>
        <v>17</v>
      </c>
      <c r="AJ62" t="str">
        <f t="shared" si="11"/>
        <v/>
      </c>
      <c r="AK62" s="13" t="s">
        <v>553</v>
      </c>
      <c r="AL62" s="43">
        <f t="shared" si="12"/>
        <v>0</v>
      </c>
      <c r="AM62" s="43">
        <f t="shared" si="13"/>
        <v>0</v>
      </c>
      <c r="AN62" s="43">
        <f t="shared" si="14"/>
        <v>17</v>
      </c>
      <c r="AO62" s="43">
        <f t="shared" si="15"/>
        <v>0</v>
      </c>
    </row>
    <row r="63" spans="1:41" x14ac:dyDescent="0.25">
      <c r="A63" s="50" t="s">
        <v>322</v>
      </c>
      <c r="B63" s="50" t="s">
        <v>575</v>
      </c>
      <c r="C63" s="13" t="str">
        <f t="shared" si="0"/>
        <v>Lee Sydenham</v>
      </c>
      <c r="D63" s="7">
        <v>-6</v>
      </c>
      <c r="E63" s="7">
        <v>4</v>
      </c>
      <c r="F63" s="7">
        <v>-9</v>
      </c>
      <c r="G63" s="7">
        <v>-5</v>
      </c>
      <c r="H63" s="7">
        <v>13</v>
      </c>
      <c r="I63" s="7">
        <v>-10</v>
      </c>
      <c r="J63" s="7">
        <v>13</v>
      </c>
      <c r="K63" s="7">
        <v>5</v>
      </c>
      <c r="L63" s="7">
        <v>-6</v>
      </c>
      <c r="M63" s="7" t="s">
        <v>9</v>
      </c>
      <c r="N63" s="7">
        <v>-2</v>
      </c>
      <c r="O63" s="7">
        <v>6</v>
      </c>
      <c r="P63" s="7">
        <v>-12</v>
      </c>
      <c r="Q63" s="7">
        <v>4</v>
      </c>
      <c r="R63" s="7">
        <v>-5</v>
      </c>
      <c r="S63" s="7">
        <v>-3</v>
      </c>
      <c r="T63" s="7">
        <v>-2</v>
      </c>
      <c r="U63" s="7">
        <v>-19</v>
      </c>
      <c r="V63" s="7" t="s">
        <v>9</v>
      </c>
      <c r="W63" s="7" t="s">
        <v>9</v>
      </c>
      <c r="X63" s="7" t="s">
        <v>9</v>
      </c>
      <c r="Y63" s="40">
        <f t="shared" si="1"/>
        <v>-34</v>
      </c>
      <c r="Z63" s="2">
        <f t="shared" si="2"/>
        <v>17</v>
      </c>
      <c r="AA63" s="2">
        <f t="shared" si="3"/>
        <v>6</v>
      </c>
      <c r="AB63" s="2">
        <f t="shared" si="4"/>
        <v>0</v>
      </c>
      <c r="AC63" s="2">
        <f t="shared" si="5"/>
        <v>11</v>
      </c>
      <c r="AE63">
        <f t="shared" si="6"/>
        <v>17</v>
      </c>
      <c r="AF63">
        <f t="shared" si="7"/>
        <v>0</v>
      </c>
      <c r="AG63">
        <f t="shared" si="8"/>
        <v>0</v>
      </c>
      <c r="AH63">
        <f t="shared" si="9"/>
        <v>0</v>
      </c>
      <c r="AI63">
        <f t="shared" si="10"/>
        <v>17</v>
      </c>
      <c r="AJ63" t="str">
        <f t="shared" si="11"/>
        <v/>
      </c>
      <c r="AK63" s="13" t="s">
        <v>561</v>
      </c>
      <c r="AL63" s="43">
        <f t="shared" si="12"/>
        <v>0</v>
      </c>
      <c r="AM63" s="43">
        <f t="shared" si="13"/>
        <v>0</v>
      </c>
      <c r="AN63" s="43">
        <f t="shared" si="14"/>
        <v>0</v>
      </c>
      <c r="AO63" s="43">
        <f t="shared" si="15"/>
        <v>17</v>
      </c>
    </row>
    <row r="64" spans="1:41" x14ac:dyDescent="0.25">
      <c r="A64" s="51" t="s">
        <v>133</v>
      </c>
      <c r="B64" s="51" t="s">
        <v>132</v>
      </c>
      <c r="C64" s="13" t="str">
        <f t="shared" si="0"/>
        <v>Dennis Taylor</v>
      </c>
      <c r="D64" s="7">
        <v>2</v>
      </c>
      <c r="E64" s="7">
        <v>0</v>
      </c>
      <c r="F64" s="7">
        <v>-25</v>
      </c>
      <c r="G64" s="7">
        <v>3</v>
      </c>
      <c r="H64" s="7">
        <v>13</v>
      </c>
      <c r="I64" s="7">
        <v>-10</v>
      </c>
      <c r="J64" s="7">
        <v>13</v>
      </c>
      <c r="K64" s="7">
        <v>5</v>
      </c>
      <c r="L64" s="7">
        <v>5</v>
      </c>
      <c r="M64" s="7">
        <v>3</v>
      </c>
      <c r="N64" s="7" t="s">
        <v>9</v>
      </c>
      <c r="O64" s="7">
        <v>6</v>
      </c>
      <c r="P64" s="7">
        <v>1</v>
      </c>
      <c r="Q64" s="7">
        <v>4</v>
      </c>
      <c r="R64" s="7">
        <v>-5</v>
      </c>
      <c r="S64" s="7">
        <v>6</v>
      </c>
      <c r="T64" s="7">
        <v>-2</v>
      </c>
      <c r="U64" s="7">
        <v>-16</v>
      </c>
      <c r="V64" s="7" t="s">
        <v>9</v>
      </c>
      <c r="W64" s="7" t="s">
        <v>9</v>
      </c>
      <c r="X64" s="7" t="s">
        <v>9</v>
      </c>
      <c r="Y64" s="40">
        <f t="shared" si="1"/>
        <v>3</v>
      </c>
      <c r="Z64" s="2">
        <f t="shared" si="2"/>
        <v>17</v>
      </c>
      <c r="AA64" s="2">
        <f t="shared" si="3"/>
        <v>11</v>
      </c>
      <c r="AB64" s="2">
        <f t="shared" si="4"/>
        <v>1</v>
      </c>
      <c r="AC64" s="2">
        <f t="shared" si="5"/>
        <v>5</v>
      </c>
      <c r="AE64">
        <f t="shared" si="6"/>
        <v>0</v>
      </c>
      <c r="AF64">
        <f t="shared" si="7"/>
        <v>1</v>
      </c>
      <c r="AG64">
        <f t="shared" si="8"/>
        <v>12</v>
      </c>
      <c r="AH64">
        <f t="shared" si="9"/>
        <v>4</v>
      </c>
      <c r="AI64">
        <f t="shared" si="10"/>
        <v>17</v>
      </c>
      <c r="AJ64" t="str">
        <f t="shared" si="11"/>
        <v/>
      </c>
      <c r="AK64" s="13" t="s">
        <v>134</v>
      </c>
      <c r="AL64" s="43">
        <f t="shared" si="12"/>
        <v>0</v>
      </c>
      <c r="AM64" s="43">
        <f t="shared" si="13"/>
        <v>0</v>
      </c>
      <c r="AN64" s="43">
        <f t="shared" si="14"/>
        <v>0</v>
      </c>
      <c r="AO64" s="43">
        <f t="shared" si="15"/>
        <v>17</v>
      </c>
    </row>
    <row r="65" spans="1:41" x14ac:dyDescent="0.25">
      <c r="A65" s="50" t="s">
        <v>32</v>
      </c>
      <c r="B65" s="50" t="s">
        <v>135</v>
      </c>
      <c r="C65" s="13" t="str">
        <f t="shared" si="0"/>
        <v>Chris Thulborn</v>
      </c>
      <c r="D65" s="7">
        <v>-16</v>
      </c>
      <c r="E65" s="7">
        <v>-10</v>
      </c>
      <c r="F65" s="7">
        <v>-17</v>
      </c>
      <c r="G65" s="7">
        <v>2</v>
      </c>
      <c r="H65" s="7">
        <v>-15</v>
      </c>
      <c r="I65" s="7">
        <v>0</v>
      </c>
      <c r="J65" s="7">
        <v>6</v>
      </c>
      <c r="K65" s="7">
        <v>-12</v>
      </c>
      <c r="L65" s="7">
        <v>23</v>
      </c>
      <c r="M65" s="7">
        <v>18</v>
      </c>
      <c r="N65" s="7">
        <v>0</v>
      </c>
      <c r="O65" s="7">
        <v>-8</v>
      </c>
      <c r="P65" s="7">
        <v>-9</v>
      </c>
      <c r="Q65" s="7">
        <v>7</v>
      </c>
      <c r="R65" s="7">
        <v>10</v>
      </c>
      <c r="S65" s="7">
        <v>2</v>
      </c>
      <c r="T65" s="7">
        <v>12</v>
      </c>
      <c r="U65" s="7">
        <v>9</v>
      </c>
      <c r="V65" s="7">
        <v>-9</v>
      </c>
      <c r="W65" s="7" t="s">
        <v>9</v>
      </c>
      <c r="X65" s="7" t="s">
        <v>9</v>
      </c>
      <c r="Y65" s="40">
        <f t="shared" si="1"/>
        <v>-7</v>
      </c>
      <c r="Z65" s="2">
        <f t="shared" si="2"/>
        <v>19</v>
      </c>
      <c r="AA65" s="2">
        <f t="shared" si="3"/>
        <v>9</v>
      </c>
      <c r="AB65" s="2">
        <f t="shared" si="4"/>
        <v>2</v>
      </c>
      <c r="AC65" s="2">
        <f t="shared" si="5"/>
        <v>8</v>
      </c>
      <c r="AE65">
        <f t="shared" si="6"/>
        <v>0</v>
      </c>
      <c r="AF65">
        <f t="shared" si="7"/>
        <v>18</v>
      </c>
      <c r="AG65">
        <f t="shared" si="8"/>
        <v>1</v>
      </c>
      <c r="AH65">
        <f t="shared" si="9"/>
        <v>0</v>
      </c>
      <c r="AI65">
        <f t="shared" si="10"/>
        <v>19</v>
      </c>
      <c r="AJ65" t="str">
        <f t="shared" si="11"/>
        <v/>
      </c>
      <c r="AK65" s="13" t="s">
        <v>767</v>
      </c>
      <c r="AL65" s="43">
        <f t="shared" si="12"/>
        <v>19</v>
      </c>
      <c r="AM65" s="43">
        <f t="shared" si="13"/>
        <v>0</v>
      </c>
      <c r="AN65" s="43">
        <f t="shared" si="14"/>
        <v>0</v>
      </c>
      <c r="AO65" s="43">
        <f t="shared" si="15"/>
        <v>0</v>
      </c>
    </row>
    <row r="66" spans="1:41" x14ac:dyDescent="0.25">
      <c r="A66" s="51" t="s">
        <v>35</v>
      </c>
      <c r="B66" s="51" t="s">
        <v>135</v>
      </c>
      <c r="C66" s="13" t="str">
        <f t="shared" ref="C66:C76" si="16">A66&amp;" "&amp;B66</f>
        <v>Scott Thulborn</v>
      </c>
      <c r="D66" s="7">
        <v>3</v>
      </c>
      <c r="E66" s="7">
        <v>-4</v>
      </c>
      <c r="F66" s="7">
        <v>1</v>
      </c>
      <c r="G66" s="7">
        <v>2</v>
      </c>
      <c r="H66" s="7">
        <v>-15</v>
      </c>
      <c r="I66" s="7">
        <v>0</v>
      </c>
      <c r="J66" s="7">
        <v>6</v>
      </c>
      <c r="K66" s="7">
        <v>-12</v>
      </c>
      <c r="L66" s="7">
        <v>23</v>
      </c>
      <c r="M66" s="7">
        <v>18</v>
      </c>
      <c r="N66" s="7">
        <v>0</v>
      </c>
      <c r="O66" s="7">
        <v>-8</v>
      </c>
      <c r="P66" s="7">
        <v>-9</v>
      </c>
      <c r="Q66" s="7">
        <v>7</v>
      </c>
      <c r="R66" s="7">
        <v>10</v>
      </c>
      <c r="S66" s="7">
        <v>2</v>
      </c>
      <c r="T66" s="7">
        <v>12</v>
      </c>
      <c r="U66" s="7">
        <v>9</v>
      </c>
      <c r="V66" s="7">
        <v>-9</v>
      </c>
      <c r="W66" s="7" t="s">
        <v>9</v>
      </c>
      <c r="X66" s="7" t="s">
        <v>9</v>
      </c>
      <c r="Y66" s="40">
        <f t="shared" ref="Y66:Y76" si="17">SUM(D66:X66)</f>
        <v>36</v>
      </c>
      <c r="Z66" s="2">
        <f t="shared" ref="Z66:Z76" si="18">SUM(AA66:AC66)</f>
        <v>19</v>
      </c>
      <c r="AA66" s="2">
        <f t="shared" ref="AA66:AA76" si="19">COUNTIF(D66:X66,"&gt;0")</f>
        <v>11</v>
      </c>
      <c r="AB66" s="2">
        <f t="shared" ref="AB66:AB76" si="20">COUNTIF(D66:X66,0)</f>
        <v>2</v>
      </c>
      <c r="AC66" s="2">
        <f t="shared" ref="AC66:AC76" si="21">COUNTIF(D66:X66,"&lt;0")</f>
        <v>6</v>
      </c>
      <c r="AE66">
        <f t="shared" ref="AE66:AE76" si="22">IF(ISERROR(VLOOKUP($C66,$A$115:$C$186,3,FALSE)=1),0,IF(VLOOKUP($C66,$A$115:$C$186,3,FALSE)=1,1,0))+IF(ISERROR(VLOOKUP($C66,$D$115:$F$186,3,FALSE)=1),0,IF(VLOOKUP($C66,$D$115:$F$186,3,FALSE)=1,1,0))+IF(ISERROR(VLOOKUP($C66,$G$115:$I$186,3,FALSE)=1),0,IF(VLOOKUP($C66,$G$115:$I$186,3,FALSE)=1,1,0))+IF(ISERROR(VLOOKUP($C66,$J$115:$L$186,3,FALSE)=1),0,IF(VLOOKUP($C66,$J$115:$L$186,3,FALSE)=1,1,0))+IF(ISERROR(VLOOKUP($C66,$M$115:$O$186,3,FALSE)=1),0,IF(VLOOKUP($C66,$M$115:$O$186,3,FALSE)=1,1,0))+IF(ISERROR(VLOOKUP($C66,$P$115:$R$186,3,FALSE)=1),0,IF(VLOOKUP($C66,$P$115:$R$186,3,FALSE)=1,1,0))+IF(ISERROR(VLOOKUP($C66,$S$115:$U$186,3,FALSE)=1),0,IF(VLOOKUP($C66,$S$115:$U$186,3,FALSE)=1,1,0))+IF(ISERROR(VLOOKUP($C66,$V$115:$X$186,3,FALSE)=1),0,IF(VLOOKUP($C66,$V$115:$X$186,3,FALSE)=1,1,0))+IF(ISERROR(VLOOKUP($C66,$Y$115:$AA$186,3,FALSE)=1),0,IF(VLOOKUP($C66,$Y$115:$AA$186,3,FALSE)=1,1,0))+IF(ISERROR(VLOOKUP($C66,$AB$115:$AD$186,3,FALSE)=1),0,IF(VLOOKUP($C66,$AB$115:$AD$186,3,FALSE)=1,1,0))+IF(ISERROR(VLOOKUP($C66,$AE$115:$AG$186,3,FALSE)=1),0,IF(VLOOKUP($C66,$AE$115:$AG$186,3,FALSE)=1,1,0))+IF(ISERROR(VLOOKUP($C66,$AH$115:$AJ$186,3,FALSE)=1),0,IF(VLOOKUP($C66,$AH$115:$AJ$186,3,FALSE)=1,1,0))+IF(ISERROR(VLOOKUP($C66,$AK$115:$AM$186,3,FALSE)=1),0,IF(VLOOKUP($C66,$AK$115:$AM$186,3,FALSE)=1,1,0))+IF(ISERROR(VLOOKUP($C66,$AN$115:$AP$186,3,FALSE)=1),0,IF(VLOOKUP($C66,$AN$115:$AP$186,3,FALSE)=1,1,0))+IF(ISERROR(VLOOKUP($C66,$AQ$115:$AS$186,3,FALSE)=1),0,IF(VLOOKUP($C66,$AQ$115:$AS$186,3,FALSE)=1,1,0))+IF(ISERROR(VLOOKUP($C66,$AT$115:$AV$186,3,FALSE)=1),0,IF(VLOOKUP($C66,$AT$115:$AV$186,3,FALSE)=1,1,0))+IF(ISERROR(VLOOKUP($C66,$AW$115:$AY$186,3,FALSE)=1),0,IF(VLOOKUP($C66,$AW$115:$AY$186,3,FALSE)=1,1,0))+IF(ISERROR(VLOOKUP($C66,$AZ$115:$BB$186,3,FALSE)=1),0,IF(VLOOKUP($C66,$AZ$115:$BB$186,3,FALSE)=1,1,0))+IF(ISERROR(VLOOKUP($C66,$BC$115:$BE$186,3,FALSE)=1),0,IF(VLOOKUP($C66,$BC$115:$BE$186,3,FALSE)=1,1,0))+IF(ISERROR(VLOOKUP($C66,$BF$115:$BH$186,3,FALSE)=1),0,IF(VLOOKUP($C66,$BF$115:$BH$186,3,FALSE)=1,1,0))+IF(ISERROR(VLOOKUP($C66,$BI$115:$BK$186,3,FALSE)=1),0,IF(VLOOKUP($C66,$BI$115:$BK$186,3,FALSE)=1,1,0))</f>
        <v>0</v>
      </c>
      <c r="AF66">
        <f t="shared" ref="AF66:AF76" si="23">IF(ISERROR(VLOOKUP($C66,$A$115:$C$186,3,FALSE)=2),0,IF(VLOOKUP($C66,$A$115:$C$186,3,FALSE)=2,1,0))+IF(ISERROR(VLOOKUP($C66,$D$115:$F$186,3,FALSE)=2),0,IF(VLOOKUP($C66,$D$115:$F$186,3,FALSE)=2,1,0))+IF(ISERROR(VLOOKUP($C66,$G$115:$I$186,3,FALSE)=2),0,IF(VLOOKUP($C66,$G$115:$I$186,3,FALSE)=2,1,0))+IF(ISERROR(VLOOKUP($C66,$J$115:$L$186,3,FALSE)=2),0,IF(VLOOKUP($C66,$J$115:$L$186,3,FALSE)=2,1,0))+IF(ISERROR(VLOOKUP($C66,$M$115:$O$186,3,FALSE)=2),0,IF(VLOOKUP($C66,$M$115:$O$186,3,FALSE)=2,1,0))+IF(ISERROR(VLOOKUP($C66,$P$115:$R$186,3,FALSE)=2),0,IF(VLOOKUP($C66,$P$115:$R$186,3,FALSE)=2,1,0))+IF(ISERROR(VLOOKUP($C66,$S$115:$U$186,3,FALSE)=2),0,IF(VLOOKUP($C66,$S$115:$U$186,3,FALSE)=2,1,0))+IF(ISERROR(VLOOKUP($C66,$V$115:$X$186,3,FALSE)=2),0,IF(VLOOKUP($C66,$V$115:$X$186,3,FALSE)=2,1,0))+IF(ISERROR(VLOOKUP($C66,$Y$115:$AA$186,3,FALSE)=2),0,IF(VLOOKUP($C66,$Y$115:$AA$186,3,FALSE)=2,1,0))+IF(ISERROR(VLOOKUP($C66,$AB$115:$AD$186,3,FALSE)=2),0,IF(VLOOKUP($C66,$AB$115:$AD$186,3,FALSE)=2,1,0))+IF(ISERROR(VLOOKUP($C66,$AE$115:$AG$186,3,FALSE)=2),0,IF(VLOOKUP($C66,$AE$115:$AG$186,3,FALSE)=2,1,0))+IF(ISERROR(VLOOKUP($C66,$AH$115:$AJ$186,3,FALSE)=2),0,IF(VLOOKUP($C66,$AH$115:$AJ$186,3,FALSE)=2,1,0))+IF(ISERROR(VLOOKUP($C66,$AK$115:$AM$186,3,FALSE)=2),0,IF(VLOOKUP($C66,$AK$115:$AM$186,3,FALSE)=2,1,0))+IF(ISERROR(VLOOKUP($C66,$AN$115:$AP$186,3,FALSE)=2),0,IF(VLOOKUP($C66,$AN$115:$AP$186,3,FALSE)=2,1,0))+IF(ISERROR(VLOOKUP($C66,$AQ$115:$AS$186,3,FALSE)=2),0,IF(VLOOKUP($C66,$AQ$115:$AS$186,3,FALSE)=2,1,0))+IF(ISERROR(VLOOKUP($C66,$AT$115:$AV$186,3,FALSE)=2),0,IF(VLOOKUP($C66,$AT$115:$AV$186,3,FALSE)=2,1,0))+IF(ISERROR(VLOOKUP($C66,$AW$115:$AY$186,3,FALSE)=2),0,IF(VLOOKUP($C66,$AW$115:$AY$186,3,FALSE)=2,1,0))+IF(ISERROR(VLOOKUP($C66,$AZ$115:$BB$186,3,FALSE)=2),0,IF(VLOOKUP($C66,$AZ$115:$BB$186,3,FALSE)=2,1,0))+IF(ISERROR(VLOOKUP($C66,$BC$115:$BE$186,3,FALSE)=2),0,IF(VLOOKUP($C66,$BC$115:$BE$186,3,FALSE)=2,1,0))+IF(ISERROR(VLOOKUP($C66,$BF$115:$BH$186,3,FALSE)=2),0,IF(VLOOKUP($C66,$BF$115:$BH$186,3,FALSE)=2,1,0))+IF(ISERROR(VLOOKUP($C66,$BI$115:$BK$186,3,FALSE)=2),0,IF(VLOOKUP($C66,$BI$115:$BK$186,3,FALSE)=2,1,0))</f>
        <v>0</v>
      </c>
      <c r="AG66">
        <f t="shared" ref="AG66:AG76" si="24">IF(ISERROR(VLOOKUP($C66,$A$115:$C$186,3,FALSE)=3),0,IF(VLOOKUP($C66,$A$115:$C$186,3,FALSE)=3,1,0))+IF(ISERROR(VLOOKUP($C66,$D$115:$F$186,3,FALSE)=3),0,IF(VLOOKUP($C66,$D$115:$F$186,3,FALSE)=3,1,0))+IF(ISERROR(VLOOKUP($C66,$G$115:$I$186,3,FALSE)=3),0,IF(VLOOKUP($C66,$G$115:$I$186,3,FALSE)=3,1,0))+IF(ISERROR(VLOOKUP($C66,$J$115:$L$186,3,FALSE)=3),0,IF(VLOOKUP($C66,$J$115:$L$186,3,FALSE)=3,1,0))+IF(ISERROR(VLOOKUP($C66,$M$115:$O$186,3,FALSE)=3),0,IF(VLOOKUP($C66,$M$115:$O$186,3,FALSE)=3,1,0))+IF(ISERROR(VLOOKUP($C66,$P$115:$R$186,3,FALSE)=3),0,IF(VLOOKUP($C66,$P$115:$R$186,3,FALSE)=3,1,0))+IF(ISERROR(VLOOKUP($C66,$S$115:$U$186,3,FALSE)=3),0,IF(VLOOKUP($C66,$S$115:$U$186,3,FALSE)=3,1,0))+IF(ISERROR(VLOOKUP($C66,$V$115:$X$186,3,FALSE)=3),0,IF(VLOOKUP($C66,$V$115:$X$186,3,FALSE)=3,1,0))+IF(ISERROR(VLOOKUP($C66,$Y$115:$AA$186,3,FALSE)=3),0,IF(VLOOKUP($C66,$Y$115:$AA$186,3,FALSE)=3,1,0))+IF(ISERROR(VLOOKUP($C66,$AB$115:$AD$186,3,FALSE)=3),0,IF(VLOOKUP($C66,$AB$115:$AD$186,3,FALSE)=3,1,0))+IF(ISERROR(VLOOKUP($C66,$AE$115:$AG$186,3,FALSE)=3),0,IF(VLOOKUP($C66,$AE$115:$AG$186,3,FALSE)=3,1,0))+IF(ISERROR(VLOOKUP($C66,$AH$115:$AJ$186,3,FALSE)=3),0,IF(VLOOKUP($C66,$AH$115:$AJ$186,3,FALSE)=3,1,0))+IF(ISERROR(VLOOKUP($C66,$AK$115:$AM$186,3,FALSE)=3),0,IF(VLOOKUP($C66,$AK$115:$AM$186,3,FALSE)=3,1,0))+IF(ISERROR(VLOOKUP($C66,$AN$115:$AP$186,3,FALSE)=3),0,IF(VLOOKUP($C66,$AN$115:$AP$186,3,FALSE)=3,1,0))+IF(ISERROR(VLOOKUP($C66,$AQ$115:$AS$186,3,FALSE)=3),0,IF(VLOOKUP($C66,$AQ$115:$AS$186,3,FALSE)=3,1,0))+IF(ISERROR(VLOOKUP($C66,$AT$115:$AV$186,3,FALSE)=3),0,IF(VLOOKUP($C66,$AT$115:$AV$186,3,FALSE)=3,1,0))+IF(ISERROR(VLOOKUP($C66,$AW$115:$AY$186,3,FALSE)=3),0,IF(VLOOKUP($C66,$AW$115:$AY$186,3,FALSE)=3,1,0))+IF(ISERROR(VLOOKUP($C66,$AZ$115:$BB$186,3,FALSE)=3),0,IF(VLOOKUP($C66,$AZ$115:$BB$186,3,FALSE)=3,1,0))+IF(ISERROR(VLOOKUP($C66,$BC$115:$BE$186,3,FALSE)=3),0,IF(VLOOKUP($C66,$BC$115:$BE$186,3,FALSE)=3,1,0))+IF(ISERROR(VLOOKUP($C66,$BF$115:$BH$186,3,FALSE)=3),0,IF(VLOOKUP($C66,$BF$115:$BH$186,3,FALSE)=3,1,0))+IF(ISERROR(VLOOKUP($C66,$BI$115:$BK$186,3,FALSE)=3),0,IF(VLOOKUP($C66,$BI$115:$BK$186,3,FALSE)=3,1,0))</f>
        <v>0</v>
      </c>
      <c r="AH66">
        <f t="shared" ref="AH66:AH76" si="25">IF(ISERROR(VLOOKUP($C66,$A$115:$C$186,3,FALSE)=4),0,IF(VLOOKUP($C66,$A$115:$C$186,3,FALSE)=4,1,0))+IF(ISERROR(VLOOKUP($C66,$D$115:$F$186,3,FALSE)=4),0,IF(VLOOKUP($C66,$D$115:$F$186,3,FALSE)=4,1,0))+IF(ISERROR(VLOOKUP($C66,$G$115:$I$186,3,FALSE)=4),0,IF(VLOOKUP($C66,$G$115:$I$186,3,FALSE)=4,1,0))+IF(ISERROR(VLOOKUP($C66,$J$115:$L$186,3,FALSE)=4),0,IF(VLOOKUP($C66,$J$115:$L$186,3,FALSE)=4,1,0))+IF(ISERROR(VLOOKUP($C66,$M$115:$O$186,3,FALSE)=4),0,IF(VLOOKUP($C66,$M$115:$O$186,3,FALSE)=4,1,0))+IF(ISERROR(VLOOKUP($C66,$P$115:$R$186,3,FALSE)=4),0,IF(VLOOKUP($C66,$P$115:$R$186,3,FALSE)=4,1,0))+IF(ISERROR(VLOOKUP($C66,$S$115:$U$186,3,FALSE)=4),0,IF(VLOOKUP($C66,$S$115:$U$186,3,FALSE)=4,1,0))+IF(ISERROR(VLOOKUP($C66,$V$115:$X$186,3,FALSE)=4),0,IF(VLOOKUP($C66,$V$115:$X$186,3,FALSE)=4,1,0))+IF(ISERROR(VLOOKUP($C66,$Y$115:$AA$186,3,FALSE)=4),0,IF(VLOOKUP($C66,$Y$115:$AA$186,3,FALSE)=4,1,0))+IF(ISERROR(VLOOKUP($C66,$AB$115:$AD$186,3,FALSE)=4),0,IF(VLOOKUP($C66,$AB$115:$AD$186,3,FALSE)=4,1,0))+IF(ISERROR(VLOOKUP($C66,$AE$115:$AG$186,3,FALSE)=4),0,IF(VLOOKUP($C66,$AE$115:$AG$186,3,FALSE)=4,1,0))+IF(ISERROR(VLOOKUP($C66,$AH$115:$AJ$186,3,FALSE)=4),0,IF(VLOOKUP($C66,$AH$115:$AJ$186,3,FALSE)=4,1,0))+IF(ISERROR(VLOOKUP($C66,$AK$115:$AM$186,3,FALSE)=4),0,IF(VLOOKUP($C66,$AK$115:$AM$186,3,FALSE)=4,1,0))+IF(ISERROR(VLOOKUP($C66,$AN$115:$AP$186,3,FALSE)=4),0,IF(VLOOKUP($C66,$AN$115:$AP$186,3,FALSE)=4,1,0))+IF(ISERROR(VLOOKUP($C66,$AQ$115:$AS$186,3,FALSE)=4),0,IF(VLOOKUP($C66,$AQ$115:$AS$186,3,FALSE)=4,1,0))+IF(ISERROR(VLOOKUP($C66,$AT$115:$AV$186,3,FALSE)=4),0,IF(VLOOKUP($C66,$AT$115:$AV$186,3,FALSE)=4,1,0))+IF(ISERROR(VLOOKUP($C66,$AW$115:$AY$186,3,FALSE)=4),0,IF(VLOOKUP($C66,$AW$115:$AY$186,3,FALSE)=4,1,0))+IF(ISERROR(VLOOKUP($C66,$AZ$115:$BB$186,3,FALSE)=4),0,IF(VLOOKUP($C66,$AZ$115:$BB$186,3,FALSE)=4,1,0))+IF(ISERROR(VLOOKUP($C66,$BC$115:$BE$186,3,FALSE)=4),0,IF(VLOOKUP($C66,$BC$115:$BE$186,3,FALSE)=4,1,0))+IF(ISERROR(VLOOKUP($C66,$BF$115:$BH$186,3,FALSE)=4),0,IF(VLOOKUP($C66,$BF$115:$BH$186,3,FALSE)=4,1,0))+IF(ISERROR(VLOOKUP($C66,$BI$115:$BK$186,3,FALSE)=4),0,IF(VLOOKUP($C66,$BI$115:$BK$186,3,FALSE)=4,1,0))</f>
        <v>19</v>
      </c>
      <c r="AI66">
        <f t="shared" ref="AI66:AI76" si="26">SUM(AE66:AH66)</f>
        <v>19</v>
      </c>
      <c r="AJ66" t="str">
        <f t="shared" si="11"/>
        <v/>
      </c>
      <c r="AK66" s="13" t="s">
        <v>137</v>
      </c>
      <c r="AL66" s="43">
        <f t="shared" si="12"/>
        <v>19</v>
      </c>
      <c r="AM66" s="43">
        <f t="shared" si="13"/>
        <v>0</v>
      </c>
      <c r="AN66" s="43">
        <f t="shared" si="14"/>
        <v>0</v>
      </c>
      <c r="AO66" s="43">
        <f t="shared" si="15"/>
        <v>0</v>
      </c>
    </row>
    <row r="67" spans="1:41" x14ac:dyDescent="0.25">
      <c r="A67" s="51" t="s">
        <v>140</v>
      </c>
      <c r="B67" s="51" t="s">
        <v>141</v>
      </c>
      <c r="C67" s="13" t="str">
        <f t="shared" si="16"/>
        <v>Vince Violi</v>
      </c>
      <c r="D67" s="7">
        <v>14</v>
      </c>
      <c r="E67" s="7" t="s">
        <v>9</v>
      </c>
      <c r="F67" s="7">
        <v>2</v>
      </c>
      <c r="G67" s="7">
        <v>1</v>
      </c>
      <c r="H67" s="7" t="s">
        <v>9</v>
      </c>
      <c r="I67" s="7">
        <v>3</v>
      </c>
      <c r="J67" s="7">
        <v>-2</v>
      </c>
      <c r="K67" s="7">
        <v>6</v>
      </c>
      <c r="L67" s="7">
        <v>16</v>
      </c>
      <c r="M67" s="7">
        <v>-1</v>
      </c>
      <c r="N67" s="7">
        <v>4</v>
      </c>
      <c r="O67" s="7">
        <v>7</v>
      </c>
      <c r="P67" s="7">
        <v>-1</v>
      </c>
      <c r="Q67" s="7" t="s">
        <v>9</v>
      </c>
      <c r="R67" s="7">
        <v>2</v>
      </c>
      <c r="S67" s="7">
        <v>1</v>
      </c>
      <c r="T67" s="7">
        <v>14</v>
      </c>
      <c r="U67" s="7">
        <v>-13</v>
      </c>
      <c r="V67" s="7">
        <v>7</v>
      </c>
      <c r="W67" s="7" t="s">
        <v>9</v>
      </c>
      <c r="X67" s="7" t="s">
        <v>9</v>
      </c>
      <c r="Y67" s="40">
        <f t="shared" si="17"/>
        <v>60</v>
      </c>
      <c r="Z67" s="2">
        <f t="shared" si="18"/>
        <v>16</v>
      </c>
      <c r="AA67" s="2">
        <f t="shared" si="19"/>
        <v>12</v>
      </c>
      <c r="AB67" s="2">
        <f t="shared" si="20"/>
        <v>0</v>
      </c>
      <c r="AC67" s="2">
        <f t="shared" si="21"/>
        <v>4</v>
      </c>
      <c r="AE67">
        <f t="shared" si="22"/>
        <v>0</v>
      </c>
      <c r="AF67">
        <f t="shared" si="23"/>
        <v>0</v>
      </c>
      <c r="AG67">
        <f t="shared" si="24"/>
        <v>16</v>
      </c>
      <c r="AH67">
        <f t="shared" si="25"/>
        <v>0</v>
      </c>
      <c r="AI67">
        <f t="shared" si="26"/>
        <v>16</v>
      </c>
      <c r="AJ67" t="str">
        <f t="shared" ref="AJ67:AJ76" si="27">IF(AI67=Z67,"","no")</f>
        <v/>
      </c>
      <c r="AK67" s="13" t="s">
        <v>142</v>
      </c>
      <c r="AL67" s="43">
        <f t="shared" ref="AL67:AL76" si="28">COUNTIF($A$115:$BI$130,$AK67)</f>
        <v>16</v>
      </c>
      <c r="AM67" s="43">
        <f t="shared" ref="AM67:AM76" si="29">COUNTIF($A$131:$AZ$146,$AK67)</f>
        <v>0</v>
      </c>
      <c r="AN67" s="43">
        <f t="shared" ref="AN67:AN76" si="30">COUNTIF($A$147:$AZ$162,$AK67)</f>
        <v>0</v>
      </c>
      <c r="AO67" s="43">
        <f t="shared" ref="AO67:AO76" si="31">COUNTIF($A$162:$AZ$186,$AK67)</f>
        <v>0</v>
      </c>
    </row>
    <row r="68" spans="1:41" x14ac:dyDescent="0.25">
      <c r="A68" s="51" t="s">
        <v>785</v>
      </c>
      <c r="B68" s="51" t="s">
        <v>786</v>
      </c>
      <c r="C68" s="13" t="str">
        <f t="shared" si="16"/>
        <v>Hayley Walding</v>
      </c>
      <c r="D68" s="7">
        <v>2</v>
      </c>
      <c r="E68" s="7">
        <v>0</v>
      </c>
      <c r="F68" s="7">
        <v>-20</v>
      </c>
      <c r="G68" s="7">
        <v>-2</v>
      </c>
      <c r="H68" s="7">
        <v>13</v>
      </c>
      <c r="I68" s="7" t="s">
        <v>9</v>
      </c>
      <c r="J68" s="7">
        <v>13</v>
      </c>
      <c r="K68" s="7" t="s">
        <v>9</v>
      </c>
      <c r="L68" s="7">
        <v>10</v>
      </c>
      <c r="M68" s="7">
        <v>10</v>
      </c>
      <c r="N68" s="7">
        <v>-7</v>
      </c>
      <c r="O68" s="7">
        <v>-15</v>
      </c>
      <c r="P68" s="7" t="s">
        <v>9</v>
      </c>
      <c r="Q68" s="7">
        <v>19</v>
      </c>
      <c r="R68" s="7">
        <v>-4</v>
      </c>
      <c r="S68" s="7">
        <v>-1</v>
      </c>
      <c r="T68" s="7">
        <v>-5</v>
      </c>
      <c r="U68" s="7">
        <v>-5</v>
      </c>
      <c r="V68" s="7" t="s">
        <v>9</v>
      </c>
      <c r="W68" s="7" t="s">
        <v>9</v>
      </c>
      <c r="X68" s="7" t="s">
        <v>9</v>
      </c>
      <c r="Y68" s="40">
        <f t="shared" si="17"/>
        <v>8</v>
      </c>
      <c r="Z68" s="2">
        <f t="shared" si="18"/>
        <v>15</v>
      </c>
      <c r="AA68" s="2">
        <f t="shared" si="19"/>
        <v>6</v>
      </c>
      <c r="AB68" s="2">
        <f t="shared" si="20"/>
        <v>1</v>
      </c>
      <c r="AC68" s="2">
        <f t="shared" si="21"/>
        <v>8</v>
      </c>
      <c r="AE68">
        <f t="shared" si="22"/>
        <v>1</v>
      </c>
      <c r="AF68">
        <f t="shared" si="23"/>
        <v>14</v>
      </c>
      <c r="AG68">
        <f t="shared" si="24"/>
        <v>0</v>
      </c>
      <c r="AH68">
        <f t="shared" si="25"/>
        <v>0</v>
      </c>
      <c r="AI68">
        <f t="shared" si="26"/>
        <v>15</v>
      </c>
      <c r="AJ68" t="str">
        <f t="shared" si="27"/>
        <v/>
      </c>
      <c r="AK68" s="13" t="s">
        <v>769</v>
      </c>
      <c r="AL68" s="43">
        <f t="shared" si="28"/>
        <v>0</v>
      </c>
      <c r="AM68" s="43">
        <f t="shared" si="29"/>
        <v>0</v>
      </c>
      <c r="AN68" s="43">
        <f t="shared" si="30"/>
        <v>0</v>
      </c>
      <c r="AO68" s="43">
        <f t="shared" si="31"/>
        <v>15</v>
      </c>
    </row>
    <row r="69" spans="1:41" x14ac:dyDescent="0.25">
      <c r="A69" s="50" t="s">
        <v>787</v>
      </c>
      <c r="B69" s="50" t="s">
        <v>786</v>
      </c>
      <c r="C69" s="13" t="str">
        <f t="shared" si="16"/>
        <v>Kaleb Walding</v>
      </c>
      <c r="D69" s="7">
        <v>14</v>
      </c>
      <c r="E69" s="7" t="s">
        <v>9</v>
      </c>
      <c r="F69" s="7">
        <v>2</v>
      </c>
      <c r="G69" s="7">
        <v>1</v>
      </c>
      <c r="H69" s="7">
        <v>4</v>
      </c>
      <c r="I69" s="7">
        <v>3</v>
      </c>
      <c r="J69" s="7">
        <v>-2</v>
      </c>
      <c r="K69" s="7">
        <v>6</v>
      </c>
      <c r="L69" s="7">
        <v>16</v>
      </c>
      <c r="M69" s="7">
        <v>-1</v>
      </c>
      <c r="N69" s="7">
        <v>4</v>
      </c>
      <c r="O69" s="7">
        <v>7</v>
      </c>
      <c r="P69" s="7">
        <v>-1</v>
      </c>
      <c r="Q69" s="7">
        <v>6</v>
      </c>
      <c r="R69" s="7">
        <v>2</v>
      </c>
      <c r="S69" s="7" t="s">
        <v>9</v>
      </c>
      <c r="T69" s="7" t="s">
        <v>9</v>
      </c>
      <c r="U69" s="7" t="s">
        <v>9</v>
      </c>
      <c r="V69" s="7" t="s">
        <v>9</v>
      </c>
      <c r="W69" s="7" t="s">
        <v>9</v>
      </c>
      <c r="X69" s="7" t="s">
        <v>9</v>
      </c>
      <c r="Y69" s="40">
        <f t="shared" si="17"/>
        <v>61</v>
      </c>
      <c r="Z69" s="2">
        <f t="shared" si="18"/>
        <v>14</v>
      </c>
      <c r="AA69" s="2">
        <f t="shared" si="19"/>
        <v>11</v>
      </c>
      <c r="AB69" s="2">
        <f t="shared" si="20"/>
        <v>0</v>
      </c>
      <c r="AC69" s="2">
        <f t="shared" si="21"/>
        <v>3</v>
      </c>
      <c r="AE69">
        <f t="shared" si="22"/>
        <v>0</v>
      </c>
      <c r="AF69">
        <f t="shared" si="23"/>
        <v>13</v>
      </c>
      <c r="AG69">
        <f t="shared" si="24"/>
        <v>1</v>
      </c>
      <c r="AH69">
        <f t="shared" si="25"/>
        <v>0</v>
      </c>
      <c r="AI69">
        <f t="shared" si="26"/>
        <v>14</v>
      </c>
      <c r="AJ69" t="str">
        <f t="shared" si="27"/>
        <v/>
      </c>
      <c r="AK69" s="13" t="s">
        <v>770</v>
      </c>
      <c r="AL69" s="43">
        <f t="shared" si="28"/>
        <v>14</v>
      </c>
      <c r="AM69" s="43">
        <f t="shared" si="29"/>
        <v>0</v>
      </c>
      <c r="AN69" s="43">
        <f t="shared" si="30"/>
        <v>0</v>
      </c>
      <c r="AO69" s="43">
        <f t="shared" si="31"/>
        <v>0</v>
      </c>
    </row>
    <row r="70" spans="1:41" x14ac:dyDescent="0.25">
      <c r="A70" s="51" t="s">
        <v>146</v>
      </c>
      <c r="B70" s="51" t="s">
        <v>147</v>
      </c>
      <c r="C70" s="13" t="str">
        <f t="shared" si="16"/>
        <v>Bruce Wallace</v>
      </c>
      <c r="D70" s="7">
        <v>-11</v>
      </c>
      <c r="E70" s="7">
        <v>0</v>
      </c>
      <c r="F70" s="7">
        <v>-16</v>
      </c>
      <c r="G70" s="7">
        <v>14</v>
      </c>
      <c r="H70" s="7">
        <v>-3</v>
      </c>
      <c r="I70" s="7">
        <v>6</v>
      </c>
      <c r="J70" s="7">
        <v>15</v>
      </c>
      <c r="K70" s="7">
        <v>-7</v>
      </c>
      <c r="L70" s="7">
        <v>-9</v>
      </c>
      <c r="M70" s="7">
        <v>11</v>
      </c>
      <c r="N70" s="7">
        <v>-4</v>
      </c>
      <c r="O70" s="7">
        <v>0</v>
      </c>
      <c r="P70" s="7">
        <v>3</v>
      </c>
      <c r="Q70" s="7">
        <v>10</v>
      </c>
      <c r="R70" s="7">
        <v>8</v>
      </c>
      <c r="S70" s="7">
        <v>5</v>
      </c>
      <c r="T70" s="7">
        <v>-6</v>
      </c>
      <c r="U70" s="7">
        <v>19</v>
      </c>
      <c r="V70" s="7">
        <v>-1</v>
      </c>
      <c r="W70" s="7" t="s">
        <v>9</v>
      </c>
      <c r="X70" s="7" t="s">
        <v>9</v>
      </c>
      <c r="Y70" s="40">
        <f t="shared" si="17"/>
        <v>34</v>
      </c>
      <c r="Z70" s="2">
        <f t="shared" si="18"/>
        <v>19</v>
      </c>
      <c r="AA70" s="2">
        <f t="shared" si="19"/>
        <v>9</v>
      </c>
      <c r="AB70" s="2">
        <f t="shared" si="20"/>
        <v>2</v>
      </c>
      <c r="AC70" s="2">
        <f t="shared" si="21"/>
        <v>8</v>
      </c>
      <c r="AE70">
        <f t="shared" si="22"/>
        <v>0</v>
      </c>
      <c r="AF70">
        <f t="shared" si="23"/>
        <v>0</v>
      </c>
      <c r="AG70">
        <f t="shared" si="24"/>
        <v>16</v>
      </c>
      <c r="AH70">
        <f t="shared" si="25"/>
        <v>3</v>
      </c>
      <c r="AI70">
        <f t="shared" si="26"/>
        <v>19</v>
      </c>
      <c r="AJ70" t="str">
        <f t="shared" si="27"/>
        <v/>
      </c>
      <c r="AK70" s="13" t="s">
        <v>148</v>
      </c>
      <c r="AL70" s="43">
        <f t="shared" si="28"/>
        <v>0</v>
      </c>
      <c r="AM70" s="43">
        <f t="shared" si="29"/>
        <v>18</v>
      </c>
      <c r="AN70" s="43">
        <f t="shared" si="30"/>
        <v>0</v>
      </c>
      <c r="AO70" s="43">
        <f t="shared" si="31"/>
        <v>0</v>
      </c>
    </row>
    <row r="71" spans="1:41" x14ac:dyDescent="0.25">
      <c r="A71" s="51" t="s">
        <v>149</v>
      </c>
      <c r="B71" s="51" t="s">
        <v>147</v>
      </c>
      <c r="C71" s="13" t="str">
        <f t="shared" si="16"/>
        <v>Sandra Wallace</v>
      </c>
      <c r="D71" s="7">
        <v>5</v>
      </c>
      <c r="E71" s="7">
        <v>-3</v>
      </c>
      <c r="F71" s="7">
        <v>-16</v>
      </c>
      <c r="G71" s="7">
        <v>14</v>
      </c>
      <c r="H71" s="7" t="s">
        <v>9</v>
      </c>
      <c r="I71" s="7">
        <v>6</v>
      </c>
      <c r="J71" s="7">
        <v>15</v>
      </c>
      <c r="K71" s="7" t="s">
        <v>9</v>
      </c>
      <c r="L71" s="7">
        <v>-9</v>
      </c>
      <c r="M71" s="7">
        <v>11</v>
      </c>
      <c r="N71" s="7">
        <v>-4</v>
      </c>
      <c r="O71" s="7">
        <v>0</v>
      </c>
      <c r="P71" s="7">
        <v>3</v>
      </c>
      <c r="Q71" s="7">
        <v>10</v>
      </c>
      <c r="R71" s="7">
        <v>8</v>
      </c>
      <c r="S71" s="7">
        <v>5</v>
      </c>
      <c r="T71" s="7">
        <v>-6</v>
      </c>
      <c r="U71" s="7">
        <v>19</v>
      </c>
      <c r="V71" s="7">
        <v>-1</v>
      </c>
      <c r="W71" s="7" t="s">
        <v>9</v>
      </c>
      <c r="X71" s="7" t="s">
        <v>9</v>
      </c>
      <c r="Y71" s="40">
        <f t="shared" si="17"/>
        <v>57</v>
      </c>
      <c r="Z71" s="2">
        <f t="shared" si="18"/>
        <v>17</v>
      </c>
      <c r="AA71" s="2">
        <f t="shared" si="19"/>
        <v>10</v>
      </c>
      <c r="AB71" s="2">
        <f t="shared" si="20"/>
        <v>1</v>
      </c>
      <c r="AC71" s="2">
        <f t="shared" si="21"/>
        <v>6</v>
      </c>
      <c r="AE71">
        <f t="shared" si="22"/>
        <v>0</v>
      </c>
      <c r="AF71">
        <f t="shared" si="23"/>
        <v>0</v>
      </c>
      <c r="AG71">
        <f t="shared" si="24"/>
        <v>1</v>
      </c>
      <c r="AH71">
        <f t="shared" si="25"/>
        <v>16</v>
      </c>
      <c r="AI71">
        <f t="shared" si="26"/>
        <v>17</v>
      </c>
      <c r="AJ71" t="str">
        <f t="shared" si="27"/>
        <v/>
      </c>
      <c r="AK71" s="13" t="s">
        <v>150</v>
      </c>
      <c r="AL71" s="43">
        <f t="shared" si="28"/>
        <v>1</v>
      </c>
      <c r="AM71" s="43">
        <f t="shared" si="29"/>
        <v>15</v>
      </c>
      <c r="AN71" s="43">
        <f t="shared" si="30"/>
        <v>0</v>
      </c>
      <c r="AO71" s="43">
        <f t="shared" si="31"/>
        <v>0</v>
      </c>
    </row>
    <row r="72" spans="1:41" x14ac:dyDescent="0.25">
      <c r="A72" s="51" t="s">
        <v>389</v>
      </c>
      <c r="B72" s="51" t="s">
        <v>390</v>
      </c>
      <c r="C72" s="13" t="str">
        <f t="shared" si="16"/>
        <v>Val West</v>
      </c>
      <c r="D72" s="7">
        <v>2</v>
      </c>
      <c r="E72" s="7">
        <v>0</v>
      </c>
      <c r="F72" s="7">
        <v>-20</v>
      </c>
      <c r="G72" s="7">
        <v>-2</v>
      </c>
      <c r="H72" s="7">
        <v>10</v>
      </c>
      <c r="I72" s="7">
        <v>18</v>
      </c>
      <c r="J72" s="7">
        <v>13</v>
      </c>
      <c r="K72" s="7">
        <v>-9</v>
      </c>
      <c r="L72" s="7">
        <v>10</v>
      </c>
      <c r="M72" s="7">
        <v>10</v>
      </c>
      <c r="N72" s="7">
        <v>-7</v>
      </c>
      <c r="O72" s="7" t="s">
        <v>9</v>
      </c>
      <c r="P72" s="7">
        <v>4</v>
      </c>
      <c r="Q72" s="7">
        <v>19</v>
      </c>
      <c r="R72" s="7" t="s">
        <v>9</v>
      </c>
      <c r="S72" s="7">
        <v>-1</v>
      </c>
      <c r="T72" s="7">
        <v>-5</v>
      </c>
      <c r="U72" s="7" t="s">
        <v>9</v>
      </c>
      <c r="V72" s="7" t="s">
        <v>9</v>
      </c>
      <c r="W72" s="7" t="s">
        <v>9</v>
      </c>
      <c r="X72" s="7" t="s">
        <v>9</v>
      </c>
      <c r="Y72" s="40">
        <f t="shared" si="17"/>
        <v>42</v>
      </c>
      <c r="Z72" s="2">
        <f t="shared" si="18"/>
        <v>15</v>
      </c>
      <c r="AA72" s="2">
        <f t="shared" si="19"/>
        <v>8</v>
      </c>
      <c r="AB72" s="2">
        <f t="shared" si="20"/>
        <v>1</v>
      </c>
      <c r="AC72" s="2">
        <f t="shared" si="21"/>
        <v>6</v>
      </c>
      <c r="AE72">
        <f t="shared" si="22"/>
        <v>0</v>
      </c>
      <c r="AF72">
        <f t="shared" si="23"/>
        <v>0</v>
      </c>
      <c r="AG72">
        <f t="shared" si="24"/>
        <v>0</v>
      </c>
      <c r="AH72">
        <f t="shared" si="25"/>
        <v>15</v>
      </c>
      <c r="AI72">
        <f t="shared" si="26"/>
        <v>15</v>
      </c>
      <c r="AJ72" t="str">
        <f t="shared" si="27"/>
        <v/>
      </c>
      <c r="AK72" s="13" t="s">
        <v>402</v>
      </c>
      <c r="AL72" s="43">
        <f t="shared" si="28"/>
        <v>0</v>
      </c>
      <c r="AM72" s="43">
        <f t="shared" si="29"/>
        <v>0</v>
      </c>
      <c r="AN72" s="43">
        <f t="shared" si="30"/>
        <v>0</v>
      </c>
      <c r="AO72" s="43">
        <f t="shared" si="31"/>
        <v>15</v>
      </c>
    </row>
    <row r="73" spans="1:41" x14ac:dyDescent="0.25">
      <c r="A73" s="50" t="s">
        <v>151</v>
      </c>
      <c r="B73" s="50" t="s">
        <v>152</v>
      </c>
      <c r="C73" s="13" t="str">
        <f t="shared" si="16"/>
        <v>Josh Wiles</v>
      </c>
      <c r="D73" s="7" t="s">
        <v>9</v>
      </c>
      <c r="E73" s="7" t="s">
        <v>9</v>
      </c>
      <c r="F73" s="7" t="s">
        <v>9</v>
      </c>
      <c r="G73" s="7" t="s">
        <v>9</v>
      </c>
      <c r="H73" s="7" t="s">
        <v>9</v>
      </c>
      <c r="I73" s="7" t="s">
        <v>9</v>
      </c>
      <c r="J73" s="7" t="s">
        <v>9</v>
      </c>
      <c r="K73" s="7" t="s">
        <v>9</v>
      </c>
      <c r="L73" s="7" t="s">
        <v>9</v>
      </c>
      <c r="M73" s="7">
        <v>0</v>
      </c>
      <c r="N73" s="7">
        <v>4</v>
      </c>
      <c r="O73" s="7">
        <v>2</v>
      </c>
      <c r="P73" s="7" t="s">
        <v>9</v>
      </c>
      <c r="Q73" s="7">
        <v>15</v>
      </c>
      <c r="R73" s="7">
        <v>5</v>
      </c>
      <c r="S73" s="7">
        <v>-7</v>
      </c>
      <c r="T73" s="7">
        <v>-8</v>
      </c>
      <c r="U73" s="7" t="s">
        <v>9</v>
      </c>
      <c r="V73" s="7" t="s">
        <v>9</v>
      </c>
      <c r="W73" s="7" t="s">
        <v>9</v>
      </c>
      <c r="X73" s="7" t="s">
        <v>9</v>
      </c>
      <c r="Y73" s="40">
        <f t="shared" si="17"/>
        <v>11</v>
      </c>
      <c r="Z73" s="2">
        <f t="shared" si="18"/>
        <v>7</v>
      </c>
      <c r="AA73" s="2">
        <f t="shared" si="19"/>
        <v>4</v>
      </c>
      <c r="AB73" s="2">
        <f t="shared" si="20"/>
        <v>1</v>
      </c>
      <c r="AC73" s="2">
        <f t="shared" si="21"/>
        <v>2</v>
      </c>
      <c r="AE73">
        <f t="shared" si="22"/>
        <v>0</v>
      </c>
      <c r="AF73">
        <f t="shared" si="23"/>
        <v>0</v>
      </c>
      <c r="AG73">
        <f t="shared" si="24"/>
        <v>7</v>
      </c>
      <c r="AH73">
        <f t="shared" si="25"/>
        <v>0</v>
      </c>
      <c r="AI73">
        <f t="shared" si="26"/>
        <v>7</v>
      </c>
      <c r="AJ73" t="str">
        <f t="shared" si="27"/>
        <v/>
      </c>
      <c r="AK73" s="13" t="s">
        <v>153</v>
      </c>
      <c r="AL73" s="43">
        <f t="shared" si="28"/>
        <v>0</v>
      </c>
      <c r="AM73" s="43">
        <f t="shared" si="29"/>
        <v>0</v>
      </c>
      <c r="AN73" s="43">
        <f t="shared" si="30"/>
        <v>7</v>
      </c>
      <c r="AO73" s="43">
        <f t="shared" si="31"/>
        <v>0</v>
      </c>
    </row>
    <row r="74" spans="1:41" x14ac:dyDescent="0.25">
      <c r="A74" s="50" t="s">
        <v>788</v>
      </c>
      <c r="B74" s="50" t="s">
        <v>174</v>
      </c>
      <c r="C74" s="13" t="str">
        <f t="shared" si="16"/>
        <v>James Wilson</v>
      </c>
      <c r="D74" s="7" t="s">
        <v>9</v>
      </c>
      <c r="E74" s="7">
        <v>-2</v>
      </c>
      <c r="F74" s="7" t="s">
        <v>9</v>
      </c>
      <c r="G74" s="7" t="s">
        <v>9</v>
      </c>
      <c r="H74" s="7">
        <v>9</v>
      </c>
      <c r="I74" s="7" t="s">
        <v>9</v>
      </c>
      <c r="J74" s="7">
        <v>-6</v>
      </c>
      <c r="K74" s="7" t="s">
        <v>9</v>
      </c>
      <c r="L74" s="7">
        <v>1</v>
      </c>
      <c r="M74" s="7">
        <v>-14</v>
      </c>
      <c r="N74" s="7" t="s">
        <v>9</v>
      </c>
      <c r="O74" s="7">
        <v>-15</v>
      </c>
      <c r="P74" s="7" t="s">
        <v>9</v>
      </c>
      <c r="Q74" s="7">
        <v>0</v>
      </c>
      <c r="R74" s="7" t="s">
        <v>9</v>
      </c>
      <c r="S74" s="7">
        <v>-5</v>
      </c>
      <c r="T74" s="7">
        <v>-8</v>
      </c>
      <c r="U74" s="7">
        <v>-1</v>
      </c>
      <c r="V74" s="7" t="s">
        <v>9</v>
      </c>
      <c r="W74" s="7" t="s">
        <v>9</v>
      </c>
      <c r="X74" s="7" t="s">
        <v>9</v>
      </c>
      <c r="Y74" s="40">
        <f t="shared" si="17"/>
        <v>-41</v>
      </c>
      <c r="Z74" s="2">
        <f t="shared" si="18"/>
        <v>10</v>
      </c>
      <c r="AA74" s="2">
        <f t="shared" si="19"/>
        <v>2</v>
      </c>
      <c r="AB74" s="2">
        <f t="shared" si="20"/>
        <v>1</v>
      </c>
      <c r="AC74" s="2">
        <f t="shared" si="21"/>
        <v>7</v>
      </c>
      <c r="AE74">
        <f t="shared" si="22"/>
        <v>0</v>
      </c>
      <c r="AF74">
        <f t="shared" si="23"/>
        <v>6</v>
      </c>
      <c r="AG74">
        <f t="shared" si="24"/>
        <v>4</v>
      </c>
      <c r="AH74">
        <f t="shared" si="25"/>
        <v>0</v>
      </c>
      <c r="AI74">
        <f t="shared" si="26"/>
        <v>10</v>
      </c>
      <c r="AJ74" t="str">
        <f t="shared" si="27"/>
        <v/>
      </c>
      <c r="AK74" s="13" t="s">
        <v>771</v>
      </c>
      <c r="AL74" s="43">
        <f t="shared" si="28"/>
        <v>0</v>
      </c>
      <c r="AM74" s="43">
        <f t="shared" si="29"/>
        <v>0</v>
      </c>
      <c r="AN74" s="43">
        <f t="shared" si="30"/>
        <v>9</v>
      </c>
      <c r="AO74" s="43">
        <f t="shared" si="31"/>
        <v>1</v>
      </c>
    </row>
    <row r="75" spans="1:41" x14ac:dyDescent="0.25">
      <c r="A75" s="51" t="s">
        <v>169</v>
      </c>
      <c r="B75" s="51" t="s">
        <v>174</v>
      </c>
      <c r="C75" s="13" t="str">
        <f t="shared" si="16"/>
        <v>Paul Wilson</v>
      </c>
      <c r="D75" s="7">
        <v>-11</v>
      </c>
      <c r="E75" s="7">
        <v>0</v>
      </c>
      <c r="F75" s="7">
        <v>18</v>
      </c>
      <c r="G75" s="7" t="s">
        <v>9</v>
      </c>
      <c r="H75" s="7">
        <v>-3</v>
      </c>
      <c r="I75" s="7">
        <v>7</v>
      </c>
      <c r="J75" s="7">
        <v>-16</v>
      </c>
      <c r="K75" s="7">
        <v>-3</v>
      </c>
      <c r="L75" s="7">
        <v>-10</v>
      </c>
      <c r="M75" s="7">
        <v>17</v>
      </c>
      <c r="N75" s="7">
        <v>11</v>
      </c>
      <c r="O75" s="7">
        <v>4</v>
      </c>
      <c r="P75" s="7">
        <v>15</v>
      </c>
      <c r="Q75" s="7">
        <v>-3</v>
      </c>
      <c r="R75" s="7">
        <v>-15</v>
      </c>
      <c r="S75" s="7">
        <v>-1</v>
      </c>
      <c r="T75" s="7">
        <v>1</v>
      </c>
      <c r="U75" s="7">
        <v>9</v>
      </c>
      <c r="V75" s="7">
        <v>-8</v>
      </c>
      <c r="W75" s="7" t="s">
        <v>9</v>
      </c>
      <c r="X75" s="7" t="s">
        <v>9</v>
      </c>
      <c r="Y75" s="40">
        <f t="shared" si="17"/>
        <v>12</v>
      </c>
      <c r="Z75" s="2">
        <f t="shared" si="18"/>
        <v>18</v>
      </c>
      <c r="AA75" s="2">
        <f t="shared" si="19"/>
        <v>8</v>
      </c>
      <c r="AB75" s="2">
        <f t="shared" si="20"/>
        <v>1</v>
      </c>
      <c r="AC75" s="2">
        <f t="shared" si="21"/>
        <v>9</v>
      </c>
      <c r="AE75">
        <f t="shared" si="22"/>
        <v>16</v>
      </c>
      <c r="AF75">
        <f t="shared" si="23"/>
        <v>2</v>
      </c>
      <c r="AG75">
        <f t="shared" si="24"/>
        <v>0</v>
      </c>
      <c r="AH75">
        <f t="shared" si="25"/>
        <v>0</v>
      </c>
      <c r="AI75">
        <f t="shared" si="26"/>
        <v>18</v>
      </c>
      <c r="AJ75" t="str">
        <f t="shared" si="27"/>
        <v/>
      </c>
      <c r="AK75" s="13" t="s">
        <v>739</v>
      </c>
      <c r="AL75" s="43">
        <f t="shared" si="28"/>
        <v>0</v>
      </c>
      <c r="AM75" s="43">
        <f t="shared" si="29"/>
        <v>13</v>
      </c>
      <c r="AN75" s="43">
        <f t="shared" si="30"/>
        <v>4</v>
      </c>
      <c r="AO75" s="43">
        <f t="shared" si="31"/>
        <v>0</v>
      </c>
    </row>
    <row r="76" spans="1:41" x14ac:dyDescent="0.25">
      <c r="A76" s="51" t="s">
        <v>169</v>
      </c>
      <c r="B76" s="51" t="s">
        <v>189</v>
      </c>
      <c r="C76" s="13" t="str">
        <f t="shared" si="16"/>
        <v>Paul Young</v>
      </c>
      <c r="D76" s="7">
        <v>3</v>
      </c>
      <c r="E76" s="7">
        <v>-4</v>
      </c>
      <c r="F76" s="7">
        <v>1</v>
      </c>
      <c r="G76" s="7">
        <v>8</v>
      </c>
      <c r="H76" s="7">
        <v>-16</v>
      </c>
      <c r="I76" s="7">
        <v>10</v>
      </c>
      <c r="J76" s="7">
        <v>14</v>
      </c>
      <c r="K76" s="7">
        <v>-18</v>
      </c>
      <c r="L76" s="7">
        <v>9</v>
      </c>
      <c r="M76" s="7">
        <v>1</v>
      </c>
      <c r="N76" s="7">
        <v>-1</v>
      </c>
      <c r="O76" s="7">
        <v>-12</v>
      </c>
      <c r="P76" s="7">
        <v>15</v>
      </c>
      <c r="Q76" s="7">
        <v>4</v>
      </c>
      <c r="R76" s="7">
        <v>-4</v>
      </c>
      <c r="S76" s="7">
        <v>7</v>
      </c>
      <c r="T76" s="7">
        <v>-5</v>
      </c>
      <c r="U76" s="7">
        <v>10</v>
      </c>
      <c r="V76" s="7">
        <v>-1</v>
      </c>
      <c r="W76" s="7" t="s">
        <v>9</v>
      </c>
      <c r="X76" s="7" t="s">
        <v>9</v>
      </c>
      <c r="Y76" s="40">
        <f t="shared" si="17"/>
        <v>21</v>
      </c>
      <c r="Z76" s="2">
        <f t="shared" si="18"/>
        <v>19</v>
      </c>
      <c r="AA76" s="2">
        <f t="shared" si="19"/>
        <v>11</v>
      </c>
      <c r="AB76" s="2">
        <f t="shared" si="20"/>
        <v>0</v>
      </c>
      <c r="AC76" s="2">
        <f t="shared" si="21"/>
        <v>8</v>
      </c>
      <c r="AE76">
        <f t="shared" si="22"/>
        <v>0</v>
      </c>
      <c r="AF76">
        <f t="shared" si="23"/>
        <v>10</v>
      </c>
      <c r="AG76">
        <f t="shared" si="24"/>
        <v>9</v>
      </c>
      <c r="AH76">
        <f t="shared" si="25"/>
        <v>0</v>
      </c>
      <c r="AI76">
        <f t="shared" si="26"/>
        <v>19</v>
      </c>
      <c r="AJ76" t="str">
        <f t="shared" si="27"/>
        <v/>
      </c>
      <c r="AK76" s="13" t="s">
        <v>255</v>
      </c>
      <c r="AL76" s="43">
        <f t="shared" si="28"/>
        <v>19</v>
      </c>
      <c r="AM76" s="43">
        <f t="shared" si="29"/>
        <v>0</v>
      </c>
      <c r="AN76" s="43">
        <f t="shared" si="30"/>
        <v>0</v>
      </c>
      <c r="AO76" s="43">
        <f t="shared" si="31"/>
        <v>0</v>
      </c>
    </row>
    <row r="77" spans="1:41" x14ac:dyDescent="0.25">
      <c r="AL77" s="43">
        <f>COUNTIF(AL2:AL76,"&gt;0")</f>
        <v>21</v>
      </c>
      <c r="AM77" s="43">
        <f t="shared" ref="AM77:AO77" si="32">COUNTIF(AM2:AM76,"&gt;0")</f>
        <v>24</v>
      </c>
      <c r="AN77" s="43">
        <f t="shared" si="32"/>
        <v>28</v>
      </c>
      <c r="AO77" s="43">
        <f t="shared" si="32"/>
        <v>27</v>
      </c>
    </row>
    <row r="78" spans="1:41" x14ac:dyDescent="0.25">
      <c r="AL78" s="43"/>
      <c r="AM78" s="43"/>
      <c r="AN78" s="43"/>
      <c r="AO78" s="43"/>
    </row>
    <row r="79" spans="1:41" x14ac:dyDescent="0.25">
      <c r="AL79" s="43"/>
      <c r="AM79" s="43"/>
      <c r="AN79" s="43"/>
      <c r="AO79" s="43"/>
    </row>
    <row r="80" spans="1:41" x14ac:dyDescent="0.25">
      <c r="AL80" s="43"/>
      <c r="AM80" s="43"/>
      <c r="AN80" s="43"/>
      <c r="AO80" s="43"/>
    </row>
    <row r="81" spans="38:41" x14ac:dyDescent="0.25">
      <c r="AL81" s="43"/>
      <c r="AM81" s="43"/>
      <c r="AN81" s="43"/>
      <c r="AO81" s="43"/>
    </row>
    <row r="82" spans="38:41" x14ac:dyDescent="0.25">
      <c r="AL82" s="43"/>
      <c r="AM82" s="43"/>
      <c r="AN82" s="43"/>
      <c r="AO82" s="43"/>
    </row>
    <row r="83" spans="38:41" x14ac:dyDescent="0.25">
      <c r="AL83" s="43"/>
      <c r="AM83" s="43"/>
      <c r="AN83" s="43"/>
      <c r="AO83" s="43"/>
    </row>
    <row r="84" spans="38:41" x14ac:dyDescent="0.25">
      <c r="AL84" s="43"/>
      <c r="AM84" s="43"/>
      <c r="AN84" s="43"/>
      <c r="AO84" s="43"/>
    </row>
    <row r="85" spans="38:41" x14ac:dyDescent="0.25">
      <c r="AL85" s="43"/>
      <c r="AM85" s="43"/>
      <c r="AN85" s="43"/>
      <c r="AO85" s="43"/>
    </row>
    <row r="86" spans="38:41" x14ac:dyDescent="0.25">
      <c r="AL86" s="43"/>
      <c r="AM86" s="43"/>
      <c r="AN86" s="43"/>
      <c r="AO86" s="43"/>
    </row>
    <row r="87" spans="38:41" x14ac:dyDescent="0.25">
      <c r="AL87" s="43"/>
      <c r="AM87" s="43"/>
      <c r="AN87" s="43"/>
      <c r="AO87" s="43"/>
    </row>
    <row r="88" spans="38:41" x14ac:dyDescent="0.25">
      <c r="AL88" s="43"/>
      <c r="AM88" s="43"/>
      <c r="AN88" s="43"/>
      <c r="AO88" s="43"/>
    </row>
    <row r="89" spans="38:41" x14ac:dyDescent="0.25">
      <c r="AL89" s="43"/>
      <c r="AM89" s="43"/>
      <c r="AN89" s="43"/>
      <c r="AO89" s="43"/>
    </row>
    <row r="90" spans="38:41" x14ac:dyDescent="0.25">
      <c r="AL90" s="43"/>
      <c r="AM90" s="43"/>
      <c r="AN90" s="43"/>
      <c r="AO90" s="43"/>
    </row>
    <row r="91" spans="38:41" x14ac:dyDescent="0.25">
      <c r="AL91" s="43"/>
      <c r="AM91" s="43"/>
      <c r="AN91" s="43"/>
      <c r="AO91" s="43"/>
    </row>
    <row r="92" spans="38:41" x14ac:dyDescent="0.25">
      <c r="AL92" s="43"/>
      <c r="AM92" s="43"/>
      <c r="AN92" s="43"/>
      <c r="AO92" s="43"/>
    </row>
    <row r="93" spans="38:41" x14ac:dyDescent="0.25">
      <c r="AL93" s="43"/>
      <c r="AM93" s="43"/>
      <c r="AN93" s="43"/>
      <c r="AO93" s="43"/>
    </row>
    <row r="94" spans="38:41" x14ac:dyDescent="0.25">
      <c r="AL94" s="43"/>
      <c r="AM94" s="43"/>
      <c r="AN94" s="43"/>
      <c r="AO94" s="43"/>
    </row>
    <row r="95" spans="38:41" x14ac:dyDescent="0.25">
      <c r="AL95" s="43"/>
      <c r="AM95" s="43"/>
      <c r="AN95" s="43"/>
      <c r="AO95" s="43"/>
    </row>
    <row r="114" spans="1:63" x14ac:dyDescent="0.25">
      <c r="A114" t="s">
        <v>835</v>
      </c>
      <c r="D114" t="s">
        <v>836</v>
      </c>
      <c r="G114" t="s">
        <v>837</v>
      </c>
      <c r="J114" t="s">
        <v>838</v>
      </c>
      <c r="M114" t="s">
        <v>839</v>
      </c>
      <c r="P114" t="s">
        <v>840</v>
      </c>
      <c r="S114" t="s">
        <v>841</v>
      </c>
      <c r="V114" t="s">
        <v>842</v>
      </c>
      <c r="Y114" t="s">
        <v>843</v>
      </c>
      <c r="AB114" t="s">
        <v>844</v>
      </c>
      <c r="AE114" t="s">
        <v>845</v>
      </c>
      <c r="AH114" t="s">
        <v>846</v>
      </c>
      <c r="AK114" t="s">
        <v>847</v>
      </c>
      <c r="AN114" t="s">
        <v>848</v>
      </c>
      <c r="AQ114" t="s">
        <v>849</v>
      </c>
      <c r="AT114" t="s">
        <v>850</v>
      </c>
      <c r="AW114" t="s">
        <v>851</v>
      </c>
      <c r="AZ114" t="s">
        <v>852</v>
      </c>
      <c r="BC114" t="s">
        <v>864</v>
      </c>
      <c r="BF114" t="s">
        <v>865</v>
      </c>
      <c r="BI114" t="s">
        <v>866</v>
      </c>
    </row>
    <row r="115" spans="1:63" x14ac:dyDescent="0.25">
      <c r="A115" t="s">
        <v>609</v>
      </c>
      <c r="B115">
        <v>3</v>
      </c>
      <c r="C115">
        <v>1</v>
      </c>
      <c r="D115" t="s">
        <v>609</v>
      </c>
      <c r="E115">
        <v>-4</v>
      </c>
      <c r="F115">
        <v>1</v>
      </c>
      <c r="G115" t="s">
        <v>609</v>
      </c>
      <c r="H115">
        <v>1</v>
      </c>
      <c r="I115">
        <v>1</v>
      </c>
      <c r="J115" t="s">
        <v>609</v>
      </c>
      <c r="K115">
        <v>2</v>
      </c>
      <c r="L115">
        <v>1</v>
      </c>
      <c r="M115" t="s">
        <v>609</v>
      </c>
      <c r="N115">
        <v>-15</v>
      </c>
      <c r="O115">
        <v>1</v>
      </c>
      <c r="P115" t="s">
        <v>615</v>
      </c>
      <c r="Q115">
        <v>0</v>
      </c>
      <c r="R115">
        <v>1</v>
      </c>
      <c r="S115" t="s">
        <v>615</v>
      </c>
      <c r="T115">
        <v>6</v>
      </c>
      <c r="U115">
        <v>1</v>
      </c>
      <c r="V115" t="s">
        <v>615</v>
      </c>
      <c r="W115">
        <v>-12</v>
      </c>
      <c r="X115">
        <v>1</v>
      </c>
      <c r="Y115" t="s">
        <v>615</v>
      </c>
      <c r="Z115">
        <v>23</v>
      </c>
      <c r="AA115">
        <v>1</v>
      </c>
      <c r="AB115" t="s">
        <v>615</v>
      </c>
      <c r="AC115">
        <v>18</v>
      </c>
      <c r="AD115">
        <v>1</v>
      </c>
      <c r="AE115" t="s">
        <v>615</v>
      </c>
      <c r="AF115">
        <v>0</v>
      </c>
      <c r="AG115">
        <v>1</v>
      </c>
      <c r="AH115" t="s">
        <v>615</v>
      </c>
      <c r="AI115">
        <v>-8</v>
      </c>
      <c r="AJ115">
        <v>1</v>
      </c>
      <c r="AK115" t="s">
        <v>615</v>
      </c>
      <c r="AL115">
        <v>-9</v>
      </c>
      <c r="AM115">
        <v>1</v>
      </c>
      <c r="AN115" t="s">
        <v>236</v>
      </c>
      <c r="AO115">
        <v>7</v>
      </c>
      <c r="AP115">
        <v>1</v>
      </c>
      <c r="AQ115" t="s">
        <v>559</v>
      </c>
      <c r="AR115">
        <v>10</v>
      </c>
      <c r="AS115">
        <v>1</v>
      </c>
      <c r="AT115" t="s">
        <v>559</v>
      </c>
      <c r="AU115">
        <v>2</v>
      </c>
      <c r="AV115">
        <v>1</v>
      </c>
      <c r="AW115" t="s">
        <v>559</v>
      </c>
      <c r="AX115">
        <v>12</v>
      </c>
      <c r="AY115">
        <v>1</v>
      </c>
      <c r="AZ115" t="s">
        <v>559</v>
      </c>
      <c r="BA115">
        <v>9</v>
      </c>
      <c r="BB115">
        <v>1</v>
      </c>
      <c r="BC115" t="s">
        <v>559</v>
      </c>
      <c r="BD115">
        <v>-9</v>
      </c>
      <c r="BE115">
        <v>1</v>
      </c>
      <c r="BF115">
        <v>0</v>
      </c>
      <c r="BG115" t="s">
        <v>9</v>
      </c>
      <c r="BH115">
        <v>1</v>
      </c>
      <c r="BI115">
        <v>0</v>
      </c>
      <c r="BJ115" t="s">
        <v>9</v>
      </c>
      <c r="BK115">
        <v>1</v>
      </c>
    </row>
    <row r="116" spans="1:63" x14ac:dyDescent="0.25">
      <c r="A116" t="s">
        <v>255</v>
      </c>
      <c r="B116">
        <v>3</v>
      </c>
      <c r="C116">
        <v>2</v>
      </c>
      <c r="D116" t="s">
        <v>255</v>
      </c>
      <c r="E116">
        <v>-4</v>
      </c>
      <c r="F116">
        <v>2</v>
      </c>
      <c r="G116" t="s">
        <v>255</v>
      </c>
      <c r="H116">
        <v>1</v>
      </c>
      <c r="I116">
        <v>2</v>
      </c>
      <c r="J116" t="s">
        <v>767</v>
      </c>
      <c r="K116">
        <v>2</v>
      </c>
      <c r="L116">
        <v>2</v>
      </c>
      <c r="M116" t="s">
        <v>767</v>
      </c>
      <c r="N116">
        <v>-15</v>
      </c>
      <c r="O116">
        <v>2</v>
      </c>
      <c r="P116" t="s">
        <v>767</v>
      </c>
      <c r="Q116">
        <v>0</v>
      </c>
      <c r="R116">
        <v>2</v>
      </c>
      <c r="S116" t="s">
        <v>767</v>
      </c>
      <c r="T116">
        <v>6</v>
      </c>
      <c r="U116">
        <v>2</v>
      </c>
      <c r="V116" t="s">
        <v>767</v>
      </c>
      <c r="W116">
        <v>-12</v>
      </c>
      <c r="X116">
        <v>2</v>
      </c>
      <c r="Y116" t="s">
        <v>767</v>
      </c>
      <c r="Z116">
        <v>23</v>
      </c>
      <c r="AA116">
        <v>2</v>
      </c>
      <c r="AB116" t="s">
        <v>767</v>
      </c>
      <c r="AC116">
        <v>18</v>
      </c>
      <c r="AD116">
        <v>2</v>
      </c>
      <c r="AE116" t="s">
        <v>767</v>
      </c>
      <c r="AF116">
        <v>0</v>
      </c>
      <c r="AG116">
        <v>2</v>
      </c>
      <c r="AH116" t="s">
        <v>767</v>
      </c>
      <c r="AI116">
        <v>-8</v>
      </c>
      <c r="AJ116">
        <v>2</v>
      </c>
      <c r="AK116" t="s">
        <v>767</v>
      </c>
      <c r="AL116">
        <v>-9</v>
      </c>
      <c r="AM116">
        <v>2</v>
      </c>
      <c r="AN116" t="s">
        <v>559</v>
      </c>
      <c r="AO116">
        <v>7</v>
      </c>
      <c r="AP116">
        <v>2</v>
      </c>
      <c r="AQ116" t="s">
        <v>767</v>
      </c>
      <c r="AR116">
        <v>10</v>
      </c>
      <c r="AS116">
        <v>2</v>
      </c>
      <c r="AT116" t="s">
        <v>767</v>
      </c>
      <c r="AU116">
        <v>2</v>
      </c>
      <c r="AV116">
        <v>2</v>
      </c>
      <c r="AW116" t="s">
        <v>767</v>
      </c>
      <c r="AX116">
        <v>12</v>
      </c>
      <c r="AY116">
        <v>2</v>
      </c>
      <c r="AZ116" t="s">
        <v>767</v>
      </c>
      <c r="BA116">
        <v>9</v>
      </c>
      <c r="BB116">
        <v>2</v>
      </c>
      <c r="BC116" t="s">
        <v>767</v>
      </c>
      <c r="BD116">
        <v>-9</v>
      </c>
      <c r="BE116">
        <v>2</v>
      </c>
      <c r="BF116">
        <v>0</v>
      </c>
      <c r="BG116" t="s">
        <v>9</v>
      </c>
      <c r="BH116">
        <v>2</v>
      </c>
      <c r="BI116">
        <v>0</v>
      </c>
      <c r="BJ116" t="s">
        <v>9</v>
      </c>
      <c r="BK116">
        <v>2</v>
      </c>
    </row>
    <row r="117" spans="1:63" x14ac:dyDescent="0.25">
      <c r="A117" t="s">
        <v>397</v>
      </c>
      <c r="B117">
        <v>3</v>
      </c>
      <c r="C117">
        <v>3</v>
      </c>
      <c r="D117" t="s">
        <v>397</v>
      </c>
      <c r="E117">
        <v>-4</v>
      </c>
      <c r="F117">
        <v>3</v>
      </c>
      <c r="G117" t="s">
        <v>397</v>
      </c>
      <c r="H117">
        <v>1</v>
      </c>
      <c r="I117">
        <v>3</v>
      </c>
      <c r="J117" t="s">
        <v>73</v>
      </c>
      <c r="K117">
        <v>2</v>
      </c>
      <c r="L117">
        <v>3</v>
      </c>
      <c r="M117" t="s">
        <v>73</v>
      </c>
      <c r="N117">
        <v>-15</v>
      </c>
      <c r="O117">
        <v>3</v>
      </c>
      <c r="P117" t="s">
        <v>73</v>
      </c>
      <c r="Q117">
        <v>0</v>
      </c>
      <c r="R117">
        <v>3</v>
      </c>
      <c r="S117" t="s">
        <v>73</v>
      </c>
      <c r="T117">
        <v>6</v>
      </c>
      <c r="U117">
        <v>3</v>
      </c>
      <c r="V117" t="s">
        <v>73</v>
      </c>
      <c r="W117">
        <v>-12</v>
      </c>
      <c r="X117">
        <v>3</v>
      </c>
      <c r="Y117" t="s">
        <v>73</v>
      </c>
      <c r="Z117">
        <v>23</v>
      </c>
      <c r="AA117">
        <v>3</v>
      </c>
      <c r="AB117" t="s">
        <v>73</v>
      </c>
      <c r="AC117">
        <v>18</v>
      </c>
      <c r="AD117">
        <v>3</v>
      </c>
      <c r="AE117" t="s">
        <v>73</v>
      </c>
      <c r="AF117">
        <v>0</v>
      </c>
      <c r="AG117">
        <v>3</v>
      </c>
      <c r="AH117" t="s">
        <v>73</v>
      </c>
      <c r="AI117">
        <v>-8</v>
      </c>
      <c r="AJ117">
        <v>3</v>
      </c>
      <c r="AK117" t="s">
        <v>73</v>
      </c>
      <c r="AL117">
        <v>-9</v>
      </c>
      <c r="AM117">
        <v>3</v>
      </c>
      <c r="AN117" t="s">
        <v>767</v>
      </c>
      <c r="AO117">
        <v>7</v>
      </c>
      <c r="AP117">
        <v>3</v>
      </c>
      <c r="AQ117" t="s">
        <v>73</v>
      </c>
      <c r="AR117">
        <v>10</v>
      </c>
      <c r="AS117">
        <v>3</v>
      </c>
      <c r="AT117" t="s">
        <v>73</v>
      </c>
      <c r="AU117">
        <v>2</v>
      </c>
      <c r="AV117">
        <v>3</v>
      </c>
      <c r="AW117" t="s">
        <v>73</v>
      </c>
      <c r="AX117">
        <v>12</v>
      </c>
      <c r="AY117">
        <v>3</v>
      </c>
      <c r="AZ117" t="s">
        <v>73</v>
      </c>
      <c r="BA117">
        <v>9</v>
      </c>
      <c r="BB117">
        <v>3</v>
      </c>
      <c r="BC117" t="s">
        <v>73</v>
      </c>
      <c r="BD117">
        <v>-9</v>
      </c>
      <c r="BE117">
        <v>3</v>
      </c>
      <c r="BF117">
        <v>0</v>
      </c>
      <c r="BG117" t="s">
        <v>9</v>
      </c>
      <c r="BH117">
        <v>3</v>
      </c>
      <c r="BI117">
        <v>0</v>
      </c>
      <c r="BJ117" t="s">
        <v>9</v>
      </c>
      <c r="BK117">
        <v>3</v>
      </c>
    </row>
    <row r="118" spans="1:63" x14ac:dyDescent="0.25">
      <c r="A118" t="s">
        <v>137</v>
      </c>
      <c r="B118">
        <v>3</v>
      </c>
      <c r="C118">
        <v>4</v>
      </c>
      <c r="D118" t="s">
        <v>137</v>
      </c>
      <c r="E118">
        <v>-4</v>
      </c>
      <c r="F118">
        <v>4</v>
      </c>
      <c r="G118" t="s">
        <v>137</v>
      </c>
      <c r="H118">
        <v>1</v>
      </c>
      <c r="I118">
        <v>4</v>
      </c>
      <c r="J118" t="s">
        <v>137</v>
      </c>
      <c r="K118">
        <v>2</v>
      </c>
      <c r="L118">
        <v>4</v>
      </c>
      <c r="M118" t="s">
        <v>137</v>
      </c>
      <c r="N118">
        <v>-15</v>
      </c>
      <c r="O118">
        <v>4</v>
      </c>
      <c r="P118" t="s">
        <v>137</v>
      </c>
      <c r="Q118">
        <v>0</v>
      </c>
      <c r="R118">
        <v>4</v>
      </c>
      <c r="S118" t="s">
        <v>137</v>
      </c>
      <c r="T118">
        <v>6</v>
      </c>
      <c r="U118">
        <v>4</v>
      </c>
      <c r="V118" t="s">
        <v>137</v>
      </c>
      <c r="W118">
        <v>-12</v>
      </c>
      <c r="X118">
        <v>4</v>
      </c>
      <c r="Y118" t="s">
        <v>137</v>
      </c>
      <c r="Z118">
        <v>23</v>
      </c>
      <c r="AA118">
        <v>4</v>
      </c>
      <c r="AB118" t="s">
        <v>137</v>
      </c>
      <c r="AC118">
        <v>18</v>
      </c>
      <c r="AD118">
        <v>4</v>
      </c>
      <c r="AE118" t="s">
        <v>137</v>
      </c>
      <c r="AF118">
        <v>0</v>
      </c>
      <c r="AG118">
        <v>4</v>
      </c>
      <c r="AH118" t="s">
        <v>137</v>
      </c>
      <c r="AI118">
        <v>-8</v>
      </c>
      <c r="AJ118">
        <v>4</v>
      </c>
      <c r="AK118" t="s">
        <v>137</v>
      </c>
      <c r="AL118">
        <v>-9</v>
      </c>
      <c r="AM118">
        <v>4</v>
      </c>
      <c r="AN118" t="s">
        <v>137</v>
      </c>
      <c r="AO118">
        <v>7</v>
      </c>
      <c r="AP118">
        <v>4</v>
      </c>
      <c r="AQ118" t="s">
        <v>137</v>
      </c>
      <c r="AR118">
        <v>10</v>
      </c>
      <c r="AS118">
        <v>4</v>
      </c>
      <c r="AT118" t="s">
        <v>137</v>
      </c>
      <c r="AU118">
        <v>2</v>
      </c>
      <c r="AV118">
        <v>4</v>
      </c>
      <c r="AW118" t="s">
        <v>137</v>
      </c>
      <c r="AX118">
        <v>12</v>
      </c>
      <c r="AY118">
        <v>4</v>
      </c>
      <c r="AZ118" t="s">
        <v>137</v>
      </c>
      <c r="BA118">
        <v>9</v>
      </c>
      <c r="BB118">
        <v>4</v>
      </c>
      <c r="BC118" t="s">
        <v>137</v>
      </c>
      <c r="BD118">
        <v>-9</v>
      </c>
      <c r="BE118">
        <v>4</v>
      </c>
      <c r="BF118">
        <v>0</v>
      </c>
      <c r="BG118">
        <v>0</v>
      </c>
      <c r="BH118">
        <v>4</v>
      </c>
      <c r="BI118">
        <v>0</v>
      </c>
      <c r="BJ118">
        <v>0</v>
      </c>
      <c r="BK118">
        <v>4</v>
      </c>
    </row>
    <row r="119" spans="1:63" x14ac:dyDescent="0.25">
      <c r="A119" t="s">
        <v>31</v>
      </c>
      <c r="B119">
        <v>-16</v>
      </c>
      <c r="C119">
        <v>1</v>
      </c>
      <c r="D119" t="s">
        <v>31</v>
      </c>
      <c r="E119">
        <v>-10</v>
      </c>
      <c r="F119">
        <v>1</v>
      </c>
      <c r="G119" t="s">
        <v>31</v>
      </c>
      <c r="H119">
        <v>-17</v>
      </c>
      <c r="I119">
        <v>1</v>
      </c>
      <c r="J119" t="s">
        <v>236</v>
      </c>
      <c r="K119">
        <v>8</v>
      </c>
      <c r="L119">
        <v>1</v>
      </c>
      <c r="M119" t="s">
        <v>236</v>
      </c>
      <c r="N119">
        <v>-16</v>
      </c>
      <c r="O119">
        <v>1</v>
      </c>
      <c r="P119" t="s">
        <v>236</v>
      </c>
      <c r="Q119">
        <v>10</v>
      </c>
      <c r="R119">
        <v>1</v>
      </c>
      <c r="S119" t="s">
        <v>236</v>
      </c>
      <c r="T119">
        <v>14</v>
      </c>
      <c r="U119">
        <v>1</v>
      </c>
      <c r="V119" t="s">
        <v>236</v>
      </c>
      <c r="W119">
        <v>-18</v>
      </c>
      <c r="X119">
        <v>1</v>
      </c>
      <c r="Y119" t="s">
        <v>236</v>
      </c>
      <c r="Z119">
        <v>9</v>
      </c>
      <c r="AA119">
        <v>1</v>
      </c>
      <c r="AB119" t="s">
        <v>236</v>
      </c>
      <c r="AC119">
        <v>1</v>
      </c>
      <c r="AD119">
        <v>1</v>
      </c>
      <c r="AE119" t="s">
        <v>236</v>
      </c>
      <c r="AF119">
        <v>-1</v>
      </c>
      <c r="AG119">
        <v>1</v>
      </c>
      <c r="AH119" t="s">
        <v>236</v>
      </c>
      <c r="AI119">
        <v>-12</v>
      </c>
      <c r="AJ119">
        <v>1</v>
      </c>
      <c r="AK119" t="s">
        <v>236</v>
      </c>
      <c r="AL119">
        <v>15</v>
      </c>
      <c r="AM119">
        <v>1</v>
      </c>
      <c r="AN119" t="s">
        <v>615</v>
      </c>
      <c r="AO119">
        <v>4</v>
      </c>
      <c r="AP119">
        <v>1</v>
      </c>
      <c r="AQ119" t="s">
        <v>236</v>
      </c>
      <c r="AR119">
        <v>-4</v>
      </c>
      <c r="AS119">
        <v>1</v>
      </c>
      <c r="AT119" t="s">
        <v>236</v>
      </c>
      <c r="AU119">
        <v>7</v>
      </c>
      <c r="AV119">
        <v>1</v>
      </c>
      <c r="AW119" t="s">
        <v>236</v>
      </c>
      <c r="AX119">
        <v>-5</v>
      </c>
      <c r="AY119">
        <v>1</v>
      </c>
      <c r="AZ119" t="s">
        <v>236</v>
      </c>
      <c r="BA119">
        <v>10</v>
      </c>
      <c r="BB119">
        <v>1</v>
      </c>
      <c r="BC119" t="s">
        <v>236</v>
      </c>
      <c r="BD119">
        <v>-1</v>
      </c>
      <c r="BE119">
        <v>1</v>
      </c>
      <c r="BF119">
        <v>0</v>
      </c>
      <c r="BG119" t="s">
        <v>9</v>
      </c>
      <c r="BH119">
        <v>1</v>
      </c>
      <c r="BI119">
        <v>0</v>
      </c>
      <c r="BJ119" t="s">
        <v>9</v>
      </c>
      <c r="BK119">
        <v>1</v>
      </c>
    </row>
    <row r="120" spans="1:63" x14ac:dyDescent="0.25">
      <c r="A120" t="s">
        <v>767</v>
      </c>
      <c r="B120">
        <v>-16</v>
      </c>
      <c r="C120">
        <v>2</v>
      </c>
      <c r="D120" t="s">
        <v>767</v>
      </c>
      <c r="E120">
        <v>-10</v>
      </c>
      <c r="F120">
        <v>2</v>
      </c>
      <c r="G120" t="s">
        <v>767</v>
      </c>
      <c r="H120">
        <v>-17</v>
      </c>
      <c r="I120">
        <v>2</v>
      </c>
      <c r="J120" t="s">
        <v>255</v>
      </c>
      <c r="K120">
        <v>8</v>
      </c>
      <c r="L120">
        <v>2</v>
      </c>
      <c r="M120" t="s">
        <v>255</v>
      </c>
      <c r="N120">
        <v>-16</v>
      </c>
      <c r="O120">
        <v>2</v>
      </c>
      <c r="P120" t="s">
        <v>255</v>
      </c>
      <c r="Q120">
        <v>10</v>
      </c>
      <c r="R120">
        <v>2</v>
      </c>
      <c r="S120" t="s">
        <v>255</v>
      </c>
      <c r="T120">
        <v>14</v>
      </c>
      <c r="U120">
        <v>2</v>
      </c>
      <c r="V120" t="s">
        <v>255</v>
      </c>
      <c r="W120">
        <v>-18</v>
      </c>
      <c r="X120">
        <v>2</v>
      </c>
      <c r="Y120" t="s">
        <v>255</v>
      </c>
      <c r="Z120">
        <v>9</v>
      </c>
      <c r="AA120">
        <v>2</v>
      </c>
      <c r="AB120" t="s">
        <v>255</v>
      </c>
      <c r="AC120">
        <v>1</v>
      </c>
      <c r="AD120">
        <v>2</v>
      </c>
      <c r="AE120" t="s">
        <v>397</v>
      </c>
      <c r="AF120">
        <v>-1</v>
      </c>
      <c r="AG120">
        <v>2</v>
      </c>
      <c r="AH120" t="s">
        <v>397</v>
      </c>
      <c r="AI120">
        <v>-12</v>
      </c>
      <c r="AJ120">
        <v>2</v>
      </c>
      <c r="AK120" t="s">
        <v>397</v>
      </c>
      <c r="AL120">
        <v>15</v>
      </c>
      <c r="AM120">
        <v>2</v>
      </c>
      <c r="AN120" t="s">
        <v>397</v>
      </c>
      <c r="AO120">
        <v>4</v>
      </c>
      <c r="AP120">
        <v>2</v>
      </c>
      <c r="AQ120" t="s">
        <v>397</v>
      </c>
      <c r="AR120">
        <v>-4</v>
      </c>
      <c r="AS120">
        <v>2</v>
      </c>
      <c r="AT120" t="s">
        <v>397</v>
      </c>
      <c r="AU120">
        <v>7</v>
      </c>
      <c r="AV120">
        <v>2</v>
      </c>
      <c r="AW120" t="s">
        <v>397</v>
      </c>
      <c r="AX120">
        <v>-5</v>
      </c>
      <c r="AY120">
        <v>2</v>
      </c>
      <c r="AZ120" t="s">
        <v>397</v>
      </c>
      <c r="BA120">
        <v>10</v>
      </c>
      <c r="BB120">
        <v>2</v>
      </c>
      <c r="BC120" t="s">
        <v>397</v>
      </c>
      <c r="BD120">
        <v>-1</v>
      </c>
      <c r="BE120">
        <v>2</v>
      </c>
      <c r="BF120">
        <v>0</v>
      </c>
      <c r="BG120" t="s">
        <v>9</v>
      </c>
      <c r="BH120">
        <v>2</v>
      </c>
      <c r="BI120">
        <v>0</v>
      </c>
      <c r="BJ120" t="s">
        <v>9</v>
      </c>
      <c r="BK120">
        <v>2</v>
      </c>
    </row>
    <row r="121" spans="1:63" x14ac:dyDescent="0.25">
      <c r="A121" t="s">
        <v>73</v>
      </c>
      <c r="B121">
        <v>-16</v>
      </c>
      <c r="C121">
        <v>3</v>
      </c>
      <c r="D121" t="s">
        <v>73</v>
      </c>
      <c r="E121">
        <v>-10</v>
      </c>
      <c r="F121">
        <v>3</v>
      </c>
      <c r="G121" t="s">
        <v>73</v>
      </c>
      <c r="H121">
        <v>-17</v>
      </c>
      <c r="I121">
        <v>3</v>
      </c>
      <c r="J121" t="s">
        <v>397</v>
      </c>
      <c r="K121">
        <v>8</v>
      </c>
      <c r="L121">
        <v>3</v>
      </c>
      <c r="M121" t="s">
        <v>397</v>
      </c>
      <c r="N121">
        <v>-16</v>
      </c>
      <c r="O121">
        <v>3</v>
      </c>
      <c r="P121" t="s">
        <v>397</v>
      </c>
      <c r="Q121">
        <v>10</v>
      </c>
      <c r="R121">
        <v>3</v>
      </c>
      <c r="S121" t="s">
        <v>397</v>
      </c>
      <c r="T121">
        <v>14</v>
      </c>
      <c r="U121">
        <v>3</v>
      </c>
      <c r="V121" t="s">
        <v>397</v>
      </c>
      <c r="W121">
        <v>-18</v>
      </c>
      <c r="X121">
        <v>3</v>
      </c>
      <c r="Y121" t="s">
        <v>397</v>
      </c>
      <c r="Z121">
        <v>9</v>
      </c>
      <c r="AA121">
        <v>3</v>
      </c>
      <c r="AB121" t="s">
        <v>397</v>
      </c>
      <c r="AC121">
        <v>1</v>
      </c>
      <c r="AD121">
        <v>3</v>
      </c>
      <c r="AE121" t="s">
        <v>255</v>
      </c>
      <c r="AF121">
        <v>-1</v>
      </c>
      <c r="AG121">
        <v>3</v>
      </c>
      <c r="AH121" t="s">
        <v>255</v>
      </c>
      <c r="AI121">
        <v>-12</v>
      </c>
      <c r="AJ121">
        <v>3</v>
      </c>
      <c r="AK121" t="s">
        <v>255</v>
      </c>
      <c r="AL121">
        <v>15</v>
      </c>
      <c r="AM121">
        <v>3</v>
      </c>
      <c r="AN121" t="s">
        <v>255</v>
      </c>
      <c r="AO121">
        <v>4</v>
      </c>
      <c r="AP121">
        <v>3</v>
      </c>
      <c r="AQ121" t="s">
        <v>255</v>
      </c>
      <c r="AR121">
        <v>-4</v>
      </c>
      <c r="AS121">
        <v>3</v>
      </c>
      <c r="AT121" t="s">
        <v>255</v>
      </c>
      <c r="AU121">
        <v>7</v>
      </c>
      <c r="AV121">
        <v>3</v>
      </c>
      <c r="AW121" t="s">
        <v>255</v>
      </c>
      <c r="AX121">
        <v>-5</v>
      </c>
      <c r="AY121">
        <v>3</v>
      </c>
      <c r="AZ121" t="s">
        <v>255</v>
      </c>
      <c r="BA121">
        <v>10</v>
      </c>
      <c r="BB121">
        <v>3</v>
      </c>
      <c r="BC121" t="s">
        <v>255</v>
      </c>
      <c r="BD121">
        <v>-1</v>
      </c>
      <c r="BE121">
        <v>3</v>
      </c>
      <c r="BF121">
        <v>0</v>
      </c>
      <c r="BG121" t="s">
        <v>9</v>
      </c>
      <c r="BH121">
        <v>3</v>
      </c>
      <c r="BI121">
        <v>0</v>
      </c>
      <c r="BJ121" t="s">
        <v>9</v>
      </c>
      <c r="BK121">
        <v>3</v>
      </c>
    </row>
    <row r="122" spans="1:63" x14ac:dyDescent="0.25">
      <c r="A122" t="s">
        <v>52</v>
      </c>
      <c r="B122">
        <v>-16</v>
      </c>
      <c r="C122">
        <v>4</v>
      </c>
      <c r="D122" t="s">
        <v>52</v>
      </c>
      <c r="E122">
        <v>-10</v>
      </c>
      <c r="F122">
        <v>4</v>
      </c>
      <c r="G122" t="s">
        <v>52</v>
      </c>
      <c r="H122">
        <v>-17</v>
      </c>
      <c r="I122">
        <v>4</v>
      </c>
      <c r="J122" t="s">
        <v>52</v>
      </c>
      <c r="K122">
        <v>8</v>
      </c>
      <c r="L122">
        <v>4</v>
      </c>
      <c r="M122" t="s">
        <v>52</v>
      </c>
      <c r="N122">
        <v>-16</v>
      </c>
      <c r="O122">
        <v>4</v>
      </c>
      <c r="P122" t="s">
        <v>52</v>
      </c>
      <c r="Q122">
        <v>10</v>
      </c>
      <c r="R122">
        <v>4</v>
      </c>
      <c r="S122" t="s">
        <v>52</v>
      </c>
      <c r="T122">
        <v>14</v>
      </c>
      <c r="U122">
        <v>4</v>
      </c>
      <c r="V122" t="s">
        <v>52</v>
      </c>
      <c r="W122">
        <v>-18</v>
      </c>
      <c r="X122">
        <v>4</v>
      </c>
      <c r="Y122" t="s">
        <v>52</v>
      </c>
      <c r="Z122">
        <v>9</v>
      </c>
      <c r="AA122">
        <v>4</v>
      </c>
      <c r="AB122" t="s">
        <v>52</v>
      </c>
      <c r="AC122">
        <v>1</v>
      </c>
      <c r="AD122">
        <v>4</v>
      </c>
      <c r="AE122" t="s">
        <v>52</v>
      </c>
      <c r="AF122">
        <v>-1</v>
      </c>
      <c r="AG122">
        <v>4</v>
      </c>
      <c r="AH122" t="s">
        <v>52</v>
      </c>
      <c r="AI122">
        <v>-12</v>
      </c>
      <c r="AJ122">
        <v>4</v>
      </c>
      <c r="AK122" t="s">
        <v>52</v>
      </c>
      <c r="AL122">
        <v>15</v>
      </c>
      <c r="AM122">
        <v>4</v>
      </c>
      <c r="AN122" t="s">
        <v>52</v>
      </c>
      <c r="AO122">
        <v>4</v>
      </c>
      <c r="AP122">
        <v>4</v>
      </c>
      <c r="AQ122" t="s">
        <v>52</v>
      </c>
      <c r="AR122">
        <v>-4</v>
      </c>
      <c r="AS122">
        <v>4</v>
      </c>
      <c r="AT122" t="s">
        <v>52</v>
      </c>
      <c r="AU122">
        <v>7</v>
      </c>
      <c r="AV122">
        <v>4</v>
      </c>
      <c r="AW122" t="s">
        <v>52</v>
      </c>
      <c r="AX122">
        <v>-5</v>
      </c>
      <c r="AY122">
        <v>4</v>
      </c>
      <c r="AZ122" t="s">
        <v>52</v>
      </c>
      <c r="BA122">
        <v>10</v>
      </c>
      <c r="BB122">
        <v>4</v>
      </c>
      <c r="BC122" t="s">
        <v>52</v>
      </c>
      <c r="BD122">
        <v>-1</v>
      </c>
      <c r="BE122">
        <v>4</v>
      </c>
      <c r="BF122">
        <v>0</v>
      </c>
      <c r="BG122">
        <v>0</v>
      </c>
      <c r="BH122">
        <v>4</v>
      </c>
      <c r="BI122">
        <v>0</v>
      </c>
      <c r="BJ122">
        <v>0</v>
      </c>
      <c r="BK122">
        <v>4</v>
      </c>
    </row>
    <row r="123" spans="1:63" x14ac:dyDescent="0.25">
      <c r="A123" t="s">
        <v>82</v>
      </c>
      <c r="B123">
        <v>14</v>
      </c>
      <c r="C123">
        <v>1</v>
      </c>
      <c r="D123" t="s">
        <v>615</v>
      </c>
      <c r="E123">
        <v>-3</v>
      </c>
      <c r="F123">
        <v>1</v>
      </c>
      <c r="G123" t="s">
        <v>82</v>
      </c>
      <c r="H123">
        <v>2</v>
      </c>
      <c r="I123">
        <v>1</v>
      </c>
      <c r="J123" t="s">
        <v>82</v>
      </c>
      <c r="K123">
        <v>1</v>
      </c>
      <c r="L123">
        <v>1</v>
      </c>
      <c r="M123" t="s">
        <v>615</v>
      </c>
      <c r="N123">
        <v>4</v>
      </c>
      <c r="O123">
        <v>1</v>
      </c>
      <c r="P123" t="s">
        <v>82</v>
      </c>
      <c r="Q123">
        <v>3</v>
      </c>
      <c r="R123">
        <v>1</v>
      </c>
      <c r="S123" t="s">
        <v>82</v>
      </c>
      <c r="T123">
        <v>-2</v>
      </c>
      <c r="U123">
        <v>1</v>
      </c>
      <c r="V123" t="s">
        <v>82</v>
      </c>
      <c r="W123">
        <v>6</v>
      </c>
      <c r="X123">
        <v>1</v>
      </c>
      <c r="Y123" t="s">
        <v>82</v>
      </c>
      <c r="Z123">
        <v>16</v>
      </c>
      <c r="AA123">
        <v>1</v>
      </c>
      <c r="AB123" t="s">
        <v>82</v>
      </c>
      <c r="AC123">
        <v>-1</v>
      </c>
      <c r="AD123">
        <v>1</v>
      </c>
      <c r="AE123" t="s">
        <v>82</v>
      </c>
      <c r="AF123">
        <v>4</v>
      </c>
      <c r="AG123">
        <v>1</v>
      </c>
      <c r="AH123" t="s">
        <v>82</v>
      </c>
      <c r="AI123">
        <v>7</v>
      </c>
      <c r="AJ123">
        <v>1</v>
      </c>
      <c r="AK123" t="s">
        <v>82</v>
      </c>
      <c r="AL123">
        <v>-1</v>
      </c>
      <c r="AM123">
        <v>1</v>
      </c>
      <c r="AN123" t="s">
        <v>82</v>
      </c>
      <c r="AO123">
        <v>6</v>
      </c>
      <c r="AP123">
        <v>1</v>
      </c>
      <c r="AQ123" t="s">
        <v>82</v>
      </c>
      <c r="AR123">
        <v>2</v>
      </c>
      <c r="AS123">
        <v>1</v>
      </c>
      <c r="AT123" t="s">
        <v>503</v>
      </c>
      <c r="AU123">
        <v>1</v>
      </c>
      <c r="AV123">
        <v>1</v>
      </c>
      <c r="AW123" t="s">
        <v>503</v>
      </c>
      <c r="AX123">
        <v>14</v>
      </c>
      <c r="AY123">
        <v>1</v>
      </c>
      <c r="AZ123" t="s">
        <v>503</v>
      </c>
      <c r="BA123">
        <v>-13</v>
      </c>
      <c r="BB123">
        <v>1</v>
      </c>
      <c r="BC123" t="s">
        <v>503</v>
      </c>
      <c r="BD123">
        <v>7</v>
      </c>
      <c r="BE123">
        <v>1</v>
      </c>
      <c r="BF123">
        <v>0</v>
      </c>
      <c r="BG123" t="s">
        <v>9</v>
      </c>
      <c r="BH123">
        <v>1</v>
      </c>
      <c r="BI123">
        <v>0</v>
      </c>
      <c r="BJ123" t="s">
        <v>9</v>
      </c>
      <c r="BK123">
        <v>1</v>
      </c>
    </row>
    <row r="124" spans="1:63" x14ac:dyDescent="0.25">
      <c r="A124" t="s">
        <v>770</v>
      </c>
      <c r="B124">
        <v>14</v>
      </c>
      <c r="C124">
        <v>2</v>
      </c>
      <c r="D124" t="s">
        <v>82</v>
      </c>
      <c r="E124">
        <v>-3</v>
      </c>
      <c r="F124">
        <v>2</v>
      </c>
      <c r="G124" t="s">
        <v>770</v>
      </c>
      <c r="H124">
        <v>2</v>
      </c>
      <c r="I124">
        <v>2</v>
      </c>
      <c r="J124" t="s">
        <v>770</v>
      </c>
      <c r="K124">
        <v>1</v>
      </c>
      <c r="L124">
        <v>2</v>
      </c>
      <c r="M124" t="s">
        <v>82</v>
      </c>
      <c r="N124">
        <v>4</v>
      </c>
      <c r="O124">
        <v>2</v>
      </c>
      <c r="P124" t="s">
        <v>770</v>
      </c>
      <c r="Q124">
        <v>3</v>
      </c>
      <c r="R124">
        <v>2</v>
      </c>
      <c r="S124" t="s">
        <v>770</v>
      </c>
      <c r="T124">
        <v>-2</v>
      </c>
      <c r="U124">
        <v>2</v>
      </c>
      <c r="V124" t="s">
        <v>770</v>
      </c>
      <c r="W124">
        <v>6</v>
      </c>
      <c r="X124">
        <v>2</v>
      </c>
      <c r="Y124" t="s">
        <v>770</v>
      </c>
      <c r="Z124">
        <v>16</v>
      </c>
      <c r="AA124">
        <v>2</v>
      </c>
      <c r="AB124" t="s">
        <v>770</v>
      </c>
      <c r="AC124">
        <v>-1</v>
      </c>
      <c r="AD124">
        <v>2</v>
      </c>
      <c r="AE124" t="s">
        <v>770</v>
      </c>
      <c r="AF124">
        <v>4</v>
      </c>
      <c r="AG124">
        <v>2</v>
      </c>
      <c r="AH124" t="s">
        <v>770</v>
      </c>
      <c r="AI124">
        <v>7</v>
      </c>
      <c r="AJ124">
        <v>2</v>
      </c>
      <c r="AK124" t="s">
        <v>770</v>
      </c>
      <c r="AL124">
        <v>-1</v>
      </c>
      <c r="AM124">
        <v>2</v>
      </c>
      <c r="AN124" t="s">
        <v>770</v>
      </c>
      <c r="AO124">
        <v>6</v>
      </c>
      <c r="AP124">
        <v>2</v>
      </c>
      <c r="AQ124" t="s">
        <v>770</v>
      </c>
      <c r="AR124">
        <v>2</v>
      </c>
      <c r="AS124">
        <v>2</v>
      </c>
      <c r="AT124" t="s">
        <v>82</v>
      </c>
      <c r="AU124">
        <v>1</v>
      </c>
      <c r="AV124">
        <v>2</v>
      </c>
      <c r="AW124" t="s">
        <v>82</v>
      </c>
      <c r="AX124">
        <v>14</v>
      </c>
      <c r="AY124">
        <v>2</v>
      </c>
      <c r="AZ124" t="s">
        <v>82</v>
      </c>
      <c r="BA124">
        <v>-13</v>
      </c>
      <c r="BB124">
        <v>2</v>
      </c>
      <c r="BC124" t="s">
        <v>82</v>
      </c>
      <c r="BD124">
        <v>7</v>
      </c>
      <c r="BE124">
        <v>2</v>
      </c>
      <c r="BF124">
        <v>0</v>
      </c>
      <c r="BG124" t="s">
        <v>9</v>
      </c>
      <c r="BH124">
        <v>2</v>
      </c>
      <c r="BI124">
        <v>0</v>
      </c>
      <c r="BJ124" t="s">
        <v>9</v>
      </c>
      <c r="BK124">
        <v>2</v>
      </c>
    </row>
    <row r="125" spans="1:63" x14ac:dyDescent="0.25">
      <c r="A125" t="s">
        <v>142</v>
      </c>
      <c r="B125">
        <v>14</v>
      </c>
      <c r="C125">
        <v>3</v>
      </c>
      <c r="D125" t="s">
        <v>150</v>
      </c>
      <c r="E125">
        <v>-3</v>
      </c>
      <c r="F125">
        <v>3</v>
      </c>
      <c r="G125" t="s">
        <v>142</v>
      </c>
      <c r="H125">
        <v>2</v>
      </c>
      <c r="I125">
        <v>3</v>
      </c>
      <c r="J125" t="s">
        <v>142</v>
      </c>
      <c r="K125">
        <v>1</v>
      </c>
      <c r="L125">
        <v>3</v>
      </c>
      <c r="M125" t="s">
        <v>770</v>
      </c>
      <c r="N125">
        <v>4</v>
      </c>
      <c r="O125">
        <v>3</v>
      </c>
      <c r="P125" t="s">
        <v>142</v>
      </c>
      <c r="Q125">
        <v>3</v>
      </c>
      <c r="R125">
        <v>3</v>
      </c>
      <c r="S125" t="s">
        <v>142</v>
      </c>
      <c r="T125">
        <v>-2</v>
      </c>
      <c r="U125">
        <v>3</v>
      </c>
      <c r="V125" t="s">
        <v>142</v>
      </c>
      <c r="W125">
        <v>6</v>
      </c>
      <c r="X125">
        <v>3</v>
      </c>
      <c r="Y125" t="s">
        <v>142</v>
      </c>
      <c r="Z125">
        <v>16</v>
      </c>
      <c r="AA125">
        <v>3</v>
      </c>
      <c r="AB125" t="s">
        <v>142</v>
      </c>
      <c r="AC125">
        <v>-1</v>
      </c>
      <c r="AD125">
        <v>3</v>
      </c>
      <c r="AE125" t="s">
        <v>142</v>
      </c>
      <c r="AF125">
        <v>4</v>
      </c>
      <c r="AG125">
        <v>3</v>
      </c>
      <c r="AH125" t="s">
        <v>142</v>
      </c>
      <c r="AI125">
        <v>7</v>
      </c>
      <c r="AJ125">
        <v>3</v>
      </c>
      <c r="AK125" t="s">
        <v>142</v>
      </c>
      <c r="AL125">
        <v>-1</v>
      </c>
      <c r="AM125">
        <v>3</v>
      </c>
      <c r="AN125" t="s">
        <v>73</v>
      </c>
      <c r="AO125">
        <v>6</v>
      </c>
      <c r="AP125">
        <v>3</v>
      </c>
      <c r="AQ125" t="s">
        <v>142</v>
      </c>
      <c r="AR125">
        <v>2</v>
      </c>
      <c r="AS125">
        <v>3</v>
      </c>
      <c r="AT125" t="s">
        <v>142</v>
      </c>
      <c r="AU125">
        <v>1</v>
      </c>
      <c r="AV125">
        <v>3</v>
      </c>
      <c r="AW125" t="s">
        <v>142</v>
      </c>
      <c r="AX125">
        <v>14</v>
      </c>
      <c r="AY125">
        <v>3</v>
      </c>
      <c r="AZ125" t="s">
        <v>142</v>
      </c>
      <c r="BA125">
        <v>-13</v>
      </c>
      <c r="BB125">
        <v>3</v>
      </c>
      <c r="BC125" t="s">
        <v>142</v>
      </c>
      <c r="BD125">
        <v>7</v>
      </c>
      <c r="BE125">
        <v>3</v>
      </c>
      <c r="BF125">
        <v>0</v>
      </c>
      <c r="BG125" t="s">
        <v>9</v>
      </c>
      <c r="BH125">
        <v>3</v>
      </c>
      <c r="BI125">
        <v>0</v>
      </c>
      <c r="BJ125" t="s">
        <v>9</v>
      </c>
      <c r="BK125">
        <v>3</v>
      </c>
    </row>
    <row r="126" spans="1:63" x14ac:dyDescent="0.25">
      <c r="A126" t="s">
        <v>42</v>
      </c>
      <c r="B126">
        <v>14</v>
      </c>
      <c r="C126">
        <v>4</v>
      </c>
      <c r="D126" t="s">
        <v>42</v>
      </c>
      <c r="E126">
        <v>-3</v>
      </c>
      <c r="F126">
        <v>4</v>
      </c>
      <c r="G126" t="s">
        <v>42</v>
      </c>
      <c r="H126">
        <v>2</v>
      </c>
      <c r="I126">
        <v>4</v>
      </c>
      <c r="J126" t="s">
        <v>42</v>
      </c>
      <c r="K126">
        <v>1</v>
      </c>
      <c r="L126">
        <v>4</v>
      </c>
      <c r="M126" t="s">
        <v>42</v>
      </c>
      <c r="N126">
        <v>4</v>
      </c>
      <c r="O126">
        <v>4</v>
      </c>
      <c r="P126" t="s">
        <v>42</v>
      </c>
      <c r="Q126">
        <v>3</v>
      </c>
      <c r="R126">
        <v>4</v>
      </c>
      <c r="S126" t="s">
        <v>42</v>
      </c>
      <c r="T126">
        <v>-2</v>
      </c>
      <c r="U126">
        <v>4</v>
      </c>
      <c r="V126" t="s">
        <v>42</v>
      </c>
      <c r="W126">
        <v>6</v>
      </c>
      <c r="X126">
        <v>4</v>
      </c>
      <c r="Y126" t="s">
        <v>42</v>
      </c>
      <c r="Z126">
        <v>16</v>
      </c>
      <c r="AA126">
        <v>4</v>
      </c>
      <c r="AB126" t="s">
        <v>42</v>
      </c>
      <c r="AC126">
        <v>-1</v>
      </c>
      <c r="AD126">
        <v>4</v>
      </c>
      <c r="AE126" t="s">
        <v>42</v>
      </c>
      <c r="AF126">
        <v>4</v>
      </c>
      <c r="AG126">
        <v>4</v>
      </c>
      <c r="AH126" t="s">
        <v>42</v>
      </c>
      <c r="AI126">
        <v>7</v>
      </c>
      <c r="AJ126">
        <v>4</v>
      </c>
      <c r="AK126" t="s">
        <v>42</v>
      </c>
      <c r="AL126">
        <v>-1</v>
      </c>
      <c r="AM126">
        <v>4</v>
      </c>
      <c r="AN126" t="s">
        <v>42</v>
      </c>
      <c r="AO126">
        <v>6</v>
      </c>
      <c r="AP126">
        <v>4</v>
      </c>
      <c r="AQ126" t="s">
        <v>42</v>
      </c>
      <c r="AR126">
        <v>2</v>
      </c>
      <c r="AS126">
        <v>4</v>
      </c>
      <c r="AT126" t="s">
        <v>42</v>
      </c>
      <c r="AU126">
        <v>1</v>
      </c>
      <c r="AV126">
        <v>4</v>
      </c>
      <c r="AW126" t="s">
        <v>42</v>
      </c>
      <c r="AX126">
        <v>14</v>
      </c>
      <c r="AY126">
        <v>4</v>
      </c>
      <c r="AZ126" t="s">
        <v>42</v>
      </c>
      <c r="BA126">
        <v>-13</v>
      </c>
      <c r="BB126">
        <v>4</v>
      </c>
      <c r="BC126" t="s">
        <v>42</v>
      </c>
      <c r="BD126">
        <v>7</v>
      </c>
      <c r="BE126">
        <v>4</v>
      </c>
      <c r="BF126">
        <v>0</v>
      </c>
      <c r="BG126">
        <v>0</v>
      </c>
      <c r="BH126">
        <v>4</v>
      </c>
      <c r="BI126">
        <v>0</v>
      </c>
      <c r="BJ126">
        <v>0</v>
      </c>
      <c r="BK126">
        <v>4</v>
      </c>
    </row>
    <row r="127" spans="1:63" x14ac:dyDescent="0.25">
      <c r="A127" t="s">
        <v>236</v>
      </c>
      <c r="B127">
        <v>1</v>
      </c>
      <c r="C127">
        <v>1</v>
      </c>
      <c r="D127" t="s">
        <v>236</v>
      </c>
      <c r="E127">
        <v>3</v>
      </c>
      <c r="F127">
        <v>1</v>
      </c>
      <c r="G127" t="s">
        <v>236</v>
      </c>
      <c r="H127">
        <v>10</v>
      </c>
      <c r="I127">
        <v>1</v>
      </c>
      <c r="J127" t="s">
        <v>31</v>
      </c>
      <c r="K127">
        <v>-4</v>
      </c>
      <c r="L127">
        <v>1</v>
      </c>
      <c r="M127" t="s">
        <v>31</v>
      </c>
      <c r="N127">
        <v>5</v>
      </c>
      <c r="O127">
        <v>1</v>
      </c>
      <c r="P127" t="s">
        <v>31</v>
      </c>
      <c r="Q127">
        <v>-10</v>
      </c>
      <c r="R127">
        <v>1</v>
      </c>
      <c r="S127" t="s">
        <v>31</v>
      </c>
      <c r="T127">
        <v>-1</v>
      </c>
      <c r="U127">
        <v>1</v>
      </c>
      <c r="V127" t="s">
        <v>31</v>
      </c>
      <c r="W127">
        <v>-1</v>
      </c>
      <c r="X127">
        <v>1</v>
      </c>
      <c r="Y127" t="s">
        <v>31</v>
      </c>
      <c r="Z127">
        <v>-3</v>
      </c>
      <c r="AA127">
        <v>1</v>
      </c>
      <c r="AB127" t="s">
        <v>31</v>
      </c>
      <c r="AC127">
        <v>4</v>
      </c>
      <c r="AD127">
        <v>1</v>
      </c>
      <c r="AE127" t="s">
        <v>31</v>
      </c>
      <c r="AF127">
        <v>0</v>
      </c>
      <c r="AG127">
        <v>1</v>
      </c>
      <c r="AH127" t="s">
        <v>31</v>
      </c>
      <c r="AI127">
        <v>-20</v>
      </c>
      <c r="AJ127">
        <v>1</v>
      </c>
      <c r="AK127" t="s">
        <v>31</v>
      </c>
      <c r="AL127">
        <v>-16</v>
      </c>
      <c r="AM127">
        <v>1</v>
      </c>
      <c r="AN127" t="s">
        <v>31</v>
      </c>
      <c r="AO127">
        <v>0</v>
      </c>
      <c r="AP127">
        <v>1</v>
      </c>
      <c r="AQ127" t="s">
        <v>31</v>
      </c>
      <c r="AR127">
        <v>-1</v>
      </c>
      <c r="AS127">
        <v>1</v>
      </c>
      <c r="AT127" t="s">
        <v>31</v>
      </c>
      <c r="AU127">
        <v>-12</v>
      </c>
      <c r="AV127">
        <v>1</v>
      </c>
      <c r="AW127" t="s">
        <v>31</v>
      </c>
      <c r="AX127">
        <v>12</v>
      </c>
      <c r="AY127">
        <v>1</v>
      </c>
      <c r="AZ127" t="s">
        <v>392</v>
      </c>
      <c r="BA127">
        <v>4</v>
      </c>
      <c r="BB127">
        <v>1</v>
      </c>
      <c r="BC127" t="s">
        <v>31</v>
      </c>
      <c r="BD127">
        <v>8</v>
      </c>
      <c r="BE127">
        <v>1</v>
      </c>
      <c r="BF127">
        <v>0</v>
      </c>
      <c r="BG127" t="s">
        <v>9</v>
      </c>
      <c r="BH127">
        <v>1</v>
      </c>
      <c r="BI127">
        <v>0</v>
      </c>
      <c r="BJ127" t="s">
        <v>9</v>
      </c>
      <c r="BK127">
        <v>1</v>
      </c>
    </row>
    <row r="128" spans="1:63" x14ac:dyDescent="0.25">
      <c r="A128" t="s">
        <v>396</v>
      </c>
      <c r="B128">
        <v>1</v>
      </c>
      <c r="C128">
        <v>2</v>
      </c>
      <c r="D128" t="s">
        <v>396</v>
      </c>
      <c r="E128">
        <v>3</v>
      </c>
      <c r="F128">
        <v>2</v>
      </c>
      <c r="G128" t="s">
        <v>396</v>
      </c>
      <c r="H128">
        <v>10</v>
      </c>
      <c r="I128">
        <v>2</v>
      </c>
      <c r="J128" t="s">
        <v>396</v>
      </c>
      <c r="K128">
        <v>-4</v>
      </c>
      <c r="L128">
        <v>2</v>
      </c>
      <c r="M128" t="s">
        <v>396</v>
      </c>
      <c r="N128">
        <v>5</v>
      </c>
      <c r="O128">
        <v>2</v>
      </c>
      <c r="P128" t="s">
        <v>396</v>
      </c>
      <c r="Q128">
        <v>-10</v>
      </c>
      <c r="R128">
        <v>2</v>
      </c>
      <c r="S128" t="s">
        <v>396</v>
      </c>
      <c r="T128">
        <v>-1</v>
      </c>
      <c r="U128">
        <v>2</v>
      </c>
      <c r="V128" t="s">
        <v>396</v>
      </c>
      <c r="W128">
        <v>-1</v>
      </c>
      <c r="X128">
        <v>2</v>
      </c>
      <c r="Y128" t="s">
        <v>396</v>
      </c>
      <c r="Z128">
        <v>-3</v>
      </c>
      <c r="AA128">
        <v>2</v>
      </c>
      <c r="AB128" t="s">
        <v>396</v>
      </c>
      <c r="AC128">
        <v>4</v>
      </c>
      <c r="AD128">
        <v>2</v>
      </c>
      <c r="AE128" t="s">
        <v>559</v>
      </c>
      <c r="AF128">
        <v>0</v>
      </c>
      <c r="AG128">
        <v>2</v>
      </c>
      <c r="AH128" t="s">
        <v>396</v>
      </c>
      <c r="AI128">
        <v>-20</v>
      </c>
      <c r="AJ128">
        <v>2</v>
      </c>
      <c r="AK128" t="s">
        <v>396</v>
      </c>
      <c r="AL128">
        <v>-16</v>
      </c>
      <c r="AM128">
        <v>2</v>
      </c>
      <c r="AN128" t="s">
        <v>396</v>
      </c>
      <c r="AO128">
        <v>0</v>
      </c>
      <c r="AP128">
        <v>2</v>
      </c>
      <c r="AQ128" t="s">
        <v>396</v>
      </c>
      <c r="AR128">
        <v>-1</v>
      </c>
      <c r="AS128">
        <v>2</v>
      </c>
      <c r="AT128" t="s">
        <v>396</v>
      </c>
      <c r="AU128">
        <v>-12</v>
      </c>
      <c r="AV128">
        <v>2</v>
      </c>
      <c r="AW128" t="s">
        <v>396</v>
      </c>
      <c r="AX128">
        <v>12</v>
      </c>
      <c r="AY128">
        <v>2</v>
      </c>
      <c r="AZ128" t="s">
        <v>31</v>
      </c>
      <c r="BA128">
        <v>4</v>
      </c>
      <c r="BB128">
        <v>2</v>
      </c>
      <c r="BC128" t="s">
        <v>396</v>
      </c>
      <c r="BD128">
        <v>8</v>
      </c>
      <c r="BE128">
        <v>2</v>
      </c>
      <c r="BF128">
        <v>0</v>
      </c>
      <c r="BG128" t="s">
        <v>9</v>
      </c>
      <c r="BH128">
        <v>2</v>
      </c>
      <c r="BI128">
        <v>0</v>
      </c>
      <c r="BJ128" t="s">
        <v>9</v>
      </c>
      <c r="BK128">
        <v>2</v>
      </c>
    </row>
    <row r="129" spans="1:63" x14ac:dyDescent="0.25">
      <c r="A129" t="s">
        <v>600</v>
      </c>
      <c r="B129">
        <v>1</v>
      </c>
      <c r="C129">
        <v>3</v>
      </c>
      <c r="D129" t="s">
        <v>600</v>
      </c>
      <c r="E129">
        <v>3</v>
      </c>
      <c r="F129">
        <v>3</v>
      </c>
      <c r="G129" t="s">
        <v>600</v>
      </c>
      <c r="H129">
        <v>10</v>
      </c>
      <c r="I129">
        <v>3</v>
      </c>
      <c r="J129" t="s">
        <v>600</v>
      </c>
      <c r="K129">
        <v>-4</v>
      </c>
      <c r="L129">
        <v>3</v>
      </c>
      <c r="M129" t="s">
        <v>600</v>
      </c>
      <c r="N129">
        <v>5</v>
      </c>
      <c r="O129">
        <v>3</v>
      </c>
      <c r="P129" t="s">
        <v>600</v>
      </c>
      <c r="Q129">
        <v>-10</v>
      </c>
      <c r="R129">
        <v>3</v>
      </c>
      <c r="S129" t="s">
        <v>600</v>
      </c>
      <c r="T129">
        <v>-1</v>
      </c>
      <c r="U129">
        <v>3</v>
      </c>
      <c r="V129" t="s">
        <v>600</v>
      </c>
      <c r="W129">
        <v>-1</v>
      </c>
      <c r="X129">
        <v>3</v>
      </c>
      <c r="Y129" t="s">
        <v>600</v>
      </c>
      <c r="Z129">
        <v>-3</v>
      </c>
      <c r="AA129">
        <v>3</v>
      </c>
      <c r="AB129" t="s">
        <v>600</v>
      </c>
      <c r="AC129">
        <v>4</v>
      </c>
      <c r="AD129">
        <v>3</v>
      </c>
      <c r="AE129" t="s">
        <v>396</v>
      </c>
      <c r="AF129">
        <v>0</v>
      </c>
      <c r="AG129">
        <v>3</v>
      </c>
      <c r="AH129" t="s">
        <v>600</v>
      </c>
      <c r="AI129">
        <v>-20</v>
      </c>
      <c r="AJ129">
        <v>3</v>
      </c>
      <c r="AK129" t="s">
        <v>600</v>
      </c>
      <c r="AL129">
        <v>-16</v>
      </c>
      <c r="AM129">
        <v>3</v>
      </c>
      <c r="AN129" t="s">
        <v>600</v>
      </c>
      <c r="AO129">
        <v>0</v>
      </c>
      <c r="AP129">
        <v>3</v>
      </c>
      <c r="AQ129" t="s">
        <v>600</v>
      </c>
      <c r="AR129">
        <v>-1</v>
      </c>
      <c r="AS129">
        <v>3</v>
      </c>
      <c r="AT129" t="s">
        <v>600</v>
      </c>
      <c r="AU129">
        <v>-12</v>
      </c>
      <c r="AV129">
        <v>3</v>
      </c>
      <c r="AW129" t="s">
        <v>600</v>
      </c>
      <c r="AX129">
        <v>12</v>
      </c>
      <c r="AY129">
        <v>3</v>
      </c>
      <c r="AZ129" t="s">
        <v>396</v>
      </c>
      <c r="BA129">
        <v>4</v>
      </c>
      <c r="BB129">
        <v>3</v>
      </c>
      <c r="BC129" t="s">
        <v>600</v>
      </c>
      <c r="BD129">
        <v>8</v>
      </c>
      <c r="BE129">
        <v>3</v>
      </c>
      <c r="BF129">
        <v>0</v>
      </c>
      <c r="BG129" t="s">
        <v>9</v>
      </c>
      <c r="BH129">
        <v>3</v>
      </c>
      <c r="BI129">
        <v>0</v>
      </c>
      <c r="BJ129" t="s">
        <v>9</v>
      </c>
      <c r="BK129">
        <v>3</v>
      </c>
    </row>
    <row r="130" spans="1:63" x14ac:dyDescent="0.25">
      <c r="A130" t="s">
        <v>63</v>
      </c>
      <c r="B130">
        <v>1</v>
      </c>
      <c r="C130">
        <v>4</v>
      </c>
      <c r="D130" t="s">
        <v>63</v>
      </c>
      <c r="E130">
        <v>3</v>
      </c>
      <c r="F130">
        <v>4</v>
      </c>
      <c r="G130" t="s">
        <v>63</v>
      </c>
      <c r="H130">
        <v>10</v>
      </c>
      <c r="I130">
        <v>4</v>
      </c>
      <c r="J130" t="s">
        <v>63</v>
      </c>
      <c r="K130">
        <v>-4</v>
      </c>
      <c r="L130">
        <v>4</v>
      </c>
      <c r="M130" t="s">
        <v>63</v>
      </c>
      <c r="N130">
        <v>5</v>
      </c>
      <c r="O130">
        <v>4</v>
      </c>
      <c r="P130" t="s">
        <v>63</v>
      </c>
      <c r="Q130">
        <v>-10</v>
      </c>
      <c r="R130">
        <v>4</v>
      </c>
      <c r="S130" t="s">
        <v>63</v>
      </c>
      <c r="T130">
        <v>-1</v>
      </c>
      <c r="U130">
        <v>4</v>
      </c>
      <c r="V130" t="s">
        <v>63</v>
      </c>
      <c r="W130">
        <v>-1</v>
      </c>
      <c r="X130">
        <v>4</v>
      </c>
      <c r="Y130" t="s">
        <v>63</v>
      </c>
      <c r="Z130">
        <v>-3</v>
      </c>
      <c r="AA130">
        <v>4</v>
      </c>
      <c r="AB130" t="s">
        <v>63</v>
      </c>
      <c r="AC130">
        <v>4</v>
      </c>
      <c r="AD130">
        <v>4</v>
      </c>
      <c r="AE130" t="s">
        <v>600</v>
      </c>
      <c r="AF130">
        <v>0</v>
      </c>
      <c r="AG130">
        <v>4</v>
      </c>
      <c r="AH130" t="s">
        <v>63</v>
      </c>
      <c r="AI130">
        <v>-20</v>
      </c>
      <c r="AJ130">
        <v>4</v>
      </c>
      <c r="AK130" t="s">
        <v>63</v>
      </c>
      <c r="AL130">
        <v>-16</v>
      </c>
      <c r="AM130">
        <v>4</v>
      </c>
      <c r="AN130" t="s">
        <v>63</v>
      </c>
      <c r="AO130">
        <v>0</v>
      </c>
      <c r="AP130">
        <v>4</v>
      </c>
      <c r="AQ130" t="s">
        <v>63</v>
      </c>
      <c r="AR130">
        <v>-1</v>
      </c>
      <c r="AS130">
        <v>4</v>
      </c>
      <c r="AT130" t="s">
        <v>63</v>
      </c>
      <c r="AU130">
        <v>-12</v>
      </c>
      <c r="AV130">
        <v>4</v>
      </c>
      <c r="AW130" t="s">
        <v>63</v>
      </c>
      <c r="AX130">
        <v>12</v>
      </c>
      <c r="AY130">
        <v>4</v>
      </c>
      <c r="AZ130" t="s">
        <v>63</v>
      </c>
      <c r="BA130">
        <v>4</v>
      </c>
      <c r="BB130">
        <v>4</v>
      </c>
      <c r="BC130" t="s">
        <v>63</v>
      </c>
      <c r="BD130">
        <v>8</v>
      </c>
      <c r="BE130">
        <v>4</v>
      </c>
      <c r="BF130">
        <v>0</v>
      </c>
      <c r="BG130">
        <v>0</v>
      </c>
      <c r="BH130">
        <v>4</v>
      </c>
      <c r="BI130">
        <v>0</v>
      </c>
      <c r="BJ130">
        <v>0</v>
      </c>
      <c r="BK130">
        <v>4</v>
      </c>
    </row>
    <row r="131" spans="1:63" x14ac:dyDescent="0.25">
      <c r="A131" t="s">
        <v>723</v>
      </c>
      <c r="B131">
        <v>2</v>
      </c>
      <c r="C131">
        <v>1</v>
      </c>
      <c r="D131" t="s">
        <v>723</v>
      </c>
      <c r="E131">
        <v>2</v>
      </c>
      <c r="F131">
        <v>1</v>
      </c>
      <c r="G131" t="s">
        <v>697</v>
      </c>
      <c r="H131">
        <v>-1</v>
      </c>
      <c r="I131">
        <v>1</v>
      </c>
      <c r="J131" t="s">
        <v>697</v>
      </c>
      <c r="K131">
        <v>-4</v>
      </c>
      <c r="L131">
        <v>1</v>
      </c>
      <c r="M131" t="s">
        <v>723</v>
      </c>
      <c r="N131">
        <v>-7</v>
      </c>
      <c r="O131">
        <v>1</v>
      </c>
      <c r="P131" t="s">
        <v>697</v>
      </c>
      <c r="Q131">
        <v>5</v>
      </c>
      <c r="R131">
        <v>1</v>
      </c>
      <c r="S131" t="s">
        <v>697</v>
      </c>
      <c r="T131">
        <v>-8</v>
      </c>
      <c r="U131">
        <v>1</v>
      </c>
      <c r="V131" t="s">
        <v>697</v>
      </c>
      <c r="W131">
        <v>-10</v>
      </c>
      <c r="X131">
        <v>1</v>
      </c>
      <c r="Y131" t="s">
        <v>697</v>
      </c>
      <c r="Z131">
        <v>1</v>
      </c>
      <c r="AA131">
        <v>1</v>
      </c>
      <c r="AB131" t="s">
        <v>697</v>
      </c>
      <c r="AC131">
        <v>19</v>
      </c>
      <c r="AD131">
        <v>1</v>
      </c>
      <c r="AE131" t="s">
        <v>697</v>
      </c>
      <c r="AF131">
        <v>-8</v>
      </c>
      <c r="AG131">
        <v>1</v>
      </c>
      <c r="AH131" t="s">
        <v>503</v>
      </c>
      <c r="AI131">
        <v>-11</v>
      </c>
      <c r="AJ131">
        <v>1</v>
      </c>
      <c r="AK131" t="s">
        <v>503</v>
      </c>
      <c r="AL131">
        <v>11</v>
      </c>
      <c r="AM131">
        <v>1</v>
      </c>
      <c r="AN131" t="s">
        <v>503</v>
      </c>
      <c r="AO131">
        <v>5</v>
      </c>
      <c r="AP131">
        <v>1</v>
      </c>
      <c r="AQ131" t="s">
        <v>503</v>
      </c>
      <c r="AR131">
        <v>-2</v>
      </c>
      <c r="AS131">
        <v>1</v>
      </c>
      <c r="AT131" t="s">
        <v>697</v>
      </c>
      <c r="AU131">
        <v>-8</v>
      </c>
      <c r="AV131">
        <v>1</v>
      </c>
      <c r="AW131" t="s">
        <v>697</v>
      </c>
      <c r="AX131">
        <v>15</v>
      </c>
      <c r="AY131">
        <v>1</v>
      </c>
      <c r="AZ131" t="s">
        <v>697</v>
      </c>
      <c r="BA131">
        <v>4</v>
      </c>
      <c r="BB131">
        <v>1</v>
      </c>
      <c r="BC131" t="s">
        <v>697</v>
      </c>
      <c r="BD131">
        <v>-9</v>
      </c>
      <c r="BE131">
        <v>1</v>
      </c>
      <c r="BF131">
        <v>0</v>
      </c>
      <c r="BG131" t="s">
        <v>9</v>
      </c>
      <c r="BH131">
        <v>1</v>
      </c>
      <c r="BI131">
        <v>0</v>
      </c>
      <c r="BJ131" t="s">
        <v>9</v>
      </c>
      <c r="BK131">
        <v>1</v>
      </c>
    </row>
    <row r="132" spans="1:63" x14ac:dyDescent="0.25">
      <c r="A132" t="s">
        <v>71</v>
      </c>
      <c r="B132">
        <v>2</v>
      </c>
      <c r="C132">
        <v>2</v>
      </c>
      <c r="D132" t="s">
        <v>71</v>
      </c>
      <c r="E132">
        <v>2</v>
      </c>
      <c r="F132">
        <v>2</v>
      </c>
      <c r="G132" t="s">
        <v>71</v>
      </c>
      <c r="H132">
        <v>-1</v>
      </c>
      <c r="I132">
        <v>2</v>
      </c>
      <c r="J132" t="s">
        <v>71</v>
      </c>
      <c r="K132">
        <v>-4</v>
      </c>
      <c r="L132">
        <v>2</v>
      </c>
      <c r="M132" t="s">
        <v>71</v>
      </c>
      <c r="N132">
        <v>-7</v>
      </c>
      <c r="O132">
        <v>2</v>
      </c>
      <c r="P132" t="s">
        <v>71</v>
      </c>
      <c r="Q132">
        <v>5</v>
      </c>
      <c r="R132">
        <v>2</v>
      </c>
      <c r="S132" t="s">
        <v>71</v>
      </c>
      <c r="T132">
        <v>-8</v>
      </c>
      <c r="U132">
        <v>2</v>
      </c>
      <c r="V132" t="s">
        <v>394</v>
      </c>
      <c r="W132">
        <v>-10</v>
      </c>
      <c r="X132">
        <v>2</v>
      </c>
      <c r="Y132" t="s">
        <v>71</v>
      </c>
      <c r="Z132">
        <v>1</v>
      </c>
      <c r="AA132">
        <v>2</v>
      </c>
      <c r="AB132" t="s">
        <v>71</v>
      </c>
      <c r="AC132">
        <v>19</v>
      </c>
      <c r="AD132">
        <v>2</v>
      </c>
      <c r="AE132" t="s">
        <v>97</v>
      </c>
      <c r="AF132">
        <v>-8</v>
      </c>
      <c r="AG132">
        <v>2</v>
      </c>
      <c r="AH132" t="s">
        <v>413</v>
      </c>
      <c r="AI132">
        <v>-11</v>
      </c>
      <c r="AJ132">
        <v>2</v>
      </c>
      <c r="AK132" t="s">
        <v>413</v>
      </c>
      <c r="AL132">
        <v>11</v>
      </c>
      <c r="AM132">
        <v>2</v>
      </c>
      <c r="AN132" t="s">
        <v>413</v>
      </c>
      <c r="AO132">
        <v>5</v>
      </c>
      <c r="AP132">
        <v>2</v>
      </c>
      <c r="AQ132" t="s">
        <v>413</v>
      </c>
      <c r="AR132">
        <v>-2</v>
      </c>
      <c r="AS132">
        <v>2</v>
      </c>
      <c r="AT132" t="s">
        <v>712</v>
      </c>
      <c r="AU132">
        <v>-8</v>
      </c>
      <c r="AV132">
        <v>2</v>
      </c>
      <c r="AW132" t="s">
        <v>413</v>
      </c>
      <c r="AX132">
        <v>15</v>
      </c>
      <c r="AY132">
        <v>2</v>
      </c>
      <c r="AZ132" t="s">
        <v>413</v>
      </c>
      <c r="BA132">
        <v>4</v>
      </c>
      <c r="BB132">
        <v>2</v>
      </c>
      <c r="BC132" t="s">
        <v>413</v>
      </c>
      <c r="BD132">
        <v>-9</v>
      </c>
      <c r="BE132">
        <v>2</v>
      </c>
      <c r="BF132">
        <v>0</v>
      </c>
      <c r="BG132" t="s">
        <v>9</v>
      </c>
      <c r="BH132">
        <v>2</v>
      </c>
      <c r="BI132">
        <v>0</v>
      </c>
      <c r="BJ132" t="s">
        <v>9</v>
      </c>
      <c r="BK132">
        <v>2</v>
      </c>
    </row>
    <row r="133" spans="1:63" x14ac:dyDescent="0.25">
      <c r="A133" t="s">
        <v>394</v>
      </c>
      <c r="B133">
        <v>2</v>
      </c>
      <c r="C133">
        <v>3</v>
      </c>
      <c r="D133" t="s">
        <v>394</v>
      </c>
      <c r="E133">
        <v>2</v>
      </c>
      <c r="F133">
        <v>3</v>
      </c>
      <c r="G133" t="s">
        <v>394</v>
      </c>
      <c r="H133">
        <v>-1</v>
      </c>
      <c r="I133">
        <v>3</v>
      </c>
      <c r="J133" t="s">
        <v>394</v>
      </c>
      <c r="K133">
        <v>-4</v>
      </c>
      <c r="L133">
        <v>3</v>
      </c>
      <c r="M133" t="s">
        <v>394</v>
      </c>
      <c r="N133">
        <v>-7</v>
      </c>
      <c r="O133">
        <v>3</v>
      </c>
      <c r="P133" t="s">
        <v>394</v>
      </c>
      <c r="Q133">
        <v>5</v>
      </c>
      <c r="R133">
        <v>3</v>
      </c>
      <c r="S133" t="s">
        <v>394</v>
      </c>
      <c r="T133">
        <v>-8</v>
      </c>
      <c r="U133">
        <v>3</v>
      </c>
      <c r="V133" t="s">
        <v>71</v>
      </c>
      <c r="W133">
        <v>-10</v>
      </c>
      <c r="X133">
        <v>3</v>
      </c>
      <c r="Y133" t="s">
        <v>559</v>
      </c>
      <c r="Z133">
        <v>1</v>
      </c>
      <c r="AA133">
        <v>3</v>
      </c>
      <c r="AB133" t="s">
        <v>559</v>
      </c>
      <c r="AC133">
        <v>19</v>
      </c>
      <c r="AD133">
        <v>3</v>
      </c>
      <c r="AE133" t="s">
        <v>71</v>
      </c>
      <c r="AF133">
        <v>-8</v>
      </c>
      <c r="AG133">
        <v>3</v>
      </c>
      <c r="AH133" t="s">
        <v>71</v>
      </c>
      <c r="AI133">
        <v>-11</v>
      </c>
      <c r="AJ133">
        <v>3</v>
      </c>
      <c r="AK133" t="s">
        <v>71</v>
      </c>
      <c r="AL133">
        <v>11</v>
      </c>
      <c r="AM133">
        <v>3</v>
      </c>
      <c r="AN133" t="s">
        <v>71</v>
      </c>
      <c r="AO133">
        <v>5</v>
      </c>
      <c r="AP133">
        <v>3</v>
      </c>
      <c r="AQ133" t="s">
        <v>71</v>
      </c>
      <c r="AR133">
        <v>-2</v>
      </c>
      <c r="AS133">
        <v>3</v>
      </c>
      <c r="AT133" t="s">
        <v>71</v>
      </c>
      <c r="AU133">
        <v>-8</v>
      </c>
      <c r="AV133">
        <v>3</v>
      </c>
      <c r="AW133" t="s">
        <v>71</v>
      </c>
      <c r="AX133">
        <v>15</v>
      </c>
      <c r="AY133">
        <v>3</v>
      </c>
      <c r="AZ133" t="s">
        <v>71</v>
      </c>
      <c r="BA133">
        <v>4</v>
      </c>
      <c r="BB133">
        <v>3</v>
      </c>
      <c r="BC133" t="s">
        <v>71</v>
      </c>
      <c r="BD133">
        <v>-9</v>
      </c>
      <c r="BE133">
        <v>3</v>
      </c>
      <c r="BF133">
        <v>0</v>
      </c>
      <c r="BG133" t="s">
        <v>9</v>
      </c>
      <c r="BH133">
        <v>3</v>
      </c>
      <c r="BI133">
        <v>0</v>
      </c>
      <c r="BJ133" t="s">
        <v>9</v>
      </c>
      <c r="BK133">
        <v>3</v>
      </c>
    </row>
    <row r="134" spans="1:63" x14ac:dyDescent="0.25">
      <c r="A134" t="s">
        <v>91</v>
      </c>
      <c r="B134">
        <v>2</v>
      </c>
      <c r="C134">
        <v>4</v>
      </c>
      <c r="D134" t="s">
        <v>91</v>
      </c>
      <c r="E134">
        <v>2</v>
      </c>
      <c r="F134">
        <v>4</v>
      </c>
      <c r="G134" t="s">
        <v>91</v>
      </c>
      <c r="H134">
        <v>-1</v>
      </c>
      <c r="I134">
        <v>4</v>
      </c>
      <c r="J134" t="s">
        <v>91</v>
      </c>
      <c r="K134">
        <v>-4</v>
      </c>
      <c r="L134">
        <v>4</v>
      </c>
      <c r="M134" t="s">
        <v>91</v>
      </c>
      <c r="N134">
        <v>-7</v>
      </c>
      <c r="O134">
        <v>4</v>
      </c>
      <c r="P134" t="s">
        <v>91</v>
      </c>
      <c r="Q134">
        <v>5</v>
      </c>
      <c r="R134">
        <v>4</v>
      </c>
      <c r="S134" t="s">
        <v>91</v>
      </c>
      <c r="T134">
        <v>-8</v>
      </c>
      <c r="U134">
        <v>4</v>
      </c>
      <c r="V134" t="s">
        <v>91</v>
      </c>
      <c r="W134">
        <v>-10</v>
      </c>
      <c r="X134">
        <v>4</v>
      </c>
      <c r="Y134" t="s">
        <v>91</v>
      </c>
      <c r="Z134">
        <v>1</v>
      </c>
      <c r="AA134">
        <v>4</v>
      </c>
      <c r="AB134" t="s">
        <v>91</v>
      </c>
      <c r="AC134">
        <v>19</v>
      </c>
      <c r="AD134">
        <v>4</v>
      </c>
      <c r="AE134" t="s">
        <v>707</v>
      </c>
      <c r="AF134">
        <v>-8</v>
      </c>
      <c r="AG134">
        <v>4</v>
      </c>
      <c r="AH134" t="s">
        <v>91</v>
      </c>
      <c r="AI134">
        <v>-11</v>
      </c>
      <c r="AJ134">
        <v>4</v>
      </c>
      <c r="AK134" t="s">
        <v>91</v>
      </c>
      <c r="AL134">
        <v>11</v>
      </c>
      <c r="AM134">
        <v>4</v>
      </c>
      <c r="AN134" t="s">
        <v>91</v>
      </c>
      <c r="AO134">
        <v>5</v>
      </c>
      <c r="AP134">
        <v>4</v>
      </c>
      <c r="AQ134" t="s">
        <v>91</v>
      </c>
      <c r="AR134">
        <v>-2</v>
      </c>
      <c r="AS134">
        <v>4</v>
      </c>
      <c r="AT134" t="s">
        <v>91</v>
      </c>
      <c r="AU134">
        <v>-8</v>
      </c>
      <c r="AV134">
        <v>4</v>
      </c>
      <c r="AW134" t="s">
        <v>91</v>
      </c>
      <c r="AX134">
        <v>15</v>
      </c>
      <c r="AY134">
        <v>4</v>
      </c>
      <c r="AZ134" t="s">
        <v>91</v>
      </c>
      <c r="BA134">
        <v>4</v>
      </c>
      <c r="BB134">
        <v>4</v>
      </c>
      <c r="BC134" t="s">
        <v>91</v>
      </c>
      <c r="BD134">
        <v>-9</v>
      </c>
      <c r="BE134">
        <v>4</v>
      </c>
      <c r="BF134">
        <v>0</v>
      </c>
      <c r="BG134">
        <v>0</v>
      </c>
      <c r="BH134">
        <v>4</v>
      </c>
      <c r="BI134">
        <v>0</v>
      </c>
      <c r="BJ134">
        <v>0</v>
      </c>
      <c r="BK134">
        <v>4</v>
      </c>
    </row>
    <row r="135" spans="1:63" x14ac:dyDescent="0.25">
      <c r="A135" t="s">
        <v>615</v>
      </c>
      <c r="B135">
        <v>2</v>
      </c>
      <c r="C135">
        <v>1</v>
      </c>
      <c r="D135" t="s">
        <v>697</v>
      </c>
      <c r="E135">
        <v>8</v>
      </c>
      <c r="F135">
        <v>1</v>
      </c>
      <c r="G135" t="s">
        <v>615</v>
      </c>
      <c r="H135">
        <v>3</v>
      </c>
      <c r="I135">
        <v>1</v>
      </c>
      <c r="J135" t="s">
        <v>615</v>
      </c>
      <c r="K135">
        <v>11</v>
      </c>
      <c r="L135">
        <v>1</v>
      </c>
      <c r="M135" t="s">
        <v>739</v>
      </c>
      <c r="N135">
        <v>-3</v>
      </c>
      <c r="O135">
        <v>1</v>
      </c>
      <c r="P135" t="s">
        <v>739</v>
      </c>
      <c r="Q135">
        <v>7</v>
      </c>
      <c r="R135">
        <v>1</v>
      </c>
      <c r="S135" t="s">
        <v>609</v>
      </c>
      <c r="T135">
        <v>30</v>
      </c>
      <c r="U135">
        <v>1</v>
      </c>
      <c r="V135" t="s">
        <v>609</v>
      </c>
      <c r="W135">
        <v>-20</v>
      </c>
      <c r="X135">
        <v>1</v>
      </c>
      <c r="Y135" t="s">
        <v>609</v>
      </c>
      <c r="Z135">
        <v>1</v>
      </c>
      <c r="AA135">
        <v>1</v>
      </c>
      <c r="AB135" t="s">
        <v>739</v>
      </c>
      <c r="AC135">
        <v>17</v>
      </c>
      <c r="AD135">
        <v>1</v>
      </c>
      <c r="AE135" t="s">
        <v>739</v>
      </c>
      <c r="AF135">
        <v>11</v>
      </c>
      <c r="AG135">
        <v>1</v>
      </c>
      <c r="AH135" t="s">
        <v>739</v>
      </c>
      <c r="AI135">
        <v>4</v>
      </c>
      <c r="AJ135">
        <v>1</v>
      </c>
      <c r="AK135" t="s">
        <v>739</v>
      </c>
      <c r="AL135">
        <v>15</v>
      </c>
      <c r="AM135">
        <v>1</v>
      </c>
      <c r="AN135" t="s">
        <v>739</v>
      </c>
      <c r="AO135">
        <v>-3</v>
      </c>
      <c r="AP135">
        <v>1</v>
      </c>
      <c r="AQ135" t="s">
        <v>739</v>
      </c>
      <c r="AR135">
        <v>-15</v>
      </c>
      <c r="AS135">
        <v>1</v>
      </c>
      <c r="AT135" t="s">
        <v>739</v>
      </c>
      <c r="AU135">
        <v>-1</v>
      </c>
      <c r="AV135">
        <v>1</v>
      </c>
      <c r="AW135" t="s">
        <v>739</v>
      </c>
      <c r="AX135">
        <v>1</v>
      </c>
      <c r="AY135">
        <v>1</v>
      </c>
      <c r="AZ135" t="s">
        <v>739</v>
      </c>
      <c r="BA135">
        <v>9</v>
      </c>
      <c r="BB135">
        <v>1</v>
      </c>
      <c r="BC135" t="s">
        <v>739</v>
      </c>
      <c r="BD135">
        <v>-8</v>
      </c>
      <c r="BE135">
        <v>1</v>
      </c>
      <c r="BF135">
        <v>0</v>
      </c>
      <c r="BG135" t="s">
        <v>9</v>
      </c>
      <c r="BH135">
        <v>1</v>
      </c>
      <c r="BI135">
        <v>0</v>
      </c>
      <c r="BJ135" t="s">
        <v>9</v>
      </c>
      <c r="BK135">
        <v>1</v>
      </c>
    </row>
    <row r="136" spans="1:63" x14ac:dyDescent="0.25">
      <c r="A136" t="s">
        <v>97</v>
      </c>
      <c r="B136">
        <v>2</v>
      </c>
      <c r="C136">
        <v>2</v>
      </c>
      <c r="D136" t="s">
        <v>97</v>
      </c>
      <c r="E136">
        <v>8</v>
      </c>
      <c r="F136">
        <v>2</v>
      </c>
      <c r="G136" t="s">
        <v>97</v>
      </c>
      <c r="H136">
        <v>3</v>
      </c>
      <c r="I136">
        <v>2</v>
      </c>
      <c r="J136" t="s">
        <v>97</v>
      </c>
      <c r="K136">
        <v>11</v>
      </c>
      <c r="L136">
        <v>2</v>
      </c>
      <c r="M136" t="s">
        <v>97</v>
      </c>
      <c r="N136">
        <v>-3</v>
      </c>
      <c r="O136">
        <v>2</v>
      </c>
      <c r="P136" t="s">
        <v>609</v>
      </c>
      <c r="Q136">
        <v>7</v>
      </c>
      <c r="R136">
        <v>2</v>
      </c>
      <c r="S136" t="s">
        <v>97</v>
      </c>
      <c r="T136">
        <v>30</v>
      </c>
      <c r="U136">
        <v>2</v>
      </c>
      <c r="V136" t="s">
        <v>97</v>
      </c>
      <c r="W136">
        <v>-20</v>
      </c>
      <c r="X136">
        <v>2</v>
      </c>
      <c r="Y136" t="s">
        <v>97</v>
      </c>
      <c r="Z136">
        <v>1</v>
      </c>
      <c r="AA136">
        <v>2</v>
      </c>
      <c r="AB136" t="s">
        <v>609</v>
      </c>
      <c r="AC136">
        <v>17</v>
      </c>
      <c r="AD136">
        <v>2</v>
      </c>
      <c r="AE136" t="s">
        <v>609</v>
      </c>
      <c r="AF136">
        <v>11</v>
      </c>
      <c r="AG136">
        <v>2</v>
      </c>
      <c r="AH136" t="s">
        <v>609</v>
      </c>
      <c r="AI136">
        <v>4</v>
      </c>
      <c r="AJ136">
        <v>2</v>
      </c>
      <c r="AK136" t="s">
        <v>609</v>
      </c>
      <c r="AL136">
        <v>15</v>
      </c>
      <c r="AM136">
        <v>2</v>
      </c>
      <c r="AN136" t="s">
        <v>609</v>
      </c>
      <c r="AO136">
        <v>-3</v>
      </c>
      <c r="AP136">
        <v>2</v>
      </c>
      <c r="AQ136" t="s">
        <v>609</v>
      </c>
      <c r="AR136">
        <v>-15</v>
      </c>
      <c r="AS136">
        <v>2</v>
      </c>
      <c r="AT136" t="s">
        <v>97</v>
      </c>
      <c r="AU136">
        <v>-1</v>
      </c>
      <c r="AV136">
        <v>2</v>
      </c>
      <c r="AW136" t="s">
        <v>97</v>
      </c>
      <c r="AX136">
        <v>1</v>
      </c>
      <c r="AY136">
        <v>2</v>
      </c>
      <c r="AZ136" t="s">
        <v>97</v>
      </c>
      <c r="BA136">
        <v>9</v>
      </c>
      <c r="BB136">
        <v>2</v>
      </c>
      <c r="BC136" t="s">
        <v>97</v>
      </c>
      <c r="BD136">
        <v>-8</v>
      </c>
      <c r="BE136">
        <v>2</v>
      </c>
      <c r="BF136">
        <v>0</v>
      </c>
      <c r="BG136" t="s">
        <v>9</v>
      </c>
      <c r="BH136">
        <v>2</v>
      </c>
      <c r="BI136">
        <v>0</v>
      </c>
      <c r="BJ136" t="s">
        <v>9</v>
      </c>
      <c r="BK136">
        <v>2</v>
      </c>
    </row>
    <row r="137" spans="1:63" x14ac:dyDescent="0.25">
      <c r="A137" t="s">
        <v>128</v>
      </c>
      <c r="B137">
        <v>2</v>
      </c>
      <c r="C137">
        <v>3</v>
      </c>
      <c r="D137" t="s">
        <v>128</v>
      </c>
      <c r="E137">
        <v>8</v>
      </c>
      <c r="F137">
        <v>3</v>
      </c>
      <c r="G137" t="s">
        <v>128</v>
      </c>
      <c r="H137">
        <v>3</v>
      </c>
      <c r="I137">
        <v>3</v>
      </c>
      <c r="J137" t="s">
        <v>128</v>
      </c>
      <c r="K137">
        <v>11</v>
      </c>
      <c r="L137">
        <v>3</v>
      </c>
      <c r="M137" t="s">
        <v>128</v>
      </c>
      <c r="N137">
        <v>-3</v>
      </c>
      <c r="O137">
        <v>3</v>
      </c>
      <c r="P137" t="s">
        <v>128</v>
      </c>
      <c r="Q137">
        <v>7</v>
      </c>
      <c r="R137">
        <v>3</v>
      </c>
      <c r="S137" t="s">
        <v>128</v>
      </c>
      <c r="T137">
        <v>30</v>
      </c>
      <c r="U137">
        <v>3</v>
      </c>
      <c r="V137" t="s">
        <v>128</v>
      </c>
      <c r="W137">
        <v>-20</v>
      </c>
      <c r="X137">
        <v>3</v>
      </c>
      <c r="Y137" t="s">
        <v>128</v>
      </c>
      <c r="Z137">
        <v>1</v>
      </c>
      <c r="AA137">
        <v>3</v>
      </c>
      <c r="AB137" t="s">
        <v>128</v>
      </c>
      <c r="AC137">
        <v>17</v>
      </c>
      <c r="AD137">
        <v>3</v>
      </c>
      <c r="AE137" t="s">
        <v>128</v>
      </c>
      <c r="AF137">
        <v>11</v>
      </c>
      <c r="AG137">
        <v>3</v>
      </c>
      <c r="AH137" t="s">
        <v>128</v>
      </c>
      <c r="AI137">
        <v>4</v>
      </c>
      <c r="AJ137">
        <v>3</v>
      </c>
      <c r="AK137" t="s">
        <v>128</v>
      </c>
      <c r="AL137">
        <v>15</v>
      </c>
      <c r="AM137">
        <v>3</v>
      </c>
      <c r="AN137" t="s">
        <v>128</v>
      </c>
      <c r="AO137">
        <v>-3</v>
      </c>
      <c r="AP137">
        <v>3</v>
      </c>
      <c r="AQ137" t="s">
        <v>128</v>
      </c>
      <c r="AR137">
        <v>-15</v>
      </c>
      <c r="AS137">
        <v>3</v>
      </c>
      <c r="AT137" t="s">
        <v>128</v>
      </c>
      <c r="AU137">
        <v>-1</v>
      </c>
      <c r="AV137">
        <v>3</v>
      </c>
      <c r="AW137" t="s">
        <v>128</v>
      </c>
      <c r="AX137">
        <v>1</v>
      </c>
      <c r="AY137">
        <v>3</v>
      </c>
      <c r="AZ137" t="s">
        <v>128</v>
      </c>
      <c r="BA137">
        <v>9</v>
      </c>
      <c r="BB137">
        <v>3</v>
      </c>
      <c r="BC137" t="s">
        <v>128</v>
      </c>
      <c r="BD137">
        <v>-8</v>
      </c>
      <c r="BE137">
        <v>3</v>
      </c>
      <c r="BF137">
        <v>0</v>
      </c>
      <c r="BG137" t="s">
        <v>9</v>
      </c>
      <c r="BH137">
        <v>3</v>
      </c>
      <c r="BI137">
        <v>0</v>
      </c>
      <c r="BJ137" t="s">
        <v>9</v>
      </c>
      <c r="BK137">
        <v>3</v>
      </c>
    </row>
    <row r="138" spans="1:63" x14ac:dyDescent="0.25">
      <c r="A138" t="s">
        <v>79</v>
      </c>
      <c r="B138">
        <v>2</v>
      </c>
      <c r="C138">
        <v>4</v>
      </c>
      <c r="D138" t="s">
        <v>79</v>
      </c>
      <c r="E138">
        <v>8</v>
      </c>
      <c r="F138">
        <v>4</v>
      </c>
      <c r="G138" t="s">
        <v>79</v>
      </c>
      <c r="H138">
        <v>3</v>
      </c>
      <c r="I138">
        <v>4</v>
      </c>
      <c r="J138" t="s">
        <v>79</v>
      </c>
      <c r="K138">
        <v>11</v>
      </c>
      <c r="L138">
        <v>4</v>
      </c>
      <c r="M138" t="s">
        <v>79</v>
      </c>
      <c r="N138">
        <v>-3</v>
      </c>
      <c r="O138">
        <v>4</v>
      </c>
      <c r="P138" t="s">
        <v>79</v>
      </c>
      <c r="Q138">
        <v>7</v>
      </c>
      <c r="R138">
        <v>4</v>
      </c>
      <c r="S138" t="s">
        <v>79</v>
      </c>
      <c r="T138">
        <v>30</v>
      </c>
      <c r="U138">
        <v>4</v>
      </c>
      <c r="V138" t="s">
        <v>79</v>
      </c>
      <c r="W138">
        <v>-20</v>
      </c>
      <c r="X138">
        <v>4</v>
      </c>
      <c r="Y138" t="s">
        <v>79</v>
      </c>
      <c r="Z138">
        <v>1</v>
      </c>
      <c r="AA138">
        <v>4</v>
      </c>
      <c r="AB138" t="s">
        <v>79</v>
      </c>
      <c r="AC138">
        <v>17</v>
      </c>
      <c r="AD138">
        <v>4</v>
      </c>
      <c r="AE138" t="s">
        <v>79</v>
      </c>
      <c r="AF138">
        <v>11</v>
      </c>
      <c r="AG138">
        <v>4</v>
      </c>
      <c r="AH138" t="s">
        <v>79</v>
      </c>
      <c r="AI138">
        <v>4</v>
      </c>
      <c r="AJ138">
        <v>4</v>
      </c>
      <c r="AK138" t="s">
        <v>79</v>
      </c>
      <c r="AL138">
        <v>15</v>
      </c>
      <c r="AM138">
        <v>4</v>
      </c>
      <c r="AN138" t="s">
        <v>79</v>
      </c>
      <c r="AO138">
        <v>-3</v>
      </c>
      <c r="AP138">
        <v>4</v>
      </c>
      <c r="AQ138" t="s">
        <v>79</v>
      </c>
      <c r="AR138">
        <v>-15</v>
      </c>
      <c r="AS138">
        <v>4</v>
      </c>
      <c r="AT138" t="s">
        <v>79</v>
      </c>
      <c r="AU138">
        <v>-1</v>
      </c>
      <c r="AV138">
        <v>4</v>
      </c>
      <c r="AW138" t="s">
        <v>79</v>
      </c>
      <c r="AX138">
        <v>1</v>
      </c>
      <c r="AY138">
        <v>4</v>
      </c>
      <c r="AZ138" t="s">
        <v>79</v>
      </c>
      <c r="BA138">
        <v>9</v>
      </c>
      <c r="BB138">
        <v>4</v>
      </c>
      <c r="BC138" t="s">
        <v>79</v>
      </c>
      <c r="BD138">
        <v>-8</v>
      </c>
      <c r="BE138">
        <v>4</v>
      </c>
      <c r="BF138">
        <v>0</v>
      </c>
      <c r="BG138">
        <v>0</v>
      </c>
      <c r="BH138">
        <v>4</v>
      </c>
      <c r="BI138">
        <v>0</v>
      </c>
      <c r="BJ138">
        <v>0</v>
      </c>
      <c r="BK138">
        <v>4</v>
      </c>
    </row>
    <row r="139" spans="1:63" x14ac:dyDescent="0.25">
      <c r="A139" t="s">
        <v>739</v>
      </c>
      <c r="B139">
        <v>-11</v>
      </c>
      <c r="C139">
        <v>1</v>
      </c>
      <c r="D139" t="s">
        <v>739</v>
      </c>
      <c r="E139">
        <v>0</v>
      </c>
      <c r="F139">
        <v>1</v>
      </c>
      <c r="G139" t="s">
        <v>503</v>
      </c>
      <c r="H139">
        <v>3</v>
      </c>
      <c r="I139">
        <v>1</v>
      </c>
      <c r="J139" t="s">
        <v>503</v>
      </c>
      <c r="K139">
        <v>-14</v>
      </c>
      <c r="L139">
        <v>1</v>
      </c>
      <c r="M139" t="s">
        <v>503</v>
      </c>
      <c r="N139">
        <v>6</v>
      </c>
      <c r="O139">
        <v>1</v>
      </c>
      <c r="P139" t="s">
        <v>503</v>
      </c>
      <c r="Q139">
        <v>6</v>
      </c>
      <c r="R139">
        <v>1</v>
      </c>
      <c r="S139" t="s">
        <v>503</v>
      </c>
      <c r="T139">
        <v>-9</v>
      </c>
      <c r="U139">
        <v>1</v>
      </c>
      <c r="V139" t="s">
        <v>154</v>
      </c>
      <c r="W139">
        <v>-3</v>
      </c>
      <c r="X139">
        <v>1</v>
      </c>
      <c r="Y139" t="s">
        <v>154</v>
      </c>
      <c r="Z139">
        <v>0</v>
      </c>
      <c r="AA139">
        <v>1</v>
      </c>
      <c r="AB139" t="s">
        <v>503</v>
      </c>
      <c r="AC139">
        <v>-3</v>
      </c>
      <c r="AD139">
        <v>1</v>
      </c>
      <c r="AE139" t="s">
        <v>503</v>
      </c>
      <c r="AF139">
        <v>-12</v>
      </c>
      <c r="AG139">
        <v>1</v>
      </c>
      <c r="AH139" t="s">
        <v>604</v>
      </c>
      <c r="AI139">
        <v>0</v>
      </c>
      <c r="AJ139">
        <v>1</v>
      </c>
      <c r="AK139" t="s">
        <v>697</v>
      </c>
      <c r="AL139">
        <v>1</v>
      </c>
      <c r="AM139">
        <v>1</v>
      </c>
      <c r="AN139" t="s">
        <v>697</v>
      </c>
      <c r="AO139">
        <v>9</v>
      </c>
      <c r="AP139">
        <v>1</v>
      </c>
      <c r="AQ139" t="s">
        <v>697</v>
      </c>
      <c r="AR139">
        <v>4</v>
      </c>
      <c r="AS139">
        <v>1</v>
      </c>
      <c r="AT139" t="s">
        <v>614</v>
      </c>
      <c r="AU139">
        <v>-14</v>
      </c>
      <c r="AV139">
        <v>1</v>
      </c>
      <c r="AW139" t="s">
        <v>614</v>
      </c>
      <c r="AX139">
        <v>-5</v>
      </c>
      <c r="AY139">
        <v>1</v>
      </c>
      <c r="AZ139" t="s">
        <v>614</v>
      </c>
      <c r="BA139">
        <v>0</v>
      </c>
      <c r="BB139">
        <v>1</v>
      </c>
      <c r="BC139" t="s">
        <v>614</v>
      </c>
      <c r="BD139">
        <v>-13</v>
      </c>
      <c r="BE139">
        <v>1</v>
      </c>
      <c r="BF139">
        <v>0</v>
      </c>
      <c r="BG139" t="s">
        <v>9</v>
      </c>
      <c r="BH139">
        <v>1</v>
      </c>
      <c r="BI139">
        <v>0</v>
      </c>
      <c r="BJ139" t="s">
        <v>9</v>
      </c>
      <c r="BK139">
        <v>1</v>
      </c>
    </row>
    <row r="140" spans="1:63" x14ac:dyDescent="0.25">
      <c r="A140" t="s">
        <v>154</v>
      </c>
      <c r="B140">
        <v>-11</v>
      </c>
      <c r="C140">
        <v>2</v>
      </c>
      <c r="D140" t="s">
        <v>559</v>
      </c>
      <c r="E140">
        <v>0</v>
      </c>
      <c r="F140">
        <v>2</v>
      </c>
      <c r="G140" t="s">
        <v>559</v>
      </c>
      <c r="H140">
        <v>3</v>
      </c>
      <c r="I140">
        <v>2</v>
      </c>
      <c r="J140" t="s">
        <v>154</v>
      </c>
      <c r="K140">
        <v>-14</v>
      </c>
      <c r="L140">
        <v>2</v>
      </c>
      <c r="M140" t="s">
        <v>154</v>
      </c>
      <c r="N140">
        <v>6</v>
      </c>
      <c r="O140">
        <v>2</v>
      </c>
      <c r="P140" t="s">
        <v>154</v>
      </c>
      <c r="Q140">
        <v>6</v>
      </c>
      <c r="R140">
        <v>2</v>
      </c>
      <c r="S140" t="s">
        <v>154</v>
      </c>
      <c r="T140">
        <v>-9</v>
      </c>
      <c r="U140">
        <v>2</v>
      </c>
      <c r="V140" t="s">
        <v>503</v>
      </c>
      <c r="W140">
        <v>-3</v>
      </c>
      <c r="X140">
        <v>2</v>
      </c>
      <c r="Y140" t="s">
        <v>503</v>
      </c>
      <c r="Z140">
        <v>0</v>
      </c>
      <c r="AA140">
        <v>2</v>
      </c>
      <c r="AB140" t="s">
        <v>604</v>
      </c>
      <c r="AC140">
        <v>-3</v>
      </c>
      <c r="AD140">
        <v>2</v>
      </c>
      <c r="AE140" t="s">
        <v>604</v>
      </c>
      <c r="AF140">
        <v>-12</v>
      </c>
      <c r="AG140">
        <v>2</v>
      </c>
      <c r="AH140" t="s">
        <v>97</v>
      </c>
      <c r="AI140">
        <v>0</v>
      </c>
      <c r="AJ140">
        <v>2</v>
      </c>
      <c r="AK140" t="s">
        <v>97</v>
      </c>
      <c r="AL140">
        <v>1</v>
      </c>
      <c r="AM140">
        <v>2</v>
      </c>
      <c r="AN140" t="s">
        <v>604</v>
      </c>
      <c r="AO140">
        <v>9</v>
      </c>
      <c r="AP140">
        <v>2</v>
      </c>
      <c r="AQ140" t="s">
        <v>615</v>
      </c>
      <c r="AR140">
        <v>4</v>
      </c>
      <c r="AS140">
        <v>2</v>
      </c>
      <c r="AT140" t="s">
        <v>615</v>
      </c>
      <c r="AU140">
        <v>-14</v>
      </c>
      <c r="AV140">
        <v>2</v>
      </c>
      <c r="AW140" t="s">
        <v>615</v>
      </c>
      <c r="AX140">
        <v>-5</v>
      </c>
      <c r="AY140">
        <v>2</v>
      </c>
      <c r="AZ140" t="s">
        <v>615</v>
      </c>
      <c r="BA140">
        <v>0</v>
      </c>
      <c r="BB140">
        <v>2</v>
      </c>
      <c r="BC140" t="s">
        <v>615</v>
      </c>
      <c r="BD140">
        <v>-13</v>
      </c>
      <c r="BE140">
        <v>2</v>
      </c>
      <c r="BF140">
        <v>0</v>
      </c>
      <c r="BG140" t="s">
        <v>9</v>
      </c>
      <c r="BH140">
        <v>2</v>
      </c>
      <c r="BI140">
        <v>0</v>
      </c>
      <c r="BJ140" t="s">
        <v>9</v>
      </c>
      <c r="BK140">
        <v>2</v>
      </c>
    </row>
    <row r="141" spans="1:63" x14ac:dyDescent="0.25">
      <c r="A141" t="s">
        <v>148</v>
      </c>
      <c r="B141">
        <v>-11</v>
      </c>
      <c r="C141">
        <v>3</v>
      </c>
      <c r="D141" t="s">
        <v>154</v>
      </c>
      <c r="E141">
        <v>0</v>
      </c>
      <c r="F141">
        <v>3</v>
      </c>
      <c r="G141" t="s">
        <v>154</v>
      </c>
      <c r="H141">
        <v>3</v>
      </c>
      <c r="I141">
        <v>3</v>
      </c>
      <c r="J141" t="s">
        <v>413</v>
      </c>
      <c r="K141">
        <v>-14</v>
      </c>
      <c r="L141">
        <v>3</v>
      </c>
      <c r="M141" t="s">
        <v>413</v>
      </c>
      <c r="N141">
        <v>6</v>
      </c>
      <c r="O141">
        <v>3</v>
      </c>
      <c r="P141" t="s">
        <v>413</v>
      </c>
      <c r="Q141">
        <v>6</v>
      </c>
      <c r="R141">
        <v>3</v>
      </c>
      <c r="S141" t="s">
        <v>413</v>
      </c>
      <c r="T141">
        <v>-9</v>
      </c>
      <c r="U141">
        <v>3</v>
      </c>
      <c r="V141" t="s">
        <v>413</v>
      </c>
      <c r="W141">
        <v>-3</v>
      </c>
      <c r="X141">
        <v>3</v>
      </c>
      <c r="Y141" t="s">
        <v>413</v>
      </c>
      <c r="Z141">
        <v>0</v>
      </c>
      <c r="AA141">
        <v>3</v>
      </c>
      <c r="AB141" t="s">
        <v>413</v>
      </c>
      <c r="AC141">
        <v>-3</v>
      </c>
      <c r="AD141">
        <v>3</v>
      </c>
      <c r="AE141" t="s">
        <v>413</v>
      </c>
      <c r="AF141">
        <v>-12</v>
      </c>
      <c r="AG141">
        <v>3</v>
      </c>
      <c r="AH141" t="s">
        <v>12</v>
      </c>
      <c r="AI141">
        <v>0</v>
      </c>
      <c r="AJ141">
        <v>3</v>
      </c>
      <c r="AK141" t="s">
        <v>12</v>
      </c>
      <c r="AL141">
        <v>1</v>
      </c>
      <c r="AM141">
        <v>3</v>
      </c>
      <c r="AN141" t="s">
        <v>97</v>
      </c>
      <c r="AO141">
        <v>9</v>
      </c>
      <c r="AP141">
        <v>3</v>
      </c>
      <c r="AQ141" t="s">
        <v>97</v>
      </c>
      <c r="AR141">
        <v>4</v>
      </c>
      <c r="AS141">
        <v>3</v>
      </c>
      <c r="AT141" t="s">
        <v>609</v>
      </c>
      <c r="AU141">
        <v>-14</v>
      </c>
      <c r="AV141">
        <v>3</v>
      </c>
      <c r="AW141" t="s">
        <v>609</v>
      </c>
      <c r="AX141">
        <v>-5</v>
      </c>
      <c r="AY141">
        <v>3</v>
      </c>
      <c r="AZ141" t="s">
        <v>609</v>
      </c>
      <c r="BA141">
        <v>0</v>
      </c>
      <c r="BB141">
        <v>3</v>
      </c>
      <c r="BC141" t="s">
        <v>609</v>
      </c>
      <c r="BD141">
        <v>-13</v>
      </c>
      <c r="BE141">
        <v>3</v>
      </c>
      <c r="BF141">
        <v>0</v>
      </c>
      <c r="BG141" t="s">
        <v>9</v>
      </c>
      <c r="BH141">
        <v>3</v>
      </c>
      <c r="BI141">
        <v>0</v>
      </c>
      <c r="BJ141" t="s">
        <v>9</v>
      </c>
      <c r="BK141">
        <v>3</v>
      </c>
    </row>
    <row r="142" spans="1:63" x14ac:dyDescent="0.25">
      <c r="A142" t="s">
        <v>12</v>
      </c>
      <c r="B142">
        <v>-11</v>
      </c>
      <c r="C142">
        <v>4</v>
      </c>
      <c r="D142" t="s">
        <v>12</v>
      </c>
      <c r="E142">
        <v>0</v>
      </c>
      <c r="F142">
        <v>4</v>
      </c>
      <c r="G142" t="s">
        <v>12</v>
      </c>
      <c r="H142">
        <v>3</v>
      </c>
      <c r="I142">
        <v>4</v>
      </c>
      <c r="J142" t="s">
        <v>12</v>
      </c>
      <c r="K142">
        <v>-14</v>
      </c>
      <c r="L142">
        <v>4</v>
      </c>
      <c r="M142" t="s">
        <v>12</v>
      </c>
      <c r="N142">
        <v>6</v>
      </c>
      <c r="O142">
        <v>4</v>
      </c>
      <c r="P142" t="s">
        <v>12</v>
      </c>
      <c r="Q142">
        <v>6</v>
      </c>
      <c r="R142">
        <v>4</v>
      </c>
      <c r="S142" t="s">
        <v>12</v>
      </c>
      <c r="T142">
        <v>-9</v>
      </c>
      <c r="U142">
        <v>4</v>
      </c>
      <c r="V142" t="s">
        <v>12</v>
      </c>
      <c r="W142">
        <v>-3</v>
      </c>
      <c r="X142">
        <v>4</v>
      </c>
      <c r="Y142" t="s">
        <v>12</v>
      </c>
      <c r="Z142">
        <v>0</v>
      </c>
      <c r="AA142">
        <v>4</v>
      </c>
      <c r="AB142" t="s">
        <v>12</v>
      </c>
      <c r="AC142">
        <v>-3</v>
      </c>
      <c r="AD142">
        <v>4</v>
      </c>
      <c r="AE142" t="s">
        <v>12</v>
      </c>
      <c r="AF142">
        <v>-12</v>
      </c>
      <c r="AG142">
        <v>4</v>
      </c>
      <c r="AH142" t="s">
        <v>559</v>
      </c>
      <c r="AI142">
        <v>0</v>
      </c>
      <c r="AJ142">
        <v>4</v>
      </c>
      <c r="AK142" t="s">
        <v>559</v>
      </c>
      <c r="AL142">
        <v>1</v>
      </c>
      <c r="AM142">
        <v>4</v>
      </c>
      <c r="AN142" t="s">
        <v>12</v>
      </c>
      <c r="AO142">
        <v>9</v>
      </c>
      <c r="AP142">
        <v>4</v>
      </c>
      <c r="AQ142" t="s">
        <v>12</v>
      </c>
      <c r="AR142">
        <v>4</v>
      </c>
      <c r="AS142">
        <v>4</v>
      </c>
      <c r="AT142" t="s">
        <v>12</v>
      </c>
      <c r="AU142">
        <v>-14</v>
      </c>
      <c r="AV142">
        <v>4</v>
      </c>
      <c r="AW142" t="s">
        <v>12</v>
      </c>
      <c r="AX142">
        <v>-5</v>
      </c>
      <c r="AY142">
        <v>4</v>
      </c>
      <c r="AZ142" t="s">
        <v>12</v>
      </c>
      <c r="BA142">
        <v>0</v>
      </c>
      <c r="BB142">
        <v>4</v>
      </c>
      <c r="BC142" t="s">
        <v>12</v>
      </c>
      <c r="BD142">
        <v>-13</v>
      </c>
      <c r="BE142">
        <v>4</v>
      </c>
      <c r="BF142">
        <v>0</v>
      </c>
      <c r="BG142">
        <v>0</v>
      </c>
      <c r="BH142">
        <v>4</v>
      </c>
      <c r="BI142">
        <v>0</v>
      </c>
      <c r="BJ142">
        <v>0</v>
      </c>
      <c r="BK142">
        <v>4</v>
      </c>
    </row>
    <row r="143" spans="1:63" x14ac:dyDescent="0.25">
      <c r="A143" t="s">
        <v>503</v>
      </c>
      <c r="B143">
        <v>5</v>
      </c>
      <c r="C143">
        <v>1</v>
      </c>
      <c r="D143" t="s">
        <v>503</v>
      </c>
      <c r="E143">
        <v>0</v>
      </c>
      <c r="F143">
        <v>1</v>
      </c>
      <c r="G143" t="s">
        <v>606</v>
      </c>
      <c r="H143">
        <v>-16</v>
      </c>
      <c r="I143">
        <v>1</v>
      </c>
      <c r="J143" t="s">
        <v>606</v>
      </c>
      <c r="K143">
        <v>14</v>
      </c>
      <c r="L143">
        <v>1</v>
      </c>
      <c r="M143" t="s">
        <v>697</v>
      </c>
      <c r="N143">
        <v>-3</v>
      </c>
      <c r="O143">
        <v>1</v>
      </c>
      <c r="P143" t="s">
        <v>606</v>
      </c>
      <c r="Q143">
        <v>6</v>
      </c>
      <c r="R143">
        <v>1</v>
      </c>
      <c r="S143" t="s">
        <v>606</v>
      </c>
      <c r="T143">
        <v>15</v>
      </c>
      <c r="U143">
        <v>1</v>
      </c>
      <c r="V143" t="s">
        <v>614</v>
      </c>
      <c r="W143">
        <v>-7</v>
      </c>
      <c r="X143">
        <v>1</v>
      </c>
      <c r="Y143" t="s">
        <v>606</v>
      </c>
      <c r="Z143">
        <v>-9</v>
      </c>
      <c r="AA143">
        <v>1</v>
      </c>
      <c r="AB143" t="s">
        <v>606</v>
      </c>
      <c r="AC143">
        <v>11</v>
      </c>
      <c r="AD143">
        <v>1</v>
      </c>
      <c r="AE143" t="s">
        <v>606</v>
      </c>
      <c r="AF143">
        <v>-4</v>
      </c>
      <c r="AG143">
        <v>1</v>
      </c>
      <c r="AH143" t="s">
        <v>606</v>
      </c>
      <c r="AI143">
        <v>0</v>
      </c>
      <c r="AJ143">
        <v>1</v>
      </c>
      <c r="AK143" t="s">
        <v>606</v>
      </c>
      <c r="AL143">
        <v>3</v>
      </c>
      <c r="AM143">
        <v>1</v>
      </c>
      <c r="AN143" t="s">
        <v>606</v>
      </c>
      <c r="AO143">
        <v>10</v>
      </c>
      <c r="AP143">
        <v>1</v>
      </c>
      <c r="AQ143" t="s">
        <v>606</v>
      </c>
      <c r="AR143">
        <v>8</v>
      </c>
      <c r="AS143">
        <v>1</v>
      </c>
      <c r="AT143" t="s">
        <v>606</v>
      </c>
      <c r="AU143">
        <v>5</v>
      </c>
      <c r="AV143">
        <v>1</v>
      </c>
      <c r="AW143" t="s">
        <v>606</v>
      </c>
      <c r="AX143">
        <v>-6</v>
      </c>
      <c r="AY143">
        <v>1</v>
      </c>
      <c r="AZ143" t="s">
        <v>606</v>
      </c>
      <c r="BA143">
        <v>19</v>
      </c>
      <c r="BB143">
        <v>1</v>
      </c>
      <c r="BC143" t="s">
        <v>606</v>
      </c>
      <c r="BD143">
        <v>-1</v>
      </c>
      <c r="BE143">
        <v>1</v>
      </c>
      <c r="BF143">
        <v>0</v>
      </c>
      <c r="BG143" t="s">
        <v>9</v>
      </c>
      <c r="BH143">
        <v>1</v>
      </c>
      <c r="BI143">
        <v>0</v>
      </c>
      <c r="BJ143" t="s">
        <v>9</v>
      </c>
      <c r="BK143">
        <v>1</v>
      </c>
    </row>
    <row r="144" spans="1:63" x14ac:dyDescent="0.25">
      <c r="A144" t="s">
        <v>606</v>
      </c>
      <c r="B144">
        <v>5</v>
      </c>
      <c r="C144">
        <v>2</v>
      </c>
      <c r="D144" t="s">
        <v>606</v>
      </c>
      <c r="E144">
        <v>0</v>
      </c>
      <c r="F144">
        <v>2</v>
      </c>
      <c r="G144" t="s">
        <v>413</v>
      </c>
      <c r="H144">
        <v>-16</v>
      </c>
      <c r="I144">
        <v>2</v>
      </c>
      <c r="J144" t="s">
        <v>559</v>
      </c>
      <c r="K144">
        <v>14</v>
      </c>
      <c r="L144">
        <v>2</v>
      </c>
      <c r="M144" t="s">
        <v>606</v>
      </c>
      <c r="N144">
        <v>-3</v>
      </c>
      <c r="O144">
        <v>2</v>
      </c>
      <c r="P144" t="s">
        <v>559</v>
      </c>
      <c r="Q144">
        <v>6</v>
      </c>
      <c r="R144">
        <v>2</v>
      </c>
      <c r="S144" t="s">
        <v>559</v>
      </c>
      <c r="T144">
        <v>15</v>
      </c>
      <c r="U144">
        <v>2</v>
      </c>
      <c r="V144" t="s">
        <v>606</v>
      </c>
      <c r="W144">
        <v>-7</v>
      </c>
      <c r="X144">
        <v>2</v>
      </c>
      <c r="Y144" t="s">
        <v>857</v>
      </c>
      <c r="Z144">
        <v>-9</v>
      </c>
      <c r="AA144">
        <v>2</v>
      </c>
      <c r="AB144" t="s">
        <v>857</v>
      </c>
      <c r="AC144">
        <v>11</v>
      </c>
      <c r="AD144">
        <v>2</v>
      </c>
      <c r="AE144" t="s">
        <v>857</v>
      </c>
      <c r="AF144">
        <v>-4</v>
      </c>
      <c r="AG144">
        <v>2</v>
      </c>
      <c r="AH144" t="s">
        <v>857</v>
      </c>
      <c r="AI144">
        <v>0</v>
      </c>
      <c r="AJ144">
        <v>2</v>
      </c>
      <c r="AK144" t="s">
        <v>857</v>
      </c>
      <c r="AL144">
        <v>3</v>
      </c>
      <c r="AM144">
        <v>2</v>
      </c>
      <c r="AN144" t="s">
        <v>857</v>
      </c>
      <c r="AO144">
        <v>10</v>
      </c>
      <c r="AP144">
        <v>2</v>
      </c>
      <c r="AQ144" t="s">
        <v>857</v>
      </c>
      <c r="AR144">
        <v>8</v>
      </c>
      <c r="AS144">
        <v>2</v>
      </c>
      <c r="AT144" t="s">
        <v>857</v>
      </c>
      <c r="AU144">
        <v>5</v>
      </c>
      <c r="AV144">
        <v>2</v>
      </c>
      <c r="AW144" t="s">
        <v>857</v>
      </c>
      <c r="AX144">
        <v>-6</v>
      </c>
      <c r="AY144">
        <v>2</v>
      </c>
      <c r="AZ144" t="s">
        <v>857</v>
      </c>
      <c r="BA144">
        <v>19</v>
      </c>
      <c r="BB144">
        <v>2</v>
      </c>
      <c r="BC144" t="s">
        <v>857</v>
      </c>
      <c r="BD144">
        <v>-1</v>
      </c>
      <c r="BE144">
        <v>2</v>
      </c>
      <c r="BF144">
        <v>0</v>
      </c>
      <c r="BG144" t="s">
        <v>9</v>
      </c>
      <c r="BH144">
        <v>2</v>
      </c>
      <c r="BI144">
        <v>0</v>
      </c>
      <c r="BJ144" t="s">
        <v>9</v>
      </c>
      <c r="BK144">
        <v>2</v>
      </c>
    </row>
    <row r="145" spans="1:63" x14ac:dyDescent="0.25">
      <c r="A145" t="s">
        <v>413</v>
      </c>
      <c r="B145">
        <v>5</v>
      </c>
      <c r="C145">
        <v>3</v>
      </c>
      <c r="D145" t="s">
        <v>413</v>
      </c>
      <c r="E145">
        <v>0</v>
      </c>
      <c r="F145">
        <v>3</v>
      </c>
      <c r="G145" t="s">
        <v>148</v>
      </c>
      <c r="H145">
        <v>-16</v>
      </c>
      <c r="I145">
        <v>3</v>
      </c>
      <c r="J145" t="s">
        <v>148</v>
      </c>
      <c r="K145">
        <v>14</v>
      </c>
      <c r="L145">
        <v>3</v>
      </c>
      <c r="M145" t="s">
        <v>559</v>
      </c>
      <c r="N145">
        <v>-3</v>
      </c>
      <c r="O145">
        <v>3</v>
      </c>
      <c r="P145" t="s">
        <v>148</v>
      </c>
      <c r="Q145">
        <v>6</v>
      </c>
      <c r="R145">
        <v>3</v>
      </c>
      <c r="S145" t="s">
        <v>148</v>
      </c>
      <c r="T145">
        <v>15</v>
      </c>
      <c r="U145">
        <v>3</v>
      </c>
      <c r="V145" t="s">
        <v>559</v>
      </c>
      <c r="W145">
        <v>-7</v>
      </c>
      <c r="X145">
        <v>3</v>
      </c>
      <c r="Y145" t="s">
        <v>148</v>
      </c>
      <c r="Z145">
        <v>-9</v>
      </c>
      <c r="AA145">
        <v>3</v>
      </c>
      <c r="AB145" t="s">
        <v>148</v>
      </c>
      <c r="AC145">
        <v>11</v>
      </c>
      <c r="AD145">
        <v>3</v>
      </c>
      <c r="AE145" t="s">
        <v>148</v>
      </c>
      <c r="AF145">
        <v>-4</v>
      </c>
      <c r="AG145">
        <v>3</v>
      </c>
      <c r="AH145" t="s">
        <v>148</v>
      </c>
      <c r="AI145">
        <v>0</v>
      </c>
      <c r="AJ145">
        <v>3</v>
      </c>
      <c r="AK145" t="s">
        <v>148</v>
      </c>
      <c r="AL145">
        <v>3</v>
      </c>
      <c r="AM145">
        <v>3</v>
      </c>
      <c r="AN145" t="s">
        <v>148</v>
      </c>
      <c r="AO145">
        <v>10</v>
      </c>
      <c r="AP145">
        <v>3</v>
      </c>
      <c r="AQ145" t="s">
        <v>148</v>
      </c>
      <c r="AR145">
        <v>8</v>
      </c>
      <c r="AS145">
        <v>3</v>
      </c>
      <c r="AT145" t="s">
        <v>148</v>
      </c>
      <c r="AU145">
        <v>5</v>
      </c>
      <c r="AV145">
        <v>3</v>
      </c>
      <c r="AW145" t="s">
        <v>148</v>
      </c>
      <c r="AX145">
        <v>-6</v>
      </c>
      <c r="AY145">
        <v>3</v>
      </c>
      <c r="AZ145" t="s">
        <v>148</v>
      </c>
      <c r="BA145">
        <v>19</v>
      </c>
      <c r="BB145">
        <v>3</v>
      </c>
      <c r="BC145" t="s">
        <v>148</v>
      </c>
      <c r="BD145">
        <v>-1</v>
      </c>
      <c r="BE145">
        <v>3</v>
      </c>
      <c r="BF145">
        <v>0</v>
      </c>
      <c r="BG145" t="s">
        <v>9</v>
      </c>
      <c r="BH145">
        <v>3</v>
      </c>
      <c r="BI145">
        <v>0</v>
      </c>
      <c r="BJ145" t="s">
        <v>9</v>
      </c>
      <c r="BK145">
        <v>3</v>
      </c>
    </row>
    <row r="146" spans="1:63" x14ac:dyDescent="0.25">
      <c r="A146" t="s">
        <v>150</v>
      </c>
      <c r="B146">
        <v>5</v>
      </c>
      <c r="C146">
        <v>4</v>
      </c>
      <c r="D146" t="s">
        <v>148</v>
      </c>
      <c r="E146">
        <v>0</v>
      </c>
      <c r="F146">
        <v>4</v>
      </c>
      <c r="G146" t="s">
        <v>150</v>
      </c>
      <c r="H146">
        <v>-16</v>
      </c>
      <c r="I146">
        <v>4</v>
      </c>
      <c r="J146" t="s">
        <v>150</v>
      </c>
      <c r="K146">
        <v>14</v>
      </c>
      <c r="L146">
        <v>4</v>
      </c>
      <c r="M146" t="s">
        <v>148</v>
      </c>
      <c r="N146">
        <v>-3</v>
      </c>
      <c r="O146">
        <v>4</v>
      </c>
      <c r="P146" t="s">
        <v>150</v>
      </c>
      <c r="Q146">
        <v>6</v>
      </c>
      <c r="R146">
        <v>4</v>
      </c>
      <c r="S146" t="s">
        <v>150</v>
      </c>
      <c r="T146">
        <v>15</v>
      </c>
      <c r="U146">
        <v>4</v>
      </c>
      <c r="V146" t="s">
        <v>148</v>
      </c>
      <c r="W146">
        <v>-7</v>
      </c>
      <c r="X146">
        <v>4</v>
      </c>
      <c r="Y146" t="s">
        <v>150</v>
      </c>
      <c r="Z146">
        <v>-9</v>
      </c>
      <c r="AA146">
        <v>4</v>
      </c>
      <c r="AB146" t="s">
        <v>150</v>
      </c>
      <c r="AC146">
        <v>11</v>
      </c>
      <c r="AD146">
        <v>4</v>
      </c>
      <c r="AE146" t="s">
        <v>150</v>
      </c>
      <c r="AF146">
        <v>-4</v>
      </c>
      <c r="AG146">
        <v>4</v>
      </c>
      <c r="AH146" t="s">
        <v>150</v>
      </c>
      <c r="AI146">
        <v>0</v>
      </c>
      <c r="AJ146">
        <v>4</v>
      </c>
      <c r="AK146" t="s">
        <v>150</v>
      </c>
      <c r="AL146">
        <v>3</v>
      </c>
      <c r="AM146">
        <v>4</v>
      </c>
      <c r="AN146" t="s">
        <v>150</v>
      </c>
      <c r="AO146">
        <v>10</v>
      </c>
      <c r="AP146">
        <v>4</v>
      </c>
      <c r="AQ146" t="s">
        <v>150</v>
      </c>
      <c r="AR146">
        <v>8</v>
      </c>
      <c r="AS146">
        <v>4</v>
      </c>
      <c r="AT146" t="s">
        <v>150</v>
      </c>
      <c r="AU146">
        <v>5</v>
      </c>
      <c r="AV146">
        <v>4</v>
      </c>
      <c r="AW146" t="s">
        <v>150</v>
      </c>
      <c r="AX146">
        <v>-6</v>
      </c>
      <c r="AY146">
        <v>4</v>
      </c>
      <c r="AZ146" t="s">
        <v>150</v>
      </c>
      <c r="BA146">
        <v>19</v>
      </c>
      <c r="BB146">
        <v>4</v>
      </c>
      <c r="BC146" t="s">
        <v>150</v>
      </c>
      <c r="BD146">
        <v>-1</v>
      </c>
      <c r="BE146">
        <v>4</v>
      </c>
      <c r="BF146">
        <v>0</v>
      </c>
      <c r="BG146">
        <v>0</v>
      </c>
      <c r="BH146">
        <v>4</v>
      </c>
      <c r="BI146">
        <v>0</v>
      </c>
      <c r="BJ146">
        <v>0</v>
      </c>
      <c r="BK146">
        <v>4</v>
      </c>
    </row>
    <row r="147" spans="1:63" x14ac:dyDescent="0.25">
      <c r="A147" t="s">
        <v>614</v>
      </c>
      <c r="B147">
        <v>6</v>
      </c>
      <c r="C147">
        <v>1</v>
      </c>
      <c r="D147" t="s">
        <v>733</v>
      </c>
      <c r="E147">
        <v>-2</v>
      </c>
      <c r="F147">
        <v>1</v>
      </c>
      <c r="G147" t="s">
        <v>345</v>
      </c>
      <c r="H147">
        <v>-1</v>
      </c>
      <c r="I147">
        <v>1</v>
      </c>
      <c r="J147" t="s">
        <v>345</v>
      </c>
      <c r="K147">
        <v>-5</v>
      </c>
      <c r="L147">
        <v>1</v>
      </c>
      <c r="M147" t="s">
        <v>345</v>
      </c>
      <c r="N147">
        <v>12</v>
      </c>
      <c r="O147">
        <v>1</v>
      </c>
      <c r="P147" t="s">
        <v>345</v>
      </c>
      <c r="Q147">
        <v>1</v>
      </c>
      <c r="R147">
        <v>1</v>
      </c>
      <c r="S147" t="s">
        <v>614</v>
      </c>
      <c r="T147">
        <v>-16</v>
      </c>
      <c r="U147">
        <v>1</v>
      </c>
      <c r="V147" t="s">
        <v>739</v>
      </c>
      <c r="W147">
        <v>-3</v>
      </c>
      <c r="X147">
        <v>1</v>
      </c>
      <c r="Y147" t="s">
        <v>739</v>
      </c>
      <c r="Z147">
        <v>-10</v>
      </c>
      <c r="AA147">
        <v>1</v>
      </c>
      <c r="AB147" t="s">
        <v>392</v>
      </c>
      <c r="AC147">
        <v>-14</v>
      </c>
      <c r="AD147">
        <v>1</v>
      </c>
      <c r="AE147" t="s">
        <v>392</v>
      </c>
      <c r="AF147">
        <v>4</v>
      </c>
      <c r="AG147">
        <v>1</v>
      </c>
      <c r="AH147" t="s">
        <v>392</v>
      </c>
      <c r="AI147">
        <v>-5</v>
      </c>
      <c r="AJ147">
        <v>1</v>
      </c>
      <c r="AK147">
        <v>0</v>
      </c>
      <c r="AL147" t="s">
        <v>9</v>
      </c>
      <c r="AM147">
        <v>1</v>
      </c>
      <c r="AN147" t="s">
        <v>723</v>
      </c>
      <c r="AO147">
        <v>20</v>
      </c>
      <c r="AP147">
        <v>1</v>
      </c>
      <c r="AQ147" t="s">
        <v>723</v>
      </c>
      <c r="AR147">
        <v>-11</v>
      </c>
      <c r="AS147">
        <v>1</v>
      </c>
      <c r="AT147" t="s">
        <v>723</v>
      </c>
      <c r="AU147">
        <v>18</v>
      </c>
      <c r="AV147">
        <v>1</v>
      </c>
      <c r="AW147" t="s">
        <v>115</v>
      </c>
      <c r="AX147">
        <v>2</v>
      </c>
      <c r="AY147">
        <v>1</v>
      </c>
      <c r="AZ147" t="s">
        <v>115</v>
      </c>
      <c r="BA147">
        <v>-7</v>
      </c>
      <c r="BB147">
        <v>1</v>
      </c>
      <c r="BC147">
        <v>0</v>
      </c>
      <c r="BD147" t="s">
        <v>9</v>
      </c>
      <c r="BE147">
        <v>1</v>
      </c>
      <c r="BF147">
        <v>0</v>
      </c>
      <c r="BG147" t="s">
        <v>9</v>
      </c>
      <c r="BH147">
        <v>1</v>
      </c>
      <c r="BI147">
        <v>0</v>
      </c>
      <c r="BJ147" t="s">
        <v>9</v>
      </c>
      <c r="BK147">
        <v>1</v>
      </c>
    </row>
    <row r="148" spans="1:63" x14ac:dyDescent="0.25">
      <c r="A148" t="s">
        <v>697</v>
      </c>
      <c r="B148">
        <v>6</v>
      </c>
      <c r="C148">
        <v>2</v>
      </c>
      <c r="D148" t="s">
        <v>614</v>
      </c>
      <c r="E148">
        <v>-2</v>
      </c>
      <c r="F148">
        <v>2</v>
      </c>
      <c r="G148" t="s">
        <v>614</v>
      </c>
      <c r="H148">
        <v>-1</v>
      </c>
      <c r="I148">
        <v>2</v>
      </c>
      <c r="J148" t="s">
        <v>614</v>
      </c>
      <c r="K148">
        <v>-5</v>
      </c>
      <c r="L148">
        <v>2</v>
      </c>
      <c r="M148" t="s">
        <v>614</v>
      </c>
      <c r="N148">
        <v>12</v>
      </c>
      <c r="O148">
        <v>2</v>
      </c>
      <c r="P148" t="s">
        <v>614</v>
      </c>
      <c r="Q148">
        <v>1</v>
      </c>
      <c r="R148">
        <v>2</v>
      </c>
      <c r="S148" t="s">
        <v>739</v>
      </c>
      <c r="T148">
        <v>-16</v>
      </c>
      <c r="U148">
        <v>2</v>
      </c>
      <c r="V148" t="s">
        <v>345</v>
      </c>
      <c r="W148">
        <v>-3</v>
      </c>
      <c r="X148">
        <v>2</v>
      </c>
      <c r="Y148" t="s">
        <v>345</v>
      </c>
      <c r="Z148">
        <v>-10</v>
      </c>
      <c r="AA148">
        <v>2</v>
      </c>
      <c r="AB148" t="s">
        <v>614</v>
      </c>
      <c r="AC148">
        <v>-14</v>
      </c>
      <c r="AD148">
        <v>2</v>
      </c>
      <c r="AE148" t="s">
        <v>614</v>
      </c>
      <c r="AF148">
        <v>4</v>
      </c>
      <c r="AG148">
        <v>2</v>
      </c>
      <c r="AH148" t="s">
        <v>345</v>
      </c>
      <c r="AI148">
        <v>-5</v>
      </c>
      <c r="AJ148">
        <v>2</v>
      </c>
      <c r="AK148">
        <v>0</v>
      </c>
      <c r="AL148" t="s">
        <v>9</v>
      </c>
      <c r="AM148">
        <v>2</v>
      </c>
      <c r="AN148" t="s">
        <v>345</v>
      </c>
      <c r="AO148">
        <v>20</v>
      </c>
      <c r="AP148">
        <v>2</v>
      </c>
      <c r="AQ148" t="s">
        <v>345</v>
      </c>
      <c r="AR148">
        <v>-11</v>
      </c>
      <c r="AS148">
        <v>2</v>
      </c>
      <c r="AT148" t="s">
        <v>345</v>
      </c>
      <c r="AU148">
        <v>18</v>
      </c>
      <c r="AV148">
        <v>2</v>
      </c>
      <c r="AW148" t="s">
        <v>345</v>
      </c>
      <c r="AX148">
        <v>2</v>
      </c>
      <c r="AY148">
        <v>2</v>
      </c>
      <c r="AZ148" t="s">
        <v>345</v>
      </c>
      <c r="BA148">
        <v>-7</v>
      </c>
      <c r="BB148">
        <v>2</v>
      </c>
      <c r="BC148">
        <v>0</v>
      </c>
      <c r="BD148" t="s">
        <v>9</v>
      </c>
      <c r="BE148">
        <v>2</v>
      </c>
      <c r="BF148">
        <v>0</v>
      </c>
      <c r="BG148" t="s">
        <v>9</v>
      </c>
      <c r="BH148">
        <v>2</v>
      </c>
      <c r="BI148">
        <v>0</v>
      </c>
      <c r="BJ148" t="s">
        <v>9</v>
      </c>
      <c r="BK148">
        <v>2</v>
      </c>
    </row>
    <row r="149" spans="1:63" x14ac:dyDescent="0.25">
      <c r="A149" t="s">
        <v>763</v>
      </c>
      <c r="B149">
        <v>6</v>
      </c>
      <c r="C149">
        <v>3</v>
      </c>
      <c r="D149" t="s">
        <v>763</v>
      </c>
      <c r="E149">
        <v>-2</v>
      </c>
      <c r="F149">
        <v>3</v>
      </c>
      <c r="G149" t="s">
        <v>763</v>
      </c>
      <c r="H149">
        <v>-1</v>
      </c>
      <c r="I149">
        <v>3</v>
      </c>
      <c r="J149" t="s">
        <v>763</v>
      </c>
      <c r="K149">
        <v>-5</v>
      </c>
      <c r="L149">
        <v>3</v>
      </c>
      <c r="M149" t="s">
        <v>763</v>
      </c>
      <c r="N149">
        <v>12</v>
      </c>
      <c r="O149">
        <v>3</v>
      </c>
      <c r="P149" t="s">
        <v>763</v>
      </c>
      <c r="Q149">
        <v>1</v>
      </c>
      <c r="R149">
        <v>3</v>
      </c>
      <c r="S149" t="s">
        <v>763</v>
      </c>
      <c r="T149">
        <v>-16</v>
      </c>
      <c r="U149">
        <v>3</v>
      </c>
      <c r="V149" t="s">
        <v>18</v>
      </c>
      <c r="W149">
        <v>-3</v>
      </c>
      <c r="X149">
        <v>3</v>
      </c>
      <c r="Y149" t="s">
        <v>614</v>
      </c>
      <c r="Z149">
        <v>-10</v>
      </c>
      <c r="AA149">
        <v>3</v>
      </c>
      <c r="AB149" t="s">
        <v>771</v>
      </c>
      <c r="AC149">
        <v>-14</v>
      </c>
      <c r="AD149">
        <v>3</v>
      </c>
      <c r="AE149" t="s">
        <v>153</v>
      </c>
      <c r="AF149">
        <v>4</v>
      </c>
      <c r="AG149">
        <v>3</v>
      </c>
      <c r="AH149" t="s">
        <v>614</v>
      </c>
      <c r="AI149">
        <v>-5</v>
      </c>
      <c r="AJ149">
        <v>3</v>
      </c>
      <c r="AK149">
        <v>0</v>
      </c>
      <c r="AL149" t="s">
        <v>9</v>
      </c>
      <c r="AM149">
        <v>3</v>
      </c>
      <c r="AN149" t="s">
        <v>614</v>
      </c>
      <c r="AO149">
        <v>20</v>
      </c>
      <c r="AP149">
        <v>3</v>
      </c>
      <c r="AQ149" t="s">
        <v>614</v>
      </c>
      <c r="AR149">
        <v>-11</v>
      </c>
      <c r="AS149">
        <v>3</v>
      </c>
      <c r="AT149" t="s">
        <v>707</v>
      </c>
      <c r="AU149">
        <v>18</v>
      </c>
      <c r="AV149">
        <v>3</v>
      </c>
      <c r="AW149" t="s">
        <v>707</v>
      </c>
      <c r="AX149">
        <v>2</v>
      </c>
      <c r="AY149">
        <v>3</v>
      </c>
      <c r="AZ149" t="s">
        <v>157</v>
      </c>
      <c r="BA149">
        <v>-7</v>
      </c>
      <c r="BB149">
        <v>3</v>
      </c>
      <c r="BC149">
        <v>0</v>
      </c>
      <c r="BD149" t="s">
        <v>9</v>
      </c>
      <c r="BE149">
        <v>3</v>
      </c>
      <c r="BF149">
        <v>0</v>
      </c>
      <c r="BG149" t="s">
        <v>9</v>
      </c>
      <c r="BH149">
        <v>3</v>
      </c>
      <c r="BI149">
        <v>0</v>
      </c>
      <c r="BJ149" t="s">
        <v>9</v>
      </c>
      <c r="BK149">
        <v>3</v>
      </c>
    </row>
    <row r="150" spans="1:63" x14ac:dyDescent="0.25">
      <c r="A150" t="s">
        <v>604</v>
      </c>
      <c r="B150">
        <v>6</v>
      </c>
      <c r="C150">
        <v>4</v>
      </c>
      <c r="D150" t="s">
        <v>604</v>
      </c>
      <c r="E150">
        <v>-2</v>
      </c>
      <c r="F150">
        <v>4</v>
      </c>
      <c r="G150" t="s">
        <v>604</v>
      </c>
      <c r="H150">
        <v>-1</v>
      </c>
      <c r="I150">
        <v>4</v>
      </c>
      <c r="J150" t="s">
        <v>604</v>
      </c>
      <c r="K150">
        <v>-5</v>
      </c>
      <c r="L150">
        <v>4</v>
      </c>
      <c r="M150" t="s">
        <v>604</v>
      </c>
      <c r="N150">
        <v>12</v>
      </c>
      <c r="O150">
        <v>4</v>
      </c>
      <c r="P150" t="s">
        <v>604</v>
      </c>
      <c r="Q150">
        <v>1</v>
      </c>
      <c r="R150">
        <v>4</v>
      </c>
      <c r="S150" t="s">
        <v>604</v>
      </c>
      <c r="T150">
        <v>-16</v>
      </c>
      <c r="U150">
        <v>4</v>
      </c>
      <c r="V150" t="s">
        <v>604</v>
      </c>
      <c r="W150">
        <v>-3</v>
      </c>
      <c r="X150">
        <v>4</v>
      </c>
      <c r="Y150" t="s">
        <v>604</v>
      </c>
      <c r="Z150">
        <v>-10</v>
      </c>
      <c r="AA150">
        <v>4</v>
      </c>
      <c r="AB150" t="s">
        <v>712</v>
      </c>
      <c r="AC150">
        <v>-14</v>
      </c>
      <c r="AD150">
        <v>4</v>
      </c>
      <c r="AE150" t="s">
        <v>712</v>
      </c>
      <c r="AF150">
        <v>4</v>
      </c>
      <c r="AG150">
        <v>4</v>
      </c>
      <c r="AH150" t="s">
        <v>18</v>
      </c>
      <c r="AI150">
        <v>-5</v>
      </c>
      <c r="AJ150">
        <v>4</v>
      </c>
      <c r="AK150">
        <v>0</v>
      </c>
      <c r="AL150">
        <v>0</v>
      </c>
      <c r="AM150">
        <v>4</v>
      </c>
      <c r="AN150" t="s">
        <v>18</v>
      </c>
      <c r="AO150">
        <v>20</v>
      </c>
      <c r="AP150">
        <v>4</v>
      </c>
      <c r="AQ150" t="s">
        <v>18</v>
      </c>
      <c r="AR150">
        <v>-11</v>
      </c>
      <c r="AS150">
        <v>4</v>
      </c>
      <c r="AT150" t="s">
        <v>18</v>
      </c>
      <c r="AU150">
        <v>18</v>
      </c>
      <c r="AV150">
        <v>4</v>
      </c>
      <c r="AW150" t="s">
        <v>18</v>
      </c>
      <c r="AX150">
        <v>2</v>
      </c>
      <c r="AY150">
        <v>4</v>
      </c>
      <c r="AZ150" t="s">
        <v>18</v>
      </c>
      <c r="BA150">
        <v>-7</v>
      </c>
      <c r="BB150">
        <v>4</v>
      </c>
      <c r="BC150">
        <v>0</v>
      </c>
      <c r="BD150">
        <v>0</v>
      </c>
      <c r="BE150">
        <v>4</v>
      </c>
      <c r="BF150">
        <v>0</v>
      </c>
      <c r="BG150">
        <v>0</v>
      </c>
      <c r="BH150">
        <v>4</v>
      </c>
      <c r="BI150">
        <v>0</v>
      </c>
      <c r="BJ150">
        <v>0</v>
      </c>
      <c r="BK150">
        <v>4</v>
      </c>
    </row>
    <row r="151" spans="1:63" x14ac:dyDescent="0.25">
      <c r="A151" t="s">
        <v>696</v>
      </c>
      <c r="B151">
        <v>2</v>
      </c>
      <c r="C151">
        <v>1</v>
      </c>
      <c r="D151" t="s">
        <v>696</v>
      </c>
      <c r="E151">
        <v>0</v>
      </c>
      <c r="F151">
        <v>1</v>
      </c>
      <c r="G151" t="s">
        <v>115</v>
      </c>
      <c r="H151">
        <v>9</v>
      </c>
      <c r="I151">
        <v>1</v>
      </c>
      <c r="J151" t="s">
        <v>115</v>
      </c>
      <c r="K151">
        <v>-3</v>
      </c>
      <c r="L151">
        <v>1</v>
      </c>
      <c r="M151" t="s">
        <v>115</v>
      </c>
      <c r="N151">
        <v>15</v>
      </c>
      <c r="O151">
        <v>1</v>
      </c>
      <c r="P151" t="s">
        <v>115</v>
      </c>
      <c r="Q151">
        <v>-1</v>
      </c>
      <c r="R151">
        <v>1</v>
      </c>
      <c r="S151" t="s">
        <v>115</v>
      </c>
      <c r="T151">
        <v>-6</v>
      </c>
      <c r="U151">
        <v>1</v>
      </c>
      <c r="V151" t="s">
        <v>115</v>
      </c>
      <c r="W151">
        <v>21</v>
      </c>
      <c r="X151">
        <v>1</v>
      </c>
      <c r="Y151" t="s">
        <v>115</v>
      </c>
      <c r="Z151">
        <v>26</v>
      </c>
      <c r="AA151">
        <v>1</v>
      </c>
      <c r="AB151" t="s">
        <v>115</v>
      </c>
      <c r="AC151">
        <v>6</v>
      </c>
      <c r="AD151">
        <v>1</v>
      </c>
      <c r="AE151" t="s">
        <v>115</v>
      </c>
      <c r="AF151">
        <v>-13</v>
      </c>
      <c r="AG151">
        <v>1</v>
      </c>
      <c r="AH151" t="s">
        <v>703</v>
      </c>
      <c r="AI151">
        <v>2</v>
      </c>
      <c r="AJ151">
        <v>1</v>
      </c>
      <c r="AK151">
        <v>0</v>
      </c>
      <c r="AL151" t="s">
        <v>9</v>
      </c>
      <c r="AM151">
        <v>1</v>
      </c>
      <c r="AN151" t="s">
        <v>115</v>
      </c>
      <c r="AO151">
        <v>15</v>
      </c>
      <c r="AP151">
        <v>1</v>
      </c>
      <c r="AQ151" t="s">
        <v>392</v>
      </c>
      <c r="AR151">
        <v>-12</v>
      </c>
      <c r="AS151">
        <v>1</v>
      </c>
      <c r="AT151" t="s">
        <v>392</v>
      </c>
      <c r="AU151">
        <v>12</v>
      </c>
      <c r="AV151">
        <v>1</v>
      </c>
      <c r="AW151" t="s">
        <v>392</v>
      </c>
      <c r="AX151">
        <v>-8</v>
      </c>
      <c r="AY151">
        <v>1</v>
      </c>
      <c r="AZ151" t="s">
        <v>734</v>
      </c>
      <c r="BA151">
        <v>1</v>
      </c>
      <c r="BB151">
        <v>1</v>
      </c>
      <c r="BC151">
        <v>0</v>
      </c>
      <c r="BD151" t="s">
        <v>9</v>
      </c>
      <c r="BE151">
        <v>1</v>
      </c>
      <c r="BF151">
        <v>0</v>
      </c>
      <c r="BG151" t="s">
        <v>9</v>
      </c>
      <c r="BH151">
        <v>1</v>
      </c>
      <c r="BI151">
        <v>0</v>
      </c>
      <c r="BJ151" t="s">
        <v>9</v>
      </c>
      <c r="BK151">
        <v>1</v>
      </c>
    </row>
    <row r="152" spans="1:63" x14ac:dyDescent="0.25">
      <c r="A152" t="s">
        <v>553</v>
      </c>
      <c r="B152">
        <v>2</v>
      </c>
      <c r="C152">
        <v>2</v>
      </c>
      <c r="D152" t="s">
        <v>553</v>
      </c>
      <c r="E152">
        <v>0</v>
      </c>
      <c r="F152">
        <v>2</v>
      </c>
      <c r="G152" t="s">
        <v>553</v>
      </c>
      <c r="H152">
        <v>9</v>
      </c>
      <c r="I152">
        <v>2</v>
      </c>
      <c r="J152" t="s">
        <v>553</v>
      </c>
      <c r="K152">
        <v>-3</v>
      </c>
      <c r="L152">
        <v>2</v>
      </c>
      <c r="M152" t="s">
        <v>553</v>
      </c>
      <c r="N152">
        <v>15</v>
      </c>
      <c r="O152">
        <v>2</v>
      </c>
      <c r="P152" t="s">
        <v>553</v>
      </c>
      <c r="Q152">
        <v>-1</v>
      </c>
      <c r="R152">
        <v>2</v>
      </c>
      <c r="S152" t="s">
        <v>553</v>
      </c>
      <c r="T152">
        <v>-6</v>
      </c>
      <c r="U152">
        <v>2</v>
      </c>
      <c r="V152" t="s">
        <v>553</v>
      </c>
      <c r="W152">
        <v>21</v>
      </c>
      <c r="X152">
        <v>2</v>
      </c>
      <c r="Y152" t="s">
        <v>553</v>
      </c>
      <c r="Z152">
        <v>26</v>
      </c>
      <c r="AA152">
        <v>2</v>
      </c>
      <c r="AB152" t="s">
        <v>553</v>
      </c>
      <c r="AC152">
        <v>6</v>
      </c>
      <c r="AD152">
        <v>2</v>
      </c>
      <c r="AE152" t="s">
        <v>553</v>
      </c>
      <c r="AF152">
        <v>-13</v>
      </c>
      <c r="AG152">
        <v>2</v>
      </c>
      <c r="AH152" t="s">
        <v>553</v>
      </c>
      <c r="AI152">
        <v>2</v>
      </c>
      <c r="AJ152">
        <v>2</v>
      </c>
      <c r="AK152">
        <v>0</v>
      </c>
      <c r="AL152" t="s">
        <v>9</v>
      </c>
      <c r="AM152">
        <v>2</v>
      </c>
      <c r="AN152" t="s">
        <v>553</v>
      </c>
      <c r="AO152">
        <v>15</v>
      </c>
      <c r="AP152">
        <v>2</v>
      </c>
      <c r="AQ152" t="s">
        <v>553</v>
      </c>
      <c r="AR152">
        <v>-12</v>
      </c>
      <c r="AS152">
        <v>2</v>
      </c>
      <c r="AT152" t="s">
        <v>553</v>
      </c>
      <c r="AU152">
        <v>12</v>
      </c>
      <c r="AV152">
        <v>2</v>
      </c>
      <c r="AW152" t="s">
        <v>553</v>
      </c>
      <c r="AX152">
        <v>-8</v>
      </c>
      <c r="AY152">
        <v>2</v>
      </c>
      <c r="AZ152" t="s">
        <v>916</v>
      </c>
      <c r="BA152">
        <v>1</v>
      </c>
      <c r="BB152">
        <v>2</v>
      </c>
      <c r="BC152">
        <v>0</v>
      </c>
      <c r="BD152" t="s">
        <v>9</v>
      </c>
      <c r="BE152">
        <v>2</v>
      </c>
      <c r="BF152">
        <v>0</v>
      </c>
      <c r="BG152" t="s">
        <v>9</v>
      </c>
      <c r="BH152">
        <v>2</v>
      </c>
      <c r="BI152">
        <v>0</v>
      </c>
      <c r="BJ152" t="s">
        <v>9</v>
      </c>
      <c r="BK152">
        <v>2</v>
      </c>
    </row>
    <row r="153" spans="1:63" x14ac:dyDescent="0.25">
      <c r="A153" t="s">
        <v>857</v>
      </c>
      <c r="B153">
        <v>2</v>
      </c>
      <c r="C153">
        <v>3</v>
      </c>
      <c r="D153" t="s">
        <v>857</v>
      </c>
      <c r="E153">
        <v>0</v>
      </c>
      <c r="F153">
        <v>3</v>
      </c>
      <c r="G153" t="s">
        <v>857</v>
      </c>
      <c r="H153">
        <v>9</v>
      </c>
      <c r="I153">
        <v>3</v>
      </c>
      <c r="J153" t="s">
        <v>857</v>
      </c>
      <c r="K153">
        <v>-3</v>
      </c>
      <c r="L153">
        <v>3</v>
      </c>
      <c r="M153" t="s">
        <v>857</v>
      </c>
      <c r="N153">
        <v>15</v>
      </c>
      <c r="O153">
        <v>3</v>
      </c>
      <c r="P153" t="s">
        <v>857</v>
      </c>
      <c r="Q153">
        <v>-1</v>
      </c>
      <c r="R153">
        <v>3</v>
      </c>
      <c r="S153" t="s">
        <v>771</v>
      </c>
      <c r="T153">
        <v>-6</v>
      </c>
      <c r="U153">
        <v>3</v>
      </c>
      <c r="V153" t="s">
        <v>857</v>
      </c>
      <c r="W153">
        <v>21</v>
      </c>
      <c r="X153">
        <v>3</v>
      </c>
      <c r="Y153" t="s">
        <v>394</v>
      </c>
      <c r="Z153">
        <v>26</v>
      </c>
      <c r="AA153">
        <v>3</v>
      </c>
      <c r="AB153" t="s">
        <v>763</v>
      </c>
      <c r="AC153">
        <v>6</v>
      </c>
      <c r="AD153">
        <v>3</v>
      </c>
      <c r="AE153" t="s">
        <v>763</v>
      </c>
      <c r="AF153">
        <v>-13</v>
      </c>
      <c r="AG153">
        <v>3</v>
      </c>
      <c r="AH153" t="s">
        <v>153</v>
      </c>
      <c r="AI153">
        <v>2</v>
      </c>
      <c r="AJ153">
        <v>3</v>
      </c>
      <c r="AK153">
        <v>0</v>
      </c>
      <c r="AL153" t="s">
        <v>9</v>
      </c>
      <c r="AM153">
        <v>3</v>
      </c>
      <c r="AN153" t="s">
        <v>153</v>
      </c>
      <c r="AO153">
        <v>15</v>
      </c>
      <c r="AP153">
        <v>3</v>
      </c>
      <c r="AQ153" t="s">
        <v>604</v>
      </c>
      <c r="AR153">
        <v>-12</v>
      </c>
      <c r="AS153">
        <v>3</v>
      </c>
      <c r="AT153" t="s">
        <v>604</v>
      </c>
      <c r="AU153">
        <v>12</v>
      </c>
      <c r="AV153">
        <v>3</v>
      </c>
      <c r="AW153" t="s">
        <v>153</v>
      </c>
      <c r="AX153">
        <v>-8</v>
      </c>
      <c r="AY153">
        <v>3</v>
      </c>
      <c r="AZ153" t="s">
        <v>553</v>
      </c>
      <c r="BA153">
        <v>1</v>
      </c>
      <c r="BB153">
        <v>3</v>
      </c>
      <c r="BC153">
        <v>0</v>
      </c>
      <c r="BD153" t="s">
        <v>9</v>
      </c>
      <c r="BE153">
        <v>3</v>
      </c>
      <c r="BF153">
        <v>0</v>
      </c>
      <c r="BG153" t="s">
        <v>9</v>
      </c>
      <c r="BH153">
        <v>3</v>
      </c>
      <c r="BI153">
        <v>0</v>
      </c>
      <c r="BJ153" t="s">
        <v>9</v>
      </c>
      <c r="BK153">
        <v>3</v>
      </c>
    </row>
    <row r="154" spans="1:63" x14ac:dyDescent="0.25">
      <c r="A154" t="s">
        <v>157</v>
      </c>
      <c r="B154">
        <v>2</v>
      </c>
      <c r="C154">
        <v>4</v>
      </c>
      <c r="D154" t="s">
        <v>157</v>
      </c>
      <c r="E154">
        <v>0</v>
      </c>
      <c r="F154">
        <v>4</v>
      </c>
      <c r="G154" t="s">
        <v>18</v>
      </c>
      <c r="H154">
        <v>9</v>
      </c>
      <c r="I154">
        <v>4</v>
      </c>
      <c r="J154" t="s">
        <v>157</v>
      </c>
      <c r="K154">
        <v>-3</v>
      </c>
      <c r="L154">
        <v>4</v>
      </c>
      <c r="M154" t="s">
        <v>157</v>
      </c>
      <c r="N154">
        <v>15</v>
      </c>
      <c r="O154">
        <v>4</v>
      </c>
      <c r="P154" t="s">
        <v>157</v>
      </c>
      <c r="Q154">
        <v>-1</v>
      </c>
      <c r="R154">
        <v>4</v>
      </c>
      <c r="S154" t="s">
        <v>857</v>
      </c>
      <c r="T154">
        <v>-6</v>
      </c>
      <c r="U154">
        <v>4</v>
      </c>
      <c r="V154" t="s">
        <v>157</v>
      </c>
      <c r="W154">
        <v>21</v>
      </c>
      <c r="X154">
        <v>4</v>
      </c>
      <c r="Y154" t="s">
        <v>157</v>
      </c>
      <c r="Z154">
        <v>26</v>
      </c>
      <c r="AA154">
        <v>4</v>
      </c>
      <c r="AB154" t="s">
        <v>157</v>
      </c>
      <c r="AC154">
        <v>6</v>
      </c>
      <c r="AD154">
        <v>4</v>
      </c>
      <c r="AE154" t="s">
        <v>157</v>
      </c>
      <c r="AF154">
        <v>-13</v>
      </c>
      <c r="AG154">
        <v>4</v>
      </c>
      <c r="AH154" t="s">
        <v>157</v>
      </c>
      <c r="AI154">
        <v>2</v>
      </c>
      <c r="AJ154">
        <v>4</v>
      </c>
      <c r="AK154">
        <v>0</v>
      </c>
      <c r="AL154">
        <v>0</v>
      </c>
      <c r="AM154">
        <v>4</v>
      </c>
      <c r="AN154" t="s">
        <v>157</v>
      </c>
      <c r="AO154">
        <v>15</v>
      </c>
      <c r="AP154">
        <v>4</v>
      </c>
      <c r="AQ154" t="s">
        <v>157</v>
      </c>
      <c r="AR154">
        <v>-12</v>
      </c>
      <c r="AS154">
        <v>4</v>
      </c>
      <c r="AT154" t="s">
        <v>157</v>
      </c>
      <c r="AU154">
        <v>12</v>
      </c>
      <c r="AV154">
        <v>4</v>
      </c>
      <c r="AW154" t="s">
        <v>712</v>
      </c>
      <c r="AX154">
        <v>-8</v>
      </c>
      <c r="AY154">
        <v>4</v>
      </c>
      <c r="AZ154" t="s">
        <v>712</v>
      </c>
      <c r="BA154">
        <v>1</v>
      </c>
      <c r="BB154">
        <v>4</v>
      </c>
      <c r="BC154">
        <v>0</v>
      </c>
      <c r="BD154">
        <v>0</v>
      </c>
      <c r="BE154">
        <v>4</v>
      </c>
      <c r="BF154">
        <v>0</v>
      </c>
      <c r="BG154">
        <v>0</v>
      </c>
      <c r="BH154">
        <v>4</v>
      </c>
      <c r="BI154">
        <v>0</v>
      </c>
      <c r="BJ154">
        <v>0</v>
      </c>
      <c r="BK154">
        <v>4</v>
      </c>
    </row>
    <row r="155" spans="1:63" x14ac:dyDescent="0.25">
      <c r="A155" t="s">
        <v>703</v>
      </c>
      <c r="B155">
        <v>3</v>
      </c>
      <c r="C155">
        <v>1</v>
      </c>
      <c r="D155" t="s">
        <v>703</v>
      </c>
      <c r="E155">
        <v>-2</v>
      </c>
      <c r="F155">
        <v>1</v>
      </c>
      <c r="G155" t="s">
        <v>703</v>
      </c>
      <c r="H155">
        <v>11</v>
      </c>
      <c r="I155">
        <v>1</v>
      </c>
      <c r="J155" t="s">
        <v>703</v>
      </c>
      <c r="K155">
        <v>-4</v>
      </c>
      <c r="L155">
        <v>1</v>
      </c>
      <c r="M155" t="s">
        <v>703</v>
      </c>
      <c r="N155">
        <v>15</v>
      </c>
      <c r="O155">
        <v>1</v>
      </c>
      <c r="P155" t="s">
        <v>731</v>
      </c>
      <c r="Q155">
        <v>3</v>
      </c>
      <c r="R155">
        <v>1</v>
      </c>
      <c r="S155" t="s">
        <v>731</v>
      </c>
      <c r="T155">
        <v>-5</v>
      </c>
      <c r="U155">
        <v>1</v>
      </c>
      <c r="V155" t="s">
        <v>703</v>
      </c>
      <c r="W155">
        <v>-15</v>
      </c>
      <c r="X155">
        <v>1</v>
      </c>
      <c r="Y155" t="s">
        <v>703</v>
      </c>
      <c r="Z155">
        <v>26</v>
      </c>
      <c r="AA155">
        <v>1</v>
      </c>
      <c r="AB155" t="s">
        <v>703</v>
      </c>
      <c r="AC155">
        <v>0</v>
      </c>
      <c r="AD155">
        <v>1</v>
      </c>
      <c r="AE155" t="s">
        <v>733</v>
      </c>
      <c r="AF155">
        <v>16</v>
      </c>
      <c r="AG155">
        <v>1</v>
      </c>
      <c r="AH155" t="s">
        <v>733</v>
      </c>
      <c r="AI155">
        <v>-4</v>
      </c>
      <c r="AJ155">
        <v>1</v>
      </c>
      <c r="AK155">
        <v>0</v>
      </c>
      <c r="AL155" t="s">
        <v>9</v>
      </c>
      <c r="AM155">
        <v>1</v>
      </c>
      <c r="AN155" t="s">
        <v>703</v>
      </c>
      <c r="AO155">
        <v>8</v>
      </c>
      <c r="AP155">
        <v>1</v>
      </c>
      <c r="AQ155" t="s">
        <v>703</v>
      </c>
      <c r="AR155">
        <v>-8</v>
      </c>
      <c r="AS155">
        <v>1</v>
      </c>
      <c r="AT155" t="s">
        <v>703</v>
      </c>
      <c r="AU155">
        <v>-5</v>
      </c>
      <c r="AV155">
        <v>1</v>
      </c>
      <c r="AW155" t="s">
        <v>703</v>
      </c>
      <c r="AX155">
        <v>-12</v>
      </c>
      <c r="AY155">
        <v>1</v>
      </c>
      <c r="AZ155" t="s">
        <v>703</v>
      </c>
      <c r="BA155">
        <v>-7</v>
      </c>
      <c r="BB155">
        <v>1</v>
      </c>
      <c r="BC155">
        <v>0</v>
      </c>
      <c r="BD155" t="s">
        <v>9</v>
      </c>
      <c r="BE155">
        <v>1</v>
      </c>
      <c r="BF155">
        <v>0</v>
      </c>
      <c r="BG155" t="s">
        <v>9</v>
      </c>
      <c r="BH155">
        <v>1</v>
      </c>
      <c r="BI155">
        <v>0</v>
      </c>
      <c r="BJ155" t="s">
        <v>9</v>
      </c>
      <c r="BK155">
        <v>1</v>
      </c>
    </row>
    <row r="156" spans="1:63" x14ac:dyDescent="0.25">
      <c r="A156" t="s">
        <v>731</v>
      </c>
      <c r="B156">
        <v>3</v>
      </c>
      <c r="C156">
        <v>2</v>
      </c>
      <c r="D156" t="s">
        <v>771</v>
      </c>
      <c r="E156">
        <v>-2</v>
      </c>
      <c r="F156">
        <v>2</v>
      </c>
      <c r="G156" t="s">
        <v>252</v>
      </c>
      <c r="H156">
        <v>11</v>
      </c>
      <c r="I156">
        <v>2</v>
      </c>
      <c r="J156" t="s">
        <v>252</v>
      </c>
      <c r="K156">
        <v>-4</v>
      </c>
      <c r="L156">
        <v>2</v>
      </c>
      <c r="M156" t="s">
        <v>252</v>
      </c>
      <c r="N156">
        <v>15</v>
      </c>
      <c r="O156">
        <v>2</v>
      </c>
      <c r="P156" t="s">
        <v>252</v>
      </c>
      <c r="Q156">
        <v>3</v>
      </c>
      <c r="R156">
        <v>2</v>
      </c>
      <c r="S156" t="s">
        <v>252</v>
      </c>
      <c r="T156">
        <v>-5</v>
      </c>
      <c r="U156">
        <v>2</v>
      </c>
      <c r="V156" t="s">
        <v>252</v>
      </c>
      <c r="W156">
        <v>-15</v>
      </c>
      <c r="X156">
        <v>2</v>
      </c>
      <c r="Y156" t="s">
        <v>252</v>
      </c>
      <c r="Z156">
        <v>26</v>
      </c>
      <c r="AA156">
        <v>2</v>
      </c>
      <c r="AB156" t="s">
        <v>252</v>
      </c>
      <c r="AC156">
        <v>0</v>
      </c>
      <c r="AD156">
        <v>2</v>
      </c>
      <c r="AE156" t="s">
        <v>696</v>
      </c>
      <c r="AF156">
        <v>16</v>
      </c>
      <c r="AG156">
        <v>2</v>
      </c>
      <c r="AH156" t="s">
        <v>252</v>
      </c>
      <c r="AI156">
        <v>-4</v>
      </c>
      <c r="AJ156">
        <v>2</v>
      </c>
      <c r="AK156">
        <v>0</v>
      </c>
      <c r="AL156" t="s">
        <v>9</v>
      </c>
      <c r="AM156">
        <v>2</v>
      </c>
      <c r="AN156" t="s">
        <v>252</v>
      </c>
      <c r="AO156">
        <v>8</v>
      </c>
      <c r="AP156">
        <v>2</v>
      </c>
      <c r="AQ156" t="s">
        <v>252</v>
      </c>
      <c r="AR156">
        <v>-8</v>
      </c>
      <c r="AS156">
        <v>2</v>
      </c>
      <c r="AT156" t="s">
        <v>252</v>
      </c>
      <c r="AU156">
        <v>-5</v>
      </c>
      <c r="AV156">
        <v>2</v>
      </c>
      <c r="AW156" t="s">
        <v>252</v>
      </c>
      <c r="AX156">
        <v>-12</v>
      </c>
      <c r="AY156">
        <v>2</v>
      </c>
      <c r="AZ156" t="s">
        <v>252</v>
      </c>
      <c r="BA156">
        <v>-7</v>
      </c>
      <c r="BB156">
        <v>2</v>
      </c>
      <c r="BC156">
        <v>0</v>
      </c>
      <c r="BD156" t="s">
        <v>9</v>
      </c>
      <c r="BE156">
        <v>2</v>
      </c>
      <c r="BF156">
        <v>0</v>
      </c>
      <c r="BG156" t="s">
        <v>9</v>
      </c>
      <c r="BH156">
        <v>2</v>
      </c>
      <c r="BI156">
        <v>0</v>
      </c>
      <c r="BJ156" t="s">
        <v>9</v>
      </c>
      <c r="BK156">
        <v>2</v>
      </c>
    </row>
    <row r="157" spans="1:63" x14ac:dyDescent="0.25">
      <c r="A157" t="s">
        <v>252</v>
      </c>
      <c r="B157">
        <v>3</v>
      </c>
      <c r="C157">
        <v>3</v>
      </c>
      <c r="D157" t="s">
        <v>252</v>
      </c>
      <c r="E157">
        <v>-2</v>
      </c>
      <c r="F157">
        <v>3</v>
      </c>
      <c r="G157" t="s">
        <v>712</v>
      </c>
      <c r="H157">
        <v>11</v>
      </c>
      <c r="I157">
        <v>3</v>
      </c>
      <c r="J157" t="s">
        <v>712</v>
      </c>
      <c r="K157">
        <v>-4</v>
      </c>
      <c r="L157">
        <v>3</v>
      </c>
      <c r="M157" t="s">
        <v>712</v>
      </c>
      <c r="N157">
        <v>15</v>
      </c>
      <c r="O157">
        <v>3</v>
      </c>
      <c r="P157" t="s">
        <v>712</v>
      </c>
      <c r="Q157">
        <v>3</v>
      </c>
      <c r="R157">
        <v>3</v>
      </c>
      <c r="S157" t="s">
        <v>712</v>
      </c>
      <c r="T157">
        <v>-5</v>
      </c>
      <c r="U157">
        <v>3</v>
      </c>
      <c r="V157" t="s">
        <v>712</v>
      </c>
      <c r="W157">
        <v>-15</v>
      </c>
      <c r="X157">
        <v>3</v>
      </c>
      <c r="Y157" t="s">
        <v>712</v>
      </c>
      <c r="Z157">
        <v>26</v>
      </c>
      <c r="AA157">
        <v>3</v>
      </c>
      <c r="AB157" t="s">
        <v>153</v>
      </c>
      <c r="AC157">
        <v>0</v>
      </c>
      <c r="AD157">
        <v>3</v>
      </c>
      <c r="AE157" t="s">
        <v>252</v>
      </c>
      <c r="AF157">
        <v>16</v>
      </c>
      <c r="AG157">
        <v>3</v>
      </c>
      <c r="AH157" t="s">
        <v>712</v>
      </c>
      <c r="AI157">
        <v>-4</v>
      </c>
      <c r="AJ157">
        <v>3</v>
      </c>
      <c r="AK157">
        <v>0</v>
      </c>
      <c r="AL157" t="s">
        <v>9</v>
      </c>
      <c r="AM157">
        <v>3</v>
      </c>
      <c r="AN157" t="s">
        <v>712</v>
      </c>
      <c r="AO157">
        <v>8</v>
      </c>
      <c r="AP157">
        <v>3</v>
      </c>
      <c r="AQ157" t="s">
        <v>712</v>
      </c>
      <c r="AR157">
        <v>-8</v>
      </c>
      <c r="AS157">
        <v>3</v>
      </c>
      <c r="AT157" t="s">
        <v>771</v>
      </c>
      <c r="AU157">
        <v>-5</v>
      </c>
      <c r="AV157">
        <v>3</v>
      </c>
      <c r="AW157" t="s">
        <v>723</v>
      </c>
      <c r="AX157">
        <v>-12</v>
      </c>
      <c r="AY157">
        <v>3</v>
      </c>
      <c r="AZ157" t="s">
        <v>723</v>
      </c>
      <c r="BA157">
        <v>-7</v>
      </c>
      <c r="BB157">
        <v>3</v>
      </c>
      <c r="BC157">
        <v>0</v>
      </c>
      <c r="BD157" t="s">
        <v>9</v>
      </c>
      <c r="BE157">
        <v>3</v>
      </c>
      <c r="BF157">
        <v>0</v>
      </c>
      <c r="BG157" t="s">
        <v>9</v>
      </c>
      <c r="BH157">
        <v>3</v>
      </c>
      <c r="BI157">
        <v>0</v>
      </c>
      <c r="BJ157" t="s">
        <v>9</v>
      </c>
      <c r="BK157">
        <v>3</v>
      </c>
    </row>
    <row r="158" spans="1:63" x14ac:dyDescent="0.25">
      <c r="A158" t="s">
        <v>100</v>
      </c>
      <c r="B158">
        <v>3</v>
      </c>
      <c r="C158">
        <v>4</v>
      </c>
      <c r="D158" t="s">
        <v>100</v>
      </c>
      <c r="E158">
        <v>-2</v>
      </c>
      <c r="F158">
        <v>4</v>
      </c>
      <c r="G158" t="s">
        <v>100</v>
      </c>
      <c r="H158">
        <v>11</v>
      </c>
      <c r="I158">
        <v>4</v>
      </c>
      <c r="J158" t="s">
        <v>100</v>
      </c>
      <c r="K158">
        <v>-4</v>
      </c>
      <c r="L158">
        <v>4</v>
      </c>
      <c r="M158" t="s">
        <v>100</v>
      </c>
      <c r="N158">
        <v>15</v>
      </c>
      <c r="O158">
        <v>4</v>
      </c>
      <c r="P158" t="s">
        <v>100</v>
      </c>
      <c r="Q158">
        <v>3</v>
      </c>
      <c r="R158">
        <v>4</v>
      </c>
      <c r="S158" t="s">
        <v>100</v>
      </c>
      <c r="T158">
        <v>-5</v>
      </c>
      <c r="U158">
        <v>4</v>
      </c>
      <c r="V158" t="s">
        <v>100</v>
      </c>
      <c r="W158">
        <v>-15</v>
      </c>
      <c r="X158">
        <v>4</v>
      </c>
      <c r="Y158" t="s">
        <v>100</v>
      </c>
      <c r="Z158">
        <v>26</v>
      </c>
      <c r="AA158">
        <v>4</v>
      </c>
      <c r="AB158" t="s">
        <v>100</v>
      </c>
      <c r="AC158">
        <v>0</v>
      </c>
      <c r="AD158">
        <v>4</v>
      </c>
      <c r="AE158" t="s">
        <v>100</v>
      </c>
      <c r="AF158">
        <v>16</v>
      </c>
      <c r="AG158">
        <v>4</v>
      </c>
      <c r="AH158" t="s">
        <v>100</v>
      </c>
      <c r="AI158">
        <v>-4</v>
      </c>
      <c r="AJ158">
        <v>4</v>
      </c>
      <c r="AK158">
        <v>0</v>
      </c>
      <c r="AL158">
        <v>0</v>
      </c>
      <c r="AM158">
        <v>4</v>
      </c>
      <c r="AN158" t="s">
        <v>100</v>
      </c>
      <c r="AO158">
        <v>8</v>
      </c>
      <c r="AP158">
        <v>4</v>
      </c>
      <c r="AQ158" t="s">
        <v>100</v>
      </c>
      <c r="AR158">
        <v>-8</v>
      </c>
      <c r="AS158">
        <v>4</v>
      </c>
      <c r="AT158" t="s">
        <v>100</v>
      </c>
      <c r="AU158">
        <v>-5</v>
      </c>
      <c r="AV158">
        <v>4</v>
      </c>
      <c r="AW158" t="s">
        <v>100</v>
      </c>
      <c r="AX158">
        <v>-12</v>
      </c>
      <c r="AY158">
        <v>4</v>
      </c>
      <c r="AZ158" t="s">
        <v>100</v>
      </c>
      <c r="BA158">
        <v>-7</v>
      </c>
      <c r="BB158">
        <v>4</v>
      </c>
      <c r="BC158">
        <v>0</v>
      </c>
      <c r="BD158">
        <v>0</v>
      </c>
      <c r="BE158">
        <v>4</v>
      </c>
      <c r="BF158">
        <v>0</v>
      </c>
      <c r="BG158">
        <v>0</v>
      </c>
      <c r="BH158">
        <v>4</v>
      </c>
      <c r="BI158">
        <v>0</v>
      </c>
      <c r="BJ158">
        <v>0</v>
      </c>
      <c r="BK158">
        <v>4</v>
      </c>
    </row>
    <row r="159" spans="1:63" x14ac:dyDescent="0.25">
      <c r="A159" t="s">
        <v>700</v>
      </c>
      <c r="B159">
        <v>1</v>
      </c>
      <c r="C159">
        <v>1</v>
      </c>
      <c r="D159" t="s">
        <v>700</v>
      </c>
      <c r="E159">
        <v>1</v>
      </c>
      <c r="F159">
        <v>1</v>
      </c>
      <c r="G159" t="s">
        <v>723</v>
      </c>
      <c r="H159">
        <v>18</v>
      </c>
      <c r="I159">
        <v>1</v>
      </c>
      <c r="J159" t="s">
        <v>731</v>
      </c>
      <c r="K159">
        <v>9</v>
      </c>
      <c r="L159">
        <v>1</v>
      </c>
      <c r="M159" t="s">
        <v>731</v>
      </c>
      <c r="N159">
        <v>9</v>
      </c>
      <c r="O159">
        <v>1</v>
      </c>
      <c r="P159" t="s">
        <v>723</v>
      </c>
      <c r="Q159">
        <v>14</v>
      </c>
      <c r="R159">
        <v>1</v>
      </c>
      <c r="S159" t="s">
        <v>723</v>
      </c>
      <c r="T159">
        <v>-2</v>
      </c>
      <c r="U159">
        <v>1</v>
      </c>
      <c r="V159" t="s">
        <v>723</v>
      </c>
      <c r="W159">
        <v>1</v>
      </c>
      <c r="X159">
        <v>1</v>
      </c>
      <c r="Y159" t="s">
        <v>723</v>
      </c>
      <c r="Z159">
        <v>1</v>
      </c>
      <c r="AA159">
        <v>1</v>
      </c>
      <c r="AB159" t="s">
        <v>723</v>
      </c>
      <c r="AC159">
        <v>0</v>
      </c>
      <c r="AD159">
        <v>1</v>
      </c>
      <c r="AE159" t="s">
        <v>723</v>
      </c>
      <c r="AF159">
        <v>4</v>
      </c>
      <c r="AG159">
        <v>1</v>
      </c>
      <c r="AH159" t="s">
        <v>723</v>
      </c>
      <c r="AI159">
        <v>-7</v>
      </c>
      <c r="AJ159">
        <v>1</v>
      </c>
      <c r="AK159">
        <v>0</v>
      </c>
      <c r="AL159" t="s">
        <v>9</v>
      </c>
      <c r="AM159">
        <v>1</v>
      </c>
      <c r="AN159" t="s">
        <v>731</v>
      </c>
      <c r="AO159">
        <v>0</v>
      </c>
      <c r="AP159">
        <v>1</v>
      </c>
      <c r="AQ159" t="s">
        <v>731</v>
      </c>
      <c r="AR159">
        <v>5</v>
      </c>
      <c r="AS159">
        <v>1</v>
      </c>
      <c r="AT159" t="s">
        <v>731</v>
      </c>
      <c r="AU159">
        <v>-7</v>
      </c>
      <c r="AV159">
        <v>1</v>
      </c>
      <c r="AW159" t="s">
        <v>731</v>
      </c>
      <c r="AX159">
        <v>-8</v>
      </c>
      <c r="AY159">
        <v>1</v>
      </c>
      <c r="AZ159" t="s">
        <v>731</v>
      </c>
      <c r="BA159">
        <v>-1</v>
      </c>
      <c r="BB159">
        <v>1</v>
      </c>
      <c r="BC159">
        <v>0</v>
      </c>
      <c r="BD159" t="s">
        <v>9</v>
      </c>
      <c r="BE159">
        <v>1</v>
      </c>
      <c r="BF159">
        <v>0</v>
      </c>
      <c r="BG159" t="s">
        <v>9</v>
      </c>
      <c r="BH159">
        <v>1</v>
      </c>
      <c r="BI159">
        <v>0</v>
      </c>
      <c r="BJ159" t="s">
        <v>9</v>
      </c>
      <c r="BK159">
        <v>1</v>
      </c>
    </row>
    <row r="160" spans="1:63" x14ac:dyDescent="0.25">
      <c r="A160" t="s">
        <v>115</v>
      </c>
      <c r="B160">
        <v>1</v>
      </c>
      <c r="C160">
        <v>2</v>
      </c>
      <c r="D160" t="s">
        <v>345</v>
      </c>
      <c r="E160">
        <v>1</v>
      </c>
      <c r="F160">
        <v>2</v>
      </c>
      <c r="G160" t="s">
        <v>739</v>
      </c>
      <c r="H160">
        <v>18</v>
      </c>
      <c r="I160">
        <v>2</v>
      </c>
      <c r="J160" t="s">
        <v>723</v>
      </c>
      <c r="K160">
        <v>9</v>
      </c>
      <c r="L160">
        <v>2</v>
      </c>
      <c r="M160" t="s">
        <v>771</v>
      </c>
      <c r="N160">
        <v>9</v>
      </c>
      <c r="O160">
        <v>2</v>
      </c>
      <c r="P160" t="s">
        <v>734</v>
      </c>
      <c r="Q160">
        <v>14</v>
      </c>
      <c r="R160">
        <v>2</v>
      </c>
      <c r="S160" t="s">
        <v>733</v>
      </c>
      <c r="T160">
        <v>-2</v>
      </c>
      <c r="U160">
        <v>2</v>
      </c>
      <c r="V160" t="s">
        <v>734</v>
      </c>
      <c r="W160">
        <v>1</v>
      </c>
      <c r="X160">
        <v>2</v>
      </c>
      <c r="Y160" t="s">
        <v>771</v>
      </c>
      <c r="Z160">
        <v>1</v>
      </c>
      <c r="AA160">
        <v>2</v>
      </c>
      <c r="AB160" t="s">
        <v>731</v>
      </c>
      <c r="AC160">
        <v>0</v>
      </c>
      <c r="AD160">
        <v>2</v>
      </c>
      <c r="AE160" t="s">
        <v>731</v>
      </c>
      <c r="AF160">
        <v>4</v>
      </c>
      <c r="AG160">
        <v>2</v>
      </c>
      <c r="AH160" t="s">
        <v>731</v>
      </c>
      <c r="AI160">
        <v>-7</v>
      </c>
      <c r="AJ160">
        <v>2</v>
      </c>
      <c r="AK160">
        <v>0</v>
      </c>
      <c r="AL160" t="s">
        <v>9</v>
      </c>
      <c r="AM160">
        <v>2</v>
      </c>
      <c r="AN160" t="s">
        <v>771</v>
      </c>
      <c r="AO160">
        <v>0</v>
      </c>
      <c r="AP160">
        <v>2</v>
      </c>
      <c r="AQ160" t="s">
        <v>734</v>
      </c>
      <c r="AR160">
        <v>5</v>
      </c>
      <c r="AS160">
        <v>2</v>
      </c>
      <c r="AT160" t="s">
        <v>734</v>
      </c>
      <c r="AU160">
        <v>-7</v>
      </c>
      <c r="AV160">
        <v>2</v>
      </c>
      <c r="AW160" t="s">
        <v>771</v>
      </c>
      <c r="AX160">
        <v>-8</v>
      </c>
      <c r="AY160">
        <v>2</v>
      </c>
      <c r="AZ160" t="s">
        <v>771</v>
      </c>
      <c r="BA160">
        <v>-1</v>
      </c>
      <c r="BB160">
        <v>2</v>
      </c>
      <c r="BC160">
        <v>0</v>
      </c>
      <c r="BD160" t="s">
        <v>9</v>
      </c>
      <c r="BE160">
        <v>2</v>
      </c>
      <c r="BF160">
        <v>0</v>
      </c>
      <c r="BG160" t="s">
        <v>9</v>
      </c>
      <c r="BH160">
        <v>2</v>
      </c>
      <c r="BI160">
        <v>0</v>
      </c>
      <c r="BJ160" t="s">
        <v>9</v>
      </c>
      <c r="BK160">
        <v>2</v>
      </c>
    </row>
    <row r="161" spans="1:63" x14ac:dyDescent="0.25">
      <c r="A161" t="s">
        <v>126</v>
      </c>
      <c r="B161">
        <v>1</v>
      </c>
      <c r="C161">
        <v>3</v>
      </c>
      <c r="D161" t="s">
        <v>126</v>
      </c>
      <c r="E161">
        <v>1</v>
      </c>
      <c r="F161">
        <v>3</v>
      </c>
      <c r="G161" t="s">
        <v>126</v>
      </c>
      <c r="H161">
        <v>18</v>
      </c>
      <c r="I161">
        <v>3</v>
      </c>
      <c r="J161" t="s">
        <v>126</v>
      </c>
      <c r="K161">
        <v>9</v>
      </c>
      <c r="L161">
        <v>3</v>
      </c>
      <c r="M161" t="s">
        <v>126</v>
      </c>
      <c r="N161">
        <v>9</v>
      </c>
      <c r="O161">
        <v>3</v>
      </c>
      <c r="P161" t="s">
        <v>126</v>
      </c>
      <c r="Q161">
        <v>14</v>
      </c>
      <c r="R161">
        <v>3</v>
      </c>
      <c r="S161" t="s">
        <v>126</v>
      </c>
      <c r="T161">
        <v>-2</v>
      </c>
      <c r="U161">
        <v>3</v>
      </c>
      <c r="V161" t="s">
        <v>126</v>
      </c>
      <c r="W161">
        <v>1</v>
      </c>
      <c r="X161">
        <v>3</v>
      </c>
      <c r="Y161" t="s">
        <v>126</v>
      </c>
      <c r="Z161">
        <v>1</v>
      </c>
      <c r="AA161">
        <v>3</v>
      </c>
      <c r="AB161" t="s">
        <v>126</v>
      </c>
      <c r="AC161">
        <v>0</v>
      </c>
      <c r="AD161">
        <v>3</v>
      </c>
      <c r="AE161" t="s">
        <v>345</v>
      </c>
      <c r="AF161">
        <v>4</v>
      </c>
      <c r="AG161">
        <v>3</v>
      </c>
      <c r="AH161" t="s">
        <v>126</v>
      </c>
      <c r="AI161">
        <v>-7</v>
      </c>
      <c r="AJ161">
        <v>3</v>
      </c>
      <c r="AK161">
        <v>0</v>
      </c>
      <c r="AL161" t="s">
        <v>9</v>
      </c>
      <c r="AM161">
        <v>3</v>
      </c>
      <c r="AN161" t="s">
        <v>126</v>
      </c>
      <c r="AO161">
        <v>0</v>
      </c>
      <c r="AP161">
        <v>3</v>
      </c>
      <c r="AQ161" t="s">
        <v>153</v>
      </c>
      <c r="AR161">
        <v>5</v>
      </c>
      <c r="AS161">
        <v>3</v>
      </c>
      <c r="AT161" t="s">
        <v>153</v>
      </c>
      <c r="AU161">
        <v>-7</v>
      </c>
      <c r="AV161">
        <v>3</v>
      </c>
      <c r="AW161" t="s">
        <v>604</v>
      </c>
      <c r="AX161">
        <v>-8</v>
      </c>
      <c r="AY161">
        <v>3</v>
      </c>
      <c r="AZ161" t="s">
        <v>707</v>
      </c>
      <c r="BA161">
        <v>-1</v>
      </c>
      <c r="BB161">
        <v>3</v>
      </c>
      <c r="BC161">
        <v>0</v>
      </c>
      <c r="BD161" t="s">
        <v>9</v>
      </c>
      <c r="BE161">
        <v>3</v>
      </c>
      <c r="BF161">
        <v>0</v>
      </c>
      <c r="BG161" t="s">
        <v>9</v>
      </c>
      <c r="BH161">
        <v>3</v>
      </c>
      <c r="BI161">
        <v>0</v>
      </c>
      <c r="BJ161" t="s">
        <v>9</v>
      </c>
      <c r="BK161">
        <v>3</v>
      </c>
    </row>
    <row r="162" spans="1:63" x14ac:dyDescent="0.25">
      <c r="A162" t="s">
        <v>707</v>
      </c>
      <c r="B162">
        <v>1</v>
      </c>
      <c r="C162">
        <v>4</v>
      </c>
      <c r="D162" t="s">
        <v>707</v>
      </c>
      <c r="E162">
        <v>1</v>
      </c>
      <c r="F162">
        <v>4</v>
      </c>
      <c r="G162" t="s">
        <v>707</v>
      </c>
      <c r="H162">
        <v>18</v>
      </c>
      <c r="I162">
        <v>4</v>
      </c>
      <c r="J162" t="s">
        <v>707</v>
      </c>
      <c r="K162">
        <v>9</v>
      </c>
      <c r="L162">
        <v>4</v>
      </c>
      <c r="M162" t="s">
        <v>707</v>
      </c>
      <c r="N162">
        <v>9</v>
      </c>
      <c r="O162">
        <v>4</v>
      </c>
      <c r="P162" t="s">
        <v>707</v>
      </c>
      <c r="Q162">
        <v>14</v>
      </c>
      <c r="R162">
        <v>4</v>
      </c>
      <c r="S162" t="s">
        <v>707</v>
      </c>
      <c r="T162">
        <v>-2</v>
      </c>
      <c r="U162">
        <v>4</v>
      </c>
      <c r="V162" t="s">
        <v>707</v>
      </c>
      <c r="W162">
        <v>1</v>
      </c>
      <c r="X162">
        <v>4</v>
      </c>
      <c r="Y162" t="s">
        <v>707</v>
      </c>
      <c r="Z162">
        <v>1</v>
      </c>
      <c r="AA162">
        <v>4</v>
      </c>
      <c r="AB162" t="s">
        <v>707</v>
      </c>
      <c r="AC162">
        <v>0</v>
      </c>
      <c r="AD162">
        <v>4</v>
      </c>
      <c r="AE162" t="s">
        <v>126</v>
      </c>
      <c r="AF162">
        <v>4</v>
      </c>
      <c r="AG162">
        <v>4</v>
      </c>
      <c r="AH162" t="s">
        <v>707</v>
      </c>
      <c r="AI162">
        <v>-7</v>
      </c>
      <c r="AJ162">
        <v>4</v>
      </c>
      <c r="AK162">
        <v>0</v>
      </c>
      <c r="AL162">
        <v>0</v>
      </c>
      <c r="AM162">
        <v>4</v>
      </c>
      <c r="AN162" t="s">
        <v>707</v>
      </c>
      <c r="AO162">
        <v>0</v>
      </c>
      <c r="AP162">
        <v>4</v>
      </c>
      <c r="AQ162" t="s">
        <v>126</v>
      </c>
      <c r="AR162">
        <v>5</v>
      </c>
      <c r="AS162">
        <v>4</v>
      </c>
      <c r="AT162" t="s">
        <v>126</v>
      </c>
      <c r="AU162">
        <v>-7</v>
      </c>
      <c r="AV162">
        <v>4</v>
      </c>
      <c r="AW162" t="s">
        <v>126</v>
      </c>
      <c r="AX162">
        <v>-8</v>
      </c>
      <c r="AY162">
        <v>4</v>
      </c>
      <c r="AZ162" t="s">
        <v>126</v>
      </c>
      <c r="BA162">
        <v>-1</v>
      </c>
      <c r="BB162">
        <v>4</v>
      </c>
      <c r="BC162">
        <v>0</v>
      </c>
      <c r="BD162">
        <v>0</v>
      </c>
      <c r="BE162">
        <v>4</v>
      </c>
      <c r="BF162">
        <v>0</v>
      </c>
      <c r="BG162">
        <v>0</v>
      </c>
      <c r="BH162">
        <v>4</v>
      </c>
      <c r="BI162">
        <v>0</v>
      </c>
      <c r="BJ162">
        <v>0</v>
      </c>
      <c r="BK162">
        <v>4</v>
      </c>
    </row>
    <row r="163" spans="1:63" x14ac:dyDescent="0.25">
      <c r="A163" t="s">
        <v>562</v>
      </c>
      <c r="B163">
        <v>-23</v>
      </c>
      <c r="C163">
        <v>1</v>
      </c>
      <c r="D163" t="s">
        <v>562</v>
      </c>
      <c r="E163">
        <v>-19</v>
      </c>
      <c r="F163">
        <v>1</v>
      </c>
      <c r="G163" t="s">
        <v>562</v>
      </c>
      <c r="H163">
        <v>-25</v>
      </c>
      <c r="I163">
        <v>1</v>
      </c>
      <c r="J163" t="s">
        <v>725</v>
      </c>
      <c r="K163">
        <v>3</v>
      </c>
      <c r="L163">
        <v>1</v>
      </c>
      <c r="M163" t="s">
        <v>725</v>
      </c>
      <c r="N163">
        <v>-17</v>
      </c>
      <c r="O163">
        <v>1</v>
      </c>
      <c r="P163" t="s">
        <v>916</v>
      </c>
      <c r="Q163">
        <v>-5</v>
      </c>
      <c r="R163">
        <v>1</v>
      </c>
      <c r="S163" t="s">
        <v>562</v>
      </c>
      <c r="T163">
        <v>-19</v>
      </c>
      <c r="U163">
        <v>1</v>
      </c>
      <c r="V163" t="s">
        <v>562</v>
      </c>
      <c r="W163">
        <v>-8</v>
      </c>
      <c r="X163">
        <v>1</v>
      </c>
      <c r="Y163" t="s">
        <v>561</v>
      </c>
      <c r="Z163">
        <v>-6</v>
      </c>
      <c r="AA163">
        <v>1</v>
      </c>
      <c r="AB163" t="s">
        <v>20</v>
      </c>
      <c r="AC163">
        <v>3</v>
      </c>
      <c r="AD163">
        <v>1</v>
      </c>
      <c r="AE163" t="s">
        <v>20</v>
      </c>
      <c r="AF163">
        <v>-36</v>
      </c>
      <c r="AG163">
        <v>1</v>
      </c>
      <c r="AH163" t="s">
        <v>562</v>
      </c>
      <c r="AI163">
        <v>-15</v>
      </c>
      <c r="AJ163">
        <v>1</v>
      </c>
      <c r="AK163" t="s">
        <v>20</v>
      </c>
      <c r="AL163">
        <v>1</v>
      </c>
      <c r="AM163">
        <v>1</v>
      </c>
      <c r="AN163" t="s">
        <v>20</v>
      </c>
      <c r="AO163">
        <v>-3</v>
      </c>
      <c r="AP163">
        <v>1</v>
      </c>
      <c r="AQ163" t="s">
        <v>393</v>
      </c>
      <c r="AR163">
        <v>-4</v>
      </c>
      <c r="AS163">
        <v>1</v>
      </c>
      <c r="AT163" t="s">
        <v>20</v>
      </c>
      <c r="AU163">
        <v>6</v>
      </c>
      <c r="AV163">
        <v>1</v>
      </c>
      <c r="AW163" t="s">
        <v>398</v>
      </c>
      <c r="AX163">
        <v>4</v>
      </c>
      <c r="AY163">
        <v>1</v>
      </c>
      <c r="AZ163" t="s">
        <v>45</v>
      </c>
      <c r="BA163">
        <v>-6</v>
      </c>
      <c r="BB163">
        <v>1</v>
      </c>
      <c r="BE163">
        <v>1</v>
      </c>
      <c r="BH163">
        <v>1</v>
      </c>
      <c r="BK163">
        <v>1</v>
      </c>
    </row>
    <row r="164" spans="1:63" x14ac:dyDescent="0.25">
      <c r="A164" t="s">
        <v>20</v>
      </c>
      <c r="B164">
        <v>-23</v>
      </c>
      <c r="C164">
        <v>2</v>
      </c>
      <c r="D164" t="s">
        <v>725</v>
      </c>
      <c r="E164">
        <v>-19</v>
      </c>
      <c r="F164">
        <v>2</v>
      </c>
      <c r="G164" t="s">
        <v>725</v>
      </c>
      <c r="H164">
        <v>-25</v>
      </c>
      <c r="I164">
        <v>2</v>
      </c>
      <c r="J164" t="s">
        <v>134</v>
      </c>
      <c r="K164">
        <v>3</v>
      </c>
      <c r="L164">
        <v>2</v>
      </c>
      <c r="M164" t="s">
        <v>740</v>
      </c>
      <c r="N164">
        <v>-17</v>
      </c>
      <c r="O164">
        <v>2</v>
      </c>
      <c r="P164" t="s">
        <v>124</v>
      </c>
      <c r="Q164">
        <v>-5</v>
      </c>
      <c r="R164">
        <v>2</v>
      </c>
      <c r="S164">
        <v>0</v>
      </c>
      <c r="T164">
        <v>-19</v>
      </c>
      <c r="U164">
        <v>2</v>
      </c>
      <c r="V164" t="s">
        <v>398</v>
      </c>
      <c r="W164">
        <v>-8</v>
      </c>
      <c r="X164">
        <v>2</v>
      </c>
      <c r="Y164" t="s">
        <v>916</v>
      </c>
      <c r="Z164">
        <v>-6</v>
      </c>
      <c r="AA164">
        <v>2</v>
      </c>
      <c r="AB164" t="s">
        <v>916</v>
      </c>
      <c r="AC164">
        <v>3</v>
      </c>
      <c r="AD164">
        <v>2</v>
      </c>
      <c r="AE164" t="s">
        <v>124</v>
      </c>
      <c r="AF164">
        <v>-36</v>
      </c>
      <c r="AG164">
        <v>2</v>
      </c>
      <c r="AH164" t="s">
        <v>769</v>
      </c>
      <c r="AI164">
        <v>-15</v>
      </c>
      <c r="AJ164">
        <v>2</v>
      </c>
      <c r="AK164" t="s">
        <v>700</v>
      </c>
      <c r="AL164">
        <v>1</v>
      </c>
      <c r="AM164">
        <v>2</v>
      </c>
      <c r="AN164" t="s">
        <v>725</v>
      </c>
      <c r="AO164">
        <v>-3</v>
      </c>
      <c r="AP164">
        <v>2</v>
      </c>
      <c r="AQ164" t="s">
        <v>769</v>
      </c>
      <c r="AR164">
        <v>-4</v>
      </c>
      <c r="AS164">
        <v>2</v>
      </c>
      <c r="AT164" t="s">
        <v>15</v>
      </c>
      <c r="AU164">
        <v>6</v>
      </c>
      <c r="AV164">
        <v>2</v>
      </c>
      <c r="AW164" t="s">
        <v>700</v>
      </c>
      <c r="AX164">
        <v>4</v>
      </c>
      <c r="AY164">
        <v>2</v>
      </c>
      <c r="AZ164" t="s">
        <v>725</v>
      </c>
      <c r="BA164">
        <v>-6</v>
      </c>
      <c r="BB164">
        <v>2</v>
      </c>
      <c r="BE164">
        <v>2</v>
      </c>
      <c r="BH164">
        <v>2</v>
      </c>
      <c r="BK164">
        <v>2</v>
      </c>
    </row>
    <row r="165" spans="1:63" x14ac:dyDescent="0.25">
      <c r="A165" t="s">
        <v>345</v>
      </c>
      <c r="B165">
        <v>-23</v>
      </c>
      <c r="C165">
        <v>3</v>
      </c>
      <c r="D165" t="s">
        <v>398</v>
      </c>
      <c r="E165">
        <v>-19</v>
      </c>
      <c r="F165">
        <v>3</v>
      </c>
      <c r="G165" t="s">
        <v>45</v>
      </c>
      <c r="H165">
        <v>-25</v>
      </c>
      <c r="I165">
        <v>3</v>
      </c>
      <c r="J165" t="s">
        <v>45</v>
      </c>
      <c r="K165">
        <v>3</v>
      </c>
      <c r="L165">
        <v>3</v>
      </c>
      <c r="M165" t="s">
        <v>45</v>
      </c>
      <c r="N165">
        <v>-17</v>
      </c>
      <c r="O165">
        <v>3</v>
      </c>
      <c r="P165" t="s">
        <v>740</v>
      </c>
      <c r="Q165">
        <v>-5</v>
      </c>
      <c r="R165">
        <v>3</v>
      </c>
      <c r="S165" t="s">
        <v>45</v>
      </c>
      <c r="T165">
        <v>-19</v>
      </c>
      <c r="U165">
        <v>3</v>
      </c>
      <c r="V165" t="s">
        <v>733</v>
      </c>
      <c r="W165">
        <v>-8</v>
      </c>
      <c r="X165">
        <v>3</v>
      </c>
      <c r="Y165" t="s">
        <v>740</v>
      </c>
      <c r="Z165">
        <v>-6</v>
      </c>
      <c r="AA165">
        <v>3</v>
      </c>
      <c r="AB165" t="s">
        <v>134</v>
      </c>
      <c r="AC165">
        <v>3</v>
      </c>
      <c r="AD165">
        <v>3</v>
      </c>
      <c r="AE165" t="s">
        <v>45</v>
      </c>
      <c r="AF165">
        <v>-36</v>
      </c>
      <c r="AG165">
        <v>3</v>
      </c>
      <c r="AH165" t="s">
        <v>771</v>
      </c>
      <c r="AI165">
        <v>-15</v>
      </c>
      <c r="AJ165">
        <v>3</v>
      </c>
      <c r="AK165" t="s">
        <v>628</v>
      </c>
      <c r="AL165">
        <v>1</v>
      </c>
      <c r="AM165">
        <v>3</v>
      </c>
      <c r="AN165" t="s">
        <v>916</v>
      </c>
      <c r="AO165">
        <v>-3</v>
      </c>
      <c r="AP165">
        <v>3</v>
      </c>
      <c r="AQ165" t="s">
        <v>733</v>
      </c>
      <c r="AR165">
        <v>-4</v>
      </c>
      <c r="AS165">
        <v>3</v>
      </c>
      <c r="AT165" t="s">
        <v>916</v>
      </c>
      <c r="AU165">
        <v>6</v>
      </c>
      <c r="AV165">
        <v>3</v>
      </c>
      <c r="AW165" t="s">
        <v>734</v>
      </c>
      <c r="AX165">
        <v>4</v>
      </c>
      <c r="AY165">
        <v>3</v>
      </c>
      <c r="AZ165" t="s">
        <v>628</v>
      </c>
      <c r="BA165">
        <v>-6</v>
      </c>
      <c r="BB165">
        <v>3</v>
      </c>
      <c r="BE165">
        <v>3</v>
      </c>
      <c r="BH165">
        <v>3</v>
      </c>
      <c r="BK165">
        <v>3</v>
      </c>
    </row>
    <row r="166" spans="1:63" x14ac:dyDescent="0.25">
      <c r="A166" t="s">
        <v>398</v>
      </c>
      <c r="B166">
        <v>-23</v>
      </c>
      <c r="C166">
        <v>4</v>
      </c>
      <c r="D166" t="s">
        <v>608</v>
      </c>
      <c r="E166">
        <v>-19</v>
      </c>
      <c r="F166">
        <v>4</v>
      </c>
      <c r="G166" t="s">
        <v>134</v>
      </c>
      <c r="H166">
        <v>-25</v>
      </c>
      <c r="I166">
        <v>4</v>
      </c>
      <c r="J166" t="s">
        <v>398</v>
      </c>
      <c r="K166">
        <v>3</v>
      </c>
      <c r="L166">
        <v>4</v>
      </c>
      <c r="M166" t="s">
        <v>398</v>
      </c>
      <c r="N166">
        <v>-17</v>
      </c>
      <c r="O166">
        <v>4</v>
      </c>
      <c r="P166" t="s">
        <v>45</v>
      </c>
      <c r="Q166">
        <v>-5</v>
      </c>
      <c r="R166">
        <v>4</v>
      </c>
      <c r="S166" t="s">
        <v>345</v>
      </c>
      <c r="T166">
        <v>-19</v>
      </c>
      <c r="U166">
        <v>4</v>
      </c>
      <c r="V166" t="s">
        <v>763</v>
      </c>
      <c r="W166">
        <v>-8</v>
      </c>
      <c r="X166">
        <v>4</v>
      </c>
      <c r="Y166" t="s">
        <v>763</v>
      </c>
      <c r="Z166">
        <v>-6</v>
      </c>
      <c r="AA166">
        <v>4</v>
      </c>
      <c r="AB166" t="s">
        <v>345</v>
      </c>
      <c r="AC166">
        <v>3</v>
      </c>
      <c r="AD166">
        <v>4</v>
      </c>
      <c r="AE166" t="s">
        <v>15</v>
      </c>
      <c r="AF166">
        <v>-36</v>
      </c>
      <c r="AG166">
        <v>4</v>
      </c>
      <c r="AH166" t="s">
        <v>763</v>
      </c>
      <c r="AI166">
        <v>-15</v>
      </c>
      <c r="AJ166">
        <v>4</v>
      </c>
      <c r="AK166" t="s">
        <v>134</v>
      </c>
      <c r="AL166">
        <v>1</v>
      </c>
      <c r="AM166">
        <v>4</v>
      </c>
      <c r="AN166" t="s">
        <v>763</v>
      </c>
      <c r="AO166">
        <v>-3</v>
      </c>
      <c r="AP166">
        <v>4</v>
      </c>
      <c r="AQ166" t="s">
        <v>763</v>
      </c>
      <c r="AR166">
        <v>-4</v>
      </c>
      <c r="AS166">
        <v>4</v>
      </c>
      <c r="AT166" t="s">
        <v>134</v>
      </c>
      <c r="AU166">
        <v>6</v>
      </c>
      <c r="AV166">
        <v>4</v>
      </c>
      <c r="AW166" t="s">
        <v>763</v>
      </c>
      <c r="AX166">
        <v>4</v>
      </c>
      <c r="AY166">
        <v>4</v>
      </c>
      <c r="AZ166" t="s">
        <v>763</v>
      </c>
      <c r="BA166">
        <v>-6</v>
      </c>
      <c r="BB166">
        <v>4</v>
      </c>
      <c r="BE166">
        <v>4</v>
      </c>
      <c r="BH166">
        <v>4</v>
      </c>
      <c r="BK166">
        <v>4</v>
      </c>
    </row>
    <row r="167" spans="1:63" x14ac:dyDescent="0.25">
      <c r="A167" t="s">
        <v>124</v>
      </c>
      <c r="B167">
        <v>-20</v>
      </c>
      <c r="C167">
        <v>1</v>
      </c>
      <c r="D167" t="s">
        <v>124</v>
      </c>
      <c r="E167">
        <v>0</v>
      </c>
      <c r="F167">
        <v>1</v>
      </c>
      <c r="G167" t="s">
        <v>20</v>
      </c>
      <c r="H167">
        <v>-2</v>
      </c>
      <c r="I167">
        <v>1</v>
      </c>
      <c r="J167" t="s">
        <v>20</v>
      </c>
      <c r="K167">
        <v>-3</v>
      </c>
      <c r="L167">
        <v>1</v>
      </c>
      <c r="M167" t="s">
        <v>20</v>
      </c>
      <c r="N167">
        <v>3</v>
      </c>
      <c r="O167">
        <v>1</v>
      </c>
      <c r="P167" t="s">
        <v>20</v>
      </c>
      <c r="Q167">
        <v>4</v>
      </c>
      <c r="R167">
        <v>1</v>
      </c>
      <c r="S167" t="s">
        <v>725</v>
      </c>
      <c r="T167">
        <v>1</v>
      </c>
      <c r="U167">
        <v>1</v>
      </c>
      <c r="V167" t="s">
        <v>20</v>
      </c>
      <c r="W167">
        <v>-13</v>
      </c>
      <c r="X167">
        <v>1</v>
      </c>
      <c r="Y167" t="s">
        <v>20</v>
      </c>
      <c r="Z167">
        <v>9</v>
      </c>
      <c r="AA167">
        <v>1</v>
      </c>
      <c r="AB167" t="s">
        <v>398</v>
      </c>
      <c r="AC167">
        <v>6</v>
      </c>
      <c r="AD167">
        <v>1</v>
      </c>
      <c r="AE167" t="s">
        <v>725</v>
      </c>
      <c r="AF167">
        <v>-17</v>
      </c>
      <c r="AG167">
        <v>1</v>
      </c>
      <c r="AH167" t="s">
        <v>398</v>
      </c>
      <c r="AI167">
        <v>-17</v>
      </c>
      <c r="AJ167">
        <v>1</v>
      </c>
      <c r="AK167" t="s">
        <v>561</v>
      </c>
      <c r="AL167">
        <v>-12</v>
      </c>
      <c r="AM167">
        <v>1</v>
      </c>
      <c r="AN167" t="s">
        <v>393</v>
      </c>
      <c r="AO167">
        <v>19</v>
      </c>
      <c r="AP167">
        <v>1</v>
      </c>
      <c r="AQ167" t="s">
        <v>858</v>
      </c>
      <c r="AR167">
        <v>-8</v>
      </c>
      <c r="AS167">
        <v>1</v>
      </c>
      <c r="AT167" t="s">
        <v>393</v>
      </c>
      <c r="AU167">
        <v>-1</v>
      </c>
      <c r="AV167">
        <v>1</v>
      </c>
      <c r="AW167" t="s">
        <v>45</v>
      </c>
      <c r="AX167">
        <v>-5</v>
      </c>
      <c r="AY167">
        <v>1</v>
      </c>
      <c r="AZ167" t="s">
        <v>562</v>
      </c>
      <c r="BA167">
        <v>-16</v>
      </c>
      <c r="BB167">
        <v>1</v>
      </c>
      <c r="BE167">
        <v>1</v>
      </c>
      <c r="BH167">
        <v>1</v>
      </c>
      <c r="BK167">
        <v>1</v>
      </c>
    </row>
    <row r="168" spans="1:63" x14ac:dyDescent="0.25">
      <c r="A168" t="s">
        <v>45</v>
      </c>
      <c r="B168">
        <v>-20</v>
      </c>
      <c r="C168">
        <v>2</v>
      </c>
      <c r="D168" t="s">
        <v>916</v>
      </c>
      <c r="E168">
        <v>0</v>
      </c>
      <c r="F168">
        <v>2</v>
      </c>
      <c r="G168" t="s">
        <v>916</v>
      </c>
      <c r="H168">
        <v>-2</v>
      </c>
      <c r="I168">
        <v>2</v>
      </c>
      <c r="J168" t="s">
        <v>700</v>
      </c>
      <c r="K168">
        <v>-3</v>
      </c>
      <c r="L168">
        <v>2</v>
      </c>
      <c r="M168" t="s">
        <v>700</v>
      </c>
      <c r="N168">
        <v>3</v>
      </c>
      <c r="O168">
        <v>2</v>
      </c>
      <c r="P168" t="s">
        <v>700</v>
      </c>
      <c r="Q168">
        <v>4</v>
      </c>
      <c r="R168">
        <v>2</v>
      </c>
      <c r="S168" t="s">
        <v>916</v>
      </c>
      <c r="T168">
        <v>1</v>
      </c>
      <c r="U168">
        <v>2</v>
      </c>
      <c r="V168" t="s">
        <v>725</v>
      </c>
      <c r="W168">
        <v>-13</v>
      </c>
      <c r="X168">
        <v>2</v>
      </c>
      <c r="Y168" t="s">
        <v>725</v>
      </c>
      <c r="Z168">
        <v>9</v>
      </c>
      <c r="AA168">
        <v>2</v>
      </c>
      <c r="AB168" t="s">
        <v>45</v>
      </c>
      <c r="AC168">
        <v>6</v>
      </c>
      <c r="AD168">
        <v>2</v>
      </c>
      <c r="AE168" t="s">
        <v>916</v>
      </c>
      <c r="AF168">
        <v>-17</v>
      </c>
      <c r="AG168">
        <v>2</v>
      </c>
      <c r="AH168" t="s">
        <v>916</v>
      </c>
      <c r="AI168">
        <v>-17</v>
      </c>
      <c r="AJ168">
        <v>2</v>
      </c>
      <c r="AK168" t="s">
        <v>15</v>
      </c>
      <c r="AL168">
        <v>-12</v>
      </c>
      <c r="AM168">
        <v>2</v>
      </c>
      <c r="AN168" t="s">
        <v>769</v>
      </c>
      <c r="AO168">
        <v>19</v>
      </c>
      <c r="AP168">
        <v>2</v>
      </c>
      <c r="AQ168" t="s">
        <v>562</v>
      </c>
      <c r="AR168">
        <v>-8</v>
      </c>
      <c r="AS168">
        <v>2</v>
      </c>
      <c r="AT168" t="s">
        <v>769</v>
      </c>
      <c r="AU168">
        <v>-1</v>
      </c>
      <c r="AV168">
        <v>2</v>
      </c>
      <c r="AW168" t="s">
        <v>769</v>
      </c>
      <c r="AX168">
        <v>-5</v>
      </c>
      <c r="AY168">
        <v>2</v>
      </c>
      <c r="AZ168" t="s">
        <v>393</v>
      </c>
      <c r="BA168">
        <v>-16</v>
      </c>
      <c r="BB168">
        <v>2</v>
      </c>
      <c r="BE168">
        <v>2</v>
      </c>
      <c r="BH168">
        <v>2</v>
      </c>
      <c r="BK168">
        <v>2</v>
      </c>
    </row>
    <row r="169" spans="1:63" x14ac:dyDescent="0.25">
      <c r="A169" t="s">
        <v>733</v>
      </c>
      <c r="B169">
        <v>-20</v>
      </c>
      <c r="C169">
        <v>3</v>
      </c>
      <c r="D169" t="s">
        <v>134</v>
      </c>
      <c r="E169">
        <v>0</v>
      </c>
      <c r="F169">
        <v>3</v>
      </c>
      <c r="G169" t="s">
        <v>696</v>
      </c>
      <c r="H169">
        <v>-2</v>
      </c>
      <c r="I169">
        <v>3</v>
      </c>
      <c r="J169" t="s">
        <v>696</v>
      </c>
      <c r="K169">
        <v>-3</v>
      </c>
      <c r="L169">
        <v>3</v>
      </c>
      <c r="M169" t="s">
        <v>696</v>
      </c>
      <c r="N169">
        <v>3</v>
      </c>
      <c r="O169">
        <v>3</v>
      </c>
      <c r="P169" t="s">
        <v>696</v>
      </c>
      <c r="Q169">
        <v>4</v>
      </c>
      <c r="R169">
        <v>3</v>
      </c>
      <c r="S169" t="s">
        <v>696</v>
      </c>
      <c r="T169">
        <v>1</v>
      </c>
      <c r="U169">
        <v>3</v>
      </c>
      <c r="V169" t="s">
        <v>696</v>
      </c>
      <c r="W169">
        <v>-13</v>
      </c>
      <c r="X169">
        <v>3</v>
      </c>
      <c r="Y169" t="s">
        <v>696</v>
      </c>
      <c r="Z169">
        <v>9</v>
      </c>
      <c r="AA169">
        <v>3</v>
      </c>
      <c r="AB169" t="s">
        <v>696</v>
      </c>
      <c r="AC169">
        <v>6</v>
      </c>
      <c r="AD169">
        <v>3</v>
      </c>
      <c r="AE169" t="s">
        <v>398</v>
      </c>
      <c r="AF169">
        <v>-17</v>
      </c>
      <c r="AG169">
        <v>3</v>
      </c>
      <c r="AH169" t="s">
        <v>700</v>
      </c>
      <c r="AI169">
        <v>-17</v>
      </c>
      <c r="AJ169">
        <v>3</v>
      </c>
      <c r="AK169" t="s">
        <v>763</v>
      </c>
      <c r="AL169">
        <v>-12</v>
      </c>
      <c r="AM169">
        <v>3</v>
      </c>
      <c r="AN169" t="s">
        <v>733</v>
      </c>
      <c r="AO169">
        <v>19</v>
      </c>
      <c r="AP169">
        <v>3</v>
      </c>
      <c r="AQ169" t="s">
        <v>15</v>
      </c>
      <c r="AR169">
        <v>-8</v>
      </c>
      <c r="AS169">
        <v>3</v>
      </c>
      <c r="AT169" t="s">
        <v>733</v>
      </c>
      <c r="AU169">
        <v>-1</v>
      </c>
      <c r="AV169">
        <v>3</v>
      </c>
      <c r="AW169" t="s">
        <v>733</v>
      </c>
      <c r="AX169">
        <v>-5</v>
      </c>
      <c r="AY169">
        <v>3</v>
      </c>
      <c r="AZ169" t="s">
        <v>733</v>
      </c>
      <c r="BA169">
        <v>-16</v>
      </c>
      <c r="BB169">
        <v>3</v>
      </c>
      <c r="BE169">
        <v>3</v>
      </c>
      <c r="BH169">
        <v>3</v>
      </c>
      <c r="BK169">
        <v>3</v>
      </c>
    </row>
    <row r="170" spans="1:63" x14ac:dyDescent="0.25">
      <c r="A170" t="s">
        <v>15</v>
      </c>
      <c r="B170">
        <v>-20</v>
      </c>
      <c r="C170">
        <v>4</v>
      </c>
      <c r="D170" t="s">
        <v>15</v>
      </c>
      <c r="E170">
        <v>0</v>
      </c>
      <c r="F170">
        <v>4</v>
      </c>
      <c r="G170" t="s">
        <v>15</v>
      </c>
      <c r="H170">
        <v>-2</v>
      </c>
      <c r="I170">
        <v>4</v>
      </c>
      <c r="J170" t="s">
        <v>15</v>
      </c>
      <c r="K170">
        <v>-3</v>
      </c>
      <c r="L170">
        <v>4</v>
      </c>
      <c r="M170" t="s">
        <v>15</v>
      </c>
      <c r="N170">
        <v>3</v>
      </c>
      <c r="O170">
        <v>4</v>
      </c>
      <c r="P170" t="s">
        <v>15</v>
      </c>
      <c r="Q170">
        <v>4</v>
      </c>
      <c r="R170">
        <v>4</v>
      </c>
      <c r="S170" t="s">
        <v>15</v>
      </c>
      <c r="T170">
        <v>1</v>
      </c>
      <c r="U170">
        <v>4</v>
      </c>
      <c r="V170" t="s">
        <v>15</v>
      </c>
      <c r="W170">
        <v>-13</v>
      </c>
      <c r="X170">
        <v>4</v>
      </c>
      <c r="Y170" t="s">
        <v>15</v>
      </c>
      <c r="Z170">
        <v>9</v>
      </c>
      <c r="AA170">
        <v>4</v>
      </c>
      <c r="AB170" t="s">
        <v>15</v>
      </c>
      <c r="AC170">
        <v>6</v>
      </c>
      <c r="AD170">
        <v>4</v>
      </c>
      <c r="AE170" t="s">
        <v>608</v>
      </c>
      <c r="AF170">
        <v>-17</v>
      </c>
      <c r="AG170">
        <v>4</v>
      </c>
      <c r="AH170" t="s">
        <v>734</v>
      </c>
      <c r="AI170">
        <v>-17</v>
      </c>
      <c r="AJ170">
        <v>4</v>
      </c>
      <c r="AK170" t="s">
        <v>608</v>
      </c>
      <c r="AL170">
        <v>-12</v>
      </c>
      <c r="AM170">
        <v>4</v>
      </c>
      <c r="AN170" t="s">
        <v>402</v>
      </c>
      <c r="AO170">
        <v>19</v>
      </c>
      <c r="AP170">
        <v>4</v>
      </c>
      <c r="AQ170" t="s">
        <v>700</v>
      </c>
      <c r="AR170">
        <v>-8</v>
      </c>
      <c r="AS170">
        <v>4</v>
      </c>
      <c r="AT170" t="s">
        <v>402</v>
      </c>
      <c r="AU170">
        <v>-1</v>
      </c>
      <c r="AV170">
        <v>4</v>
      </c>
      <c r="AW170" t="s">
        <v>402</v>
      </c>
      <c r="AX170">
        <v>-5</v>
      </c>
      <c r="AY170">
        <v>4</v>
      </c>
      <c r="AZ170" t="s">
        <v>134</v>
      </c>
      <c r="BA170">
        <v>-16</v>
      </c>
      <c r="BB170">
        <v>4</v>
      </c>
      <c r="BE170">
        <v>4</v>
      </c>
      <c r="BH170">
        <v>4</v>
      </c>
      <c r="BK170">
        <v>4</v>
      </c>
    </row>
    <row r="171" spans="1:63" x14ac:dyDescent="0.25">
      <c r="A171" t="s">
        <v>393</v>
      </c>
      <c r="B171">
        <v>2</v>
      </c>
      <c r="C171">
        <v>1</v>
      </c>
      <c r="D171" t="s">
        <v>858</v>
      </c>
      <c r="E171">
        <v>0</v>
      </c>
      <c r="F171">
        <v>1</v>
      </c>
      <c r="G171" t="s">
        <v>393</v>
      </c>
      <c r="H171">
        <v>-20</v>
      </c>
      <c r="I171">
        <v>1</v>
      </c>
      <c r="J171" t="s">
        <v>393</v>
      </c>
      <c r="K171">
        <v>-2</v>
      </c>
      <c r="L171">
        <v>1</v>
      </c>
      <c r="M171" t="s">
        <v>393</v>
      </c>
      <c r="N171">
        <v>10</v>
      </c>
      <c r="O171">
        <v>1</v>
      </c>
      <c r="P171" t="s">
        <v>393</v>
      </c>
      <c r="Q171">
        <v>18</v>
      </c>
      <c r="R171">
        <v>1</v>
      </c>
      <c r="S171" t="s">
        <v>393</v>
      </c>
      <c r="T171">
        <v>13</v>
      </c>
      <c r="U171">
        <v>1</v>
      </c>
      <c r="V171" t="s">
        <v>45</v>
      </c>
      <c r="W171">
        <v>-9</v>
      </c>
      <c r="X171">
        <v>1</v>
      </c>
      <c r="Y171" t="s">
        <v>769</v>
      </c>
      <c r="Z171">
        <v>10</v>
      </c>
      <c r="AA171">
        <v>1</v>
      </c>
      <c r="AB171" t="s">
        <v>393</v>
      </c>
      <c r="AC171">
        <v>10</v>
      </c>
      <c r="AD171">
        <v>1</v>
      </c>
      <c r="AE171" t="s">
        <v>562</v>
      </c>
      <c r="AF171">
        <v>-7</v>
      </c>
      <c r="AG171">
        <v>1</v>
      </c>
      <c r="AH171" t="s">
        <v>561</v>
      </c>
      <c r="AI171">
        <v>6</v>
      </c>
      <c r="AJ171">
        <v>1</v>
      </c>
      <c r="AK171" t="s">
        <v>562</v>
      </c>
      <c r="AL171">
        <v>4</v>
      </c>
      <c r="AM171">
        <v>1</v>
      </c>
      <c r="AN171" t="s">
        <v>561</v>
      </c>
      <c r="AO171">
        <v>4</v>
      </c>
      <c r="AP171">
        <v>1</v>
      </c>
      <c r="AQ171" t="s">
        <v>561</v>
      </c>
      <c r="AR171">
        <v>-5</v>
      </c>
      <c r="AS171">
        <v>1</v>
      </c>
      <c r="AT171" t="s">
        <v>561</v>
      </c>
      <c r="AU171">
        <v>-3</v>
      </c>
      <c r="AV171">
        <v>1</v>
      </c>
      <c r="AW171" t="s">
        <v>561</v>
      </c>
      <c r="AX171">
        <v>-2</v>
      </c>
      <c r="AY171">
        <v>1</v>
      </c>
      <c r="AZ171" t="s">
        <v>561</v>
      </c>
      <c r="BA171">
        <v>-19</v>
      </c>
      <c r="BB171">
        <v>1</v>
      </c>
      <c r="BE171">
        <v>1</v>
      </c>
      <c r="BH171">
        <v>1</v>
      </c>
      <c r="BK171">
        <v>1</v>
      </c>
    </row>
    <row r="172" spans="1:63" x14ac:dyDescent="0.25">
      <c r="A172" t="s">
        <v>769</v>
      </c>
      <c r="B172">
        <v>2</v>
      </c>
      <c r="C172">
        <v>2</v>
      </c>
      <c r="D172" t="s">
        <v>769</v>
      </c>
      <c r="E172">
        <v>0</v>
      </c>
      <c r="F172">
        <v>2</v>
      </c>
      <c r="G172" t="s">
        <v>769</v>
      </c>
      <c r="H172">
        <v>-20</v>
      </c>
      <c r="I172">
        <v>2</v>
      </c>
      <c r="J172" t="s">
        <v>769</v>
      </c>
      <c r="K172">
        <v>-2</v>
      </c>
      <c r="L172">
        <v>2</v>
      </c>
      <c r="M172" t="s">
        <v>124</v>
      </c>
      <c r="N172">
        <v>10</v>
      </c>
      <c r="O172">
        <v>2</v>
      </c>
      <c r="P172" t="s">
        <v>398</v>
      </c>
      <c r="Q172">
        <v>18</v>
      </c>
      <c r="R172">
        <v>2</v>
      </c>
      <c r="S172" t="s">
        <v>769</v>
      </c>
      <c r="T172">
        <v>13</v>
      </c>
      <c r="U172">
        <v>2</v>
      </c>
      <c r="V172" t="s">
        <v>393</v>
      </c>
      <c r="W172">
        <v>-9</v>
      </c>
      <c r="X172">
        <v>2</v>
      </c>
      <c r="Y172" t="s">
        <v>393</v>
      </c>
      <c r="Z172">
        <v>10</v>
      </c>
      <c r="AA172">
        <v>2</v>
      </c>
      <c r="AB172" t="s">
        <v>769</v>
      </c>
      <c r="AC172">
        <v>10</v>
      </c>
      <c r="AD172">
        <v>2</v>
      </c>
      <c r="AE172" t="s">
        <v>769</v>
      </c>
      <c r="AF172">
        <v>-7</v>
      </c>
      <c r="AG172">
        <v>2</v>
      </c>
      <c r="AH172" t="s">
        <v>124</v>
      </c>
      <c r="AI172">
        <v>6</v>
      </c>
      <c r="AJ172">
        <v>2</v>
      </c>
      <c r="AK172" t="s">
        <v>393</v>
      </c>
      <c r="AL172">
        <v>4</v>
      </c>
      <c r="AM172">
        <v>2</v>
      </c>
      <c r="AN172" t="s">
        <v>124</v>
      </c>
      <c r="AO172">
        <v>4</v>
      </c>
      <c r="AP172">
        <v>2</v>
      </c>
      <c r="AQ172" t="s">
        <v>124</v>
      </c>
      <c r="AR172">
        <v>-5</v>
      </c>
      <c r="AS172">
        <v>2</v>
      </c>
      <c r="AT172" t="s">
        <v>124</v>
      </c>
      <c r="AU172">
        <v>-3</v>
      </c>
      <c r="AV172">
        <v>2</v>
      </c>
      <c r="AW172" t="s">
        <v>628</v>
      </c>
      <c r="AX172">
        <v>-2</v>
      </c>
      <c r="AY172">
        <v>2</v>
      </c>
      <c r="AZ172">
        <v>0</v>
      </c>
      <c r="BA172">
        <v>-19</v>
      </c>
      <c r="BB172">
        <v>2</v>
      </c>
      <c r="BE172">
        <v>2</v>
      </c>
      <c r="BH172">
        <v>2</v>
      </c>
      <c r="BK172">
        <v>2</v>
      </c>
    </row>
    <row r="173" spans="1:63" x14ac:dyDescent="0.25">
      <c r="A173" t="s">
        <v>134</v>
      </c>
      <c r="B173">
        <v>2</v>
      </c>
      <c r="C173">
        <v>3</v>
      </c>
      <c r="D173" t="s">
        <v>45</v>
      </c>
      <c r="E173">
        <v>0</v>
      </c>
      <c r="F173">
        <v>3</v>
      </c>
      <c r="G173" t="s">
        <v>733</v>
      </c>
      <c r="H173">
        <v>-20</v>
      </c>
      <c r="I173">
        <v>3</v>
      </c>
      <c r="J173" t="s">
        <v>733</v>
      </c>
      <c r="K173">
        <v>-2</v>
      </c>
      <c r="L173">
        <v>3</v>
      </c>
      <c r="M173" t="s">
        <v>733</v>
      </c>
      <c r="N173">
        <v>10</v>
      </c>
      <c r="O173">
        <v>3</v>
      </c>
      <c r="P173" t="s">
        <v>733</v>
      </c>
      <c r="Q173">
        <v>18</v>
      </c>
      <c r="R173">
        <v>3</v>
      </c>
      <c r="S173" t="s">
        <v>740</v>
      </c>
      <c r="T173">
        <v>13</v>
      </c>
      <c r="U173">
        <v>3</v>
      </c>
      <c r="V173" t="s">
        <v>740</v>
      </c>
      <c r="W173">
        <v>-9</v>
      </c>
      <c r="X173">
        <v>3</v>
      </c>
      <c r="Y173" t="s">
        <v>733</v>
      </c>
      <c r="Z173">
        <v>10</v>
      </c>
      <c r="AA173">
        <v>3</v>
      </c>
      <c r="AB173" t="s">
        <v>733</v>
      </c>
      <c r="AC173">
        <v>10</v>
      </c>
      <c r="AD173">
        <v>3</v>
      </c>
      <c r="AE173" t="s">
        <v>740</v>
      </c>
      <c r="AF173">
        <v>-7</v>
      </c>
      <c r="AG173">
        <v>3</v>
      </c>
      <c r="AH173" t="s">
        <v>134</v>
      </c>
      <c r="AI173">
        <v>6</v>
      </c>
      <c r="AJ173">
        <v>3</v>
      </c>
      <c r="AK173" t="s">
        <v>733</v>
      </c>
      <c r="AL173">
        <v>4</v>
      </c>
      <c r="AM173">
        <v>3</v>
      </c>
      <c r="AN173" t="s">
        <v>134</v>
      </c>
      <c r="AO173">
        <v>4</v>
      </c>
      <c r="AP173">
        <v>3</v>
      </c>
      <c r="AQ173" t="s">
        <v>134</v>
      </c>
      <c r="AR173">
        <v>-5</v>
      </c>
      <c r="AS173">
        <v>3</v>
      </c>
      <c r="AT173" t="s">
        <v>628</v>
      </c>
      <c r="AU173">
        <v>-3</v>
      </c>
      <c r="AV173">
        <v>3</v>
      </c>
      <c r="AW173" t="s">
        <v>134</v>
      </c>
      <c r="AX173">
        <v>-2</v>
      </c>
      <c r="AY173">
        <v>3</v>
      </c>
      <c r="AZ173" t="s">
        <v>124</v>
      </c>
      <c r="BA173">
        <v>-19</v>
      </c>
      <c r="BB173">
        <v>3</v>
      </c>
      <c r="BE173">
        <v>3</v>
      </c>
      <c r="BH173">
        <v>3</v>
      </c>
      <c r="BK173">
        <v>3</v>
      </c>
    </row>
    <row r="174" spans="1:63" x14ac:dyDescent="0.25">
      <c r="A174" t="s">
        <v>402</v>
      </c>
      <c r="B174">
        <v>2</v>
      </c>
      <c r="C174">
        <v>4</v>
      </c>
      <c r="D174" t="s">
        <v>402</v>
      </c>
      <c r="E174">
        <v>0</v>
      </c>
      <c r="F174">
        <v>4</v>
      </c>
      <c r="G174" t="s">
        <v>402</v>
      </c>
      <c r="H174">
        <v>-20</v>
      </c>
      <c r="I174">
        <v>4</v>
      </c>
      <c r="J174" t="s">
        <v>402</v>
      </c>
      <c r="K174">
        <v>-2</v>
      </c>
      <c r="L174">
        <v>4</v>
      </c>
      <c r="M174" t="s">
        <v>402</v>
      </c>
      <c r="N174">
        <v>10</v>
      </c>
      <c r="O174">
        <v>4</v>
      </c>
      <c r="P174" t="s">
        <v>402</v>
      </c>
      <c r="Q174">
        <v>18</v>
      </c>
      <c r="R174">
        <v>4</v>
      </c>
      <c r="S174" t="s">
        <v>402</v>
      </c>
      <c r="T174">
        <v>13</v>
      </c>
      <c r="U174">
        <v>4</v>
      </c>
      <c r="V174" t="s">
        <v>402</v>
      </c>
      <c r="W174">
        <v>-9</v>
      </c>
      <c r="X174">
        <v>4</v>
      </c>
      <c r="Y174" t="s">
        <v>402</v>
      </c>
      <c r="Z174">
        <v>10</v>
      </c>
      <c r="AA174">
        <v>4</v>
      </c>
      <c r="AB174" t="s">
        <v>402</v>
      </c>
      <c r="AC174">
        <v>10</v>
      </c>
      <c r="AD174">
        <v>4</v>
      </c>
      <c r="AE174" t="s">
        <v>402</v>
      </c>
      <c r="AF174">
        <v>-7</v>
      </c>
      <c r="AG174">
        <v>4</v>
      </c>
      <c r="AH174" t="s">
        <v>608</v>
      </c>
      <c r="AI174">
        <v>6</v>
      </c>
      <c r="AJ174">
        <v>4</v>
      </c>
      <c r="AK174" t="s">
        <v>402</v>
      </c>
      <c r="AL174">
        <v>4</v>
      </c>
      <c r="AM174">
        <v>4</v>
      </c>
      <c r="AN174" t="s">
        <v>608</v>
      </c>
      <c r="AO174">
        <v>4</v>
      </c>
      <c r="AP174">
        <v>4</v>
      </c>
      <c r="AQ174" t="s">
        <v>608</v>
      </c>
      <c r="AR174">
        <v>-5</v>
      </c>
      <c r="AS174">
        <v>4</v>
      </c>
      <c r="AT174" t="s">
        <v>608</v>
      </c>
      <c r="AU174">
        <v>-3</v>
      </c>
      <c r="AV174">
        <v>4</v>
      </c>
      <c r="AW174" t="s">
        <v>608</v>
      </c>
      <c r="AX174">
        <v>-2</v>
      </c>
      <c r="AY174">
        <v>4</v>
      </c>
      <c r="AZ174" t="s">
        <v>608</v>
      </c>
      <c r="BA174">
        <v>-19</v>
      </c>
      <c r="BB174">
        <v>4</v>
      </c>
      <c r="BE174">
        <v>4</v>
      </c>
      <c r="BH174">
        <v>4</v>
      </c>
      <c r="BK174">
        <v>4</v>
      </c>
    </row>
    <row r="175" spans="1:63" x14ac:dyDescent="0.25">
      <c r="A175" t="s">
        <v>561</v>
      </c>
      <c r="B175">
        <v>-6</v>
      </c>
      <c r="C175">
        <v>1</v>
      </c>
      <c r="D175" t="s">
        <v>561</v>
      </c>
      <c r="E175">
        <v>4</v>
      </c>
      <c r="F175">
        <v>1</v>
      </c>
      <c r="G175" t="s">
        <v>561</v>
      </c>
      <c r="H175">
        <v>-9</v>
      </c>
      <c r="I175">
        <v>1</v>
      </c>
      <c r="J175" t="s">
        <v>561</v>
      </c>
      <c r="K175">
        <v>-5</v>
      </c>
      <c r="L175">
        <v>1</v>
      </c>
      <c r="M175" t="s">
        <v>561</v>
      </c>
      <c r="N175">
        <v>13</v>
      </c>
      <c r="O175">
        <v>1</v>
      </c>
      <c r="P175" t="s">
        <v>561</v>
      </c>
      <c r="Q175">
        <v>-10</v>
      </c>
      <c r="R175">
        <v>1</v>
      </c>
      <c r="S175" t="s">
        <v>561</v>
      </c>
      <c r="T175">
        <v>13</v>
      </c>
      <c r="U175">
        <v>1</v>
      </c>
      <c r="V175" t="s">
        <v>561</v>
      </c>
      <c r="W175">
        <v>5</v>
      </c>
      <c r="X175">
        <v>1</v>
      </c>
      <c r="Y175" t="s">
        <v>562</v>
      </c>
      <c r="Z175">
        <v>5</v>
      </c>
      <c r="AA175">
        <v>1</v>
      </c>
      <c r="AB175" t="s">
        <v>725</v>
      </c>
      <c r="AC175">
        <v>-12</v>
      </c>
      <c r="AD175">
        <v>1</v>
      </c>
      <c r="AE175" t="s">
        <v>561</v>
      </c>
      <c r="AF175">
        <v>-2</v>
      </c>
      <c r="AG175">
        <v>1</v>
      </c>
      <c r="AH175" t="s">
        <v>45</v>
      </c>
      <c r="AI175">
        <v>-16</v>
      </c>
      <c r="AJ175">
        <v>1</v>
      </c>
      <c r="AK175" t="s">
        <v>45</v>
      </c>
      <c r="AL175">
        <v>-4</v>
      </c>
      <c r="AM175">
        <v>1</v>
      </c>
      <c r="AN175" t="s">
        <v>45</v>
      </c>
      <c r="AO175">
        <v>5</v>
      </c>
      <c r="AP175">
        <v>1</v>
      </c>
      <c r="AQ175" t="s">
        <v>45</v>
      </c>
      <c r="AR175">
        <v>-3</v>
      </c>
      <c r="AS175">
        <v>1</v>
      </c>
      <c r="AT175" t="s">
        <v>562</v>
      </c>
      <c r="AU175">
        <v>-26</v>
      </c>
      <c r="AV175">
        <v>1</v>
      </c>
      <c r="AW175" t="s">
        <v>20</v>
      </c>
      <c r="AX175">
        <v>-6</v>
      </c>
      <c r="AY175">
        <v>1</v>
      </c>
      <c r="AZ175" t="s">
        <v>20</v>
      </c>
      <c r="BA175">
        <v>-5</v>
      </c>
      <c r="BB175">
        <v>1</v>
      </c>
      <c r="BE175">
        <v>1</v>
      </c>
      <c r="BH175">
        <v>1</v>
      </c>
      <c r="BK175">
        <v>1</v>
      </c>
    </row>
    <row r="176" spans="1:63" x14ac:dyDescent="0.25">
      <c r="A176" t="s">
        <v>725</v>
      </c>
      <c r="B176">
        <v>-6</v>
      </c>
      <c r="C176">
        <v>2</v>
      </c>
      <c r="D176" t="s">
        <v>502</v>
      </c>
      <c r="E176">
        <v>4</v>
      </c>
      <c r="F176">
        <v>2</v>
      </c>
      <c r="G176" t="s">
        <v>608</v>
      </c>
      <c r="H176">
        <v>-9</v>
      </c>
      <c r="I176">
        <v>2</v>
      </c>
      <c r="J176" t="s">
        <v>124</v>
      </c>
      <c r="K176">
        <v>-5</v>
      </c>
      <c r="L176">
        <v>2</v>
      </c>
      <c r="M176" t="s">
        <v>769</v>
      </c>
      <c r="N176">
        <v>13</v>
      </c>
      <c r="O176">
        <v>2</v>
      </c>
      <c r="P176" t="s">
        <v>562</v>
      </c>
      <c r="Q176">
        <v>-10</v>
      </c>
      <c r="R176">
        <v>2</v>
      </c>
      <c r="S176" t="s">
        <v>124</v>
      </c>
      <c r="T176">
        <v>13</v>
      </c>
      <c r="U176">
        <v>2</v>
      </c>
      <c r="V176" t="s">
        <v>124</v>
      </c>
      <c r="W176">
        <v>5</v>
      </c>
      <c r="X176">
        <v>2</v>
      </c>
      <c r="Y176" t="s">
        <v>398</v>
      </c>
      <c r="Z176">
        <v>5</v>
      </c>
      <c r="AA176">
        <v>2</v>
      </c>
      <c r="AB176" t="s">
        <v>700</v>
      </c>
      <c r="AC176">
        <v>-12</v>
      </c>
      <c r="AD176">
        <v>2</v>
      </c>
      <c r="AE176" t="s">
        <v>393</v>
      </c>
      <c r="AF176">
        <v>-2</v>
      </c>
      <c r="AG176">
        <v>2</v>
      </c>
      <c r="AH176" t="s">
        <v>725</v>
      </c>
      <c r="AI176">
        <v>-16</v>
      </c>
      <c r="AJ176">
        <v>2</v>
      </c>
      <c r="AK176" t="s">
        <v>725</v>
      </c>
      <c r="AL176">
        <v>-4</v>
      </c>
      <c r="AM176">
        <v>2</v>
      </c>
      <c r="AN176" t="s">
        <v>15</v>
      </c>
      <c r="AO176">
        <v>5</v>
      </c>
      <c r="AP176">
        <v>2</v>
      </c>
      <c r="AQ176" t="s">
        <v>725</v>
      </c>
      <c r="AR176">
        <v>-3</v>
      </c>
      <c r="AS176">
        <v>2</v>
      </c>
      <c r="AT176" t="s">
        <v>725</v>
      </c>
      <c r="AU176">
        <v>-26</v>
      </c>
      <c r="AV176">
        <v>2</v>
      </c>
      <c r="AW176" t="s">
        <v>916</v>
      </c>
      <c r="AX176">
        <v>-6</v>
      </c>
      <c r="AY176">
        <v>2</v>
      </c>
      <c r="AZ176" t="s">
        <v>769</v>
      </c>
      <c r="BA176">
        <v>-5</v>
      </c>
      <c r="BB176">
        <v>2</v>
      </c>
      <c r="BE176">
        <v>2</v>
      </c>
      <c r="BH176">
        <v>2</v>
      </c>
      <c r="BK176">
        <v>2</v>
      </c>
    </row>
    <row r="177" spans="1:63" x14ac:dyDescent="0.25">
      <c r="A177" t="s">
        <v>740</v>
      </c>
      <c r="B177">
        <v>-6</v>
      </c>
      <c r="C177">
        <v>3</v>
      </c>
      <c r="D177" t="s">
        <v>740</v>
      </c>
      <c r="E177">
        <v>4</v>
      </c>
      <c r="F177">
        <v>3</v>
      </c>
      <c r="G177" t="s">
        <v>740</v>
      </c>
      <c r="H177">
        <v>-9</v>
      </c>
      <c r="I177">
        <v>3</v>
      </c>
      <c r="J177" t="s">
        <v>740</v>
      </c>
      <c r="K177">
        <v>-5</v>
      </c>
      <c r="L177">
        <v>3</v>
      </c>
      <c r="M177" t="s">
        <v>134</v>
      </c>
      <c r="N177">
        <v>13</v>
      </c>
      <c r="O177">
        <v>3</v>
      </c>
      <c r="P177" t="s">
        <v>134</v>
      </c>
      <c r="Q177">
        <v>-10</v>
      </c>
      <c r="R177">
        <v>3</v>
      </c>
      <c r="S177" t="s">
        <v>134</v>
      </c>
      <c r="T177">
        <v>13</v>
      </c>
      <c r="U177">
        <v>3</v>
      </c>
      <c r="V177" t="s">
        <v>134</v>
      </c>
      <c r="W177">
        <v>5</v>
      </c>
      <c r="X177">
        <v>3</v>
      </c>
      <c r="Y177" t="s">
        <v>134</v>
      </c>
      <c r="Z177">
        <v>5</v>
      </c>
      <c r="AA177">
        <v>3</v>
      </c>
      <c r="AB177" t="s">
        <v>740</v>
      </c>
      <c r="AC177">
        <v>-12</v>
      </c>
      <c r="AD177">
        <v>3</v>
      </c>
      <c r="AE177" t="s">
        <v>700</v>
      </c>
      <c r="AF177">
        <v>-2</v>
      </c>
      <c r="AG177">
        <v>3</v>
      </c>
      <c r="AH177" t="s">
        <v>696</v>
      </c>
      <c r="AI177">
        <v>-16</v>
      </c>
      <c r="AJ177">
        <v>3</v>
      </c>
      <c r="AK177" t="s">
        <v>916</v>
      </c>
      <c r="AL177">
        <v>-4</v>
      </c>
      <c r="AM177">
        <v>3</v>
      </c>
      <c r="AN177" t="s">
        <v>628</v>
      </c>
      <c r="AO177">
        <v>5</v>
      </c>
      <c r="AP177">
        <v>3</v>
      </c>
      <c r="AQ177" t="s">
        <v>628</v>
      </c>
      <c r="AR177">
        <v>-3</v>
      </c>
      <c r="AS177">
        <v>3</v>
      </c>
      <c r="AT177" t="s">
        <v>700</v>
      </c>
      <c r="AU177">
        <v>-26</v>
      </c>
      <c r="AV177">
        <v>3</v>
      </c>
      <c r="AW177" t="s">
        <v>15</v>
      </c>
      <c r="AX177">
        <v>-6</v>
      </c>
      <c r="AY177">
        <v>3</v>
      </c>
      <c r="AZ177" t="s">
        <v>15</v>
      </c>
      <c r="BA177">
        <v>-5</v>
      </c>
      <c r="BB177">
        <v>3</v>
      </c>
      <c r="BE177">
        <v>3</v>
      </c>
      <c r="BH177">
        <v>3</v>
      </c>
      <c r="BK177">
        <v>3</v>
      </c>
    </row>
    <row r="178" spans="1:63" x14ac:dyDescent="0.25">
      <c r="A178" t="s">
        <v>734</v>
      </c>
      <c r="B178">
        <v>-6</v>
      </c>
      <c r="C178">
        <v>4</v>
      </c>
      <c r="D178" t="s">
        <v>734</v>
      </c>
      <c r="E178">
        <v>4</v>
      </c>
      <c r="F178">
        <v>4</v>
      </c>
      <c r="G178" t="s">
        <v>734</v>
      </c>
      <c r="H178">
        <v>-9</v>
      </c>
      <c r="I178">
        <v>4</v>
      </c>
      <c r="J178" t="s">
        <v>608</v>
      </c>
      <c r="K178">
        <v>-5</v>
      </c>
      <c r="L178">
        <v>4</v>
      </c>
      <c r="M178" t="s">
        <v>608</v>
      </c>
      <c r="N178">
        <v>13</v>
      </c>
      <c r="O178">
        <v>4</v>
      </c>
      <c r="P178" t="s">
        <v>608</v>
      </c>
      <c r="Q178">
        <v>-10</v>
      </c>
      <c r="R178">
        <v>4</v>
      </c>
      <c r="S178" t="s">
        <v>608</v>
      </c>
      <c r="T178">
        <v>13</v>
      </c>
      <c r="U178">
        <v>4</v>
      </c>
      <c r="V178" t="s">
        <v>608</v>
      </c>
      <c r="W178">
        <v>5</v>
      </c>
      <c r="X178">
        <v>4</v>
      </c>
      <c r="Y178" t="s">
        <v>608</v>
      </c>
      <c r="Z178">
        <v>5</v>
      </c>
      <c r="AA178">
        <v>4</v>
      </c>
      <c r="AB178" t="s">
        <v>734</v>
      </c>
      <c r="AC178">
        <v>-12</v>
      </c>
      <c r="AD178">
        <v>4</v>
      </c>
      <c r="AE178" t="s">
        <v>734</v>
      </c>
      <c r="AF178">
        <v>-2</v>
      </c>
      <c r="AG178">
        <v>4</v>
      </c>
      <c r="AH178" t="s">
        <v>15</v>
      </c>
      <c r="AI178">
        <v>-16</v>
      </c>
      <c r="AJ178">
        <v>4</v>
      </c>
      <c r="AK178" t="s">
        <v>696</v>
      </c>
      <c r="AL178">
        <v>-4</v>
      </c>
      <c r="AM178">
        <v>4</v>
      </c>
      <c r="AN178" t="s">
        <v>696</v>
      </c>
      <c r="AO178">
        <v>5</v>
      </c>
      <c r="AP178">
        <v>4</v>
      </c>
      <c r="AQ178" t="s">
        <v>696</v>
      </c>
      <c r="AR178">
        <v>-3</v>
      </c>
      <c r="AS178">
        <v>4</v>
      </c>
      <c r="AT178" t="s">
        <v>696</v>
      </c>
      <c r="AU178">
        <v>-26</v>
      </c>
      <c r="AV178">
        <v>4</v>
      </c>
      <c r="AW178" t="s">
        <v>696</v>
      </c>
      <c r="AX178">
        <v>-6</v>
      </c>
      <c r="AY178">
        <v>4</v>
      </c>
      <c r="AZ178" t="s">
        <v>696</v>
      </c>
      <c r="BA178">
        <v>-5</v>
      </c>
      <c r="BB178">
        <v>4</v>
      </c>
      <c r="BE178">
        <v>4</v>
      </c>
      <c r="BH178">
        <v>4</v>
      </c>
      <c r="BK178">
        <v>4</v>
      </c>
    </row>
    <row r="179" spans="1:63" x14ac:dyDescent="0.25">
      <c r="C179">
        <v>1</v>
      </c>
      <c r="F179">
        <v>1</v>
      </c>
      <c r="I179">
        <v>1</v>
      </c>
      <c r="L179">
        <v>1</v>
      </c>
      <c r="O179">
        <v>1</v>
      </c>
      <c r="R179">
        <v>1</v>
      </c>
      <c r="U179">
        <v>1</v>
      </c>
      <c r="X179">
        <v>1</v>
      </c>
      <c r="AA179">
        <v>1</v>
      </c>
      <c r="AD179">
        <v>1</v>
      </c>
      <c r="AG179">
        <v>1</v>
      </c>
      <c r="AJ179">
        <v>1</v>
      </c>
      <c r="AM179">
        <v>1</v>
      </c>
      <c r="AP179">
        <v>1</v>
      </c>
      <c r="AS179">
        <v>1</v>
      </c>
      <c r="AV179">
        <v>1</v>
      </c>
      <c r="AY179">
        <v>1</v>
      </c>
      <c r="BB179">
        <v>1</v>
      </c>
      <c r="BE179">
        <v>1</v>
      </c>
      <c r="BH179">
        <v>1</v>
      </c>
      <c r="BK179">
        <v>1</v>
      </c>
    </row>
    <row r="180" spans="1:63" x14ac:dyDescent="0.25">
      <c r="C180">
        <v>2</v>
      </c>
      <c r="F180">
        <v>2</v>
      </c>
      <c r="I180">
        <v>2</v>
      </c>
      <c r="L180">
        <v>2</v>
      </c>
      <c r="O180">
        <v>2</v>
      </c>
      <c r="R180">
        <v>2</v>
      </c>
      <c r="U180">
        <v>2</v>
      </c>
      <c r="X180">
        <v>2</v>
      </c>
      <c r="AA180">
        <v>2</v>
      </c>
      <c r="AD180">
        <v>2</v>
      </c>
      <c r="AG180">
        <v>2</v>
      </c>
      <c r="AJ180">
        <v>2</v>
      </c>
      <c r="AM180">
        <v>2</v>
      </c>
      <c r="AP180">
        <v>2</v>
      </c>
      <c r="AS180">
        <v>2</v>
      </c>
      <c r="AV180">
        <v>2</v>
      </c>
      <c r="AY180">
        <v>2</v>
      </c>
      <c r="BB180">
        <v>2</v>
      </c>
      <c r="BE180">
        <v>2</v>
      </c>
      <c r="BH180">
        <v>2</v>
      </c>
      <c r="BK180">
        <v>2</v>
      </c>
    </row>
    <row r="181" spans="1:63" x14ac:dyDescent="0.25">
      <c r="C181">
        <v>3</v>
      </c>
      <c r="F181">
        <v>3</v>
      </c>
      <c r="I181">
        <v>3</v>
      </c>
      <c r="L181">
        <v>3</v>
      </c>
      <c r="O181">
        <v>3</v>
      </c>
      <c r="R181">
        <v>3</v>
      </c>
      <c r="U181">
        <v>3</v>
      </c>
      <c r="X181">
        <v>3</v>
      </c>
      <c r="AA181">
        <v>3</v>
      </c>
      <c r="AD181">
        <v>3</v>
      </c>
      <c r="AG181">
        <v>3</v>
      </c>
      <c r="AJ181">
        <v>3</v>
      </c>
      <c r="AM181">
        <v>3</v>
      </c>
      <c r="AP181">
        <v>3</v>
      </c>
      <c r="AS181">
        <v>3</v>
      </c>
      <c r="AV181">
        <v>3</v>
      </c>
      <c r="AY181">
        <v>3</v>
      </c>
      <c r="BB181">
        <v>3</v>
      </c>
      <c r="BE181">
        <v>3</v>
      </c>
      <c r="BH181">
        <v>3</v>
      </c>
      <c r="BK181">
        <v>3</v>
      </c>
    </row>
    <row r="182" spans="1:63" x14ac:dyDescent="0.25">
      <c r="C182">
        <v>4</v>
      </c>
      <c r="F182">
        <v>4</v>
      </c>
      <c r="I182">
        <v>4</v>
      </c>
      <c r="L182">
        <v>4</v>
      </c>
      <c r="O182">
        <v>4</v>
      </c>
      <c r="R182">
        <v>4</v>
      </c>
      <c r="U182">
        <v>4</v>
      </c>
      <c r="X182">
        <v>4</v>
      </c>
      <c r="AA182">
        <v>4</v>
      </c>
      <c r="AD182">
        <v>4</v>
      </c>
      <c r="AG182">
        <v>4</v>
      </c>
      <c r="AJ182">
        <v>4</v>
      </c>
      <c r="AM182">
        <v>4</v>
      </c>
      <c r="AP182">
        <v>4</v>
      </c>
      <c r="AS182">
        <v>4</v>
      </c>
      <c r="AV182">
        <v>4</v>
      </c>
      <c r="AY182">
        <v>4</v>
      </c>
      <c r="BB182">
        <v>4</v>
      </c>
      <c r="BE182">
        <v>4</v>
      </c>
      <c r="BH182">
        <v>4</v>
      </c>
      <c r="BK182">
        <v>4</v>
      </c>
    </row>
    <row r="183" spans="1:63" x14ac:dyDescent="0.25">
      <c r="C183">
        <v>1</v>
      </c>
      <c r="F183">
        <v>1</v>
      </c>
      <c r="I183">
        <v>1</v>
      </c>
      <c r="L183">
        <v>1</v>
      </c>
      <c r="O183">
        <v>1</v>
      </c>
      <c r="R183">
        <v>1</v>
      </c>
      <c r="U183">
        <v>1</v>
      </c>
      <c r="X183">
        <v>1</v>
      </c>
      <c r="AA183">
        <v>1</v>
      </c>
      <c r="AD183">
        <v>1</v>
      </c>
      <c r="AG183">
        <v>1</v>
      </c>
      <c r="AJ183">
        <v>1</v>
      </c>
      <c r="AM183">
        <v>1</v>
      </c>
      <c r="AP183">
        <v>1</v>
      </c>
      <c r="AS183">
        <v>1</v>
      </c>
      <c r="AV183">
        <v>1</v>
      </c>
      <c r="AY183">
        <v>1</v>
      </c>
      <c r="BB183">
        <v>1</v>
      </c>
      <c r="BE183">
        <v>1</v>
      </c>
      <c r="BH183">
        <v>1</v>
      </c>
      <c r="BK183">
        <v>1</v>
      </c>
    </row>
    <row r="184" spans="1:63" x14ac:dyDescent="0.25">
      <c r="C184">
        <v>2</v>
      </c>
      <c r="F184">
        <v>2</v>
      </c>
      <c r="I184">
        <v>2</v>
      </c>
      <c r="L184">
        <v>2</v>
      </c>
      <c r="O184">
        <v>2</v>
      </c>
      <c r="R184">
        <v>2</v>
      </c>
      <c r="U184">
        <v>2</v>
      </c>
      <c r="X184">
        <v>2</v>
      </c>
      <c r="AA184">
        <v>2</v>
      </c>
      <c r="AD184">
        <v>2</v>
      </c>
      <c r="AG184">
        <v>2</v>
      </c>
      <c r="AJ184">
        <v>2</v>
      </c>
      <c r="AM184">
        <v>2</v>
      </c>
      <c r="AP184">
        <v>2</v>
      </c>
      <c r="AS184">
        <v>2</v>
      </c>
      <c r="AV184">
        <v>2</v>
      </c>
      <c r="AY184">
        <v>2</v>
      </c>
      <c r="BB184">
        <v>2</v>
      </c>
      <c r="BE184">
        <v>2</v>
      </c>
      <c r="BH184">
        <v>2</v>
      </c>
      <c r="BK184">
        <v>2</v>
      </c>
    </row>
    <row r="185" spans="1:63" x14ac:dyDescent="0.25">
      <c r="C185">
        <v>3</v>
      </c>
      <c r="F185">
        <v>3</v>
      </c>
      <c r="I185">
        <v>3</v>
      </c>
      <c r="L185">
        <v>3</v>
      </c>
      <c r="O185">
        <v>3</v>
      </c>
      <c r="R185">
        <v>3</v>
      </c>
      <c r="U185">
        <v>3</v>
      </c>
      <c r="X185">
        <v>3</v>
      </c>
      <c r="AA185">
        <v>3</v>
      </c>
      <c r="AD185">
        <v>3</v>
      </c>
      <c r="AG185">
        <v>3</v>
      </c>
      <c r="AJ185">
        <v>3</v>
      </c>
      <c r="AM185">
        <v>3</v>
      </c>
      <c r="AP185">
        <v>3</v>
      </c>
      <c r="AS185">
        <v>3</v>
      </c>
      <c r="AV185">
        <v>3</v>
      </c>
      <c r="AY185">
        <v>3</v>
      </c>
      <c r="BB185">
        <v>3</v>
      </c>
      <c r="BE185">
        <v>3</v>
      </c>
      <c r="BH185">
        <v>3</v>
      </c>
      <c r="BK185">
        <v>3</v>
      </c>
    </row>
    <row r="186" spans="1:63" x14ac:dyDescent="0.25">
      <c r="C186">
        <v>4</v>
      </c>
      <c r="F186">
        <v>4</v>
      </c>
      <c r="I186">
        <v>4</v>
      </c>
      <c r="L186">
        <v>4</v>
      </c>
      <c r="O186">
        <v>4</v>
      </c>
      <c r="R186">
        <v>4</v>
      </c>
      <c r="U186">
        <v>4</v>
      </c>
      <c r="X186">
        <v>4</v>
      </c>
      <c r="AA186">
        <v>4</v>
      </c>
      <c r="AD186">
        <v>4</v>
      </c>
      <c r="AG186">
        <v>4</v>
      </c>
      <c r="AJ186">
        <v>4</v>
      </c>
      <c r="AM186">
        <v>4</v>
      </c>
      <c r="AP186">
        <v>4</v>
      </c>
      <c r="AS186">
        <v>4</v>
      </c>
      <c r="AV186">
        <v>4</v>
      </c>
      <c r="AY186">
        <v>4</v>
      </c>
      <c r="BB186">
        <v>4</v>
      </c>
      <c r="BE186">
        <v>4</v>
      </c>
      <c r="BH186">
        <v>4</v>
      </c>
      <c r="BK186">
        <v>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Y310"/>
  <sheetViews>
    <sheetView topLeftCell="A67" workbookViewId="0">
      <selection activeCell="C58" sqref="C58"/>
    </sheetView>
  </sheetViews>
  <sheetFormatPr defaultRowHeight="15" x14ac:dyDescent="0.25"/>
  <cols>
    <col min="2" max="2" width="15.28515625" bestFit="1" customWidth="1"/>
    <col min="3" max="3" width="20.140625" bestFit="1" customWidth="1"/>
    <col min="4" max="4" width="8.42578125" style="4" bestFit="1" customWidth="1"/>
    <col min="5" max="5" width="7.42578125" style="4" customWidth="1"/>
    <col min="6" max="6" width="8.42578125" style="4" bestFit="1" customWidth="1"/>
    <col min="7" max="21" width="7.42578125" customWidth="1"/>
    <col min="22" max="22" width="20.140625" bestFit="1" customWidth="1"/>
    <col min="23" max="23" width="16" bestFit="1" customWidth="1"/>
    <col min="24" max="24" width="7.42578125" customWidth="1"/>
    <col min="25" max="25" width="5.5703125" bestFit="1" customWidth="1"/>
    <col min="26" max="27" width="7.42578125" customWidth="1"/>
    <col min="28" max="28" width="8.7109375" customWidth="1"/>
    <col min="29" max="29" width="20.140625" bestFit="1" customWidth="1"/>
    <col min="30" max="30" width="7.85546875" bestFit="1" customWidth="1"/>
    <col min="31" max="31" width="8.85546875" hidden="1" customWidth="1"/>
    <col min="32" max="32" width="16.140625" bestFit="1" customWidth="1"/>
    <col min="33" max="33" width="7.85546875" bestFit="1" customWidth="1"/>
    <col min="34" max="34" width="0" hidden="1" customWidth="1"/>
    <col min="35" max="35" width="16.42578125" bestFit="1" customWidth="1"/>
    <col min="36" max="36" width="7.85546875" bestFit="1" customWidth="1"/>
    <col min="37" max="37" width="0" hidden="1" customWidth="1"/>
    <col min="38" max="38" width="17.28515625" bestFit="1" customWidth="1"/>
    <col min="39" max="39" width="7.85546875" bestFit="1" customWidth="1"/>
    <col min="40" max="40" width="0" hidden="1" customWidth="1"/>
    <col min="41" max="41" width="16.7109375" bestFit="1" customWidth="1"/>
    <col min="45" max="45" width="20.140625" bestFit="1" customWidth="1"/>
    <col min="46" max="46" width="4" bestFit="1" customWidth="1"/>
    <col min="47" max="47" width="9.140625" style="4"/>
    <col min="50" max="50" width="17.42578125" bestFit="1" customWidth="1"/>
  </cols>
  <sheetData>
    <row r="1" spans="1:51" x14ac:dyDescent="0.25">
      <c r="C1" s="49" t="s">
        <v>721</v>
      </c>
      <c r="D1" s="7" t="s">
        <v>742</v>
      </c>
      <c r="E1" s="7" t="s">
        <v>743</v>
      </c>
      <c r="F1" s="7" t="s">
        <v>719</v>
      </c>
      <c r="G1" s="7" t="s">
        <v>789</v>
      </c>
      <c r="H1" s="1" t="s">
        <v>719</v>
      </c>
      <c r="I1" s="7" t="s">
        <v>859</v>
      </c>
      <c r="J1" s="48" t="s">
        <v>719</v>
      </c>
      <c r="K1" s="4" t="s">
        <v>898</v>
      </c>
      <c r="L1" s="4"/>
      <c r="M1" s="4" t="s">
        <v>952</v>
      </c>
      <c r="N1" s="4" t="s">
        <v>228</v>
      </c>
      <c r="O1" s="4" t="s">
        <v>1014</v>
      </c>
      <c r="P1" s="4" t="s">
        <v>228</v>
      </c>
      <c r="Q1" s="4" t="s">
        <v>1043</v>
      </c>
      <c r="R1" s="4" t="s">
        <v>228</v>
      </c>
      <c r="S1" s="4"/>
      <c r="T1" s="4"/>
      <c r="U1" s="4"/>
      <c r="V1" s="4"/>
      <c r="W1" s="4"/>
      <c r="X1" s="4"/>
      <c r="Y1" s="4"/>
      <c r="Z1" s="4"/>
      <c r="AA1" s="4"/>
      <c r="AD1" s="7" t="s">
        <v>789</v>
      </c>
      <c r="AG1" s="7" t="s">
        <v>859</v>
      </c>
      <c r="AJ1" t="s">
        <v>898</v>
      </c>
      <c r="AM1" t="s">
        <v>952</v>
      </c>
      <c r="AP1" t="s">
        <v>1014</v>
      </c>
      <c r="AS1" s="1" t="s">
        <v>12</v>
      </c>
      <c r="AT1" s="1">
        <v>689</v>
      </c>
      <c r="AU1" s="7"/>
      <c r="AX1" s="64" t="s">
        <v>1040</v>
      </c>
      <c r="AY1" s="65"/>
    </row>
    <row r="2" spans="1:51" x14ac:dyDescent="0.25">
      <c r="A2" s="1" t="s">
        <v>531</v>
      </c>
      <c r="B2" s="1" t="s">
        <v>532</v>
      </c>
      <c r="C2" s="1" t="str">
        <f>A2&amp;" "&amp;B2</f>
        <v>Leigh Adams</v>
      </c>
      <c r="D2" s="7">
        <v>26</v>
      </c>
      <c r="E2" s="7">
        <v>0</v>
      </c>
      <c r="F2" s="7">
        <f>IF(E2=" ",0+D2,D2+E2)</f>
        <v>26</v>
      </c>
      <c r="G2" s="1">
        <f>IF(ISERROR(VLOOKUP(C2,$AC$2:$AD$94,2,FALSE)),0,VLOOKUP(C2,$AC$2:$AD$94,2,FALSE))</f>
        <v>0</v>
      </c>
      <c r="H2" s="1">
        <f>F2+G2</f>
        <v>26</v>
      </c>
      <c r="I2" s="1">
        <f>IF(ISERROR(VLOOKUP(C2,$AF$2:$AG$94,2,FALSE)),0,VLOOKUP(C2,$AF$2:$AG$94,2,FALSE))</f>
        <v>0</v>
      </c>
      <c r="J2" s="1">
        <f>H2+I2</f>
        <v>26</v>
      </c>
      <c r="K2" s="1">
        <f>IF(ISERROR(VLOOKUP(C2,$AI$2:$AJ$95,2,FALSE)),0,VLOOKUP(C2,$AI$2:$AJ$95,2,FALSE))</f>
        <v>0</v>
      </c>
      <c r="L2" s="1">
        <f>J2+K2</f>
        <v>26</v>
      </c>
      <c r="M2" s="1">
        <f>IF(ISERROR(VLOOKUP(C2,$AL$2:$AM$95,2,FALSE)),0,VLOOKUP(C2,$AL$2:$AM$95,2,FALSE))</f>
        <v>0</v>
      </c>
      <c r="N2" s="1">
        <f>L2+M2</f>
        <v>26</v>
      </c>
      <c r="O2" s="1">
        <f>IF(ISERROR(VLOOKUP(C2,$AO$2:$AP$100,2,FALSE)),0,VLOOKUP(C2,$AO$2:$AP$100,2,FALSE))</f>
        <v>0</v>
      </c>
      <c r="P2" s="1">
        <f>N2+O2</f>
        <v>26</v>
      </c>
      <c r="Q2" s="1">
        <f>IF(ISERROR(VLOOKUP(C2,$W$2:$X$105,2,FALSE)),0,VLOOKUP(C2,$W$2:$X$105,2,FALSE))</f>
        <v>0</v>
      </c>
      <c r="R2" s="1">
        <f>P2+Q2</f>
        <v>26</v>
      </c>
      <c r="W2" s="13" t="s">
        <v>1015</v>
      </c>
      <c r="X2" s="2">
        <v>9</v>
      </c>
      <c r="Y2">
        <f>VLOOKUP(W2,C2:P269,14,FALSE)</f>
        <v>0</v>
      </c>
      <c r="Z2">
        <f>_xlfn.IFNA(X2+Y2,X2)</f>
        <v>9</v>
      </c>
      <c r="AC2" s="1" t="s">
        <v>608</v>
      </c>
      <c r="AD2" s="1">
        <v>16</v>
      </c>
      <c r="AF2" s="13" t="s">
        <v>604</v>
      </c>
      <c r="AG2" s="2">
        <v>16</v>
      </c>
      <c r="AI2" s="30" t="s">
        <v>608</v>
      </c>
      <c r="AJ2">
        <v>13</v>
      </c>
      <c r="AL2" s="1" t="s">
        <v>608</v>
      </c>
      <c r="AM2" s="1">
        <v>18</v>
      </c>
      <c r="AO2" s="1" t="s">
        <v>608</v>
      </c>
      <c r="AP2" s="1">
        <v>6</v>
      </c>
      <c r="AS2" s="1" t="s">
        <v>148</v>
      </c>
      <c r="AT2" s="1">
        <v>688</v>
      </c>
      <c r="AU2" s="7"/>
      <c r="AX2" s="1" t="s">
        <v>12</v>
      </c>
      <c r="AY2" s="1">
        <v>761</v>
      </c>
    </row>
    <row r="3" spans="1:51" x14ac:dyDescent="0.25">
      <c r="A3" s="1" t="s">
        <v>632</v>
      </c>
      <c r="B3" s="1" t="s">
        <v>633</v>
      </c>
      <c r="C3" s="1" t="str">
        <f>A3&amp;" "&amp;B3</f>
        <v>Jessica Alvaro</v>
      </c>
      <c r="D3" s="7">
        <v>16</v>
      </c>
      <c r="E3" s="7">
        <v>21</v>
      </c>
      <c r="F3" s="7">
        <f>IF(E3=" ",0+D3,D3+E3)</f>
        <v>37</v>
      </c>
      <c r="G3" s="1">
        <f>IF(ISERROR(VLOOKUP(C3,$AC$2:$AD$94,2,FALSE)),0,VLOOKUP(C3,$AC$2:$AD$94,2,FALSE))</f>
        <v>0</v>
      </c>
      <c r="H3" s="1">
        <f>F3+G3</f>
        <v>37</v>
      </c>
      <c r="I3" s="1">
        <f>IF(ISERROR(VLOOKUP(C3,$AF$2:$AG$94,2,FALSE)),0,VLOOKUP(C3,$AF$2:$AG$94,2,FALSE))</f>
        <v>16</v>
      </c>
      <c r="J3" s="1">
        <f>H3+I3</f>
        <v>53</v>
      </c>
      <c r="K3" s="1">
        <f>IF(ISERROR(VLOOKUP(C3,$AI$2:$AJ$95,2,FALSE)),0,VLOOKUP(C3,$AI$2:$AJ$95,2,FALSE))</f>
        <v>0</v>
      </c>
      <c r="L3" s="1">
        <f>J3+K3</f>
        <v>53</v>
      </c>
      <c r="M3" s="1">
        <f>IF(ISERROR(VLOOKUP(C3,$AL$2:$AM$95,2,FALSE)),0,VLOOKUP(C3,$AL$2:$AM$95,2,FALSE))</f>
        <v>0</v>
      </c>
      <c r="N3" s="1">
        <f>L3+M3</f>
        <v>53</v>
      </c>
      <c r="O3" s="1">
        <f>IF(ISERROR(VLOOKUP(C3,$AO$2:$AP$100,2,FALSE)),0,VLOOKUP(C3,$AO$2:$AP$100,2,FALSE))</f>
        <v>0</v>
      </c>
      <c r="P3" s="1">
        <f>N3+O3</f>
        <v>53</v>
      </c>
      <c r="Q3" s="1">
        <f>IF(ISERROR(VLOOKUP(C3,$W$2:$X$105,2,FALSE)),0,VLOOKUP(C3,$W$2:$X$105,2,FALSE))</f>
        <v>0</v>
      </c>
      <c r="R3" s="1">
        <f>P3+Q3</f>
        <v>53</v>
      </c>
      <c r="W3" s="13" t="s">
        <v>1016</v>
      </c>
      <c r="X3" s="2">
        <v>1</v>
      </c>
      <c r="Y3">
        <f>VLOOKUP(W3,C3:P270,14,FALSE)</f>
        <v>0</v>
      </c>
      <c r="Z3">
        <f t="shared" ref="Z3:Z66" si="0">_xlfn.IFNA(X3+Y3,X3)</f>
        <v>1</v>
      </c>
      <c r="AC3" s="1" t="s">
        <v>8</v>
      </c>
      <c r="AD3" s="1">
        <v>1</v>
      </c>
      <c r="AF3" s="13" t="s">
        <v>608</v>
      </c>
      <c r="AG3" s="2">
        <v>16</v>
      </c>
      <c r="AI3" s="30" t="s">
        <v>413</v>
      </c>
      <c r="AJ3">
        <v>19</v>
      </c>
      <c r="AL3" s="1" t="s">
        <v>413</v>
      </c>
      <c r="AM3" s="1">
        <v>21</v>
      </c>
      <c r="AO3" s="1" t="s">
        <v>413</v>
      </c>
      <c r="AP3" s="1">
        <v>20</v>
      </c>
      <c r="AS3" s="52" t="s">
        <v>79</v>
      </c>
      <c r="AT3" s="52">
        <v>581</v>
      </c>
      <c r="AU3" s="7" t="s">
        <v>867</v>
      </c>
      <c r="AX3" s="1" t="s">
        <v>148</v>
      </c>
      <c r="AY3" s="1">
        <v>745</v>
      </c>
    </row>
    <row r="4" spans="1:51" x14ac:dyDescent="0.25">
      <c r="A4" s="1" t="s">
        <v>1044</v>
      </c>
      <c r="B4" s="1" t="s">
        <v>1045</v>
      </c>
      <c r="C4" s="1" t="s">
        <v>1015</v>
      </c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>
        <f>IF(ISERROR(VLOOKUP(C4,$W$2:$X$105,2,FALSE)),0,VLOOKUP(C4,$W$2:$X$105,2,FALSE))</f>
        <v>9</v>
      </c>
      <c r="R4" s="1">
        <f>P4+Q4</f>
        <v>9</v>
      </c>
      <c r="V4" t="s">
        <v>413</v>
      </c>
      <c r="W4" s="13" t="s">
        <v>413</v>
      </c>
      <c r="X4" s="2">
        <v>16</v>
      </c>
      <c r="Y4">
        <f>VLOOKUP(W4,C4:P296,14,FALSE)</f>
        <v>20</v>
      </c>
      <c r="Z4">
        <f t="shared" si="0"/>
        <v>36</v>
      </c>
      <c r="AC4" s="1" t="s">
        <v>345</v>
      </c>
      <c r="AD4" s="1">
        <v>15</v>
      </c>
      <c r="AF4" s="13" t="s">
        <v>413</v>
      </c>
      <c r="AG4" s="2">
        <v>18</v>
      </c>
      <c r="AI4" s="30" t="s">
        <v>345</v>
      </c>
      <c r="AJ4">
        <v>18</v>
      </c>
      <c r="AL4" s="1" t="s">
        <v>345</v>
      </c>
      <c r="AM4" s="1">
        <v>18</v>
      </c>
      <c r="AO4" s="1" t="s">
        <v>955</v>
      </c>
      <c r="AP4" s="1">
        <v>19</v>
      </c>
      <c r="AS4" s="1" t="s">
        <v>100</v>
      </c>
      <c r="AT4" s="1">
        <v>426</v>
      </c>
      <c r="AU4" s="7"/>
      <c r="AX4" s="1" t="s">
        <v>79</v>
      </c>
      <c r="AY4" s="1">
        <v>634</v>
      </c>
    </row>
    <row r="5" spans="1:51" x14ac:dyDescent="0.25">
      <c r="A5" s="1" t="s">
        <v>104</v>
      </c>
      <c r="B5" s="1" t="s">
        <v>634</v>
      </c>
      <c r="C5" s="1" t="str">
        <f>A5&amp;" "&amp;B5</f>
        <v>Ian Andrae</v>
      </c>
      <c r="D5" s="7">
        <v>31</v>
      </c>
      <c r="E5" s="7">
        <v>14</v>
      </c>
      <c r="F5" s="7">
        <f>IF(E5=" ",0+D5,D5+E5)</f>
        <v>45</v>
      </c>
      <c r="G5" s="1">
        <f>IF(ISERROR(VLOOKUP(C5,$AC$2:$AD$94,2,FALSE)),0,VLOOKUP(C5,$AC$2:$AD$94,2,FALSE))</f>
        <v>16</v>
      </c>
      <c r="H5" s="1">
        <f>F5+G5</f>
        <v>61</v>
      </c>
      <c r="I5" s="1">
        <f>IF(ISERROR(VLOOKUP(C5,$AF$2:$AG$94,2,FALSE)),0,VLOOKUP(C5,$AF$2:$AG$94,2,FALSE))</f>
        <v>16</v>
      </c>
      <c r="J5" s="1">
        <f>H5+I5</f>
        <v>77</v>
      </c>
      <c r="K5" s="1">
        <f>IF(ISERROR(VLOOKUP(C5,$AI$2:$AJ$95,2,FALSE)),0,VLOOKUP(C5,$AI$2:$AJ$95,2,FALSE))</f>
        <v>13</v>
      </c>
      <c r="L5" s="1">
        <f>J5+K5</f>
        <v>90</v>
      </c>
      <c r="M5" s="1">
        <f>IF(ISERROR(VLOOKUP(C5,$AL$2:$AM$95,2,FALSE)),0,VLOOKUP(C5,$AL$2:$AM$95,2,FALSE))</f>
        <v>18</v>
      </c>
      <c r="N5" s="1">
        <f>L5+M5</f>
        <v>108</v>
      </c>
      <c r="O5" s="1">
        <f>IF(ISERROR(VLOOKUP(C5,$AO$2:$AP$100,2,FALSE)),0,VLOOKUP(C5,$AO$2:$AP$100,2,FALSE))</f>
        <v>6</v>
      </c>
      <c r="P5" s="1">
        <f>N5+O5</f>
        <v>114</v>
      </c>
      <c r="Q5" s="1">
        <f>IF(ISERROR(VLOOKUP(C5,$W$2:$X$105,2,FALSE)),0,VLOOKUP(C5,$W$2:$X$105,2,FALSE))</f>
        <v>0</v>
      </c>
      <c r="R5" s="1">
        <f>P5+Q5</f>
        <v>114</v>
      </c>
      <c r="V5" t="s">
        <v>955</v>
      </c>
      <c r="W5" s="13" t="s">
        <v>955</v>
      </c>
      <c r="X5" s="2">
        <v>17</v>
      </c>
      <c r="Y5">
        <f>VLOOKUP(W5,C5:P310,14,FALSE)</f>
        <v>19</v>
      </c>
      <c r="Z5">
        <f t="shared" si="0"/>
        <v>36</v>
      </c>
      <c r="AC5" s="1" t="s">
        <v>12</v>
      </c>
      <c r="AD5" s="1">
        <v>17</v>
      </c>
      <c r="AF5" s="13" t="s">
        <v>345</v>
      </c>
      <c r="AG5" s="2">
        <v>17</v>
      </c>
      <c r="AI5" s="30" t="s">
        <v>879</v>
      </c>
      <c r="AJ5">
        <v>12</v>
      </c>
      <c r="AL5" s="1" t="s">
        <v>879</v>
      </c>
      <c r="AM5" s="1">
        <v>17</v>
      </c>
      <c r="AO5" s="1" t="s">
        <v>345</v>
      </c>
      <c r="AP5" s="1">
        <v>16</v>
      </c>
      <c r="AS5" s="1" t="s">
        <v>91</v>
      </c>
      <c r="AT5" s="1">
        <v>411</v>
      </c>
      <c r="AU5" s="7"/>
      <c r="AX5" s="1" t="s">
        <v>100</v>
      </c>
      <c r="AY5" s="1">
        <v>491</v>
      </c>
    </row>
    <row r="6" spans="1:51" x14ac:dyDescent="0.25">
      <c r="A6" s="1" t="s">
        <v>1046</v>
      </c>
      <c r="B6" s="1" t="s">
        <v>50</v>
      </c>
      <c r="C6" s="1" t="s">
        <v>1016</v>
      </c>
      <c r="D6" s="7"/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>
        <f>IF(ISERROR(VLOOKUP(C6,$W$2:$X$105,2,FALSE)),0,VLOOKUP(C6,$W$2:$X$105,2,FALSE))</f>
        <v>1</v>
      </c>
      <c r="R6" s="1">
        <f>P6+Q6</f>
        <v>1</v>
      </c>
      <c r="V6" t="s">
        <v>345</v>
      </c>
      <c r="W6" s="13" t="s">
        <v>345</v>
      </c>
      <c r="X6" s="2">
        <v>18</v>
      </c>
      <c r="Y6">
        <f>VLOOKUP(W6,C6:P271,14,FALSE)</f>
        <v>177</v>
      </c>
      <c r="Z6">
        <f t="shared" si="0"/>
        <v>195</v>
      </c>
      <c r="AC6" s="1" t="s">
        <v>15</v>
      </c>
      <c r="AD6" s="1">
        <v>17</v>
      </c>
      <c r="AF6" s="13" t="s">
        <v>857</v>
      </c>
      <c r="AG6" s="2">
        <v>19</v>
      </c>
      <c r="AI6" s="30" t="s">
        <v>857</v>
      </c>
      <c r="AJ6">
        <v>18</v>
      </c>
      <c r="AL6" s="1" t="s">
        <v>857</v>
      </c>
      <c r="AM6" s="1">
        <v>18</v>
      </c>
      <c r="AO6" s="1" t="s">
        <v>857</v>
      </c>
      <c r="AP6" s="1">
        <v>19</v>
      </c>
      <c r="AS6" s="52" t="s">
        <v>115</v>
      </c>
      <c r="AT6" s="52">
        <v>387</v>
      </c>
      <c r="AU6" s="7" t="s">
        <v>522</v>
      </c>
      <c r="AX6" s="1" t="s">
        <v>91</v>
      </c>
      <c r="AY6" s="1">
        <v>481</v>
      </c>
    </row>
    <row r="7" spans="1:51" x14ac:dyDescent="0.25">
      <c r="A7" s="1" t="s">
        <v>6</v>
      </c>
      <c r="B7" s="1" t="s">
        <v>7</v>
      </c>
      <c r="C7" s="1" t="str">
        <f>A7&amp;" "&amp;B7</f>
        <v>Warwick Armour</v>
      </c>
      <c r="D7" s="7">
        <v>356</v>
      </c>
      <c r="E7" s="7">
        <v>7</v>
      </c>
      <c r="F7" s="7">
        <f>IF(E7=" ",0+D7,D7+E7)</f>
        <v>363</v>
      </c>
      <c r="G7" s="1">
        <f>IF(ISERROR(VLOOKUP(C7,$AC$2:$AD$94,2,FALSE)),0,VLOOKUP(C7,$AC$2:$AD$94,2,FALSE))</f>
        <v>1</v>
      </c>
      <c r="H7" s="1">
        <f>F7+G7</f>
        <v>364</v>
      </c>
      <c r="I7" s="1">
        <f>IF(ISERROR(VLOOKUP(C7,$AF$2:$AG$94,2,FALSE)),0,VLOOKUP(C7,$AF$2:$AG$94,2,FALSE))</f>
        <v>0</v>
      </c>
      <c r="J7" s="1">
        <f>H7+I7</f>
        <v>364</v>
      </c>
      <c r="K7" s="1">
        <f>IF(ISERROR(VLOOKUP(C7,$AI$2:$AJ$95,2,FALSE)),0,VLOOKUP(C7,$AI$2:$AJ$95,2,FALSE))</f>
        <v>0</v>
      </c>
      <c r="L7" s="1">
        <f>J7+K7</f>
        <v>364</v>
      </c>
      <c r="M7" s="1">
        <f>IF(ISERROR(VLOOKUP(C7,$AL$2:$AM$95,2,FALSE)),0,VLOOKUP(C7,$AL$2:$AM$95,2,FALSE))</f>
        <v>0</v>
      </c>
      <c r="N7" s="1">
        <f>L7+M7</f>
        <v>364</v>
      </c>
      <c r="O7" s="1">
        <f>IF(ISERROR(VLOOKUP(C7,$AO$2:$AP$100,2,FALSE)),0,VLOOKUP(C7,$AO$2:$AP$100,2,FALSE))</f>
        <v>0</v>
      </c>
      <c r="P7" s="1">
        <f>N7+O7</f>
        <v>364</v>
      </c>
      <c r="Q7" s="1">
        <f>IF(ISERROR(VLOOKUP(C7,$W$2:$X$105,2,FALSE)),0,VLOOKUP(C7,$W$2:$X$105,2,FALSE))</f>
        <v>0</v>
      </c>
      <c r="R7" s="1">
        <f>P7+Q7</f>
        <v>364</v>
      </c>
      <c r="V7" t="s">
        <v>857</v>
      </c>
      <c r="W7" s="13" t="s">
        <v>857</v>
      </c>
      <c r="X7" s="2">
        <v>18</v>
      </c>
      <c r="Y7">
        <f>VLOOKUP(W7,C7:P272,14,FALSE)</f>
        <v>74</v>
      </c>
      <c r="Z7">
        <f t="shared" si="0"/>
        <v>92</v>
      </c>
      <c r="AC7" s="1" t="s">
        <v>18</v>
      </c>
      <c r="AD7" s="1">
        <v>13</v>
      </c>
      <c r="AF7" s="13" t="s">
        <v>12</v>
      </c>
      <c r="AG7" s="2">
        <v>19</v>
      </c>
      <c r="AI7" s="30" t="s">
        <v>12</v>
      </c>
      <c r="AJ7">
        <v>20</v>
      </c>
      <c r="AL7" s="1" t="s">
        <v>918</v>
      </c>
      <c r="AM7" s="1">
        <v>2</v>
      </c>
      <c r="AO7" s="1" t="s">
        <v>918</v>
      </c>
      <c r="AP7" s="1">
        <v>2</v>
      </c>
      <c r="AS7" s="1" t="s">
        <v>8</v>
      </c>
      <c r="AT7" s="1">
        <v>364</v>
      </c>
      <c r="AU7" s="7"/>
      <c r="AX7" s="1" t="s">
        <v>115</v>
      </c>
      <c r="AY7" s="1">
        <v>457</v>
      </c>
    </row>
    <row r="8" spans="1:51" x14ac:dyDescent="0.25">
      <c r="A8" s="1" t="s">
        <v>164</v>
      </c>
      <c r="B8" s="1" t="s">
        <v>411</v>
      </c>
      <c r="C8" s="1" t="str">
        <f>A8&amp;" "&amp;B8</f>
        <v>Greg Arnfield</v>
      </c>
      <c r="D8" s="7">
        <v>148</v>
      </c>
      <c r="E8" s="7">
        <v>19</v>
      </c>
      <c r="F8" s="7">
        <f>IF(E8=" ",0+D8,D8+E8)</f>
        <v>167</v>
      </c>
      <c r="G8" s="1">
        <f>IF(ISERROR(VLOOKUP(C8,$AC$2:$AD$94,2,FALSE)),0,VLOOKUP(C8,$AC$2:$AD$94,2,FALSE))</f>
        <v>0</v>
      </c>
      <c r="H8" s="1"/>
      <c r="I8" s="1">
        <f>IF(ISERROR(VLOOKUP(C8,$AF$2:$AG$94,2,FALSE)),0,VLOOKUP(C8,$AF$2:$AG$94,2,FALSE))</f>
        <v>18</v>
      </c>
      <c r="J8" s="1"/>
      <c r="K8" s="1">
        <f>IF(ISERROR(VLOOKUP(C8,$AI$2:$AJ$95,2,FALSE)),0,VLOOKUP(C8,$AI$2:$AJ$95,2,FALSE))</f>
        <v>19</v>
      </c>
      <c r="L8" s="1"/>
      <c r="M8" s="1">
        <f>IF(ISERROR(VLOOKUP(C8,$AL$2:$AM$95,2,FALSE)),0,VLOOKUP(C8,$AL$2:$AM$95,2,FALSE))</f>
        <v>21</v>
      </c>
      <c r="N8" s="1"/>
      <c r="O8" s="1">
        <f>IF(ISERROR(VLOOKUP(C8,$AO$2:$AP$100,2,FALSE)),0,VLOOKUP(C8,$AO$2:$AP$100,2,FALSE))</f>
        <v>20</v>
      </c>
      <c r="P8" s="1">
        <f>N8+O8</f>
        <v>20</v>
      </c>
      <c r="Q8" s="1">
        <f>IF(ISERROR(VLOOKUP(C8,$W$2:$X$105,2,FALSE)),0,VLOOKUP(C8,$W$2:$X$105,2,FALSE))</f>
        <v>16</v>
      </c>
      <c r="R8" s="1">
        <f>P8+Q8</f>
        <v>36</v>
      </c>
      <c r="V8" t="s">
        <v>918</v>
      </c>
      <c r="W8" s="13" t="s">
        <v>918</v>
      </c>
      <c r="X8" s="2">
        <v>1</v>
      </c>
      <c r="Y8">
        <f>VLOOKUP(W8,C8:P273,14,FALSE)</f>
        <v>4</v>
      </c>
      <c r="Z8">
        <f t="shared" si="0"/>
        <v>5</v>
      </c>
      <c r="AC8" s="1" t="s">
        <v>627</v>
      </c>
      <c r="AD8" s="1">
        <v>7</v>
      </c>
      <c r="AF8" s="13" t="s">
        <v>15</v>
      </c>
      <c r="AG8" s="2">
        <v>18</v>
      </c>
      <c r="AI8" s="30" t="s">
        <v>15</v>
      </c>
      <c r="AJ8">
        <v>15</v>
      </c>
      <c r="AL8" s="1" t="s">
        <v>12</v>
      </c>
      <c r="AM8" s="1">
        <v>21</v>
      </c>
      <c r="AO8" s="1" t="s">
        <v>12</v>
      </c>
      <c r="AP8" s="1">
        <v>18</v>
      </c>
      <c r="AS8" s="1" t="s">
        <v>45</v>
      </c>
      <c r="AT8" s="1">
        <v>348</v>
      </c>
      <c r="AU8" s="7"/>
      <c r="AX8" s="52" t="s">
        <v>126</v>
      </c>
      <c r="AY8" s="52">
        <v>395</v>
      </c>
    </row>
    <row r="9" spans="1:51" x14ac:dyDescent="0.25">
      <c r="A9" s="1" t="s">
        <v>217</v>
      </c>
      <c r="B9" s="1" t="s">
        <v>211</v>
      </c>
      <c r="C9" s="1" t="str">
        <f>A9&amp;" "&amp;B9</f>
        <v>Rowena Atkinson</v>
      </c>
      <c r="D9" s="7">
        <v>34</v>
      </c>
      <c r="E9" s="7">
        <v>0</v>
      </c>
      <c r="F9" s="7">
        <f>IF(E9=" ",0+D9,D9+E9)</f>
        <v>34</v>
      </c>
      <c r="G9" s="1">
        <f>IF(ISERROR(VLOOKUP(C9,$AC$2:$AD$94,2,FALSE)),0,VLOOKUP(C9,$AC$2:$AD$94,2,FALSE))</f>
        <v>0</v>
      </c>
      <c r="H9" s="1">
        <f>F9+G9</f>
        <v>34</v>
      </c>
      <c r="I9" s="1">
        <f>IF(ISERROR(VLOOKUP(C9,$AF$2:$AG$94,2,FALSE)),0,VLOOKUP(C9,$AF$2:$AG$94,2,FALSE))</f>
        <v>0</v>
      </c>
      <c r="J9" s="1">
        <f>H9+I9</f>
        <v>34</v>
      </c>
      <c r="K9" s="1">
        <f>IF(ISERROR(VLOOKUP(C9,$AI$2:$AJ$95,2,FALSE)),0,VLOOKUP(C9,$AI$2:$AJ$95,2,FALSE))</f>
        <v>0</v>
      </c>
      <c r="L9" s="1">
        <f>J9+K9</f>
        <v>34</v>
      </c>
      <c r="M9" s="1">
        <f>IF(ISERROR(VLOOKUP(C9,$AL$2:$AM$95,2,FALSE)),0,VLOOKUP(C9,$AL$2:$AM$95,2,FALSE))</f>
        <v>0</v>
      </c>
      <c r="N9" s="1">
        <f>L9+M9</f>
        <v>34</v>
      </c>
      <c r="O9" s="1">
        <f>IF(ISERROR(VLOOKUP(C9,$AO$2:$AP$100,2,FALSE)),0,VLOOKUP(C9,$AO$2:$AP$100,2,FALSE))</f>
        <v>0</v>
      </c>
      <c r="P9" s="1">
        <f>N9+O9</f>
        <v>34</v>
      </c>
      <c r="Q9" s="1">
        <f>IF(ISERROR(VLOOKUP(C9,$W$2:$X$105,2,FALSE)),0,VLOOKUP(C9,$W$2:$X$105,2,FALSE))</f>
        <v>0</v>
      </c>
      <c r="R9" s="1">
        <f>P9+Q9</f>
        <v>34</v>
      </c>
      <c r="V9" t="s">
        <v>12</v>
      </c>
      <c r="W9" s="13" t="s">
        <v>12</v>
      </c>
      <c r="X9" s="2">
        <v>18</v>
      </c>
      <c r="Y9">
        <f>VLOOKUP(W9,C9:P274,14,FALSE)</f>
        <v>748</v>
      </c>
      <c r="Z9">
        <f t="shared" si="0"/>
        <v>766</v>
      </c>
      <c r="AC9" s="1" t="s">
        <v>723</v>
      </c>
      <c r="AD9" s="1">
        <v>15</v>
      </c>
      <c r="AF9" s="13" t="s">
        <v>18</v>
      </c>
      <c r="AG9" s="2">
        <v>8</v>
      </c>
      <c r="AI9" s="30" t="s">
        <v>18</v>
      </c>
      <c r="AJ9">
        <v>12</v>
      </c>
      <c r="AL9" s="1" t="s">
        <v>15</v>
      </c>
      <c r="AM9" s="1">
        <v>15</v>
      </c>
      <c r="AO9" s="1" t="s">
        <v>18</v>
      </c>
      <c r="AP9" s="1">
        <v>17</v>
      </c>
      <c r="AS9" s="1" t="s">
        <v>126</v>
      </c>
      <c r="AT9" s="1">
        <v>330</v>
      </c>
      <c r="AU9" s="7"/>
      <c r="AX9" s="1" t="s">
        <v>236</v>
      </c>
      <c r="AY9" s="1">
        <v>389</v>
      </c>
    </row>
    <row r="10" spans="1:51" x14ac:dyDescent="0.25">
      <c r="A10" s="1" t="s">
        <v>953</v>
      </c>
      <c r="B10" s="1" t="s">
        <v>954</v>
      </c>
      <c r="C10" s="1" t="str">
        <f>A10&amp;" "&amp;B10</f>
        <v>Brendan Bain</v>
      </c>
      <c r="D10" s="7"/>
      <c r="E10" s="7"/>
      <c r="F10" s="7"/>
      <c r="G10" s="1"/>
      <c r="H10" s="1"/>
      <c r="I10" s="1"/>
      <c r="J10" s="1"/>
      <c r="K10" s="1"/>
      <c r="L10" s="1"/>
      <c r="M10" s="1"/>
      <c r="N10" s="1"/>
      <c r="O10" s="1">
        <f>IF(ISERROR(VLOOKUP(C10,$AO$2:$AP$100,2,FALSE)),0,VLOOKUP(C10,$AO$2:$AP$100,2,FALSE))</f>
        <v>19</v>
      </c>
      <c r="P10" s="1">
        <f>N10+O10</f>
        <v>19</v>
      </c>
      <c r="Q10" s="1">
        <f>IF(ISERROR(VLOOKUP(C10,$W$2:$X$105,2,FALSE)),0,VLOOKUP(C10,$W$2:$X$105,2,FALSE))</f>
        <v>17</v>
      </c>
      <c r="R10" s="1">
        <f>P10+Q10</f>
        <v>36</v>
      </c>
      <c r="W10" s="13" t="s">
        <v>1017</v>
      </c>
      <c r="X10" s="2">
        <v>4</v>
      </c>
      <c r="Y10">
        <f>VLOOKUP(W10,C10:P275,14,FALSE)</f>
        <v>0</v>
      </c>
      <c r="Z10">
        <f t="shared" si="0"/>
        <v>4</v>
      </c>
      <c r="AC10" s="1" t="s">
        <v>696</v>
      </c>
      <c r="AD10" s="1">
        <v>15</v>
      </c>
      <c r="AF10" s="13" t="s">
        <v>723</v>
      </c>
      <c r="AG10" s="2">
        <v>17</v>
      </c>
      <c r="AI10" s="30" t="s">
        <v>723</v>
      </c>
      <c r="AJ10">
        <v>18</v>
      </c>
      <c r="AL10" s="1" t="s">
        <v>18</v>
      </c>
      <c r="AM10" s="1">
        <v>21</v>
      </c>
      <c r="AO10" s="1" t="s">
        <v>723</v>
      </c>
      <c r="AP10" s="1">
        <v>14</v>
      </c>
      <c r="AS10" s="1" t="s">
        <v>31</v>
      </c>
      <c r="AT10" s="1">
        <v>318</v>
      </c>
      <c r="AU10" s="7"/>
      <c r="AX10" s="1" t="s">
        <v>31</v>
      </c>
      <c r="AY10" s="1">
        <v>381</v>
      </c>
    </row>
    <row r="11" spans="1:51" x14ac:dyDescent="0.25">
      <c r="A11" s="1" t="s">
        <v>146</v>
      </c>
      <c r="B11" s="1" t="s">
        <v>206</v>
      </c>
      <c r="C11" s="1" t="str">
        <f>A11&amp;" "&amp;B11</f>
        <v>Bruce Bate</v>
      </c>
      <c r="D11" s="7">
        <v>89</v>
      </c>
      <c r="E11" s="7">
        <v>19</v>
      </c>
      <c r="F11" s="7">
        <f>IF(E11=" ",0+D11,D11+E11)</f>
        <v>108</v>
      </c>
      <c r="G11" s="1"/>
      <c r="H11" s="1">
        <f>F11+G11</f>
        <v>108</v>
      </c>
      <c r="I11" s="1">
        <f>IF(ISERROR(VLOOKUP(C11,$AF$2:$AG$94,2,FALSE)),0,VLOOKUP(C11,$AF$2:$AG$94,2,FALSE))</f>
        <v>17</v>
      </c>
      <c r="J11" s="1">
        <f>H11+I11</f>
        <v>125</v>
      </c>
      <c r="K11" s="1">
        <f>IF(ISERROR(VLOOKUP(C11,$AI$2:$AJ$95,2,FALSE)),0,VLOOKUP(C11,$AI$2:$AJ$95,2,FALSE))</f>
        <v>18</v>
      </c>
      <c r="L11" s="1">
        <f>J11+K11</f>
        <v>143</v>
      </c>
      <c r="M11" s="1">
        <f>IF(ISERROR(VLOOKUP(C11,$AL$2:$AM$95,2,FALSE)),0,VLOOKUP(C11,$AL$2:$AM$95,2,FALSE))</f>
        <v>18</v>
      </c>
      <c r="N11" s="1">
        <f>L11+M11</f>
        <v>161</v>
      </c>
      <c r="O11" s="1">
        <f>IF(ISERROR(VLOOKUP(C11,$AO$2:$AP$100,2,FALSE)),0,VLOOKUP(C11,$AO$2:$AP$100,2,FALSE))</f>
        <v>16</v>
      </c>
      <c r="P11" s="1">
        <f>N11+O11</f>
        <v>177</v>
      </c>
      <c r="Q11" s="1">
        <f>IF(ISERROR(VLOOKUP(C11,$W$2:$X$105,2,FALSE)),0,VLOOKUP(C11,$W$2:$X$105,2,FALSE))</f>
        <v>18</v>
      </c>
      <c r="R11" s="1">
        <f>P11+Q11</f>
        <v>195</v>
      </c>
      <c r="W11" s="13" t="s">
        <v>1018</v>
      </c>
      <c r="X11" s="2">
        <v>17</v>
      </c>
      <c r="Y11">
        <f>VLOOKUP(W11,C11:P276,14,FALSE)</f>
        <v>0</v>
      </c>
      <c r="Z11">
        <f t="shared" si="0"/>
        <v>17</v>
      </c>
      <c r="AC11" s="1" t="s">
        <v>20</v>
      </c>
      <c r="AD11" s="1">
        <v>14</v>
      </c>
      <c r="AF11" s="13" t="s">
        <v>696</v>
      </c>
      <c r="AG11" s="2">
        <v>18</v>
      </c>
      <c r="AI11" s="30" t="s">
        <v>696</v>
      </c>
      <c r="AJ11">
        <v>18</v>
      </c>
      <c r="AL11" s="1" t="s">
        <v>723</v>
      </c>
      <c r="AM11" s="1">
        <v>15</v>
      </c>
      <c r="AO11" s="1" t="s">
        <v>696</v>
      </c>
      <c r="AP11" s="1">
        <v>16</v>
      </c>
      <c r="AS11" s="1" t="s">
        <v>236</v>
      </c>
      <c r="AT11" s="1">
        <v>318</v>
      </c>
      <c r="AU11" s="7"/>
      <c r="AX11" s="1" t="s">
        <v>18</v>
      </c>
      <c r="AY11" s="1">
        <v>361</v>
      </c>
    </row>
    <row r="12" spans="1:51" x14ac:dyDescent="0.25">
      <c r="A12" s="1" t="s">
        <v>415</v>
      </c>
      <c r="B12" s="1" t="s">
        <v>416</v>
      </c>
      <c r="C12" s="1" t="str">
        <f>A12&amp;" "&amp;B12</f>
        <v>Lionel Bates</v>
      </c>
      <c r="D12" s="7">
        <v>352</v>
      </c>
      <c r="E12" s="7">
        <v>0</v>
      </c>
      <c r="F12" s="7">
        <f>IF(E12=" ",0+D12,D12+E12)</f>
        <v>352</v>
      </c>
      <c r="G12" s="1">
        <f>IF(ISERROR(VLOOKUP(C12,$AC$2:$AD$94,2,FALSE)),0,VLOOKUP(C12,$AC$2:$AD$94,2,FALSE))</f>
        <v>0</v>
      </c>
      <c r="H12" s="1">
        <f>F12+G12</f>
        <v>352</v>
      </c>
      <c r="I12" s="1">
        <f>IF(ISERROR(VLOOKUP(C12,$AF$2:$AG$94,2,FALSE)),0,VLOOKUP(C12,$AF$2:$AG$94,2,FALSE))</f>
        <v>0</v>
      </c>
      <c r="J12" s="1">
        <f>H12+I12</f>
        <v>352</v>
      </c>
      <c r="K12" s="1">
        <f>IF(ISERROR(VLOOKUP(C12,$AI$2:$AJ$95,2,FALSE)),0,VLOOKUP(C12,$AI$2:$AJ$95,2,FALSE))</f>
        <v>0</v>
      </c>
      <c r="L12" s="1">
        <f>J12+K12</f>
        <v>352</v>
      </c>
      <c r="M12" s="1">
        <f>IF(ISERROR(VLOOKUP(C12,$AL$2:$AM$95,2,FALSE)),0,VLOOKUP(C12,$AL$2:$AM$95,2,FALSE))</f>
        <v>0</v>
      </c>
      <c r="N12" s="1">
        <f>L12+M12</f>
        <v>352</v>
      </c>
      <c r="O12" s="1">
        <f>IF(ISERROR(VLOOKUP(C12,$AO$2:$AP$100,2,FALSE)),0,VLOOKUP(C12,$AO$2:$AP$100,2,FALSE))</f>
        <v>0</v>
      </c>
      <c r="P12" s="1">
        <f>N12+O12</f>
        <v>352</v>
      </c>
      <c r="Q12" s="1">
        <f>IF(ISERROR(VLOOKUP(C12,$W$2:$X$105,2,FALSE)),0,VLOOKUP(C12,$W$2:$X$105,2,FALSE))</f>
        <v>0</v>
      </c>
      <c r="R12" s="1">
        <f>P12+Q12</f>
        <v>352</v>
      </c>
      <c r="V12" t="s">
        <v>18</v>
      </c>
      <c r="W12" s="13" t="s">
        <v>18</v>
      </c>
      <c r="X12" s="2">
        <v>14</v>
      </c>
      <c r="Y12">
        <f>VLOOKUP(W12,C12:P277,14,FALSE)</f>
        <v>349</v>
      </c>
      <c r="Z12">
        <f t="shared" si="0"/>
        <v>363</v>
      </c>
      <c r="AC12" s="1" t="s">
        <v>31</v>
      </c>
      <c r="AD12" s="1">
        <v>18</v>
      </c>
      <c r="AF12" s="13" t="s">
        <v>20</v>
      </c>
      <c r="AG12" s="2">
        <v>14</v>
      </c>
      <c r="AI12" s="30" t="s">
        <v>20</v>
      </c>
      <c r="AJ12">
        <v>11</v>
      </c>
      <c r="AL12" s="1" t="s">
        <v>921</v>
      </c>
      <c r="AM12" s="1">
        <v>1</v>
      </c>
      <c r="AO12" s="1" t="s">
        <v>20</v>
      </c>
      <c r="AP12" s="1">
        <v>8</v>
      </c>
      <c r="AS12" s="1" t="s">
        <v>15</v>
      </c>
      <c r="AT12" s="1">
        <v>308</v>
      </c>
      <c r="AU12" s="7"/>
      <c r="AX12" s="1" t="s">
        <v>71</v>
      </c>
      <c r="AY12" s="1">
        <v>346</v>
      </c>
    </row>
    <row r="13" spans="1:51" x14ac:dyDescent="0.25">
      <c r="A13" s="1" t="s">
        <v>779</v>
      </c>
      <c r="B13" s="1" t="s">
        <v>897</v>
      </c>
      <c r="C13" s="1" t="str">
        <f>A13&amp;" "&amp;B13</f>
        <v>Barry Beaumont</v>
      </c>
      <c r="D13" s="7"/>
      <c r="E13" s="7"/>
      <c r="F13" s="7"/>
      <c r="G13" s="1"/>
      <c r="H13" s="1"/>
      <c r="I13" s="1"/>
      <c r="J13" s="1"/>
      <c r="K13" s="1">
        <f>IF(ISERROR(VLOOKUP(C13,$AI$2:$AJ$95,2,FALSE)),0,VLOOKUP(C13,$AI$2:$AJ$95,2,FALSE))</f>
        <v>12</v>
      </c>
      <c r="L13" s="1">
        <f>J13+K13</f>
        <v>12</v>
      </c>
      <c r="M13" s="1">
        <f>IF(ISERROR(VLOOKUP(C13,$AL$2:$AM$95,2,FALSE)),0,VLOOKUP(C13,$AL$2:$AM$95,2,FALSE))</f>
        <v>17</v>
      </c>
      <c r="N13" s="1">
        <f>L13+M13</f>
        <v>29</v>
      </c>
      <c r="O13" s="1">
        <f>IF(ISERROR(VLOOKUP(C13,$AO$2:$AP$100,2,FALSE)),0,VLOOKUP(C13,$AO$2:$AP$100,2,FALSE))</f>
        <v>0</v>
      </c>
      <c r="P13" s="1">
        <f>N13+O13</f>
        <v>29</v>
      </c>
      <c r="Q13" s="1">
        <f>IF(ISERROR(VLOOKUP(C13,$W$2:$X$105,2,FALSE)),0,VLOOKUP(C13,$W$2:$X$105,2,FALSE))</f>
        <v>0</v>
      </c>
      <c r="R13" s="1">
        <f>P13+Q13</f>
        <v>29</v>
      </c>
      <c r="V13" t="s">
        <v>723</v>
      </c>
      <c r="W13" s="13" t="s">
        <v>723</v>
      </c>
      <c r="X13" s="2">
        <v>17</v>
      </c>
      <c r="Y13">
        <f>VLOOKUP(W13,C13:P278,14,FALSE)</f>
        <v>88</v>
      </c>
      <c r="Z13">
        <f t="shared" si="0"/>
        <v>105</v>
      </c>
      <c r="AC13" s="1" t="s">
        <v>759</v>
      </c>
      <c r="AD13" s="1">
        <v>10</v>
      </c>
      <c r="AF13" s="13" t="s">
        <v>31</v>
      </c>
      <c r="AG13" s="2">
        <v>19</v>
      </c>
      <c r="AI13" s="30" t="s">
        <v>31</v>
      </c>
      <c r="AJ13">
        <v>20</v>
      </c>
      <c r="AL13" s="1" t="s">
        <v>696</v>
      </c>
      <c r="AM13" s="1">
        <v>13</v>
      </c>
      <c r="AO13" s="1" t="s">
        <v>31</v>
      </c>
      <c r="AP13" s="1">
        <v>10</v>
      </c>
      <c r="AS13" s="52" t="s">
        <v>18</v>
      </c>
      <c r="AT13" s="52">
        <v>299</v>
      </c>
      <c r="AU13" s="7" t="s">
        <v>510</v>
      </c>
      <c r="AX13" s="1" t="s">
        <v>73</v>
      </c>
      <c r="AY13" s="1">
        <v>290</v>
      </c>
    </row>
    <row r="14" spans="1:51" x14ac:dyDescent="0.25">
      <c r="A14" s="1" t="s">
        <v>861</v>
      </c>
      <c r="B14" s="1" t="s">
        <v>862</v>
      </c>
      <c r="C14" s="1" t="str">
        <f>A14&amp;" "&amp;B14</f>
        <v>Alister Behenna</v>
      </c>
      <c r="D14" s="7"/>
      <c r="E14" s="7"/>
      <c r="F14" s="7"/>
      <c r="G14" s="1"/>
      <c r="H14" s="1"/>
      <c r="I14" s="1">
        <f>IF(ISERROR(VLOOKUP(C14,$AF$2:$AG$94,2,FALSE)),0,VLOOKUP(C14,$AF$2:$AG$94,2,FALSE))</f>
        <v>19</v>
      </c>
      <c r="J14" s="1">
        <f>H14+I14</f>
        <v>19</v>
      </c>
      <c r="K14" s="1">
        <f>IF(ISERROR(VLOOKUP(C14,$AI$2:$AJ$95,2,FALSE)),0,VLOOKUP(C14,$AI$2:$AJ$95,2,FALSE))</f>
        <v>18</v>
      </c>
      <c r="L14" s="1">
        <f>J14+K14</f>
        <v>37</v>
      </c>
      <c r="M14" s="1">
        <f>IF(ISERROR(VLOOKUP(C14,$AL$2:$AM$95,2,FALSE)),0,VLOOKUP(C14,$AL$2:$AM$95,2,FALSE))</f>
        <v>18</v>
      </c>
      <c r="N14" s="1">
        <f>L14+M14</f>
        <v>55</v>
      </c>
      <c r="O14" s="1">
        <f>IF(ISERROR(VLOOKUP(C14,$AO$2:$AP$100,2,FALSE)),0,VLOOKUP(C14,$AO$2:$AP$100,2,FALSE))</f>
        <v>19</v>
      </c>
      <c r="P14" s="1">
        <f>N14+O14</f>
        <v>74</v>
      </c>
      <c r="Q14" s="1">
        <f>IF(ISERROR(VLOOKUP(C14,$W$2:$X$105,2,FALSE)),0,VLOOKUP(C14,$W$2:$X$105,2,FALSE))</f>
        <v>18</v>
      </c>
      <c r="R14" s="1">
        <f>P14+Q14</f>
        <v>92</v>
      </c>
      <c r="V14" t="s">
        <v>696</v>
      </c>
      <c r="W14" s="13" t="s">
        <v>696</v>
      </c>
      <c r="X14" s="2">
        <v>18</v>
      </c>
      <c r="Y14">
        <f>VLOOKUP(W14,C14:P279,14,FALSE)</f>
        <v>111</v>
      </c>
      <c r="Z14">
        <f t="shared" si="0"/>
        <v>129</v>
      </c>
      <c r="AC14" s="1" t="s">
        <v>725</v>
      </c>
      <c r="AD14" s="1">
        <v>15</v>
      </c>
      <c r="AF14" s="13" t="s">
        <v>759</v>
      </c>
      <c r="AG14" s="2">
        <v>13</v>
      </c>
      <c r="AI14" s="30" t="s">
        <v>724</v>
      </c>
      <c r="AJ14">
        <v>19</v>
      </c>
      <c r="AL14" s="1" t="s">
        <v>20</v>
      </c>
      <c r="AM14" s="1">
        <v>11</v>
      </c>
      <c r="AO14" s="1" t="s">
        <v>923</v>
      </c>
      <c r="AP14" s="1">
        <v>14</v>
      </c>
      <c r="AS14" s="52" t="s">
        <v>63</v>
      </c>
      <c r="AT14" s="52">
        <v>290</v>
      </c>
      <c r="AU14" s="7" t="s">
        <v>519</v>
      </c>
      <c r="AX14" s="1" t="s">
        <v>137</v>
      </c>
      <c r="AY14" s="1">
        <v>285</v>
      </c>
    </row>
    <row r="15" spans="1:51" x14ac:dyDescent="0.25">
      <c r="A15" s="1" t="s">
        <v>208</v>
      </c>
      <c r="B15" s="1" t="s">
        <v>11</v>
      </c>
      <c r="C15" s="1" t="str">
        <f>A15&amp;" "&amp;B15</f>
        <v>David Benveniste</v>
      </c>
      <c r="D15" s="7"/>
      <c r="E15" s="7"/>
      <c r="F15" s="7"/>
      <c r="G15" s="1"/>
      <c r="H15" s="1"/>
      <c r="I15" s="1"/>
      <c r="J15" s="1"/>
      <c r="K15" s="1"/>
      <c r="L15" s="1"/>
      <c r="M15" s="1">
        <f>IF(ISERROR(VLOOKUP(C15,$AL$2:$AM$95,2,FALSE)),0,VLOOKUP(C15,$AL$2:$AM$95,2,FALSE))</f>
        <v>2</v>
      </c>
      <c r="N15" s="1">
        <f>L15+M15</f>
        <v>2</v>
      </c>
      <c r="O15" s="1">
        <f>IF(ISERROR(VLOOKUP(C15,$AO$2:$AP$100,2,FALSE)),0,VLOOKUP(C15,$AO$2:$AP$100,2,FALSE))</f>
        <v>2</v>
      </c>
      <c r="P15" s="1">
        <f>N15+O15</f>
        <v>4</v>
      </c>
      <c r="Q15" s="1">
        <f>IF(ISERROR(VLOOKUP(C15,$W$2:$X$105,2,FALSE)),0,VLOOKUP(C15,$W$2:$X$105,2,FALSE))</f>
        <v>1</v>
      </c>
      <c r="R15" s="1">
        <f>P15+Q15</f>
        <v>5</v>
      </c>
      <c r="V15" t="s">
        <v>31</v>
      </c>
      <c r="W15" s="13" t="s">
        <v>31</v>
      </c>
      <c r="X15" s="2">
        <v>17</v>
      </c>
      <c r="Y15">
        <f>VLOOKUP(W15,C15:P280,14,FALSE)</f>
        <v>369</v>
      </c>
      <c r="Z15">
        <f t="shared" si="0"/>
        <v>386</v>
      </c>
      <c r="AC15" s="1" t="s">
        <v>392</v>
      </c>
      <c r="AD15" s="1">
        <v>16</v>
      </c>
      <c r="AF15" s="13" t="s">
        <v>725</v>
      </c>
      <c r="AG15" s="2">
        <v>16</v>
      </c>
      <c r="AI15" s="30" t="s">
        <v>868</v>
      </c>
      <c r="AJ15">
        <v>5</v>
      </c>
      <c r="AL15" s="1" t="s">
        <v>31</v>
      </c>
      <c r="AM15" s="1">
        <v>21</v>
      </c>
      <c r="AO15" s="1" t="s">
        <v>724</v>
      </c>
      <c r="AP15" s="1">
        <v>19</v>
      </c>
      <c r="AS15" s="52" t="s">
        <v>252</v>
      </c>
      <c r="AT15" s="52">
        <v>284</v>
      </c>
      <c r="AU15" s="7" t="s">
        <v>525</v>
      </c>
      <c r="AX15" s="52" t="s">
        <v>97</v>
      </c>
      <c r="AY15" s="52">
        <v>259</v>
      </c>
    </row>
    <row r="16" spans="1:51" x14ac:dyDescent="0.25">
      <c r="A16" s="1" t="s">
        <v>10</v>
      </c>
      <c r="B16" s="1" t="s">
        <v>11</v>
      </c>
      <c r="C16" s="1" t="str">
        <f>A16&amp;" "&amp;B16</f>
        <v>Garry Benveniste</v>
      </c>
      <c r="D16" s="7">
        <v>635</v>
      </c>
      <c r="E16" s="7">
        <v>18</v>
      </c>
      <c r="F16" s="7">
        <f>IF(E16=" ",0+D16,D16+E16)</f>
        <v>653</v>
      </c>
      <c r="G16" s="1">
        <f>IF(ISERROR(VLOOKUP(C16,$AC$2:$AD$94,2,FALSE)),0,VLOOKUP(C16,$AC$2:$AD$94,2,FALSE))</f>
        <v>17</v>
      </c>
      <c r="H16" s="1">
        <f>F16+G16</f>
        <v>670</v>
      </c>
      <c r="I16" s="1">
        <f>IF(ISERROR(VLOOKUP(C16,$AF$2:$AG$94,2,FALSE)),0,VLOOKUP(C16,$AF$2:$AG$94,2,FALSE))</f>
        <v>19</v>
      </c>
      <c r="J16" s="1">
        <f>H16+I16</f>
        <v>689</v>
      </c>
      <c r="K16" s="1">
        <f>IF(ISERROR(VLOOKUP(C16,$AI$2:$AJ$95,2,FALSE)),0,VLOOKUP(C16,$AI$2:$AJ$95,2,FALSE))</f>
        <v>20</v>
      </c>
      <c r="L16" s="1">
        <f>J16+K16</f>
        <v>709</v>
      </c>
      <c r="M16" s="1">
        <f>IF(ISERROR(VLOOKUP(C16,$AL$2:$AM$95,2,FALSE)),0,VLOOKUP(C16,$AL$2:$AM$95,2,FALSE))</f>
        <v>21</v>
      </c>
      <c r="N16" s="1">
        <f>L16+M16</f>
        <v>730</v>
      </c>
      <c r="O16" s="1">
        <f>IF(ISERROR(VLOOKUP(C16,$AO$2:$AP$100,2,FALSE)),0,VLOOKUP(C16,$AO$2:$AP$100,2,FALSE))</f>
        <v>18</v>
      </c>
      <c r="P16" s="1">
        <f>N16+O16</f>
        <v>748</v>
      </c>
      <c r="Q16" s="1">
        <f>IF(ISERROR(VLOOKUP(C16,$W$2:$X$105,2,FALSE)),0,VLOOKUP(C16,$W$2:$X$105,2,FALSE))</f>
        <v>18</v>
      </c>
      <c r="R16" s="1">
        <f>P16+Q16</f>
        <v>766</v>
      </c>
      <c r="V16" t="s">
        <v>923</v>
      </c>
      <c r="W16" s="13" t="s">
        <v>923</v>
      </c>
      <c r="X16" s="2">
        <v>15</v>
      </c>
      <c r="Y16">
        <f>VLOOKUP(W16,C16:P281,14,FALSE)</f>
        <v>26</v>
      </c>
      <c r="Z16">
        <f t="shared" si="0"/>
        <v>41</v>
      </c>
      <c r="AC16" s="1" t="s">
        <v>697</v>
      </c>
      <c r="AD16" s="1">
        <v>16</v>
      </c>
      <c r="AF16" s="13" t="s">
        <v>392</v>
      </c>
      <c r="AG16" s="2">
        <v>7</v>
      </c>
      <c r="AI16" s="30" t="s">
        <v>725</v>
      </c>
      <c r="AJ16">
        <v>14</v>
      </c>
      <c r="AL16" s="1" t="s">
        <v>923</v>
      </c>
      <c r="AM16" s="1">
        <v>12</v>
      </c>
      <c r="AO16" s="1" t="s">
        <v>957</v>
      </c>
      <c r="AP16" s="1">
        <v>4</v>
      </c>
      <c r="AS16" s="1" t="s">
        <v>71</v>
      </c>
      <c r="AT16" s="1">
        <v>275</v>
      </c>
      <c r="AU16" s="7"/>
      <c r="AX16" s="52" t="s">
        <v>42</v>
      </c>
      <c r="AY16" s="52">
        <v>257</v>
      </c>
    </row>
    <row r="17" spans="1:51" x14ac:dyDescent="0.25">
      <c r="A17" s="1" t="s">
        <v>92</v>
      </c>
      <c r="B17" s="1" t="s">
        <v>175</v>
      </c>
      <c r="C17" s="1" t="str">
        <f>A17&amp;" "&amp;B17</f>
        <v>Mark Berlemon</v>
      </c>
      <c r="D17" s="7">
        <v>43</v>
      </c>
      <c r="E17" s="7">
        <v>0</v>
      </c>
      <c r="F17" s="7">
        <f>IF(E17=" ",0+D17,D17+E17)</f>
        <v>43</v>
      </c>
      <c r="G17" s="1">
        <f>IF(ISERROR(VLOOKUP(C17,$AC$2:$AD$94,2,FALSE)),0,VLOOKUP(C17,$AC$2:$AD$94,2,FALSE))</f>
        <v>0</v>
      </c>
      <c r="H17" s="1">
        <f>F17+G17</f>
        <v>43</v>
      </c>
      <c r="I17" s="1">
        <f>IF(ISERROR(VLOOKUP(C17,$AF$2:$AG$94,2,FALSE)),0,VLOOKUP(C17,$AF$2:$AG$94,2,FALSE))</f>
        <v>0</v>
      </c>
      <c r="J17" s="1">
        <f>H17+I17</f>
        <v>43</v>
      </c>
      <c r="K17" s="1">
        <f>IF(ISERROR(VLOOKUP(C17,$AI$2:$AJ$95,2,FALSE)),0,VLOOKUP(C17,$AI$2:$AJ$95,2,FALSE))</f>
        <v>0</v>
      </c>
      <c r="L17" s="1">
        <f>J17+K17</f>
        <v>43</v>
      </c>
      <c r="M17" s="1">
        <f>IF(ISERROR(VLOOKUP(C17,$AL$2:$AM$95,2,FALSE)),0,VLOOKUP(C17,$AL$2:$AM$95,2,FALSE))</f>
        <v>0</v>
      </c>
      <c r="N17" s="1">
        <f>L17+M17</f>
        <v>43</v>
      </c>
      <c r="O17" s="1">
        <f>IF(ISERROR(VLOOKUP(C17,$AO$2:$AP$100,2,FALSE)),0,VLOOKUP(C17,$AO$2:$AP$100,2,FALSE))</f>
        <v>0</v>
      </c>
      <c r="P17" s="1">
        <f>N17+O17</f>
        <v>43</v>
      </c>
      <c r="Q17" s="1">
        <f>IF(ISERROR(VLOOKUP(C17,$W$2:$X$105,2,FALSE)),0,VLOOKUP(C17,$W$2:$X$105,2,FALSE))</f>
        <v>0</v>
      </c>
      <c r="R17" s="1">
        <f>P17+Q17</f>
        <v>43</v>
      </c>
      <c r="V17" t="s">
        <v>724</v>
      </c>
      <c r="W17" s="13" t="s">
        <v>724</v>
      </c>
      <c r="X17" s="2">
        <v>14</v>
      </c>
      <c r="Y17">
        <f>VLOOKUP(W17,C17:P282,14,FALSE)</f>
        <v>62</v>
      </c>
      <c r="Z17">
        <f t="shared" si="0"/>
        <v>76</v>
      </c>
      <c r="AC17" s="1" t="s">
        <v>42</v>
      </c>
      <c r="AD17" s="1">
        <v>20</v>
      </c>
      <c r="AF17" s="13" t="s">
        <v>697</v>
      </c>
      <c r="AG17" s="2">
        <v>18</v>
      </c>
      <c r="AI17" s="30" t="s">
        <v>392</v>
      </c>
      <c r="AJ17">
        <v>19</v>
      </c>
      <c r="AL17" s="1" t="s">
        <v>724</v>
      </c>
      <c r="AM17" s="1">
        <v>21</v>
      </c>
      <c r="AO17" s="1" t="s">
        <v>960</v>
      </c>
      <c r="AP17" s="1">
        <v>3</v>
      </c>
      <c r="AS17" s="1" t="s">
        <v>73</v>
      </c>
      <c r="AT17" s="1">
        <v>235</v>
      </c>
      <c r="AU17" s="7"/>
      <c r="AX17" s="52" t="s">
        <v>413</v>
      </c>
      <c r="AY17" s="52">
        <v>256</v>
      </c>
    </row>
    <row r="18" spans="1:51" x14ac:dyDescent="0.25">
      <c r="A18" s="1" t="s">
        <v>208</v>
      </c>
      <c r="B18" s="1" t="s">
        <v>202</v>
      </c>
      <c r="C18" s="1" t="str">
        <f>A18&amp;" "&amp;B18</f>
        <v>David Black</v>
      </c>
      <c r="D18" s="7">
        <v>544</v>
      </c>
      <c r="E18" s="7">
        <v>0</v>
      </c>
      <c r="F18" s="7">
        <f>IF(E18=" ",0+D18,D18+E18)</f>
        <v>544</v>
      </c>
      <c r="G18" s="1">
        <f>IF(ISERROR(VLOOKUP(C18,$AC$2:$AD$94,2,FALSE)),0,VLOOKUP(C18,$AC$2:$AD$94,2,FALSE))</f>
        <v>0</v>
      </c>
      <c r="H18" s="1">
        <f>F18+G18</f>
        <v>544</v>
      </c>
      <c r="I18" s="1">
        <f>IF(ISERROR(VLOOKUP(C18,$AF$2:$AG$94,2,FALSE)),0,VLOOKUP(C18,$AF$2:$AG$94,2,FALSE))</f>
        <v>0</v>
      </c>
      <c r="J18" s="1">
        <f>H18+I18</f>
        <v>544</v>
      </c>
      <c r="K18" s="1">
        <f>IF(ISERROR(VLOOKUP(C18,$AI$2:$AJ$95,2,FALSE)),0,VLOOKUP(C18,$AI$2:$AJ$95,2,FALSE))</f>
        <v>0</v>
      </c>
      <c r="L18" s="1">
        <f>J18+K18</f>
        <v>544</v>
      </c>
      <c r="M18" s="1">
        <f>IF(ISERROR(VLOOKUP(C18,$AL$2:$AM$95,2,FALSE)),0,VLOOKUP(C18,$AL$2:$AM$95,2,FALSE))</f>
        <v>0</v>
      </c>
      <c r="N18" s="1">
        <f>L18+M18</f>
        <v>544</v>
      </c>
      <c r="O18" s="1">
        <f>IF(ISERROR(VLOOKUP(C18,$AO$2:$AP$100,2,FALSE)),0,VLOOKUP(C18,$AO$2:$AP$100,2,FALSE))</f>
        <v>0</v>
      </c>
      <c r="P18" s="1">
        <f>N18+O18</f>
        <v>544</v>
      </c>
      <c r="Q18" s="1">
        <f>IF(ISERROR(VLOOKUP(C18,$W$2:$X$105,2,FALSE)),0,VLOOKUP(C18,$W$2:$X$105,2,FALSE))</f>
        <v>0</v>
      </c>
      <c r="R18" s="1">
        <f>P18+Q18</f>
        <v>544</v>
      </c>
      <c r="W18" s="13" t="s">
        <v>1019</v>
      </c>
      <c r="X18" s="2">
        <v>2</v>
      </c>
      <c r="Y18">
        <f>VLOOKUP(W18,C18:P283,14,FALSE)</f>
        <v>0</v>
      </c>
      <c r="Z18">
        <f t="shared" si="0"/>
        <v>2</v>
      </c>
      <c r="AC18" s="1" t="s">
        <v>615</v>
      </c>
      <c r="AD18" s="1">
        <v>18</v>
      </c>
      <c r="AF18" s="13" t="s">
        <v>42</v>
      </c>
      <c r="AG18" s="2">
        <v>19</v>
      </c>
      <c r="AI18" s="30" t="s">
        <v>697</v>
      </c>
      <c r="AJ18">
        <v>20</v>
      </c>
      <c r="AL18" s="1" t="s">
        <v>868</v>
      </c>
      <c r="AM18" s="1">
        <v>11</v>
      </c>
      <c r="AO18" s="1" t="s">
        <v>963</v>
      </c>
      <c r="AP18" s="1">
        <v>3</v>
      </c>
      <c r="AS18" s="1" t="s">
        <v>137</v>
      </c>
      <c r="AT18" s="1">
        <v>217</v>
      </c>
      <c r="AU18" s="7"/>
      <c r="AX18" s="52" t="s">
        <v>134</v>
      </c>
      <c r="AY18" s="52">
        <v>249</v>
      </c>
    </row>
    <row r="19" spans="1:51" x14ac:dyDescent="0.25">
      <c r="A19" s="1" t="s">
        <v>1047</v>
      </c>
      <c r="B19" s="1" t="s">
        <v>202</v>
      </c>
      <c r="C19" s="1" t="s">
        <v>1017</v>
      </c>
      <c r="D19" s="7"/>
      <c r="E19" s="7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>IF(ISERROR(VLOOKUP(C19,$W$2:$X$105,2,FALSE)),0,VLOOKUP(C19,$W$2:$X$105,2,FALSE))</f>
        <v>4</v>
      </c>
      <c r="R19" s="1">
        <f>P19+Q19</f>
        <v>4</v>
      </c>
      <c r="W19" s="13" t="s">
        <v>1020</v>
      </c>
      <c r="X19" s="2">
        <v>11</v>
      </c>
      <c r="Y19">
        <f>VLOOKUP(W19,C19:P284,14,FALSE)</f>
        <v>0</v>
      </c>
      <c r="Z19">
        <f t="shared" si="0"/>
        <v>11</v>
      </c>
      <c r="AC19" s="1" t="s">
        <v>45</v>
      </c>
      <c r="AD19" s="1">
        <v>15</v>
      </c>
      <c r="AF19" s="13" t="s">
        <v>615</v>
      </c>
      <c r="AG19" s="2">
        <v>19</v>
      </c>
      <c r="AI19" s="30" t="s">
        <v>42</v>
      </c>
      <c r="AJ19">
        <v>20</v>
      </c>
      <c r="AL19" s="1" t="s">
        <v>725</v>
      </c>
      <c r="AM19" s="1">
        <v>15</v>
      </c>
      <c r="AO19" s="1" t="s">
        <v>725</v>
      </c>
      <c r="AP19" s="1">
        <v>10</v>
      </c>
      <c r="AS19" s="1" t="s">
        <v>42</v>
      </c>
      <c r="AT19" s="1">
        <v>195</v>
      </c>
      <c r="AU19" s="7"/>
      <c r="AX19" s="1" t="s">
        <v>284</v>
      </c>
      <c r="AY19" s="1">
        <v>240</v>
      </c>
    </row>
    <row r="20" spans="1:51" x14ac:dyDescent="0.25">
      <c r="A20" s="1" t="s">
        <v>13</v>
      </c>
      <c r="B20" s="1" t="s">
        <v>14</v>
      </c>
      <c r="C20" s="1" t="str">
        <f>A20&amp;" "&amp;B20</f>
        <v>Don Blesing</v>
      </c>
      <c r="D20" s="7">
        <v>254</v>
      </c>
      <c r="E20" s="7">
        <v>19</v>
      </c>
      <c r="F20" s="7">
        <f>IF(E20=" ",0+D20,D20+E20)</f>
        <v>273</v>
      </c>
      <c r="G20" s="1">
        <f>IF(ISERROR(VLOOKUP(C20,$AC$2:$AD$94,2,FALSE)),0,VLOOKUP(C20,$AC$2:$AD$94,2,FALSE))</f>
        <v>17</v>
      </c>
      <c r="H20" s="1">
        <f>F20+G20</f>
        <v>290</v>
      </c>
      <c r="I20" s="1">
        <f>IF(ISERROR(VLOOKUP(C20,$AF$2:$AG$94,2,FALSE)),0,VLOOKUP(C20,$AF$2:$AG$94,2,FALSE))</f>
        <v>18</v>
      </c>
      <c r="J20" s="1">
        <f>H20+I20</f>
        <v>308</v>
      </c>
      <c r="K20" s="1">
        <f>IF(ISERROR(VLOOKUP(C20,$AI$2:$AJ$95,2,FALSE)),0,VLOOKUP(C20,$AI$2:$AJ$95,2,FALSE))</f>
        <v>15</v>
      </c>
      <c r="L20" s="1">
        <f>J20+K20</f>
        <v>323</v>
      </c>
      <c r="M20" s="1">
        <f>IF(ISERROR(VLOOKUP(C20,$AL$2:$AM$95,2,FALSE)),0,VLOOKUP(C20,$AL$2:$AM$95,2,FALSE))</f>
        <v>15</v>
      </c>
      <c r="N20" s="1">
        <f>L20+M20</f>
        <v>338</v>
      </c>
      <c r="O20" s="1">
        <f>IF(ISERROR(VLOOKUP(C20,$AO$2:$AP$100,2,FALSE)),0,VLOOKUP(C20,$AO$2:$AP$100,2,FALSE))</f>
        <v>0</v>
      </c>
      <c r="P20" s="1">
        <f>N20+O20</f>
        <v>338</v>
      </c>
      <c r="Q20" s="1">
        <f>IF(ISERROR(VLOOKUP(C20,$W$2:$X$105,2,FALSE)),0,VLOOKUP(C20,$W$2:$X$105,2,FALSE))</f>
        <v>0</v>
      </c>
      <c r="R20" s="1">
        <f>P20+Q20</f>
        <v>338</v>
      </c>
      <c r="V20" t="s">
        <v>960</v>
      </c>
      <c r="W20" s="13" t="s">
        <v>960</v>
      </c>
      <c r="X20" s="2">
        <v>16</v>
      </c>
      <c r="Y20">
        <f>VLOOKUP(W20,C20:P285,14,FALSE)</f>
        <v>3</v>
      </c>
      <c r="Z20">
        <f t="shared" si="0"/>
        <v>19</v>
      </c>
      <c r="AC20" s="1" t="s">
        <v>562</v>
      </c>
      <c r="AD20" s="1">
        <v>12</v>
      </c>
      <c r="AF20" s="13" t="s">
        <v>45</v>
      </c>
      <c r="AG20" s="2">
        <v>16</v>
      </c>
      <c r="AI20" s="30" t="s">
        <v>615</v>
      </c>
      <c r="AJ20">
        <v>20</v>
      </c>
      <c r="AL20" s="1" t="s">
        <v>697</v>
      </c>
      <c r="AM20" s="1">
        <v>21</v>
      </c>
      <c r="AO20" s="1" t="s">
        <v>697</v>
      </c>
      <c r="AP20" s="1">
        <v>19</v>
      </c>
      <c r="AS20" s="1" t="s">
        <v>142</v>
      </c>
      <c r="AT20" s="1">
        <v>211</v>
      </c>
      <c r="AU20" s="7"/>
      <c r="AX20" s="1" t="s">
        <v>396</v>
      </c>
      <c r="AY20" s="1">
        <v>223</v>
      </c>
    </row>
    <row r="21" spans="1:51" x14ac:dyDescent="0.25">
      <c r="A21" s="1" t="s">
        <v>1048</v>
      </c>
      <c r="B21" s="1" t="s">
        <v>1049</v>
      </c>
      <c r="C21" s="1" t="s">
        <v>1018</v>
      </c>
      <c r="D21" s="7"/>
      <c r="E21" s="7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>IF(ISERROR(VLOOKUP(C21,$W$2:$X$105,2,FALSE)),0,VLOOKUP(C21,$W$2:$X$105,2,FALSE))</f>
        <v>17</v>
      </c>
      <c r="R21" s="1">
        <f>P21+Q21</f>
        <v>17</v>
      </c>
      <c r="V21" t="s">
        <v>963</v>
      </c>
      <c r="W21" s="13" t="s">
        <v>963</v>
      </c>
      <c r="X21" s="2">
        <v>1</v>
      </c>
      <c r="Y21">
        <f>VLOOKUP(W21,C21:P286,14,FALSE)</f>
        <v>3</v>
      </c>
      <c r="Z21">
        <f t="shared" si="0"/>
        <v>4</v>
      </c>
      <c r="AC21" s="1" t="s">
        <v>393</v>
      </c>
      <c r="AD21" s="1">
        <v>8</v>
      </c>
      <c r="AF21" s="13" t="s">
        <v>562</v>
      </c>
      <c r="AG21" s="2">
        <v>13</v>
      </c>
      <c r="AI21" s="30" t="s">
        <v>45</v>
      </c>
      <c r="AJ21">
        <v>14</v>
      </c>
      <c r="AL21" s="1" t="s">
        <v>42</v>
      </c>
      <c r="AM21" s="1">
        <v>10</v>
      </c>
      <c r="AO21" s="1" t="s">
        <v>42</v>
      </c>
      <c r="AP21" s="1">
        <v>19</v>
      </c>
      <c r="AS21" s="1" t="s">
        <v>52</v>
      </c>
      <c r="AT21" s="1">
        <v>204</v>
      </c>
      <c r="AU21" s="7"/>
      <c r="AX21" s="52" t="s">
        <v>345</v>
      </c>
      <c r="AY21" s="52">
        <v>205</v>
      </c>
    </row>
    <row r="22" spans="1:51" x14ac:dyDescent="0.25">
      <c r="A22" s="1" t="s">
        <v>77</v>
      </c>
      <c r="B22" s="1" t="s">
        <v>635</v>
      </c>
      <c r="C22" s="1" t="str">
        <f>A22&amp;" "&amp;B22</f>
        <v>Richard Bond</v>
      </c>
      <c r="D22" s="7">
        <v>29</v>
      </c>
      <c r="E22" s="7">
        <v>0</v>
      </c>
      <c r="F22" s="7">
        <f>IF(E22=" ",0+D22,D22+E22)</f>
        <v>29</v>
      </c>
      <c r="G22" s="1">
        <f>IF(ISERROR(VLOOKUP(C22,$AC$2:$AD$94,2,FALSE)),0,VLOOKUP(C22,$AC$2:$AD$94,2,FALSE))</f>
        <v>0</v>
      </c>
      <c r="H22" s="1">
        <f>F22+G22</f>
        <v>29</v>
      </c>
      <c r="I22" s="1">
        <f>IF(ISERROR(VLOOKUP(C22,$AF$2:$AG$94,2,FALSE)),0,VLOOKUP(C22,$AF$2:$AG$94,2,FALSE))</f>
        <v>0</v>
      </c>
      <c r="J22" s="1">
        <f>H22+I22</f>
        <v>29</v>
      </c>
      <c r="K22" s="1">
        <f>IF(ISERROR(VLOOKUP(C22,$AI$2:$AJ$95,2,FALSE)),0,VLOOKUP(C22,$AI$2:$AJ$95,2,FALSE))</f>
        <v>0</v>
      </c>
      <c r="L22" s="1">
        <f>J22+K22</f>
        <v>29</v>
      </c>
      <c r="M22" s="1">
        <f>IF(ISERROR(VLOOKUP(C22,$AL$2:$AM$95,2,FALSE)),0,VLOOKUP(C22,$AL$2:$AM$95,2,FALSE))</f>
        <v>0</v>
      </c>
      <c r="N22" s="1">
        <f>L22+M22</f>
        <v>29</v>
      </c>
      <c r="O22" s="1">
        <f>IF(ISERROR(VLOOKUP(C22,$AO$2:$AP$100,2,FALSE)),0,VLOOKUP(C22,$AO$2:$AP$100,2,FALSE))</f>
        <v>0</v>
      </c>
      <c r="P22" s="1">
        <f>N22+O22</f>
        <v>29</v>
      </c>
      <c r="Q22" s="1">
        <f>IF(ISERROR(VLOOKUP(C22,$W$2:$X$105,2,FALSE)),0,VLOOKUP(C22,$W$2:$X$105,2,FALSE))</f>
        <v>0</v>
      </c>
      <c r="R22" s="1">
        <f>P22+Q22</f>
        <v>29</v>
      </c>
      <c r="V22" t="s">
        <v>725</v>
      </c>
      <c r="W22" s="13" t="s">
        <v>725</v>
      </c>
      <c r="X22" s="2">
        <v>16</v>
      </c>
      <c r="Y22">
        <f>VLOOKUP(W22,C22:P287,14,FALSE)</f>
        <v>77</v>
      </c>
      <c r="Z22">
        <f t="shared" si="0"/>
        <v>93</v>
      </c>
      <c r="AC22" s="1" t="s">
        <v>394</v>
      </c>
      <c r="AD22" s="1">
        <v>16</v>
      </c>
      <c r="AF22" s="13" t="s">
        <v>393</v>
      </c>
      <c r="AG22" s="2">
        <v>15</v>
      </c>
      <c r="AI22" s="30" t="s">
        <v>878</v>
      </c>
      <c r="AJ22">
        <v>16</v>
      </c>
      <c r="AL22" s="1" t="s">
        <v>45</v>
      </c>
      <c r="AM22" s="1">
        <v>15</v>
      </c>
      <c r="AO22" s="1" t="s">
        <v>259</v>
      </c>
      <c r="AP22" s="1">
        <v>14</v>
      </c>
      <c r="AS22" s="52" t="s">
        <v>97</v>
      </c>
      <c r="AT22" s="52">
        <v>194</v>
      </c>
      <c r="AU22" s="7" t="s">
        <v>515</v>
      </c>
      <c r="AX22" s="52" t="s">
        <v>255</v>
      </c>
      <c r="AY22" s="52">
        <v>204</v>
      </c>
    </row>
    <row r="23" spans="1:51" x14ac:dyDescent="0.25">
      <c r="A23" s="1" t="s">
        <v>16</v>
      </c>
      <c r="B23" s="1" t="s">
        <v>17</v>
      </c>
      <c r="C23" s="1" t="str">
        <f>A23&amp;" "&amp;B23</f>
        <v>Bob Boorman</v>
      </c>
      <c r="D23" s="7">
        <v>259</v>
      </c>
      <c r="E23" s="7">
        <v>19</v>
      </c>
      <c r="F23" s="7">
        <f>IF(E23=" ",0+D23,D23+E23)</f>
        <v>278</v>
      </c>
      <c r="G23" s="1">
        <f>IF(ISERROR(VLOOKUP(C23,$AC$2:$AD$94,2,FALSE)),0,VLOOKUP(C23,$AC$2:$AD$94,2,FALSE))</f>
        <v>13</v>
      </c>
      <c r="H23" s="1">
        <f>F23+G23</f>
        <v>291</v>
      </c>
      <c r="I23" s="1">
        <f>IF(ISERROR(VLOOKUP(C23,$AF$2:$AG$94,2,FALSE)),0,VLOOKUP(C23,$AF$2:$AG$94,2,FALSE))</f>
        <v>8</v>
      </c>
      <c r="J23" s="1">
        <f>H23+I23</f>
        <v>299</v>
      </c>
      <c r="K23" s="1">
        <f>IF(ISERROR(VLOOKUP(C23,$AI$2:$AJ$95,2,FALSE)),0,VLOOKUP(C23,$AI$2:$AJ$95,2,FALSE))</f>
        <v>12</v>
      </c>
      <c r="L23" s="1">
        <f>J23+K23</f>
        <v>311</v>
      </c>
      <c r="M23" s="1">
        <f>IF(ISERROR(VLOOKUP(C23,$AL$2:$AM$95,2,FALSE)),0,VLOOKUP(C23,$AL$2:$AM$95,2,FALSE))</f>
        <v>21</v>
      </c>
      <c r="N23" s="1">
        <f>L23+M23</f>
        <v>332</v>
      </c>
      <c r="O23" s="1">
        <f>IF(ISERROR(VLOOKUP(C23,$AO$2:$AP$100,2,FALSE)),0,VLOOKUP(C23,$AO$2:$AP$100,2,FALSE))</f>
        <v>17</v>
      </c>
      <c r="P23" s="1">
        <f>N23+O23</f>
        <v>349</v>
      </c>
      <c r="Q23" s="1">
        <f>IF(ISERROR(VLOOKUP(C23,$W$2:$X$105,2,FALSE)),0,VLOOKUP(C23,$W$2:$X$105,2,FALSE))</f>
        <v>14</v>
      </c>
      <c r="R23" s="1">
        <f>P23+Q23</f>
        <v>363</v>
      </c>
      <c r="V23" t="s">
        <v>697</v>
      </c>
      <c r="W23" s="13" t="s">
        <v>697</v>
      </c>
      <c r="X23" s="2">
        <v>17</v>
      </c>
      <c r="Y23">
        <f>VLOOKUP(W23,C23:P288,14,FALSE)</f>
        <v>118</v>
      </c>
      <c r="Z23">
        <f t="shared" si="0"/>
        <v>135</v>
      </c>
      <c r="AC23" s="1" t="s">
        <v>395</v>
      </c>
      <c r="AD23" s="1">
        <v>21</v>
      </c>
      <c r="AF23" s="13" t="s">
        <v>394</v>
      </c>
      <c r="AG23" s="2">
        <v>9</v>
      </c>
      <c r="AI23" s="30" t="s">
        <v>562</v>
      </c>
      <c r="AJ23">
        <v>12</v>
      </c>
      <c r="AL23" s="1" t="s">
        <v>878</v>
      </c>
      <c r="AM23" s="1">
        <v>20</v>
      </c>
      <c r="AO23" s="1" t="s">
        <v>965</v>
      </c>
      <c r="AP23" s="1">
        <v>3</v>
      </c>
      <c r="AS23" s="52" t="s">
        <v>134</v>
      </c>
      <c r="AT23" s="52">
        <v>191</v>
      </c>
      <c r="AU23" s="7" t="s">
        <v>518</v>
      </c>
      <c r="AX23" s="52" t="s">
        <v>150</v>
      </c>
      <c r="AY23" s="52">
        <v>196</v>
      </c>
    </row>
    <row r="24" spans="1:51" x14ac:dyDescent="0.25">
      <c r="A24" s="1" t="s">
        <v>546</v>
      </c>
      <c r="B24" s="1" t="s">
        <v>669</v>
      </c>
      <c r="C24" s="1" t="str">
        <f>A24&amp;" "&amp;B24</f>
        <v>Darren Booth</v>
      </c>
      <c r="D24" s="7">
        <v>23</v>
      </c>
      <c r="E24" s="7">
        <v>0</v>
      </c>
      <c r="F24" s="7">
        <f>IF(E24=" ",0+D24,D24+E24)</f>
        <v>23</v>
      </c>
      <c r="G24" s="1">
        <f>IF(ISERROR(VLOOKUP(C24,$AC$2:$AD$94,2,FALSE)),0,VLOOKUP(C24,$AC$2:$AD$94,2,FALSE))</f>
        <v>7</v>
      </c>
      <c r="H24" s="1">
        <f>F24+G24</f>
        <v>30</v>
      </c>
      <c r="I24" s="1">
        <f>IF(ISERROR(VLOOKUP(C24,$AF$2:$AG$94,2,FALSE)),0,VLOOKUP(C24,$AF$2:$AG$94,2,FALSE))</f>
        <v>0</v>
      </c>
      <c r="J24" s="1">
        <f>H24+I24</f>
        <v>30</v>
      </c>
      <c r="K24" s="1">
        <f>IF(ISERROR(VLOOKUP(C24,$AI$2:$AJ$95,2,FALSE)),0,VLOOKUP(C24,$AI$2:$AJ$95,2,FALSE))</f>
        <v>0</v>
      </c>
      <c r="L24" s="1">
        <f>J24+K24</f>
        <v>30</v>
      </c>
      <c r="M24" s="1">
        <f>IF(ISERROR(VLOOKUP(C24,$AL$2:$AM$95,2,FALSE)),0,VLOOKUP(C24,$AL$2:$AM$95,2,FALSE))</f>
        <v>0</v>
      </c>
      <c r="N24" s="1">
        <f>L24+M24</f>
        <v>30</v>
      </c>
      <c r="O24" s="1">
        <f>IF(ISERROR(VLOOKUP(C24,$AO$2:$AP$100,2,FALSE)),0,VLOOKUP(C24,$AO$2:$AP$100,2,FALSE))</f>
        <v>0</v>
      </c>
      <c r="P24" s="1">
        <f>N24+O24</f>
        <v>30</v>
      </c>
      <c r="Q24" s="1">
        <f>IF(ISERROR(VLOOKUP(C24,$W$2:$X$105,2,FALSE)),0,VLOOKUP(C24,$W$2:$X$105,2,FALSE))</f>
        <v>0</v>
      </c>
      <c r="R24" s="1">
        <f>P24+Q24</f>
        <v>30</v>
      </c>
      <c r="V24" t="s">
        <v>42</v>
      </c>
      <c r="W24" s="13" t="s">
        <v>42</v>
      </c>
      <c r="X24" s="2">
        <v>18</v>
      </c>
      <c r="Y24">
        <f>VLOOKUP(W24,C24:P289,14,FALSE)</f>
        <v>244</v>
      </c>
      <c r="Z24">
        <f t="shared" si="0"/>
        <v>262</v>
      </c>
      <c r="AC24" s="1" t="s">
        <v>628</v>
      </c>
      <c r="AD24" s="1">
        <v>6</v>
      </c>
      <c r="AF24" s="13" t="s">
        <v>628</v>
      </c>
      <c r="AG24" s="2">
        <v>6</v>
      </c>
      <c r="AI24" s="30" t="s">
        <v>393</v>
      </c>
      <c r="AJ24">
        <v>8</v>
      </c>
      <c r="AL24" s="1" t="s">
        <v>562</v>
      </c>
      <c r="AM24" s="1">
        <v>5</v>
      </c>
      <c r="AO24" s="1" t="s">
        <v>615</v>
      </c>
      <c r="AP24" s="1">
        <v>4</v>
      </c>
      <c r="AS24" s="52" t="s">
        <v>128</v>
      </c>
      <c r="AT24" s="52">
        <v>186</v>
      </c>
      <c r="AU24" s="7" t="s">
        <v>523</v>
      </c>
      <c r="AX24" s="1" t="s">
        <v>157</v>
      </c>
      <c r="AY24" s="1">
        <v>182</v>
      </c>
    </row>
    <row r="25" spans="1:51" x14ac:dyDescent="0.25">
      <c r="A25" s="1" t="s">
        <v>636</v>
      </c>
      <c r="B25" s="1" t="s">
        <v>637</v>
      </c>
      <c r="C25" s="1" t="str">
        <f>A25&amp;" "&amp;B25</f>
        <v>Michael Bowman</v>
      </c>
      <c r="D25" s="7">
        <v>31</v>
      </c>
      <c r="E25" s="7">
        <v>0</v>
      </c>
      <c r="F25" s="7">
        <f>IF(E25=" ",0+D25,D25+E25)</f>
        <v>31</v>
      </c>
      <c r="G25" s="1">
        <f>IF(ISERROR(VLOOKUP(C25,$AC$2:$AD$94,2,FALSE)),0,VLOOKUP(C25,$AC$2:$AD$94,2,FALSE))</f>
        <v>0</v>
      </c>
      <c r="H25" s="1">
        <f>F25+G25</f>
        <v>31</v>
      </c>
      <c r="I25" s="1">
        <f>IF(ISERROR(VLOOKUP(C25,$AF$2:$AG$94,2,FALSE)),0,VLOOKUP(C25,$AF$2:$AG$94,2,FALSE))</f>
        <v>0</v>
      </c>
      <c r="J25" s="1">
        <f>H25+I25</f>
        <v>31</v>
      </c>
      <c r="K25" s="1">
        <f>IF(ISERROR(VLOOKUP(C25,$AI$2:$AJ$95,2,FALSE)),0,VLOOKUP(C25,$AI$2:$AJ$95,2,FALSE))</f>
        <v>0</v>
      </c>
      <c r="L25" s="1">
        <f>J25+K25</f>
        <v>31</v>
      </c>
      <c r="M25" s="1">
        <f>IF(ISERROR(VLOOKUP(C25,$AL$2:$AM$95,2,FALSE)),0,VLOOKUP(C25,$AL$2:$AM$95,2,FALSE))</f>
        <v>0</v>
      </c>
      <c r="N25" s="1">
        <f>L25+M25</f>
        <v>31</v>
      </c>
      <c r="O25" s="1">
        <f>IF(ISERROR(VLOOKUP(C25,$AO$2:$AP$100,2,FALSE)),0,VLOOKUP(C25,$AO$2:$AP$100,2,FALSE))</f>
        <v>0</v>
      </c>
      <c r="P25" s="1">
        <f>N25+O25</f>
        <v>31</v>
      </c>
      <c r="Q25" s="1">
        <f>IF(ISERROR(VLOOKUP(C25,$W$2:$X$105,2,FALSE)),0,VLOOKUP(C25,$W$2:$X$105,2,FALSE))</f>
        <v>0</v>
      </c>
      <c r="R25" s="1">
        <f>P25+Q25</f>
        <v>31</v>
      </c>
      <c r="V25" t="s">
        <v>615</v>
      </c>
      <c r="W25" s="13" t="s">
        <v>615</v>
      </c>
      <c r="X25" s="2">
        <v>10</v>
      </c>
      <c r="Y25">
        <f>VLOOKUP(W25,C25:P290,14,FALSE)</f>
        <v>114</v>
      </c>
      <c r="Z25">
        <f t="shared" si="0"/>
        <v>124</v>
      </c>
      <c r="AC25" s="1" t="s">
        <v>740</v>
      </c>
      <c r="AD25" s="1">
        <v>12</v>
      </c>
      <c r="AF25" s="13" t="s">
        <v>740</v>
      </c>
      <c r="AG25" s="2">
        <v>11</v>
      </c>
      <c r="AI25" s="30" t="s">
        <v>395</v>
      </c>
      <c r="AJ25">
        <v>19</v>
      </c>
      <c r="AL25" s="1" t="s">
        <v>395</v>
      </c>
      <c r="AM25" s="1">
        <v>3</v>
      </c>
      <c r="AO25" s="1" t="s">
        <v>878</v>
      </c>
      <c r="AP25" s="1">
        <v>17</v>
      </c>
      <c r="AS25" s="52" t="s">
        <v>413</v>
      </c>
      <c r="AT25" s="52">
        <v>185</v>
      </c>
      <c r="AU25" s="7" t="s">
        <v>524</v>
      </c>
      <c r="AX25" s="1" t="s">
        <v>559</v>
      </c>
      <c r="AY25" s="1">
        <v>179</v>
      </c>
    </row>
    <row r="26" spans="1:51" x14ac:dyDescent="0.25">
      <c r="A26" s="1" t="s">
        <v>104</v>
      </c>
      <c r="B26" s="1" t="s">
        <v>176</v>
      </c>
      <c r="C26" s="1" t="str">
        <f>A26&amp;" "&amp;B26</f>
        <v>Ian Brown</v>
      </c>
      <c r="D26" s="7">
        <v>32</v>
      </c>
      <c r="E26" s="7">
        <v>0</v>
      </c>
      <c r="F26" s="7">
        <f>IF(E26=" ",0+D26,D26+E26)</f>
        <v>32</v>
      </c>
      <c r="G26" s="1">
        <f>IF(ISERROR(VLOOKUP(C26,$AC$2:$AD$94,2,FALSE)),0,VLOOKUP(C26,$AC$2:$AD$94,2,FALSE))</f>
        <v>0</v>
      </c>
      <c r="H26" s="1">
        <f>F26+G26</f>
        <v>32</v>
      </c>
      <c r="I26" s="1">
        <f>IF(ISERROR(VLOOKUP(C26,$AF$2:$AG$94,2,FALSE)),0,VLOOKUP(C26,$AF$2:$AG$94,2,FALSE))</f>
        <v>0</v>
      </c>
      <c r="J26" s="1">
        <f>H26+I26</f>
        <v>32</v>
      </c>
      <c r="K26" s="1">
        <f>IF(ISERROR(VLOOKUP(C26,$AI$2:$AJ$95,2,FALSE)),0,VLOOKUP(C26,$AI$2:$AJ$95,2,FALSE))</f>
        <v>0</v>
      </c>
      <c r="L26" s="1">
        <f>J26+K26</f>
        <v>32</v>
      </c>
      <c r="M26" s="1">
        <f>IF(ISERROR(VLOOKUP(C26,$AL$2:$AM$95,2,FALSE)),0,VLOOKUP(C26,$AL$2:$AM$95,2,FALSE))</f>
        <v>0</v>
      </c>
      <c r="N26" s="1">
        <f>L26+M26</f>
        <v>32</v>
      </c>
      <c r="O26" s="1">
        <f>IF(ISERROR(VLOOKUP(C26,$AO$2:$AP$100,2,FALSE)),0,VLOOKUP(C26,$AO$2:$AP$100,2,FALSE))</f>
        <v>0</v>
      </c>
      <c r="P26" s="1">
        <f>N26+O26</f>
        <v>32</v>
      </c>
      <c r="Q26" s="1">
        <f>IF(ISERROR(VLOOKUP(C26,$W$2:$X$105,2,FALSE)),0,VLOOKUP(C26,$W$2:$X$105,2,FALSE))</f>
        <v>0</v>
      </c>
      <c r="R26" s="1">
        <f>P26+Q26</f>
        <v>32</v>
      </c>
      <c r="W26" s="13" t="s">
        <v>1021</v>
      </c>
      <c r="X26" s="2">
        <v>2</v>
      </c>
      <c r="Y26" t="e">
        <f>VLOOKUP(W26,C26:P291,14,FALSE)</f>
        <v>#N/A</v>
      </c>
      <c r="Z26">
        <f t="shared" si="0"/>
        <v>2</v>
      </c>
      <c r="AC26" s="1" t="s">
        <v>52</v>
      </c>
      <c r="AD26" s="1">
        <v>21</v>
      </c>
      <c r="AF26" s="13" t="s">
        <v>52</v>
      </c>
      <c r="AG26" s="2">
        <v>19</v>
      </c>
      <c r="AI26" s="30" t="s">
        <v>628</v>
      </c>
      <c r="AJ26">
        <v>17</v>
      </c>
      <c r="AL26" s="1" t="s">
        <v>628</v>
      </c>
      <c r="AM26" s="1">
        <v>18</v>
      </c>
      <c r="AO26" s="1" t="s">
        <v>395</v>
      </c>
      <c r="AP26" s="1">
        <v>18</v>
      </c>
      <c r="AS26" s="1" t="s">
        <v>54</v>
      </c>
      <c r="AT26" s="1">
        <v>180</v>
      </c>
      <c r="AU26" s="7"/>
      <c r="AX26" s="1" t="s">
        <v>606</v>
      </c>
      <c r="AY26" s="1">
        <v>171</v>
      </c>
    </row>
    <row r="27" spans="1:51" x14ac:dyDescent="0.25">
      <c r="A27" s="1" t="s">
        <v>77</v>
      </c>
      <c r="B27" s="1" t="s">
        <v>176</v>
      </c>
      <c r="C27" s="1" t="str">
        <f>A27&amp;" "&amp;B27</f>
        <v>Richard Brown</v>
      </c>
      <c r="D27" s="7">
        <v>0</v>
      </c>
      <c r="E27" s="7">
        <v>9</v>
      </c>
      <c r="F27" s="7">
        <f>IF(E27=" ",0+D27,D27+E27)</f>
        <v>9</v>
      </c>
      <c r="G27" s="1">
        <f>IF(ISERROR(VLOOKUP(C27,$AC$2:$AD$94,2,FALSE)),0,VLOOKUP(C27,$AC$2:$AD$94,2,FALSE))</f>
        <v>15</v>
      </c>
      <c r="H27" s="1">
        <f>F27+G27</f>
        <v>24</v>
      </c>
      <c r="I27" s="1">
        <f>IF(ISERROR(VLOOKUP(C27,$AF$2:$AG$94,2,FALSE)),0,VLOOKUP(C27,$AF$2:$AG$94,2,FALSE))</f>
        <v>17</v>
      </c>
      <c r="J27" s="1">
        <f>H27+I27</f>
        <v>41</v>
      </c>
      <c r="K27" s="1">
        <f>IF(ISERROR(VLOOKUP(C27,$AI$2:$AJ$95,2,FALSE)),0,VLOOKUP(C27,$AI$2:$AJ$95,2,FALSE))</f>
        <v>18</v>
      </c>
      <c r="L27" s="1">
        <f>J27+K27</f>
        <v>59</v>
      </c>
      <c r="M27" s="1">
        <f>IF(ISERROR(VLOOKUP(C27,$AL$2:$AM$95,2,FALSE)),0,VLOOKUP(C27,$AL$2:$AM$95,2,FALSE))</f>
        <v>15</v>
      </c>
      <c r="N27" s="1">
        <f>L27+M27</f>
        <v>74</v>
      </c>
      <c r="O27" s="1">
        <f>IF(ISERROR(VLOOKUP(C27,$AO$2:$AP$100,2,FALSE)),0,VLOOKUP(C27,$AO$2:$AP$100,2,FALSE))</f>
        <v>14</v>
      </c>
      <c r="P27" s="1">
        <f>N27+O27</f>
        <v>88</v>
      </c>
      <c r="Q27" s="1">
        <f>IF(ISERROR(VLOOKUP(C27,$W$2:$X$105,2,FALSE)),0,VLOOKUP(C27,$W$2:$X$105,2,FALSE))</f>
        <v>17</v>
      </c>
      <c r="R27" s="1">
        <f>P27+Q27</f>
        <v>105</v>
      </c>
      <c r="V27" t="s">
        <v>878</v>
      </c>
      <c r="W27" s="13" t="s">
        <v>878</v>
      </c>
      <c r="X27" s="2">
        <v>17</v>
      </c>
      <c r="Y27">
        <f>VLOOKUP(W27,C27:P292,14,FALSE)</f>
        <v>53</v>
      </c>
      <c r="Z27">
        <f t="shared" si="0"/>
        <v>70</v>
      </c>
      <c r="AC27" s="1" t="s">
        <v>54</v>
      </c>
      <c r="AD27" s="1">
        <v>18</v>
      </c>
      <c r="AF27" s="13" t="s">
        <v>396</v>
      </c>
      <c r="AG27" s="2">
        <v>19</v>
      </c>
      <c r="AI27" s="30" t="s">
        <v>740</v>
      </c>
      <c r="AJ27">
        <v>4</v>
      </c>
      <c r="AL27" s="1" t="s">
        <v>740</v>
      </c>
      <c r="AM27" s="1">
        <v>1</v>
      </c>
      <c r="AO27" s="1" t="s">
        <v>968</v>
      </c>
      <c r="AP27" s="1">
        <v>1</v>
      </c>
      <c r="AS27" s="1" t="s">
        <v>396</v>
      </c>
      <c r="AT27" s="1">
        <v>151</v>
      </c>
      <c r="AU27" s="7"/>
      <c r="AX27" s="1" t="s">
        <v>553</v>
      </c>
      <c r="AY27" s="1">
        <v>165</v>
      </c>
    </row>
    <row r="28" spans="1:51" x14ac:dyDescent="0.25">
      <c r="A28" s="1" t="s">
        <v>16</v>
      </c>
      <c r="B28" s="1" t="s">
        <v>674</v>
      </c>
      <c r="C28" s="1" t="str">
        <f>A28&amp;" "&amp;B28</f>
        <v>Bob Burton</v>
      </c>
      <c r="D28" s="7">
        <v>15</v>
      </c>
      <c r="E28" s="7">
        <v>16</v>
      </c>
      <c r="F28" s="7">
        <f>IF(E28=" ",0+D28,D28+E28)</f>
        <v>31</v>
      </c>
      <c r="G28" s="1">
        <f>IF(ISERROR(VLOOKUP(C28,$AC$2:$AD$94,2,FALSE)),0,VLOOKUP(C28,$AC$2:$AD$94,2,FALSE))</f>
        <v>15</v>
      </c>
      <c r="H28" s="1">
        <f>F28+G28</f>
        <v>46</v>
      </c>
      <c r="I28" s="1">
        <f>IF(ISERROR(VLOOKUP(C28,$AF$2:$AG$94,2,FALSE)),0,VLOOKUP(C28,$AF$2:$AG$94,2,FALSE))</f>
        <v>18</v>
      </c>
      <c r="J28" s="1">
        <f>H28+I28</f>
        <v>64</v>
      </c>
      <c r="K28" s="1">
        <f>IF(ISERROR(VLOOKUP(C28,$AI$2:$AJ$95,2,FALSE)),0,VLOOKUP(C28,$AI$2:$AJ$95,2,FALSE))</f>
        <v>18</v>
      </c>
      <c r="L28" s="1">
        <f>J28+K28</f>
        <v>82</v>
      </c>
      <c r="M28" s="1">
        <f>IF(ISERROR(VLOOKUP(C28,$AL$2:$AM$95,2,FALSE)),0,VLOOKUP(C28,$AL$2:$AM$95,2,FALSE))</f>
        <v>13</v>
      </c>
      <c r="N28" s="1">
        <f>L28+M28</f>
        <v>95</v>
      </c>
      <c r="O28" s="1">
        <f>IF(ISERROR(VLOOKUP(C28,$AO$2:$AP$100,2,FALSE)),0,VLOOKUP(C28,$AO$2:$AP$100,2,FALSE))</f>
        <v>16</v>
      </c>
      <c r="P28" s="1">
        <f>N28+O28</f>
        <v>111</v>
      </c>
      <c r="Q28" s="1">
        <f>IF(ISERROR(VLOOKUP(C28,$W$2:$X$105,2,FALSE)),0,VLOOKUP(C28,$W$2:$X$105,2,FALSE))</f>
        <v>18</v>
      </c>
      <c r="R28" s="1">
        <f>P28+Q28</f>
        <v>129</v>
      </c>
      <c r="V28" t="s">
        <v>628</v>
      </c>
      <c r="W28" s="13" t="s">
        <v>628</v>
      </c>
      <c r="X28" s="2">
        <v>16</v>
      </c>
      <c r="Y28">
        <f>VLOOKUP(W28,C28:P293,14,FALSE)</f>
        <v>102</v>
      </c>
      <c r="Z28">
        <f t="shared" si="0"/>
        <v>118</v>
      </c>
      <c r="AC28" s="1" t="s">
        <v>396</v>
      </c>
      <c r="AD28" s="1">
        <v>20</v>
      </c>
      <c r="AF28" s="13" t="s">
        <v>700</v>
      </c>
      <c r="AG28" s="2">
        <v>12</v>
      </c>
      <c r="AI28" s="30" t="s">
        <v>52</v>
      </c>
      <c r="AJ28">
        <v>20</v>
      </c>
      <c r="AL28" s="1" t="s">
        <v>52</v>
      </c>
      <c r="AM28" s="1">
        <v>18</v>
      </c>
      <c r="AO28" s="1" t="s">
        <v>969</v>
      </c>
      <c r="AP28" s="1">
        <v>1</v>
      </c>
      <c r="AS28" s="1" t="s">
        <v>397</v>
      </c>
      <c r="AT28" s="1">
        <v>149</v>
      </c>
      <c r="AU28" s="7"/>
      <c r="AX28" s="52" t="s">
        <v>609</v>
      </c>
      <c r="AY28" s="52">
        <v>154</v>
      </c>
    </row>
    <row r="29" spans="1:51" x14ac:dyDescent="0.25">
      <c r="A29" s="1" t="s">
        <v>572</v>
      </c>
      <c r="B29" s="1" t="s">
        <v>19</v>
      </c>
      <c r="C29" s="1" t="str">
        <f>A29&amp;" "&amp;B29</f>
        <v>Nick Buvinic</v>
      </c>
      <c r="D29" s="7">
        <v>80</v>
      </c>
      <c r="E29" s="7">
        <v>12</v>
      </c>
      <c r="F29" s="7">
        <f>IF(E29=" ",0+D29,D29+E29)</f>
        <v>92</v>
      </c>
      <c r="G29" s="1">
        <f>IF(ISERROR(VLOOKUP(C29,$AC$2:$AD$94,2,FALSE)),0,VLOOKUP(C29,$AC$2:$AD$94,2,FALSE))</f>
        <v>14</v>
      </c>
      <c r="H29" s="1">
        <f>F29+G29</f>
        <v>106</v>
      </c>
      <c r="I29" s="1">
        <f>IF(ISERROR(VLOOKUP(C29,$AF$2:$AG$94,2,FALSE)),0,VLOOKUP(C29,$AF$2:$AG$94,2,FALSE))</f>
        <v>14</v>
      </c>
      <c r="J29" s="1">
        <f>H29+I29</f>
        <v>120</v>
      </c>
      <c r="K29" s="1">
        <f>IF(ISERROR(VLOOKUP(C29,$AI$2:$AJ$95,2,FALSE)),0,VLOOKUP(C29,$AI$2:$AJ$95,2,FALSE))</f>
        <v>11</v>
      </c>
      <c r="L29" s="1">
        <f>J29+K29</f>
        <v>131</v>
      </c>
      <c r="M29" s="1">
        <f>IF(ISERROR(VLOOKUP(C29,$AL$2:$AM$95,2,FALSE)),0,VLOOKUP(C29,$AL$2:$AM$95,2,FALSE))</f>
        <v>11</v>
      </c>
      <c r="N29" s="1">
        <f>L29+M29</f>
        <v>142</v>
      </c>
      <c r="O29" s="1">
        <f>IF(ISERROR(VLOOKUP(C29,$AO$2:$AP$100,2,FALSE)),0,VLOOKUP(C29,$AO$2:$AP$100,2,FALSE))</f>
        <v>8</v>
      </c>
      <c r="P29" s="1">
        <f>N29+O29</f>
        <v>150</v>
      </c>
      <c r="Q29" s="1">
        <f>IF(ISERROR(VLOOKUP(C29,$W$2:$X$105,2,FALSE)),0,VLOOKUP(C29,$W$2:$X$105,2,FALSE))</f>
        <v>0</v>
      </c>
      <c r="R29" s="1">
        <f>P29+Q29</f>
        <v>150</v>
      </c>
      <c r="V29" t="s">
        <v>396</v>
      </c>
      <c r="W29" s="13" t="s">
        <v>396</v>
      </c>
      <c r="X29" s="2">
        <v>18</v>
      </c>
      <c r="Y29">
        <f>VLOOKUP(W29,C29:P294,14,FALSE)</f>
        <v>210</v>
      </c>
      <c r="Z29">
        <f t="shared" si="0"/>
        <v>228</v>
      </c>
      <c r="AC29" s="1" t="s">
        <v>60</v>
      </c>
      <c r="AD29" s="1">
        <v>5</v>
      </c>
      <c r="AF29" s="13" t="s">
        <v>63</v>
      </c>
      <c r="AG29" s="2">
        <v>18</v>
      </c>
      <c r="AI29" s="30" t="s">
        <v>396</v>
      </c>
      <c r="AJ29">
        <v>20</v>
      </c>
      <c r="AL29" s="1" t="s">
        <v>54</v>
      </c>
      <c r="AM29" s="1">
        <v>20</v>
      </c>
      <c r="AO29" s="1" t="s">
        <v>628</v>
      </c>
      <c r="AP29" s="1">
        <v>19</v>
      </c>
      <c r="AS29" s="1" t="s">
        <v>124</v>
      </c>
      <c r="AT29" s="1">
        <v>149</v>
      </c>
      <c r="AU29" s="7"/>
      <c r="AX29" s="52" t="s">
        <v>494</v>
      </c>
      <c r="AY29" s="52">
        <v>149</v>
      </c>
    </row>
    <row r="30" spans="1:51" x14ac:dyDescent="0.25">
      <c r="A30" s="1" t="s">
        <v>218</v>
      </c>
      <c r="B30" s="1" t="s">
        <v>212</v>
      </c>
      <c r="C30" s="1" t="str">
        <f>A30&amp;" "&amp;B30</f>
        <v>Marlene Byrne</v>
      </c>
      <c r="D30" s="7">
        <v>18</v>
      </c>
      <c r="E30" s="7">
        <v>0</v>
      </c>
      <c r="F30" s="7">
        <f>IF(E30=" ",0+D30,D30+E30)</f>
        <v>18</v>
      </c>
      <c r="G30" s="1">
        <f>IF(ISERROR(VLOOKUP(C30,$AC$2:$AD$94,2,FALSE)),0,VLOOKUP(C30,$AC$2:$AD$94,2,FALSE))</f>
        <v>0</v>
      </c>
      <c r="H30" s="1">
        <f>F30+G30</f>
        <v>18</v>
      </c>
      <c r="I30" s="1">
        <f>IF(ISERROR(VLOOKUP(C30,$AF$2:$AG$94,2,FALSE)),0,VLOOKUP(C30,$AF$2:$AG$94,2,FALSE))</f>
        <v>0</v>
      </c>
      <c r="J30" s="1">
        <f>H30+I30</f>
        <v>18</v>
      </c>
      <c r="K30" s="1">
        <f>IF(ISERROR(VLOOKUP(C30,$AI$2:$AJ$95,2,FALSE)),0,VLOOKUP(C30,$AI$2:$AJ$95,2,FALSE))</f>
        <v>0</v>
      </c>
      <c r="L30" s="1">
        <f>J30+K30</f>
        <v>18</v>
      </c>
      <c r="M30" s="1">
        <f>IF(ISERROR(VLOOKUP(C30,$AL$2:$AM$95,2,FALSE)),0,VLOOKUP(C30,$AL$2:$AM$95,2,FALSE))</f>
        <v>0</v>
      </c>
      <c r="N30" s="1">
        <f>L30+M30</f>
        <v>18</v>
      </c>
      <c r="O30" s="1">
        <f>IF(ISERROR(VLOOKUP(C30,$AO$2:$AP$100,2,FALSE)),0,VLOOKUP(C30,$AO$2:$AP$100,2,FALSE))</f>
        <v>0</v>
      </c>
      <c r="P30" s="1">
        <f>N30+O30</f>
        <v>18</v>
      </c>
      <c r="Q30" s="1">
        <f>IF(ISERROR(VLOOKUP(C30,$W$2:$X$105,2,FALSE)),0,VLOOKUP(C30,$W$2:$X$105,2,FALSE))</f>
        <v>0</v>
      </c>
      <c r="R30" s="1">
        <f>P30+Q30</f>
        <v>18</v>
      </c>
      <c r="W30" s="13" t="s">
        <v>1023</v>
      </c>
      <c r="X30" s="2">
        <v>11</v>
      </c>
      <c r="Y30">
        <f>VLOOKUP(W30,C30:P310,14,FALSE)</f>
        <v>0</v>
      </c>
      <c r="Z30">
        <f t="shared" si="0"/>
        <v>11</v>
      </c>
      <c r="AC30" s="1" t="s">
        <v>700</v>
      </c>
      <c r="AD30" s="1">
        <v>11</v>
      </c>
      <c r="AF30" s="13" t="s">
        <v>858</v>
      </c>
      <c r="AG30" s="2">
        <v>2</v>
      </c>
      <c r="AI30" s="30" t="s">
        <v>901</v>
      </c>
      <c r="AJ30">
        <v>15</v>
      </c>
      <c r="AL30" s="1" t="s">
        <v>396</v>
      </c>
      <c r="AM30" s="1">
        <v>21</v>
      </c>
      <c r="AO30" s="1" t="s">
        <v>52</v>
      </c>
      <c r="AP30" s="1">
        <v>18</v>
      </c>
      <c r="AS30" s="1" t="s">
        <v>106</v>
      </c>
      <c r="AT30" s="1">
        <v>145</v>
      </c>
      <c r="AU30" s="7"/>
      <c r="AX30" s="1" t="s">
        <v>60</v>
      </c>
      <c r="AY30" s="1">
        <v>144</v>
      </c>
    </row>
    <row r="31" spans="1:51" x14ac:dyDescent="0.25">
      <c r="A31" s="1" t="s">
        <v>21</v>
      </c>
      <c r="B31" s="1" t="s">
        <v>22</v>
      </c>
      <c r="C31" s="1" t="str">
        <f>A31&amp;" "&amp;B31</f>
        <v>Brian Callahan</v>
      </c>
      <c r="D31" s="7">
        <v>87</v>
      </c>
      <c r="E31" s="7">
        <v>0</v>
      </c>
      <c r="F31" s="7">
        <f>IF(E31=" ",0+D31,D31+E31)</f>
        <v>87</v>
      </c>
      <c r="G31" s="1">
        <f>IF(ISERROR(VLOOKUP(C31,$AC$2:$AD$94,2,FALSE)),0,VLOOKUP(C31,$AC$2:$AD$94,2,FALSE))</f>
        <v>0</v>
      </c>
      <c r="H31" s="1">
        <f>F31+G31</f>
        <v>87</v>
      </c>
      <c r="I31" s="1">
        <f>IF(ISERROR(VLOOKUP(C31,$AF$2:$AG$94,2,FALSE)),0,VLOOKUP(C31,$AF$2:$AG$94,2,FALSE))</f>
        <v>0</v>
      </c>
      <c r="J31" s="1">
        <f>H31+I31</f>
        <v>87</v>
      </c>
      <c r="K31" s="1">
        <f>IF(ISERROR(VLOOKUP(C31,$AI$2:$AJ$95,2,FALSE)),0,VLOOKUP(C31,$AI$2:$AJ$95,2,FALSE))</f>
        <v>0</v>
      </c>
      <c r="L31" s="1">
        <f>J31+K31</f>
        <v>87</v>
      </c>
      <c r="M31" s="1">
        <f>IF(ISERROR(VLOOKUP(C31,$AL$2:$AM$95,2,FALSE)),0,VLOOKUP(C31,$AL$2:$AM$95,2,FALSE))</f>
        <v>0</v>
      </c>
      <c r="N31" s="1">
        <f>L31+M31</f>
        <v>87</v>
      </c>
      <c r="O31" s="1">
        <f>IF(ISERROR(VLOOKUP(C31,$AO$2:$AP$100,2,FALSE)),0,VLOOKUP(C31,$AO$2:$AP$100,2,FALSE))</f>
        <v>0</v>
      </c>
      <c r="P31" s="1">
        <f>N31+O31</f>
        <v>87</v>
      </c>
      <c r="Q31" s="1">
        <f>IF(ISERROR(VLOOKUP(C31,$W$2:$X$105,2,FALSE)),0,VLOOKUP(C31,$W$2:$X$105,2,FALSE))</f>
        <v>0</v>
      </c>
      <c r="R31" s="1">
        <f>P31+Q31</f>
        <v>87</v>
      </c>
      <c r="V31" t="s">
        <v>901</v>
      </c>
      <c r="W31" s="13" t="s">
        <v>901</v>
      </c>
      <c r="X31" s="2">
        <v>17</v>
      </c>
      <c r="Y31">
        <f>VLOOKUP(W31,C31:P338,14,FALSE)</f>
        <v>45</v>
      </c>
      <c r="Z31">
        <f t="shared" si="0"/>
        <v>62</v>
      </c>
      <c r="AC31" s="1" t="s">
        <v>234</v>
      </c>
      <c r="AD31" s="1">
        <v>16</v>
      </c>
      <c r="AF31" s="13" t="s">
        <v>600</v>
      </c>
      <c r="AG31" s="2">
        <v>18</v>
      </c>
      <c r="AI31" s="30" t="s">
        <v>903</v>
      </c>
      <c r="AJ31">
        <v>10</v>
      </c>
      <c r="AL31" s="1" t="s">
        <v>60</v>
      </c>
      <c r="AM31" s="1">
        <v>1</v>
      </c>
      <c r="AO31" s="1" t="s">
        <v>54</v>
      </c>
      <c r="AP31" s="1">
        <v>5</v>
      </c>
      <c r="AS31" s="1" t="s">
        <v>60</v>
      </c>
      <c r="AT31" s="1">
        <v>143</v>
      </c>
      <c r="AU31" s="7"/>
      <c r="AX31" s="1" t="s">
        <v>697</v>
      </c>
      <c r="AY31" s="1">
        <v>131</v>
      </c>
    </row>
    <row r="32" spans="1:51" x14ac:dyDescent="0.25">
      <c r="A32" s="1" t="s">
        <v>24</v>
      </c>
      <c r="B32" s="1" t="s">
        <v>22</v>
      </c>
      <c r="C32" s="1" t="str">
        <f>A32&amp;" "&amp;B32</f>
        <v>Dave Callahan</v>
      </c>
      <c r="D32" s="7">
        <v>138</v>
      </c>
      <c r="E32" s="7">
        <v>0</v>
      </c>
      <c r="F32" s="7">
        <f>IF(E32=" ",0+D32,D32+E32)</f>
        <v>138</v>
      </c>
      <c r="G32" s="1">
        <f>IF(ISERROR(VLOOKUP(C32,$AC$2:$AD$94,2,FALSE)),0,VLOOKUP(C32,$AC$2:$AD$94,2,FALSE))</f>
        <v>0</v>
      </c>
      <c r="H32" s="1">
        <f>F32+G32</f>
        <v>138</v>
      </c>
      <c r="I32" s="1">
        <f>IF(ISERROR(VLOOKUP(C32,$AF$2:$AG$94,2,FALSE)),0,VLOOKUP(C32,$AF$2:$AG$94,2,FALSE))</f>
        <v>0</v>
      </c>
      <c r="J32" s="1">
        <f>H32+I32</f>
        <v>138</v>
      </c>
      <c r="K32" s="1">
        <f>IF(ISERROR(VLOOKUP(C32,$AI$2:$AJ$95,2,FALSE)),0,VLOOKUP(C32,$AI$2:$AJ$95,2,FALSE))</f>
        <v>0</v>
      </c>
      <c r="L32" s="1">
        <f>J32+K32</f>
        <v>138</v>
      </c>
      <c r="M32" s="1">
        <f>IF(ISERROR(VLOOKUP(C32,$AL$2:$AM$95,2,FALSE)),0,VLOOKUP(C32,$AL$2:$AM$95,2,FALSE))</f>
        <v>0</v>
      </c>
      <c r="N32" s="1">
        <f>L32+M32</f>
        <v>138</v>
      </c>
      <c r="O32" s="1">
        <f>IF(ISERROR(VLOOKUP(C32,$AO$2:$AP$100,2,FALSE)),0,VLOOKUP(C32,$AO$2:$AP$100,2,FALSE))</f>
        <v>0</v>
      </c>
      <c r="P32" s="1">
        <f>N32+O32</f>
        <v>138</v>
      </c>
      <c r="Q32" s="1">
        <f>IF(ISERROR(VLOOKUP(C32,$W$2:$X$105,2,FALSE)),0,VLOOKUP(C32,$W$2:$X$105,2,FALSE))</f>
        <v>0</v>
      </c>
      <c r="R32" s="1">
        <f>P32+Q32</f>
        <v>138</v>
      </c>
      <c r="V32" t="s">
        <v>973</v>
      </c>
      <c r="W32" s="13" t="s">
        <v>973</v>
      </c>
      <c r="X32" s="2">
        <v>6</v>
      </c>
      <c r="Y32">
        <f>VLOOKUP(W32,C32:P339,14,FALSE)</f>
        <v>3</v>
      </c>
      <c r="Z32">
        <f t="shared" si="0"/>
        <v>9</v>
      </c>
      <c r="AC32" s="1" t="s">
        <v>494</v>
      </c>
      <c r="AD32" s="1">
        <v>16</v>
      </c>
      <c r="AF32" s="13" t="s">
        <v>703</v>
      </c>
      <c r="AG32" s="2">
        <v>14</v>
      </c>
      <c r="AI32" s="30" t="s">
        <v>63</v>
      </c>
      <c r="AJ32">
        <v>20</v>
      </c>
      <c r="AL32" s="1" t="s">
        <v>901</v>
      </c>
      <c r="AM32" s="1">
        <v>15</v>
      </c>
      <c r="AO32" s="1" t="s">
        <v>396</v>
      </c>
      <c r="AP32" s="1">
        <v>18</v>
      </c>
      <c r="AS32" s="1" t="s">
        <v>345</v>
      </c>
      <c r="AT32" s="1">
        <v>140</v>
      </c>
      <c r="AU32" s="7"/>
      <c r="AX32" s="1" t="s">
        <v>614</v>
      </c>
      <c r="AY32" s="1">
        <v>130</v>
      </c>
    </row>
    <row r="33" spans="1:51" x14ac:dyDescent="0.25">
      <c r="A33" s="1" t="s">
        <v>26</v>
      </c>
      <c r="B33" s="1" t="s">
        <v>27</v>
      </c>
      <c r="C33" s="1" t="str">
        <f>A33&amp;" "&amp;B33</f>
        <v>Liam Carter</v>
      </c>
      <c r="D33" s="7">
        <v>47</v>
      </c>
      <c r="E33" s="7">
        <v>0</v>
      </c>
      <c r="F33" s="7">
        <f>IF(E33=" ",0+D33,D33+E33)</f>
        <v>47</v>
      </c>
      <c r="G33" s="1">
        <f>IF(ISERROR(VLOOKUP(C33,$AC$2:$AD$94,2,FALSE)),0,VLOOKUP(C33,$AC$2:$AD$94,2,FALSE))</f>
        <v>0</v>
      </c>
      <c r="H33" s="1">
        <f>F33+G33</f>
        <v>47</v>
      </c>
      <c r="I33" s="1">
        <f>IF(ISERROR(VLOOKUP(C33,$AF$2:$AG$94,2,FALSE)),0,VLOOKUP(C33,$AF$2:$AG$94,2,FALSE))</f>
        <v>0</v>
      </c>
      <c r="J33" s="1">
        <f>H33+I33</f>
        <v>47</v>
      </c>
      <c r="K33" s="1">
        <f>IF(ISERROR(VLOOKUP(C33,$AI$2:$AJ$95,2,FALSE)),0,VLOOKUP(C33,$AI$2:$AJ$95,2,FALSE))</f>
        <v>0</v>
      </c>
      <c r="L33" s="1">
        <f>J33+K33</f>
        <v>47</v>
      </c>
      <c r="M33" s="1">
        <f>IF(ISERROR(VLOOKUP(C33,$AL$2:$AM$95,2,FALSE)),0,VLOOKUP(C33,$AL$2:$AM$95,2,FALSE))</f>
        <v>0</v>
      </c>
      <c r="N33" s="1">
        <f>L33+M33</f>
        <v>47</v>
      </c>
      <c r="O33" s="1">
        <f>IF(ISERROR(VLOOKUP(C33,$AO$2:$AP$100,2,FALSE)),0,VLOOKUP(C33,$AO$2:$AP$100,2,FALSE))</f>
        <v>0</v>
      </c>
      <c r="P33" s="1">
        <f>N33+O33</f>
        <v>47</v>
      </c>
      <c r="Q33" s="1">
        <f>IF(ISERROR(VLOOKUP(C33,$W$2:$X$105,2,FALSE)),0,VLOOKUP(C33,$W$2:$X$105,2,FALSE))</f>
        <v>0</v>
      </c>
      <c r="R33" s="1">
        <f>P33+Q33</f>
        <v>47</v>
      </c>
      <c r="V33" t="s">
        <v>494</v>
      </c>
      <c r="W33" s="13" t="s">
        <v>494</v>
      </c>
      <c r="X33" s="2">
        <v>17</v>
      </c>
      <c r="Y33">
        <f>VLOOKUP(W33,C33:P340,14,FALSE)</f>
        <v>137</v>
      </c>
      <c r="Z33">
        <f t="shared" si="0"/>
        <v>154</v>
      </c>
      <c r="AC33" s="1" t="s">
        <v>613</v>
      </c>
      <c r="AD33" s="1">
        <v>6</v>
      </c>
      <c r="AF33" s="13" t="s">
        <v>614</v>
      </c>
      <c r="AG33" s="2">
        <v>18</v>
      </c>
      <c r="AI33" s="30" t="s">
        <v>858</v>
      </c>
      <c r="AJ33">
        <v>3</v>
      </c>
      <c r="AL33" s="1" t="s">
        <v>494</v>
      </c>
      <c r="AM33" s="1">
        <v>20</v>
      </c>
      <c r="AO33" s="1" t="s">
        <v>901</v>
      </c>
      <c r="AP33" s="1">
        <v>15</v>
      </c>
      <c r="AS33" s="1" t="s">
        <v>255</v>
      </c>
      <c r="AT33" s="1">
        <v>138</v>
      </c>
      <c r="AU33" s="7"/>
      <c r="AX33" s="1" t="s">
        <v>154</v>
      </c>
      <c r="AY33" s="1">
        <v>126</v>
      </c>
    </row>
    <row r="34" spans="1:51" x14ac:dyDescent="0.25">
      <c r="A34" s="1" t="s">
        <v>29</v>
      </c>
      <c r="B34" s="1" t="s">
        <v>30</v>
      </c>
      <c r="C34" s="1" t="str">
        <f>A34&amp;" "&amp;B34</f>
        <v>Graham Cass</v>
      </c>
      <c r="D34" s="7">
        <v>263</v>
      </c>
      <c r="E34" s="7">
        <v>18</v>
      </c>
      <c r="F34" s="7">
        <f>IF(E34=" ",0+D34,D34+E34)</f>
        <v>281</v>
      </c>
      <c r="G34" s="1">
        <f>IF(ISERROR(VLOOKUP(C34,$AC$2:$AD$94,2,FALSE)),0,VLOOKUP(C34,$AC$2:$AD$94,2,FALSE))</f>
        <v>18</v>
      </c>
      <c r="H34" s="1">
        <f>F34+G34</f>
        <v>299</v>
      </c>
      <c r="I34" s="1">
        <f>IF(ISERROR(VLOOKUP(C34,$AF$2:$AG$94,2,FALSE)),0,VLOOKUP(C34,$AF$2:$AG$94,2,FALSE))</f>
        <v>19</v>
      </c>
      <c r="J34" s="1">
        <f>H34+I34</f>
        <v>318</v>
      </c>
      <c r="K34" s="1">
        <f>IF(ISERROR(VLOOKUP(C34,$AI$2:$AJ$95,2,FALSE)),0,VLOOKUP(C34,$AI$2:$AJ$95,2,FALSE))</f>
        <v>20</v>
      </c>
      <c r="L34" s="1">
        <f>J34+K34</f>
        <v>338</v>
      </c>
      <c r="M34" s="1">
        <f>IF(ISERROR(VLOOKUP(C34,$AL$2:$AM$95,2,FALSE)),0,VLOOKUP(C34,$AL$2:$AM$95,2,FALSE))</f>
        <v>21</v>
      </c>
      <c r="N34" s="1">
        <f>L34+M34</f>
        <v>359</v>
      </c>
      <c r="O34" s="1">
        <f>IF(ISERROR(VLOOKUP(C34,$AO$2:$AP$100,2,FALSE)),0,VLOOKUP(C34,$AO$2:$AP$100,2,FALSE))</f>
        <v>10</v>
      </c>
      <c r="P34" s="1">
        <f>N34+O34</f>
        <v>369</v>
      </c>
      <c r="Q34" s="1">
        <f>IF(ISERROR(VLOOKUP(C34,$W$2:$X$105,2,FALSE)),0,VLOOKUP(C34,$W$2:$X$105,2,FALSE))</f>
        <v>17</v>
      </c>
      <c r="R34" s="1">
        <f>P34+Q34</f>
        <v>386</v>
      </c>
      <c r="V34" t="s">
        <v>926</v>
      </c>
      <c r="W34" s="13" t="s">
        <v>926</v>
      </c>
      <c r="X34" s="2">
        <v>2</v>
      </c>
      <c r="Y34">
        <f>VLOOKUP(W34,C34:P341,14,FALSE)</f>
        <v>16</v>
      </c>
      <c r="Z34">
        <f t="shared" si="0"/>
        <v>18</v>
      </c>
      <c r="AC34" s="1" t="s">
        <v>63</v>
      </c>
      <c r="AD34" s="1">
        <v>21</v>
      </c>
      <c r="AF34" s="13" t="s">
        <v>609</v>
      </c>
      <c r="AG34" s="2">
        <v>19</v>
      </c>
      <c r="AI34" s="30" t="s">
        <v>877</v>
      </c>
      <c r="AJ34">
        <v>13</v>
      </c>
      <c r="AL34" s="1" t="s">
        <v>926</v>
      </c>
      <c r="AM34" s="1">
        <v>6</v>
      </c>
      <c r="AO34" s="1" t="s">
        <v>971</v>
      </c>
      <c r="AP34" s="1">
        <v>7</v>
      </c>
      <c r="AS34" s="1" t="s">
        <v>150</v>
      </c>
      <c r="AT34" s="1">
        <v>124</v>
      </c>
      <c r="AU34" s="7"/>
      <c r="AX34" s="1" t="s">
        <v>696</v>
      </c>
      <c r="AY34" s="1">
        <v>124</v>
      </c>
    </row>
    <row r="35" spans="1:51" x14ac:dyDescent="0.25">
      <c r="A35" s="1" t="s">
        <v>32</v>
      </c>
      <c r="B35" s="1" t="s">
        <v>33</v>
      </c>
      <c r="C35" s="1" t="str">
        <f>A35&amp;" "&amp;B35</f>
        <v>Chris Chrisakis</v>
      </c>
      <c r="D35" s="7">
        <v>89</v>
      </c>
      <c r="E35" s="7">
        <v>0</v>
      </c>
      <c r="F35" s="7">
        <f>IF(E35=" ",0+D35,D35+E35)</f>
        <v>89</v>
      </c>
      <c r="G35" s="1">
        <f>IF(ISERROR(VLOOKUP(C35,$AC$2:$AD$94,2,FALSE)),0,VLOOKUP(C35,$AC$2:$AD$94,2,FALSE))</f>
        <v>0</v>
      </c>
      <c r="H35" s="1"/>
      <c r="I35" s="1">
        <f>IF(ISERROR(VLOOKUP(C35,$AF$2:$AG$94,2,FALSE)),0,VLOOKUP(C35,$AF$2:$AG$94,2,FALSE))</f>
        <v>0</v>
      </c>
      <c r="J35" s="1"/>
      <c r="K35" s="1">
        <f>IF(ISERROR(VLOOKUP(C35,$AI$2:$AJ$95,2,FALSE)),0,VLOOKUP(C35,$AI$2:$AJ$95,2,FALSE))</f>
        <v>0</v>
      </c>
      <c r="L35" s="1">
        <f>J35+K35</f>
        <v>0</v>
      </c>
      <c r="M35" s="1">
        <f>IF(ISERROR(VLOOKUP(C35,$AL$2:$AM$95,2,FALSE)),0,VLOOKUP(C35,$AL$2:$AM$95,2,FALSE))</f>
        <v>0</v>
      </c>
      <c r="N35" s="1">
        <f>L35+M35</f>
        <v>0</v>
      </c>
      <c r="O35" s="1">
        <f>IF(ISERROR(VLOOKUP(C35,$AO$2:$AP$100,2,FALSE)),0,VLOOKUP(C35,$AO$2:$AP$100,2,FALSE))</f>
        <v>0</v>
      </c>
      <c r="P35" s="1">
        <f>N35+O35</f>
        <v>0</v>
      </c>
      <c r="Q35" s="1">
        <f>IF(ISERROR(VLOOKUP(C35,$W$2:$X$105,2,FALSE)),0,VLOOKUP(C35,$W$2:$X$105,2,FALSE))</f>
        <v>0</v>
      </c>
      <c r="R35" s="1">
        <f>P35+Q35</f>
        <v>0</v>
      </c>
      <c r="W35" s="13" t="s">
        <v>1041</v>
      </c>
      <c r="X35" s="2">
        <v>2</v>
      </c>
      <c r="Y35">
        <f>VLOOKUP(W35,C35:P342,14,FALSE)</f>
        <v>0</v>
      </c>
      <c r="Z35">
        <f t="shared" si="0"/>
        <v>2</v>
      </c>
      <c r="AC35" s="1" t="s">
        <v>600</v>
      </c>
      <c r="AD35" s="1">
        <v>20</v>
      </c>
      <c r="AF35" s="13" t="s">
        <v>71</v>
      </c>
      <c r="AG35" s="2">
        <v>19</v>
      </c>
      <c r="AI35" s="30" t="s">
        <v>600</v>
      </c>
      <c r="AJ35">
        <v>19</v>
      </c>
      <c r="AL35" s="1" t="s">
        <v>613</v>
      </c>
      <c r="AM35" s="1">
        <v>8</v>
      </c>
      <c r="AO35" s="1" t="s">
        <v>973</v>
      </c>
      <c r="AP35" s="1">
        <v>3</v>
      </c>
      <c r="AS35" s="1" t="s">
        <v>20</v>
      </c>
      <c r="AT35" s="1">
        <v>120</v>
      </c>
      <c r="AU35" s="7"/>
      <c r="AX35" s="1" t="s">
        <v>615</v>
      </c>
      <c r="AY35" s="1">
        <v>122</v>
      </c>
    </row>
    <row r="36" spans="1:51" x14ac:dyDescent="0.25">
      <c r="A36" s="1" t="s">
        <v>533</v>
      </c>
      <c r="B36" s="1" t="s">
        <v>33</v>
      </c>
      <c r="C36" s="1" t="str">
        <f>A36&amp;" "&amp;B36</f>
        <v>Helen Chrisakis</v>
      </c>
      <c r="D36" s="7">
        <v>5</v>
      </c>
      <c r="E36" s="7">
        <v>0</v>
      </c>
      <c r="F36" s="7">
        <f>IF(E36=" ",0+D36,D36+E36)</f>
        <v>5</v>
      </c>
      <c r="G36" s="1">
        <f>IF(ISERROR(VLOOKUP(C36,$AC$2:$AD$94,2,FALSE)),0,VLOOKUP(C36,$AC$2:$AD$94,2,FALSE))</f>
        <v>0</v>
      </c>
      <c r="H36" s="1">
        <f>F36+G36</f>
        <v>5</v>
      </c>
      <c r="I36" s="1">
        <f>IF(ISERROR(VLOOKUP(C36,$AF$2:$AG$94,2,FALSE)),0,VLOOKUP(C36,$AF$2:$AG$94,2,FALSE))</f>
        <v>0</v>
      </c>
      <c r="J36" s="1">
        <f>H36+I36</f>
        <v>5</v>
      </c>
      <c r="K36" s="1">
        <f>IF(ISERROR(VLOOKUP(C36,$AI$2:$AJ$95,2,FALSE)),0,VLOOKUP(C36,$AI$2:$AJ$95,2,FALSE))</f>
        <v>0</v>
      </c>
      <c r="L36" s="1">
        <f>J36+K36</f>
        <v>5</v>
      </c>
      <c r="M36" s="1">
        <f>IF(ISERROR(VLOOKUP(C36,$AL$2:$AM$95,2,FALSE)),0,VLOOKUP(C36,$AL$2:$AM$95,2,FALSE))</f>
        <v>0</v>
      </c>
      <c r="N36" s="1">
        <f>L36+M36</f>
        <v>5</v>
      </c>
      <c r="O36" s="1">
        <f>IF(ISERROR(VLOOKUP(C36,$AO$2:$AP$100,2,FALSE)),0,VLOOKUP(C36,$AO$2:$AP$100,2,FALSE))</f>
        <v>0</v>
      </c>
      <c r="P36" s="1">
        <f>N36+O36</f>
        <v>5</v>
      </c>
      <c r="Q36" s="1">
        <f>IF(ISERROR(VLOOKUP(C36,$W$2:$X$105,2,FALSE)),0,VLOOKUP(C36,$W$2:$X$105,2,FALSE))</f>
        <v>0</v>
      </c>
      <c r="R36" s="1">
        <f>P36+Q36</f>
        <v>5</v>
      </c>
      <c r="V36" t="s">
        <v>613</v>
      </c>
      <c r="W36" s="13" t="s">
        <v>613</v>
      </c>
      <c r="X36" s="2">
        <v>12</v>
      </c>
      <c r="Y36">
        <f>VLOOKUP(W36,C36:P343,14,FALSE)</f>
        <v>70</v>
      </c>
      <c r="Z36">
        <f t="shared" si="0"/>
        <v>82</v>
      </c>
      <c r="AC36" s="1" t="s">
        <v>728</v>
      </c>
      <c r="AD36" s="1">
        <v>15</v>
      </c>
      <c r="AF36" s="13" t="s">
        <v>73</v>
      </c>
      <c r="AG36" s="2">
        <v>19</v>
      </c>
      <c r="AI36" s="30" t="s">
        <v>703</v>
      </c>
      <c r="AJ36">
        <v>11</v>
      </c>
      <c r="AL36" s="1" t="s">
        <v>877</v>
      </c>
      <c r="AM36" s="1">
        <v>20</v>
      </c>
      <c r="AO36" s="1" t="s">
        <v>494</v>
      </c>
      <c r="AP36" s="1">
        <v>17</v>
      </c>
      <c r="AS36" s="1" t="s">
        <v>402</v>
      </c>
      <c r="AT36" s="1">
        <v>117</v>
      </c>
      <c r="AU36" s="7"/>
      <c r="AX36" s="1" t="s">
        <v>739</v>
      </c>
      <c r="AY36" s="1">
        <v>120</v>
      </c>
    </row>
    <row r="37" spans="1:51" x14ac:dyDescent="0.25">
      <c r="A37" s="1" t="s">
        <v>375</v>
      </c>
      <c r="B37" s="1" t="s">
        <v>275</v>
      </c>
      <c r="C37" s="1" t="str">
        <f>A37&amp;" "&amp;B37</f>
        <v>Justin Colvill</v>
      </c>
      <c r="D37" s="7">
        <v>95</v>
      </c>
      <c r="E37" s="7">
        <v>17</v>
      </c>
      <c r="F37" s="7">
        <f>IF(E37=" ",0+D37,D37+E37)</f>
        <v>112</v>
      </c>
      <c r="G37" s="1">
        <v>10</v>
      </c>
      <c r="H37" s="1">
        <f>F37+G37</f>
        <v>122</v>
      </c>
      <c r="I37" s="1">
        <v>13</v>
      </c>
      <c r="J37" s="1">
        <f>H37+I37</f>
        <v>135</v>
      </c>
      <c r="K37" s="1">
        <f>IF(ISERROR(VLOOKUP(C37,$AI$2:$AJ$95,2,FALSE)),0,VLOOKUP(C37,$AI$2:$AJ$95,2,FALSE))</f>
        <v>0</v>
      </c>
      <c r="L37" s="1">
        <f>J37+K37</f>
        <v>135</v>
      </c>
      <c r="M37" s="1">
        <f>IF(ISERROR(VLOOKUP(C37,$AL$2:$AM$95,2,FALSE)),0,VLOOKUP(C37,$AL$2:$AM$95,2,FALSE))</f>
        <v>0</v>
      </c>
      <c r="N37" s="1">
        <f>L37+M37</f>
        <v>135</v>
      </c>
      <c r="O37" s="1">
        <f>IF(ISERROR(VLOOKUP(C37,$AO$2:$AP$100,2,FALSE)),0,VLOOKUP(C37,$AO$2:$AP$100,2,FALSE))</f>
        <v>0</v>
      </c>
      <c r="P37" s="1">
        <f>N37+O37</f>
        <v>135</v>
      </c>
      <c r="Q37" s="1">
        <f>IF(ISERROR(VLOOKUP(C37,$W$2:$X$105,2,FALSE)),0,VLOOKUP(C37,$W$2:$X$105,2,FALSE))</f>
        <v>0</v>
      </c>
      <c r="R37" s="1">
        <f>P37+Q37</f>
        <v>135</v>
      </c>
      <c r="V37" t="s">
        <v>877</v>
      </c>
      <c r="W37" s="13" t="s">
        <v>877</v>
      </c>
      <c r="X37" s="2">
        <v>17</v>
      </c>
      <c r="Y37">
        <f>VLOOKUP(W37,C37:P344,14,FALSE)</f>
        <v>53</v>
      </c>
      <c r="Z37">
        <f t="shared" si="0"/>
        <v>70</v>
      </c>
      <c r="AC37" s="1" t="s">
        <v>614</v>
      </c>
      <c r="AD37" s="1">
        <v>17</v>
      </c>
      <c r="AF37" s="13" t="s">
        <v>157</v>
      </c>
      <c r="AG37" s="2">
        <v>14</v>
      </c>
      <c r="AI37" s="30" t="s">
        <v>614</v>
      </c>
      <c r="AJ37">
        <v>20</v>
      </c>
      <c r="AL37" s="1" t="s">
        <v>600</v>
      </c>
      <c r="AM37" s="1">
        <v>17</v>
      </c>
      <c r="AO37" s="1" t="s">
        <v>926</v>
      </c>
      <c r="AP37" s="1">
        <v>10</v>
      </c>
      <c r="AS37" s="1" t="s">
        <v>157</v>
      </c>
      <c r="AT37" s="1">
        <v>115</v>
      </c>
      <c r="AU37" s="7"/>
      <c r="AX37" s="52" t="s">
        <v>82</v>
      </c>
      <c r="AY37" s="52">
        <v>118</v>
      </c>
    </row>
    <row r="38" spans="1:51" x14ac:dyDescent="0.25">
      <c r="A38" s="1" t="s">
        <v>35</v>
      </c>
      <c r="B38" s="1" t="s">
        <v>275</v>
      </c>
      <c r="C38" s="1" t="str">
        <f>A38&amp;" "&amp;B38</f>
        <v>Scott Colvill</v>
      </c>
      <c r="D38" s="7">
        <v>89</v>
      </c>
      <c r="E38" s="7">
        <v>17</v>
      </c>
      <c r="F38" s="7">
        <f>IF(E38=" ",0+D38,D38+E38)</f>
        <v>106</v>
      </c>
      <c r="G38" s="1"/>
      <c r="H38" s="1">
        <f>F38+G38</f>
        <v>106</v>
      </c>
      <c r="I38" s="1"/>
      <c r="J38" s="1">
        <f>H38+I38</f>
        <v>106</v>
      </c>
      <c r="K38" s="1">
        <f>IF(ISERROR(VLOOKUP(C38,$AI$2:$AJ$95,2,FALSE)),0,VLOOKUP(C38,$AI$2:$AJ$95,2,FALSE))</f>
        <v>0</v>
      </c>
      <c r="L38" s="1">
        <f>J38+K38</f>
        <v>106</v>
      </c>
      <c r="M38" s="1">
        <f>IF(ISERROR(VLOOKUP(C38,$AL$2:$AM$95,2,FALSE)),0,VLOOKUP(C38,$AL$2:$AM$95,2,FALSE))</f>
        <v>0</v>
      </c>
      <c r="N38" s="1">
        <f>L38+M38</f>
        <v>106</v>
      </c>
      <c r="O38" s="1">
        <f>IF(ISERROR(VLOOKUP(C38,$AO$2:$AP$100,2,FALSE)),0,VLOOKUP(C38,$AO$2:$AP$100,2,FALSE))</f>
        <v>0</v>
      </c>
      <c r="P38" s="1">
        <f>N38+O38</f>
        <v>106</v>
      </c>
      <c r="Q38" s="1">
        <f>IF(ISERROR(VLOOKUP(C38,$W$2:$X$105,2,FALSE)),0,VLOOKUP(C38,$W$2:$X$105,2,FALSE))</f>
        <v>0</v>
      </c>
      <c r="R38" s="1">
        <f>P38+Q38</f>
        <v>106</v>
      </c>
      <c r="V38" t="s">
        <v>703</v>
      </c>
      <c r="W38" s="13" t="s">
        <v>703</v>
      </c>
      <c r="X38" s="2">
        <v>18</v>
      </c>
      <c r="Y38">
        <f>VLOOKUP(W38,C38:P345,14,FALSE)</f>
        <v>68</v>
      </c>
      <c r="Z38">
        <f t="shared" si="0"/>
        <v>86</v>
      </c>
      <c r="AC38" s="1" t="s">
        <v>609</v>
      </c>
      <c r="AD38" s="1">
        <v>17</v>
      </c>
      <c r="AF38" s="13" t="s">
        <v>503</v>
      </c>
      <c r="AG38" s="2">
        <v>19</v>
      </c>
      <c r="AI38" s="30" t="s">
        <v>609</v>
      </c>
      <c r="AJ38">
        <v>20</v>
      </c>
      <c r="AL38" s="1" t="s">
        <v>703</v>
      </c>
      <c r="AM38" s="1">
        <v>16</v>
      </c>
      <c r="AO38" s="1" t="s">
        <v>613</v>
      </c>
      <c r="AP38" s="1">
        <v>9</v>
      </c>
      <c r="AS38" s="1" t="s">
        <v>559</v>
      </c>
      <c r="AT38" s="1">
        <v>113</v>
      </c>
      <c r="AU38" s="7"/>
      <c r="AX38" s="52" t="s">
        <v>503</v>
      </c>
      <c r="AY38" s="52">
        <v>114</v>
      </c>
    </row>
    <row r="39" spans="1:51" x14ac:dyDescent="0.25">
      <c r="A39" s="1" t="s">
        <v>585</v>
      </c>
      <c r="B39" s="1" t="s">
        <v>922</v>
      </c>
      <c r="C39" s="1" t="str">
        <f>A39&amp;" "&amp;B39</f>
        <v>Matthew Conlon</v>
      </c>
      <c r="D39" s="7"/>
      <c r="E39" s="7"/>
      <c r="F39" s="7"/>
      <c r="G39" s="1"/>
      <c r="H39" s="1"/>
      <c r="I39" s="1"/>
      <c r="J39" s="1"/>
      <c r="K39" s="1">
        <f>IF(ISERROR(VLOOKUP(C39,$AI$2:$AJ$95,2,FALSE)),0,VLOOKUP(C39,$AI$2:$AJ$95,2,FALSE))</f>
        <v>0</v>
      </c>
      <c r="L39" s="1"/>
      <c r="M39" s="1">
        <f>IF(ISERROR(VLOOKUP(C39,$AL$2:$AM$95,2,FALSE)),0,VLOOKUP(C39,$AL$2:$AM$95,2,FALSE))</f>
        <v>12</v>
      </c>
      <c r="N39" s="1">
        <f>L39+M39</f>
        <v>12</v>
      </c>
      <c r="O39" s="1">
        <f>IF(ISERROR(VLOOKUP(C39,$AO$2:$AP$100,2,FALSE)),0,VLOOKUP(C39,$AO$2:$AP$100,2,FALSE))</f>
        <v>14</v>
      </c>
      <c r="P39" s="1">
        <f>N39+O39</f>
        <v>26</v>
      </c>
      <c r="Q39" s="1">
        <f>IF(ISERROR(VLOOKUP(C39,$W$2:$X$105,2,FALSE)),0,VLOOKUP(C39,$W$2:$X$105,2,FALSE))</f>
        <v>15</v>
      </c>
      <c r="R39" s="1">
        <f>P39+Q39</f>
        <v>41</v>
      </c>
      <c r="V39" t="s">
        <v>729</v>
      </c>
      <c r="W39" s="13" t="s">
        <v>975</v>
      </c>
      <c r="X39" s="2">
        <v>15</v>
      </c>
      <c r="Y39">
        <f>VLOOKUP(W39,C39:P346,14,FALSE)</f>
        <v>2</v>
      </c>
      <c r="Z39">
        <f t="shared" si="0"/>
        <v>17</v>
      </c>
      <c r="AC39" s="1" t="s">
        <v>71</v>
      </c>
      <c r="AD39" s="1">
        <v>18</v>
      </c>
      <c r="AF39" s="13" t="s">
        <v>154</v>
      </c>
      <c r="AG39" s="2">
        <v>9</v>
      </c>
      <c r="AI39" s="30" t="s">
        <v>71</v>
      </c>
      <c r="AJ39">
        <v>19</v>
      </c>
      <c r="AL39" s="1" t="s">
        <v>614</v>
      </c>
      <c r="AM39" s="1">
        <v>18</v>
      </c>
      <c r="AO39" s="1" t="s">
        <v>877</v>
      </c>
      <c r="AP39" s="1">
        <v>20</v>
      </c>
      <c r="AS39" s="1" t="s">
        <v>154</v>
      </c>
      <c r="AT39" s="1">
        <v>110</v>
      </c>
      <c r="AU39" s="7"/>
      <c r="AX39" s="52" t="s">
        <v>628</v>
      </c>
      <c r="AY39" s="52">
        <v>113</v>
      </c>
    </row>
    <row r="40" spans="1:51" x14ac:dyDescent="0.25">
      <c r="A40" s="1" t="s">
        <v>177</v>
      </c>
      <c r="B40" s="1" t="s">
        <v>178</v>
      </c>
      <c r="C40" s="1" t="str">
        <f>A40&amp;" "&amp;B40</f>
        <v>Gary Cooper</v>
      </c>
      <c r="D40" s="7">
        <v>86</v>
      </c>
      <c r="E40" s="7">
        <v>0</v>
      </c>
      <c r="F40" s="7">
        <f>IF(E40=" ",0+D40,D40+E40)</f>
        <v>86</v>
      </c>
      <c r="G40" s="1">
        <f>IF(ISERROR(VLOOKUP(C40,$AC$2:$AD$94,2,FALSE)),0,VLOOKUP(C40,$AC$2:$AD$94,2,FALSE))</f>
        <v>0</v>
      </c>
      <c r="H40" s="1">
        <f>F40+G40</f>
        <v>86</v>
      </c>
      <c r="I40" s="1">
        <f>IF(ISERROR(VLOOKUP(C40,$AF$2:$AG$94,2,FALSE)),0,VLOOKUP(C40,$AF$2:$AG$94,2,FALSE))</f>
        <v>0</v>
      </c>
      <c r="J40" s="1">
        <f>H40+I40</f>
        <v>86</v>
      </c>
      <c r="K40" s="1">
        <f>IF(ISERROR(VLOOKUP(C40,$AI$2:$AJ$95,2,FALSE)),0,VLOOKUP(C40,$AI$2:$AJ$95,2,FALSE))</f>
        <v>0</v>
      </c>
      <c r="L40" s="1">
        <f>J40+K40</f>
        <v>86</v>
      </c>
      <c r="M40" s="1">
        <f>IF(ISERROR(VLOOKUP(C40,$AL$2:$AM$95,2,FALSE)),0,VLOOKUP(C40,$AL$2:$AM$95,2,FALSE))</f>
        <v>0</v>
      </c>
      <c r="N40" s="1">
        <f>L40+M40</f>
        <v>86</v>
      </c>
      <c r="O40" s="1">
        <f>IF(ISERROR(VLOOKUP(C40,$AO$2:$AP$100,2,FALSE)),0,VLOOKUP(C40,$AO$2:$AP$100,2,FALSE))</f>
        <v>0</v>
      </c>
      <c r="P40" s="1">
        <f>N40+O40</f>
        <v>86</v>
      </c>
      <c r="Q40" s="1">
        <f>IF(ISERROR(VLOOKUP(C40,$W$2:$X$105,2,FALSE)),0,VLOOKUP(C40,$W$2:$X$105,2,FALSE))</f>
        <v>0</v>
      </c>
      <c r="R40" s="1">
        <f>P40+Q40</f>
        <v>86</v>
      </c>
      <c r="V40" t="s">
        <v>614</v>
      </c>
      <c r="W40" s="13" t="s">
        <v>614</v>
      </c>
      <c r="X40" s="2">
        <v>18</v>
      </c>
      <c r="Y40">
        <f>VLOOKUP(W40,C40:P347,14,FALSE)</f>
        <v>117</v>
      </c>
      <c r="Z40">
        <f t="shared" si="0"/>
        <v>135</v>
      </c>
      <c r="AC40" s="1" t="s">
        <v>73</v>
      </c>
      <c r="AD40" s="1">
        <v>21</v>
      </c>
      <c r="AF40" s="13" t="s">
        <v>79</v>
      </c>
      <c r="AG40" s="2">
        <v>19</v>
      </c>
      <c r="AI40" s="30" t="s">
        <v>73</v>
      </c>
      <c r="AJ40">
        <v>20</v>
      </c>
      <c r="AL40" s="1" t="s">
        <v>609</v>
      </c>
      <c r="AM40" s="1">
        <v>18</v>
      </c>
      <c r="AO40" s="1" t="s">
        <v>703</v>
      </c>
      <c r="AP40" s="1">
        <v>15</v>
      </c>
      <c r="AS40" s="1" t="s">
        <v>239</v>
      </c>
      <c r="AT40" s="1">
        <v>102</v>
      </c>
      <c r="AU40" s="7"/>
      <c r="AX40" s="52" t="s">
        <v>707</v>
      </c>
      <c r="AY40" s="52">
        <v>113</v>
      </c>
    </row>
    <row r="41" spans="1:51" x14ac:dyDescent="0.25">
      <c r="A41" s="1" t="s">
        <v>678</v>
      </c>
      <c r="B41" s="1" t="s">
        <v>178</v>
      </c>
      <c r="C41" s="1" t="str">
        <f>A41&amp;" "&amp;B41</f>
        <v>Jon Cooper</v>
      </c>
      <c r="D41" s="7">
        <v>0</v>
      </c>
      <c r="E41" s="7">
        <v>3</v>
      </c>
      <c r="F41" s="7">
        <f>IF(E41=" ",0+D41,D41+E41)</f>
        <v>3</v>
      </c>
      <c r="G41" s="1"/>
      <c r="H41" s="1">
        <f>F41+G41</f>
        <v>3</v>
      </c>
      <c r="I41" s="1"/>
      <c r="J41" s="1">
        <f>H41+I41</f>
        <v>3</v>
      </c>
      <c r="K41" s="1">
        <f>IF(ISERROR(VLOOKUP(C41,$AI$2:$AJ$95,2,FALSE)),0,VLOOKUP(C41,$AI$2:$AJ$95,2,FALSE))</f>
        <v>19</v>
      </c>
      <c r="L41" s="1">
        <f>J41+K41</f>
        <v>22</v>
      </c>
      <c r="M41" s="1">
        <f>IF(ISERROR(VLOOKUP(C41,$AL$2:$AM$95,2,FALSE)),0,VLOOKUP(C41,$AL$2:$AM$95,2,FALSE))</f>
        <v>21</v>
      </c>
      <c r="N41" s="1">
        <f>L41+M41</f>
        <v>43</v>
      </c>
      <c r="O41" s="1">
        <f>IF(ISERROR(VLOOKUP(C41,$AO$2:$AP$100,2,FALSE)),0,VLOOKUP(C41,$AO$2:$AP$100,2,FALSE))</f>
        <v>19</v>
      </c>
      <c r="P41" s="1">
        <f>N41+O41</f>
        <v>62</v>
      </c>
      <c r="Q41" s="1">
        <f>IF(ISERROR(VLOOKUP(C41,$W$2:$X$105,2,FALSE)),0,VLOOKUP(C41,$W$2:$X$105,2,FALSE))</f>
        <v>14</v>
      </c>
      <c r="R41" s="1">
        <f>P41+Q41</f>
        <v>76</v>
      </c>
      <c r="V41" t="s">
        <v>609</v>
      </c>
      <c r="W41" s="13" t="s">
        <v>609</v>
      </c>
      <c r="X41" s="2">
        <v>18</v>
      </c>
      <c r="Y41">
        <f>VLOOKUP(W41,C41:P348,14,FALSE)</f>
        <v>141</v>
      </c>
      <c r="Z41">
        <f t="shared" si="0"/>
        <v>159</v>
      </c>
      <c r="AC41" s="1" t="s">
        <v>157</v>
      </c>
      <c r="AD41" s="1">
        <v>14</v>
      </c>
      <c r="AF41" s="13" t="s">
        <v>397</v>
      </c>
      <c r="AG41" s="2">
        <v>19</v>
      </c>
      <c r="AI41" s="30" t="s">
        <v>157</v>
      </c>
      <c r="AJ41">
        <v>18</v>
      </c>
      <c r="AL41" s="1" t="s">
        <v>71</v>
      </c>
      <c r="AM41" s="1">
        <v>21</v>
      </c>
      <c r="AO41" s="1" t="s">
        <v>729</v>
      </c>
      <c r="AP41" s="1">
        <v>1</v>
      </c>
      <c r="AS41" s="1" t="s">
        <v>494</v>
      </c>
      <c r="AT41" s="1">
        <v>100</v>
      </c>
      <c r="AU41" s="7"/>
      <c r="AX41" s="52" t="s">
        <v>999</v>
      </c>
      <c r="AY41" s="52">
        <v>101</v>
      </c>
    </row>
    <row r="42" spans="1:51" x14ac:dyDescent="0.25">
      <c r="A42" s="1" t="s">
        <v>58</v>
      </c>
      <c r="B42" s="1" t="s">
        <v>1050</v>
      </c>
      <c r="C42" s="1" t="s">
        <v>1019</v>
      </c>
      <c r="D42" s="7"/>
      <c r="E42" s="7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>IF(ISERROR(VLOOKUP(C42,$W$2:$X$105,2,FALSE)),0,VLOOKUP(C42,$W$2:$X$105,2,FALSE))</f>
        <v>2</v>
      </c>
      <c r="R42" s="1">
        <f>P42+Q42</f>
        <v>2</v>
      </c>
      <c r="V42" t="s">
        <v>71</v>
      </c>
      <c r="W42" s="13" t="s">
        <v>71</v>
      </c>
      <c r="X42" s="2">
        <v>18</v>
      </c>
      <c r="Y42">
        <f>VLOOKUP(W42,C42:P349,14,FALSE)</f>
        <v>333</v>
      </c>
      <c r="Z42">
        <f t="shared" si="0"/>
        <v>351</v>
      </c>
      <c r="AC42" s="1" t="s">
        <v>503</v>
      </c>
      <c r="AD42" s="1">
        <v>17</v>
      </c>
      <c r="AF42" s="13" t="s">
        <v>82</v>
      </c>
      <c r="AG42" s="2">
        <v>19</v>
      </c>
      <c r="AI42" s="30" t="s">
        <v>503</v>
      </c>
      <c r="AJ42">
        <v>20</v>
      </c>
      <c r="AL42" s="1" t="s">
        <v>73</v>
      </c>
      <c r="AM42" s="1">
        <v>18</v>
      </c>
      <c r="AO42" s="1" t="s">
        <v>614</v>
      </c>
      <c r="AP42" s="1">
        <v>4</v>
      </c>
      <c r="AS42" s="52" t="s">
        <v>606</v>
      </c>
      <c r="AT42" s="52">
        <v>99</v>
      </c>
      <c r="AU42" s="7" t="s">
        <v>510</v>
      </c>
      <c r="AX42" s="52" t="s">
        <v>723</v>
      </c>
      <c r="AY42" s="52">
        <v>100</v>
      </c>
    </row>
    <row r="43" spans="1:51" x14ac:dyDescent="0.25">
      <c r="A43" s="1" t="s">
        <v>832</v>
      </c>
      <c r="B43" s="1" t="s">
        <v>1051</v>
      </c>
      <c r="C43" s="1" t="s">
        <v>1020</v>
      </c>
      <c r="D43" s="7"/>
      <c r="E43" s="7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>IF(ISERROR(VLOOKUP(C43,$W$2:$X$105,2,FALSE)),0,VLOOKUP(C43,$W$2:$X$105,2,FALSE))</f>
        <v>11</v>
      </c>
      <c r="R43" s="1">
        <f>P43+Q43</f>
        <v>11</v>
      </c>
      <c r="V43" t="s">
        <v>73</v>
      </c>
      <c r="W43" s="13" t="s">
        <v>73</v>
      </c>
      <c r="X43" s="2">
        <v>18</v>
      </c>
      <c r="Y43">
        <f>VLOOKUP(W43,C43:P350,14,FALSE)</f>
        <v>277</v>
      </c>
      <c r="Z43">
        <f t="shared" si="0"/>
        <v>295</v>
      </c>
      <c r="AC43" s="1" t="s">
        <v>154</v>
      </c>
      <c r="AD43" s="1">
        <v>16</v>
      </c>
      <c r="AF43" s="13" t="s">
        <v>731</v>
      </c>
      <c r="AG43" s="2">
        <v>13</v>
      </c>
      <c r="AI43" s="30" t="s">
        <v>397</v>
      </c>
      <c r="AJ43">
        <v>19</v>
      </c>
      <c r="AL43" s="1" t="s">
        <v>157</v>
      </c>
      <c r="AM43" s="1">
        <v>21</v>
      </c>
      <c r="AO43" s="1" t="s">
        <v>609</v>
      </c>
      <c r="AP43" s="1">
        <v>19</v>
      </c>
      <c r="AS43" s="52" t="s">
        <v>553</v>
      </c>
      <c r="AT43" s="52">
        <v>99</v>
      </c>
      <c r="AU43" s="7" t="s">
        <v>510</v>
      </c>
      <c r="AX43" s="52" t="s">
        <v>733</v>
      </c>
      <c r="AY43" s="52">
        <v>100</v>
      </c>
    </row>
    <row r="44" spans="1:51" x14ac:dyDescent="0.25">
      <c r="A44" s="1" t="s">
        <v>171</v>
      </c>
      <c r="B44" s="1" t="s">
        <v>956</v>
      </c>
      <c r="C44" s="1" t="str">
        <f>A44&amp;" "&amp;B44</f>
        <v>Bill Coulter</v>
      </c>
      <c r="D44" s="7"/>
      <c r="E44" s="7"/>
      <c r="F44" s="7"/>
      <c r="G44" s="1"/>
      <c r="H44" s="1"/>
      <c r="I44" s="1"/>
      <c r="J44" s="1"/>
      <c r="K44" s="1"/>
      <c r="L44" s="1"/>
      <c r="M44" s="1"/>
      <c r="N44" s="1"/>
      <c r="O44" s="1">
        <f>IF(ISERROR(VLOOKUP(C44,$AO$2:$AP$100,2,FALSE)),0,VLOOKUP(C44,$AO$2:$AP$100,2,FALSE))</f>
        <v>4</v>
      </c>
      <c r="P44" s="1">
        <f>N44+O44</f>
        <v>4</v>
      </c>
      <c r="Q44" s="1">
        <f>IF(ISERROR(VLOOKUP(C44,$W$2:$X$105,2,FALSE)),0,VLOOKUP(C44,$W$2:$X$105,2,FALSE))</f>
        <v>0</v>
      </c>
      <c r="R44" s="1">
        <f>P44+Q44</f>
        <v>4</v>
      </c>
      <c r="V44" t="s">
        <v>157</v>
      </c>
      <c r="W44" s="13" t="s">
        <v>157</v>
      </c>
      <c r="X44" s="2">
        <v>15</v>
      </c>
      <c r="Y44">
        <f>VLOOKUP(W44,C44:P351,14,FALSE)</f>
        <v>172</v>
      </c>
      <c r="Z44">
        <f t="shared" si="0"/>
        <v>187</v>
      </c>
      <c r="AC44" s="1" t="s">
        <v>79</v>
      </c>
      <c r="AD44" s="1">
        <v>18</v>
      </c>
      <c r="AF44" s="13" t="s">
        <v>707</v>
      </c>
      <c r="AG44" s="2">
        <v>16</v>
      </c>
      <c r="AI44" s="30" t="s">
        <v>871</v>
      </c>
      <c r="AJ44">
        <v>15</v>
      </c>
      <c r="AL44" s="1" t="s">
        <v>503</v>
      </c>
      <c r="AM44" s="1">
        <v>18</v>
      </c>
      <c r="AO44" s="1" t="s">
        <v>71</v>
      </c>
      <c r="AP44" s="1">
        <v>18</v>
      </c>
      <c r="AS44" s="52" t="s">
        <v>561</v>
      </c>
      <c r="AT44" s="52">
        <v>94</v>
      </c>
      <c r="AU44" s="7" t="s">
        <v>515</v>
      </c>
      <c r="AX44" s="52" t="s">
        <v>763</v>
      </c>
      <c r="AY44" s="52">
        <v>97</v>
      </c>
    </row>
    <row r="45" spans="1:51" x14ac:dyDescent="0.25">
      <c r="A45" s="1" t="s">
        <v>958</v>
      </c>
      <c r="B45" s="1" t="s">
        <v>959</v>
      </c>
      <c r="C45" s="1" t="str">
        <f>A45&amp;" "&amp;B45</f>
        <v>Elaine Cox</v>
      </c>
      <c r="D45" s="7"/>
      <c r="E45" s="7"/>
      <c r="F45" s="7"/>
      <c r="G45" s="1"/>
      <c r="H45" s="1"/>
      <c r="I45" s="1"/>
      <c r="J45" s="1"/>
      <c r="K45" s="1"/>
      <c r="L45" s="1"/>
      <c r="M45" s="1"/>
      <c r="N45" s="1"/>
      <c r="O45" s="1">
        <f>IF(ISERROR(VLOOKUP(C45,$AO$2:$AP$100,2,FALSE)),0,VLOOKUP(C45,$AO$2:$AP$100,2,FALSE))</f>
        <v>3</v>
      </c>
      <c r="P45" s="1">
        <f>N45+O45</f>
        <v>3</v>
      </c>
      <c r="Q45" s="1">
        <f>IF(ISERROR(VLOOKUP(C45,$W$2:$X$105,2,FALSE)),0,VLOOKUP(C45,$W$2:$X$105,2,FALSE))</f>
        <v>16</v>
      </c>
      <c r="R45" s="1">
        <f>P45+Q45</f>
        <v>19</v>
      </c>
      <c r="V45" t="s">
        <v>503</v>
      </c>
      <c r="W45" s="13" t="s">
        <v>503</v>
      </c>
      <c r="X45" s="2">
        <v>17</v>
      </c>
      <c r="Y45">
        <f>VLOOKUP(W45,C45:P352,14,FALSE)</f>
        <v>102</v>
      </c>
      <c r="Z45">
        <f t="shared" si="0"/>
        <v>119</v>
      </c>
      <c r="AC45" s="1" t="s">
        <v>397</v>
      </c>
      <c r="AD45" s="1">
        <v>21</v>
      </c>
      <c r="AF45" s="13" t="s">
        <v>398</v>
      </c>
      <c r="AG45" s="2">
        <v>11</v>
      </c>
      <c r="AI45" s="30" t="s">
        <v>870</v>
      </c>
      <c r="AJ45">
        <v>15</v>
      </c>
      <c r="AL45" s="1" t="s">
        <v>154</v>
      </c>
      <c r="AM45" s="1">
        <v>4</v>
      </c>
      <c r="AO45" s="1" t="s">
        <v>73</v>
      </c>
      <c r="AP45" s="1">
        <v>4</v>
      </c>
      <c r="AS45" s="52" t="s">
        <v>615</v>
      </c>
      <c r="AT45" s="52">
        <v>90</v>
      </c>
      <c r="AU45" s="7" t="s">
        <v>519</v>
      </c>
      <c r="AX45" s="52" t="s">
        <v>724</v>
      </c>
      <c r="AY45" s="52">
        <v>94</v>
      </c>
    </row>
    <row r="46" spans="1:51" x14ac:dyDescent="0.25">
      <c r="A46" s="1" t="s">
        <v>169</v>
      </c>
      <c r="B46" s="1" t="s">
        <v>184</v>
      </c>
      <c r="C46" s="1" t="str">
        <f>A46&amp;" "&amp;B46</f>
        <v>Paul Craig</v>
      </c>
      <c r="D46" s="7">
        <v>176</v>
      </c>
      <c r="E46" s="7">
        <v>0</v>
      </c>
      <c r="F46" s="7">
        <f>IF(E46=" ",0+D46,D46+E46)</f>
        <v>176</v>
      </c>
      <c r="G46" s="1">
        <f>IF(ISERROR(VLOOKUP(C46,$AC$2:$AD$94,2,FALSE)),0,VLOOKUP(C46,$AC$2:$AD$94,2,FALSE))</f>
        <v>0</v>
      </c>
      <c r="H46" s="1">
        <f>F46+G46</f>
        <v>176</v>
      </c>
      <c r="I46" s="1">
        <f>IF(ISERROR(VLOOKUP(C46,$AF$2:$AG$94,2,FALSE)),0,VLOOKUP(C46,$AF$2:$AG$94,2,FALSE))</f>
        <v>0</v>
      </c>
      <c r="J46" s="1">
        <f>H46+I46</f>
        <v>176</v>
      </c>
      <c r="K46" s="1">
        <f>IF(ISERROR(VLOOKUP(C46,$AI$2:$AJ$95,2,FALSE)),0,VLOOKUP(C46,$AI$2:$AJ$95,2,FALSE))</f>
        <v>0</v>
      </c>
      <c r="L46" s="1">
        <f>J46+K46</f>
        <v>176</v>
      </c>
      <c r="M46" s="1">
        <f>IF(ISERROR(VLOOKUP(C46,$AL$2:$AM$95,2,FALSE)),0,VLOOKUP(C46,$AL$2:$AM$95,2,FALSE))</f>
        <v>0</v>
      </c>
      <c r="N46" s="1">
        <f>L46+M46</f>
        <v>176</v>
      </c>
      <c r="O46" s="1">
        <f>IF(ISERROR(VLOOKUP(C46,$AO$2:$AP$100,2,FALSE)),0,VLOOKUP(C46,$AO$2:$AP$100,2,FALSE))</f>
        <v>0</v>
      </c>
      <c r="P46" s="1">
        <f>N46+O46</f>
        <v>176</v>
      </c>
      <c r="Q46" s="1">
        <f>IF(ISERROR(VLOOKUP(C46,$W$2:$X$105,2,FALSE)),0,VLOOKUP(C46,$W$2:$X$105,2,FALSE))</f>
        <v>0</v>
      </c>
      <c r="R46" s="1">
        <f>P46+Q46</f>
        <v>176</v>
      </c>
      <c r="V46" t="s">
        <v>79</v>
      </c>
      <c r="W46" s="13" t="s">
        <v>79</v>
      </c>
      <c r="X46" s="2">
        <v>16</v>
      </c>
      <c r="Y46">
        <f>VLOOKUP(W46,C46:P353,14,FALSE)</f>
        <v>621</v>
      </c>
      <c r="Z46">
        <f t="shared" si="0"/>
        <v>637</v>
      </c>
      <c r="AC46" s="13" t="s">
        <v>82</v>
      </c>
      <c r="AD46" s="1">
        <v>19</v>
      </c>
      <c r="AF46" s="13" t="s">
        <v>606</v>
      </c>
      <c r="AG46" s="2">
        <v>19</v>
      </c>
      <c r="AI46" s="30" t="s">
        <v>82</v>
      </c>
      <c r="AJ46">
        <v>20</v>
      </c>
      <c r="AL46" s="1" t="s">
        <v>79</v>
      </c>
      <c r="AM46" s="1">
        <v>20</v>
      </c>
      <c r="AO46" s="1" t="s">
        <v>157</v>
      </c>
      <c r="AP46" s="1">
        <v>18</v>
      </c>
      <c r="AS46" s="52" t="s">
        <v>600</v>
      </c>
      <c r="AT46" s="52">
        <v>90</v>
      </c>
      <c r="AU46" s="7" t="s">
        <v>519</v>
      </c>
      <c r="AX46" s="1" t="s">
        <v>725</v>
      </c>
      <c r="AY46" s="1">
        <v>88</v>
      </c>
    </row>
    <row r="47" spans="1:51" x14ac:dyDescent="0.25">
      <c r="A47" s="1" t="s">
        <v>961</v>
      </c>
      <c r="B47" s="1" t="s">
        <v>962</v>
      </c>
      <c r="C47" s="1" t="str">
        <f>A47&amp;" "&amp;B47</f>
        <v>Judd Crush</v>
      </c>
      <c r="D47" s="7"/>
      <c r="E47" s="7"/>
      <c r="F47" s="7"/>
      <c r="G47" s="1"/>
      <c r="H47" s="1"/>
      <c r="I47" s="1"/>
      <c r="J47" s="1"/>
      <c r="K47" s="1"/>
      <c r="L47" s="1"/>
      <c r="M47" s="1"/>
      <c r="N47" s="1"/>
      <c r="O47" s="1">
        <f>IF(ISERROR(VLOOKUP(C47,$AO$2:$AP$100,2,FALSE)),0,VLOOKUP(C47,$AO$2:$AP$100,2,FALSE))</f>
        <v>3</v>
      </c>
      <c r="P47" s="1">
        <f>N47+O47</f>
        <v>3</v>
      </c>
      <c r="Q47" s="1">
        <f>IF(ISERROR(VLOOKUP(C47,$W$2:$X$105,2,FALSE)),0,VLOOKUP(C47,$W$2:$X$105,2,FALSE))</f>
        <v>1</v>
      </c>
      <c r="R47" s="1">
        <f>P47+Q47</f>
        <v>4</v>
      </c>
      <c r="V47" t="s">
        <v>929</v>
      </c>
      <c r="W47" s="13" t="s">
        <v>929</v>
      </c>
      <c r="X47" s="2">
        <v>18</v>
      </c>
      <c r="Y47">
        <f>VLOOKUP(W47,C47:P354,14,FALSE)</f>
        <v>23</v>
      </c>
      <c r="Z47">
        <f t="shared" si="0"/>
        <v>41</v>
      </c>
      <c r="AC47" s="1" t="s">
        <v>731</v>
      </c>
      <c r="AD47" s="1">
        <v>3</v>
      </c>
      <c r="AF47" s="13" t="s">
        <v>91</v>
      </c>
      <c r="AG47" s="2">
        <v>18</v>
      </c>
      <c r="AI47" s="30" t="s">
        <v>731</v>
      </c>
      <c r="AJ47">
        <v>17</v>
      </c>
      <c r="AL47" s="1" t="s">
        <v>929</v>
      </c>
      <c r="AM47" s="1">
        <v>9</v>
      </c>
      <c r="AO47" s="1" t="s">
        <v>503</v>
      </c>
      <c r="AP47" s="1">
        <v>19</v>
      </c>
      <c r="AS47" s="52" t="s">
        <v>392</v>
      </c>
      <c r="AT47" s="52">
        <v>89</v>
      </c>
      <c r="AU47" s="7" t="s">
        <v>520</v>
      </c>
      <c r="AX47" s="1" t="s">
        <v>857</v>
      </c>
      <c r="AY47" s="1">
        <v>87</v>
      </c>
    </row>
    <row r="48" spans="1:51" x14ac:dyDescent="0.25">
      <c r="A48" s="1" t="s">
        <v>880</v>
      </c>
      <c r="B48" s="1" t="s">
        <v>881</v>
      </c>
      <c r="C48" s="1" t="str">
        <f>A48&amp;" "&amp;B48</f>
        <v>Brad Cunynghame</v>
      </c>
      <c r="D48" s="7"/>
      <c r="E48" s="7"/>
      <c r="F48" s="7"/>
      <c r="G48" s="1"/>
      <c r="H48" s="1"/>
      <c r="I48" s="1"/>
      <c r="J48" s="1"/>
      <c r="K48" s="1">
        <f>IF(ISERROR(VLOOKUP(C48,$AI$2:$AJ$95,2,FALSE)),0,VLOOKUP(C48,$AI$2:$AJ$95,2,FALSE))</f>
        <v>5</v>
      </c>
      <c r="L48" s="1">
        <f>J48+K48</f>
        <v>5</v>
      </c>
      <c r="M48" s="1">
        <f>IF(ISERROR(VLOOKUP(C48,$AL$2:$AM$95,2,FALSE)),0,VLOOKUP(C48,$AL$2:$AM$95,2,FALSE))</f>
        <v>11</v>
      </c>
      <c r="N48" s="1">
        <f>L48+M48</f>
        <v>16</v>
      </c>
      <c r="O48" s="1">
        <f>IF(ISERROR(VLOOKUP(C48,$AO$2:$AP$100,2,FALSE)),0,VLOOKUP(C48,$AO$2:$AP$100,2,FALSE))</f>
        <v>0</v>
      </c>
      <c r="P48" s="1">
        <f>N48+O48</f>
        <v>16</v>
      </c>
      <c r="Q48" s="1">
        <f>IF(ISERROR(VLOOKUP(C48,$W$2:$X$105,2,FALSE)),0,VLOOKUP(C48,$W$2:$X$105,2,FALSE))</f>
        <v>0</v>
      </c>
      <c r="R48" s="1">
        <f>P48+Q48</f>
        <v>16</v>
      </c>
      <c r="V48" t="s">
        <v>82</v>
      </c>
      <c r="W48" s="13" t="s">
        <v>82</v>
      </c>
      <c r="X48" s="2">
        <v>11</v>
      </c>
      <c r="Y48">
        <f>VLOOKUP(W48,C48:P355,14,FALSE)</f>
        <v>112</v>
      </c>
      <c r="Z48">
        <f t="shared" si="0"/>
        <v>123</v>
      </c>
      <c r="AC48" s="1" t="s">
        <v>761</v>
      </c>
      <c r="AD48" s="1">
        <v>20</v>
      </c>
      <c r="AF48" s="13" t="s">
        <v>559</v>
      </c>
      <c r="AG48" s="2">
        <v>18</v>
      </c>
      <c r="AI48" s="30" t="s">
        <v>873</v>
      </c>
      <c r="AJ48">
        <v>9</v>
      </c>
      <c r="AL48" s="1" t="s">
        <v>397</v>
      </c>
      <c r="AM48" s="1">
        <v>21</v>
      </c>
      <c r="AO48" s="1" t="s">
        <v>154</v>
      </c>
      <c r="AP48" s="1">
        <v>12</v>
      </c>
      <c r="AS48" s="52" t="s">
        <v>393</v>
      </c>
      <c r="AT48" s="52">
        <v>87</v>
      </c>
      <c r="AU48" s="7" t="s">
        <v>522</v>
      </c>
      <c r="AX48" s="1" t="s">
        <v>703</v>
      </c>
      <c r="AY48" s="1">
        <v>81</v>
      </c>
    </row>
    <row r="49" spans="1:51" x14ac:dyDescent="0.25">
      <c r="A49" s="1" t="s">
        <v>37</v>
      </c>
      <c r="B49" s="1" t="s">
        <v>213</v>
      </c>
      <c r="C49" s="1" t="str">
        <f>A49&amp;" "&amp;B49</f>
        <v>Shane Danaher</v>
      </c>
      <c r="D49" s="7">
        <v>54</v>
      </c>
      <c r="E49" s="7">
        <v>0</v>
      </c>
      <c r="F49" s="7">
        <f>IF(E49=" ",0+D49,D49+E49)</f>
        <v>54</v>
      </c>
      <c r="G49" s="1">
        <f>IF(ISERROR(VLOOKUP(C49,$AC$2:$AD$94,2,FALSE)),0,VLOOKUP(C49,$AC$2:$AD$94,2,FALSE))</f>
        <v>0</v>
      </c>
      <c r="H49" s="1">
        <f>F49+G49</f>
        <v>54</v>
      </c>
      <c r="I49" s="1">
        <f>IF(ISERROR(VLOOKUP(C49,$AF$2:$AG$94,2,FALSE)),0,VLOOKUP(C49,$AF$2:$AG$94,2,FALSE))</f>
        <v>0</v>
      </c>
      <c r="J49" s="1">
        <f>H49+I49</f>
        <v>54</v>
      </c>
      <c r="K49" s="1">
        <f>IF(ISERROR(VLOOKUP(C49,$AI$2:$AJ$95,2,FALSE)),0,VLOOKUP(C49,$AI$2:$AJ$95,2,FALSE))</f>
        <v>0</v>
      </c>
      <c r="L49" s="1">
        <f>J49+K49</f>
        <v>54</v>
      </c>
      <c r="M49" s="1">
        <f>IF(ISERROR(VLOOKUP(C49,$AL$2:$AM$95,2,FALSE)),0,VLOOKUP(C49,$AL$2:$AM$95,2,FALSE))</f>
        <v>0</v>
      </c>
      <c r="N49" s="1">
        <f>L49+M49</f>
        <v>54</v>
      </c>
      <c r="O49" s="1">
        <f>IF(ISERROR(VLOOKUP(C49,$AO$2:$AP$100,2,FALSE)),0,VLOOKUP(C49,$AO$2:$AP$100,2,FALSE))</f>
        <v>0</v>
      </c>
      <c r="P49" s="1">
        <f>N49+O49</f>
        <v>54</v>
      </c>
      <c r="Q49" s="1">
        <f>IF(ISERROR(VLOOKUP(C49,$W$2:$X$105,2,FALSE)),0,VLOOKUP(C49,$W$2:$X$105,2,FALSE))</f>
        <v>0</v>
      </c>
      <c r="R49" s="1">
        <f>P49+Q49</f>
        <v>54</v>
      </c>
      <c r="V49" t="s">
        <v>873</v>
      </c>
      <c r="W49" s="13" t="s">
        <v>873</v>
      </c>
      <c r="X49" s="2">
        <v>13</v>
      </c>
      <c r="Y49">
        <f>VLOOKUP(W49,C49:P356,14,FALSE)</f>
        <v>42</v>
      </c>
      <c r="Z49">
        <f t="shared" si="0"/>
        <v>55</v>
      </c>
      <c r="AC49" s="1" t="s">
        <v>762</v>
      </c>
      <c r="AD49" s="1">
        <v>16</v>
      </c>
      <c r="AF49" s="13" t="s">
        <v>763</v>
      </c>
      <c r="AG49" s="2">
        <v>17</v>
      </c>
      <c r="AI49" s="30" t="s">
        <v>603</v>
      </c>
      <c r="AJ49">
        <v>9</v>
      </c>
      <c r="AL49" s="1" t="s">
        <v>871</v>
      </c>
      <c r="AM49" s="1">
        <v>13</v>
      </c>
      <c r="AO49" s="1" t="s">
        <v>79</v>
      </c>
      <c r="AP49" s="1">
        <v>20</v>
      </c>
      <c r="AS49" s="52" t="s">
        <v>609</v>
      </c>
      <c r="AT49" s="52">
        <v>84</v>
      </c>
      <c r="AU49" s="7" t="s">
        <v>525</v>
      </c>
      <c r="AX49" s="1" t="s">
        <v>613</v>
      </c>
      <c r="AY49" s="1">
        <v>77</v>
      </c>
    </row>
    <row r="50" spans="1:51" x14ac:dyDescent="0.25">
      <c r="A50" s="1" t="s">
        <v>437</v>
      </c>
      <c r="B50" s="1" t="s">
        <v>744</v>
      </c>
      <c r="C50" s="1" t="str">
        <f>A50&amp;" "&amp;B50</f>
        <v>Wayne Darling</v>
      </c>
      <c r="D50" s="7">
        <v>0</v>
      </c>
      <c r="E50" s="7">
        <v>7</v>
      </c>
      <c r="F50" s="7">
        <f>IF(E50=" ",0+D50,D50+E50)</f>
        <v>7</v>
      </c>
      <c r="G50" s="1">
        <f>IF(ISERROR(VLOOKUP(C50,$AC$2:$AD$94,2,FALSE)),0,VLOOKUP(C50,$AC$2:$AD$94,2,FALSE))</f>
        <v>15</v>
      </c>
      <c r="H50" s="1">
        <f>F50+G50</f>
        <v>22</v>
      </c>
      <c r="I50" s="1">
        <f>IF(ISERROR(VLOOKUP(C50,$AF$2:$AG$94,2,FALSE)),0,VLOOKUP(C50,$AF$2:$AG$94,2,FALSE))</f>
        <v>16</v>
      </c>
      <c r="J50" s="1">
        <f>H50+I50</f>
        <v>38</v>
      </c>
      <c r="K50" s="1">
        <f>IF(ISERROR(VLOOKUP(C50,$AI$2:$AJ$95,2,FALSE)),0,VLOOKUP(C50,$AI$2:$AJ$95,2,FALSE))</f>
        <v>14</v>
      </c>
      <c r="L50" s="1">
        <f>J50+K50</f>
        <v>52</v>
      </c>
      <c r="M50" s="1">
        <f>IF(ISERROR(VLOOKUP(C50,$AL$2:$AM$95,2,FALSE)),0,VLOOKUP(C50,$AL$2:$AM$95,2,FALSE))</f>
        <v>15</v>
      </c>
      <c r="N50" s="1">
        <f>L50+M50</f>
        <v>67</v>
      </c>
      <c r="O50" s="1">
        <f>IF(ISERROR(VLOOKUP(C50,$AO$2:$AP$100,2,FALSE)),0,VLOOKUP(C50,$AO$2:$AP$100,2,FALSE))</f>
        <v>10</v>
      </c>
      <c r="P50" s="1">
        <f>N50+O50</f>
        <v>77</v>
      </c>
      <c r="Q50" s="1">
        <f>IF(ISERROR(VLOOKUP(C50,$W$2:$X$105,2,FALSE)),0,VLOOKUP(C50,$W$2:$X$105,2,FALSE))</f>
        <v>16</v>
      </c>
      <c r="R50" s="1">
        <f>P50+Q50</f>
        <v>93</v>
      </c>
      <c r="W50" s="13" t="s">
        <v>1024</v>
      </c>
      <c r="X50" s="2">
        <v>18</v>
      </c>
      <c r="Y50">
        <f>VLOOKUP(W50,C50:P357,14,FALSE)</f>
        <v>0</v>
      </c>
      <c r="Z50">
        <f t="shared" si="0"/>
        <v>18</v>
      </c>
      <c r="AC50" s="1" t="s">
        <v>707</v>
      </c>
      <c r="AD50" s="1">
        <v>19</v>
      </c>
      <c r="AF50" s="13" t="s">
        <v>733</v>
      </c>
      <c r="AG50" s="2">
        <v>18</v>
      </c>
      <c r="AI50" s="30" t="s">
        <v>707</v>
      </c>
      <c r="AJ50">
        <v>19</v>
      </c>
      <c r="AL50" s="1" t="s">
        <v>870</v>
      </c>
      <c r="AM50" s="1">
        <v>14</v>
      </c>
      <c r="AO50" s="1" t="s">
        <v>929</v>
      </c>
      <c r="AP50" s="1">
        <v>14</v>
      </c>
      <c r="AS50" s="1" t="s">
        <v>608</v>
      </c>
      <c r="AT50" s="1">
        <v>77</v>
      </c>
      <c r="AU50" s="7"/>
      <c r="AX50" s="1" t="s">
        <v>398</v>
      </c>
      <c r="AY50" s="1">
        <v>75</v>
      </c>
    </row>
    <row r="51" spans="1:51" x14ac:dyDescent="0.25">
      <c r="A51" s="1" t="s">
        <v>376</v>
      </c>
      <c r="B51" s="1" t="s">
        <v>377</v>
      </c>
      <c r="C51" s="1" t="str">
        <f>A51&amp;" "&amp;B51</f>
        <v>Adam Davenport</v>
      </c>
      <c r="D51" s="7">
        <v>47</v>
      </c>
      <c r="E51" s="7">
        <v>19</v>
      </c>
      <c r="F51" s="7">
        <f>IF(E51=" ",0+D51,D51+E51)</f>
        <v>66</v>
      </c>
      <c r="G51" s="1">
        <f>IF(ISERROR(VLOOKUP(C51,$AC$2:$AD$94,2,FALSE)),0,VLOOKUP(C51,$AC$2:$AD$94,2,FALSE))</f>
        <v>16</v>
      </c>
      <c r="H51" s="1">
        <f>F51+G51</f>
        <v>82</v>
      </c>
      <c r="I51" s="1">
        <f>IF(ISERROR(VLOOKUP(C51,$AF$2:$AG$94,2,FALSE)),0,VLOOKUP(C51,$AF$2:$AG$94,2,FALSE))</f>
        <v>7</v>
      </c>
      <c r="J51" s="1">
        <f>H51+I51</f>
        <v>89</v>
      </c>
      <c r="K51" s="1">
        <f>IF(ISERROR(VLOOKUP(C51,$AI$2:$AJ$95,2,FALSE)),0,VLOOKUP(C51,$AI$2:$AJ$95,2,FALSE))</f>
        <v>19</v>
      </c>
      <c r="L51" s="1">
        <f>J51+K51</f>
        <v>108</v>
      </c>
      <c r="M51" s="1">
        <f>IF(ISERROR(VLOOKUP(C51,$AL$2:$AM$95,2,FALSE)),0,VLOOKUP(C51,$AL$2:$AM$95,2,FALSE))</f>
        <v>0</v>
      </c>
      <c r="N51" s="1">
        <f>L51+M51</f>
        <v>108</v>
      </c>
      <c r="O51" s="1">
        <f>IF(ISERROR(VLOOKUP(C51,$AO$2:$AP$100,2,FALSE)),0,VLOOKUP(C51,$AO$2:$AP$100,2,FALSE))</f>
        <v>0</v>
      </c>
      <c r="P51" s="1">
        <f>N51+O51</f>
        <v>108</v>
      </c>
      <c r="Q51" s="1">
        <f>IF(ISERROR(VLOOKUP(C51,$W$2:$X$105,2,FALSE)),0,VLOOKUP(C51,$W$2:$X$105,2,FALSE))</f>
        <v>0</v>
      </c>
      <c r="R51" s="1">
        <f>P51+Q51</f>
        <v>108</v>
      </c>
      <c r="W51" s="13" t="s">
        <v>1025</v>
      </c>
      <c r="X51" s="2">
        <v>18</v>
      </c>
      <c r="Y51">
        <f>VLOOKUP(W51,C51:P358,14,FALSE)</f>
        <v>0</v>
      </c>
      <c r="Z51">
        <f t="shared" si="0"/>
        <v>18</v>
      </c>
      <c r="AC51" s="1" t="s">
        <v>398</v>
      </c>
      <c r="AD51" s="1">
        <v>8</v>
      </c>
      <c r="AF51" s="13" t="s">
        <v>734</v>
      </c>
      <c r="AG51" s="2">
        <v>12</v>
      </c>
      <c r="AI51" s="30" t="s">
        <v>398</v>
      </c>
      <c r="AJ51">
        <v>3</v>
      </c>
      <c r="AL51" s="1" t="s">
        <v>82</v>
      </c>
      <c r="AM51" s="1">
        <v>18</v>
      </c>
      <c r="AO51" s="1" t="s">
        <v>397</v>
      </c>
      <c r="AP51" s="1">
        <v>20</v>
      </c>
      <c r="AS51" s="1" t="s">
        <v>562</v>
      </c>
      <c r="AT51" s="1">
        <v>75</v>
      </c>
      <c r="AU51" s="7"/>
      <c r="AX51" s="1" t="s">
        <v>502</v>
      </c>
      <c r="AY51" s="1">
        <v>75</v>
      </c>
    </row>
    <row r="52" spans="1:51" x14ac:dyDescent="0.25">
      <c r="A52" s="1" t="s">
        <v>89</v>
      </c>
      <c r="B52" s="1" t="s">
        <v>675</v>
      </c>
      <c r="C52" s="1" t="str">
        <f>A52&amp;" "&amp;B52</f>
        <v>Ron Davidson</v>
      </c>
      <c r="D52" s="7">
        <v>6</v>
      </c>
      <c r="E52" s="7">
        <v>18</v>
      </c>
      <c r="F52" s="7">
        <f>IF(E52=" ",0+D52,D52+E52)</f>
        <v>24</v>
      </c>
      <c r="G52" s="1">
        <f>IF(ISERROR(VLOOKUP(C52,$AC$2:$AD$94,2,FALSE)),0,VLOOKUP(C52,$AC$2:$AD$94,2,FALSE))</f>
        <v>16</v>
      </c>
      <c r="H52" s="1">
        <f>F52+G52</f>
        <v>40</v>
      </c>
      <c r="I52" s="1">
        <f>IF(ISERROR(VLOOKUP(C52,$AF$2:$AG$94,2,FALSE)),0,VLOOKUP(C52,$AF$2:$AG$94,2,FALSE))</f>
        <v>18</v>
      </c>
      <c r="J52" s="1">
        <f>H52+I52</f>
        <v>58</v>
      </c>
      <c r="K52" s="1">
        <f>IF(ISERROR(VLOOKUP(C52,$AI$2:$AJ$95,2,FALSE)),0,VLOOKUP(C52,$AI$2:$AJ$95,2,FALSE))</f>
        <v>20</v>
      </c>
      <c r="L52" s="1">
        <f>J52+K52</f>
        <v>78</v>
      </c>
      <c r="M52" s="1">
        <f>IF(ISERROR(VLOOKUP(C52,$AL$2:$AM$95,2,FALSE)),0,VLOOKUP(C52,$AL$2:$AM$95,2,FALSE))</f>
        <v>21</v>
      </c>
      <c r="N52" s="1">
        <f>L52+M52</f>
        <v>99</v>
      </c>
      <c r="O52" s="1">
        <f>IF(ISERROR(VLOOKUP(C52,$AO$2:$AP$100,2,FALSE)),0,VLOOKUP(C52,$AO$2:$AP$100,2,FALSE))</f>
        <v>19</v>
      </c>
      <c r="P52" s="1">
        <f>N52+O52</f>
        <v>118</v>
      </c>
      <c r="Q52" s="1">
        <f>IF(ISERROR(VLOOKUP(C52,$W$2:$X$105,2,FALSE)),0,VLOOKUP(C52,$W$2:$X$105,2,FALSE))</f>
        <v>17</v>
      </c>
      <c r="R52" s="1">
        <f>P52+Q52</f>
        <v>135</v>
      </c>
      <c r="W52" s="13" t="s">
        <v>1026</v>
      </c>
      <c r="X52" s="2">
        <v>12</v>
      </c>
      <c r="Y52">
        <f>VLOOKUP(W52,C52:P359,14,FALSE)</f>
        <v>0</v>
      </c>
      <c r="Z52">
        <f t="shared" si="0"/>
        <v>12</v>
      </c>
      <c r="AC52" s="1" t="s">
        <v>85</v>
      </c>
      <c r="AD52" s="1">
        <v>2</v>
      </c>
      <c r="AF52" s="13" t="s">
        <v>97</v>
      </c>
      <c r="AG52" s="2">
        <v>17</v>
      </c>
      <c r="AI52" s="30" t="s">
        <v>869</v>
      </c>
      <c r="AJ52">
        <v>8</v>
      </c>
      <c r="AL52" s="1" t="s">
        <v>873</v>
      </c>
      <c r="AM52" s="1">
        <v>18</v>
      </c>
      <c r="AO52" s="1" t="s">
        <v>870</v>
      </c>
      <c r="AP52" s="1">
        <v>16</v>
      </c>
      <c r="AS52" s="1" t="s">
        <v>614</v>
      </c>
      <c r="AT52" s="1">
        <v>75</v>
      </c>
      <c r="AU52" s="7"/>
      <c r="AX52" s="1" t="s">
        <v>399</v>
      </c>
      <c r="AY52" s="1">
        <v>70</v>
      </c>
    </row>
    <row r="53" spans="1:51" x14ac:dyDescent="0.25">
      <c r="A53" s="1" t="s">
        <v>40</v>
      </c>
      <c r="B53" s="1" t="s">
        <v>41</v>
      </c>
      <c r="C53" s="1" t="str">
        <f>A53&amp;" "&amp;B53</f>
        <v>Brett Davis</v>
      </c>
      <c r="D53" s="7">
        <f>154-16</f>
        <v>138</v>
      </c>
      <c r="E53" s="7">
        <v>18</v>
      </c>
      <c r="F53" s="7">
        <f>IF(E53=" ",0+D53,D53+E53)</f>
        <v>156</v>
      </c>
      <c r="G53" s="1">
        <f>IF(ISERROR(VLOOKUP(C53,$AC$2:$AD$94,2,FALSE)),0,VLOOKUP(C53,$AC$2:$AD$94,2,FALSE))</f>
        <v>20</v>
      </c>
      <c r="H53" s="1">
        <f>F53+G53</f>
        <v>176</v>
      </c>
      <c r="I53" s="1">
        <f>IF(ISERROR(VLOOKUP(C53,$AF$2:$AG$94,2,FALSE)),0,VLOOKUP(C53,$AF$2:$AG$94,2,FALSE))</f>
        <v>19</v>
      </c>
      <c r="J53" s="1">
        <f>H53+I53</f>
        <v>195</v>
      </c>
      <c r="K53" s="1">
        <f>IF(ISERROR(VLOOKUP(C53,$AI$2:$AJ$95,2,FALSE)),0,VLOOKUP(C53,$AI$2:$AJ$95,2,FALSE))</f>
        <v>20</v>
      </c>
      <c r="L53" s="1">
        <f>J53+K53</f>
        <v>215</v>
      </c>
      <c r="M53" s="1">
        <f>IF(ISERROR(VLOOKUP(C53,$AL$2:$AM$95,2,FALSE)),0,VLOOKUP(C53,$AL$2:$AM$95,2,FALSE))</f>
        <v>10</v>
      </c>
      <c r="N53" s="1">
        <f>L53+M53</f>
        <v>225</v>
      </c>
      <c r="O53" s="1">
        <f>IF(ISERROR(VLOOKUP(C53,$AO$2:$AP$100,2,FALSE)),0,VLOOKUP(C53,$AO$2:$AP$100,2,FALSE))</f>
        <v>19</v>
      </c>
      <c r="P53" s="1">
        <f>N53+O53</f>
        <v>244</v>
      </c>
      <c r="Q53" s="1">
        <f>IF(ISERROR(VLOOKUP(C53,$W$2:$X$105,2,FALSE)),0,VLOOKUP(C53,$W$2:$X$105,2,FALSE))</f>
        <v>18</v>
      </c>
      <c r="R53" s="1">
        <f>P53+Q53</f>
        <v>262</v>
      </c>
      <c r="V53" t="s">
        <v>977</v>
      </c>
      <c r="W53" s="13" t="s">
        <v>977</v>
      </c>
      <c r="X53" s="2">
        <v>14</v>
      </c>
      <c r="Y53">
        <f>VLOOKUP(W53,C53:P360,14,FALSE)</f>
        <v>16</v>
      </c>
      <c r="Z53">
        <f t="shared" si="0"/>
        <v>30</v>
      </c>
      <c r="AC53" s="1" t="s">
        <v>757</v>
      </c>
      <c r="AD53" s="1">
        <v>7</v>
      </c>
      <c r="AF53" s="13" t="s">
        <v>100</v>
      </c>
      <c r="AG53" s="2">
        <v>17</v>
      </c>
      <c r="AI53" s="30" t="s">
        <v>876</v>
      </c>
      <c r="AJ53">
        <v>18</v>
      </c>
      <c r="AL53" s="1" t="s">
        <v>603</v>
      </c>
      <c r="AM53" s="1">
        <v>14</v>
      </c>
      <c r="AO53" s="1" t="s">
        <v>82</v>
      </c>
      <c r="AP53" s="1">
        <v>19</v>
      </c>
      <c r="AS53" s="1" t="s">
        <v>707</v>
      </c>
      <c r="AT53" s="1">
        <v>70</v>
      </c>
      <c r="AU53" s="7"/>
      <c r="AX53" s="1" t="s">
        <v>874</v>
      </c>
      <c r="AY53" s="1">
        <v>69</v>
      </c>
    </row>
    <row r="54" spans="1:51" x14ac:dyDescent="0.25">
      <c r="A54" s="1" t="s">
        <v>129</v>
      </c>
      <c r="B54" s="1" t="s">
        <v>41</v>
      </c>
      <c r="C54" s="1" t="str">
        <f>A54&amp;" "&amp;B54</f>
        <v>Jeff Davis</v>
      </c>
      <c r="D54" s="7">
        <v>65</v>
      </c>
      <c r="E54" s="7">
        <v>0</v>
      </c>
      <c r="F54" s="7">
        <f>IF(E54=" ",0+D54,D54+E54)</f>
        <v>65</v>
      </c>
      <c r="G54" s="1">
        <f>IF(ISERROR(VLOOKUP(C54,$AC$2:$AD$94,2,FALSE)),0,VLOOKUP(C54,$AC$2:$AD$94,2,FALSE))</f>
        <v>0</v>
      </c>
      <c r="H54" s="1">
        <f>F54+G54</f>
        <v>65</v>
      </c>
      <c r="I54" s="1">
        <f>IF(ISERROR(VLOOKUP(C54,$AF$2:$AG$94,2,FALSE)),0,VLOOKUP(C54,$AF$2:$AG$94,2,FALSE))</f>
        <v>0</v>
      </c>
      <c r="J54" s="1">
        <f>H54+I54</f>
        <v>65</v>
      </c>
      <c r="K54" s="1">
        <f>IF(ISERROR(VLOOKUP(C54,$AI$2:$AJ$95,2,FALSE)),0,VLOOKUP(C54,$AI$2:$AJ$95,2,FALSE))</f>
        <v>0</v>
      </c>
      <c r="L54" s="1">
        <f>J54+K54</f>
        <v>65</v>
      </c>
      <c r="M54" s="1">
        <f>IF(ISERROR(VLOOKUP(C54,$AL$2:$AM$95,2,FALSE)),0,VLOOKUP(C54,$AL$2:$AM$95,2,FALSE))</f>
        <v>0</v>
      </c>
      <c r="N54" s="1">
        <f>L54+M54</f>
        <v>65</v>
      </c>
      <c r="O54" s="1">
        <f>IF(ISERROR(VLOOKUP(C54,$AO$2:$AP$100,2,FALSE)),0,VLOOKUP(C54,$AO$2:$AP$100,2,FALSE))</f>
        <v>14</v>
      </c>
      <c r="P54" s="1">
        <f>N54+O54</f>
        <v>79</v>
      </c>
      <c r="Q54" s="1">
        <f>IF(ISERROR(VLOOKUP(C54,$W$2:$X$105,2,FALSE)),0,VLOOKUP(C54,$W$2:$X$105,2,FALSE))</f>
        <v>0</v>
      </c>
      <c r="R54" s="1">
        <f>P54+Q54</f>
        <v>79</v>
      </c>
      <c r="W54" s="13" t="s">
        <v>1027</v>
      </c>
      <c r="X54" s="2">
        <v>5</v>
      </c>
      <c r="Y54">
        <f>VLOOKUP(W54,C54:P361,14,FALSE)</f>
        <v>0</v>
      </c>
      <c r="Z54">
        <f t="shared" si="0"/>
        <v>5</v>
      </c>
      <c r="AC54" s="1" t="s">
        <v>497</v>
      </c>
      <c r="AD54" s="1">
        <v>18</v>
      </c>
      <c r="AF54" s="13" t="s">
        <v>236</v>
      </c>
      <c r="AG54" s="2">
        <v>19</v>
      </c>
      <c r="AI54" s="30" t="s">
        <v>497</v>
      </c>
      <c r="AJ54">
        <v>15</v>
      </c>
      <c r="AL54" s="1" t="s">
        <v>931</v>
      </c>
      <c r="AM54" s="1">
        <v>9</v>
      </c>
      <c r="AO54" s="1" t="s">
        <v>873</v>
      </c>
      <c r="AP54" s="1">
        <v>15</v>
      </c>
      <c r="AS54" s="1" t="s">
        <v>398</v>
      </c>
      <c r="AT54" s="1">
        <v>68</v>
      </c>
      <c r="AU54" s="7"/>
      <c r="AX54" s="1" t="s">
        <v>153</v>
      </c>
      <c r="AY54" s="1">
        <v>68</v>
      </c>
    </row>
    <row r="55" spans="1:51" x14ac:dyDescent="0.25">
      <c r="A55" s="1" t="s">
        <v>119</v>
      </c>
      <c r="B55" s="1" t="s">
        <v>964</v>
      </c>
      <c r="C55" s="1" t="str">
        <f>A55&amp;" "&amp;B55</f>
        <v>Dale Dawson</v>
      </c>
      <c r="D55" s="7"/>
      <c r="E55" s="7"/>
      <c r="F55" s="7"/>
      <c r="G55" s="1"/>
      <c r="H55" s="1"/>
      <c r="I55" s="1"/>
      <c r="J55" s="1"/>
      <c r="K55" s="1"/>
      <c r="L55" s="1"/>
      <c r="M55" s="1"/>
      <c r="N55" s="1"/>
      <c r="O55" s="1">
        <f>IF(ISERROR(VLOOKUP(C55,$AO$2:$AP$100,2,FALSE)),0,VLOOKUP(C55,$AO$2:$AP$100,2,FALSE))</f>
        <v>3</v>
      </c>
      <c r="P55" s="1">
        <f>N55+O55</f>
        <v>3</v>
      </c>
      <c r="Q55" s="1">
        <f>IF(ISERROR(VLOOKUP(C55,$W$2:$X$105,2,FALSE)),0,VLOOKUP(C55,$W$2:$X$105,2,FALSE))</f>
        <v>0</v>
      </c>
      <c r="R55" s="1">
        <f>P55+Q55</f>
        <v>3</v>
      </c>
      <c r="W55" s="13" t="s">
        <v>398</v>
      </c>
      <c r="X55" s="2">
        <v>1</v>
      </c>
      <c r="Y55">
        <f>VLOOKUP(W55,C55:P362,14,FALSE)</f>
        <v>74</v>
      </c>
      <c r="Z55">
        <f t="shared" si="0"/>
        <v>75</v>
      </c>
      <c r="AC55" s="1" t="s">
        <v>606</v>
      </c>
      <c r="AD55" s="1">
        <v>17</v>
      </c>
      <c r="AF55" s="13" t="s">
        <v>115</v>
      </c>
      <c r="AG55" s="2">
        <v>13</v>
      </c>
      <c r="AI55" s="30" t="s">
        <v>606</v>
      </c>
      <c r="AJ55">
        <v>20</v>
      </c>
      <c r="AL55" s="1" t="s">
        <v>707</v>
      </c>
      <c r="AM55" s="1">
        <v>13</v>
      </c>
      <c r="AO55" s="1" t="s">
        <v>603</v>
      </c>
      <c r="AP55" s="1">
        <v>13</v>
      </c>
      <c r="AS55" s="1" t="s">
        <v>696</v>
      </c>
      <c r="AT55" s="1">
        <v>64</v>
      </c>
      <c r="AU55" s="7"/>
      <c r="AX55" s="1" t="s">
        <v>878</v>
      </c>
      <c r="AY55" s="1">
        <v>66</v>
      </c>
    </row>
    <row r="56" spans="1:51" x14ac:dyDescent="0.25">
      <c r="A56" s="1" t="s">
        <v>638</v>
      </c>
      <c r="B56" s="1" t="s">
        <v>639</v>
      </c>
      <c r="C56" s="1" t="str">
        <f>A56&amp;" "&amp;B56</f>
        <v>Vicki Degenhardt</v>
      </c>
      <c r="D56" s="7">
        <v>33</v>
      </c>
      <c r="E56" s="7">
        <v>20</v>
      </c>
      <c r="F56" s="7">
        <f>IF(E56=" ",0+D56,D56+E56)</f>
        <v>53</v>
      </c>
      <c r="G56" s="1">
        <f>IF(ISERROR(VLOOKUP(C56,$AC$2:$AD$94,2,FALSE)),0,VLOOKUP(C56,$AC$2:$AD$94,2,FALSE))</f>
        <v>18</v>
      </c>
      <c r="H56" s="1">
        <f>F56+G56</f>
        <v>71</v>
      </c>
      <c r="I56" s="1">
        <f>IF(ISERROR(VLOOKUP(C56,$AF$2:$AG$94,2,FALSE)),0,VLOOKUP(C56,$AF$2:$AG$94,2,FALSE))</f>
        <v>19</v>
      </c>
      <c r="J56" s="1">
        <f>H56+I56</f>
        <v>90</v>
      </c>
      <c r="K56" s="1">
        <f>IF(ISERROR(VLOOKUP(C56,$AI$2:$AJ$95,2,FALSE)),0,VLOOKUP(C56,$AI$2:$AJ$95,2,FALSE))</f>
        <v>20</v>
      </c>
      <c r="L56" s="1">
        <f>J56+K56</f>
        <v>110</v>
      </c>
      <c r="M56" s="1">
        <f>IF(ISERROR(VLOOKUP(C56,$AL$2:$AM$95,2,FALSE)),0,VLOOKUP(C56,$AL$2:$AM$95,2,FALSE))</f>
        <v>0</v>
      </c>
      <c r="N56" s="1">
        <f>L56+M56</f>
        <v>110</v>
      </c>
      <c r="O56" s="1">
        <f>IF(ISERROR(VLOOKUP(C56,$AO$2:$AP$100,2,FALSE)),0,VLOOKUP(C56,$AO$2:$AP$100,2,FALSE))</f>
        <v>4</v>
      </c>
      <c r="P56" s="1">
        <f>N56+O56</f>
        <v>114</v>
      </c>
      <c r="Q56" s="1">
        <f>IF(ISERROR(VLOOKUP(C56,$W$2:$X$105,2,FALSE)),0,VLOOKUP(C56,$W$2:$X$105,2,FALSE))</f>
        <v>10</v>
      </c>
      <c r="R56" s="1">
        <f>P56+Q56</f>
        <v>124</v>
      </c>
      <c r="V56" t="s">
        <v>876</v>
      </c>
      <c r="W56" s="13" t="s">
        <v>876</v>
      </c>
      <c r="X56" s="2">
        <v>17</v>
      </c>
      <c r="Y56">
        <f>VLOOKUP(W56,C56:P363,14,FALSE)</f>
        <v>46</v>
      </c>
      <c r="Z56">
        <f t="shared" si="0"/>
        <v>63</v>
      </c>
      <c r="AC56" s="1" t="s">
        <v>91</v>
      </c>
      <c r="AD56" s="1">
        <v>18</v>
      </c>
      <c r="AF56" s="13" t="s">
        <v>502</v>
      </c>
      <c r="AG56" s="2">
        <v>1</v>
      </c>
      <c r="AI56" s="30" t="s">
        <v>91</v>
      </c>
      <c r="AJ56">
        <v>19</v>
      </c>
      <c r="AL56" s="1" t="s">
        <v>398</v>
      </c>
      <c r="AM56" s="1">
        <v>3</v>
      </c>
      <c r="AO56" s="1" t="s">
        <v>707</v>
      </c>
      <c r="AP56" s="1">
        <v>11</v>
      </c>
      <c r="AS56" s="1" t="s">
        <v>712</v>
      </c>
      <c r="AT56" s="1">
        <v>64</v>
      </c>
      <c r="AU56" s="7"/>
      <c r="AX56" s="1" t="s">
        <v>877</v>
      </c>
      <c r="AY56" s="1">
        <v>65</v>
      </c>
    </row>
    <row r="57" spans="1:51" x14ac:dyDescent="0.25">
      <c r="A57" s="1" t="s">
        <v>1070</v>
      </c>
      <c r="B57" s="1" t="s">
        <v>1075</v>
      </c>
      <c r="C57" s="1" t="str">
        <f>A57&amp;" "&amp;B57</f>
        <v>Erin Djemal</v>
      </c>
      <c r="D57" s="7"/>
      <c r="E57" s="7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>
        <f>IF(ISERROR(VLOOKUP(C57,$W$2:$X$105,2,FALSE)),0,VLOOKUP(C57,$W$2:$X$105,2,FALSE))</f>
        <v>0</v>
      </c>
      <c r="R57" s="1">
        <f>P57+Q57</f>
        <v>0</v>
      </c>
      <c r="V57" t="s">
        <v>606</v>
      </c>
      <c r="W57" s="13" t="s">
        <v>606</v>
      </c>
      <c r="X57" s="2">
        <v>17</v>
      </c>
      <c r="Y57">
        <f>VLOOKUP(W57,C57:P364,14,FALSE)</f>
        <v>159</v>
      </c>
      <c r="Z57">
        <f t="shared" si="0"/>
        <v>176</v>
      </c>
      <c r="AC57" s="1" t="s">
        <v>559</v>
      </c>
      <c r="AD57" s="1">
        <v>17</v>
      </c>
      <c r="AF57" s="13" t="s">
        <v>124</v>
      </c>
      <c r="AG57" s="2">
        <v>13</v>
      </c>
      <c r="AI57" s="30" t="s">
        <v>559</v>
      </c>
      <c r="AJ57">
        <v>19</v>
      </c>
      <c r="AL57" s="1" t="s">
        <v>869</v>
      </c>
      <c r="AM57" s="1">
        <v>4</v>
      </c>
      <c r="AO57" s="1" t="s">
        <v>977</v>
      </c>
      <c r="AP57" s="1">
        <v>16</v>
      </c>
      <c r="AS57" s="1" t="s">
        <v>697</v>
      </c>
      <c r="AT57" s="1">
        <v>58</v>
      </c>
      <c r="AU57" s="7"/>
      <c r="AX57" s="1" t="s">
        <v>876</v>
      </c>
      <c r="AY57" s="1">
        <v>58</v>
      </c>
    </row>
    <row r="58" spans="1:51" x14ac:dyDescent="0.25">
      <c r="A58" s="1" t="s">
        <v>43</v>
      </c>
      <c r="B58" s="1" t="s">
        <v>44</v>
      </c>
      <c r="C58" s="1" t="str">
        <f>A58&amp;" "&amp;B58</f>
        <v>Ross DeLaine</v>
      </c>
      <c r="D58" s="7">
        <v>301</v>
      </c>
      <c r="E58" s="7">
        <v>16</v>
      </c>
      <c r="F58" s="7">
        <f>IF(E58=" ",0+D58,D58+E58)</f>
        <v>317</v>
      </c>
      <c r="G58" s="1">
        <f>IF(ISERROR(VLOOKUP(C58,$AC$2:$AD$94,2,FALSE)),0,VLOOKUP(C58,$AC$2:$AD$94,2,FALSE))</f>
        <v>15</v>
      </c>
      <c r="H58" s="1">
        <f>F58+G58</f>
        <v>332</v>
      </c>
      <c r="I58" s="1">
        <f>IF(ISERROR(VLOOKUP(C58,$AF$2:$AG$94,2,FALSE)),0,VLOOKUP(C58,$AF$2:$AG$94,2,FALSE))</f>
        <v>16</v>
      </c>
      <c r="J58" s="1">
        <f>H58+I58</f>
        <v>348</v>
      </c>
      <c r="K58" s="1">
        <f>IF(ISERROR(VLOOKUP(C58,$AI$2:$AJ$95,2,FALSE)),0,VLOOKUP(C58,$AI$2:$AJ$95,2,FALSE))</f>
        <v>14</v>
      </c>
      <c r="L58" s="1">
        <f>J58+K58</f>
        <v>362</v>
      </c>
      <c r="M58" s="1">
        <f>IF(ISERROR(VLOOKUP(C58,$AL$2:$AM$95,2,FALSE)),0,VLOOKUP(C58,$AL$2:$AM$95,2,FALSE))</f>
        <v>15</v>
      </c>
      <c r="N58" s="1">
        <f>L58+M58</f>
        <v>377</v>
      </c>
      <c r="O58" s="1">
        <f>IF(ISERROR(VLOOKUP(C58,$AO$2:$AP$100,2,FALSE)),0,VLOOKUP(C58,$AO$2:$AP$100,2,FALSE))</f>
        <v>0</v>
      </c>
      <c r="P58" s="1">
        <f>N58+O58</f>
        <v>377</v>
      </c>
      <c r="Q58" s="1">
        <f>IF(ISERROR(VLOOKUP(C58,$W$2:$X$105,2,FALSE)),0,VLOOKUP(C58,$W$2:$X$105,2,FALSE))</f>
        <v>0</v>
      </c>
      <c r="R58" s="1">
        <f>P58+Q58</f>
        <v>377</v>
      </c>
      <c r="V58" t="s">
        <v>91</v>
      </c>
      <c r="W58" s="13" t="s">
        <v>91</v>
      </c>
      <c r="X58" s="2">
        <v>18</v>
      </c>
      <c r="Y58">
        <f>VLOOKUP(W58,C58:P365,14,FALSE)</f>
        <v>468</v>
      </c>
      <c r="Z58">
        <f t="shared" si="0"/>
        <v>486</v>
      </c>
      <c r="AC58" s="1" t="s">
        <v>763</v>
      </c>
      <c r="AD58" s="1">
        <v>16</v>
      </c>
      <c r="AF58" s="13" t="s">
        <v>252</v>
      </c>
      <c r="AG58" s="2">
        <v>17</v>
      </c>
      <c r="AI58" s="30" t="s">
        <v>905</v>
      </c>
      <c r="AJ58">
        <v>8</v>
      </c>
      <c r="AL58" s="1" t="s">
        <v>876</v>
      </c>
      <c r="AM58" s="1">
        <v>16</v>
      </c>
      <c r="AO58" s="1" t="s">
        <v>876</v>
      </c>
      <c r="AP58" s="1">
        <v>12</v>
      </c>
      <c r="AS58" s="1" t="s">
        <v>82</v>
      </c>
      <c r="AT58" s="1">
        <v>55</v>
      </c>
      <c r="AU58" s="7"/>
      <c r="AX58" s="1" t="s">
        <v>901</v>
      </c>
      <c r="AY58" s="1">
        <v>57</v>
      </c>
    </row>
    <row r="59" spans="1:51" x14ac:dyDescent="0.25">
      <c r="A59" s="1" t="s">
        <v>895</v>
      </c>
      <c r="B59" s="1" t="s">
        <v>896</v>
      </c>
      <c r="C59" s="1" t="str">
        <f>A59&amp;" "&amp;B59</f>
        <v>Anthony Diener</v>
      </c>
      <c r="D59" s="7"/>
      <c r="E59" s="7"/>
      <c r="F59" s="7"/>
      <c r="G59" s="1"/>
      <c r="H59" s="1"/>
      <c r="I59" s="1"/>
      <c r="J59" s="1"/>
      <c r="K59" s="1">
        <f>IF(ISERROR(VLOOKUP(C59,$AI$2:$AJ$95,2,FALSE)),0,VLOOKUP(C59,$AI$2:$AJ$95,2,FALSE))</f>
        <v>16</v>
      </c>
      <c r="L59" s="1">
        <f>J59+K59</f>
        <v>16</v>
      </c>
      <c r="M59" s="1">
        <f>IF(ISERROR(VLOOKUP(C59,$AL$2:$AM$95,2,FALSE)),0,VLOOKUP(C59,$AL$2:$AM$95,2,FALSE))</f>
        <v>20</v>
      </c>
      <c r="N59" s="1">
        <f>L59+M59</f>
        <v>36</v>
      </c>
      <c r="O59" s="1">
        <f>IF(ISERROR(VLOOKUP(C59,$AO$2:$AP$100,2,FALSE)),0,VLOOKUP(C59,$AO$2:$AP$100,2,FALSE))</f>
        <v>17</v>
      </c>
      <c r="P59" s="1">
        <f>N59+O59</f>
        <v>53</v>
      </c>
      <c r="Q59" s="1">
        <f>IF(ISERROR(VLOOKUP(C59,$W$2:$X$105,2,FALSE)),0,VLOOKUP(C59,$W$2:$X$105,2,FALSE))</f>
        <v>17</v>
      </c>
      <c r="R59" s="1">
        <f>P59+Q59</f>
        <v>70</v>
      </c>
      <c r="W59" s="13" t="s">
        <v>979</v>
      </c>
      <c r="X59" s="2">
        <v>15</v>
      </c>
      <c r="Y59" t="e">
        <f t="shared" ref="Y59:Y62" si="1">VLOOKUP(W59,C59:P366,14,FALSE)</f>
        <v>#N/A</v>
      </c>
      <c r="Z59">
        <f t="shared" si="0"/>
        <v>15</v>
      </c>
      <c r="AC59" s="1" t="s">
        <v>733</v>
      </c>
      <c r="AD59" s="1">
        <v>15</v>
      </c>
      <c r="AF59" s="13" t="s">
        <v>712</v>
      </c>
      <c r="AG59" s="2">
        <v>15</v>
      </c>
      <c r="AI59" s="30" t="s">
        <v>763</v>
      </c>
      <c r="AJ59">
        <v>18</v>
      </c>
      <c r="AL59" s="1" t="s">
        <v>497</v>
      </c>
      <c r="AM59" s="1">
        <v>17</v>
      </c>
      <c r="AO59" s="1" t="s">
        <v>497</v>
      </c>
      <c r="AP59" s="1">
        <v>6</v>
      </c>
      <c r="AS59" s="1" t="s">
        <v>604</v>
      </c>
      <c r="AT59" s="1">
        <v>53</v>
      </c>
      <c r="AU59" s="7"/>
      <c r="AX59" s="1" t="s">
        <v>873</v>
      </c>
      <c r="AY59" s="1">
        <v>51</v>
      </c>
    </row>
    <row r="60" spans="1:51" x14ac:dyDescent="0.25">
      <c r="A60" s="1" t="s">
        <v>171</v>
      </c>
      <c r="B60" s="1" t="s">
        <v>577</v>
      </c>
      <c r="C60" s="1" t="str">
        <f>A60&amp;" "&amp;B60</f>
        <v>Bill Dunbar</v>
      </c>
      <c r="D60" s="7">
        <v>37</v>
      </c>
      <c r="E60" s="7">
        <v>13</v>
      </c>
      <c r="F60" s="7">
        <f>IF(E60=" ",0+D60,D60+E60)</f>
        <v>50</v>
      </c>
      <c r="G60" s="1">
        <f>IF(ISERROR(VLOOKUP(C60,$AC$2:$AD$94,2,FALSE)),0,VLOOKUP(C60,$AC$2:$AD$94,2,FALSE))</f>
        <v>12</v>
      </c>
      <c r="H60" s="1">
        <f>F60+G60</f>
        <v>62</v>
      </c>
      <c r="I60" s="1">
        <f>IF(ISERROR(VLOOKUP(C60,$AF$2:$AG$94,2,FALSE)),0,VLOOKUP(C60,$AF$2:$AG$94,2,FALSE))</f>
        <v>13</v>
      </c>
      <c r="J60" s="1">
        <f>H60+I60</f>
        <v>75</v>
      </c>
      <c r="K60" s="1">
        <f>IF(ISERROR(VLOOKUP(C60,$AI$2:$AJ$95,2,FALSE)),0,VLOOKUP(C60,$AI$2:$AJ$95,2,FALSE))</f>
        <v>12</v>
      </c>
      <c r="L60" s="1">
        <f>J60+K60</f>
        <v>87</v>
      </c>
      <c r="M60" s="1">
        <f>IF(ISERROR(VLOOKUP(C60,$AL$2:$AM$95,2,FALSE)),0,VLOOKUP(C60,$AL$2:$AM$95,2,FALSE))</f>
        <v>5</v>
      </c>
      <c r="N60" s="1">
        <f>L60+M60</f>
        <v>92</v>
      </c>
      <c r="O60" s="1">
        <f>IF(ISERROR(VLOOKUP(C60,$AO$2:$AP$100,2,FALSE)),0,VLOOKUP(C60,$AO$2:$AP$100,2,FALSE))</f>
        <v>0</v>
      </c>
      <c r="P60" s="1">
        <f>N60+O60</f>
        <v>92</v>
      </c>
      <c r="Q60" s="1">
        <f>IF(ISERROR(VLOOKUP(C60,$W$2:$X$105,2,FALSE)),0,VLOOKUP(C60,$W$2:$X$105,2,FALSE))</f>
        <v>0</v>
      </c>
      <c r="R60" s="1">
        <f>P60+Q60</f>
        <v>92</v>
      </c>
      <c r="V60" t="s">
        <v>559</v>
      </c>
      <c r="W60" s="13" t="s">
        <v>559</v>
      </c>
      <c r="X60" s="2">
        <v>11</v>
      </c>
      <c r="Y60">
        <f t="shared" si="1"/>
        <v>173</v>
      </c>
      <c r="Z60">
        <f t="shared" si="0"/>
        <v>184</v>
      </c>
      <c r="AC60" s="1" t="s">
        <v>734</v>
      </c>
      <c r="AD60" s="1">
        <v>13</v>
      </c>
      <c r="AF60" s="13" t="s">
        <v>126</v>
      </c>
      <c r="AG60" s="2">
        <v>17</v>
      </c>
      <c r="AI60" s="30" t="s">
        <v>733</v>
      </c>
      <c r="AJ60">
        <v>8</v>
      </c>
      <c r="AL60" s="1" t="s">
        <v>606</v>
      </c>
      <c r="AM60" s="1">
        <v>21</v>
      </c>
      <c r="AO60" s="1" t="s">
        <v>606</v>
      </c>
      <c r="AP60" s="1">
        <v>19</v>
      </c>
      <c r="AS60" s="1" t="s">
        <v>700</v>
      </c>
      <c r="AT60" s="1">
        <v>52</v>
      </c>
      <c r="AU60" s="7"/>
      <c r="AX60" s="1" t="s">
        <v>945</v>
      </c>
      <c r="AY60" s="1">
        <v>51</v>
      </c>
    </row>
    <row r="61" spans="1:51" x14ac:dyDescent="0.25">
      <c r="A61" s="1" t="s">
        <v>676</v>
      </c>
      <c r="B61" s="1" t="s">
        <v>677</v>
      </c>
      <c r="C61" s="1" t="str">
        <f>A61&amp;" "&amp;B61</f>
        <v>Warren Durdin</v>
      </c>
      <c r="D61" s="7">
        <v>10</v>
      </c>
      <c r="E61" s="7">
        <v>0</v>
      </c>
      <c r="F61" s="7">
        <f>IF(E61=" ",0+D61,D61+E61)</f>
        <v>10</v>
      </c>
      <c r="G61" s="1">
        <f>IF(ISERROR(VLOOKUP(C61,$AC$2:$AD$94,2,FALSE)),0,VLOOKUP(C61,$AC$2:$AD$94,2,FALSE))</f>
        <v>0</v>
      </c>
      <c r="H61" s="1">
        <f>F61+G61</f>
        <v>10</v>
      </c>
      <c r="I61" s="1">
        <f>IF(ISERROR(VLOOKUP(C61,$AF$2:$AG$94,2,FALSE)),0,VLOOKUP(C61,$AF$2:$AG$94,2,FALSE))</f>
        <v>0</v>
      </c>
      <c r="J61" s="1">
        <f>H61+I61</f>
        <v>10</v>
      </c>
      <c r="K61" s="1">
        <f>IF(ISERROR(VLOOKUP(C61,$AI$2:$AJ$95,2,FALSE)),0,VLOOKUP(C61,$AI$2:$AJ$95,2,FALSE))</f>
        <v>0</v>
      </c>
      <c r="L61" s="1">
        <f>J61+K61</f>
        <v>10</v>
      </c>
      <c r="M61" s="1">
        <f>IF(ISERROR(VLOOKUP(C61,$AL$2:$AM$95,2,FALSE)),0,VLOOKUP(C61,$AL$2:$AM$95,2,FALSE))</f>
        <v>0</v>
      </c>
      <c r="N61" s="1">
        <f>L61+M61</f>
        <v>10</v>
      </c>
      <c r="O61" s="1">
        <f>IF(ISERROR(VLOOKUP(C61,$AO$2:$AP$100,2,FALSE)),0,VLOOKUP(C61,$AO$2:$AP$100,2,FALSE))</f>
        <v>0</v>
      </c>
      <c r="P61" s="1">
        <f>N61+O61</f>
        <v>10</v>
      </c>
      <c r="Q61" s="1">
        <f>IF(ISERROR(VLOOKUP(C61,$W$2:$X$105,2,FALSE)),0,VLOOKUP(C61,$W$2:$X$105,2,FALSE))</f>
        <v>0</v>
      </c>
      <c r="R61" s="1">
        <f>P61+Q61</f>
        <v>10</v>
      </c>
      <c r="V61" t="s">
        <v>905</v>
      </c>
      <c r="W61" s="13" t="s">
        <v>905</v>
      </c>
      <c r="X61" s="2">
        <v>1</v>
      </c>
      <c r="Y61">
        <f t="shared" si="1"/>
        <v>21</v>
      </c>
      <c r="Z61">
        <f t="shared" si="0"/>
        <v>22</v>
      </c>
      <c r="AC61" s="1" t="s">
        <v>498</v>
      </c>
      <c r="AD61" s="1">
        <v>3</v>
      </c>
      <c r="AF61" s="13" t="s">
        <v>128</v>
      </c>
      <c r="AG61" s="2">
        <v>19</v>
      </c>
      <c r="AI61" s="30" t="s">
        <v>875</v>
      </c>
      <c r="AJ61">
        <v>19</v>
      </c>
      <c r="AL61" s="1" t="s">
        <v>91</v>
      </c>
      <c r="AM61" s="1">
        <v>20</v>
      </c>
      <c r="AO61" s="1" t="s">
        <v>91</v>
      </c>
      <c r="AP61" s="1">
        <v>18</v>
      </c>
      <c r="AS61" s="1" t="s">
        <v>153</v>
      </c>
      <c r="AT61" s="1">
        <v>49</v>
      </c>
      <c r="AU61" s="7"/>
      <c r="AX61" s="1" t="s">
        <v>933</v>
      </c>
      <c r="AY61" s="1">
        <v>37</v>
      </c>
    </row>
    <row r="62" spans="1:51" x14ac:dyDescent="0.25">
      <c r="A62" s="1" t="s">
        <v>46</v>
      </c>
      <c r="B62" s="1" t="s">
        <v>365</v>
      </c>
      <c r="C62" s="1" t="str">
        <f>A62&amp;" "&amp;B62</f>
        <v>Jamie Eccleston</v>
      </c>
      <c r="D62" s="7">
        <v>49</v>
      </c>
      <c r="E62" s="7">
        <v>1</v>
      </c>
      <c r="F62" s="7">
        <f>IF(E62=" ",0+D62,D62+E62)</f>
        <v>50</v>
      </c>
      <c r="G62" s="1">
        <f>IF(ISERROR(VLOOKUP(C62,$AC$2:$AD$94,2,FALSE)),0,VLOOKUP(C62,$AC$2:$AD$94,2,FALSE))</f>
        <v>0</v>
      </c>
      <c r="H62" s="1">
        <f>F62+G62</f>
        <v>50</v>
      </c>
      <c r="I62" s="1">
        <f>IF(ISERROR(VLOOKUP(C62,$AF$2:$AG$94,2,FALSE)),0,VLOOKUP(C62,$AF$2:$AG$94,2,FALSE))</f>
        <v>0</v>
      </c>
      <c r="J62" s="1">
        <f>H62+I62</f>
        <v>50</v>
      </c>
      <c r="K62" s="1">
        <f>IF(ISERROR(VLOOKUP(C62,$AI$2:$AJ$95,2,FALSE)),0,VLOOKUP(C62,$AI$2:$AJ$95,2,FALSE))</f>
        <v>0</v>
      </c>
      <c r="L62" s="1">
        <f>J62+K62</f>
        <v>50</v>
      </c>
      <c r="M62" s="1">
        <f>IF(ISERROR(VLOOKUP(C62,$AL$2:$AM$95,2,FALSE)),0,VLOOKUP(C62,$AL$2:$AM$95,2,FALSE))</f>
        <v>0</v>
      </c>
      <c r="N62" s="1">
        <f>L62+M62</f>
        <v>50</v>
      </c>
      <c r="O62" s="1">
        <f>IF(ISERROR(VLOOKUP(C62,$AO$2:$AP$100,2,FALSE)),0,VLOOKUP(C62,$AO$2:$AP$100,2,FALSE))</f>
        <v>0</v>
      </c>
      <c r="P62" s="1">
        <f>N62+O62</f>
        <v>50</v>
      </c>
      <c r="Q62" s="1">
        <f>IF(ISERROR(VLOOKUP(C62,$W$2:$X$105,2,FALSE)),0,VLOOKUP(C62,$W$2:$X$105,2,FALSE))</f>
        <v>0</v>
      </c>
      <c r="R62" s="1">
        <f>P62+Q62</f>
        <v>50</v>
      </c>
      <c r="V62" t="s">
        <v>763</v>
      </c>
      <c r="W62" s="13" t="s">
        <v>763</v>
      </c>
      <c r="X62" s="2">
        <v>16</v>
      </c>
      <c r="Y62">
        <f t="shared" si="1"/>
        <v>85</v>
      </c>
      <c r="Z62">
        <f t="shared" si="0"/>
        <v>101</v>
      </c>
      <c r="AC62" s="1" t="s">
        <v>764</v>
      </c>
      <c r="AD62" s="1">
        <v>2</v>
      </c>
      <c r="AF62" s="13" t="s">
        <v>553</v>
      </c>
      <c r="AG62" s="2">
        <v>17</v>
      </c>
      <c r="AI62" s="30" t="s">
        <v>97</v>
      </c>
      <c r="AJ62">
        <v>15</v>
      </c>
      <c r="AL62" s="1" t="s">
        <v>559</v>
      </c>
      <c r="AM62" s="1">
        <v>21</v>
      </c>
      <c r="AO62" s="1" t="s">
        <v>979</v>
      </c>
      <c r="AP62" s="1">
        <v>3</v>
      </c>
      <c r="AS62" s="1" t="s">
        <v>739</v>
      </c>
      <c r="AT62" s="1">
        <v>48</v>
      </c>
      <c r="AU62" s="7"/>
      <c r="AX62" s="1" t="s">
        <v>923</v>
      </c>
      <c r="AY62" s="1">
        <v>36</v>
      </c>
    </row>
    <row r="63" spans="1:51" x14ac:dyDescent="0.25">
      <c r="A63" s="1" t="s">
        <v>48</v>
      </c>
      <c r="B63" s="1" t="s">
        <v>365</v>
      </c>
      <c r="C63" s="1" t="str">
        <f>A63&amp;" "&amp;B63</f>
        <v>Megan Eccleston</v>
      </c>
      <c r="D63" s="7">
        <v>48</v>
      </c>
      <c r="E63" s="7">
        <v>0</v>
      </c>
      <c r="F63" s="7">
        <f>IF(E63=" ",0+D63,D63+E63)</f>
        <v>48</v>
      </c>
      <c r="G63" s="1">
        <f>IF(ISERROR(VLOOKUP(C63,$AC$2:$AD$94,2,FALSE)),0,VLOOKUP(C63,$AC$2:$AD$94,2,FALSE))</f>
        <v>0</v>
      </c>
      <c r="H63" s="1">
        <f>F63+G63</f>
        <v>48</v>
      </c>
      <c r="I63" s="1">
        <f>IF(ISERROR(VLOOKUP(C63,$AF$2:$AG$94,2,FALSE)),0,VLOOKUP(C63,$AF$2:$AG$94,2,FALSE))</f>
        <v>0</v>
      </c>
      <c r="J63" s="1">
        <f>H63+I63</f>
        <v>48</v>
      </c>
      <c r="K63" s="1">
        <f>IF(ISERROR(VLOOKUP(C63,$AI$2:$AJ$95,2,FALSE)),0,VLOOKUP(C63,$AI$2:$AJ$95,2,FALSE))</f>
        <v>0</v>
      </c>
      <c r="L63" s="1">
        <f>J63+K63</f>
        <v>48</v>
      </c>
      <c r="M63" s="1">
        <f>IF(ISERROR(VLOOKUP(C63,$AL$2:$AM$95,2,FALSE)),0,VLOOKUP(C63,$AL$2:$AM$95,2,FALSE))</f>
        <v>0</v>
      </c>
      <c r="N63" s="1">
        <f>L63+M63</f>
        <v>48</v>
      </c>
      <c r="O63" s="1">
        <f>IF(ISERROR(VLOOKUP(C63,$AO$2:$AP$100,2,FALSE)),0,VLOOKUP(C63,$AO$2:$AP$100,2,FALSE))</f>
        <v>0</v>
      </c>
      <c r="P63" s="1">
        <f>N63+O63</f>
        <v>48</v>
      </c>
      <c r="Q63" s="1">
        <f>IF(ISERROR(VLOOKUP(C63,$W$2:$X$105,2,FALSE)),0,VLOOKUP(C63,$W$2:$X$105,2,FALSE))</f>
        <v>0</v>
      </c>
      <c r="R63" s="1">
        <f>P63+Q63</f>
        <v>48</v>
      </c>
      <c r="V63" t="s">
        <v>733</v>
      </c>
      <c r="W63" s="13" t="s">
        <v>733</v>
      </c>
      <c r="X63" s="2">
        <v>16</v>
      </c>
      <c r="Y63">
        <f t="shared" ref="Y63:Y81" si="2">VLOOKUP(W63,C63:P370,14,FALSE)</f>
        <v>88</v>
      </c>
      <c r="Z63">
        <f t="shared" si="0"/>
        <v>104</v>
      </c>
      <c r="AC63" s="1" t="s">
        <v>765</v>
      </c>
      <c r="AD63" s="1">
        <v>2</v>
      </c>
      <c r="AF63" s="13" t="s">
        <v>561</v>
      </c>
      <c r="AG63" s="2">
        <v>17</v>
      </c>
      <c r="AI63" s="30" t="s">
        <v>100</v>
      </c>
      <c r="AJ63">
        <v>19</v>
      </c>
      <c r="AL63" s="1" t="s">
        <v>905</v>
      </c>
      <c r="AM63" s="1">
        <v>6</v>
      </c>
      <c r="AO63" s="1" t="s">
        <v>559</v>
      </c>
      <c r="AP63" s="1">
        <v>20</v>
      </c>
      <c r="AS63" s="1" t="s">
        <v>733</v>
      </c>
      <c r="AT63" s="1">
        <v>47</v>
      </c>
      <c r="AU63" s="7"/>
      <c r="AX63" s="1" t="s">
        <v>929</v>
      </c>
      <c r="AY63" s="1">
        <v>36</v>
      </c>
    </row>
    <row r="64" spans="1:51" x14ac:dyDescent="0.25">
      <c r="A64" s="1" t="s">
        <v>169</v>
      </c>
      <c r="B64" s="1" t="s">
        <v>378</v>
      </c>
      <c r="C64" s="1" t="str">
        <f>A64&amp;" "&amp;B64</f>
        <v>Paul Eckhold</v>
      </c>
      <c r="D64" s="7">
        <v>50</v>
      </c>
      <c r="E64" s="7">
        <v>14</v>
      </c>
      <c r="F64" s="7">
        <f>IF(E64=" ",0+D64,D64+E64)</f>
        <v>64</v>
      </c>
      <c r="G64" s="1">
        <f>IF(ISERROR(VLOOKUP(C64,$AC$2:$AD$94,2,FALSE)),0,VLOOKUP(C64,$AC$2:$AD$94,2,FALSE))</f>
        <v>8</v>
      </c>
      <c r="H64" s="1">
        <f>F64+G64</f>
        <v>72</v>
      </c>
      <c r="I64" s="1">
        <f>IF(ISERROR(VLOOKUP(C64,$AF$2:$AG$94,2,FALSE)),0,VLOOKUP(C64,$AF$2:$AG$94,2,FALSE))</f>
        <v>15</v>
      </c>
      <c r="J64" s="1">
        <f>H64+I64</f>
        <v>87</v>
      </c>
      <c r="K64" s="1">
        <f>IF(ISERROR(VLOOKUP(C64,$AI$2:$AJ$95,2,FALSE)),0,VLOOKUP(C64,$AI$2:$AJ$95,2,FALSE))</f>
        <v>8</v>
      </c>
      <c r="L64" s="1">
        <f>J64+K64</f>
        <v>95</v>
      </c>
      <c r="M64" s="1">
        <f>IF(ISERROR(VLOOKUP(C64,$AL$2:$AM$95,2,FALSE)),0,VLOOKUP(C64,$AL$2:$AM$95,2,FALSE))</f>
        <v>0</v>
      </c>
      <c r="N64" s="1">
        <f>L64+M64</f>
        <v>95</v>
      </c>
      <c r="O64" s="1">
        <f>IF(ISERROR(VLOOKUP(C64,$AO$2:$AP$100,2,FALSE)),0,VLOOKUP(C64,$AO$2:$AP$100,2,FALSE))</f>
        <v>0</v>
      </c>
      <c r="P64" s="1">
        <f>N64+O64</f>
        <v>95</v>
      </c>
      <c r="Q64" s="1">
        <f>IF(ISERROR(VLOOKUP(C64,$W$2:$X$105,2,FALSE)),0,VLOOKUP(C64,$W$2:$X$105,2,FALSE))</f>
        <v>0</v>
      </c>
      <c r="R64" s="1">
        <f>P64+Q64</f>
        <v>95</v>
      </c>
      <c r="W64" s="13" t="s">
        <v>933</v>
      </c>
      <c r="X64" s="2">
        <v>15</v>
      </c>
      <c r="Y64">
        <f t="shared" si="2"/>
        <v>26</v>
      </c>
      <c r="Z64">
        <f t="shared" si="0"/>
        <v>41</v>
      </c>
      <c r="AC64" s="1" t="s">
        <v>97</v>
      </c>
      <c r="AD64" s="1">
        <v>18</v>
      </c>
      <c r="AF64" s="13" t="s">
        <v>134</v>
      </c>
      <c r="AG64" s="2">
        <v>17</v>
      </c>
      <c r="AI64" s="30" t="s">
        <v>236</v>
      </c>
      <c r="AJ64">
        <v>20</v>
      </c>
      <c r="AL64" s="1" t="s">
        <v>763</v>
      </c>
      <c r="AM64" s="1">
        <v>18</v>
      </c>
      <c r="AO64" s="1" t="s">
        <v>905</v>
      </c>
      <c r="AP64" s="1">
        <v>7</v>
      </c>
      <c r="AS64" s="1" t="s">
        <v>605</v>
      </c>
      <c r="AT64" s="1">
        <v>46</v>
      </c>
      <c r="AU64" s="7"/>
      <c r="AX64" s="1" t="s">
        <v>938</v>
      </c>
      <c r="AY64" s="1">
        <v>36</v>
      </c>
    </row>
    <row r="65" spans="1:51" x14ac:dyDescent="0.25">
      <c r="A65" s="1" t="s">
        <v>92</v>
      </c>
      <c r="B65" s="1" t="s">
        <v>379</v>
      </c>
      <c r="C65" s="1" t="str">
        <f>A65&amp;" "&amp;B65</f>
        <v>Mark Elgar</v>
      </c>
      <c r="D65" s="7">
        <v>89</v>
      </c>
      <c r="E65" s="7">
        <v>19</v>
      </c>
      <c r="F65" s="7">
        <f>IF(E65=" ",0+D65,D65+E65)</f>
        <v>108</v>
      </c>
      <c r="G65" s="1">
        <f>IF(ISERROR(VLOOKUP(C65,$AC$2:$AD$94,2,FALSE)),0,VLOOKUP(C65,$AC$2:$AD$94,2,FALSE))</f>
        <v>16</v>
      </c>
      <c r="H65" s="1">
        <f>F65+G65</f>
        <v>124</v>
      </c>
      <c r="I65" s="1">
        <f>IF(ISERROR(VLOOKUP(C65,$AF$2:$AG$94,2,FALSE)),0,VLOOKUP(C65,$AF$2:$AG$94,2,FALSE))</f>
        <v>9</v>
      </c>
      <c r="J65" s="1">
        <f>H65+I65</f>
        <v>133</v>
      </c>
      <c r="K65" s="1">
        <f>IF(ISERROR(VLOOKUP(C65,$AI$2:$AJ$95,2,FALSE)),0,VLOOKUP(C65,$AI$2:$AJ$95,2,FALSE))</f>
        <v>0</v>
      </c>
      <c r="L65" s="1">
        <f>J65+K65</f>
        <v>133</v>
      </c>
      <c r="M65" s="1">
        <f>IF(ISERROR(VLOOKUP(C65,$AL$2:$AM$95,2,FALSE)),0,VLOOKUP(C65,$AL$2:$AM$95,2,FALSE))</f>
        <v>0</v>
      </c>
      <c r="N65" s="1">
        <f>L65+M65</f>
        <v>133</v>
      </c>
      <c r="O65" s="1">
        <f>IF(ISERROR(VLOOKUP(C65,$AO$2:$AP$100,2,FALSE)),0,VLOOKUP(C65,$AO$2:$AP$100,2,FALSE))</f>
        <v>0</v>
      </c>
      <c r="P65" s="1">
        <f>N65+O65</f>
        <v>133</v>
      </c>
      <c r="Q65" s="1">
        <f>IF(ISERROR(VLOOKUP(C65,$W$2:$X$105,2,FALSE)),0,VLOOKUP(C65,$W$2:$X$105,2,FALSE))</f>
        <v>0</v>
      </c>
      <c r="R65" s="1">
        <f>P65+Q65</f>
        <v>133</v>
      </c>
      <c r="W65" s="13" t="s">
        <v>1028</v>
      </c>
      <c r="X65" s="2">
        <v>18</v>
      </c>
      <c r="Y65">
        <f t="shared" si="2"/>
        <v>0</v>
      </c>
      <c r="Z65">
        <f t="shared" si="0"/>
        <v>18</v>
      </c>
      <c r="AC65" s="1" t="s">
        <v>100</v>
      </c>
      <c r="AD65" s="1">
        <v>17</v>
      </c>
      <c r="AF65" s="13" t="s">
        <v>767</v>
      </c>
      <c r="AG65" s="2">
        <v>19</v>
      </c>
      <c r="AI65" s="30" t="s">
        <v>874</v>
      </c>
      <c r="AJ65">
        <v>20</v>
      </c>
      <c r="AL65" s="1" t="s">
        <v>733</v>
      </c>
      <c r="AM65" s="1">
        <v>18</v>
      </c>
      <c r="AO65" s="1" t="s">
        <v>763</v>
      </c>
      <c r="AP65" s="1">
        <v>16</v>
      </c>
      <c r="AS65" s="1" t="s">
        <v>503</v>
      </c>
      <c r="AT65" s="1">
        <v>45</v>
      </c>
      <c r="AU65" s="7"/>
      <c r="AX65" s="1" t="s">
        <v>950</v>
      </c>
      <c r="AY65" s="1">
        <v>36</v>
      </c>
    </row>
    <row r="66" spans="1:51" x14ac:dyDescent="0.25">
      <c r="A66" s="1" t="s">
        <v>380</v>
      </c>
      <c r="B66" s="1" t="s">
        <v>379</v>
      </c>
      <c r="C66" s="1" t="str">
        <f>A66&amp;" "&amp;B66</f>
        <v>Tristan Elgar</v>
      </c>
      <c r="D66" s="7">
        <v>80</v>
      </c>
      <c r="E66" s="7">
        <v>1</v>
      </c>
      <c r="F66" s="7">
        <f>IF(E66=" ",0+D66,D66+E66)</f>
        <v>81</v>
      </c>
      <c r="G66" s="1">
        <f>IF(ISERROR(VLOOKUP(C66,$AC$2:$AD$94,2,FALSE)),0,VLOOKUP(C66,$AC$2:$AD$94,2,FALSE))</f>
        <v>21</v>
      </c>
      <c r="H66" s="1">
        <f>F66+G66</f>
        <v>102</v>
      </c>
      <c r="I66" s="1">
        <f>IF(ISERROR(VLOOKUP(C66,$AF$2:$AG$94,2,FALSE)),0,VLOOKUP(C66,$AF$2:$AG$94,2,FALSE))</f>
        <v>0</v>
      </c>
      <c r="J66" s="1">
        <f>H66+I66</f>
        <v>102</v>
      </c>
      <c r="K66" s="1">
        <f>IF(ISERROR(VLOOKUP(C66,$AI$2:$AJ$95,2,FALSE)),0,VLOOKUP(C66,$AI$2:$AJ$95,2,FALSE))</f>
        <v>19</v>
      </c>
      <c r="L66" s="1">
        <f>J66+K66</f>
        <v>121</v>
      </c>
      <c r="M66" s="1">
        <f>IF(ISERROR(VLOOKUP(C66,$AL$2:$AM$95,2,FALSE)),0,VLOOKUP(C66,$AL$2:$AM$95,2,FALSE))</f>
        <v>3</v>
      </c>
      <c r="N66" s="1">
        <f>L66+M66</f>
        <v>124</v>
      </c>
      <c r="O66" s="1">
        <f>IF(ISERROR(VLOOKUP(C66,$AO$2:$AP$100,2,FALSE)),0,VLOOKUP(C66,$AO$2:$AP$100,2,FALSE))</f>
        <v>18</v>
      </c>
      <c r="P66" s="1">
        <f>N66+O66</f>
        <v>142</v>
      </c>
      <c r="Q66" s="1">
        <f>IF(ISERROR(VLOOKUP(C66,$W$2:$X$105,2,FALSE)),0,VLOOKUP(C66,$W$2:$X$105,2,FALSE))</f>
        <v>0</v>
      </c>
      <c r="R66" s="1">
        <f>P66+Q66</f>
        <v>142</v>
      </c>
      <c r="V66" t="s">
        <v>97</v>
      </c>
      <c r="W66" s="13" t="s">
        <v>97</v>
      </c>
      <c r="X66" s="2">
        <v>18</v>
      </c>
      <c r="Y66">
        <f t="shared" si="2"/>
        <v>246</v>
      </c>
      <c r="Z66">
        <f t="shared" si="0"/>
        <v>264</v>
      </c>
      <c r="AC66" s="1" t="s">
        <v>236</v>
      </c>
      <c r="AD66" s="1">
        <v>21</v>
      </c>
      <c r="AF66" s="13" t="s">
        <v>137</v>
      </c>
      <c r="AG66" s="2">
        <v>19</v>
      </c>
      <c r="AI66" s="30" t="s">
        <v>115</v>
      </c>
      <c r="AJ66">
        <v>19</v>
      </c>
      <c r="AL66" s="1" t="s">
        <v>933</v>
      </c>
      <c r="AM66" s="1">
        <v>12</v>
      </c>
      <c r="AO66" s="1" t="s">
        <v>733</v>
      </c>
      <c r="AP66" s="1">
        <v>15</v>
      </c>
      <c r="AS66" s="1" t="s">
        <v>628</v>
      </c>
      <c r="AT66" s="1">
        <v>44</v>
      </c>
      <c r="AU66" s="7"/>
      <c r="AX66" s="1" t="s">
        <v>797</v>
      </c>
      <c r="AY66" s="1">
        <v>34</v>
      </c>
    </row>
    <row r="67" spans="1:51" x14ac:dyDescent="0.25">
      <c r="A67" s="1" t="s">
        <v>966</v>
      </c>
      <c r="B67" s="1" t="s">
        <v>967</v>
      </c>
      <c r="C67" s="1" t="str">
        <f>A67&amp;" "&amp;B67</f>
        <v>Jenny Elmslie</v>
      </c>
      <c r="D67" s="7"/>
      <c r="E67" s="7"/>
      <c r="F67" s="7"/>
      <c r="G67" s="1"/>
      <c r="H67" s="1"/>
      <c r="I67" s="1"/>
      <c r="J67" s="1"/>
      <c r="K67" s="1"/>
      <c r="L67" s="1"/>
      <c r="M67" s="1"/>
      <c r="N67" s="1"/>
      <c r="O67" s="1">
        <f>IF(ISERROR(VLOOKUP(C67,$AO$2:$AP$100,2,FALSE)),0,VLOOKUP(C67,$AO$2:$AP$100,2,FALSE))</f>
        <v>1</v>
      </c>
      <c r="P67" s="1">
        <f>N67+O67</f>
        <v>1</v>
      </c>
      <c r="Q67" s="1">
        <f>IF(ISERROR(VLOOKUP(C67,$W$2:$X$105,2,FALSE)),0,VLOOKUP(C67,$W$2:$X$105,2,FALSE))</f>
        <v>0</v>
      </c>
      <c r="R67" s="1">
        <f>P67+Q67</f>
        <v>1</v>
      </c>
      <c r="V67" t="s">
        <v>100</v>
      </c>
      <c r="W67" s="13" t="s">
        <v>100</v>
      </c>
      <c r="X67" s="2">
        <v>16</v>
      </c>
      <c r="Y67">
        <f t="shared" si="2"/>
        <v>480</v>
      </c>
      <c r="Z67">
        <f t="shared" ref="Z67:Z105" si="3">_xlfn.IFNA(X67+Y67,X67)</f>
        <v>496</v>
      </c>
      <c r="AC67" s="1" t="s">
        <v>106</v>
      </c>
      <c r="AD67" s="1">
        <v>4</v>
      </c>
      <c r="AF67" s="13" t="s">
        <v>142</v>
      </c>
      <c r="AG67" s="2">
        <v>16</v>
      </c>
      <c r="AI67" s="30" t="s">
        <v>298</v>
      </c>
      <c r="AJ67">
        <v>9</v>
      </c>
      <c r="AL67" s="1" t="s">
        <v>97</v>
      </c>
      <c r="AM67" s="1">
        <v>21</v>
      </c>
      <c r="AO67" s="1" t="s">
        <v>981</v>
      </c>
      <c r="AP67" s="1">
        <v>2</v>
      </c>
      <c r="AS67" s="1" t="s">
        <v>710</v>
      </c>
      <c r="AT67" s="1">
        <v>43</v>
      </c>
      <c r="AU67" s="7"/>
      <c r="AX67" s="1" t="s">
        <v>955</v>
      </c>
      <c r="AY67" s="1">
        <v>31</v>
      </c>
    </row>
    <row r="68" spans="1:51" x14ac:dyDescent="0.25">
      <c r="A68" s="1" t="s">
        <v>425</v>
      </c>
      <c r="B68" s="1" t="s">
        <v>967</v>
      </c>
      <c r="C68" s="1" t="str">
        <f>A68&amp;" "&amp;B68</f>
        <v>Jim Elmslie</v>
      </c>
      <c r="D68" s="7"/>
      <c r="E68" s="7"/>
      <c r="F68" s="7"/>
      <c r="G68" s="1"/>
      <c r="H68" s="1"/>
      <c r="I68" s="1"/>
      <c r="J68" s="1"/>
      <c r="K68" s="1"/>
      <c r="L68" s="1"/>
      <c r="M68" s="1"/>
      <c r="N68" s="1"/>
      <c r="O68" s="1">
        <f>IF(ISERROR(VLOOKUP(C68,$AO$2:$AP$100,2,FALSE)),0,VLOOKUP(C68,$AO$2:$AP$100,2,FALSE))</f>
        <v>1</v>
      </c>
      <c r="P68" s="1">
        <f>N68+O68</f>
        <v>1</v>
      </c>
      <c r="Q68" s="1">
        <f>IF(ISERROR(VLOOKUP(C68,$W$2:$X$105,2,FALSE)),0,VLOOKUP(C68,$W$2:$X$105,2,FALSE))</f>
        <v>0</v>
      </c>
      <c r="R68" s="1">
        <f>P68+Q68</f>
        <v>1</v>
      </c>
      <c r="V68" t="s">
        <v>236</v>
      </c>
      <c r="W68" s="13" t="s">
        <v>236</v>
      </c>
      <c r="X68" s="2">
        <v>17</v>
      </c>
      <c r="Y68">
        <f t="shared" si="2"/>
        <v>377</v>
      </c>
      <c r="Z68">
        <f t="shared" si="3"/>
        <v>394</v>
      </c>
      <c r="AC68" s="1" t="s">
        <v>605</v>
      </c>
      <c r="AD68" s="1">
        <v>0</v>
      </c>
      <c r="AF68" s="13" t="s">
        <v>769</v>
      </c>
      <c r="AG68" s="2">
        <v>15</v>
      </c>
      <c r="AI68" s="30" t="s">
        <v>124</v>
      </c>
      <c r="AJ68">
        <v>4</v>
      </c>
      <c r="AL68" s="1" t="s">
        <v>100</v>
      </c>
      <c r="AM68" s="1">
        <v>17</v>
      </c>
      <c r="AO68" s="1" t="s">
        <v>933</v>
      </c>
      <c r="AP68" s="1">
        <v>14</v>
      </c>
      <c r="AS68" s="1" t="s">
        <v>734</v>
      </c>
      <c r="AT68" s="1">
        <v>42</v>
      </c>
      <c r="AU68" s="7"/>
      <c r="AX68" s="1" t="s">
        <v>1005</v>
      </c>
      <c r="AY68" s="1">
        <v>30</v>
      </c>
    </row>
    <row r="69" spans="1:51" x14ac:dyDescent="0.25">
      <c r="A69" s="1" t="s">
        <v>58</v>
      </c>
      <c r="B69" s="1" t="s">
        <v>670</v>
      </c>
      <c r="C69" s="1" t="str">
        <f>A69&amp;" "&amp;B69</f>
        <v>John Evans</v>
      </c>
      <c r="D69" s="7">
        <v>20</v>
      </c>
      <c r="E69" s="7">
        <v>16</v>
      </c>
      <c r="F69" s="7">
        <f>IF(E69=" ",0+D69,D69+E69)</f>
        <v>36</v>
      </c>
      <c r="G69" s="1">
        <f>IF(ISERROR(VLOOKUP(C69,$AC$2:$AD$94,2,FALSE)),0,VLOOKUP(C69,$AC$2:$AD$94,2,FALSE))</f>
        <v>6</v>
      </c>
      <c r="H69" s="1">
        <f>F69+G69</f>
        <v>42</v>
      </c>
      <c r="I69" s="1">
        <f>IF(ISERROR(VLOOKUP(C69,$AF$2:$AG$94,2,FALSE)),0,VLOOKUP(C69,$AF$2:$AG$94,2,FALSE))</f>
        <v>6</v>
      </c>
      <c r="J69" s="1">
        <f>H69+I69</f>
        <v>48</v>
      </c>
      <c r="K69" s="1">
        <f>IF(ISERROR(VLOOKUP(C69,$AI$2:$AJ$95,2,FALSE)),0,VLOOKUP(C69,$AI$2:$AJ$95,2,FALSE))</f>
        <v>17</v>
      </c>
      <c r="L69" s="1">
        <f>J69+K69</f>
        <v>65</v>
      </c>
      <c r="M69" s="1">
        <f>IF(ISERROR(VLOOKUP(C69,$AL$2:$AM$95,2,FALSE)),0,VLOOKUP(C69,$AL$2:$AM$95,2,FALSE))</f>
        <v>18</v>
      </c>
      <c r="N69" s="1">
        <f>L69+M69</f>
        <v>83</v>
      </c>
      <c r="O69" s="1">
        <f>IF(ISERROR(VLOOKUP(C69,$AO$2:$AP$100,2,FALSE)),0,VLOOKUP(C69,$AO$2:$AP$100,2,FALSE))</f>
        <v>19</v>
      </c>
      <c r="P69" s="1">
        <f>N69+O69</f>
        <v>102</v>
      </c>
      <c r="Q69" s="1">
        <f>IF(ISERROR(VLOOKUP(C69,$W$2:$X$105,2,FALSE)),0,VLOOKUP(C69,$W$2:$X$105,2,FALSE))</f>
        <v>16</v>
      </c>
      <c r="R69" s="1">
        <f>P69+Q69</f>
        <v>118</v>
      </c>
      <c r="V69" t="s">
        <v>284</v>
      </c>
      <c r="W69" s="13" t="s">
        <v>284</v>
      </c>
      <c r="X69" s="2">
        <v>8</v>
      </c>
      <c r="Y69">
        <f t="shared" si="2"/>
        <v>235</v>
      </c>
      <c r="Z69">
        <f t="shared" si="3"/>
        <v>243</v>
      </c>
      <c r="AC69" s="1" t="s">
        <v>115</v>
      </c>
      <c r="AD69" s="1">
        <v>15</v>
      </c>
      <c r="AF69" s="13" t="s">
        <v>770</v>
      </c>
      <c r="AG69" s="2">
        <v>14</v>
      </c>
      <c r="AI69" s="30" t="s">
        <v>872</v>
      </c>
      <c r="AJ69">
        <v>4</v>
      </c>
      <c r="AL69" s="1" t="s">
        <v>236</v>
      </c>
      <c r="AM69" s="1">
        <v>20</v>
      </c>
      <c r="AO69" s="1" t="s">
        <v>97</v>
      </c>
      <c r="AP69" s="1">
        <v>16</v>
      </c>
      <c r="AS69" s="1" t="s">
        <v>723</v>
      </c>
      <c r="AT69" s="1">
        <v>41</v>
      </c>
      <c r="AU69" s="7"/>
      <c r="AX69" s="1" t="s">
        <v>977</v>
      </c>
      <c r="AY69" s="1">
        <v>25</v>
      </c>
    </row>
    <row r="70" spans="1:51" x14ac:dyDescent="0.25">
      <c r="A70" s="1" t="s">
        <v>53</v>
      </c>
      <c r="B70" s="1" t="s">
        <v>418</v>
      </c>
      <c r="C70" s="1" t="str">
        <f>A70&amp;" "&amp;B70</f>
        <v>Steve Fabris</v>
      </c>
      <c r="D70" s="7">
        <v>48</v>
      </c>
      <c r="E70" s="7">
        <v>0</v>
      </c>
      <c r="F70" s="7">
        <f>IF(E70=" ",0+D70,D70+E70)</f>
        <v>48</v>
      </c>
      <c r="G70" s="1">
        <f>IF(ISERROR(VLOOKUP(C70,$AC$2:$AD$94,2,FALSE)),0,VLOOKUP(C70,$AC$2:$AD$94,2,FALSE))</f>
        <v>0</v>
      </c>
      <c r="H70" s="1">
        <f>F70+G70</f>
        <v>48</v>
      </c>
      <c r="I70" s="1">
        <f>IF(ISERROR(VLOOKUP(C70,$AF$2:$AG$94,2,FALSE)),0,VLOOKUP(C70,$AF$2:$AG$94,2,FALSE))</f>
        <v>0</v>
      </c>
      <c r="J70" s="1">
        <f>H70+I70</f>
        <v>48</v>
      </c>
      <c r="K70" s="1">
        <f>IF(ISERROR(VLOOKUP(C70,$AI$2:$AJ$95,2,FALSE)),0,VLOOKUP(C70,$AI$2:$AJ$95,2,FALSE))</f>
        <v>0</v>
      </c>
      <c r="L70" s="1">
        <f>J70+K70</f>
        <v>48</v>
      </c>
      <c r="M70" s="1">
        <f>IF(ISERROR(VLOOKUP(C70,$AL$2:$AM$95,2,FALSE)),0,VLOOKUP(C70,$AL$2:$AM$95,2,FALSE))</f>
        <v>0</v>
      </c>
      <c r="N70" s="1">
        <f>L70+M70</f>
        <v>48</v>
      </c>
      <c r="O70" s="1">
        <f>IF(ISERROR(VLOOKUP(C70,$AO$2:$AP$100,2,FALSE)),0,VLOOKUP(C70,$AO$2:$AP$100,2,FALSE))</f>
        <v>0</v>
      </c>
      <c r="P70" s="1">
        <f>N70+O70</f>
        <v>48</v>
      </c>
      <c r="Q70" s="1">
        <f>IF(ISERROR(VLOOKUP(C70,$W$2:$X$105,2,FALSE)),0,VLOOKUP(C70,$W$2:$X$105,2,FALSE))</f>
        <v>0</v>
      </c>
      <c r="R70" s="1">
        <f>P70+Q70</f>
        <v>48</v>
      </c>
      <c r="V70" t="s">
        <v>874</v>
      </c>
      <c r="W70" s="13" t="s">
        <v>874</v>
      </c>
      <c r="X70" s="2">
        <v>18</v>
      </c>
      <c r="Y70">
        <f t="shared" si="2"/>
        <v>56</v>
      </c>
      <c r="Z70">
        <f t="shared" si="3"/>
        <v>74</v>
      </c>
      <c r="AC70" s="1" t="s">
        <v>557</v>
      </c>
      <c r="AD70" s="1">
        <v>21</v>
      </c>
      <c r="AF70" s="13" t="s">
        <v>148</v>
      </c>
      <c r="AG70" s="2">
        <v>19</v>
      </c>
      <c r="AI70" s="30" t="s">
        <v>252</v>
      </c>
      <c r="AJ70">
        <v>17</v>
      </c>
      <c r="AL70" s="1" t="s">
        <v>874</v>
      </c>
      <c r="AM70" s="1">
        <v>18</v>
      </c>
      <c r="AO70" s="1" t="s">
        <v>100</v>
      </c>
      <c r="AP70" s="1">
        <v>18</v>
      </c>
      <c r="AS70" s="1" t="s">
        <v>767</v>
      </c>
      <c r="AT70" s="1">
        <v>40</v>
      </c>
      <c r="AU70" s="7"/>
      <c r="AX70" s="1" t="s">
        <v>905</v>
      </c>
      <c r="AY70" s="1">
        <v>22</v>
      </c>
    </row>
    <row r="71" spans="1:51" x14ac:dyDescent="0.25">
      <c r="A71" s="1" t="s">
        <v>86</v>
      </c>
      <c r="B71" s="1" t="s">
        <v>746</v>
      </c>
      <c r="C71" s="1" t="str">
        <f>A71&amp;" "&amp;B71</f>
        <v>Ashley Farren</v>
      </c>
      <c r="D71" s="7">
        <v>0</v>
      </c>
      <c r="E71" s="7">
        <v>12</v>
      </c>
      <c r="F71" s="7">
        <f>IF(E71=" ",0+D71,D71+E71)</f>
        <v>12</v>
      </c>
      <c r="G71" s="1">
        <f>IF(ISERROR(VLOOKUP(C71,$AC$2:$AD$94,2,FALSE)),0,VLOOKUP(C71,$AC$2:$AD$94,2,FALSE))</f>
        <v>12</v>
      </c>
      <c r="H71" s="1">
        <f>F71+G71</f>
        <v>24</v>
      </c>
      <c r="I71" s="1">
        <f>IF(ISERROR(VLOOKUP(C71,$AF$2:$AG$94,2,FALSE)),0,VLOOKUP(C71,$AF$2:$AG$94,2,FALSE))</f>
        <v>11</v>
      </c>
      <c r="J71" s="1">
        <f>H71+I71</f>
        <v>35</v>
      </c>
      <c r="K71" s="1">
        <f>IF(ISERROR(VLOOKUP(C71,$AI$2:$AJ$95,2,FALSE)),0,VLOOKUP(C71,$AI$2:$AJ$95,2,FALSE))</f>
        <v>4</v>
      </c>
      <c r="L71" s="1">
        <f>J71+K71</f>
        <v>39</v>
      </c>
      <c r="M71" s="1">
        <f>IF(ISERROR(VLOOKUP(C71,$AL$2:$AM$95,2,FALSE)),0,VLOOKUP(C71,$AL$2:$AM$95,2,FALSE))</f>
        <v>1</v>
      </c>
      <c r="N71" s="1">
        <f>L71+M71</f>
        <v>40</v>
      </c>
      <c r="O71" s="1">
        <f>IF(ISERROR(VLOOKUP(C71,$AO$2:$AP$100,2,FALSE)),0,VLOOKUP(C71,$AO$2:$AP$100,2,FALSE))</f>
        <v>0</v>
      </c>
      <c r="P71" s="1">
        <f>N71+O71</f>
        <v>40</v>
      </c>
      <c r="Q71" s="1">
        <f>IF(ISERROR(VLOOKUP(C71,$W$2:$X$105,2,FALSE)),0,VLOOKUP(C71,$W$2:$X$105,2,FALSE))</f>
        <v>0</v>
      </c>
      <c r="R71" s="1">
        <f>P71+Q71</f>
        <v>40</v>
      </c>
      <c r="W71" s="13" t="s">
        <v>1029</v>
      </c>
      <c r="X71" s="2">
        <v>10</v>
      </c>
      <c r="Y71">
        <f t="shared" si="2"/>
        <v>0</v>
      </c>
      <c r="Z71">
        <f t="shared" si="3"/>
        <v>10</v>
      </c>
      <c r="AC71" s="1" t="s">
        <v>766</v>
      </c>
      <c r="AD71" s="1">
        <v>15</v>
      </c>
      <c r="AF71" s="13" t="s">
        <v>150</v>
      </c>
      <c r="AG71" s="2">
        <v>17</v>
      </c>
      <c r="AI71" s="30" t="s">
        <v>712</v>
      </c>
      <c r="AJ71">
        <v>20</v>
      </c>
      <c r="AL71" s="1" t="s">
        <v>115</v>
      </c>
      <c r="AM71" s="1">
        <v>21</v>
      </c>
      <c r="AO71" s="1" t="s">
        <v>236</v>
      </c>
      <c r="AP71" s="1">
        <v>19</v>
      </c>
      <c r="AS71" s="1" t="s">
        <v>725</v>
      </c>
      <c r="AT71" s="1">
        <v>38</v>
      </c>
      <c r="AU71" s="7"/>
      <c r="AX71" s="1" t="s">
        <v>926</v>
      </c>
      <c r="AY71" s="1">
        <v>17</v>
      </c>
    </row>
    <row r="72" spans="1:51" x14ac:dyDescent="0.25">
      <c r="A72" s="1" t="s">
        <v>641</v>
      </c>
      <c r="B72" s="1" t="s">
        <v>642</v>
      </c>
      <c r="C72" s="1" t="str">
        <f>A72&amp;" "&amp;B72</f>
        <v>Trevor Feast</v>
      </c>
      <c r="D72" s="7">
        <v>20</v>
      </c>
      <c r="E72" s="7">
        <v>0</v>
      </c>
      <c r="F72" s="7">
        <f>IF(E72=" ",0+D72,D72+E72)</f>
        <v>20</v>
      </c>
      <c r="G72" s="1">
        <f>IF(ISERROR(VLOOKUP(C72,$AC$2:$AD$94,2,FALSE)),0,VLOOKUP(C72,$AC$2:$AD$94,2,FALSE))</f>
        <v>0</v>
      </c>
      <c r="H72" s="1">
        <f>F72+G72</f>
        <v>20</v>
      </c>
      <c r="I72" s="1">
        <f>IF(ISERROR(VLOOKUP(C72,$AF$2:$AG$94,2,FALSE)),0,VLOOKUP(C72,$AF$2:$AG$94,2,FALSE))</f>
        <v>0</v>
      </c>
      <c r="J72" s="1">
        <f>H72+I72</f>
        <v>20</v>
      </c>
      <c r="K72" s="1">
        <f>IF(ISERROR(VLOOKUP(C72,$AI$2:$AJ$95,2,FALSE)),0,VLOOKUP(C72,$AI$2:$AJ$95,2,FALSE))</f>
        <v>0</v>
      </c>
      <c r="L72" s="1">
        <f>J72+K72</f>
        <v>20</v>
      </c>
      <c r="M72" s="1">
        <f>IF(ISERROR(VLOOKUP(C72,$AL$2:$AM$95,2,FALSE)),0,VLOOKUP(C72,$AL$2:$AM$95,2,FALSE))</f>
        <v>0</v>
      </c>
      <c r="N72" s="1">
        <f>L72+M72</f>
        <v>20</v>
      </c>
      <c r="O72" s="1">
        <f>IF(ISERROR(VLOOKUP(C72,$AO$2:$AP$100,2,FALSE)),0,VLOOKUP(C72,$AO$2:$AP$100,2,FALSE))</f>
        <v>0</v>
      </c>
      <c r="P72" s="1">
        <f>N72+O72</f>
        <v>20</v>
      </c>
      <c r="Q72" s="1">
        <f>IF(ISERROR(VLOOKUP(C72,$W$2:$X$105,2,FALSE)),0,VLOOKUP(C72,$W$2:$X$105,2,FALSE))</f>
        <v>0</v>
      </c>
      <c r="R72" s="1">
        <f>P72+Q72</f>
        <v>20</v>
      </c>
      <c r="W72" s="13" t="s">
        <v>1030</v>
      </c>
      <c r="X72" s="2">
        <v>1</v>
      </c>
      <c r="Y72">
        <f t="shared" si="2"/>
        <v>0</v>
      </c>
      <c r="Z72">
        <f t="shared" si="3"/>
        <v>1</v>
      </c>
      <c r="AC72" s="1" t="s">
        <v>710</v>
      </c>
      <c r="AD72" s="1">
        <v>13</v>
      </c>
      <c r="AF72" s="13" t="s">
        <v>402</v>
      </c>
      <c r="AG72" s="2">
        <v>15</v>
      </c>
      <c r="AI72" s="30" t="s">
        <v>126</v>
      </c>
      <c r="AJ72">
        <v>18</v>
      </c>
      <c r="AL72" s="1" t="s">
        <v>502</v>
      </c>
      <c r="AM72" s="1">
        <v>17</v>
      </c>
      <c r="AO72" s="1" t="s">
        <v>874</v>
      </c>
      <c r="AP72" s="1">
        <v>18</v>
      </c>
      <c r="AS72" s="1" t="s">
        <v>740</v>
      </c>
      <c r="AT72" s="1">
        <v>35</v>
      </c>
      <c r="AU72" s="7"/>
      <c r="AX72" s="1" t="s">
        <v>960</v>
      </c>
      <c r="AY72" s="1">
        <v>15</v>
      </c>
    </row>
    <row r="73" spans="1:51" x14ac:dyDescent="0.25">
      <c r="A73" s="1" t="s">
        <v>50</v>
      </c>
      <c r="B73" s="1" t="s">
        <v>51</v>
      </c>
      <c r="C73" s="1" t="str">
        <f>A73&amp;" "&amp;B73</f>
        <v>Andrew Feijen</v>
      </c>
      <c r="D73" s="7">
        <v>146</v>
      </c>
      <c r="E73" s="7">
        <v>18</v>
      </c>
      <c r="F73" s="7">
        <f>IF(E73=" ",0+D73,D73+E73)</f>
        <v>164</v>
      </c>
      <c r="G73" s="1">
        <f>IF(ISERROR(VLOOKUP(C73,$AC$2:$AD$94,2,FALSE)),0,VLOOKUP(C73,$AC$2:$AD$94,2,FALSE))</f>
        <v>21</v>
      </c>
      <c r="H73" s="1">
        <f>F73+G73</f>
        <v>185</v>
      </c>
      <c r="I73" s="1">
        <f>IF(ISERROR(VLOOKUP(C73,$AF$2:$AG$94,2,FALSE)),0,VLOOKUP(C73,$AF$2:$AG$94,2,FALSE))</f>
        <v>19</v>
      </c>
      <c r="J73" s="1">
        <f>H73+I73</f>
        <v>204</v>
      </c>
      <c r="K73" s="1">
        <f>IF(ISERROR(VLOOKUP(C73,$AI$2:$AJ$95,2,FALSE)),0,VLOOKUP(C73,$AI$2:$AJ$95,2,FALSE))</f>
        <v>20</v>
      </c>
      <c r="L73" s="1">
        <f>J73+K73</f>
        <v>224</v>
      </c>
      <c r="M73" s="1">
        <f>IF(ISERROR(VLOOKUP(C73,$AL$2:$AM$95,2,FALSE)),0,VLOOKUP(C73,$AL$2:$AM$95,2,FALSE))</f>
        <v>18</v>
      </c>
      <c r="N73" s="1">
        <f>L73+M73</f>
        <v>242</v>
      </c>
      <c r="O73" s="1">
        <f>IF(ISERROR(VLOOKUP(C73,$AO$2:$AP$100,2,FALSE)),0,VLOOKUP(C73,$AO$2:$AP$100,2,FALSE))</f>
        <v>18</v>
      </c>
      <c r="P73" s="1">
        <f>N73+O73</f>
        <v>260</v>
      </c>
      <c r="Q73" s="1">
        <f>IF(ISERROR(VLOOKUP(C73,$W$2:$X$105,2,FALSE)),0,VLOOKUP(C73,$W$2:$X$105,2,FALSE))</f>
        <v>0</v>
      </c>
      <c r="R73" s="1">
        <f>P73+Q73</f>
        <v>260</v>
      </c>
      <c r="W73" s="13" t="s">
        <v>1031</v>
      </c>
      <c r="X73" s="2">
        <v>1</v>
      </c>
      <c r="Y73">
        <f t="shared" si="2"/>
        <v>0</v>
      </c>
      <c r="Z73">
        <f t="shared" si="3"/>
        <v>1</v>
      </c>
      <c r="AC73" s="1" t="s">
        <v>124</v>
      </c>
      <c r="AD73" s="1">
        <v>14</v>
      </c>
      <c r="AF73" s="13" t="s">
        <v>153</v>
      </c>
      <c r="AG73" s="2">
        <v>7</v>
      </c>
      <c r="AI73" s="30" t="s">
        <v>128</v>
      </c>
      <c r="AJ73">
        <v>15</v>
      </c>
      <c r="AL73" s="1" t="s">
        <v>399</v>
      </c>
      <c r="AM73" s="1">
        <v>18</v>
      </c>
      <c r="AO73" s="1" t="s">
        <v>983</v>
      </c>
      <c r="AP73" s="1">
        <v>7</v>
      </c>
      <c r="AS73" s="1" t="s">
        <v>763</v>
      </c>
      <c r="AT73" s="1">
        <v>33</v>
      </c>
      <c r="AU73" s="7"/>
      <c r="AX73" s="1" t="s">
        <v>995</v>
      </c>
      <c r="AY73" s="1">
        <v>14</v>
      </c>
    </row>
    <row r="74" spans="1:51" x14ac:dyDescent="0.25">
      <c r="A74" s="1" t="s">
        <v>53</v>
      </c>
      <c r="B74" s="1" t="s">
        <v>51</v>
      </c>
      <c r="C74" s="1" t="str">
        <f>A74&amp;" "&amp;B74</f>
        <v>Steve Feijen</v>
      </c>
      <c r="D74" s="7">
        <v>143</v>
      </c>
      <c r="E74" s="7">
        <v>19</v>
      </c>
      <c r="F74" s="7">
        <f>IF(E74=" ",0+D74,D74+E74)</f>
        <v>162</v>
      </c>
      <c r="G74" s="1">
        <f>IF(ISERROR(VLOOKUP(C74,$AC$2:$AD$94,2,FALSE)),0,VLOOKUP(C74,$AC$2:$AD$94,2,FALSE))</f>
        <v>18</v>
      </c>
      <c r="H74" s="1">
        <f>F74+G74</f>
        <v>180</v>
      </c>
      <c r="I74" s="1">
        <f>IF(ISERROR(VLOOKUP(C74,$AF$2:$AG$94,2,FALSE)),0,VLOOKUP(C74,$AF$2:$AG$94,2,FALSE))</f>
        <v>0</v>
      </c>
      <c r="J74" s="1">
        <f>H74+I74</f>
        <v>180</v>
      </c>
      <c r="K74" s="1">
        <f>IF(ISERROR(VLOOKUP(C74,$AI$2:$AJ$95,2,FALSE)),0,VLOOKUP(C74,$AI$2:$AJ$95,2,FALSE))</f>
        <v>0</v>
      </c>
      <c r="L74" s="1">
        <f>J74+K74</f>
        <v>180</v>
      </c>
      <c r="M74" s="1">
        <f>IF(ISERROR(VLOOKUP(C74,$AL$2:$AM$95,2,FALSE)),0,VLOOKUP(C74,$AL$2:$AM$95,2,FALSE))</f>
        <v>20</v>
      </c>
      <c r="N74" s="1">
        <f>L74+M74</f>
        <v>200</v>
      </c>
      <c r="O74" s="1">
        <f>IF(ISERROR(VLOOKUP(C74,$AO$2:$AP$100,2,FALSE)),0,VLOOKUP(C74,$AO$2:$AP$100,2,FALSE))</f>
        <v>5</v>
      </c>
      <c r="P74" s="1">
        <f>N74+O74</f>
        <v>205</v>
      </c>
      <c r="Q74" s="1">
        <f>IF(ISERROR(VLOOKUP(C74,$W$2:$X$105,2,FALSE)),0,VLOOKUP(C74,$W$2:$X$105,2,FALSE))</f>
        <v>0</v>
      </c>
      <c r="R74" s="1">
        <f>P74+Q74</f>
        <v>205</v>
      </c>
      <c r="T74" t="s">
        <v>933</v>
      </c>
      <c r="W74" s="13" t="s">
        <v>1032</v>
      </c>
      <c r="X74" s="2">
        <v>1</v>
      </c>
      <c r="Y74">
        <f t="shared" si="2"/>
        <v>0</v>
      </c>
      <c r="Z74">
        <f t="shared" si="3"/>
        <v>1</v>
      </c>
      <c r="AC74" s="1" t="s">
        <v>252</v>
      </c>
      <c r="AD74" s="1">
        <v>16</v>
      </c>
      <c r="AF74" s="13" t="s">
        <v>771</v>
      </c>
      <c r="AG74" s="2">
        <v>10</v>
      </c>
      <c r="AI74" s="30" t="s">
        <v>553</v>
      </c>
      <c r="AJ74">
        <v>19</v>
      </c>
      <c r="AL74" s="1" t="s">
        <v>935</v>
      </c>
      <c r="AM74" s="1">
        <v>17</v>
      </c>
      <c r="AO74" s="1" t="s">
        <v>986</v>
      </c>
      <c r="AP74" s="1">
        <v>1</v>
      </c>
      <c r="AS74" s="1" t="s">
        <v>607</v>
      </c>
      <c r="AT74" s="1">
        <v>29</v>
      </c>
      <c r="AU74" s="7"/>
      <c r="AX74" s="1" t="s">
        <v>1024</v>
      </c>
      <c r="AY74" s="1">
        <v>13</v>
      </c>
    </row>
    <row r="75" spans="1:51" x14ac:dyDescent="0.25">
      <c r="A75" s="1" t="s">
        <v>32</v>
      </c>
      <c r="B75" s="1" t="s">
        <v>381</v>
      </c>
      <c r="C75" s="1" t="str">
        <f>A75&amp;" "&amp;B75</f>
        <v>Chris Firth</v>
      </c>
      <c r="D75" s="7">
        <v>94</v>
      </c>
      <c r="E75" s="7">
        <v>18</v>
      </c>
      <c r="F75" s="7">
        <f>IF(E75=" ",0+D75,D75+E75)</f>
        <v>112</v>
      </c>
      <c r="G75" s="1">
        <f>IF(ISERROR(VLOOKUP(C75,$AC$2:$AD$94,2,FALSE)),0,VLOOKUP(C75,$AC$2:$AD$94,2,FALSE))</f>
        <v>20</v>
      </c>
      <c r="H75" s="1">
        <f>F75+G75</f>
        <v>132</v>
      </c>
      <c r="I75" s="1">
        <f>IF(ISERROR(VLOOKUP(C75,$AF$2:$AG$94,2,FALSE)),0,VLOOKUP(C75,$AF$2:$AG$94,2,FALSE))</f>
        <v>19</v>
      </c>
      <c r="J75" s="1">
        <f>H75+I75</f>
        <v>151</v>
      </c>
      <c r="K75" s="1">
        <f>IF(ISERROR(VLOOKUP(C75,$AI$2:$AJ$95,2,FALSE)),0,VLOOKUP(C75,$AI$2:$AJ$95,2,FALSE))</f>
        <v>20</v>
      </c>
      <c r="L75" s="1">
        <f>J75+K75</f>
        <v>171</v>
      </c>
      <c r="M75" s="1">
        <f>IF(ISERROR(VLOOKUP(C75,$AL$2:$AM$95,2,FALSE)),0,VLOOKUP(C75,$AL$2:$AM$95,2,FALSE))</f>
        <v>21</v>
      </c>
      <c r="N75" s="1">
        <f>L75+M75</f>
        <v>192</v>
      </c>
      <c r="O75" s="1">
        <f>IF(ISERROR(VLOOKUP(C75,$AO$2:$AP$100,2,FALSE)),0,VLOOKUP(C75,$AO$2:$AP$100,2,FALSE))</f>
        <v>18</v>
      </c>
      <c r="P75" s="1">
        <f>N75+O75</f>
        <v>210</v>
      </c>
      <c r="Q75" s="1">
        <f>IF(ISERROR(VLOOKUP(C75,$W$2:$X$105,2,FALSE)),0,VLOOKUP(C75,$W$2:$X$105,2,FALSE))</f>
        <v>18</v>
      </c>
      <c r="R75" s="1">
        <f>P75+Q75</f>
        <v>228</v>
      </c>
      <c r="V75" t="s">
        <v>115</v>
      </c>
      <c r="W75" s="13" t="s">
        <v>115</v>
      </c>
      <c r="X75" s="2">
        <v>18</v>
      </c>
      <c r="Y75">
        <f t="shared" si="2"/>
        <v>444</v>
      </c>
      <c r="Z75">
        <f t="shared" si="3"/>
        <v>462</v>
      </c>
      <c r="AC75" s="1" t="s">
        <v>712</v>
      </c>
      <c r="AD75" s="1">
        <v>16</v>
      </c>
      <c r="AF75" s="13" t="s">
        <v>739</v>
      </c>
      <c r="AG75" s="2">
        <v>18</v>
      </c>
      <c r="AI75" s="30" t="s">
        <v>561</v>
      </c>
      <c r="AJ75">
        <v>14</v>
      </c>
      <c r="AL75" s="1" t="s">
        <v>938</v>
      </c>
      <c r="AM75" s="1">
        <v>11</v>
      </c>
      <c r="AO75" s="1" t="s">
        <v>115</v>
      </c>
      <c r="AP75" s="1">
        <v>17</v>
      </c>
      <c r="AS75" s="1" t="s">
        <v>759</v>
      </c>
      <c r="AT75" s="1">
        <v>26</v>
      </c>
      <c r="AU75" s="7"/>
      <c r="AX75" s="1" t="s">
        <v>1025</v>
      </c>
      <c r="AY75" s="1">
        <v>13</v>
      </c>
    </row>
    <row r="76" spans="1:51" x14ac:dyDescent="0.25">
      <c r="A76" s="1" t="s">
        <v>50</v>
      </c>
      <c r="B76" s="1" t="s">
        <v>179</v>
      </c>
      <c r="C76" s="1" t="str">
        <f>A76&amp;" "&amp;B76</f>
        <v>Andrew Flavel</v>
      </c>
      <c r="D76" s="7">
        <v>34</v>
      </c>
      <c r="E76" s="7">
        <v>0</v>
      </c>
      <c r="F76" s="7">
        <f>IF(E76=" ",0+D76,D76+E76)</f>
        <v>34</v>
      </c>
      <c r="G76" s="1">
        <f>IF(ISERROR(VLOOKUP(C76,$AC$2:$AD$94,2,FALSE)),0,VLOOKUP(C76,$AC$2:$AD$94,2,FALSE))</f>
        <v>0</v>
      </c>
      <c r="H76" s="1">
        <f>F76+G76</f>
        <v>34</v>
      </c>
      <c r="I76" s="1">
        <f>IF(ISERROR(VLOOKUP(C76,$AF$2:$AG$94,2,FALSE)),0,VLOOKUP(C76,$AF$2:$AG$94,2,FALSE))</f>
        <v>0</v>
      </c>
      <c r="J76" s="1">
        <f>H76+I76</f>
        <v>34</v>
      </c>
      <c r="K76" s="1">
        <f>IF(ISERROR(VLOOKUP(C76,$AI$2:$AJ$95,2,FALSE)),0,VLOOKUP(C76,$AI$2:$AJ$95,2,FALSE))</f>
        <v>0</v>
      </c>
      <c r="L76" s="1">
        <f>J76+K76</f>
        <v>34</v>
      </c>
      <c r="M76" s="1">
        <f>IF(ISERROR(VLOOKUP(C76,$AL$2:$AM$95,2,FALSE)),0,VLOOKUP(C76,$AL$2:$AM$95,2,FALSE))</f>
        <v>0</v>
      </c>
      <c r="N76" s="1">
        <f>L76+M76</f>
        <v>34</v>
      </c>
      <c r="O76" s="1">
        <f>IF(ISERROR(VLOOKUP(C76,$AO$2:$AP$100,2,FALSE)),0,VLOOKUP(C76,$AO$2:$AP$100,2,FALSE))</f>
        <v>0</v>
      </c>
      <c r="P76" s="1">
        <f>N76+O76</f>
        <v>34</v>
      </c>
      <c r="Q76" s="1">
        <f>IF(ISERROR(VLOOKUP(C76,$W$2:$X$105,2,FALSE)),0,VLOOKUP(C76,$W$2:$X$105,2,FALSE))</f>
        <v>0</v>
      </c>
      <c r="R76" s="1">
        <f>P76+Q76</f>
        <v>34</v>
      </c>
      <c r="W76" s="13" t="s">
        <v>989</v>
      </c>
      <c r="X76" s="2">
        <v>15</v>
      </c>
      <c r="Y76">
        <f t="shared" si="2"/>
        <v>7</v>
      </c>
      <c r="Z76">
        <f t="shared" si="3"/>
        <v>22</v>
      </c>
      <c r="AC76" s="1" t="s">
        <v>126</v>
      </c>
      <c r="AD76" s="1">
        <v>17</v>
      </c>
      <c r="AF76" s="13" t="s">
        <v>255</v>
      </c>
      <c r="AG76" s="2">
        <v>19</v>
      </c>
      <c r="AI76" s="30" t="s">
        <v>239</v>
      </c>
      <c r="AJ76">
        <v>1</v>
      </c>
      <c r="AL76" s="1" t="s">
        <v>298</v>
      </c>
      <c r="AM76" s="1">
        <v>16</v>
      </c>
      <c r="AO76" s="1" t="s">
        <v>989</v>
      </c>
      <c r="AP76" s="1">
        <v>7</v>
      </c>
      <c r="AS76" s="1" t="s">
        <v>770</v>
      </c>
      <c r="AT76" s="1">
        <v>20</v>
      </c>
      <c r="AU76" s="7"/>
      <c r="AX76" s="1" t="s">
        <v>1028</v>
      </c>
      <c r="AY76" s="1">
        <v>13</v>
      </c>
    </row>
    <row r="77" spans="1:51" x14ac:dyDescent="0.25">
      <c r="A77" s="1" t="s">
        <v>219</v>
      </c>
      <c r="B77" s="1" t="s">
        <v>214</v>
      </c>
      <c r="C77" s="1" t="str">
        <f>A77&amp;" "&amp;B77</f>
        <v>Ben Footner</v>
      </c>
      <c r="D77" s="7">
        <v>39</v>
      </c>
      <c r="E77" s="7">
        <v>0</v>
      </c>
      <c r="F77" s="7">
        <f>IF(E77=" ",0+D77,D77+E77)</f>
        <v>39</v>
      </c>
      <c r="G77" s="1">
        <f>IF(ISERROR(VLOOKUP(C77,$AC$2:$AD$94,2,FALSE)),0,VLOOKUP(C77,$AC$2:$AD$94,2,FALSE))</f>
        <v>0</v>
      </c>
      <c r="H77" s="1">
        <f>F77+G77</f>
        <v>39</v>
      </c>
      <c r="I77" s="1">
        <f>IF(ISERROR(VLOOKUP(C77,$AF$2:$AG$94,2,FALSE)),0,VLOOKUP(C77,$AF$2:$AG$94,2,FALSE))</f>
        <v>0</v>
      </c>
      <c r="J77" s="1">
        <f>H77+I77</f>
        <v>39</v>
      </c>
      <c r="K77" s="1">
        <f>IF(ISERROR(VLOOKUP(C77,$AI$2:$AJ$95,2,FALSE)),0,VLOOKUP(C77,$AI$2:$AJ$95,2,FALSE))</f>
        <v>0</v>
      </c>
      <c r="L77" s="1">
        <f>J77+K77</f>
        <v>39</v>
      </c>
      <c r="M77" s="1">
        <f>IF(ISERROR(VLOOKUP(C77,$AL$2:$AM$95,2,FALSE)),0,VLOOKUP(C77,$AL$2:$AM$95,2,FALSE))</f>
        <v>0</v>
      </c>
      <c r="N77" s="1">
        <f>L77+M77</f>
        <v>39</v>
      </c>
      <c r="O77" s="1">
        <f>IF(ISERROR(VLOOKUP(C77,$AO$2:$AP$100,2,FALSE)),0,VLOOKUP(C77,$AO$2:$AP$100,2,FALSE))</f>
        <v>0</v>
      </c>
      <c r="P77" s="1">
        <f>N77+O77</f>
        <v>39</v>
      </c>
      <c r="Q77" s="1">
        <f>IF(ISERROR(VLOOKUP(C77,$W$2:$X$105,2,FALSE)),0,VLOOKUP(C77,$W$2:$X$105,2,FALSE))</f>
        <v>0</v>
      </c>
      <c r="R77" s="1">
        <f>P77+Q77</f>
        <v>39</v>
      </c>
      <c r="V77" t="s">
        <v>502</v>
      </c>
      <c r="W77" s="13" t="s">
        <v>502</v>
      </c>
      <c r="X77" s="2">
        <v>18</v>
      </c>
      <c r="Y77">
        <f t="shared" si="2"/>
        <v>62</v>
      </c>
      <c r="Z77">
        <f t="shared" si="3"/>
        <v>80</v>
      </c>
      <c r="AC77" s="1" t="s">
        <v>128</v>
      </c>
      <c r="AD77" s="1">
        <v>17</v>
      </c>
      <c r="AI77" s="30" t="s">
        <v>134</v>
      </c>
      <c r="AJ77">
        <v>18</v>
      </c>
      <c r="AL77" s="1" t="s">
        <v>942</v>
      </c>
      <c r="AM77" s="1">
        <v>12</v>
      </c>
      <c r="AO77" s="1" t="s">
        <v>502</v>
      </c>
      <c r="AP77" s="1">
        <v>16</v>
      </c>
      <c r="AS77" s="1" t="s">
        <v>857</v>
      </c>
      <c r="AT77" s="1">
        <v>19</v>
      </c>
      <c r="AU77" s="7"/>
      <c r="AX77" s="1" t="s">
        <v>1038</v>
      </c>
      <c r="AY77" s="1">
        <v>13</v>
      </c>
    </row>
    <row r="78" spans="1:51" x14ac:dyDescent="0.25">
      <c r="A78" s="1" t="s">
        <v>55</v>
      </c>
      <c r="B78" s="1" t="s">
        <v>56</v>
      </c>
      <c r="C78" s="1" t="str">
        <f>A78&amp;" "&amp;B78</f>
        <v>Alan Forrest</v>
      </c>
      <c r="D78" s="7">
        <v>91</v>
      </c>
      <c r="E78" s="7">
        <v>0</v>
      </c>
      <c r="F78" s="7">
        <f>IF(E78=" ",0+D78,D78+E78)</f>
        <v>91</v>
      </c>
      <c r="G78" s="1">
        <f>IF(ISERROR(VLOOKUP(C78,$AC$2:$AD$94,2,FALSE)),0,VLOOKUP(C78,$AC$2:$AD$94,2,FALSE))</f>
        <v>0</v>
      </c>
      <c r="H78" s="1">
        <f>F78+G78</f>
        <v>91</v>
      </c>
      <c r="I78" s="1">
        <f>IF(ISERROR(VLOOKUP(C78,$AF$2:$AG$94,2,FALSE)),0,VLOOKUP(C78,$AF$2:$AG$94,2,FALSE))</f>
        <v>0</v>
      </c>
      <c r="J78" s="1">
        <f>H78+I78</f>
        <v>91</v>
      </c>
      <c r="K78" s="1">
        <f>IF(ISERROR(VLOOKUP(C78,$AI$2:$AJ$95,2,FALSE)),0,VLOOKUP(C78,$AI$2:$AJ$95,2,FALSE))</f>
        <v>0</v>
      </c>
      <c r="L78" s="1">
        <f>J78+K78</f>
        <v>91</v>
      </c>
      <c r="M78" s="1">
        <f>IF(ISERROR(VLOOKUP(C78,$AL$2:$AM$95,2,FALSE)),0,VLOOKUP(C78,$AL$2:$AM$95,2,FALSE))</f>
        <v>0</v>
      </c>
      <c r="N78" s="1">
        <f>L78+M78</f>
        <v>91</v>
      </c>
      <c r="O78" s="1">
        <f>IF(ISERROR(VLOOKUP(C78,$AO$2:$AP$100,2,FALSE)),0,VLOOKUP(C78,$AO$2:$AP$100,2,FALSE))</f>
        <v>0</v>
      </c>
      <c r="P78" s="1">
        <f>N78+O78</f>
        <v>91</v>
      </c>
      <c r="Q78" s="1">
        <f>IF(ISERROR(VLOOKUP(C78,$W$2:$X$105,2,FALSE)),0,VLOOKUP(C78,$W$2:$X$105,2,FALSE))</f>
        <v>0</v>
      </c>
      <c r="R78" s="1">
        <f>P78+Q78</f>
        <v>91</v>
      </c>
      <c r="V78" t="s">
        <v>399</v>
      </c>
      <c r="W78" s="13" t="s">
        <v>399</v>
      </c>
      <c r="X78" s="2">
        <v>18</v>
      </c>
      <c r="Y78">
        <f t="shared" si="2"/>
        <v>57</v>
      </c>
      <c r="Z78">
        <f t="shared" si="3"/>
        <v>75</v>
      </c>
      <c r="AC78" s="1" t="s">
        <v>553</v>
      </c>
      <c r="AD78" s="1">
        <v>17</v>
      </c>
      <c r="AI78" s="30" t="s">
        <v>767</v>
      </c>
      <c r="AJ78">
        <v>20</v>
      </c>
      <c r="AL78" s="1" t="s">
        <v>943</v>
      </c>
      <c r="AM78" s="1">
        <v>14</v>
      </c>
      <c r="AO78" s="1" t="s">
        <v>992</v>
      </c>
      <c r="AP78" s="1">
        <v>2</v>
      </c>
      <c r="AS78" s="1" t="s">
        <v>731</v>
      </c>
      <c r="AT78" s="1">
        <v>18</v>
      </c>
      <c r="AU78" s="7"/>
      <c r="AX78" s="1" t="s">
        <v>1018</v>
      </c>
      <c r="AY78" s="1">
        <v>12</v>
      </c>
    </row>
    <row r="79" spans="1:51" x14ac:dyDescent="0.25">
      <c r="A79" s="1" t="s">
        <v>1052</v>
      </c>
      <c r="B79" s="1" t="s">
        <v>1053</v>
      </c>
      <c r="C79" s="1" t="s">
        <v>1023</v>
      </c>
      <c r="D79" s="7"/>
      <c r="E79" s="7"/>
      <c r="F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>IF(ISERROR(VLOOKUP(C79,$W$2:$X$105,2,FALSE)),0,VLOOKUP(C79,$W$2:$X$105,2,FALSE))</f>
        <v>11</v>
      </c>
      <c r="R79" s="1">
        <f>P79+Q79</f>
        <v>11</v>
      </c>
      <c r="V79" t="s">
        <v>995</v>
      </c>
      <c r="W79" s="13" t="s">
        <v>995</v>
      </c>
      <c r="X79" s="2">
        <v>12</v>
      </c>
      <c r="Y79">
        <f t="shared" si="2"/>
        <v>7</v>
      </c>
      <c r="Z79">
        <f t="shared" si="3"/>
        <v>19</v>
      </c>
      <c r="AC79" s="1" t="s">
        <v>737</v>
      </c>
      <c r="AD79" s="1">
        <v>1</v>
      </c>
      <c r="AI79" s="30" t="s">
        <v>137</v>
      </c>
      <c r="AJ79">
        <v>20</v>
      </c>
      <c r="AL79" s="1" t="s">
        <v>121</v>
      </c>
      <c r="AM79" s="1">
        <v>9</v>
      </c>
      <c r="AO79" s="1" t="s">
        <v>399</v>
      </c>
      <c r="AP79" s="1">
        <v>19</v>
      </c>
      <c r="AS79" s="1" t="s">
        <v>769</v>
      </c>
      <c r="AT79" s="1">
        <v>18</v>
      </c>
      <c r="AU79" s="7"/>
      <c r="AX79" s="1" t="s">
        <v>975</v>
      </c>
      <c r="AY79" s="1">
        <v>11</v>
      </c>
    </row>
    <row r="80" spans="1:51" x14ac:dyDescent="0.25">
      <c r="A80" s="1" t="s">
        <v>58</v>
      </c>
      <c r="B80" s="1" t="s">
        <v>59</v>
      </c>
      <c r="C80" s="1" t="str">
        <f>A80&amp;" "&amp;B80</f>
        <v>John Frangos</v>
      </c>
      <c r="D80" s="7">
        <v>135</v>
      </c>
      <c r="E80" s="7">
        <v>3</v>
      </c>
      <c r="F80" s="7">
        <f>IF(E80=" ",0+D80,D80+E80)</f>
        <v>138</v>
      </c>
      <c r="G80" s="1">
        <f>IF(ISERROR(VLOOKUP(C80,$AC$2:$AD$94,2,FALSE)),0,VLOOKUP(C80,$AC$2:$AD$94,2,FALSE))</f>
        <v>5</v>
      </c>
      <c r="H80" s="1">
        <f>F80+G80</f>
        <v>143</v>
      </c>
      <c r="I80" s="1">
        <f>IF(ISERROR(VLOOKUP(C80,$AF$2:$AG$94,2,FALSE)),0,VLOOKUP(C80,$AF$2:$AG$94,2,FALSE))</f>
        <v>0</v>
      </c>
      <c r="J80" s="1">
        <f>H80+I80</f>
        <v>143</v>
      </c>
      <c r="K80" s="1">
        <f>IF(ISERROR(VLOOKUP(C80,$AI$2:$AJ$95,2,FALSE)),0,VLOOKUP(C80,$AI$2:$AJ$95,2,FALSE))</f>
        <v>0</v>
      </c>
      <c r="L80" s="1">
        <f>J80+K80</f>
        <v>143</v>
      </c>
      <c r="M80" s="1">
        <f>IF(ISERROR(VLOOKUP(C80,$AL$2:$AM$95,2,FALSE)),0,VLOOKUP(C80,$AL$2:$AM$95,2,FALSE))</f>
        <v>1</v>
      </c>
      <c r="N80" s="1">
        <f>L80+M80</f>
        <v>144</v>
      </c>
      <c r="O80" s="1">
        <f>IF(ISERROR(VLOOKUP(C80,$AO$2:$AP$100,2,FALSE)),0,VLOOKUP(C80,$AO$2:$AP$100,2,FALSE))</f>
        <v>0</v>
      </c>
      <c r="P80" s="1">
        <f>N80+O80</f>
        <v>144</v>
      </c>
      <c r="Q80" s="1">
        <f>IF(ISERROR(VLOOKUP(C80,$W$2:$X$105,2,FALSE)),0,VLOOKUP(C80,$W$2:$X$105,2,FALSE))</f>
        <v>0</v>
      </c>
      <c r="R80" s="1">
        <f>P80+Q80</f>
        <v>144</v>
      </c>
      <c r="V80" t="s">
        <v>938</v>
      </c>
      <c r="W80" s="13" t="s">
        <v>938</v>
      </c>
      <c r="X80" s="2">
        <v>16</v>
      </c>
      <c r="Y80">
        <f t="shared" si="2"/>
        <v>25</v>
      </c>
      <c r="Z80">
        <f t="shared" si="3"/>
        <v>41</v>
      </c>
      <c r="AC80" s="1" t="s">
        <v>561</v>
      </c>
      <c r="AD80" s="1">
        <v>15</v>
      </c>
      <c r="AI80" s="30" t="s">
        <v>142</v>
      </c>
      <c r="AJ80">
        <v>19</v>
      </c>
      <c r="AL80" s="1" t="s">
        <v>124</v>
      </c>
      <c r="AM80" s="1">
        <v>3</v>
      </c>
      <c r="AO80" s="1" t="s">
        <v>995</v>
      </c>
      <c r="AP80" s="1">
        <v>7</v>
      </c>
      <c r="AS80" s="1" t="s">
        <v>771</v>
      </c>
      <c r="AT80" s="1">
        <v>11</v>
      </c>
      <c r="AU80" s="7"/>
      <c r="AX80" s="1" t="s">
        <v>1037</v>
      </c>
      <c r="AY80" s="1">
        <v>11</v>
      </c>
    </row>
    <row r="81" spans="1:51" x14ac:dyDescent="0.25">
      <c r="A81" s="1" t="s">
        <v>383</v>
      </c>
      <c r="B81" s="1" t="s">
        <v>900</v>
      </c>
      <c r="C81" s="1" t="str">
        <f>A81&amp;" "&amp;B81</f>
        <v>Simon Frank</v>
      </c>
      <c r="D81" s="7"/>
      <c r="E81" s="7"/>
      <c r="F81" s="7"/>
      <c r="G81" s="1"/>
      <c r="H81" s="1"/>
      <c r="I81" s="1"/>
      <c r="J81" s="1"/>
      <c r="K81" s="1">
        <f>IF(ISERROR(VLOOKUP(C81,$AI$2:$AJ$95,2,FALSE)),0,VLOOKUP(C81,$AI$2:$AJ$95,2,FALSE))</f>
        <v>15</v>
      </c>
      <c r="L81" s="1">
        <f>J81+K81</f>
        <v>15</v>
      </c>
      <c r="M81" s="1">
        <f>IF(ISERROR(VLOOKUP(C81,$AL$2:$AM$95,2,FALSE)),0,VLOOKUP(C81,$AL$2:$AM$95,2,FALSE))</f>
        <v>15</v>
      </c>
      <c r="N81" s="1">
        <f>L81+M81</f>
        <v>30</v>
      </c>
      <c r="O81" s="1">
        <f>IF(ISERROR(VLOOKUP(C81,$AO$2:$AP$100,2,FALSE)),0,VLOOKUP(C81,$AO$2:$AP$100,2,FALSE))</f>
        <v>15</v>
      </c>
      <c r="P81" s="1">
        <f>N81+O81</f>
        <v>45</v>
      </c>
      <c r="Q81" s="1">
        <f>IF(ISERROR(VLOOKUP(C81,$W$2:$X$105,2,FALSE)),0,VLOOKUP(C81,$W$2:$X$105,2,FALSE))</f>
        <v>17</v>
      </c>
      <c r="R81" s="1">
        <f>P81+Q81</f>
        <v>62</v>
      </c>
      <c r="V81" t="s">
        <v>999</v>
      </c>
      <c r="W81" s="13" t="s">
        <v>999</v>
      </c>
      <c r="X81" s="2">
        <v>14</v>
      </c>
      <c r="Y81">
        <f t="shared" si="2"/>
        <v>108</v>
      </c>
      <c r="Z81">
        <f t="shared" si="3"/>
        <v>122</v>
      </c>
      <c r="AC81" s="1" t="s">
        <v>134</v>
      </c>
      <c r="AD81" s="1">
        <v>15</v>
      </c>
      <c r="AI81" s="30" t="s">
        <v>769</v>
      </c>
      <c r="AJ81">
        <v>4</v>
      </c>
      <c r="AL81" s="1" t="s">
        <v>945</v>
      </c>
      <c r="AM81" s="1">
        <v>19</v>
      </c>
      <c r="AO81" s="1" t="s">
        <v>938</v>
      </c>
      <c r="AP81" s="1">
        <v>14</v>
      </c>
      <c r="AS81" s="1" t="s">
        <v>698</v>
      </c>
      <c r="AT81" s="1">
        <v>10</v>
      </c>
      <c r="AU81" s="7"/>
      <c r="AX81" s="1" t="s">
        <v>979</v>
      </c>
      <c r="AY81" s="1">
        <v>10</v>
      </c>
    </row>
    <row r="82" spans="1:51" x14ac:dyDescent="0.25">
      <c r="A82" s="1" t="s">
        <v>419</v>
      </c>
      <c r="B82" s="1" t="s">
        <v>420</v>
      </c>
      <c r="C82" s="1" t="str">
        <f>A82&amp;" "&amp;B82</f>
        <v>Ryan Freedman</v>
      </c>
      <c r="D82" s="7">
        <v>10</v>
      </c>
      <c r="E82" s="7">
        <v>0</v>
      </c>
      <c r="F82" s="7">
        <f>IF(E82=" ",0+D82,D82+E82)</f>
        <v>10</v>
      </c>
      <c r="G82" s="1">
        <f>IF(ISERROR(VLOOKUP(C82,$AC$2:$AD$94,2,FALSE)),0,VLOOKUP(C82,$AC$2:$AD$94,2,FALSE))</f>
        <v>0</v>
      </c>
      <c r="H82" s="1">
        <f>F82+G82</f>
        <v>10</v>
      </c>
      <c r="I82" s="1">
        <f>IF(ISERROR(VLOOKUP(C82,$AF$2:$AG$94,2,FALSE)),0,VLOOKUP(C82,$AF$2:$AG$94,2,FALSE))</f>
        <v>0</v>
      </c>
      <c r="J82" s="1">
        <f>H82+I82</f>
        <v>10</v>
      </c>
      <c r="K82" s="1">
        <f>IF(ISERROR(VLOOKUP(C82,$AI$2:$AJ$95,2,FALSE)),0,VLOOKUP(C82,$AI$2:$AJ$95,2,FALSE))</f>
        <v>0</v>
      </c>
      <c r="L82" s="1">
        <f>J82+K82</f>
        <v>10</v>
      </c>
      <c r="M82" s="1">
        <f>IF(ISERROR(VLOOKUP(C82,$AL$2:$AM$95,2,FALSE)),0,VLOOKUP(C82,$AL$2:$AM$95,2,FALSE))</f>
        <v>0</v>
      </c>
      <c r="N82" s="1">
        <f>L82+M82</f>
        <v>10</v>
      </c>
      <c r="O82" s="1">
        <f>IF(ISERROR(VLOOKUP(C82,$AO$2:$AP$100,2,FALSE)),0,VLOOKUP(C82,$AO$2:$AP$100,2,FALSE))</f>
        <v>0</v>
      </c>
      <c r="P82" s="1">
        <f>N82+O82</f>
        <v>10</v>
      </c>
      <c r="Q82" s="1">
        <f>IF(ISERROR(VLOOKUP(C82,$W$2:$X$105,2,FALSE)),0,VLOOKUP(C82,$W$2:$X$105,2,FALSE))</f>
        <v>0</v>
      </c>
      <c r="R82" s="1">
        <f>P82+Q82</f>
        <v>10</v>
      </c>
      <c r="V82" t="s">
        <v>126</v>
      </c>
      <c r="W82" s="13" t="s">
        <v>126</v>
      </c>
      <c r="X82" s="2">
        <v>11</v>
      </c>
      <c r="Y82">
        <f t="shared" ref="Y82:Y105" si="4">VLOOKUP(W82,C82:P390,14,FALSE)</f>
        <v>384</v>
      </c>
      <c r="Z82">
        <f t="shared" si="3"/>
        <v>395</v>
      </c>
      <c r="AC82" s="1" t="s">
        <v>137</v>
      </c>
      <c r="AD82" s="1">
        <v>19</v>
      </c>
      <c r="AI82" s="30" t="s">
        <v>148</v>
      </c>
      <c r="AJ82">
        <v>19</v>
      </c>
      <c r="AL82" s="1" t="s">
        <v>947</v>
      </c>
      <c r="AM82" s="1">
        <v>2</v>
      </c>
      <c r="AO82" s="1" t="s">
        <v>943</v>
      </c>
      <c r="AP82" s="1">
        <v>15</v>
      </c>
      <c r="AS82" s="1" t="s">
        <v>714</v>
      </c>
      <c r="AT82" s="1">
        <v>7</v>
      </c>
      <c r="AU82" s="7"/>
      <c r="AX82" s="1" t="s">
        <v>1015</v>
      </c>
      <c r="AY82" s="1">
        <v>9</v>
      </c>
    </row>
    <row r="83" spans="1:51" x14ac:dyDescent="0.25">
      <c r="A83" s="1" t="s">
        <v>679</v>
      </c>
      <c r="B83" s="1" t="s">
        <v>680</v>
      </c>
      <c r="C83" s="1" t="str">
        <f>A83&amp;" "&amp;B83</f>
        <v>Ellen Garrett</v>
      </c>
      <c r="D83" s="7">
        <v>13</v>
      </c>
      <c r="E83" s="7">
        <v>16</v>
      </c>
      <c r="F83" s="7">
        <f>IF(E83=" ",0+D83,D83+E83)</f>
        <v>29</v>
      </c>
      <c r="G83" s="1">
        <f>IF(ISERROR(VLOOKUP(C83,$AC$2:$AD$94,2,FALSE)),0,VLOOKUP(C83,$AC$2:$AD$94,2,FALSE))</f>
        <v>11</v>
      </c>
      <c r="H83" s="1">
        <f>F83+G83</f>
        <v>40</v>
      </c>
      <c r="I83" s="1">
        <f>IF(ISERROR(VLOOKUP(C83,$AF$2:$AG$94,2,FALSE)),0,VLOOKUP(C83,$AF$2:$AG$94,2,FALSE))</f>
        <v>12</v>
      </c>
      <c r="J83" s="1">
        <f>H83+I83</f>
        <v>52</v>
      </c>
      <c r="K83" s="1">
        <f>IF(ISERROR(VLOOKUP(C83,$AI$2:$AJ$95,2,FALSE)),0,VLOOKUP(C83,$AI$2:$AJ$95,2,FALSE))</f>
        <v>0</v>
      </c>
      <c r="L83" s="1">
        <f>J83+K83</f>
        <v>52</v>
      </c>
      <c r="M83" s="1">
        <f>IF(ISERROR(VLOOKUP(C83,$AL$2:$AM$95,2,FALSE)),0,VLOOKUP(C83,$AL$2:$AM$95,2,FALSE))</f>
        <v>0</v>
      </c>
      <c r="N83" s="1">
        <f>L83+M83</f>
        <v>52</v>
      </c>
      <c r="O83" s="1">
        <f>IF(ISERROR(VLOOKUP(C83,$AO$2:$AP$100,2,FALSE)),0,VLOOKUP(C83,$AO$2:$AP$100,2,FALSE))</f>
        <v>0</v>
      </c>
      <c r="P83" s="1">
        <f>N83+O83</f>
        <v>52</v>
      </c>
      <c r="Q83" s="1">
        <f>IF(ISERROR(VLOOKUP(C83,$W$2:$X$105,2,FALSE)),0,VLOOKUP(C83,$W$2:$X$105,2,FALSE))</f>
        <v>0</v>
      </c>
      <c r="R83" s="1">
        <f>P83+Q83</f>
        <v>52</v>
      </c>
      <c r="W83" s="13" t="s">
        <v>1033</v>
      </c>
      <c r="X83" s="2">
        <v>3</v>
      </c>
      <c r="Y83">
        <f t="shared" si="4"/>
        <v>0</v>
      </c>
      <c r="Z83">
        <f t="shared" si="3"/>
        <v>3</v>
      </c>
      <c r="AC83" s="1" t="s">
        <v>768</v>
      </c>
      <c r="AD83" s="1">
        <v>1</v>
      </c>
      <c r="AI83" s="30" t="s">
        <v>150</v>
      </c>
      <c r="AJ83">
        <v>20</v>
      </c>
      <c r="AL83" s="1" t="s">
        <v>126</v>
      </c>
      <c r="AM83" s="1">
        <v>18</v>
      </c>
      <c r="AO83" s="1" t="s">
        <v>999</v>
      </c>
      <c r="AP83" s="1">
        <v>18</v>
      </c>
      <c r="AS83" s="1" t="s">
        <v>563</v>
      </c>
      <c r="AT83" s="1">
        <v>7</v>
      </c>
      <c r="AU83" s="7"/>
      <c r="AX83" s="1" t="s">
        <v>1035</v>
      </c>
      <c r="AY83" s="1">
        <v>8</v>
      </c>
    </row>
    <row r="84" spans="1:51" x14ac:dyDescent="0.25">
      <c r="A84" s="1" t="s">
        <v>643</v>
      </c>
      <c r="B84" s="1" t="s">
        <v>644</v>
      </c>
      <c r="C84" s="1" t="str">
        <f>A84&amp;" "&amp;B84</f>
        <v>Karen Gatto</v>
      </c>
      <c r="D84" s="7">
        <v>36</v>
      </c>
      <c r="E84" s="7">
        <v>19</v>
      </c>
      <c r="F84" s="7">
        <f>IF(E84=" ",0+D84,D84+E84)</f>
        <v>55</v>
      </c>
      <c r="G84" s="1">
        <f>IF(ISERROR(VLOOKUP(C84,$AC$2:$AD$94,2,FALSE)),0,VLOOKUP(C84,$AC$2:$AD$94,2,FALSE))</f>
        <v>0</v>
      </c>
      <c r="H84" s="1">
        <f>F84+G84</f>
        <v>55</v>
      </c>
      <c r="I84" s="1">
        <f>IF(ISERROR(VLOOKUP(C84,$AF$2:$AG$94,2,FALSE)),0,VLOOKUP(C84,$AF$2:$AG$94,2,FALSE))</f>
        <v>0</v>
      </c>
      <c r="J84" s="1">
        <f>H84+I84</f>
        <v>55</v>
      </c>
      <c r="K84" s="1">
        <f>IF(ISERROR(VLOOKUP(C84,$AI$2:$AJ$95,2,FALSE)),0,VLOOKUP(C84,$AI$2:$AJ$95,2,FALSE))</f>
        <v>0</v>
      </c>
      <c r="L84" s="1">
        <f>J84+K84</f>
        <v>55</v>
      </c>
      <c r="M84" s="1">
        <f>IF(ISERROR(VLOOKUP(C84,$AL$2:$AM$95,2,FALSE)),0,VLOOKUP(C84,$AL$2:$AM$95,2,FALSE))</f>
        <v>0</v>
      </c>
      <c r="N84" s="1">
        <f>L84+M84</f>
        <v>55</v>
      </c>
      <c r="O84" s="1">
        <f>IF(ISERROR(VLOOKUP(C84,$AO$2:$AP$100,2,FALSE)),0,VLOOKUP(C84,$AO$2:$AP$100,2,FALSE))</f>
        <v>0</v>
      </c>
      <c r="P84" s="1">
        <f>N84+O84</f>
        <v>55</v>
      </c>
      <c r="Q84" s="1">
        <f>IF(ISERROR(VLOOKUP(C84,$W$2:$X$105,2,FALSE)),0,VLOOKUP(C84,$W$2:$X$105,2,FALSE))</f>
        <v>0</v>
      </c>
      <c r="R84" s="1">
        <f>P84+Q84</f>
        <v>55</v>
      </c>
      <c r="V84" t="s">
        <v>553</v>
      </c>
      <c r="W84" s="13" t="s">
        <v>553</v>
      </c>
      <c r="X84" s="2">
        <v>15</v>
      </c>
      <c r="Y84">
        <f t="shared" si="4"/>
        <v>154</v>
      </c>
      <c r="Z84">
        <f t="shared" si="3"/>
        <v>169</v>
      </c>
      <c r="AC84" s="1" t="s">
        <v>714</v>
      </c>
      <c r="AD84" s="1">
        <v>2</v>
      </c>
      <c r="AI84" s="30" t="s">
        <v>771</v>
      </c>
      <c r="AJ84">
        <v>4</v>
      </c>
      <c r="AL84" s="1" t="s">
        <v>553</v>
      </c>
      <c r="AM84" s="1">
        <v>20</v>
      </c>
      <c r="AO84" s="1" t="s">
        <v>945</v>
      </c>
      <c r="AP84" s="1">
        <v>19</v>
      </c>
      <c r="AS84" s="1" t="s">
        <v>617</v>
      </c>
      <c r="AT84" s="1">
        <v>3</v>
      </c>
      <c r="AU84" s="7"/>
      <c r="AX84" s="1" t="s">
        <v>973</v>
      </c>
      <c r="AY84" s="1">
        <v>7</v>
      </c>
    </row>
    <row r="85" spans="1:51" x14ac:dyDescent="0.25">
      <c r="A85" s="1" t="s">
        <v>13</v>
      </c>
      <c r="B85" s="1" t="s">
        <v>162</v>
      </c>
      <c r="C85" s="1" t="str">
        <f>A85&amp;" "&amp;B85</f>
        <v>Don Germein</v>
      </c>
      <c r="D85" s="7">
        <v>357</v>
      </c>
      <c r="E85" s="7">
        <v>20</v>
      </c>
      <c r="F85" s="7">
        <f>IF(E85=" ",0+D85,D85+E85)</f>
        <v>377</v>
      </c>
      <c r="G85" s="1">
        <f>IF(ISERROR(VLOOKUP(C85,$AC$2:$AD$94,2,FALSE)),0,VLOOKUP(C85,$AC$2:$AD$94,2,FALSE))</f>
        <v>16</v>
      </c>
      <c r="H85" s="1">
        <f>F85+G85</f>
        <v>393</v>
      </c>
      <c r="I85" s="1">
        <f>IF(ISERROR(VLOOKUP(C85,$AF$2:$AG$94,2,FALSE)),0,VLOOKUP(C85,$AF$2:$AG$94,2,FALSE))</f>
        <v>0</v>
      </c>
      <c r="J85" s="1">
        <f>H85+I85</f>
        <v>393</v>
      </c>
      <c r="K85" s="1">
        <f>IF(ISERROR(VLOOKUP(C85,$AI$2:$AJ$95,2,FALSE)),0,VLOOKUP(C85,$AI$2:$AJ$95,2,FALSE))</f>
        <v>0</v>
      </c>
      <c r="L85" s="1">
        <f>J85+K85</f>
        <v>393</v>
      </c>
      <c r="M85" s="1">
        <f>IF(ISERROR(VLOOKUP(C85,$AL$2:$AM$95,2,FALSE)),0,VLOOKUP(C85,$AL$2:$AM$95,2,FALSE))</f>
        <v>0</v>
      </c>
      <c r="N85" s="1">
        <f>L85+M85</f>
        <v>393</v>
      </c>
      <c r="O85" s="1">
        <f>IF(ISERROR(VLOOKUP(C85,$AO$2:$AP$100,2,FALSE)),0,VLOOKUP(C85,$AO$2:$AP$100,2,FALSE))</f>
        <v>0</v>
      </c>
      <c r="P85" s="1">
        <f>N85+O85</f>
        <v>393</v>
      </c>
      <c r="Q85" s="1">
        <f>IF(ISERROR(VLOOKUP(C85,$W$2:$X$105,2,FALSE)),0,VLOOKUP(C85,$W$2:$X$105,2,FALSE))</f>
        <v>0</v>
      </c>
      <c r="R85" s="1">
        <f>P85+Q85</f>
        <v>393</v>
      </c>
      <c r="W85" s="13" t="s">
        <v>1034</v>
      </c>
      <c r="X85" s="2">
        <v>1</v>
      </c>
      <c r="Y85">
        <f t="shared" si="4"/>
        <v>0</v>
      </c>
      <c r="Z85">
        <f t="shared" si="3"/>
        <v>1</v>
      </c>
      <c r="AC85" s="1" t="s">
        <v>142</v>
      </c>
      <c r="AD85" s="1">
        <v>20</v>
      </c>
      <c r="AI85" s="30" t="s">
        <v>739</v>
      </c>
      <c r="AJ85">
        <v>20</v>
      </c>
      <c r="AL85" s="1" t="s">
        <v>561</v>
      </c>
      <c r="AM85" s="1">
        <v>8</v>
      </c>
      <c r="AO85" s="1" t="s">
        <v>252</v>
      </c>
      <c r="AP85" s="1">
        <v>12</v>
      </c>
      <c r="AS85" s="1" t="s">
        <v>858</v>
      </c>
      <c r="AT85" s="1">
        <v>2</v>
      </c>
      <c r="AU85" s="7"/>
      <c r="AX85" s="1" t="s">
        <v>1026</v>
      </c>
      <c r="AY85" s="1">
        <v>7</v>
      </c>
    </row>
    <row r="86" spans="1:51" x14ac:dyDescent="0.25">
      <c r="A86" s="1" t="s">
        <v>169</v>
      </c>
      <c r="B86" s="1" t="s">
        <v>970</v>
      </c>
      <c r="C86" s="1" t="str">
        <f>A86&amp;" "&amp;B86</f>
        <v>Paul Giles</v>
      </c>
      <c r="D86" s="7"/>
      <c r="E86" s="7"/>
      <c r="F86" s="7"/>
      <c r="G86" s="1"/>
      <c r="H86" s="1"/>
      <c r="I86" s="1"/>
      <c r="J86" s="1"/>
      <c r="K86" s="1"/>
      <c r="L86" s="1"/>
      <c r="M86" s="1"/>
      <c r="N86" s="1"/>
      <c r="O86" s="1">
        <f>IF(ISERROR(VLOOKUP(C86,$AO$2:$AP$100,2,FALSE)),0,VLOOKUP(C86,$AO$2:$AP$100,2,FALSE))</f>
        <v>7</v>
      </c>
      <c r="P86" s="1">
        <f>N86+O86</f>
        <v>7</v>
      </c>
      <c r="Q86" s="1">
        <f>IF(ISERROR(VLOOKUP(C86,$W$2:$X$105,2,FALSE)),0,VLOOKUP(C86,$W$2:$X$105,2,FALSE))</f>
        <v>0</v>
      </c>
      <c r="R86" s="1">
        <f>P86+Q86</f>
        <v>7</v>
      </c>
      <c r="V86" t="s">
        <v>737</v>
      </c>
      <c r="W86" s="13" t="s">
        <v>737</v>
      </c>
      <c r="X86" s="2">
        <v>1</v>
      </c>
      <c r="Y86">
        <f t="shared" si="4"/>
        <v>4</v>
      </c>
      <c r="Z86">
        <f t="shared" si="3"/>
        <v>5</v>
      </c>
      <c r="AC86" s="1" t="s">
        <v>769</v>
      </c>
      <c r="AD86" s="1">
        <v>3</v>
      </c>
      <c r="AI86" s="30" t="s">
        <v>255</v>
      </c>
      <c r="AJ86">
        <v>20</v>
      </c>
      <c r="AL86" s="1" t="s">
        <v>134</v>
      </c>
      <c r="AM86" s="1">
        <v>16</v>
      </c>
      <c r="AO86" s="1" t="s">
        <v>1000</v>
      </c>
      <c r="AP86" s="1">
        <v>1</v>
      </c>
      <c r="AX86" s="1" t="s">
        <v>1023</v>
      </c>
      <c r="AY86" s="1">
        <v>6</v>
      </c>
    </row>
    <row r="87" spans="1:51" ht="16.5" customHeight="1" x14ac:dyDescent="0.25">
      <c r="A87" s="1" t="s">
        <v>32</v>
      </c>
      <c r="B87" s="1" t="s">
        <v>972</v>
      </c>
      <c r="C87" s="1" t="str">
        <f>A87&amp;" "&amp;B87</f>
        <v>Chris Glaser</v>
      </c>
      <c r="D87" s="7"/>
      <c r="E87" s="7"/>
      <c r="F87" s="7"/>
      <c r="G87" s="1"/>
      <c r="H87" s="1"/>
      <c r="I87" s="1"/>
      <c r="J87" s="1"/>
      <c r="K87" s="1"/>
      <c r="L87" s="1"/>
      <c r="M87" s="1"/>
      <c r="N87" s="1"/>
      <c r="O87" s="1">
        <f>IF(ISERROR(VLOOKUP(C87,$AO$2:$AP$100,2,FALSE)),0,VLOOKUP(C87,$AO$2:$AP$100,2,FALSE))</f>
        <v>3</v>
      </c>
      <c r="P87" s="1">
        <f>N87+O87</f>
        <v>3</v>
      </c>
      <c r="Q87" s="1">
        <f>IF(ISERROR(VLOOKUP(C87,$W$2:$X$105,2,FALSE)),0,VLOOKUP(C87,$W$2:$X$105,2,FALSE))</f>
        <v>6</v>
      </c>
      <c r="R87" s="1">
        <f>P87+Q87</f>
        <v>9</v>
      </c>
      <c r="V87" t="s">
        <v>134</v>
      </c>
      <c r="W87" s="13" t="s">
        <v>134</v>
      </c>
      <c r="X87" s="2">
        <v>16</v>
      </c>
      <c r="Y87">
        <f t="shared" si="4"/>
        <v>238</v>
      </c>
      <c r="Z87">
        <f t="shared" si="3"/>
        <v>254</v>
      </c>
      <c r="AC87" s="1" t="s">
        <v>770</v>
      </c>
      <c r="AD87" s="1">
        <v>6</v>
      </c>
      <c r="AJ87" s="2"/>
      <c r="AL87" s="1" t="s">
        <v>137</v>
      </c>
      <c r="AM87" s="1">
        <v>16</v>
      </c>
      <c r="AO87" s="1" t="s">
        <v>947</v>
      </c>
      <c r="AP87" s="1">
        <v>2</v>
      </c>
      <c r="AX87" s="1" t="s">
        <v>918</v>
      </c>
      <c r="AY87" s="1">
        <v>5</v>
      </c>
    </row>
    <row r="88" spans="1:51" x14ac:dyDescent="0.25">
      <c r="A88" s="1" t="s">
        <v>534</v>
      </c>
      <c r="B88" s="1" t="s">
        <v>535</v>
      </c>
      <c r="C88" s="1" t="str">
        <f>A88&amp;" "&amp;B88</f>
        <v>Carlos Gonzalez</v>
      </c>
      <c r="D88" s="7">
        <v>65</v>
      </c>
      <c r="E88" s="7">
        <v>19</v>
      </c>
      <c r="F88" s="7">
        <f>IF(E88=" ",0+D88,D88+E88)</f>
        <v>84</v>
      </c>
      <c r="G88" s="1">
        <f>IF(ISERROR(VLOOKUP(C88,$AC$2:$AD$94,2,FALSE)),0,VLOOKUP(C88,$AC$2:$AD$94,2,FALSE))</f>
        <v>16</v>
      </c>
      <c r="H88" s="1">
        <f>F88+G88</f>
        <v>100</v>
      </c>
      <c r="I88" s="1">
        <f>IF(ISERROR(VLOOKUP(C88,$AF$2:$AG$94,2,FALSE)),0,VLOOKUP(C88,$AF$2:$AG$94,2,FALSE))</f>
        <v>0</v>
      </c>
      <c r="J88" s="1">
        <f>H88+I88</f>
        <v>100</v>
      </c>
      <c r="K88" s="1">
        <f>IF(ISERROR(VLOOKUP(C88,$AI$2:$AJ$95,2,FALSE)),0,VLOOKUP(C88,$AI$2:$AJ$95,2,FALSE))</f>
        <v>0</v>
      </c>
      <c r="L88" s="1">
        <f>J88+K88</f>
        <v>100</v>
      </c>
      <c r="M88" s="1">
        <f>IF(ISERROR(VLOOKUP(C88,$AL$2:$AM$95,2,FALSE)),0,VLOOKUP(C88,$AL$2:$AM$95,2,FALSE))</f>
        <v>20</v>
      </c>
      <c r="N88" s="1">
        <f>L88+M88</f>
        <v>120</v>
      </c>
      <c r="O88" s="1">
        <f>IF(ISERROR(VLOOKUP(C88,$AO$2:$AP$100,2,FALSE)),0,VLOOKUP(C88,$AO$2:$AP$100,2,FALSE))</f>
        <v>17</v>
      </c>
      <c r="P88" s="1">
        <f>N88+O88</f>
        <v>137</v>
      </c>
      <c r="Q88" s="1">
        <f>IF(ISERROR(VLOOKUP(C88,$W$2:$X$105,2,FALSE)),0,VLOOKUP(C88,$W$2:$X$105,2,FALSE))</f>
        <v>17</v>
      </c>
      <c r="R88" s="1">
        <f>P88+Q88</f>
        <v>154</v>
      </c>
      <c r="W88" s="13" t="s">
        <v>1035</v>
      </c>
      <c r="X88" s="2">
        <v>12</v>
      </c>
      <c r="Y88">
        <f t="shared" si="4"/>
        <v>0</v>
      </c>
      <c r="Z88">
        <f t="shared" si="3"/>
        <v>12</v>
      </c>
      <c r="AC88" s="1" t="s">
        <v>148</v>
      </c>
      <c r="AD88" s="1">
        <v>9</v>
      </c>
      <c r="AL88" s="1" t="s">
        <v>142</v>
      </c>
      <c r="AM88" s="1">
        <v>16</v>
      </c>
      <c r="AO88" s="1" t="s">
        <v>126</v>
      </c>
      <c r="AP88" s="1">
        <v>18</v>
      </c>
      <c r="AX88" s="1" t="s">
        <v>1020</v>
      </c>
      <c r="AY88" s="1">
        <v>5</v>
      </c>
    </row>
    <row r="89" spans="1:51" x14ac:dyDescent="0.25">
      <c r="A89" s="1" t="s">
        <v>924</v>
      </c>
      <c r="B89" s="1" t="s">
        <v>925</v>
      </c>
      <c r="C89" s="1" t="str">
        <f>A89&amp;" "&amp;B89</f>
        <v>Hamish Goodger</v>
      </c>
      <c r="D89" s="7"/>
      <c r="E89" s="7"/>
      <c r="F89" s="7"/>
      <c r="G89" s="1"/>
      <c r="H89" s="1"/>
      <c r="I89" s="1"/>
      <c r="J89" s="1"/>
      <c r="K89" s="1"/>
      <c r="L89" s="1"/>
      <c r="M89" s="1">
        <f>IF(ISERROR(VLOOKUP(C89,$AL$2:$AM$95,2,FALSE)),0,VLOOKUP(C89,$AL$2:$AM$95,2,FALSE))</f>
        <v>6</v>
      </c>
      <c r="N89" s="1">
        <f>L89+M89</f>
        <v>6</v>
      </c>
      <c r="O89" s="1">
        <f>IF(ISERROR(VLOOKUP(C89,$AO$2:$AP$100,2,FALSE)),0,VLOOKUP(C89,$AO$2:$AP$100,2,FALSE))</f>
        <v>10</v>
      </c>
      <c r="P89" s="1">
        <f>N89+O89</f>
        <v>16</v>
      </c>
      <c r="Q89" s="1">
        <f>IF(ISERROR(VLOOKUP(C89,$W$2:$X$105,2,FALSE)),0,VLOOKUP(C89,$W$2:$X$105,2,FALSE))</f>
        <v>2</v>
      </c>
      <c r="R89" s="1">
        <f>P89+Q89</f>
        <v>18</v>
      </c>
      <c r="V89" t="s">
        <v>1005</v>
      </c>
      <c r="W89" s="13" t="s">
        <v>1005</v>
      </c>
      <c r="X89" s="2">
        <v>16</v>
      </c>
      <c r="Y89">
        <f t="shared" si="4"/>
        <v>18</v>
      </c>
      <c r="Z89">
        <f t="shared" si="3"/>
        <v>34</v>
      </c>
      <c r="AC89" s="1" t="s">
        <v>150</v>
      </c>
      <c r="AD89" s="1">
        <v>17</v>
      </c>
      <c r="AL89" s="1" t="s">
        <v>148</v>
      </c>
      <c r="AM89" s="1">
        <v>21</v>
      </c>
      <c r="AO89" s="1" t="s">
        <v>553</v>
      </c>
      <c r="AP89" s="1">
        <v>16</v>
      </c>
      <c r="AX89" s="1" t="s">
        <v>1029</v>
      </c>
      <c r="AY89" s="1">
        <v>5</v>
      </c>
    </row>
    <row r="90" spans="1:51" x14ac:dyDescent="0.25">
      <c r="A90" s="1" t="s">
        <v>48</v>
      </c>
      <c r="B90" s="1" t="s">
        <v>1054</v>
      </c>
      <c r="C90" s="1" t="s">
        <v>1041</v>
      </c>
      <c r="D90" s="7"/>
      <c r="E90" s="7"/>
      <c r="F90" s="7"/>
      <c r="G90" s="1"/>
      <c r="H90" s="1"/>
      <c r="I90" s="1"/>
      <c r="J90" s="1"/>
      <c r="K90" s="1"/>
      <c r="L90" s="1"/>
      <c r="M90" s="1">
        <f>IF(ISERROR(VLOOKUP(C90,$AL$2:$AM$95,2,FALSE)),0,VLOOKUP(C90,$AL$2:$AM$95,2,FALSE))</f>
        <v>0</v>
      </c>
      <c r="N90" s="1">
        <f>L90+M90</f>
        <v>0</v>
      </c>
      <c r="O90" s="1">
        <f>IF(ISERROR(VLOOKUP(C90,$AO$2:$AP$100,2,FALSE)),0,VLOOKUP(C90,$AO$2:$AP$100,2,FALSE))</f>
        <v>0</v>
      </c>
      <c r="P90" s="1">
        <f>N90+O90</f>
        <v>0</v>
      </c>
      <c r="Q90" s="1">
        <f>IF(ISERROR(VLOOKUP(C90,$W$2:$X$105,2,FALSE)),0,VLOOKUP(C90,$W$2:$X$105,2,FALSE))</f>
        <v>2</v>
      </c>
      <c r="R90" s="1">
        <f>P90+Q90</f>
        <v>2</v>
      </c>
      <c r="V90" t="s">
        <v>137</v>
      </c>
      <c r="W90" s="13" t="s">
        <v>137</v>
      </c>
      <c r="X90" s="2">
        <v>18</v>
      </c>
      <c r="Y90">
        <f t="shared" si="4"/>
        <v>272</v>
      </c>
      <c r="Z90">
        <f t="shared" si="3"/>
        <v>290</v>
      </c>
      <c r="AC90" s="1" t="s">
        <v>402</v>
      </c>
      <c r="AD90" s="1">
        <v>16</v>
      </c>
      <c r="AL90" s="1" t="s">
        <v>150</v>
      </c>
      <c r="AM90" s="1">
        <v>21</v>
      </c>
      <c r="AO90" s="1" t="s">
        <v>1003</v>
      </c>
      <c r="AP90" s="1">
        <v>1</v>
      </c>
      <c r="AX90" s="1" t="s">
        <v>737</v>
      </c>
      <c r="AY90" s="1">
        <v>5</v>
      </c>
    </row>
    <row r="91" spans="1:51" x14ac:dyDescent="0.25">
      <c r="A91" s="1" t="s">
        <v>662</v>
      </c>
      <c r="B91" s="1" t="s">
        <v>681</v>
      </c>
      <c r="C91" s="1" t="str">
        <f>A91&amp;" "&amp;B91</f>
        <v>Reg Grantham</v>
      </c>
      <c r="D91" s="7">
        <v>2</v>
      </c>
      <c r="E91" s="7">
        <v>1</v>
      </c>
      <c r="F91" s="7">
        <f>IF(E91=" ",0+D91,D91+E91)</f>
        <v>3</v>
      </c>
      <c r="G91" s="1">
        <f>IF(ISERROR(VLOOKUP(C91,$AC$2:$AD$94,2,FALSE)),0,VLOOKUP(C91,$AC$2:$AD$94,2,FALSE))</f>
        <v>0</v>
      </c>
      <c r="H91" s="1">
        <f>F91+G91</f>
        <v>3</v>
      </c>
      <c r="I91" s="1">
        <f>IF(ISERROR(VLOOKUP(C91,$AF$2:$AG$94,2,FALSE)),0,VLOOKUP(C91,$AF$2:$AG$94,2,FALSE))</f>
        <v>0</v>
      </c>
      <c r="J91" s="1">
        <f>H91+I91</f>
        <v>3</v>
      </c>
      <c r="K91" s="1">
        <f>IF(ISERROR(VLOOKUP(C91,$AI$2:$AJ$95,2,FALSE)),0,VLOOKUP(C91,$AI$2:$AJ$95,2,FALSE))</f>
        <v>0</v>
      </c>
      <c r="L91" s="1">
        <f>J91+K91</f>
        <v>3</v>
      </c>
      <c r="M91" s="1">
        <f>IF(ISERROR(VLOOKUP(C91,$AL$2:$AM$95,2,FALSE)),0,VLOOKUP(C91,$AL$2:$AM$95,2,FALSE))</f>
        <v>0</v>
      </c>
      <c r="N91" s="1">
        <f>L91+M91</f>
        <v>3</v>
      </c>
      <c r="O91" s="1">
        <f>IF(ISERROR(VLOOKUP(C91,$AO$2:$AP$100,2,FALSE)),0,VLOOKUP(C91,$AO$2:$AP$100,2,FALSE))</f>
        <v>0</v>
      </c>
      <c r="P91" s="1">
        <f>N91+O91</f>
        <v>3</v>
      </c>
      <c r="Q91" s="1">
        <f>IF(ISERROR(VLOOKUP(C91,$W$2:$X$105,2,FALSE)),0,VLOOKUP(C91,$W$2:$X$105,2,FALSE))</f>
        <v>0</v>
      </c>
      <c r="R91" s="1">
        <f>P91+Q91</f>
        <v>3</v>
      </c>
      <c r="W91" s="13" t="s">
        <v>768</v>
      </c>
      <c r="X91" s="2">
        <v>9</v>
      </c>
      <c r="Y91">
        <f t="shared" si="4"/>
        <v>2</v>
      </c>
      <c r="Z91">
        <f t="shared" si="3"/>
        <v>11</v>
      </c>
      <c r="AC91" s="1" t="s">
        <v>153</v>
      </c>
      <c r="AD91" s="1">
        <v>9</v>
      </c>
      <c r="AL91" s="1" t="s">
        <v>950</v>
      </c>
      <c r="AM91" s="1">
        <v>9</v>
      </c>
      <c r="AO91" s="1" t="s">
        <v>134</v>
      </c>
      <c r="AP91" s="1">
        <v>13</v>
      </c>
      <c r="AX91" s="1" t="s">
        <v>963</v>
      </c>
      <c r="AY91" s="1">
        <v>4</v>
      </c>
    </row>
    <row r="92" spans="1:51" x14ac:dyDescent="0.25">
      <c r="A92" s="1" t="s">
        <v>159</v>
      </c>
      <c r="B92" s="1" t="s">
        <v>681</v>
      </c>
      <c r="C92" s="1" t="str">
        <f>A92&amp;" "&amp;B92</f>
        <v>Sam Grantham</v>
      </c>
      <c r="D92" s="7">
        <v>1</v>
      </c>
      <c r="E92" s="7">
        <v>0</v>
      </c>
      <c r="F92" s="7">
        <f>IF(E92=" ",0+D92,D92+E92)</f>
        <v>1</v>
      </c>
      <c r="G92" s="1">
        <f>IF(ISERROR(VLOOKUP(C92,$AC$2:$AD$94,2,FALSE)),0,VLOOKUP(C92,$AC$2:$AD$94,2,FALSE))</f>
        <v>0</v>
      </c>
      <c r="H92" s="1">
        <f>F92+G92</f>
        <v>1</v>
      </c>
      <c r="I92" s="1">
        <f>IF(ISERROR(VLOOKUP(C92,$AF$2:$AG$94,2,FALSE)),0,VLOOKUP(C92,$AF$2:$AG$94,2,FALSE))</f>
        <v>0</v>
      </c>
      <c r="J92" s="1">
        <f>H92+I92</f>
        <v>1</v>
      </c>
      <c r="K92" s="1">
        <f>IF(ISERROR(VLOOKUP(C92,$AI$2:$AJ$95,2,FALSE)),0,VLOOKUP(C92,$AI$2:$AJ$95,2,FALSE))</f>
        <v>0</v>
      </c>
      <c r="L92" s="1">
        <f>J92+K92</f>
        <v>1</v>
      </c>
      <c r="M92" s="1">
        <f>IF(ISERROR(VLOOKUP(C92,$AL$2:$AM$95,2,FALSE)),0,VLOOKUP(C92,$AL$2:$AM$95,2,FALSE))</f>
        <v>0</v>
      </c>
      <c r="N92" s="1">
        <f>L92+M92</f>
        <v>1</v>
      </c>
      <c r="O92" s="1">
        <f>IF(ISERROR(VLOOKUP(C92,$AO$2:$AP$100,2,FALSE)),0,VLOOKUP(C92,$AO$2:$AP$100,2,FALSE))</f>
        <v>0</v>
      </c>
      <c r="P92" s="1">
        <f>N92+O92</f>
        <v>1</v>
      </c>
      <c r="Q92" s="1">
        <f>IF(ISERROR(VLOOKUP(C92,$W$2:$X$105,2,FALSE)),0,VLOOKUP(C92,$W$2:$X$105,2,FALSE))</f>
        <v>0</v>
      </c>
      <c r="R92" s="1">
        <f>P92+Q92</f>
        <v>1</v>
      </c>
      <c r="W92" s="13" t="s">
        <v>1037</v>
      </c>
      <c r="X92" s="2">
        <v>14</v>
      </c>
      <c r="Y92">
        <f t="shared" si="4"/>
        <v>0</v>
      </c>
      <c r="Z92">
        <f t="shared" si="3"/>
        <v>14</v>
      </c>
      <c r="AC92" s="1" t="s">
        <v>739</v>
      </c>
      <c r="AD92" s="1">
        <v>16</v>
      </c>
      <c r="AL92" s="1" t="s">
        <v>153</v>
      </c>
      <c r="AM92" s="1">
        <v>14</v>
      </c>
      <c r="AO92" s="1" t="s">
        <v>1005</v>
      </c>
      <c r="AP92" s="1">
        <v>18</v>
      </c>
      <c r="AX92" s="1" t="s">
        <v>768</v>
      </c>
      <c r="AY92" s="1">
        <v>4</v>
      </c>
    </row>
    <row r="93" spans="1:51" x14ac:dyDescent="0.25">
      <c r="A93" s="1" t="s">
        <v>546</v>
      </c>
      <c r="B93" s="1" t="s">
        <v>645</v>
      </c>
      <c r="C93" s="1" t="str">
        <f>A93&amp;" "&amp;B93</f>
        <v>Darren Gray</v>
      </c>
      <c r="D93" s="7">
        <v>29</v>
      </c>
      <c r="E93" s="7">
        <v>18</v>
      </c>
      <c r="F93" s="7">
        <f>IF(E93=" ",0+D93,D93+E93)</f>
        <v>47</v>
      </c>
      <c r="G93" s="1">
        <f>IF(ISERROR(VLOOKUP(C93,$AC$2:$AD$94,2,FALSE)),0,VLOOKUP(C93,$AC$2:$AD$94,2,FALSE))</f>
        <v>6</v>
      </c>
      <c r="H93" s="1">
        <f>F93+G93</f>
        <v>53</v>
      </c>
      <c r="I93" s="1">
        <f>IF(ISERROR(VLOOKUP(C93,$AF$2:$AG$94,2,FALSE)),0,VLOOKUP(C93,$AF$2:$AG$94,2,FALSE))</f>
        <v>0</v>
      </c>
      <c r="J93" s="1">
        <f>H93+I93</f>
        <v>53</v>
      </c>
      <c r="K93" s="1">
        <f>IF(ISERROR(VLOOKUP(C93,$AI$2:$AJ$95,2,FALSE)),0,VLOOKUP(C93,$AI$2:$AJ$95,2,FALSE))</f>
        <v>0</v>
      </c>
      <c r="L93" s="1">
        <f>J93+K93</f>
        <v>53</v>
      </c>
      <c r="M93" s="1">
        <f>IF(ISERROR(VLOOKUP(C93,$AL$2:$AM$95,2,FALSE)),0,VLOOKUP(C93,$AL$2:$AM$95,2,FALSE))</f>
        <v>8</v>
      </c>
      <c r="N93" s="1">
        <f>L93+M93</f>
        <v>61</v>
      </c>
      <c r="O93" s="1">
        <f>IF(ISERROR(VLOOKUP(C93,$AO$2:$AP$100,2,FALSE)),0,VLOOKUP(C93,$AO$2:$AP$100,2,FALSE))</f>
        <v>9</v>
      </c>
      <c r="P93" s="1">
        <f>N93+O93</f>
        <v>70</v>
      </c>
      <c r="Q93" s="1">
        <f>IF(ISERROR(VLOOKUP(C93,$W$2:$X$105,2,FALSE)),0,VLOOKUP(C93,$W$2:$X$105,2,FALSE))</f>
        <v>12</v>
      </c>
      <c r="R93" s="1">
        <f>P93+Q93</f>
        <v>82</v>
      </c>
      <c r="W93" s="13" t="s">
        <v>1042</v>
      </c>
      <c r="X93" s="2">
        <v>5</v>
      </c>
      <c r="Y93">
        <f t="shared" si="4"/>
        <v>0</v>
      </c>
      <c r="Z93">
        <f t="shared" si="3"/>
        <v>5</v>
      </c>
      <c r="AC93" s="1" t="s">
        <v>255</v>
      </c>
      <c r="AD93" s="1">
        <v>21</v>
      </c>
      <c r="AL93" s="1" t="s">
        <v>739</v>
      </c>
      <c r="AM93" s="1">
        <v>20</v>
      </c>
      <c r="AO93" s="1" t="s">
        <v>137</v>
      </c>
      <c r="AP93" s="1">
        <v>19</v>
      </c>
      <c r="AX93" s="1" t="s">
        <v>1027</v>
      </c>
      <c r="AY93" s="1">
        <v>3</v>
      </c>
    </row>
    <row r="94" spans="1:51" x14ac:dyDescent="0.25">
      <c r="A94" s="1" t="s">
        <v>61</v>
      </c>
      <c r="B94" s="1" t="s">
        <v>62</v>
      </c>
      <c r="C94" s="1" t="str">
        <f>A94&amp;" "&amp;B94</f>
        <v>Adrian Green</v>
      </c>
      <c r="D94" s="7">
        <v>251</v>
      </c>
      <c r="E94" s="7">
        <v>0</v>
      </c>
      <c r="F94" s="7">
        <f>IF(E94=" ",0+D94,D94+E94)</f>
        <v>251</v>
      </c>
      <c r="G94" s="1">
        <f>IF(ISERROR(VLOOKUP(C94,$AC$2:$AD$94,2,FALSE)),0,VLOOKUP(C94,$AC$2:$AD$94,2,FALSE))</f>
        <v>21</v>
      </c>
      <c r="H94" s="1">
        <f>F94+G94</f>
        <v>272</v>
      </c>
      <c r="I94" s="1">
        <f>IF(ISERROR(VLOOKUP(C94,$AF$2:$AG$94,2,FALSE)),0,VLOOKUP(C94,$AF$2:$AG$94,2,FALSE))</f>
        <v>18</v>
      </c>
      <c r="J94" s="1">
        <f>H94+I94</f>
        <v>290</v>
      </c>
      <c r="K94" s="1">
        <f>IF(ISERROR(VLOOKUP(C94,$AI$2:$AJ$95,2,FALSE)),0,VLOOKUP(C94,$AI$2:$AJ$95,2,FALSE))</f>
        <v>20</v>
      </c>
      <c r="L94" s="1">
        <f>J94+K94</f>
        <v>310</v>
      </c>
      <c r="M94" s="1">
        <f>IF(ISERROR(VLOOKUP(C94,$AL$2:$AM$95,2,FALSE)),0,VLOOKUP(C94,$AL$2:$AM$95,2,FALSE))</f>
        <v>0</v>
      </c>
      <c r="N94" s="1">
        <f>L94+M94</f>
        <v>310</v>
      </c>
      <c r="O94" s="1">
        <f>IF(ISERROR(VLOOKUP(C94,$AO$2:$AP$100,2,FALSE)),0,VLOOKUP(C94,$AO$2:$AP$100,2,FALSE))</f>
        <v>0</v>
      </c>
      <c r="P94" s="1">
        <f>N94+O94</f>
        <v>310</v>
      </c>
      <c r="Q94" s="1">
        <f>IF(ISERROR(VLOOKUP(C94,$W$2:$X$105,2,FALSE)),0,VLOOKUP(C94,$W$2:$X$105,2,FALSE))</f>
        <v>0</v>
      </c>
      <c r="R94" s="1">
        <f>P94+Q94</f>
        <v>310</v>
      </c>
      <c r="V94" t="s">
        <v>148</v>
      </c>
      <c r="W94" s="13" t="s">
        <v>148</v>
      </c>
      <c r="X94" s="2">
        <v>1</v>
      </c>
      <c r="Y94">
        <f t="shared" si="4"/>
        <v>744</v>
      </c>
      <c r="Z94">
        <f t="shared" si="3"/>
        <v>745</v>
      </c>
      <c r="AC94" s="1" t="s">
        <v>771</v>
      </c>
      <c r="AD94" s="1">
        <v>1</v>
      </c>
      <c r="AL94" s="1" t="s">
        <v>255</v>
      </c>
      <c r="AM94" s="1">
        <v>16</v>
      </c>
      <c r="AO94" s="1" t="s">
        <v>768</v>
      </c>
      <c r="AP94" s="1">
        <v>1</v>
      </c>
      <c r="AX94" s="1" t="s">
        <v>1033</v>
      </c>
      <c r="AY94" s="1">
        <v>3</v>
      </c>
    </row>
    <row r="95" spans="1:51" x14ac:dyDescent="0.25">
      <c r="A95" s="1" t="s">
        <v>184</v>
      </c>
      <c r="B95" s="1" t="s">
        <v>62</v>
      </c>
      <c r="C95" s="1" t="str">
        <f>A95&amp;" "&amp;B95</f>
        <v>Craig Green</v>
      </c>
      <c r="D95" s="7">
        <v>59</v>
      </c>
      <c r="E95" s="7">
        <v>0</v>
      </c>
      <c r="F95" s="7">
        <f>IF(E95=" ",0+D95,D95+E95)</f>
        <v>59</v>
      </c>
      <c r="G95" s="1">
        <f>IF(ISERROR(VLOOKUP(C95,$AC$2:$AD$94,2,FALSE)),0,VLOOKUP(C95,$AC$2:$AD$94,2,FALSE))</f>
        <v>0</v>
      </c>
      <c r="H95" s="1">
        <f>F95+G95</f>
        <v>59</v>
      </c>
      <c r="I95" s="1">
        <f>IF(ISERROR(VLOOKUP(C95,$AF$2:$AG$94,2,FALSE)),0,VLOOKUP(C95,$AF$2:$AG$94,2,FALSE))</f>
        <v>0</v>
      </c>
      <c r="J95" s="1">
        <f>H95+I95</f>
        <v>59</v>
      </c>
      <c r="K95" s="1">
        <f>IF(ISERROR(VLOOKUP(C95,$AI$2:$AJ$95,2,FALSE)),0,VLOOKUP(C95,$AI$2:$AJ$95,2,FALSE))</f>
        <v>0</v>
      </c>
      <c r="L95" s="1">
        <f>J95+K95</f>
        <v>59</v>
      </c>
      <c r="M95" s="1">
        <f>IF(ISERROR(VLOOKUP(C95,$AL$2:$AM$95,2,FALSE)),0,VLOOKUP(C95,$AL$2:$AM$95,2,FALSE))</f>
        <v>0</v>
      </c>
      <c r="N95" s="1">
        <f>L95+M95</f>
        <v>59</v>
      </c>
      <c r="O95" s="1">
        <f>IF(ISERROR(VLOOKUP(C95,$AO$2:$AP$100,2,FALSE)),0,VLOOKUP(C95,$AO$2:$AP$100,2,FALSE))</f>
        <v>0</v>
      </c>
      <c r="P95" s="1">
        <f>N95+O95</f>
        <v>59</v>
      </c>
      <c r="Q95" s="1">
        <f>IF(ISERROR(VLOOKUP(C95,$W$2:$X$105,2,FALSE)),0,VLOOKUP(C95,$W$2:$X$105,2,FALSE))</f>
        <v>0</v>
      </c>
      <c r="R95" s="1">
        <f>P95+Q95</f>
        <v>59</v>
      </c>
      <c r="V95" t="s">
        <v>150</v>
      </c>
      <c r="W95" s="13" t="s">
        <v>150</v>
      </c>
      <c r="X95" s="2">
        <v>17</v>
      </c>
      <c r="Y95">
        <f t="shared" si="4"/>
        <v>184</v>
      </c>
      <c r="Z95">
        <f t="shared" si="3"/>
        <v>201</v>
      </c>
      <c r="AL95" s="1" t="s">
        <v>797</v>
      </c>
      <c r="AM95" s="1">
        <v>21</v>
      </c>
      <c r="AO95" s="1" t="s">
        <v>148</v>
      </c>
      <c r="AP95" s="1">
        <v>16</v>
      </c>
      <c r="AX95" s="1" t="s">
        <v>1017</v>
      </c>
      <c r="AY95" s="1">
        <v>2</v>
      </c>
    </row>
    <row r="96" spans="1:51" x14ac:dyDescent="0.25">
      <c r="A96" s="1" t="s">
        <v>863</v>
      </c>
      <c r="B96" s="1" t="s">
        <v>62</v>
      </c>
      <c r="C96" s="1" t="str">
        <f>A96&amp;" "&amp;B96</f>
        <v>Jayden Green</v>
      </c>
      <c r="D96" s="7"/>
      <c r="E96" s="7"/>
      <c r="F96" s="7"/>
      <c r="G96" s="1"/>
      <c r="H96" s="1"/>
      <c r="I96" s="1">
        <f>IF(ISERROR(VLOOKUP(C96,$AF$2:$AG$94,2,FALSE)),0,VLOOKUP(C96,$AF$2:$AG$94,2,FALSE))</f>
        <v>2</v>
      </c>
      <c r="J96" s="1">
        <f>H96+I96</f>
        <v>2</v>
      </c>
      <c r="K96" s="1">
        <f>IF(ISERROR(VLOOKUP(C96,$AI$2:$AJ$95,2,FALSE)),0,VLOOKUP(C96,$AI$2:$AJ$95,2,FALSE))</f>
        <v>3</v>
      </c>
      <c r="L96" s="1">
        <f>J96+K96</f>
        <v>5</v>
      </c>
      <c r="M96" s="1">
        <f>IF(ISERROR(VLOOKUP(C96,$AL$2:$AM$95,2,FALSE)),0,VLOOKUP(C96,$AL$2:$AM$95,2,FALSE))</f>
        <v>0</v>
      </c>
      <c r="N96" s="1">
        <f>L96+M96</f>
        <v>5</v>
      </c>
      <c r="O96" s="1">
        <f>IF(ISERROR(VLOOKUP(C96,$AO$2:$AP$100,2,FALSE)),0,VLOOKUP(C96,$AO$2:$AP$100,2,FALSE))</f>
        <v>0</v>
      </c>
      <c r="P96" s="1">
        <f>N96+O96</f>
        <v>5</v>
      </c>
      <c r="Q96" s="1">
        <f>IF(ISERROR(VLOOKUP(C96,$W$2:$X$105,2,FALSE)),0,VLOOKUP(C96,$W$2:$X$105,2,FALSE))</f>
        <v>0</v>
      </c>
      <c r="R96" s="1">
        <f>P96+Q96</f>
        <v>5</v>
      </c>
      <c r="V96" t="s">
        <v>950</v>
      </c>
      <c r="W96" s="13" t="s">
        <v>950</v>
      </c>
      <c r="X96" s="2">
        <v>17</v>
      </c>
      <c r="Y96">
        <f t="shared" si="4"/>
        <v>24</v>
      </c>
      <c r="Z96">
        <f t="shared" si="3"/>
        <v>41</v>
      </c>
      <c r="AO96" s="1" t="s">
        <v>150</v>
      </c>
      <c r="AP96" s="1">
        <v>19</v>
      </c>
      <c r="AX96" s="1" t="s">
        <v>1019</v>
      </c>
      <c r="AY96" s="1">
        <v>2</v>
      </c>
    </row>
    <row r="97" spans="1:51" x14ac:dyDescent="0.25">
      <c r="A97" s="1" t="s">
        <v>64</v>
      </c>
      <c r="B97" s="1" t="s">
        <v>65</v>
      </c>
      <c r="C97" s="1" t="str">
        <f>A97&amp;" "&amp;B97</f>
        <v>Tony Guastella</v>
      </c>
      <c r="D97" s="7">
        <v>133</v>
      </c>
      <c r="E97" s="7">
        <v>0</v>
      </c>
      <c r="F97" s="7">
        <f>IF(E97=" ",0+D97,D97+E97)</f>
        <v>133</v>
      </c>
      <c r="G97" s="1">
        <f>IF(ISERROR(VLOOKUP(C97,$AC$2:$AD$94,2,FALSE)),0,VLOOKUP(C97,$AC$2:$AD$94,2,FALSE))</f>
        <v>0</v>
      </c>
      <c r="H97" s="1">
        <f>F97+G97</f>
        <v>133</v>
      </c>
      <c r="I97" s="1">
        <f>IF(ISERROR(VLOOKUP(C97,$AF$2:$AG$94,2,FALSE)),0,VLOOKUP(C97,$AF$2:$AG$94,2,FALSE))</f>
        <v>0</v>
      </c>
      <c r="J97" s="1">
        <f>H97+I97</f>
        <v>133</v>
      </c>
      <c r="K97" s="1">
        <f>IF(ISERROR(VLOOKUP(C97,$AI$2:$AJ$95,2,FALSE)),0,VLOOKUP(C97,$AI$2:$AJ$95,2,FALSE))</f>
        <v>0</v>
      </c>
      <c r="L97" s="1">
        <f>J97+K97</f>
        <v>133</v>
      </c>
      <c r="M97" s="1">
        <f>IF(ISERROR(VLOOKUP(C97,$AL$2:$AM$95,2,FALSE)),0,VLOOKUP(C97,$AL$2:$AM$95,2,FALSE))</f>
        <v>0</v>
      </c>
      <c r="N97" s="1">
        <f>L97+M97</f>
        <v>133</v>
      </c>
      <c r="O97" s="1">
        <f>IF(ISERROR(VLOOKUP(C97,$AO$2:$AP$100,2,FALSE)),0,VLOOKUP(C97,$AO$2:$AP$100,2,FALSE))</f>
        <v>0</v>
      </c>
      <c r="P97" s="1">
        <f>N97+O97</f>
        <v>133</v>
      </c>
      <c r="Q97" s="1">
        <f>IF(ISERROR(VLOOKUP(C97,$W$2:$X$105,2,FALSE)),0,VLOOKUP(C97,$W$2:$X$105,2,FALSE))</f>
        <v>0</v>
      </c>
      <c r="R97" s="1">
        <f>P97+Q97</f>
        <v>133</v>
      </c>
      <c r="W97" s="13" t="s">
        <v>1039</v>
      </c>
      <c r="X97" s="2">
        <v>6</v>
      </c>
      <c r="Y97">
        <f t="shared" si="4"/>
        <v>0</v>
      </c>
      <c r="Z97">
        <f t="shared" si="3"/>
        <v>6</v>
      </c>
      <c r="AO97" s="1" t="s">
        <v>950</v>
      </c>
      <c r="AP97" s="1">
        <v>15</v>
      </c>
      <c r="AX97" s="1" t="s">
        <v>1021</v>
      </c>
      <c r="AY97" s="1">
        <v>2</v>
      </c>
    </row>
    <row r="98" spans="1:51" x14ac:dyDescent="0.25">
      <c r="A98" s="1" t="s">
        <v>893</v>
      </c>
      <c r="B98" s="1" t="s">
        <v>894</v>
      </c>
      <c r="C98" s="1" t="str">
        <f>A98&amp;" "&amp;B98</f>
        <v>Heather Gunn</v>
      </c>
      <c r="D98" s="7"/>
      <c r="E98" s="7"/>
      <c r="F98" s="7"/>
      <c r="G98" s="1">
        <f>IF(ISERROR(VLOOKUP(C98,$AC$2:$AD$94,2,FALSE)),0,VLOOKUP(C98,$AC$2:$AD$94,2,FALSE))</f>
        <v>0</v>
      </c>
      <c r="H98" s="1">
        <f>F98+G98</f>
        <v>0</v>
      </c>
      <c r="I98" s="1">
        <f>IF(ISERROR(VLOOKUP(C98,$AF$2:$AG$94,2,FALSE)),0,VLOOKUP(C98,$AF$2:$AG$94,2,FALSE))</f>
        <v>0</v>
      </c>
      <c r="J98" s="1">
        <f>H98+I98</f>
        <v>0</v>
      </c>
      <c r="K98" s="1">
        <f>IF(ISERROR(VLOOKUP(C98,$AI$2:$AJ$95,2,FALSE)),0,VLOOKUP(C98,$AI$2:$AJ$95,2,FALSE))</f>
        <v>13</v>
      </c>
      <c r="L98" s="1">
        <f>J98+K98</f>
        <v>13</v>
      </c>
      <c r="M98" s="1">
        <f>IF(ISERROR(VLOOKUP(C98,$AL$2:$AM$95,2,FALSE)),0,VLOOKUP(C98,$AL$2:$AM$95,2,FALSE))</f>
        <v>20</v>
      </c>
      <c r="N98" s="1">
        <f>L98+M98</f>
        <v>33</v>
      </c>
      <c r="O98" s="1">
        <f>IF(ISERROR(VLOOKUP(C98,$AO$2:$AP$100,2,FALSE)),0,VLOOKUP(C98,$AO$2:$AP$100,2,FALSE))</f>
        <v>20</v>
      </c>
      <c r="P98" s="1">
        <f>N98+O98</f>
        <v>53</v>
      </c>
      <c r="Q98" s="1">
        <f>IF(ISERROR(VLOOKUP(C98,$W$2:$X$105,2,FALSE)),0,VLOOKUP(C98,$W$2:$X$105,2,FALSE))</f>
        <v>17</v>
      </c>
      <c r="R98" s="1">
        <f>P98+Q98</f>
        <v>70</v>
      </c>
      <c r="W98" s="13" t="s">
        <v>1038</v>
      </c>
      <c r="X98" s="2">
        <v>18</v>
      </c>
      <c r="Y98">
        <f t="shared" si="4"/>
        <v>0</v>
      </c>
      <c r="Z98">
        <f t="shared" si="3"/>
        <v>18</v>
      </c>
      <c r="AO98" s="1" t="s">
        <v>153</v>
      </c>
      <c r="AP98" s="1">
        <v>4</v>
      </c>
      <c r="AX98" s="1" t="s">
        <v>1016</v>
      </c>
      <c r="AY98" s="1">
        <v>1</v>
      </c>
    </row>
    <row r="99" spans="1:51" x14ac:dyDescent="0.25">
      <c r="A99" s="1" t="s">
        <v>67</v>
      </c>
      <c r="B99" s="1" t="s">
        <v>68</v>
      </c>
      <c r="C99" s="1" t="str">
        <f>A99&amp;" "&amp;B99</f>
        <v>Des Haarsma</v>
      </c>
      <c r="D99" s="7">
        <v>569</v>
      </c>
      <c r="E99" s="7">
        <v>0</v>
      </c>
      <c r="F99" s="7">
        <f>IF(E99=" ",0+D99,D99+E99)</f>
        <v>569</v>
      </c>
      <c r="G99" s="1">
        <f>IF(ISERROR(VLOOKUP(C99,$AC$2:$AD$94,2,FALSE)),0,VLOOKUP(C99,$AC$2:$AD$94,2,FALSE))</f>
        <v>0</v>
      </c>
      <c r="H99" s="1">
        <f>F99+G99</f>
        <v>569</v>
      </c>
      <c r="I99" s="1">
        <f>IF(ISERROR(VLOOKUP(C99,$AF$2:$AG$94,2,FALSE)),0,VLOOKUP(C99,$AF$2:$AG$94,2,FALSE))</f>
        <v>0</v>
      </c>
      <c r="J99" s="1">
        <f>H99+I99</f>
        <v>569</v>
      </c>
      <c r="K99" s="1">
        <f>IF(ISERROR(VLOOKUP(C99,$AI$2:$AJ$95,2,FALSE)),0,VLOOKUP(C99,$AI$2:$AJ$95,2,FALSE))</f>
        <v>0</v>
      </c>
      <c r="L99" s="1">
        <f>J99+K99</f>
        <v>569</v>
      </c>
      <c r="M99" s="1">
        <f>IF(ISERROR(VLOOKUP(C99,$AL$2:$AM$95,2,FALSE)),0,VLOOKUP(C99,$AL$2:$AM$95,2,FALSE))</f>
        <v>0</v>
      </c>
      <c r="N99" s="1">
        <f>L99+M99</f>
        <v>569</v>
      </c>
      <c r="O99" s="1">
        <f>IF(ISERROR(VLOOKUP(C99,$AO$2:$AP$100,2,FALSE)),0,VLOOKUP(C99,$AO$2:$AP$100,2,FALSE))</f>
        <v>0</v>
      </c>
      <c r="P99" s="1">
        <f>N99+O99</f>
        <v>569</v>
      </c>
      <c r="Q99" s="1">
        <f>IF(ISERROR(VLOOKUP(C99,$W$2:$X$105,2,FALSE)),0,VLOOKUP(C99,$W$2:$X$105,2,FALSE))</f>
        <v>0</v>
      </c>
      <c r="R99" s="1">
        <f>P99+Q99</f>
        <v>569</v>
      </c>
      <c r="V99" t="s">
        <v>153</v>
      </c>
      <c r="W99" s="13" t="s">
        <v>153</v>
      </c>
      <c r="X99" s="2">
        <v>1</v>
      </c>
      <c r="Y99">
        <f t="shared" si="4"/>
        <v>67</v>
      </c>
      <c r="Z99">
        <f t="shared" si="3"/>
        <v>68</v>
      </c>
      <c r="AO99" s="1" t="s">
        <v>739</v>
      </c>
      <c r="AP99" s="1">
        <v>19</v>
      </c>
      <c r="AX99" s="1" t="s">
        <v>1030</v>
      </c>
      <c r="AY99" s="1">
        <v>1</v>
      </c>
    </row>
    <row r="100" spans="1:51" x14ac:dyDescent="0.25">
      <c r="A100" s="1" t="s">
        <v>104</v>
      </c>
      <c r="B100" s="1" t="s">
        <v>536</v>
      </c>
      <c r="C100" s="1" t="str">
        <f>A100&amp;" "&amp;B100</f>
        <v>Ian Haley</v>
      </c>
      <c r="D100" s="7">
        <v>3</v>
      </c>
      <c r="E100" s="7">
        <v>0</v>
      </c>
      <c r="F100" s="7">
        <f>IF(E100=" ",0+D100,D100+E100)</f>
        <v>3</v>
      </c>
      <c r="G100" s="1">
        <f>IF(ISERROR(VLOOKUP(C100,$AC$2:$AD$94,2,FALSE)),0,VLOOKUP(C100,$AC$2:$AD$94,2,FALSE))</f>
        <v>0</v>
      </c>
      <c r="H100" s="1">
        <f>F100+G100</f>
        <v>3</v>
      </c>
      <c r="I100" s="1">
        <f>IF(ISERROR(VLOOKUP(C100,$AF$2:$AG$94,2,FALSE)),0,VLOOKUP(C100,$AF$2:$AG$94,2,FALSE))</f>
        <v>0</v>
      </c>
      <c r="J100" s="1">
        <f>H100+I100</f>
        <v>3</v>
      </c>
      <c r="K100" s="1">
        <f>IF(ISERROR(VLOOKUP(C100,$AI$2:$AJ$95,2,FALSE)),0,VLOOKUP(C100,$AI$2:$AJ$95,2,FALSE))</f>
        <v>0</v>
      </c>
      <c r="L100" s="1">
        <f>J100+K100</f>
        <v>3</v>
      </c>
      <c r="M100" s="1">
        <f>IF(ISERROR(VLOOKUP(C100,$AL$2:$AM$95,2,FALSE)),0,VLOOKUP(C100,$AL$2:$AM$95,2,FALSE))</f>
        <v>0</v>
      </c>
      <c r="N100" s="1">
        <f>L100+M100</f>
        <v>3</v>
      </c>
      <c r="O100" s="1">
        <f>IF(ISERROR(VLOOKUP(C100,$AO$2:$AP$100,2,FALSE)),0,VLOOKUP(C100,$AO$2:$AP$100,2,FALSE))</f>
        <v>0</v>
      </c>
      <c r="P100" s="1">
        <f>N100+O100</f>
        <v>3</v>
      </c>
      <c r="Q100" s="1">
        <f>IF(ISERROR(VLOOKUP(C100,$W$2:$X$105,2,FALSE)),0,VLOOKUP(C100,$W$2:$X$105,2,FALSE))</f>
        <v>0</v>
      </c>
      <c r="R100" s="1">
        <f>P100+Q100</f>
        <v>3</v>
      </c>
      <c r="V100" t="s">
        <v>739</v>
      </c>
      <c r="W100" s="13" t="s">
        <v>739</v>
      </c>
      <c r="X100" s="2">
        <v>18</v>
      </c>
      <c r="Y100">
        <f t="shared" si="4"/>
        <v>107</v>
      </c>
      <c r="Z100">
        <f t="shared" si="3"/>
        <v>125</v>
      </c>
      <c r="AO100" s="1" t="s">
        <v>255</v>
      </c>
      <c r="AP100" s="1">
        <v>17</v>
      </c>
      <c r="AX100" s="1" t="s">
        <v>1031</v>
      </c>
      <c r="AY100" s="1">
        <v>1</v>
      </c>
    </row>
    <row r="101" spans="1:51" x14ac:dyDescent="0.25">
      <c r="A101" s="1" t="s">
        <v>104</v>
      </c>
      <c r="B101" s="1" t="s">
        <v>598</v>
      </c>
      <c r="C101" s="1" t="str">
        <f>A101&amp;" "&amp;B101</f>
        <v>Ian Hall</v>
      </c>
      <c r="D101" s="7">
        <v>2</v>
      </c>
      <c r="E101" s="7">
        <v>0</v>
      </c>
      <c r="F101" s="7">
        <f>IF(E101=" ",0+D101,D101+E101)</f>
        <v>2</v>
      </c>
      <c r="G101" s="1">
        <f>IF(ISERROR(VLOOKUP(C101,$AC$2:$AD$94,2,FALSE)),0,VLOOKUP(C101,$AC$2:$AD$94,2,FALSE))</f>
        <v>0</v>
      </c>
      <c r="H101" s="1">
        <f>F101+G101</f>
        <v>2</v>
      </c>
      <c r="I101" s="1">
        <f>IF(ISERROR(VLOOKUP(C101,$AF$2:$AG$94,2,FALSE)),0,VLOOKUP(C101,$AF$2:$AG$94,2,FALSE))</f>
        <v>0</v>
      </c>
      <c r="J101" s="1">
        <f>H101+I101</f>
        <v>2</v>
      </c>
      <c r="K101" s="1">
        <f>IF(ISERROR(VLOOKUP(C101,$AI$2:$AJ$95,2,FALSE)),0,VLOOKUP(C101,$AI$2:$AJ$95,2,FALSE))</f>
        <v>0</v>
      </c>
      <c r="L101" s="1">
        <f>J101+K101</f>
        <v>2</v>
      </c>
      <c r="M101" s="1">
        <f>IF(ISERROR(VLOOKUP(C101,$AL$2:$AM$95,2,FALSE)),0,VLOOKUP(C101,$AL$2:$AM$95,2,FALSE))</f>
        <v>0</v>
      </c>
      <c r="N101" s="1">
        <f>L101+M101</f>
        <v>2</v>
      </c>
      <c r="O101" s="1">
        <f>IF(ISERROR(VLOOKUP(C101,$AO$2:$AP$100,2,FALSE)),0,VLOOKUP(C101,$AO$2:$AP$100,2,FALSE))</f>
        <v>0</v>
      </c>
      <c r="P101" s="1">
        <f>N101+O101</f>
        <v>2</v>
      </c>
      <c r="Q101" s="1">
        <f>IF(ISERROR(VLOOKUP(C101,$W$2:$X$105,2,FALSE)),0,VLOOKUP(C101,$W$2:$X$105,2,FALSE))</f>
        <v>0</v>
      </c>
      <c r="R101" s="1">
        <f>P101+Q101</f>
        <v>2</v>
      </c>
      <c r="W101" s="13" t="s">
        <v>255</v>
      </c>
      <c r="X101" s="2">
        <v>18</v>
      </c>
      <c r="Y101">
        <f t="shared" si="4"/>
        <v>191</v>
      </c>
      <c r="Z101">
        <f t="shared" si="3"/>
        <v>209</v>
      </c>
      <c r="AO101" s="1" t="s">
        <v>797</v>
      </c>
      <c r="AP101" s="1">
        <v>15</v>
      </c>
      <c r="AX101" s="1" t="s">
        <v>1032</v>
      </c>
      <c r="AY101" s="1">
        <v>1</v>
      </c>
    </row>
    <row r="102" spans="1:51" x14ac:dyDescent="0.25">
      <c r="A102" s="1" t="s">
        <v>210</v>
      </c>
      <c r="B102" s="1" t="s">
        <v>205</v>
      </c>
      <c r="C102" s="1" t="str">
        <f>A102&amp;" "&amp;B102</f>
        <v>Grant Hammond</v>
      </c>
      <c r="D102" s="7">
        <v>26</v>
      </c>
      <c r="E102" s="7">
        <v>0</v>
      </c>
      <c r="F102" s="7">
        <f>IF(E102=" ",0+D102,D102+E102)</f>
        <v>26</v>
      </c>
      <c r="G102" s="1">
        <f>IF(ISERROR(VLOOKUP(C102,$AC$2:$AD$94,2,FALSE)),0,VLOOKUP(C102,$AC$2:$AD$94,2,FALSE))</f>
        <v>0</v>
      </c>
      <c r="H102" s="1">
        <f>F102+G102</f>
        <v>26</v>
      </c>
      <c r="I102" s="1">
        <f>IF(ISERROR(VLOOKUP(C102,$AF$2:$AG$94,2,FALSE)),0,VLOOKUP(C102,$AF$2:$AG$94,2,FALSE))</f>
        <v>0</v>
      </c>
      <c r="J102" s="1">
        <f>H102+I102</f>
        <v>26</v>
      </c>
      <c r="K102" s="1">
        <f>IF(ISERROR(VLOOKUP(C102,$AI$2:$AJ$95,2,FALSE)),0,VLOOKUP(C102,$AI$2:$AJ$95,2,FALSE))</f>
        <v>0</v>
      </c>
      <c r="L102" s="1">
        <f>J102+K102</f>
        <v>26</v>
      </c>
      <c r="M102" s="1">
        <f>IF(ISERROR(VLOOKUP(C102,$AL$2:$AM$95,2,FALSE)),0,VLOOKUP(C102,$AL$2:$AM$95,2,FALSE))</f>
        <v>0</v>
      </c>
      <c r="N102" s="1">
        <f>L102+M102</f>
        <v>26</v>
      </c>
      <c r="O102" s="1">
        <f>IF(ISERROR(VLOOKUP(C102,$AO$2:$AP$100,2,FALSE)),0,VLOOKUP(C102,$AO$2:$AP$100,2,FALSE))</f>
        <v>0</v>
      </c>
      <c r="P102" s="1">
        <f>N102+O102</f>
        <v>26</v>
      </c>
      <c r="Q102" s="1">
        <f>IF(ISERROR(VLOOKUP(C102,$W$2:$X$105,2,FALSE)),0,VLOOKUP(C102,$W$2:$X$105,2,FALSE))</f>
        <v>0</v>
      </c>
      <c r="R102" s="1">
        <f>P102+Q102</f>
        <v>26</v>
      </c>
      <c r="W102" s="13" t="s">
        <v>797</v>
      </c>
      <c r="X102" s="2">
        <v>18</v>
      </c>
      <c r="Y102">
        <f t="shared" si="4"/>
        <v>21</v>
      </c>
      <c r="Z102">
        <f t="shared" si="3"/>
        <v>39</v>
      </c>
      <c r="AX102" s="1" t="s">
        <v>1034</v>
      </c>
      <c r="AY102" s="1">
        <v>1</v>
      </c>
    </row>
    <row r="103" spans="1:51" x14ac:dyDescent="0.25">
      <c r="A103" s="1" t="s">
        <v>16</v>
      </c>
      <c r="B103" s="1" t="s">
        <v>421</v>
      </c>
      <c r="C103" s="1" t="str">
        <f>A103&amp;" "&amp;B103</f>
        <v>Bob Harrison</v>
      </c>
      <c r="D103" s="7">
        <v>13</v>
      </c>
      <c r="E103" s="7">
        <v>0</v>
      </c>
      <c r="F103" s="7">
        <f>IF(E103=" ",0+D103,D103+E103)</f>
        <v>13</v>
      </c>
      <c r="G103" s="1">
        <f>IF(ISERROR(VLOOKUP(C103,$AC$2:$AD$94,2,FALSE)),0,VLOOKUP(C103,$AC$2:$AD$94,2,FALSE))</f>
        <v>0</v>
      </c>
      <c r="H103" s="1">
        <f>F103+G103</f>
        <v>13</v>
      </c>
      <c r="I103" s="1">
        <f>IF(ISERROR(VLOOKUP(C103,$AF$2:$AG$94,2,FALSE)),0,VLOOKUP(C103,$AF$2:$AG$94,2,FALSE))</f>
        <v>0</v>
      </c>
      <c r="J103" s="1">
        <f>H103+I103</f>
        <v>13</v>
      </c>
      <c r="K103" s="1">
        <f>IF(ISERROR(VLOOKUP(C103,$AI$2:$AJ$95,2,FALSE)),0,VLOOKUP(C103,$AI$2:$AJ$95,2,FALSE))</f>
        <v>0</v>
      </c>
      <c r="L103" s="1">
        <f>J103+K103</f>
        <v>13</v>
      </c>
      <c r="M103" s="1">
        <f>IF(ISERROR(VLOOKUP(C103,$AL$2:$AM$95,2,FALSE)),0,VLOOKUP(C103,$AL$2:$AM$95,2,FALSE))</f>
        <v>0</v>
      </c>
      <c r="N103" s="1">
        <f>L103+M103</f>
        <v>13</v>
      </c>
      <c r="O103" s="1">
        <f>IF(ISERROR(VLOOKUP(C103,$AO$2:$AP$100,2,FALSE)),0,VLOOKUP(C103,$AO$2:$AP$100,2,FALSE))</f>
        <v>0</v>
      </c>
      <c r="P103" s="1">
        <f>N103+O103</f>
        <v>13</v>
      </c>
      <c r="Q103" s="1">
        <f>IF(ISERROR(VLOOKUP(C103,$W$2:$X$105,2,FALSE)),0,VLOOKUP(C103,$W$2:$X$105,2,FALSE))</f>
        <v>0</v>
      </c>
      <c r="R103" s="1">
        <f>P103+Q103</f>
        <v>13</v>
      </c>
      <c r="V103" t="s">
        <v>255</v>
      </c>
      <c r="W103" s="13" t="s">
        <v>255</v>
      </c>
      <c r="X103" s="2">
        <v>13</v>
      </c>
      <c r="Y103">
        <f t="shared" si="4"/>
        <v>191</v>
      </c>
      <c r="Z103">
        <f t="shared" si="3"/>
        <v>204</v>
      </c>
      <c r="AX103" s="1" t="s">
        <v>1039</v>
      </c>
      <c r="AY103" s="1">
        <v>1</v>
      </c>
    </row>
    <row r="104" spans="1:51" x14ac:dyDescent="0.25">
      <c r="A104" s="1" t="s">
        <v>646</v>
      </c>
      <c r="B104" s="1" t="s">
        <v>647</v>
      </c>
      <c r="C104" s="1" t="str">
        <f>A104&amp;" "&amp;B104</f>
        <v>Cassandra Harvey</v>
      </c>
      <c r="D104" s="7">
        <v>35</v>
      </c>
      <c r="E104" s="7">
        <v>17</v>
      </c>
      <c r="F104" s="7">
        <f>IF(E104=" ",0+D104,D104+E104)</f>
        <v>52</v>
      </c>
      <c r="G104" s="1">
        <f>IF(ISERROR(VLOOKUP(C104,$AC$2:$AD$94,2,FALSE)),0,VLOOKUP(C104,$AC$2:$AD$94,2,FALSE))</f>
        <v>20</v>
      </c>
      <c r="H104" s="1">
        <f>F104+G104</f>
        <v>72</v>
      </c>
      <c r="I104" s="1">
        <f>IF(ISERROR(VLOOKUP(C104,$AF$2:$AG$94,2,FALSE)),0,VLOOKUP(C104,$AF$2:$AG$94,2,FALSE))</f>
        <v>18</v>
      </c>
      <c r="J104" s="1">
        <f>H104+I104</f>
        <v>90</v>
      </c>
      <c r="K104" s="1">
        <f>IF(ISERROR(VLOOKUP(C104,$AI$2:$AJ$95,2,FALSE)),0,VLOOKUP(C104,$AI$2:$AJ$95,2,FALSE))</f>
        <v>19</v>
      </c>
      <c r="L104" s="1">
        <f>J104+K104</f>
        <v>109</v>
      </c>
      <c r="M104" s="1">
        <f>IF(ISERROR(VLOOKUP(C104,$AL$2:$AM$95,2,FALSE)),0,VLOOKUP(C104,$AL$2:$AM$95,2,FALSE))</f>
        <v>17</v>
      </c>
      <c r="N104" s="1">
        <f>L104+M104</f>
        <v>126</v>
      </c>
      <c r="O104" s="1">
        <f>IF(ISERROR(VLOOKUP(C104,$AO$2:$AP$100,2,FALSE)),0,VLOOKUP(C104,$AO$2:$AP$100,2,FALSE))</f>
        <v>0</v>
      </c>
      <c r="P104" s="1">
        <f>N104+O104</f>
        <v>126</v>
      </c>
      <c r="Q104" s="1">
        <f>IF(ISERROR(VLOOKUP(C104,$W$2:$X$105,2,FALSE)),0,VLOOKUP(C104,$W$2:$X$105,2,FALSE))</f>
        <v>0</v>
      </c>
      <c r="R104" s="1">
        <f>P104+Q104</f>
        <v>126</v>
      </c>
      <c r="V104" t="s">
        <v>797</v>
      </c>
      <c r="W104" s="13" t="s">
        <v>797</v>
      </c>
      <c r="X104" s="2">
        <v>13</v>
      </c>
      <c r="Y104">
        <f t="shared" si="4"/>
        <v>21</v>
      </c>
      <c r="Z104">
        <f t="shared" si="3"/>
        <v>34</v>
      </c>
      <c r="AX104" s="1" t="s">
        <v>1022</v>
      </c>
      <c r="AY104" s="1">
        <v>0</v>
      </c>
    </row>
    <row r="105" spans="1:51" x14ac:dyDescent="0.25">
      <c r="A105" s="1" t="s">
        <v>169</v>
      </c>
      <c r="B105" s="1" t="s">
        <v>422</v>
      </c>
      <c r="C105" s="1" t="str">
        <f>A105&amp;" "&amp;B105</f>
        <v>Paul Heath</v>
      </c>
      <c r="D105" s="7">
        <v>24</v>
      </c>
      <c r="E105" s="7">
        <v>0</v>
      </c>
      <c r="F105" s="7">
        <f>IF(E105=" ",0+D105,D105+E105)</f>
        <v>24</v>
      </c>
      <c r="G105" s="1">
        <f>IF(ISERROR(VLOOKUP(C105,$AC$2:$AD$94,2,FALSE)),0,VLOOKUP(C105,$AC$2:$AD$94,2,FALSE))</f>
        <v>0</v>
      </c>
      <c r="H105" s="1">
        <f>F105+G105</f>
        <v>24</v>
      </c>
      <c r="I105" s="1">
        <f>IF(ISERROR(VLOOKUP(C105,$AF$2:$AG$94,2,FALSE)),0,VLOOKUP(C105,$AF$2:$AG$94,2,FALSE))</f>
        <v>0</v>
      </c>
      <c r="J105" s="1">
        <f>H105+I105</f>
        <v>24</v>
      </c>
      <c r="K105" s="1">
        <f>IF(ISERROR(VLOOKUP(C105,$AI$2:$AJ$95,2,FALSE)),0,VLOOKUP(C105,$AI$2:$AJ$95,2,FALSE))</f>
        <v>0</v>
      </c>
      <c r="L105" s="1">
        <f>J105+K105</f>
        <v>24</v>
      </c>
      <c r="M105" s="1">
        <f>IF(ISERROR(VLOOKUP(C105,$AL$2:$AM$95,2,FALSE)),0,VLOOKUP(C105,$AL$2:$AM$95,2,FALSE))</f>
        <v>0</v>
      </c>
      <c r="N105" s="1">
        <f>L105+M105</f>
        <v>24</v>
      </c>
      <c r="O105" s="1">
        <f>IF(ISERROR(VLOOKUP(C105,$AO$2:$AP$100,2,FALSE)),0,VLOOKUP(C105,$AO$2:$AP$100,2,FALSE))</f>
        <v>0</v>
      </c>
      <c r="P105" s="1">
        <f>N105+O105</f>
        <v>24</v>
      </c>
      <c r="Q105" s="1">
        <f>IF(ISERROR(VLOOKUP(C105,$W$2:$X$105,2,FALSE)),0,VLOOKUP(C105,$W$2:$X$105,2,FALSE))</f>
        <v>0</v>
      </c>
      <c r="R105" s="1">
        <f>P105+Q105</f>
        <v>24</v>
      </c>
      <c r="W105" s="13" t="s">
        <v>1039</v>
      </c>
      <c r="X105" s="2">
        <v>1</v>
      </c>
      <c r="Y105">
        <f t="shared" si="4"/>
        <v>0</v>
      </c>
      <c r="Z105">
        <f t="shared" si="3"/>
        <v>1</v>
      </c>
      <c r="AX105" s="1" t="s">
        <v>1036</v>
      </c>
      <c r="AY105" s="1">
        <v>0</v>
      </c>
    </row>
    <row r="106" spans="1:51" x14ac:dyDescent="0.25">
      <c r="A106" s="1" t="s">
        <v>682</v>
      </c>
      <c r="B106" s="1" t="s">
        <v>422</v>
      </c>
      <c r="C106" s="1" t="str">
        <f>A106&amp;" "&amp;B106</f>
        <v>Stephen Heath</v>
      </c>
      <c r="D106" s="7">
        <v>12</v>
      </c>
      <c r="E106" s="7">
        <v>0</v>
      </c>
      <c r="F106" s="7">
        <f>IF(E106=" ",0+D106,D106+E106)</f>
        <v>12</v>
      </c>
      <c r="G106" s="1">
        <f>IF(ISERROR(VLOOKUP(C106,$AC$2:$AD$94,2,FALSE)),0,VLOOKUP(C106,$AC$2:$AD$94,2,FALSE))</f>
        <v>0</v>
      </c>
      <c r="H106" s="1">
        <f>F106+G106</f>
        <v>12</v>
      </c>
      <c r="I106" s="1">
        <f>IF(ISERROR(VLOOKUP(C106,$AF$2:$AG$94,2,FALSE)),0,VLOOKUP(C106,$AF$2:$AG$94,2,FALSE))</f>
        <v>14</v>
      </c>
      <c r="J106" s="1">
        <f>H106+I106</f>
        <v>26</v>
      </c>
      <c r="K106" s="1">
        <f>IF(ISERROR(VLOOKUP(C106,$AI$2:$AJ$95,2,FALSE)),0,VLOOKUP(C106,$AI$2:$AJ$95,2,FALSE))</f>
        <v>11</v>
      </c>
      <c r="L106" s="1">
        <f>J106+K106</f>
        <v>37</v>
      </c>
      <c r="M106" s="1">
        <f>IF(ISERROR(VLOOKUP(C106,$AL$2:$AM$95,2,FALSE)),0,VLOOKUP(C106,$AL$2:$AM$95,2,FALSE))</f>
        <v>16</v>
      </c>
      <c r="N106" s="1">
        <f>L106+M106</f>
        <v>53</v>
      </c>
      <c r="O106" s="1">
        <f>IF(ISERROR(VLOOKUP(C106,$AO$2:$AP$100,2,FALSE)),0,VLOOKUP(C106,$AO$2:$AP$100,2,FALSE))</f>
        <v>15</v>
      </c>
      <c r="P106" s="1">
        <f>N106+O106</f>
        <v>68</v>
      </c>
      <c r="Q106" s="1">
        <f>IF(ISERROR(VLOOKUP(C106,$W$2:$X$105,2,FALSE)),0,VLOOKUP(C106,$W$2:$X$105,2,FALSE))</f>
        <v>18</v>
      </c>
      <c r="R106" s="1">
        <f>P106+Q106</f>
        <v>86</v>
      </c>
    </row>
    <row r="107" spans="1:51" x14ac:dyDescent="0.25">
      <c r="A107" s="1" t="s">
        <v>423</v>
      </c>
      <c r="B107" s="1" t="s">
        <v>424</v>
      </c>
      <c r="C107" s="1" t="str">
        <f>A107&amp;" "&amp;B107</f>
        <v>Darryl Hemsley</v>
      </c>
      <c r="D107" s="7">
        <v>13</v>
      </c>
      <c r="E107" s="7">
        <v>0</v>
      </c>
      <c r="F107" s="7">
        <f>IF(E107=" ",0+D107,D107+E107)</f>
        <v>13</v>
      </c>
      <c r="G107" s="1">
        <f>IF(ISERROR(VLOOKUP(C107,$AC$2:$AD$94,2,FALSE)),0,VLOOKUP(C107,$AC$2:$AD$94,2,FALSE))</f>
        <v>0</v>
      </c>
      <c r="H107" s="1">
        <f>F107+G107</f>
        <v>13</v>
      </c>
      <c r="I107" s="1">
        <f>IF(ISERROR(VLOOKUP(C107,$AF$2:$AG$94,2,FALSE)),0,VLOOKUP(C107,$AF$2:$AG$94,2,FALSE))</f>
        <v>0</v>
      </c>
      <c r="J107" s="1">
        <f>H107+I107</f>
        <v>13</v>
      </c>
      <c r="K107" s="1">
        <f>IF(ISERROR(VLOOKUP(C107,$AI$2:$AJ$95,2,FALSE)),0,VLOOKUP(C107,$AI$2:$AJ$95,2,FALSE))</f>
        <v>0</v>
      </c>
      <c r="L107" s="1">
        <f>J107+K107</f>
        <v>13</v>
      </c>
      <c r="M107" s="1">
        <f>IF(ISERROR(VLOOKUP(C107,$AL$2:$AM$95,2,FALSE)),0,VLOOKUP(C107,$AL$2:$AM$95,2,FALSE))</f>
        <v>0</v>
      </c>
      <c r="N107" s="1">
        <f>L107+M107</f>
        <v>13</v>
      </c>
      <c r="O107" s="1">
        <f>IF(ISERROR(VLOOKUP(C107,$AO$2:$AP$100,2,FALSE)),0,VLOOKUP(C107,$AO$2:$AP$100,2,FALSE))</f>
        <v>0</v>
      </c>
      <c r="P107" s="1">
        <f>N107+O107</f>
        <v>13</v>
      </c>
      <c r="Q107" s="1">
        <f>IF(ISERROR(VLOOKUP(C107,$W$2:$X$105,2,FALSE)),0,VLOOKUP(C107,$W$2:$X$105,2,FALSE))</f>
        <v>0</v>
      </c>
      <c r="R107" s="1">
        <f>P107+Q107</f>
        <v>13</v>
      </c>
    </row>
    <row r="108" spans="1:51" x14ac:dyDescent="0.25">
      <c r="A108" s="1" t="s">
        <v>572</v>
      </c>
      <c r="B108" s="1" t="s">
        <v>974</v>
      </c>
      <c r="C108" s="1" t="str">
        <f>A108&amp;" "&amp;B108</f>
        <v>Nick Henrys</v>
      </c>
      <c r="D108" s="7">
        <v>0</v>
      </c>
      <c r="E108" s="7">
        <v>2</v>
      </c>
      <c r="F108" s="7">
        <f>IF(E108=" ",0+D108,D108+E108)</f>
        <v>2</v>
      </c>
      <c r="G108" s="1">
        <f>IF(ISERROR(VLOOKUP(C108,$AC$2:$AD$94,2,FALSE)),0,VLOOKUP(C108,$AC$2:$AD$94,2,FALSE))</f>
        <v>0</v>
      </c>
      <c r="H108" s="1">
        <f>F108+G108</f>
        <v>2</v>
      </c>
      <c r="I108" s="1">
        <f>IF(ISERROR(VLOOKUP(C108,$AF$2:$AG$94,2,FALSE)),0,VLOOKUP(C108,$AF$2:$AG$94,2,FALSE))</f>
        <v>0</v>
      </c>
      <c r="J108" s="1">
        <f>H108+I108</f>
        <v>2</v>
      </c>
      <c r="K108" s="1">
        <f>IF(ISERROR(VLOOKUP(C108,$AI$2:$AJ$95,2,FALSE)),0,VLOOKUP(C108,$AI$2:$AJ$95,2,FALSE))</f>
        <v>0</v>
      </c>
      <c r="L108" s="1">
        <f>J108+K108</f>
        <v>2</v>
      </c>
      <c r="M108" s="1">
        <f>IF(ISERROR(VLOOKUP(C108,$AL$2:$AM$95,2,FALSE)),0,VLOOKUP(C108,$AL$2:$AM$95,2,FALSE))</f>
        <v>0</v>
      </c>
      <c r="N108" s="1">
        <f>L108+M108</f>
        <v>2</v>
      </c>
      <c r="O108" s="1">
        <f>IF(ISERROR(VLOOKUP(C108,$AO$2:$AP$100,2,FALSE)),0,VLOOKUP(C108,$AO$2:$AP$100,2,FALSE))</f>
        <v>0</v>
      </c>
      <c r="P108" s="1">
        <f>N108+O108</f>
        <v>2</v>
      </c>
      <c r="Q108" s="1">
        <f>IF(ISERROR(VLOOKUP(C108,$W$2:$X$105,2,FALSE)),0,VLOOKUP(C108,$W$2:$X$105,2,FALSE))</f>
        <v>15</v>
      </c>
      <c r="R108" s="1">
        <f>P108+Q108</f>
        <v>17</v>
      </c>
    </row>
    <row r="109" spans="1:51" x14ac:dyDescent="0.25">
      <c r="A109" s="1" t="s">
        <v>648</v>
      </c>
      <c r="B109" s="1" t="s">
        <v>70</v>
      </c>
      <c r="C109" s="1" t="str">
        <f>A109&amp;" "&amp;B109</f>
        <v>Charlie Hicks</v>
      </c>
      <c r="D109" s="7">
        <v>24</v>
      </c>
      <c r="E109" s="7">
        <v>16</v>
      </c>
      <c r="F109" s="7">
        <f>IF(E109=" ",0+D109,D109+E109)</f>
        <v>40</v>
      </c>
      <c r="G109" s="1">
        <f>IF(ISERROR(VLOOKUP(C109,$AC$2:$AD$94,2,FALSE)),0,VLOOKUP(C109,$AC$2:$AD$94,2,FALSE))</f>
        <v>17</v>
      </c>
      <c r="H109" s="1">
        <f>F109+G109</f>
        <v>57</v>
      </c>
      <c r="I109" s="1">
        <f>IF(ISERROR(VLOOKUP(C109,$AF$2:$AG$94,2,FALSE)),0,VLOOKUP(C109,$AF$2:$AG$94,2,FALSE))</f>
        <v>18</v>
      </c>
      <c r="J109" s="1">
        <f>H109+I109</f>
        <v>75</v>
      </c>
      <c r="K109" s="1">
        <f>IF(ISERROR(VLOOKUP(C109,$AI$2:$AJ$95,2,FALSE)),0,VLOOKUP(C109,$AI$2:$AJ$95,2,FALSE))</f>
        <v>20</v>
      </c>
      <c r="L109" s="1">
        <f>J109+K109</f>
        <v>95</v>
      </c>
      <c r="M109" s="1">
        <f>IF(ISERROR(VLOOKUP(C109,$AL$2:$AM$95,2,FALSE)),0,VLOOKUP(C109,$AL$2:$AM$95,2,FALSE))</f>
        <v>18</v>
      </c>
      <c r="N109" s="1">
        <f>L109+M109</f>
        <v>113</v>
      </c>
      <c r="O109" s="1">
        <f>IF(ISERROR(VLOOKUP(C109,$AO$2:$AP$100,2,FALSE)),0,VLOOKUP(C109,$AO$2:$AP$100,2,FALSE))</f>
        <v>4</v>
      </c>
      <c r="P109" s="1">
        <f>N109+O109</f>
        <v>117</v>
      </c>
      <c r="Q109" s="1">
        <f>IF(ISERROR(VLOOKUP(C109,$W$2:$X$105,2,FALSE)),0,VLOOKUP(C109,$W$2:$X$105,2,FALSE))</f>
        <v>18</v>
      </c>
      <c r="R109" s="1">
        <f>P109+Q109</f>
        <v>135</v>
      </c>
    </row>
    <row r="110" spans="1:51" x14ac:dyDescent="0.25">
      <c r="A110" s="1" t="s">
        <v>649</v>
      </c>
      <c r="B110" s="1" t="s">
        <v>70</v>
      </c>
      <c r="C110" s="1" t="str">
        <f>A110&amp;" "&amp;B110</f>
        <v>Corey Hicks</v>
      </c>
      <c r="D110" s="7">
        <v>31</v>
      </c>
      <c r="E110" s="7">
        <v>17</v>
      </c>
      <c r="F110" s="7">
        <f>IF(E110=" ",0+D110,D110+E110)</f>
        <v>48</v>
      </c>
      <c r="G110" s="1">
        <f>IF(ISERROR(VLOOKUP(C110,$AC$2:$AD$94,2,FALSE)),0,VLOOKUP(C110,$AC$2:$AD$94,2,FALSE))</f>
        <v>17</v>
      </c>
      <c r="H110" s="1">
        <f>F110+G110</f>
        <v>65</v>
      </c>
      <c r="I110" s="1">
        <f>IF(ISERROR(VLOOKUP(C110,$AF$2:$AG$94,2,FALSE)),0,VLOOKUP(C110,$AF$2:$AG$94,2,FALSE))</f>
        <v>19</v>
      </c>
      <c r="J110" s="1">
        <f>H110+I110</f>
        <v>84</v>
      </c>
      <c r="K110" s="1">
        <f>IF(ISERROR(VLOOKUP(C110,$AI$2:$AJ$95,2,FALSE)),0,VLOOKUP(C110,$AI$2:$AJ$95,2,FALSE))</f>
        <v>20</v>
      </c>
      <c r="L110" s="1">
        <f>J110+K110</f>
        <v>104</v>
      </c>
      <c r="M110" s="1">
        <f>IF(ISERROR(VLOOKUP(C110,$AL$2:$AM$95,2,FALSE)),0,VLOOKUP(C110,$AL$2:$AM$95,2,FALSE))</f>
        <v>18</v>
      </c>
      <c r="N110" s="1">
        <f>L110+M110</f>
        <v>122</v>
      </c>
      <c r="O110" s="1">
        <f>IF(ISERROR(VLOOKUP(C110,$AO$2:$AP$100,2,FALSE)),0,VLOOKUP(C110,$AO$2:$AP$100,2,FALSE))</f>
        <v>19</v>
      </c>
      <c r="P110" s="1">
        <f>N110+O110</f>
        <v>141</v>
      </c>
      <c r="Q110" s="1">
        <f>IF(ISERROR(VLOOKUP(C110,$W$2:$X$105,2,FALSE)),0,VLOOKUP(C110,$W$2:$X$105,2,FALSE))</f>
        <v>18</v>
      </c>
      <c r="R110" s="1">
        <f>P110+Q110</f>
        <v>159</v>
      </c>
    </row>
    <row r="111" spans="1:51" x14ac:dyDescent="0.25">
      <c r="A111" s="1" t="s">
        <v>53</v>
      </c>
      <c r="B111" s="1" t="s">
        <v>70</v>
      </c>
      <c r="C111" s="1" t="str">
        <f>A111&amp;" "&amp;B111</f>
        <v>Steve Hicks</v>
      </c>
      <c r="D111" s="7">
        <v>219</v>
      </c>
      <c r="E111" s="7">
        <v>19</v>
      </c>
      <c r="F111" s="7">
        <f>IF(E111=" ",0+D111,D111+E111)</f>
        <v>238</v>
      </c>
      <c r="G111" s="1">
        <f>IF(ISERROR(VLOOKUP(C111,$AC$2:$AD$94,2,FALSE)),0,VLOOKUP(C111,$AC$2:$AD$94,2,FALSE))</f>
        <v>18</v>
      </c>
      <c r="H111" s="1">
        <f>F111+G111</f>
        <v>256</v>
      </c>
      <c r="I111" s="1">
        <f>IF(ISERROR(VLOOKUP(C111,$AF$2:$AG$94,2,FALSE)),0,VLOOKUP(C111,$AF$2:$AG$94,2,FALSE))</f>
        <v>19</v>
      </c>
      <c r="J111" s="1">
        <f>H111+I111</f>
        <v>275</v>
      </c>
      <c r="K111" s="1">
        <f>IF(ISERROR(VLOOKUP(C111,$AI$2:$AJ$95,2,FALSE)),0,VLOOKUP(C111,$AI$2:$AJ$95,2,FALSE))</f>
        <v>19</v>
      </c>
      <c r="L111" s="1">
        <f>J111+K111</f>
        <v>294</v>
      </c>
      <c r="M111" s="1">
        <f>IF(ISERROR(VLOOKUP(C111,$AL$2:$AM$95,2,FALSE)),0,VLOOKUP(C111,$AL$2:$AM$95,2,FALSE))</f>
        <v>21</v>
      </c>
      <c r="N111" s="1">
        <f>L111+M111</f>
        <v>315</v>
      </c>
      <c r="O111" s="1">
        <f>IF(ISERROR(VLOOKUP(C111,$AO$2:$AP$100,2,FALSE)),0,VLOOKUP(C111,$AO$2:$AP$100,2,FALSE))</f>
        <v>18</v>
      </c>
      <c r="P111" s="1">
        <f>N111+O111</f>
        <v>333</v>
      </c>
      <c r="Q111" s="1">
        <f>IF(ISERROR(VLOOKUP(C111,$W$2:$X$105,2,FALSE)),0,VLOOKUP(C111,$W$2:$X$105,2,FALSE))</f>
        <v>18</v>
      </c>
      <c r="R111" s="1">
        <f>P111+Q111</f>
        <v>351</v>
      </c>
    </row>
    <row r="112" spans="1:51" x14ac:dyDescent="0.25">
      <c r="A112" s="1" t="s">
        <v>72</v>
      </c>
      <c r="B112" s="1" t="s">
        <v>70</v>
      </c>
      <c r="C112" s="1" t="str">
        <f>A112&amp;" "&amp;B112</f>
        <v>Tim Hicks</v>
      </c>
      <c r="D112" s="7">
        <v>177</v>
      </c>
      <c r="E112" s="7">
        <v>18</v>
      </c>
      <c r="F112" s="7">
        <f>IF(E112=" ",0+D112,D112+E112)</f>
        <v>195</v>
      </c>
      <c r="G112" s="1">
        <f>IF(ISERROR(VLOOKUP(C112,$AC$2:$AD$94,2,FALSE)),0,VLOOKUP(C112,$AC$2:$AD$94,2,FALSE))</f>
        <v>21</v>
      </c>
      <c r="H112" s="1">
        <f>F112+G112</f>
        <v>216</v>
      </c>
      <c r="I112" s="1">
        <f>IF(ISERROR(VLOOKUP(C112,$AF$2:$AG$94,2,FALSE)),0,VLOOKUP(C112,$AF$2:$AG$94,2,FALSE))</f>
        <v>19</v>
      </c>
      <c r="J112" s="1">
        <f>H112+I112</f>
        <v>235</v>
      </c>
      <c r="K112" s="1">
        <f>IF(ISERROR(VLOOKUP(C112,$AI$2:$AJ$95,2,FALSE)),0,VLOOKUP(C112,$AI$2:$AJ$95,2,FALSE))</f>
        <v>20</v>
      </c>
      <c r="L112" s="1">
        <f>J112+K112</f>
        <v>255</v>
      </c>
      <c r="M112" s="1">
        <f>IF(ISERROR(VLOOKUP(C112,$AL$2:$AM$95,2,FALSE)),0,VLOOKUP(C112,$AL$2:$AM$95,2,FALSE))</f>
        <v>18</v>
      </c>
      <c r="N112" s="1">
        <f>L112+M112</f>
        <v>273</v>
      </c>
      <c r="O112" s="1">
        <f>IF(ISERROR(VLOOKUP(C112,$AO$2:$AP$100,2,FALSE)),0,VLOOKUP(C112,$AO$2:$AP$100,2,FALSE))</f>
        <v>4</v>
      </c>
      <c r="P112" s="1">
        <f>N112+O112</f>
        <v>277</v>
      </c>
      <c r="Q112" s="1">
        <f>IF(ISERROR(VLOOKUP(C112,$W$2:$X$105,2,FALSE)),0,VLOOKUP(C112,$W$2:$X$105,2,FALSE))</f>
        <v>18</v>
      </c>
      <c r="R112" s="1">
        <f>P112+Q112</f>
        <v>295</v>
      </c>
    </row>
    <row r="113" spans="1:18" x14ac:dyDescent="0.25">
      <c r="A113" s="1" t="s">
        <v>55</v>
      </c>
      <c r="B113" s="1" t="s">
        <v>156</v>
      </c>
      <c r="C113" s="1" t="str">
        <f>A113&amp;" "&amp;B113</f>
        <v>Alan Higgins</v>
      </c>
      <c r="D113" s="7">
        <v>11</v>
      </c>
      <c r="E113" s="7">
        <v>0</v>
      </c>
      <c r="F113" s="7">
        <f>IF(E113=" ",0+D113,D113+E113)</f>
        <v>11</v>
      </c>
      <c r="G113" s="1">
        <f>IF(ISERROR(VLOOKUP(C113,$AC$2:$AD$94,2,FALSE)),0,VLOOKUP(C113,$AC$2:$AD$94,2,FALSE))</f>
        <v>0</v>
      </c>
      <c r="H113" s="1">
        <f>F113+G113</f>
        <v>11</v>
      </c>
      <c r="I113" s="1">
        <f>IF(ISERROR(VLOOKUP(C113,$AF$2:$AG$94,2,FALSE)),0,VLOOKUP(C113,$AF$2:$AG$94,2,FALSE))</f>
        <v>0</v>
      </c>
      <c r="J113" s="1">
        <f>H113+I113</f>
        <v>11</v>
      </c>
      <c r="K113" s="1">
        <f>IF(ISERROR(VLOOKUP(C113,$AI$2:$AJ$95,2,FALSE)),0,VLOOKUP(C113,$AI$2:$AJ$95,2,FALSE))</f>
        <v>0</v>
      </c>
      <c r="L113" s="1">
        <f>J113+K113</f>
        <v>11</v>
      </c>
      <c r="M113" s="1">
        <f>IF(ISERROR(VLOOKUP(C113,$AL$2:$AM$95,2,FALSE)),0,VLOOKUP(C113,$AL$2:$AM$95,2,FALSE))</f>
        <v>0</v>
      </c>
      <c r="N113" s="1">
        <f>L113+M113</f>
        <v>11</v>
      </c>
      <c r="O113" s="1">
        <f>IF(ISERROR(VLOOKUP(C113,$AO$2:$AP$100,2,FALSE)),0,VLOOKUP(C113,$AO$2:$AP$100,2,FALSE))</f>
        <v>0</v>
      </c>
      <c r="P113" s="1">
        <f>N113+O113</f>
        <v>11</v>
      </c>
      <c r="Q113" s="1">
        <f>IF(ISERROR(VLOOKUP(C113,$W$2:$X$105,2,FALSE)),0,VLOOKUP(C113,$W$2:$X$105,2,FALSE))</f>
        <v>0</v>
      </c>
      <c r="R113" s="1">
        <f>P113+Q113</f>
        <v>11</v>
      </c>
    </row>
    <row r="114" spans="1:18" x14ac:dyDescent="0.25">
      <c r="A114" s="1" t="s">
        <v>155</v>
      </c>
      <c r="B114" s="1" t="s">
        <v>156</v>
      </c>
      <c r="C114" s="1" t="str">
        <f>A114&amp;" "&amp;B114</f>
        <v>Henry Higgins</v>
      </c>
      <c r="D114" s="7">
        <v>72</v>
      </c>
      <c r="E114" s="7">
        <v>15</v>
      </c>
      <c r="F114" s="7">
        <f>IF(E114=" ",0+D114,D114+E114)</f>
        <v>87</v>
      </c>
      <c r="G114" s="1">
        <f>IF(ISERROR(VLOOKUP(C114,$AC$2:$AD$94,2,FALSE)),0,VLOOKUP(C114,$AC$2:$AD$94,2,FALSE))</f>
        <v>14</v>
      </c>
      <c r="H114" s="1">
        <f>F114+G114</f>
        <v>101</v>
      </c>
      <c r="I114" s="1">
        <f>IF(ISERROR(VLOOKUP(C114,$AF$2:$AG$94,2,FALSE)),0,VLOOKUP(C114,$AF$2:$AG$94,2,FALSE))</f>
        <v>14</v>
      </c>
      <c r="J114" s="1">
        <f>H114+I114</f>
        <v>115</v>
      </c>
      <c r="K114" s="1">
        <f>IF(ISERROR(VLOOKUP(C114,$AI$2:$AJ$95,2,FALSE)),0,VLOOKUP(C114,$AI$2:$AJ$95,2,FALSE))</f>
        <v>18</v>
      </c>
      <c r="L114" s="1">
        <f>J114+K114</f>
        <v>133</v>
      </c>
      <c r="M114" s="1">
        <f>IF(ISERROR(VLOOKUP(C114,$AL$2:$AM$95,2,FALSE)),0,VLOOKUP(C114,$AL$2:$AM$95,2,FALSE))</f>
        <v>21</v>
      </c>
      <c r="N114" s="1">
        <f>L114+M114</f>
        <v>154</v>
      </c>
      <c r="O114" s="1">
        <f>IF(ISERROR(VLOOKUP(C114,$AO$2:$AP$100,2,FALSE)),0,VLOOKUP(C114,$AO$2:$AP$100,2,FALSE))</f>
        <v>18</v>
      </c>
      <c r="P114" s="1">
        <f>N114+O114</f>
        <v>172</v>
      </c>
      <c r="Q114" s="1">
        <f>IF(ISERROR(VLOOKUP(C114,$W$2:$X$105,2,FALSE)),0,VLOOKUP(C114,$W$2:$X$105,2,FALSE))</f>
        <v>15</v>
      </c>
      <c r="R114" s="1">
        <f>P114+Q114</f>
        <v>187</v>
      </c>
    </row>
    <row r="115" spans="1:18" x14ac:dyDescent="0.25">
      <c r="A115" s="1" t="s">
        <v>425</v>
      </c>
      <c r="B115" s="1" t="s">
        <v>203</v>
      </c>
      <c r="C115" s="1" t="str">
        <f>A115&amp;" "&amp;B115</f>
        <v>Jim Higgs</v>
      </c>
      <c r="D115" s="7">
        <v>16</v>
      </c>
      <c r="E115" s="7">
        <v>0</v>
      </c>
      <c r="F115" s="7">
        <f>IF(E115=" ",0+D115,D115+E115)</f>
        <v>16</v>
      </c>
      <c r="G115" s="1">
        <f>IF(ISERROR(VLOOKUP(C115,$AC$2:$AD$94,2,FALSE)),0,VLOOKUP(C115,$AC$2:$AD$94,2,FALSE))</f>
        <v>0</v>
      </c>
      <c r="H115" s="1"/>
      <c r="I115" s="1">
        <f>IF(ISERROR(VLOOKUP(C115,$AF$2:$AG$94,2,FALSE)),0,VLOOKUP(C115,$AF$2:$AG$94,2,FALSE))</f>
        <v>0</v>
      </c>
      <c r="J115" s="1"/>
      <c r="K115" s="1">
        <f>IF(ISERROR(VLOOKUP(C115,$AI$2:$AJ$95,2,FALSE)),0,VLOOKUP(C115,$AI$2:$AJ$95,2,FALSE))</f>
        <v>0</v>
      </c>
      <c r="L115" s="1">
        <f>J115+K115</f>
        <v>0</v>
      </c>
      <c r="M115" s="1">
        <f>IF(ISERROR(VLOOKUP(C115,$AL$2:$AM$95,2,FALSE)),0,VLOOKUP(C115,$AL$2:$AM$95,2,FALSE))</f>
        <v>0</v>
      </c>
      <c r="N115" s="1">
        <f>L115+M115</f>
        <v>0</v>
      </c>
      <c r="O115" s="1">
        <f>IF(ISERROR(VLOOKUP(C115,$AO$2:$AP$100,2,FALSE)),0,VLOOKUP(C115,$AO$2:$AP$100,2,FALSE))</f>
        <v>0</v>
      </c>
      <c r="P115" s="1">
        <f>N115+O115</f>
        <v>0</v>
      </c>
      <c r="Q115" s="1">
        <f>IF(ISERROR(VLOOKUP(C115,$W$2:$X$105,2,FALSE)),0,VLOOKUP(C115,$W$2:$X$105,2,FALSE))</f>
        <v>0</v>
      </c>
      <c r="R115" s="1">
        <f>P115+Q115</f>
        <v>0</v>
      </c>
    </row>
    <row r="116" spans="1:18" x14ac:dyDescent="0.25">
      <c r="A116" s="1" t="s">
        <v>178</v>
      </c>
      <c r="B116" s="1" t="s">
        <v>75</v>
      </c>
      <c r="C116" s="1" t="str">
        <f>A116&amp;" "&amp;B116</f>
        <v>Cooper Hocking</v>
      </c>
      <c r="D116" s="7">
        <v>9</v>
      </c>
      <c r="E116" s="7">
        <v>0</v>
      </c>
      <c r="F116" s="7">
        <f>IF(E116=" ",0+D116,D116+E116)</f>
        <v>9</v>
      </c>
      <c r="G116" s="1">
        <f>IF(ISERROR(VLOOKUP(C116,$AC$2:$AD$94,2,FALSE)),0,VLOOKUP(C116,$AC$2:$AD$94,2,FALSE))</f>
        <v>17</v>
      </c>
      <c r="H116" s="1">
        <f>F116+G116</f>
        <v>26</v>
      </c>
      <c r="I116" s="1">
        <f>IF(ISERROR(VLOOKUP(C116,$AF$2:$AG$94,2,FALSE)),0,VLOOKUP(C116,$AF$2:$AG$94,2,FALSE))</f>
        <v>19</v>
      </c>
      <c r="J116" s="1">
        <f>H116+I116</f>
        <v>45</v>
      </c>
      <c r="K116" s="1">
        <f>IF(ISERROR(VLOOKUP(C116,$AI$2:$AJ$95,2,FALSE)),0,VLOOKUP(C116,$AI$2:$AJ$95,2,FALSE))</f>
        <v>20</v>
      </c>
      <c r="L116" s="1">
        <f>J116+K116</f>
        <v>65</v>
      </c>
      <c r="M116" s="1">
        <f>IF(ISERROR(VLOOKUP(C116,$AL$2:$AM$95,2,FALSE)),0,VLOOKUP(C116,$AL$2:$AM$95,2,FALSE))</f>
        <v>18</v>
      </c>
      <c r="N116" s="1">
        <f>L116+M116</f>
        <v>83</v>
      </c>
      <c r="O116" s="1">
        <f>IF(ISERROR(VLOOKUP(C116,$AO$2:$AP$100,2,FALSE)),0,VLOOKUP(C116,$AO$2:$AP$100,2,FALSE))</f>
        <v>19</v>
      </c>
      <c r="P116" s="1">
        <f>N116+O116</f>
        <v>102</v>
      </c>
      <c r="Q116" s="1">
        <f>IF(ISERROR(VLOOKUP(C116,$W$2:$X$105,2,FALSE)),0,VLOOKUP(C116,$W$2:$X$105,2,FALSE))</f>
        <v>17</v>
      </c>
      <c r="R116" s="1">
        <f>P116+Q116</f>
        <v>119</v>
      </c>
    </row>
    <row r="117" spans="1:18" x14ac:dyDescent="0.25">
      <c r="A117" s="1" t="s">
        <v>74</v>
      </c>
      <c r="B117" s="1" t="s">
        <v>75</v>
      </c>
      <c r="C117" s="1" t="str">
        <f>A117&amp;" "&amp;B117</f>
        <v>Ken Hocking</v>
      </c>
      <c r="D117" s="7">
        <v>32</v>
      </c>
      <c r="E117" s="7">
        <v>0</v>
      </c>
      <c r="F117" s="7">
        <f>IF(E117=" ",0+D117,D117+E117)</f>
        <v>32</v>
      </c>
      <c r="G117" s="1">
        <f>IF(ISERROR(VLOOKUP(C117,$AC$2:$AD$94,2,FALSE)),0,VLOOKUP(C117,$AC$2:$AD$94,2,FALSE))</f>
        <v>0</v>
      </c>
      <c r="H117" s="1">
        <f>F117+G117</f>
        <v>32</v>
      </c>
      <c r="I117" s="1">
        <f>IF(ISERROR(VLOOKUP(C117,$AF$2:$AG$94,2,FALSE)),0,VLOOKUP(C117,$AF$2:$AG$94,2,FALSE))</f>
        <v>0</v>
      </c>
      <c r="J117" s="1">
        <f>H117+I117</f>
        <v>32</v>
      </c>
      <c r="K117" s="1">
        <f>IF(ISERROR(VLOOKUP(C117,$AI$2:$AJ$95,2,FALSE)),0,VLOOKUP(C117,$AI$2:$AJ$95,2,FALSE))</f>
        <v>0</v>
      </c>
      <c r="L117" s="1">
        <f>J117+K117</f>
        <v>32</v>
      </c>
      <c r="M117" s="1">
        <f>IF(ISERROR(VLOOKUP(C117,$AL$2:$AM$95,2,FALSE)),0,VLOOKUP(C117,$AL$2:$AM$95,2,FALSE))</f>
        <v>0</v>
      </c>
      <c r="N117" s="1">
        <f>L117+M117</f>
        <v>32</v>
      </c>
      <c r="O117" s="1">
        <f>IF(ISERROR(VLOOKUP(C117,$AO$2:$AP$100,2,FALSE)),0,VLOOKUP(C117,$AO$2:$AP$100,2,FALSE))</f>
        <v>0</v>
      </c>
      <c r="P117" s="1">
        <f>N117+O117</f>
        <v>32</v>
      </c>
      <c r="Q117" s="1">
        <f>IF(ISERROR(VLOOKUP(C117,$W$2:$X$105,2,FALSE)),0,VLOOKUP(C117,$W$2:$X$105,2,FALSE))</f>
        <v>0</v>
      </c>
      <c r="R117" s="1">
        <f>P117+Q117</f>
        <v>32</v>
      </c>
    </row>
    <row r="118" spans="1:18" x14ac:dyDescent="0.25">
      <c r="A118" s="1" t="s">
        <v>95</v>
      </c>
      <c r="B118" s="1" t="s">
        <v>75</v>
      </c>
      <c r="C118" s="1" t="str">
        <f>A118&amp;" "&amp;B118</f>
        <v>Mike Hocking</v>
      </c>
      <c r="D118" s="7">
        <v>102</v>
      </c>
      <c r="E118" s="7">
        <v>0</v>
      </c>
      <c r="F118" s="7">
        <f>IF(E118=" ",0+D118,D118+E118)</f>
        <v>102</v>
      </c>
      <c r="G118" s="1">
        <f>IF(ISERROR(VLOOKUP(C118,$AC$2:$AD$94,2,FALSE)),0,VLOOKUP(C118,$AC$2:$AD$94,2,FALSE))</f>
        <v>0</v>
      </c>
      <c r="H118" s="1">
        <f>F118+G118</f>
        <v>102</v>
      </c>
      <c r="I118" s="1">
        <f>IF(ISERROR(VLOOKUP(C118,$AF$2:$AG$94,2,FALSE)),0,VLOOKUP(C118,$AF$2:$AG$94,2,FALSE))</f>
        <v>0</v>
      </c>
      <c r="J118" s="1">
        <f>H118+I118</f>
        <v>102</v>
      </c>
      <c r="K118" s="1">
        <f>IF(ISERROR(VLOOKUP(C118,$AI$2:$AJ$95,2,FALSE)),0,VLOOKUP(C118,$AI$2:$AJ$95,2,FALSE))</f>
        <v>0</v>
      </c>
      <c r="L118" s="1">
        <f>J118+K118</f>
        <v>102</v>
      </c>
      <c r="M118" s="1">
        <f>IF(ISERROR(VLOOKUP(C118,$AL$2:$AM$95,2,FALSE)),0,VLOOKUP(C118,$AL$2:$AM$95,2,FALSE))</f>
        <v>0</v>
      </c>
      <c r="N118" s="1">
        <f>L118+M118</f>
        <v>102</v>
      </c>
      <c r="O118" s="1">
        <f>IF(ISERROR(VLOOKUP(C118,$AO$2:$AP$100,2,FALSE)),0,VLOOKUP(C118,$AO$2:$AP$100,2,FALSE))</f>
        <v>0</v>
      </c>
      <c r="P118" s="1">
        <f>N118+O118</f>
        <v>102</v>
      </c>
      <c r="Q118" s="1">
        <f>IF(ISERROR(VLOOKUP(C118,$W$2:$X$105,2,FALSE)),0,VLOOKUP(C118,$W$2:$X$105,2,FALSE))</f>
        <v>0</v>
      </c>
      <c r="R118" s="1">
        <f>P118+Q118</f>
        <v>102</v>
      </c>
    </row>
    <row r="119" spans="1:18" x14ac:dyDescent="0.25">
      <c r="A119" s="1" t="s">
        <v>35</v>
      </c>
      <c r="B119" s="1" t="s">
        <v>75</v>
      </c>
      <c r="C119" s="1" t="str">
        <f>A119&amp;" "&amp;B119</f>
        <v>Scott Hocking</v>
      </c>
      <c r="D119" s="7">
        <v>85</v>
      </c>
      <c r="E119" s="7">
        <v>0</v>
      </c>
      <c r="F119" s="7">
        <f>IF(E119=" ",0+D119,D119+E119)</f>
        <v>85</v>
      </c>
      <c r="G119" s="1">
        <f>IF(ISERROR(VLOOKUP(C119,$AC$2:$AD$94,2,FALSE)),0,VLOOKUP(C119,$AC$2:$AD$94,2,FALSE))</f>
        <v>16</v>
      </c>
      <c r="H119" s="1">
        <f>F119+G119</f>
        <v>101</v>
      </c>
      <c r="I119" s="1">
        <f>IF(ISERROR(VLOOKUP(C119,$AF$2:$AG$94,2,FALSE)),0,VLOOKUP(C119,$AF$2:$AG$94,2,FALSE))</f>
        <v>9</v>
      </c>
      <c r="J119" s="1">
        <f>H119+I119</f>
        <v>110</v>
      </c>
      <c r="K119" s="1">
        <f>IF(ISERROR(VLOOKUP(C119,$AI$2:$AJ$95,2,FALSE)),0,VLOOKUP(C119,$AI$2:$AJ$95,2,FALSE))</f>
        <v>0</v>
      </c>
      <c r="L119" s="1">
        <f>J119+K119</f>
        <v>110</v>
      </c>
      <c r="M119" s="1">
        <f>IF(ISERROR(VLOOKUP(C119,$AL$2:$AM$95,2,FALSE)),0,VLOOKUP(C119,$AL$2:$AM$95,2,FALSE))</f>
        <v>4</v>
      </c>
      <c r="N119" s="1">
        <f>L119+M119</f>
        <v>114</v>
      </c>
      <c r="O119" s="1">
        <f>IF(ISERROR(VLOOKUP(C119,$AO$2:$AP$100,2,FALSE)),0,VLOOKUP(C119,$AO$2:$AP$100,2,FALSE))</f>
        <v>12</v>
      </c>
      <c r="P119" s="1">
        <f>N119+O119</f>
        <v>126</v>
      </c>
      <c r="Q119" s="1">
        <f>IF(ISERROR(VLOOKUP(C119,$W$2:$X$105,2,FALSE)),0,VLOOKUP(C119,$W$2:$X$105,2,FALSE))</f>
        <v>0</v>
      </c>
      <c r="R119" s="1">
        <f>P119+Q119</f>
        <v>126</v>
      </c>
    </row>
    <row r="120" spans="1:18" x14ac:dyDescent="0.25">
      <c r="A120" s="1" t="s">
        <v>116</v>
      </c>
      <c r="B120" s="1" t="s">
        <v>684</v>
      </c>
      <c r="C120" s="1" t="str">
        <f>A120&amp;" "&amp;B120</f>
        <v>Sean Holloway</v>
      </c>
      <c r="D120" s="7">
        <v>7</v>
      </c>
      <c r="E120" s="7">
        <v>0</v>
      </c>
      <c r="F120" s="7">
        <f>IF(E120=" ",0+D120,D120+E120)</f>
        <v>7</v>
      </c>
      <c r="G120" s="1">
        <f>IF(ISERROR(VLOOKUP(C120,$AC$2:$AD$94,2,FALSE)),0,VLOOKUP(C120,$AC$2:$AD$94,2,FALSE))</f>
        <v>0</v>
      </c>
      <c r="H120" s="1">
        <f>F120+G120</f>
        <v>7</v>
      </c>
      <c r="I120" s="1">
        <f>IF(ISERROR(VLOOKUP(C120,$AF$2:$AG$94,2,FALSE)),0,VLOOKUP(C120,$AF$2:$AG$94,2,FALSE))</f>
        <v>0</v>
      </c>
      <c r="J120" s="1">
        <f>H120+I120</f>
        <v>7</v>
      </c>
      <c r="K120" s="1">
        <f>IF(ISERROR(VLOOKUP(C120,$AI$2:$AJ$95,2,FALSE)),0,VLOOKUP(C120,$AI$2:$AJ$95,2,FALSE))</f>
        <v>0</v>
      </c>
      <c r="L120" s="1">
        <f>J120+K120</f>
        <v>7</v>
      </c>
      <c r="M120" s="1">
        <f>IF(ISERROR(VLOOKUP(C120,$AL$2:$AM$95,2,FALSE)),0,VLOOKUP(C120,$AL$2:$AM$95,2,FALSE))</f>
        <v>0</v>
      </c>
      <c r="N120" s="1">
        <f>L120+M120</f>
        <v>7</v>
      </c>
      <c r="O120" s="1">
        <f>IF(ISERROR(VLOOKUP(C120,$AO$2:$AP$100,2,FALSE)),0,VLOOKUP(C120,$AO$2:$AP$100,2,FALSE))</f>
        <v>0</v>
      </c>
      <c r="P120" s="1">
        <f>N120+O120</f>
        <v>7</v>
      </c>
      <c r="Q120" s="1">
        <f>IF(ISERROR(VLOOKUP(C120,$W$2:$X$105,2,FALSE)),0,VLOOKUP(C120,$W$2:$X$105,2,FALSE))</f>
        <v>0</v>
      </c>
      <c r="R120" s="1">
        <f>P120+Q120</f>
        <v>7</v>
      </c>
    </row>
    <row r="121" spans="1:18" x14ac:dyDescent="0.25">
      <c r="A121" s="1" t="s">
        <v>685</v>
      </c>
      <c r="B121" s="1" t="s">
        <v>684</v>
      </c>
      <c r="C121" s="1" t="str">
        <f>A121&amp;" "&amp;B121</f>
        <v>Victor Holloway</v>
      </c>
      <c r="D121" s="7">
        <v>2</v>
      </c>
      <c r="E121" s="7">
        <v>0</v>
      </c>
      <c r="F121" s="7">
        <f>IF(E121=" ",0+D121,D121+E121)</f>
        <v>2</v>
      </c>
      <c r="G121" s="1">
        <f>IF(ISERROR(VLOOKUP(C121,$AC$2:$AD$94,2,FALSE)),0,VLOOKUP(C121,$AC$2:$AD$94,2,FALSE))</f>
        <v>0</v>
      </c>
      <c r="H121" s="1">
        <f>F121+G121</f>
        <v>2</v>
      </c>
      <c r="I121" s="1">
        <f>IF(ISERROR(VLOOKUP(C121,$AF$2:$AG$94,2,FALSE)),0,VLOOKUP(C121,$AF$2:$AG$94,2,FALSE))</f>
        <v>0</v>
      </c>
      <c r="J121" s="1">
        <f>H121+I121</f>
        <v>2</v>
      </c>
      <c r="K121" s="1">
        <f>IF(ISERROR(VLOOKUP(C121,$AI$2:$AJ$95,2,FALSE)),0,VLOOKUP(C121,$AI$2:$AJ$95,2,FALSE))</f>
        <v>0</v>
      </c>
      <c r="L121" s="1">
        <f>J121+K121</f>
        <v>2</v>
      </c>
      <c r="M121" s="1">
        <f>IF(ISERROR(VLOOKUP(C121,$AL$2:$AM$95,2,FALSE)),0,VLOOKUP(C121,$AL$2:$AM$95,2,FALSE))</f>
        <v>0</v>
      </c>
      <c r="N121" s="1">
        <f>L121+M121</f>
        <v>2</v>
      </c>
      <c r="O121" s="1">
        <f>IF(ISERROR(VLOOKUP(C121,$AO$2:$AP$100,2,FALSE)),0,VLOOKUP(C121,$AO$2:$AP$100,2,FALSE))</f>
        <v>0</v>
      </c>
      <c r="P121" s="1">
        <f>N121+O121</f>
        <v>2</v>
      </c>
      <c r="Q121" s="1">
        <f>IF(ISERROR(VLOOKUP(C121,$W$2:$X$105,2,FALSE)),0,VLOOKUP(C121,$W$2:$X$105,2,FALSE))</f>
        <v>0</v>
      </c>
      <c r="R121" s="1">
        <f>P121+Q121</f>
        <v>2</v>
      </c>
    </row>
    <row r="122" spans="1:18" x14ac:dyDescent="0.25">
      <c r="A122" s="1" t="s">
        <v>77</v>
      </c>
      <c r="B122" s="1" t="s">
        <v>78</v>
      </c>
      <c r="C122" s="1" t="str">
        <f>A122&amp;" "&amp;B122</f>
        <v>Richard Hooper</v>
      </c>
      <c r="D122" s="7">
        <v>525</v>
      </c>
      <c r="E122" s="7">
        <v>19</v>
      </c>
      <c r="F122" s="7">
        <f>IF(E122=" ",0+D122,D122+E122)</f>
        <v>544</v>
      </c>
      <c r="G122" s="1">
        <f>IF(ISERROR(VLOOKUP(C122,$AC$2:$AD$94,2,FALSE)),0,VLOOKUP(C122,$AC$2:$AD$94,2,FALSE))</f>
        <v>18</v>
      </c>
      <c r="H122" s="1">
        <f>F122+G122</f>
        <v>562</v>
      </c>
      <c r="I122" s="1">
        <f>IF(ISERROR(VLOOKUP(C122,$AF$2:$AG$94,2,FALSE)),0,VLOOKUP(C122,$AF$2:$AG$94,2,FALSE))</f>
        <v>19</v>
      </c>
      <c r="J122" s="1">
        <f>H122+I122</f>
        <v>581</v>
      </c>
      <c r="K122" s="1">
        <f>IF(ISERROR(VLOOKUP(C122,$AI$2:$AJ$95,2,FALSE)),0,VLOOKUP(C122,$AI$2:$AJ$95,2,FALSE))</f>
        <v>0</v>
      </c>
      <c r="L122" s="1">
        <f>J122+K122</f>
        <v>581</v>
      </c>
      <c r="M122" s="1">
        <f>IF(ISERROR(VLOOKUP(C122,$AL$2:$AM$95,2,FALSE)),0,VLOOKUP(C122,$AL$2:$AM$95,2,FALSE))</f>
        <v>20</v>
      </c>
      <c r="N122" s="1">
        <f>L122+M122</f>
        <v>601</v>
      </c>
      <c r="O122" s="1">
        <f>IF(ISERROR(VLOOKUP(C122,$AO$2:$AP$100,2,FALSE)),0,VLOOKUP(C122,$AO$2:$AP$100,2,FALSE))</f>
        <v>20</v>
      </c>
      <c r="P122" s="1">
        <f>N122+O122</f>
        <v>621</v>
      </c>
      <c r="Q122" s="1">
        <f>IF(ISERROR(VLOOKUP(C122,$W$2:$X$105,2,FALSE)),0,VLOOKUP(C122,$W$2:$X$105,2,FALSE))</f>
        <v>16</v>
      </c>
      <c r="R122" s="1">
        <f>P122+Q122</f>
        <v>637</v>
      </c>
    </row>
    <row r="123" spans="1:18" x14ac:dyDescent="0.25">
      <c r="A123" s="1" t="s">
        <v>927</v>
      </c>
      <c r="B123" s="1" t="s">
        <v>928</v>
      </c>
      <c r="C123" s="1" t="str">
        <f>A123&amp;" "&amp;B123</f>
        <v>Bing Hui</v>
      </c>
      <c r="D123" s="7"/>
      <c r="E123" s="7"/>
      <c r="F123" s="7"/>
      <c r="G123" s="1">
        <f>IF(ISERROR(VLOOKUP(C123,$AC$2:$AD$94,2,FALSE)),0,VLOOKUP(C123,$AC$2:$AD$94,2,FALSE))</f>
        <v>0</v>
      </c>
      <c r="H123" s="1">
        <f>F123+G123</f>
        <v>0</v>
      </c>
      <c r="I123" s="1">
        <f>IF(ISERROR(VLOOKUP(C123,$AF$2:$AG$94,2,FALSE)),0,VLOOKUP(C123,$AF$2:$AG$94,2,FALSE))</f>
        <v>0</v>
      </c>
      <c r="J123" s="1">
        <f>H123+I123</f>
        <v>0</v>
      </c>
      <c r="K123" s="1">
        <f>IF(ISERROR(VLOOKUP(C123,$AI$2:$AJ$95,2,FALSE)),0,VLOOKUP(C123,$AI$2:$AJ$95,2,FALSE))</f>
        <v>0</v>
      </c>
      <c r="L123" s="1">
        <f>J123+K123</f>
        <v>0</v>
      </c>
      <c r="M123" s="1">
        <f>IF(ISERROR(VLOOKUP(C123,$AL$2:$AM$95,2,FALSE)),0,VLOOKUP(C123,$AL$2:$AM$95,2,FALSE))</f>
        <v>9</v>
      </c>
      <c r="N123" s="1">
        <f>L123+M123</f>
        <v>9</v>
      </c>
      <c r="O123" s="1">
        <f>IF(ISERROR(VLOOKUP(C123,$AO$2:$AP$100,2,FALSE)),0,VLOOKUP(C123,$AO$2:$AP$100,2,FALSE))</f>
        <v>14</v>
      </c>
      <c r="P123" s="1">
        <f>N123+O123</f>
        <v>23</v>
      </c>
      <c r="Q123" s="1">
        <f>IF(ISERROR(VLOOKUP(C123,$W$2:$X$105,2,FALSE)),0,VLOOKUP(C123,$W$2:$X$105,2,FALSE))</f>
        <v>18</v>
      </c>
      <c r="R123" s="1">
        <f>P123+Q123</f>
        <v>41</v>
      </c>
    </row>
    <row r="124" spans="1:18" x14ac:dyDescent="0.25">
      <c r="A124" s="1" t="s">
        <v>55</v>
      </c>
      <c r="B124" s="1" t="s">
        <v>382</v>
      </c>
      <c r="C124" s="1" t="str">
        <f>A124&amp;" "&amp;B124</f>
        <v>Alan Hurst</v>
      </c>
      <c r="D124" s="7">
        <v>91</v>
      </c>
      <c r="E124" s="7">
        <v>18</v>
      </c>
      <c r="F124" s="7">
        <f>IF(E124=" ",0+D124,D124+E124)</f>
        <v>109</v>
      </c>
      <c r="G124" s="1">
        <f>IF(ISERROR(VLOOKUP(C124,$AC$2:$AD$94,2,FALSE)),0,VLOOKUP(C124,$AC$2:$AD$94,2,FALSE))</f>
        <v>21</v>
      </c>
      <c r="H124" s="1">
        <f>F124+G124</f>
        <v>130</v>
      </c>
      <c r="I124" s="1">
        <f>IF(ISERROR(VLOOKUP(C124,$AF$2:$AG$94,2,FALSE)),0,VLOOKUP(C124,$AF$2:$AG$94,2,FALSE))</f>
        <v>19</v>
      </c>
      <c r="J124" s="1">
        <f>H124+I124</f>
        <v>149</v>
      </c>
      <c r="K124" s="1">
        <f>IF(ISERROR(VLOOKUP(C124,$AI$2:$AJ$95,2,FALSE)),0,VLOOKUP(C124,$AI$2:$AJ$95,2,FALSE))</f>
        <v>19</v>
      </c>
      <c r="L124" s="1">
        <f>J124+K124</f>
        <v>168</v>
      </c>
      <c r="M124" s="1">
        <f>IF(ISERROR(VLOOKUP(C124,$AL$2:$AM$95,2,FALSE)),0,VLOOKUP(C124,$AL$2:$AM$95,2,FALSE))</f>
        <v>21</v>
      </c>
      <c r="N124" s="1">
        <f>L124+M124</f>
        <v>189</v>
      </c>
      <c r="O124" s="1">
        <f>IF(ISERROR(VLOOKUP(C124,$AO$2:$AP$100,2,FALSE)),0,VLOOKUP(C124,$AO$2:$AP$100,2,FALSE))</f>
        <v>20</v>
      </c>
      <c r="P124" s="1">
        <f>N124+O124</f>
        <v>209</v>
      </c>
      <c r="Q124" s="1">
        <f>IF(ISERROR(VLOOKUP(C124,$W$2:$X$105,2,FALSE)),0,VLOOKUP(C124,$W$2:$X$105,2,FALSE))</f>
        <v>0</v>
      </c>
      <c r="R124" s="1">
        <f>P124+Q124</f>
        <v>209</v>
      </c>
    </row>
    <row r="125" spans="1:18" x14ac:dyDescent="0.25">
      <c r="A125" s="1" t="s">
        <v>886</v>
      </c>
      <c r="B125" s="1" t="s">
        <v>382</v>
      </c>
      <c r="C125" s="1" t="str">
        <f>A125&amp;" "&amp;B125</f>
        <v>Kylie Hurst</v>
      </c>
      <c r="D125" s="7"/>
      <c r="E125" s="7"/>
      <c r="F125" s="7"/>
      <c r="G125" s="1">
        <f>IF(ISERROR(VLOOKUP(C125,$AC$2:$AD$94,2,FALSE)),0,VLOOKUP(C125,$AC$2:$AD$94,2,FALSE))</f>
        <v>0</v>
      </c>
      <c r="H125" s="1">
        <f>F125+G125</f>
        <v>0</v>
      </c>
      <c r="I125" s="1">
        <f>IF(ISERROR(VLOOKUP(C125,$AF$2:$AG$94,2,FALSE)),0,VLOOKUP(C125,$AF$2:$AG$94,2,FALSE))</f>
        <v>0</v>
      </c>
      <c r="J125" s="1">
        <f>H125+I125</f>
        <v>0</v>
      </c>
      <c r="K125" s="1">
        <f>IF(ISERROR(VLOOKUP(C125,$AI$2:$AJ$95,2,FALSE)),0,VLOOKUP(C125,$AI$2:$AJ$95,2,FALSE))</f>
        <v>15</v>
      </c>
      <c r="L125" s="1">
        <f>J125+K125</f>
        <v>15</v>
      </c>
      <c r="M125" s="1">
        <f>IF(ISERROR(VLOOKUP(C125,$AL$2:$AM$95,2,FALSE)),0,VLOOKUP(C125,$AL$2:$AM$95,2,FALSE))</f>
        <v>13</v>
      </c>
      <c r="N125" s="1">
        <f>L125+M125</f>
        <v>28</v>
      </c>
      <c r="O125" s="1">
        <f>IF(ISERROR(VLOOKUP(C125,$AO$2:$AP$100,2,FALSE)),0,VLOOKUP(C125,$AO$2:$AP$100,2,FALSE))</f>
        <v>0</v>
      </c>
      <c r="P125" s="1">
        <f>N125+O125</f>
        <v>28</v>
      </c>
      <c r="Q125" s="1">
        <f>IF(ISERROR(VLOOKUP(C125,$W$2:$X$105,2,FALSE)),0,VLOOKUP(C125,$W$2:$X$105,2,FALSE))</f>
        <v>0</v>
      </c>
      <c r="R125" s="1">
        <f>P125+Q125</f>
        <v>28</v>
      </c>
    </row>
    <row r="126" spans="1:18" x14ac:dyDescent="0.25">
      <c r="A126" s="1" t="s">
        <v>885</v>
      </c>
      <c r="B126" s="1" t="s">
        <v>382</v>
      </c>
      <c r="C126" s="1" t="str">
        <f>A126&amp;" "&amp;B126</f>
        <v>Tara Hurst</v>
      </c>
      <c r="D126" s="7"/>
      <c r="E126" s="7"/>
      <c r="F126" s="7"/>
      <c r="G126" s="1">
        <f>IF(ISERROR(VLOOKUP(C126,$AC$2:$AD$94,2,FALSE)),0,VLOOKUP(C126,$AC$2:$AD$94,2,FALSE))</f>
        <v>0</v>
      </c>
      <c r="H126" s="1">
        <f>F126+G126</f>
        <v>0</v>
      </c>
      <c r="I126" s="1">
        <f>IF(ISERROR(VLOOKUP(C126,$AF$2:$AG$94,2,FALSE)),0,VLOOKUP(C126,$AF$2:$AG$94,2,FALSE))</f>
        <v>0</v>
      </c>
      <c r="J126" s="1">
        <f>H126+I126</f>
        <v>0</v>
      </c>
      <c r="K126" s="1">
        <f>IF(ISERROR(VLOOKUP(C126,$AI$2:$AJ$95,2,FALSE)),0,VLOOKUP(C126,$AI$2:$AJ$95,2,FALSE))</f>
        <v>15</v>
      </c>
      <c r="L126" s="1">
        <f>J126+K126</f>
        <v>15</v>
      </c>
      <c r="M126" s="1">
        <f>IF(ISERROR(VLOOKUP(C126,$AL$2:$AM$95,2,FALSE)),0,VLOOKUP(C126,$AL$2:$AM$95,2,FALSE))</f>
        <v>14</v>
      </c>
      <c r="N126" s="1">
        <f>L126+M126</f>
        <v>29</v>
      </c>
      <c r="O126" s="1">
        <f>IF(ISERROR(VLOOKUP(C126,$AO$2:$AP$100,2,FALSE)),0,VLOOKUP(C126,$AO$2:$AP$100,2,FALSE))</f>
        <v>16</v>
      </c>
      <c r="P126" s="1">
        <f>N126+O126</f>
        <v>45</v>
      </c>
      <c r="Q126" s="1">
        <f>IF(ISERROR(VLOOKUP(C126,$W$2:$X$105,2,FALSE)),0,VLOOKUP(C126,$W$2:$X$105,2,FALSE))</f>
        <v>0</v>
      </c>
      <c r="R126" s="1">
        <f>P126+Q126</f>
        <v>45</v>
      </c>
    </row>
    <row r="127" spans="1:18" x14ac:dyDescent="0.25">
      <c r="A127" s="1" t="s">
        <v>122</v>
      </c>
      <c r="B127" s="1" t="s">
        <v>426</v>
      </c>
      <c r="C127" s="1" t="str">
        <f>A127&amp;" "&amp;B127</f>
        <v>Peter Hurt</v>
      </c>
      <c r="D127" s="7">
        <v>31</v>
      </c>
      <c r="E127" s="7">
        <v>0</v>
      </c>
      <c r="F127" s="7">
        <f>IF(E127=" ",0+D127,D127+E127)</f>
        <v>31</v>
      </c>
      <c r="G127" s="1">
        <f>IF(ISERROR(VLOOKUP(C127,$AC$2:$AD$94,2,FALSE)),0,VLOOKUP(C127,$AC$2:$AD$94,2,FALSE))</f>
        <v>0</v>
      </c>
      <c r="H127" s="1">
        <f>F127+G127</f>
        <v>31</v>
      </c>
      <c r="I127" s="1">
        <f>IF(ISERROR(VLOOKUP(C127,$AF$2:$AG$94,2,FALSE)),0,VLOOKUP(C127,$AF$2:$AG$94,2,FALSE))</f>
        <v>0</v>
      </c>
      <c r="J127" s="1">
        <f>H127+I127</f>
        <v>31</v>
      </c>
      <c r="K127" s="1">
        <f>IF(ISERROR(VLOOKUP(C127,$AI$2:$AJ$95,2,FALSE)),0,VLOOKUP(C127,$AI$2:$AJ$95,2,FALSE))</f>
        <v>0</v>
      </c>
      <c r="L127" s="1">
        <f>J127+K127</f>
        <v>31</v>
      </c>
      <c r="M127" s="1">
        <f>IF(ISERROR(VLOOKUP(C127,$AL$2:$AM$95,2,FALSE)),0,VLOOKUP(C127,$AL$2:$AM$95,2,FALSE))</f>
        <v>0</v>
      </c>
      <c r="N127" s="1">
        <f>L127+M127</f>
        <v>31</v>
      </c>
      <c r="O127" s="1">
        <f>IF(ISERROR(VLOOKUP(C127,$AO$2:$AP$100,2,FALSE)),0,VLOOKUP(C127,$AO$2:$AP$100,2,FALSE))</f>
        <v>0</v>
      </c>
      <c r="P127" s="1">
        <f>N127+O127</f>
        <v>31</v>
      </c>
      <c r="Q127" s="1">
        <f>IF(ISERROR(VLOOKUP(C127,$W$2:$X$105,2,FALSE)),0,VLOOKUP(C127,$W$2:$X$105,2,FALSE))</f>
        <v>0</v>
      </c>
      <c r="R127" s="1">
        <f>P127+Q127</f>
        <v>31</v>
      </c>
    </row>
    <row r="128" spans="1:18" x14ac:dyDescent="0.25">
      <c r="A128" s="1" t="s">
        <v>409</v>
      </c>
      <c r="B128" s="1" t="s">
        <v>197</v>
      </c>
      <c r="C128" s="1" t="str">
        <f>A128&amp;" "&amp;B128</f>
        <v>Kevin Hutchin</v>
      </c>
      <c r="D128" s="7">
        <v>46</v>
      </c>
      <c r="E128" s="7">
        <v>0</v>
      </c>
      <c r="F128" s="7">
        <f>IF(E128=" ",0+D128,D128+E128)</f>
        <v>46</v>
      </c>
      <c r="G128" s="1">
        <f>IF(ISERROR(VLOOKUP(C128,$AC$2:$AD$94,2,FALSE)),0,VLOOKUP(C128,$AC$2:$AD$94,2,FALSE))</f>
        <v>0</v>
      </c>
      <c r="H128" s="1"/>
      <c r="I128" s="1">
        <f>IF(ISERROR(VLOOKUP(C128,$AF$2:$AG$94,2,FALSE)),0,VLOOKUP(C128,$AF$2:$AG$94,2,FALSE))</f>
        <v>0</v>
      </c>
      <c r="J128" s="1"/>
      <c r="K128" s="1">
        <f>IF(ISERROR(VLOOKUP(C128,$AI$2:$AJ$95,2,FALSE)),0,VLOOKUP(C128,$AI$2:$AJ$95,2,FALSE))</f>
        <v>0</v>
      </c>
      <c r="L128" s="1">
        <f>J128+K128</f>
        <v>0</v>
      </c>
      <c r="M128" s="1">
        <f>IF(ISERROR(VLOOKUP(C128,$AL$2:$AM$95,2,FALSE)),0,VLOOKUP(C128,$AL$2:$AM$95,2,FALSE))</f>
        <v>0</v>
      </c>
      <c r="N128" s="1">
        <f>L128+M128</f>
        <v>0</v>
      </c>
      <c r="O128" s="1">
        <f>IF(ISERROR(VLOOKUP(C128,$AO$2:$AP$100,2,FALSE)),0,VLOOKUP(C128,$AO$2:$AP$100,2,FALSE))</f>
        <v>0</v>
      </c>
      <c r="P128" s="1">
        <f>N128+O128</f>
        <v>0</v>
      </c>
      <c r="Q128" s="1">
        <f>IF(ISERROR(VLOOKUP(C128,$W$2:$X$105,2,FALSE)),0,VLOOKUP(C128,$W$2:$X$105,2,FALSE))</f>
        <v>0</v>
      </c>
      <c r="R128" s="1">
        <f>P128+Q128</f>
        <v>0</v>
      </c>
    </row>
    <row r="129" spans="1:18" x14ac:dyDescent="0.25">
      <c r="A129" s="1" t="s">
        <v>80</v>
      </c>
      <c r="B129" s="1" t="s">
        <v>81</v>
      </c>
      <c r="C129" s="1" t="str">
        <f>A129&amp;" "&amp;B129</f>
        <v>Pat Impagnatiello</v>
      </c>
      <c r="D129" s="7">
        <v>17</v>
      </c>
      <c r="E129" s="7">
        <v>0</v>
      </c>
      <c r="F129" s="7">
        <f>IF(E129=" ",0+D129,D129+E129)</f>
        <v>17</v>
      </c>
      <c r="G129" s="1">
        <f>IF(ISERROR(VLOOKUP(C129,$AC$2:$AD$94,2,FALSE)),0,VLOOKUP(C129,$AC$2:$AD$94,2,FALSE))</f>
        <v>19</v>
      </c>
      <c r="H129" s="1">
        <f>F129+G129</f>
        <v>36</v>
      </c>
      <c r="I129" s="1">
        <f>IF(ISERROR(VLOOKUP(C129,$AF$2:$AG$94,2,FALSE)),0,VLOOKUP(C129,$AF$2:$AG$94,2,FALSE))</f>
        <v>19</v>
      </c>
      <c r="J129" s="1">
        <f>H129+I129</f>
        <v>55</v>
      </c>
      <c r="K129" s="1">
        <f>IF(ISERROR(VLOOKUP(C129,$AI$2:$AJ$95,2,FALSE)),0,VLOOKUP(C129,$AI$2:$AJ$95,2,FALSE))</f>
        <v>20</v>
      </c>
      <c r="L129" s="1">
        <f>J129+K129</f>
        <v>75</v>
      </c>
      <c r="M129" s="1">
        <f>IF(ISERROR(VLOOKUP(C129,$AL$2:$AM$95,2,FALSE)),0,VLOOKUP(C129,$AL$2:$AM$95,2,FALSE))</f>
        <v>18</v>
      </c>
      <c r="N129" s="1">
        <f>L129+M129</f>
        <v>93</v>
      </c>
      <c r="O129" s="1">
        <f>IF(ISERROR(VLOOKUP(C129,$AO$2:$AP$100,2,FALSE)),0,VLOOKUP(C129,$AO$2:$AP$100,2,FALSE))</f>
        <v>19</v>
      </c>
      <c r="P129" s="1">
        <f>N129+O129</f>
        <v>112</v>
      </c>
      <c r="Q129" s="1">
        <f>IF(ISERROR(VLOOKUP(C129,$W$2:$X$105,2,FALSE)),0,VLOOKUP(C129,$W$2:$X$105,2,FALSE))</f>
        <v>11</v>
      </c>
      <c r="R129" s="1">
        <f>P129+Q129</f>
        <v>123</v>
      </c>
    </row>
    <row r="130" spans="1:18" x14ac:dyDescent="0.25">
      <c r="A130" s="1" t="s">
        <v>164</v>
      </c>
      <c r="B130" s="1" t="s">
        <v>749</v>
      </c>
      <c r="C130" s="1" t="str">
        <f>A130&amp;" "&amp;B130</f>
        <v>Greg Jackson</v>
      </c>
      <c r="D130" s="7">
        <v>0</v>
      </c>
      <c r="E130" s="7">
        <v>2</v>
      </c>
      <c r="F130" s="7">
        <f>IF(E130=" ",0+D130,D130+E130)</f>
        <v>2</v>
      </c>
      <c r="G130" s="1">
        <f>IF(ISERROR(VLOOKUP(C130,$AC$2:$AD$94,2,FALSE)),0,VLOOKUP(C130,$AC$2:$AD$94,2,FALSE))</f>
        <v>3</v>
      </c>
      <c r="H130" s="1"/>
      <c r="I130" s="1">
        <f>IF(ISERROR(VLOOKUP(C130,$AF$2:$AG$94,2,FALSE)),0,VLOOKUP(C130,$AF$2:$AG$94,2,FALSE))</f>
        <v>13</v>
      </c>
      <c r="J130" s="1"/>
      <c r="K130" s="1">
        <f>IF(ISERROR(VLOOKUP(C130,$AI$2:$AJ$95,2,FALSE)),0,VLOOKUP(C130,$AI$2:$AJ$95,2,FALSE))</f>
        <v>17</v>
      </c>
      <c r="L130" s="1"/>
      <c r="M130" s="1">
        <f>IF(ISERROR(VLOOKUP(C130,$AL$2:$AM$95,2,FALSE)),0,VLOOKUP(C130,$AL$2:$AM$95,2,FALSE))</f>
        <v>0</v>
      </c>
      <c r="N130" s="1"/>
      <c r="O130" s="1">
        <f>IF(ISERROR(VLOOKUP(C130,$AO$2:$AP$100,2,FALSE)),0,VLOOKUP(C130,$AO$2:$AP$100,2,FALSE))</f>
        <v>0</v>
      </c>
      <c r="P130" s="1">
        <f>N130+O130</f>
        <v>0</v>
      </c>
      <c r="Q130" s="1">
        <f>IF(ISERROR(VLOOKUP(C130,$W$2:$X$105,2,FALSE)),0,VLOOKUP(C130,$W$2:$X$105,2,FALSE))</f>
        <v>0</v>
      </c>
      <c r="R130" s="1">
        <f>P130+Q130</f>
        <v>0</v>
      </c>
    </row>
    <row r="131" spans="1:18" x14ac:dyDescent="0.25">
      <c r="A131" s="1" t="s">
        <v>159</v>
      </c>
      <c r="B131" s="1" t="s">
        <v>888</v>
      </c>
      <c r="C131" s="1" t="str">
        <f>A131&amp;" "&amp;B131</f>
        <v>Sam Janetzki</v>
      </c>
      <c r="D131" s="7"/>
      <c r="E131" s="7"/>
      <c r="F131" s="7"/>
      <c r="G131" s="1">
        <f>IF(ISERROR(VLOOKUP(C131,$AC$2:$AD$94,2,FALSE)),0,VLOOKUP(C131,$AC$2:$AD$94,2,FALSE))</f>
        <v>0</v>
      </c>
      <c r="H131" s="1">
        <f>F131+G131</f>
        <v>0</v>
      </c>
      <c r="I131" s="1">
        <f>IF(ISERROR(VLOOKUP(C131,$AF$2:$AG$94,2,FALSE)),0,VLOOKUP(C131,$AF$2:$AG$94,2,FALSE))</f>
        <v>0</v>
      </c>
      <c r="J131" s="1">
        <f>H131+I131</f>
        <v>0</v>
      </c>
      <c r="K131" s="1">
        <f>IF(ISERROR(VLOOKUP(C131,$AI$2:$AJ$95,2,FALSE)),0,VLOOKUP(C131,$AI$2:$AJ$95,2,FALSE))</f>
        <v>9</v>
      </c>
      <c r="L131" s="1">
        <f>J131+K131</f>
        <v>9</v>
      </c>
      <c r="M131" s="1">
        <f>IF(ISERROR(VLOOKUP(C131,$AL$2:$AM$95,2,FALSE)),0,VLOOKUP(C131,$AL$2:$AM$95,2,FALSE))</f>
        <v>18</v>
      </c>
      <c r="N131" s="1">
        <f>L131+M131</f>
        <v>27</v>
      </c>
      <c r="O131" s="1">
        <f>IF(ISERROR(VLOOKUP(C131,$AO$2:$AP$100,2,FALSE)),0,VLOOKUP(C131,$AO$2:$AP$100,2,FALSE))</f>
        <v>15</v>
      </c>
      <c r="P131" s="1">
        <f>N131+O131</f>
        <v>42</v>
      </c>
      <c r="Q131" s="1">
        <f>IF(ISERROR(VLOOKUP(C131,$W$2:$X$105,2,FALSE)),0,VLOOKUP(C131,$W$2:$X$105,2,FALSE))</f>
        <v>13</v>
      </c>
      <c r="R131" s="1">
        <f>P131+Q131</f>
        <v>55</v>
      </c>
    </row>
    <row r="132" spans="1:18" x14ac:dyDescent="0.25">
      <c r="A132" s="1" t="s">
        <v>427</v>
      </c>
      <c r="B132" s="1" t="s">
        <v>428</v>
      </c>
      <c r="C132" s="1" t="str">
        <f>A132&amp;" "&amp;B132</f>
        <v>Edith Jarman</v>
      </c>
      <c r="D132" s="7">
        <v>4</v>
      </c>
      <c r="E132" s="7">
        <v>0</v>
      </c>
      <c r="F132" s="7">
        <f>IF(E132=" ",0+D132,D132+E132)</f>
        <v>4</v>
      </c>
      <c r="G132" s="1">
        <f>IF(ISERROR(VLOOKUP(C132,$AC$2:$AD$94,2,FALSE)),0,VLOOKUP(C132,$AC$2:$AD$94,2,FALSE))</f>
        <v>0</v>
      </c>
      <c r="H132" s="1">
        <f>F132+G132</f>
        <v>4</v>
      </c>
      <c r="I132" s="1">
        <f>IF(ISERROR(VLOOKUP(C132,$AF$2:$AG$94,2,FALSE)),0,VLOOKUP(C132,$AF$2:$AG$94,2,FALSE))</f>
        <v>0</v>
      </c>
      <c r="J132" s="1">
        <f>H132+I132</f>
        <v>4</v>
      </c>
      <c r="K132" s="1">
        <f>IF(ISERROR(VLOOKUP(C132,$AI$2:$AJ$95,2,FALSE)),0,VLOOKUP(C132,$AI$2:$AJ$95,2,FALSE))</f>
        <v>0</v>
      </c>
      <c r="L132" s="1">
        <f>J132+K132</f>
        <v>4</v>
      </c>
      <c r="M132" s="1">
        <f>IF(ISERROR(VLOOKUP(C132,$AL$2:$AM$95,2,FALSE)),0,VLOOKUP(C132,$AL$2:$AM$95,2,FALSE))</f>
        <v>0</v>
      </c>
      <c r="N132" s="1">
        <f>L132+M132</f>
        <v>4</v>
      </c>
      <c r="O132" s="1">
        <f>IF(ISERROR(VLOOKUP(C132,$AO$2:$AP$100,2,FALSE)),0,VLOOKUP(C132,$AO$2:$AP$100,2,FALSE))</f>
        <v>0</v>
      </c>
      <c r="P132" s="1">
        <f>N132+O132</f>
        <v>4</v>
      </c>
      <c r="Q132" s="1">
        <f>IF(ISERROR(VLOOKUP(C132,$W$2:$X$105,2,FALSE)),0,VLOOKUP(C132,$W$2:$X$105,2,FALSE))</f>
        <v>0</v>
      </c>
      <c r="R132" s="1">
        <f>P132+Q132</f>
        <v>4</v>
      </c>
    </row>
    <row r="133" spans="1:18" x14ac:dyDescent="0.25">
      <c r="A133" s="1" t="s">
        <v>46</v>
      </c>
      <c r="B133" s="1" t="s">
        <v>428</v>
      </c>
      <c r="C133" s="1" t="s">
        <v>1024</v>
      </c>
      <c r="D133" s="7"/>
      <c r="E133" s="7"/>
      <c r="F133" s="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>IF(ISERROR(VLOOKUP(C133,$W$2:$X$105,2,FALSE)),0,VLOOKUP(C133,$W$2:$X$105,2,FALSE))</f>
        <v>18</v>
      </c>
      <c r="R133" s="1">
        <f>P133+Q133</f>
        <v>18</v>
      </c>
    </row>
    <row r="134" spans="1:18" x14ac:dyDescent="0.25">
      <c r="A134" s="1" t="s">
        <v>1055</v>
      </c>
      <c r="B134" s="1" t="s">
        <v>428</v>
      </c>
      <c r="C134" s="1" t="s">
        <v>1025</v>
      </c>
      <c r="D134" s="7"/>
      <c r="E134" s="7"/>
      <c r="F134" s="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>IF(ISERROR(VLOOKUP(C134,$W$2:$X$105,2,FALSE)),0,VLOOKUP(C134,$W$2:$X$105,2,FALSE))</f>
        <v>18</v>
      </c>
      <c r="R134" s="1">
        <f>P134+Q134</f>
        <v>18</v>
      </c>
    </row>
    <row r="135" spans="1:18" x14ac:dyDescent="0.25">
      <c r="A135" s="1" t="s">
        <v>650</v>
      </c>
      <c r="B135" s="1" t="s">
        <v>651</v>
      </c>
      <c r="C135" s="1" t="str">
        <f>A135&amp;" "&amp;B135</f>
        <v>Tamzin Jenke</v>
      </c>
      <c r="D135" s="7">
        <v>19</v>
      </c>
      <c r="E135" s="7">
        <v>0</v>
      </c>
      <c r="F135" s="7">
        <f>IF(E135=" ",0+D135,D135+E135)</f>
        <v>19</v>
      </c>
      <c r="G135" s="1">
        <f>IF(ISERROR(VLOOKUP(C135,$AC$2:$AD$94,2,FALSE)),0,VLOOKUP(C135,$AC$2:$AD$94,2,FALSE))</f>
        <v>0</v>
      </c>
      <c r="H135" s="1">
        <f>F135+G135</f>
        <v>19</v>
      </c>
      <c r="I135" s="1">
        <f>IF(ISERROR(VLOOKUP(C135,$AF$2:$AG$94,2,FALSE)),0,VLOOKUP(C135,$AF$2:$AG$94,2,FALSE))</f>
        <v>0</v>
      </c>
      <c r="J135" s="1">
        <f>H135+I135</f>
        <v>19</v>
      </c>
      <c r="K135" s="1">
        <f>IF(ISERROR(VLOOKUP(C135,$AI$2:$AJ$95,2,FALSE)),0,VLOOKUP(C135,$AI$2:$AJ$95,2,FALSE))</f>
        <v>9</v>
      </c>
      <c r="L135" s="1">
        <f>J135+K135</f>
        <v>28</v>
      </c>
      <c r="M135" s="1">
        <f>IF(ISERROR(VLOOKUP(C135,$AL$2:$AM$95,2,FALSE)),0,VLOOKUP(C135,$AL$2:$AM$95,2,FALSE))</f>
        <v>14</v>
      </c>
      <c r="N135" s="1">
        <f>L135+M135</f>
        <v>42</v>
      </c>
      <c r="O135" s="1">
        <f>IF(ISERROR(VLOOKUP(C135,$AO$2:$AP$100,2,FALSE)),0,VLOOKUP(C135,$AO$2:$AP$100,2,FALSE))</f>
        <v>13</v>
      </c>
      <c r="P135" s="1">
        <f>N135+O135</f>
        <v>55</v>
      </c>
      <c r="Q135" s="1">
        <f>IF(ISERROR(VLOOKUP(C135,$W$2:$X$105,2,FALSE)),0,VLOOKUP(C135,$W$2:$X$105,2,FALSE))</f>
        <v>0</v>
      </c>
      <c r="R135" s="1">
        <f>P135+Q135</f>
        <v>55</v>
      </c>
    </row>
    <row r="136" spans="1:18" x14ac:dyDescent="0.25">
      <c r="A136" s="1" t="s">
        <v>180</v>
      </c>
      <c r="B136" s="1" t="s">
        <v>181</v>
      </c>
      <c r="C136" s="1" t="str">
        <f>A136&amp;" "&amp;B136</f>
        <v>Tom Jesson</v>
      </c>
      <c r="D136" s="7">
        <v>34</v>
      </c>
      <c r="E136" s="7">
        <v>0</v>
      </c>
      <c r="F136" s="7">
        <f>IF(E136=" ",0+D136,D136+E136)</f>
        <v>34</v>
      </c>
      <c r="G136" s="1">
        <f>IF(ISERROR(VLOOKUP(C136,$AC$2:$AD$94,2,FALSE)),0,VLOOKUP(C136,$AC$2:$AD$94,2,FALSE))</f>
        <v>0</v>
      </c>
      <c r="H136" s="1">
        <f>F136+G136</f>
        <v>34</v>
      </c>
      <c r="I136" s="1">
        <f>IF(ISERROR(VLOOKUP(C136,$AF$2:$AG$94,2,FALSE)),0,VLOOKUP(C136,$AF$2:$AG$94,2,FALSE))</f>
        <v>0</v>
      </c>
      <c r="J136" s="1">
        <f>H136+I136</f>
        <v>34</v>
      </c>
      <c r="K136" s="1">
        <f>IF(ISERROR(VLOOKUP(C136,$AI$2:$AJ$95,2,FALSE)),0,VLOOKUP(C136,$AI$2:$AJ$95,2,FALSE))</f>
        <v>0</v>
      </c>
      <c r="L136" s="1">
        <f>J136+K136</f>
        <v>34</v>
      </c>
      <c r="M136" s="1">
        <f>IF(ISERROR(VLOOKUP(C136,$AL$2:$AM$95,2,FALSE)),0,VLOOKUP(C136,$AL$2:$AM$95,2,FALSE))</f>
        <v>0</v>
      </c>
      <c r="N136" s="1">
        <f>L136+M136</f>
        <v>34</v>
      </c>
      <c r="O136" s="1">
        <f>IF(ISERROR(VLOOKUP(C136,$AO$2:$AP$100,2,FALSE)),0,VLOOKUP(C136,$AO$2:$AP$100,2,FALSE))</f>
        <v>0</v>
      </c>
      <c r="P136" s="1">
        <f>N136+O136</f>
        <v>34</v>
      </c>
      <c r="Q136" s="1">
        <f>IF(ISERROR(VLOOKUP(C136,$W$2:$X$105,2,FALSE)),0,VLOOKUP(C136,$W$2:$X$105,2,FALSE))</f>
        <v>0</v>
      </c>
      <c r="R136" s="1">
        <f>P136+Q136</f>
        <v>34</v>
      </c>
    </row>
    <row r="137" spans="1:18" x14ac:dyDescent="0.25">
      <c r="A137" s="1" t="s">
        <v>32</v>
      </c>
      <c r="B137" s="1" t="s">
        <v>429</v>
      </c>
      <c r="C137" s="1" t="str">
        <f>A137&amp;" "&amp;B137</f>
        <v>Chris Johanson</v>
      </c>
      <c r="D137" s="7">
        <v>16</v>
      </c>
      <c r="E137" s="7">
        <v>0</v>
      </c>
      <c r="F137" s="7">
        <f>IF(E137=" ",0+D137,D137+E137)</f>
        <v>16</v>
      </c>
      <c r="G137" s="1">
        <f>IF(ISERROR(VLOOKUP(C137,$AC$2:$AD$94,2,FALSE)),0,VLOOKUP(C137,$AC$2:$AD$94,2,FALSE))</f>
        <v>0</v>
      </c>
      <c r="H137" s="1">
        <f>F137+G137</f>
        <v>16</v>
      </c>
      <c r="I137" s="1">
        <f>IF(ISERROR(VLOOKUP(C137,$AF$2:$AG$94,2,FALSE)),0,VLOOKUP(C137,$AF$2:$AG$94,2,FALSE))</f>
        <v>0</v>
      </c>
      <c r="J137" s="1">
        <f>H137+I137</f>
        <v>16</v>
      </c>
      <c r="K137" s="1">
        <f>IF(ISERROR(VLOOKUP(C137,$AI$2:$AJ$95,2,FALSE)),0,VLOOKUP(C137,$AI$2:$AJ$95,2,FALSE))</f>
        <v>0</v>
      </c>
      <c r="L137" s="1">
        <f>J137+K137</f>
        <v>16</v>
      </c>
      <c r="M137" s="1">
        <f>IF(ISERROR(VLOOKUP(C137,$AL$2:$AM$95,2,FALSE)),0,VLOOKUP(C137,$AL$2:$AM$95,2,FALSE))</f>
        <v>0</v>
      </c>
      <c r="N137" s="1">
        <f>L137+M137</f>
        <v>16</v>
      </c>
      <c r="O137" s="1">
        <f>IF(ISERROR(VLOOKUP(C137,$AO$2:$AP$100,2,FALSE)),0,VLOOKUP(C137,$AO$2:$AP$100,2,FALSE))</f>
        <v>0</v>
      </c>
      <c r="P137" s="1">
        <f>N137+O137</f>
        <v>16</v>
      </c>
      <c r="Q137" s="1">
        <f>IF(ISERROR(VLOOKUP(C137,$W$2:$X$105,2,FALSE)),0,VLOOKUP(C137,$W$2:$X$105,2,FALSE))</f>
        <v>0</v>
      </c>
      <c r="R137" s="1">
        <f>P137+Q137</f>
        <v>16</v>
      </c>
    </row>
    <row r="138" spans="1:18" x14ac:dyDescent="0.25">
      <c r="A138" s="1" t="s">
        <v>1056</v>
      </c>
      <c r="B138" s="1" t="s">
        <v>310</v>
      </c>
      <c r="C138" s="1" t="s">
        <v>1026</v>
      </c>
      <c r="D138" s="7"/>
      <c r="E138" s="7"/>
      <c r="F138" s="7"/>
      <c r="G138" s="1"/>
      <c r="H138" s="1"/>
      <c r="I138" s="1"/>
      <c r="J138" s="1"/>
      <c r="K138" s="1"/>
      <c r="L138" s="1"/>
      <c r="M138" s="1">
        <f>IF(ISERROR(VLOOKUP(C138,$AL$2:$AM$95,2,FALSE)),0,VLOOKUP(C138,$AL$2:$AM$95,2,FALSE))</f>
        <v>0</v>
      </c>
      <c r="N138" s="1">
        <f>L138+M138</f>
        <v>0</v>
      </c>
      <c r="O138" s="1">
        <f>IF(ISERROR(VLOOKUP(C138,$AO$2:$AP$100,2,FALSE)),0,VLOOKUP(C138,$AO$2:$AP$100,2,FALSE))</f>
        <v>0</v>
      </c>
      <c r="P138" s="1">
        <f>N138+O138</f>
        <v>0</v>
      </c>
      <c r="Q138" s="1">
        <f>IF(ISERROR(VLOOKUP(C138,$W$2:$X$105,2,FALSE)),0,VLOOKUP(C138,$W$2:$X$105,2,FALSE))</f>
        <v>12</v>
      </c>
      <c r="R138" s="1">
        <f>P138+Q138</f>
        <v>12</v>
      </c>
    </row>
    <row r="139" spans="1:18" x14ac:dyDescent="0.25">
      <c r="A139" s="1" t="s">
        <v>930</v>
      </c>
      <c r="B139" s="1" t="s">
        <v>310</v>
      </c>
      <c r="C139" s="1" t="str">
        <f>A139&amp;" "&amp;B139</f>
        <v>Olivia Jones</v>
      </c>
      <c r="D139" s="7"/>
      <c r="E139" s="7"/>
      <c r="F139" s="7"/>
      <c r="G139" s="1"/>
      <c r="H139" s="1"/>
      <c r="I139" s="1"/>
      <c r="J139" s="1"/>
      <c r="K139" s="1"/>
      <c r="L139" s="1"/>
      <c r="M139" s="1">
        <f>IF(ISERROR(VLOOKUP(C139,$AL$2:$AM$95,2,FALSE)),0,VLOOKUP(C139,$AL$2:$AM$95,2,FALSE))</f>
        <v>9</v>
      </c>
      <c r="N139" s="1">
        <f>L139+M139</f>
        <v>9</v>
      </c>
      <c r="O139" s="1">
        <f>IF(ISERROR(VLOOKUP(C139,$AO$2:$AP$100,2,FALSE)),0,VLOOKUP(C139,$AO$2:$AP$100,2,FALSE))</f>
        <v>0</v>
      </c>
      <c r="P139" s="1">
        <f>N139+O139</f>
        <v>9</v>
      </c>
      <c r="Q139" s="1">
        <f>IF(ISERROR(VLOOKUP(C139,$W$2:$X$105,2,FALSE)),0,VLOOKUP(C139,$W$2:$X$105,2,FALSE))</f>
        <v>0</v>
      </c>
      <c r="R139" s="1">
        <f>P139+Q139</f>
        <v>9</v>
      </c>
    </row>
    <row r="140" spans="1:18" x14ac:dyDescent="0.25">
      <c r="A140" s="1" t="s">
        <v>686</v>
      </c>
      <c r="B140" s="1" t="s">
        <v>310</v>
      </c>
      <c r="C140" s="1" t="str">
        <f>A140&amp;" "&amp;B140</f>
        <v>Stewart Jones</v>
      </c>
      <c r="D140" s="7">
        <v>17</v>
      </c>
      <c r="E140" s="7">
        <v>18</v>
      </c>
      <c r="F140" s="7">
        <f>IF(E140=" ",0+D140,D140+E140)</f>
        <v>35</v>
      </c>
      <c r="G140" s="1">
        <f>IF(ISERROR(VLOOKUP(C140,$AC$2:$AD$94,2,FALSE)),0,VLOOKUP(C140,$AC$2:$AD$94,2,FALSE))</f>
        <v>19</v>
      </c>
      <c r="H140" s="1">
        <f>F140+G140</f>
        <v>54</v>
      </c>
      <c r="I140" s="1">
        <f>IF(ISERROR(VLOOKUP(C140,$AF$2:$AG$94,2,FALSE)),0,VLOOKUP(C140,$AF$2:$AG$94,2,FALSE))</f>
        <v>16</v>
      </c>
      <c r="J140" s="1">
        <f>H140+I140</f>
        <v>70</v>
      </c>
      <c r="K140" s="1">
        <f>IF(ISERROR(VLOOKUP(C140,$AI$2:$AJ$95,2,FALSE)),0,VLOOKUP(C140,$AI$2:$AJ$95,2,FALSE))</f>
        <v>19</v>
      </c>
      <c r="L140" s="1">
        <f>J140+K140</f>
        <v>89</v>
      </c>
      <c r="M140" s="1">
        <f>IF(ISERROR(VLOOKUP(C140,$AL$2:$AM$95,2,FALSE)),0,VLOOKUP(C140,$AL$2:$AM$95,2,FALSE))</f>
        <v>13</v>
      </c>
      <c r="N140" s="1">
        <f>L140+M140</f>
        <v>102</v>
      </c>
      <c r="O140" s="1">
        <f>IF(ISERROR(VLOOKUP(C140,$AO$2:$AP$100,2,FALSE)),0,VLOOKUP(C140,$AO$2:$AP$100,2,FALSE))</f>
        <v>11</v>
      </c>
      <c r="P140" s="1">
        <f>N140+O140</f>
        <v>113</v>
      </c>
      <c r="Q140" s="1">
        <f>IF(ISERROR(VLOOKUP(C140,$W$2:$X$105,2,FALSE)),0,VLOOKUP(C140,$W$2:$X$105,2,FALSE))</f>
        <v>0</v>
      </c>
      <c r="R140" s="1">
        <f>P140+Q140</f>
        <v>113</v>
      </c>
    </row>
    <row r="141" spans="1:18" x14ac:dyDescent="0.25">
      <c r="A141" s="1" t="s">
        <v>177</v>
      </c>
      <c r="B141" s="1" t="s">
        <v>976</v>
      </c>
      <c r="C141" s="1" t="str">
        <f>A141&amp;" "&amp;B141</f>
        <v>Gary Julian</v>
      </c>
      <c r="D141" s="7"/>
      <c r="E141" s="7"/>
      <c r="F141" s="7"/>
      <c r="G141" s="1">
        <f>IF(ISERROR(VLOOKUP(C141,$AC$2:$AD$94,2,FALSE)),0,VLOOKUP(C141,$AC$2:$AD$94,2,FALSE))</f>
        <v>0</v>
      </c>
      <c r="H141" s="1">
        <f>F141+G141</f>
        <v>0</v>
      </c>
      <c r="I141" s="1">
        <f>IF(ISERROR(VLOOKUP(C141,$AF$2:$AG$94,2,FALSE)),0,VLOOKUP(C141,$AF$2:$AG$94,2,FALSE))</f>
        <v>0</v>
      </c>
      <c r="J141" s="1">
        <f>H141+I141</f>
        <v>0</v>
      </c>
      <c r="K141" s="1">
        <f>IF(ISERROR(VLOOKUP(C141,$AI$2:$AJ$95,2,FALSE)),0,VLOOKUP(C141,$AI$2:$AJ$95,2,FALSE))</f>
        <v>0</v>
      </c>
      <c r="L141" s="1">
        <f>J141+K141</f>
        <v>0</v>
      </c>
      <c r="M141" s="1">
        <f>IF(ISERROR(VLOOKUP(C141,$AL$2:$AM$95,2,FALSE)),0,VLOOKUP(C141,$AL$2:$AM$95,2,FALSE))</f>
        <v>0</v>
      </c>
      <c r="N141" s="1">
        <f>L141+M141</f>
        <v>0</v>
      </c>
      <c r="O141" s="1">
        <f>IF(ISERROR(VLOOKUP(C141,$AO$2:$AP$100,2,FALSE)),0,VLOOKUP(C141,$AO$2:$AP$100,2,FALSE))</f>
        <v>16</v>
      </c>
      <c r="P141" s="1">
        <f>N141+O141</f>
        <v>16</v>
      </c>
      <c r="Q141" s="1">
        <f>IF(ISERROR(VLOOKUP(C141,$W$2:$X$105,2,FALSE)),0,VLOOKUP(C141,$W$2:$X$105,2,FALSE))</f>
        <v>14</v>
      </c>
      <c r="R141" s="1">
        <f>P141+Q141</f>
        <v>30</v>
      </c>
    </row>
    <row r="142" spans="1:18" x14ac:dyDescent="0.25">
      <c r="A142" s="1" t="s">
        <v>37</v>
      </c>
      <c r="B142" s="1" t="s">
        <v>337</v>
      </c>
      <c r="C142" s="1" t="s">
        <v>1027</v>
      </c>
      <c r="D142" s="7"/>
      <c r="E142" s="7"/>
      <c r="F142" s="7"/>
      <c r="G142" s="1">
        <f>IF(ISERROR(VLOOKUP(C142,$AC$2:$AD$94,2,FALSE)),0,VLOOKUP(C142,$AC$2:$AD$94,2,FALSE))</f>
        <v>0</v>
      </c>
      <c r="H142" s="1">
        <f>F142+G142</f>
        <v>0</v>
      </c>
      <c r="I142" s="1">
        <f>IF(ISERROR(VLOOKUP(C142,$AF$2:$AG$94,2,FALSE)),0,VLOOKUP(C142,$AF$2:$AG$94,2,FALSE))</f>
        <v>0</v>
      </c>
      <c r="J142" s="1">
        <f>H142+I142</f>
        <v>0</v>
      </c>
      <c r="K142" s="1">
        <f>IF(ISERROR(VLOOKUP(C142,$AI$2:$AJ$95,2,FALSE)),0,VLOOKUP(C142,$AI$2:$AJ$95,2,FALSE))</f>
        <v>0</v>
      </c>
      <c r="L142" s="1">
        <f>J142+K142</f>
        <v>0</v>
      </c>
      <c r="M142" s="1">
        <f>IF(ISERROR(VLOOKUP(C142,$AL$2:$AM$95,2,FALSE)),0,VLOOKUP(C142,$AL$2:$AM$95,2,FALSE))</f>
        <v>0</v>
      </c>
      <c r="N142" s="1">
        <f>L142+M142</f>
        <v>0</v>
      </c>
      <c r="O142" s="1">
        <f>IF(ISERROR(VLOOKUP(C142,$AO$2:$AP$100,2,FALSE)),0,VLOOKUP(C142,$AO$2:$AP$100,2,FALSE))</f>
        <v>0</v>
      </c>
      <c r="P142" s="1">
        <f>N142+O142</f>
        <v>0</v>
      </c>
      <c r="Q142" s="1">
        <f>IF(ISERROR(VLOOKUP(C142,$W$2:$X$105,2,FALSE)),0,VLOOKUP(C142,$W$2:$X$105,2,FALSE))</f>
        <v>5</v>
      </c>
      <c r="R142" s="1">
        <f>P142+Q142</f>
        <v>5</v>
      </c>
    </row>
    <row r="143" spans="1:18" x14ac:dyDescent="0.25">
      <c r="A143" s="1" t="s">
        <v>383</v>
      </c>
      <c r="B143" s="1" t="s">
        <v>337</v>
      </c>
      <c r="C143" s="1" t="str">
        <f>A143&amp;" "&amp;B143</f>
        <v>Simon Kelly</v>
      </c>
      <c r="D143" s="7">
        <v>39</v>
      </c>
      <c r="E143" s="7">
        <v>10</v>
      </c>
      <c r="F143" s="7">
        <f>IF(E143=" ",0+D143,D143+E143)</f>
        <v>49</v>
      </c>
      <c r="G143" s="1">
        <f>IF(ISERROR(VLOOKUP(C143,$AC$2:$AD$94,2,FALSE)),0,VLOOKUP(C143,$AC$2:$AD$94,2,FALSE))</f>
        <v>8</v>
      </c>
      <c r="H143" s="1">
        <f>F143+G143</f>
        <v>57</v>
      </c>
      <c r="I143" s="1">
        <f>IF(ISERROR(VLOOKUP(C143,$AF$2:$AG$94,2,FALSE)),0,VLOOKUP(C143,$AF$2:$AG$94,2,FALSE))</f>
        <v>11</v>
      </c>
      <c r="J143" s="1">
        <f>H143+I143</f>
        <v>68</v>
      </c>
      <c r="K143" s="1">
        <f>IF(ISERROR(VLOOKUP(C143,$AI$2:$AJ$95,2,FALSE)),0,VLOOKUP(C143,$AI$2:$AJ$95,2,FALSE))</f>
        <v>3</v>
      </c>
      <c r="L143" s="1">
        <f>J143+K143</f>
        <v>71</v>
      </c>
      <c r="M143" s="1">
        <f>IF(ISERROR(VLOOKUP(C143,$AL$2:$AM$95,2,FALSE)),0,VLOOKUP(C143,$AL$2:$AM$95,2,FALSE))</f>
        <v>3</v>
      </c>
      <c r="N143" s="1">
        <f>L143+M143</f>
        <v>74</v>
      </c>
      <c r="O143" s="1">
        <f>IF(ISERROR(VLOOKUP(C143,$AO$2:$AP$100,2,FALSE)),0,VLOOKUP(C143,$AO$2:$AP$100,2,FALSE))</f>
        <v>0</v>
      </c>
      <c r="P143" s="1">
        <f>N143+O143</f>
        <v>74</v>
      </c>
      <c r="Q143" s="1">
        <f>IF(ISERROR(VLOOKUP(C143,$W$2:$X$105,2,FALSE)),0,VLOOKUP(C143,$W$2:$X$105,2,FALSE))</f>
        <v>1</v>
      </c>
      <c r="R143" s="1">
        <f>P143+Q143</f>
        <v>75</v>
      </c>
    </row>
    <row r="144" spans="1:18" x14ac:dyDescent="0.25">
      <c r="A144" s="1" t="s">
        <v>29</v>
      </c>
      <c r="B144" s="1" t="s">
        <v>430</v>
      </c>
      <c r="C144" s="1" t="str">
        <f>A144&amp;" "&amp;B144</f>
        <v>Graham Kenner</v>
      </c>
      <c r="D144" s="7">
        <v>16</v>
      </c>
      <c r="E144" s="7">
        <v>0</v>
      </c>
      <c r="F144" s="7">
        <f>IF(E144=" ",0+D144,D144+E144)</f>
        <v>16</v>
      </c>
      <c r="G144" s="1">
        <f>IF(ISERROR(VLOOKUP(C144,$AC$2:$AD$94,2,FALSE)),0,VLOOKUP(C144,$AC$2:$AD$94,2,FALSE))</f>
        <v>0</v>
      </c>
      <c r="H144" s="1">
        <f>F144+G144</f>
        <v>16</v>
      </c>
      <c r="I144" s="1">
        <f>IF(ISERROR(VLOOKUP(C144,$AF$2:$AG$94,2,FALSE)),0,VLOOKUP(C144,$AF$2:$AG$94,2,FALSE))</f>
        <v>0</v>
      </c>
      <c r="J144" s="1">
        <f>H144+I144</f>
        <v>16</v>
      </c>
      <c r="K144" s="1">
        <f>IF(ISERROR(VLOOKUP(C144,$AI$2:$AJ$95,2,FALSE)),0,VLOOKUP(C144,$AI$2:$AJ$95,2,FALSE))</f>
        <v>0</v>
      </c>
      <c r="L144" s="1">
        <f>J144+K144</f>
        <v>16</v>
      </c>
      <c r="M144" s="1">
        <f>IF(ISERROR(VLOOKUP(C144,$AL$2:$AM$95,2,FALSE)),0,VLOOKUP(C144,$AL$2:$AM$95,2,FALSE))</f>
        <v>0</v>
      </c>
      <c r="N144" s="1">
        <f>L144+M144</f>
        <v>16</v>
      </c>
      <c r="O144" s="1">
        <f>IF(ISERROR(VLOOKUP(C144,$AO$2:$AP$100,2,FALSE)),0,VLOOKUP(C144,$AO$2:$AP$100,2,FALSE))</f>
        <v>0</v>
      </c>
      <c r="P144" s="1">
        <f>N144+O144</f>
        <v>16</v>
      </c>
      <c r="Q144" s="1">
        <f>IF(ISERROR(VLOOKUP(C144,$W$2:$X$105,2,FALSE)),0,VLOOKUP(C144,$W$2:$X$105,2,FALSE))</f>
        <v>0</v>
      </c>
      <c r="R144" s="1">
        <f>P144+Q144</f>
        <v>16</v>
      </c>
    </row>
    <row r="145" spans="1:18" x14ac:dyDescent="0.25">
      <c r="A145" s="1" t="s">
        <v>883</v>
      </c>
      <c r="B145" s="1" t="s">
        <v>884</v>
      </c>
      <c r="C145" s="1" t="str">
        <f>A145&amp;" "&amp;B145</f>
        <v>Joe Kertesz</v>
      </c>
      <c r="D145" s="7"/>
      <c r="E145" s="7"/>
      <c r="F145" s="7"/>
      <c r="G145" s="1">
        <f>IF(ISERROR(VLOOKUP(C145,$AC$2:$AD$94,2,FALSE)),0,VLOOKUP(C145,$AC$2:$AD$94,2,FALSE))</f>
        <v>0</v>
      </c>
      <c r="H145" s="1">
        <f>F145+G145</f>
        <v>0</v>
      </c>
      <c r="I145" s="1">
        <f>IF(ISERROR(VLOOKUP(C145,$AF$2:$AG$94,2,FALSE)),0,VLOOKUP(C145,$AF$2:$AG$94,2,FALSE))</f>
        <v>0</v>
      </c>
      <c r="J145" s="1">
        <f>H145+I145</f>
        <v>0</v>
      </c>
      <c r="K145" s="1">
        <f>IF(ISERROR(VLOOKUP(C145,$AI$2:$AJ$95,2,FALSE)),0,VLOOKUP(C145,$AI$2:$AJ$95,2,FALSE))</f>
        <v>8</v>
      </c>
      <c r="L145" s="1">
        <f>J145+K145</f>
        <v>8</v>
      </c>
      <c r="M145" s="1">
        <f>IF(ISERROR(VLOOKUP(C145,$AL$2:$AM$95,2,FALSE)),0,VLOOKUP(C145,$AL$2:$AM$95,2,FALSE))</f>
        <v>4</v>
      </c>
      <c r="N145" s="1">
        <f>L145+M145</f>
        <v>12</v>
      </c>
      <c r="O145" s="1">
        <f>IF(ISERROR(VLOOKUP(C145,$AO$2:$AP$100,2,FALSE)),0,VLOOKUP(C145,$AO$2:$AP$100,2,FALSE))</f>
        <v>0</v>
      </c>
      <c r="P145" s="1">
        <f>N145+O145</f>
        <v>12</v>
      </c>
      <c r="Q145" s="1">
        <f>IF(ISERROR(VLOOKUP(C145,$W$2:$X$105,2,FALSE)),0,VLOOKUP(C145,$W$2:$X$105,2,FALSE))</f>
        <v>0</v>
      </c>
      <c r="R145" s="1">
        <f>P145+Q145</f>
        <v>12</v>
      </c>
    </row>
    <row r="146" spans="1:18" x14ac:dyDescent="0.25">
      <c r="A146" s="1" t="s">
        <v>83</v>
      </c>
      <c r="B146" s="1" t="s">
        <v>84</v>
      </c>
      <c r="C146" s="1" t="str">
        <f>A146&amp;" "&amp;B146</f>
        <v>Toby Keukenmeester</v>
      </c>
      <c r="D146" s="7">
        <v>172</v>
      </c>
      <c r="E146" s="7">
        <v>17</v>
      </c>
      <c r="F146" s="7">
        <f>IF(E146=" ",0+D146,D146+E146)</f>
        <v>189</v>
      </c>
      <c r="G146" s="1">
        <f>IF(ISERROR(VLOOKUP(C146,$AC$2:$AD$94,2,FALSE)),0,VLOOKUP(C146,$AC$2:$AD$94,2,FALSE))</f>
        <v>2</v>
      </c>
      <c r="H146" s="1">
        <f>F146+G146</f>
        <v>191</v>
      </c>
      <c r="I146" s="1">
        <f>IF(ISERROR(VLOOKUP(C146,$AF$2:$AG$94,2,FALSE)),0,VLOOKUP(C146,$AF$2:$AG$94,2,FALSE))</f>
        <v>0</v>
      </c>
      <c r="J146" s="1">
        <f>H146+I146</f>
        <v>191</v>
      </c>
      <c r="K146" s="1">
        <f>IF(ISERROR(VLOOKUP(C146,$AI$2:$AJ$95,2,FALSE)),0,VLOOKUP(C146,$AI$2:$AJ$95,2,FALSE))</f>
        <v>0</v>
      </c>
      <c r="L146" s="1">
        <f>J146+K146</f>
        <v>191</v>
      </c>
      <c r="M146" s="1">
        <f>IF(ISERROR(VLOOKUP(C146,$AL$2:$AM$95,2,FALSE)),0,VLOOKUP(C146,$AL$2:$AM$95,2,FALSE))</f>
        <v>0</v>
      </c>
      <c r="N146" s="1">
        <f>L146+M146</f>
        <v>191</v>
      </c>
      <c r="O146" s="1">
        <f>IF(ISERROR(VLOOKUP(C146,$AO$2:$AP$100,2,FALSE)),0,VLOOKUP(C146,$AO$2:$AP$100,2,FALSE))</f>
        <v>0</v>
      </c>
      <c r="P146" s="1">
        <f>N146+O146</f>
        <v>191</v>
      </c>
      <c r="Q146" s="1">
        <f>IF(ISERROR(VLOOKUP(C146,$W$2:$X$105,2,FALSE)),0,VLOOKUP(C146,$W$2:$X$105,2,FALSE))</f>
        <v>0</v>
      </c>
      <c r="R146" s="1">
        <f>P146+Q146</f>
        <v>191</v>
      </c>
    </row>
    <row r="147" spans="1:18" x14ac:dyDescent="0.25">
      <c r="A147" s="1" t="s">
        <v>777</v>
      </c>
      <c r="B147" s="1" t="s">
        <v>778</v>
      </c>
      <c r="C147" s="1" t="str">
        <f>A147&amp;" "&amp;B147</f>
        <v>Colin King</v>
      </c>
      <c r="D147" s="7">
        <v>0</v>
      </c>
      <c r="E147" s="7">
        <v>0</v>
      </c>
      <c r="F147" s="7">
        <f>IF(E147=" ",0+D147,D147+E147)</f>
        <v>0</v>
      </c>
      <c r="G147" s="1">
        <f>IF(ISERROR(VLOOKUP(C147,$AC$2:$AD$94,2,FALSE)),0,VLOOKUP(C147,$AC$2:$AD$94,2,FALSE))</f>
        <v>7</v>
      </c>
      <c r="H147" s="1">
        <f>F147+G147</f>
        <v>7</v>
      </c>
      <c r="I147" s="1">
        <f>IF(ISERROR(VLOOKUP(C147,$AF$2:$AG$94,2,FALSE)),0,VLOOKUP(C147,$AF$2:$AG$94,2,FALSE))</f>
        <v>0</v>
      </c>
      <c r="J147" s="1">
        <f>H147+I147</f>
        <v>7</v>
      </c>
      <c r="K147" s="1">
        <f>IF(ISERROR(VLOOKUP(C147,$AI$2:$AJ$95,2,FALSE)),0,VLOOKUP(C147,$AI$2:$AJ$95,2,FALSE))</f>
        <v>0</v>
      </c>
      <c r="L147" s="1">
        <f>J147+K147</f>
        <v>7</v>
      </c>
      <c r="M147" s="1">
        <f>IF(ISERROR(VLOOKUP(C147,$AL$2:$AM$95,2,FALSE)),0,VLOOKUP(C147,$AL$2:$AM$95,2,FALSE))</f>
        <v>0</v>
      </c>
      <c r="N147" s="1">
        <f>L147+M147</f>
        <v>7</v>
      </c>
      <c r="O147" s="1">
        <f>IF(ISERROR(VLOOKUP(C147,$AO$2:$AP$100,2,FALSE)),0,VLOOKUP(C147,$AO$2:$AP$100,2,FALSE))</f>
        <v>0</v>
      </c>
      <c r="P147" s="1">
        <f>N147+O147</f>
        <v>7</v>
      </c>
      <c r="Q147" s="1">
        <f>IF(ISERROR(VLOOKUP(C147,$W$2:$X$105,2,FALSE)),0,VLOOKUP(C147,$W$2:$X$105,2,FALSE))</f>
        <v>0</v>
      </c>
      <c r="R147" s="1">
        <f>P147+Q147</f>
        <v>7</v>
      </c>
    </row>
    <row r="148" spans="1:18" x14ac:dyDescent="0.25">
      <c r="A148" s="1" t="s">
        <v>16</v>
      </c>
      <c r="B148" s="1" t="s">
        <v>201</v>
      </c>
      <c r="C148" s="1" t="str">
        <f>A148&amp;" "&amp;B148</f>
        <v>Bob Klose</v>
      </c>
      <c r="D148" s="7">
        <v>30</v>
      </c>
      <c r="E148" s="7">
        <v>0</v>
      </c>
      <c r="F148" s="7">
        <f>IF(E148=" ",0+D148,D148+E148)</f>
        <v>30</v>
      </c>
      <c r="G148" s="1">
        <f>IF(ISERROR(VLOOKUP(C148,$AC$2:$AD$94,2,FALSE)),0,VLOOKUP(C148,$AC$2:$AD$94,2,FALSE))</f>
        <v>0</v>
      </c>
      <c r="H148" s="1">
        <f>F148+G148</f>
        <v>30</v>
      </c>
      <c r="I148" s="1">
        <f>IF(ISERROR(VLOOKUP(C148,$AF$2:$AG$94,2,FALSE)),0,VLOOKUP(C148,$AF$2:$AG$94,2,FALSE))</f>
        <v>0</v>
      </c>
      <c r="J148" s="1">
        <f>H148+I148</f>
        <v>30</v>
      </c>
      <c r="K148" s="1">
        <f>IF(ISERROR(VLOOKUP(C148,$AI$2:$AJ$95,2,FALSE)),0,VLOOKUP(C148,$AI$2:$AJ$95,2,FALSE))</f>
        <v>0</v>
      </c>
      <c r="L148" s="1">
        <f>J148+K148</f>
        <v>30</v>
      </c>
      <c r="M148" s="1">
        <f>IF(ISERROR(VLOOKUP(C148,$AL$2:$AM$95,2,FALSE)),0,VLOOKUP(C148,$AL$2:$AM$95,2,FALSE))</f>
        <v>0</v>
      </c>
      <c r="N148" s="1">
        <f>L148+M148</f>
        <v>30</v>
      </c>
      <c r="O148" s="1">
        <f>IF(ISERROR(VLOOKUP(C148,$AO$2:$AP$100,2,FALSE)),0,VLOOKUP(C148,$AO$2:$AP$100,2,FALSE))</f>
        <v>0</v>
      </c>
      <c r="P148" s="1">
        <f>N148+O148</f>
        <v>30</v>
      </c>
      <c r="Q148" s="1">
        <f>IF(ISERROR(VLOOKUP(C148,$W$2:$X$105,2,FALSE)),0,VLOOKUP(C148,$W$2:$X$105,2,FALSE))</f>
        <v>0</v>
      </c>
      <c r="R148" s="1">
        <f>P148+Q148</f>
        <v>30</v>
      </c>
    </row>
    <row r="149" spans="1:18" x14ac:dyDescent="0.25">
      <c r="A149" s="1" t="s">
        <v>891</v>
      </c>
      <c r="B149" s="1" t="s">
        <v>892</v>
      </c>
      <c r="C149" s="1" t="str">
        <f>A149&amp;" "&amp;B149</f>
        <v>Tracey Kneebone</v>
      </c>
      <c r="D149" s="7"/>
      <c r="E149" s="7"/>
      <c r="F149" s="7"/>
      <c r="G149" s="1"/>
      <c r="H149" s="1"/>
      <c r="I149" s="1"/>
      <c r="J149" s="1"/>
      <c r="K149" s="1">
        <f>IF(ISERROR(VLOOKUP(C149,$AI$2:$AJ$95,2,FALSE)),0,VLOOKUP(C149,$AI$2:$AJ$95,2,FALSE))</f>
        <v>18</v>
      </c>
      <c r="L149" s="1">
        <f>J149+K149</f>
        <v>18</v>
      </c>
      <c r="M149" s="1">
        <f>IF(ISERROR(VLOOKUP(C149,$AL$2:$AM$95,2,FALSE)),0,VLOOKUP(C149,$AL$2:$AM$95,2,FALSE))</f>
        <v>16</v>
      </c>
      <c r="N149" s="1">
        <f>L149+M149</f>
        <v>34</v>
      </c>
      <c r="O149" s="1">
        <f>IF(ISERROR(VLOOKUP(C149,$AO$2:$AP$100,2,FALSE)),0,VLOOKUP(C149,$AO$2:$AP$100,2,FALSE))</f>
        <v>12</v>
      </c>
      <c r="P149" s="1">
        <f>N149+O149</f>
        <v>46</v>
      </c>
      <c r="Q149" s="1">
        <f>IF(ISERROR(VLOOKUP(C149,$W$2:$X$105,2,FALSE)),0,VLOOKUP(C149,$W$2:$X$105,2,FALSE))</f>
        <v>17</v>
      </c>
      <c r="R149" s="1">
        <f>P149+Q149</f>
        <v>63</v>
      </c>
    </row>
    <row r="150" spans="1:18" x14ac:dyDescent="0.25">
      <c r="A150" s="1" t="s">
        <v>86</v>
      </c>
      <c r="B150" s="1" t="s">
        <v>87</v>
      </c>
      <c r="C150" s="1" t="str">
        <f>A150&amp;" "&amp;B150</f>
        <v>Ashley Koch</v>
      </c>
      <c r="D150" s="7">
        <v>82</v>
      </c>
      <c r="E150" s="7">
        <v>0</v>
      </c>
      <c r="F150" s="7">
        <f>IF(E150=" ",0+D150,D150+E150)</f>
        <v>82</v>
      </c>
      <c r="G150" s="1">
        <f>IF(ISERROR(VLOOKUP(C150,$AC$2:$AD$94,2,FALSE)),0,VLOOKUP(C150,$AC$2:$AD$94,2,FALSE))</f>
        <v>0</v>
      </c>
      <c r="H150" s="1">
        <f>F150+G150</f>
        <v>82</v>
      </c>
      <c r="I150" s="1">
        <f>IF(ISERROR(VLOOKUP(C150,$AF$2:$AG$94,2,FALSE)),0,VLOOKUP(C150,$AF$2:$AG$94,2,FALSE))</f>
        <v>0</v>
      </c>
      <c r="J150" s="1">
        <f>H150+I150</f>
        <v>82</v>
      </c>
      <c r="K150" s="1">
        <f>IF(ISERROR(VLOOKUP(C150,$AI$2:$AJ$95,2,FALSE)),0,VLOOKUP(C150,$AI$2:$AJ$95,2,FALSE))</f>
        <v>0</v>
      </c>
      <c r="L150" s="1">
        <f>J150+K150</f>
        <v>82</v>
      </c>
      <c r="M150" s="1">
        <f>IF(ISERROR(VLOOKUP(C150,$AL$2:$AM$95,2,FALSE)),0,VLOOKUP(C150,$AL$2:$AM$95,2,FALSE))</f>
        <v>0</v>
      </c>
      <c r="N150" s="1">
        <f>L150+M150</f>
        <v>82</v>
      </c>
      <c r="O150" s="1">
        <f>IF(ISERROR(VLOOKUP(C150,$AO$2:$AP$100,2,FALSE)),0,VLOOKUP(C150,$AO$2:$AP$100,2,FALSE))</f>
        <v>0</v>
      </c>
      <c r="P150" s="1">
        <f>N150+O150</f>
        <v>82</v>
      </c>
      <c r="Q150" s="1">
        <f>IF(ISERROR(VLOOKUP(C150,$W$2:$X$105,2,FALSE)),0,VLOOKUP(C150,$W$2:$X$105,2,FALSE))</f>
        <v>0</v>
      </c>
      <c r="R150" s="1">
        <f>P150+Q150</f>
        <v>82</v>
      </c>
    </row>
    <row r="151" spans="1:18" x14ac:dyDescent="0.25">
      <c r="A151" s="1" t="s">
        <v>129</v>
      </c>
      <c r="B151" s="1" t="s">
        <v>537</v>
      </c>
      <c r="C151" s="1" t="str">
        <f>A151&amp;" "&amp;B151</f>
        <v>Jeff Krebbekx</v>
      </c>
      <c r="D151" s="7">
        <v>53</v>
      </c>
      <c r="E151" s="7">
        <v>19</v>
      </c>
      <c r="F151" s="7">
        <f>IF(E151=" ",0+D151,D151+E151)</f>
        <v>72</v>
      </c>
      <c r="G151" s="1">
        <f>IF(ISERROR(VLOOKUP(C151,$AC$2:$AD$94,2,FALSE)),0,VLOOKUP(C151,$AC$2:$AD$94,2,FALSE))</f>
        <v>18</v>
      </c>
      <c r="H151" s="1">
        <f>F151+G151</f>
        <v>90</v>
      </c>
      <c r="I151" s="1">
        <f>IF(ISERROR(VLOOKUP(C151,$AF$2:$AG$94,2,FALSE)),0,VLOOKUP(C151,$AF$2:$AG$94,2,FALSE))</f>
        <v>0</v>
      </c>
      <c r="J151" s="1">
        <f>H151+I151</f>
        <v>90</v>
      </c>
      <c r="K151" s="1">
        <f>IF(ISERROR(VLOOKUP(C151,$AI$2:$AJ$95,2,FALSE)),0,VLOOKUP(C151,$AI$2:$AJ$95,2,FALSE))</f>
        <v>15</v>
      </c>
      <c r="L151" s="1">
        <f>J151+K151</f>
        <v>105</v>
      </c>
      <c r="M151" s="1">
        <f>IF(ISERROR(VLOOKUP(C151,$AL$2:$AM$95,2,FALSE)),0,VLOOKUP(C151,$AL$2:$AM$95,2,FALSE))</f>
        <v>17</v>
      </c>
      <c r="N151" s="1">
        <f>L151+M151</f>
        <v>122</v>
      </c>
      <c r="O151" s="1">
        <f>IF(ISERROR(VLOOKUP(C151,$AO$2:$AP$100,2,FALSE)),0,VLOOKUP(C151,$AO$2:$AP$100,2,FALSE))</f>
        <v>6</v>
      </c>
      <c r="P151" s="1">
        <f>N151+O151</f>
        <v>128</v>
      </c>
      <c r="Q151" s="1">
        <f>IF(ISERROR(VLOOKUP(C151,$W$2:$X$105,2,FALSE)),0,VLOOKUP(C151,$W$2:$X$105,2,FALSE))</f>
        <v>0</v>
      </c>
      <c r="R151" s="1">
        <f>P151+Q151</f>
        <v>128</v>
      </c>
    </row>
    <row r="152" spans="1:18" x14ac:dyDescent="0.25">
      <c r="A152" s="1" t="s">
        <v>578</v>
      </c>
      <c r="B152" s="1" t="s">
        <v>537</v>
      </c>
      <c r="C152" s="1" t="str">
        <f>A152&amp;" "&amp;B152</f>
        <v>Rachel Krebbekx</v>
      </c>
      <c r="D152" s="7">
        <v>43</v>
      </c>
      <c r="E152" s="7">
        <v>20</v>
      </c>
      <c r="F152" s="7">
        <f>IF(E152=" ",0+D152,D152+E152)</f>
        <v>63</v>
      </c>
      <c r="G152" s="1">
        <f>IF(ISERROR(VLOOKUP(C152,$AC$2:$AD$94,2,FALSE)),0,VLOOKUP(C152,$AC$2:$AD$94,2,FALSE))</f>
        <v>17</v>
      </c>
      <c r="H152" s="1">
        <f>F152+G152</f>
        <v>80</v>
      </c>
      <c r="I152" s="1">
        <f>IF(ISERROR(VLOOKUP(C152,$AF$2:$AG$94,2,FALSE)),0,VLOOKUP(C152,$AF$2:$AG$94,2,FALSE))</f>
        <v>19</v>
      </c>
      <c r="J152" s="1">
        <f>H152+I152</f>
        <v>99</v>
      </c>
      <c r="K152" s="1">
        <f>IF(ISERROR(VLOOKUP(C152,$AI$2:$AJ$95,2,FALSE)),0,VLOOKUP(C152,$AI$2:$AJ$95,2,FALSE))</f>
        <v>20</v>
      </c>
      <c r="L152" s="1">
        <f>J152+K152</f>
        <v>119</v>
      </c>
      <c r="M152" s="1">
        <f>IF(ISERROR(VLOOKUP(C152,$AL$2:$AM$95,2,FALSE)),0,VLOOKUP(C152,$AL$2:$AM$95,2,FALSE))</f>
        <v>21</v>
      </c>
      <c r="N152" s="1">
        <f>L152+M152</f>
        <v>140</v>
      </c>
      <c r="O152" s="1">
        <f>IF(ISERROR(VLOOKUP(C152,$AO$2:$AP$100,2,FALSE)),0,VLOOKUP(C152,$AO$2:$AP$100,2,FALSE))</f>
        <v>19</v>
      </c>
      <c r="P152" s="1">
        <f>N152+O152</f>
        <v>159</v>
      </c>
      <c r="Q152" s="1">
        <f>IF(ISERROR(VLOOKUP(C152,$W$2:$X$105,2,FALSE)),0,VLOOKUP(C152,$W$2:$X$105,2,FALSE))</f>
        <v>17</v>
      </c>
      <c r="R152" s="1">
        <f>P152+Q152</f>
        <v>176</v>
      </c>
    </row>
    <row r="153" spans="1:18" x14ac:dyDescent="0.25">
      <c r="A153" s="1" t="s">
        <v>182</v>
      </c>
      <c r="B153" s="1" t="s">
        <v>183</v>
      </c>
      <c r="C153" s="1" t="str">
        <f>A153&amp;" "&amp;B153</f>
        <v>Albert Kruimel</v>
      </c>
      <c r="D153" s="7">
        <v>88</v>
      </c>
      <c r="E153" s="7">
        <v>0</v>
      </c>
      <c r="F153" s="7">
        <f>IF(E153=" ",0+D153,D153+E153)</f>
        <v>88</v>
      </c>
      <c r="G153" s="1">
        <f>IF(ISERROR(VLOOKUP(C153,$AC$2:$AD$94,2,FALSE)),0,VLOOKUP(C153,$AC$2:$AD$94,2,FALSE))</f>
        <v>0</v>
      </c>
      <c r="H153" s="1">
        <f>F153+G153</f>
        <v>88</v>
      </c>
      <c r="I153" s="1">
        <f>IF(ISERROR(VLOOKUP(C153,$AF$2:$AG$94,2,FALSE)),0,VLOOKUP(C153,$AF$2:$AG$94,2,FALSE))</f>
        <v>0</v>
      </c>
      <c r="J153" s="1">
        <f>H153+I153</f>
        <v>88</v>
      </c>
      <c r="K153" s="1">
        <f>IF(ISERROR(VLOOKUP(C153,$AI$2:$AJ$95,2,FALSE)),0,VLOOKUP(C153,$AI$2:$AJ$95,2,FALSE))</f>
        <v>0</v>
      </c>
      <c r="L153" s="1">
        <f>J153+K153</f>
        <v>88</v>
      </c>
      <c r="M153" s="1">
        <f>IF(ISERROR(VLOOKUP(C153,$AL$2:$AM$95,2,FALSE)),0,VLOOKUP(C153,$AL$2:$AM$95,2,FALSE))</f>
        <v>0</v>
      </c>
      <c r="N153" s="1">
        <f>L153+M153</f>
        <v>88</v>
      </c>
      <c r="O153" s="1">
        <f>IF(ISERROR(VLOOKUP(C153,$AO$2:$AP$100,2,FALSE)),0,VLOOKUP(C153,$AO$2:$AP$100,2,FALSE))</f>
        <v>0</v>
      </c>
      <c r="P153" s="1">
        <f>N153+O153</f>
        <v>88</v>
      </c>
      <c r="Q153" s="1">
        <f>IF(ISERROR(VLOOKUP(C153,$W$2:$X$105,2,FALSE)),0,VLOOKUP(C153,$W$2:$X$105,2,FALSE))</f>
        <v>0</v>
      </c>
      <c r="R153" s="1">
        <f>P153+Q153</f>
        <v>88</v>
      </c>
    </row>
    <row r="154" spans="1:18" x14ac:dyDescent="0.25">
      <c r="A154" s="1" t="s">
        <v>89</v>
      </c>
      <c r="B154" s="1" t="s">
        <v>90</v>
      </c>
      <c r="C154" s="1" t="str">
        <f>A154&amp;" "&amp;B154</f>
        <v>Ron Kuczmarski</v>
      </c>
      <c r="D154" s="7">
        <v>357</v>
      </c>
      <c r="E154" s="7">
        <v>18</v>
      </c>
      <c r="F154" s="7">
        <f>IF(E154=" ",0+D154,D154+E154)</f>
        <v>375</v>
      </c>
      <c r="G154" s="1">
        <f>IF(ISERROR(VLOOKUP(C154,$AC$2:$AD$94,2,FALSE)),0,VLOOKUP(C154,$AC$2:$AD$94,2,FALSE))</f>
        <v>18</v>
      </c>
      <c r="H154" s="1">
        <f>F154+G154</f>
        <v>393</v>
      </c>
      <c r="I154" s="1">
        <f>IF(ISERROR(VLOOKUP(C154,$AF$2:$AG$94,2,FALSE)),0,VLOOKUP(C154,$AF$2:$AG$94,2,FALSE))</f>
        <v>18</v>
      </c>
      <c r="J154" s="1">
        <f>H154+I154</f>
        <v>411</v>
      </c>
      <c r="K154" s="1">
        <f>IF(ISERROR(VLOOKUP(C154,$AI$2:$AJ$95,2,FALSE)),0,VLOOKUP(C154,$AI$2:$AJ$95,2,FALSE))</f>
        <v>19</v>
      </c>
      <c r="L154" s="1">
        <f>J154+K154</f>
        <v>430</v>
      </c>
      <c r="M154" s="1">
        <f>IF(ISERROR(VLOOKUP(C154,$AL$2:$AM$95,2,FALSE)),0,VLOOKUP(C154,$AL$2:$AM$95,2,FALSE))</f>
        <v>20</v>
      </c>
      <c r="N154" s="1">
        <f>L154+M154</f>
        <v>450</v>
      </c>
      <c r="O154" s="1">
        <f>IF(ISERROR(VLOOKUP(C154,$AO$2:$AP$100,2,FALSE)),0,VLOOKUP(C154,$AO$2:$AP$100,2,FALSE))</f>
        <v>18</v>
      </c>
      <c r="P154" s="1">
        <f>N154+O154</f>
        <v>468</v>
      </c>
      <c r="Q154" s="1">
        <f>IF(ISERROR(VLOOKUP(C154,$W$2:$X$105,2,FALSE)),0,VLOOKUP(C154,$W$2:$X$105,2,FALSE))</f>
        <v>18</v>
      </c>
      <c r="R154" s="1">
        <f>P154+Q154</f>
        <v>486</v>
      </c>
    </row>
    <row r="155" spans="1:18" x14ac:dyDescent="0.25">
      <c r="A155" s="1" t="s">
        <v>89</v>
      </c>
      <c r="B155" s="1" t="s">
        <v>233</v>
      </c>
      <c r="C155" s="1" t="str">
        <f>A155&amp;" "&amp;B155</f>
        <v>Ron Kuczmarski Snr</v>
      </c>
      <c r="D155" s="7">
        <v>26</v>
      </c>
      <c r="E155" s="7">
        <v>0</v>
      </c>
      <c r="F155" s="7">
        <f>IF(E155=" ",0+D155,D155+E155)</f>
        <v>26</v>
      </c>
      <c r="G155" s="1">
        <f>IF(ISERROR(VLOOKUP(C155,$AC$2:$AD$94,2,FALSE)),0,VLOOKUP(C155,$AC$2:$AD$94,2,FALSE))</f>
        <v>0</v>
      </c>
      <c r="H155" s="1">
        <f>F155+G155</f>
        <v>26</v>
      </c>
      <c r="I155" s="1">
        <f>IF(ISERROR(VLOOKUP(C155,$AF$2:$AG$94,2,FALSE)),0,VLOOKUP(C155,$AF$2:$AG$94,2,FALSE))</f>
        <v>0</v>
      </c>
      <c r="J155" s="1">
        <f>H155+I155</f>
        <v>26</v>
      </c>
      <c r="K155" s="1">
        <f>IF(ISERROR(VLOOKUP(C155,$AI$2:$AJ$95,2,FALSE)),0,VLOOKUP(C155,$AI$2:$AJ$95,2,FALSE))</f>
        <v>0</v>
      </c>
      <c r="L155" s="1">
        <f>J155+K155</f>
        <v>26</v>
      </c>
      <c r="M155" s="1">
        <f>IF(ISERROR(VLOOKUP(C155,$AL$2:$AM$95,2,FALSE)),0,VLOOKUP(C155,$AL$2:$AM$95,2,FALSE))</f>
        <v>0</v>
      </c>
      <c r="N155" s="1">
        <f>L155+M155</f>
        <v>26</v>
      </c>
      <c r="O155" s="1">
        <f>IF(ISERROR(VLOOKUP(C155,$AO$2:$AP$100,2,FALSE)),0,VLOOKUP(C155,$AO$2:$AP$100,2,FALSE))</f>
        <v>0</v>
      </c>
      <c r="P155" s="1">
        <f>N155+O155</f>
        <v>26</v>
      </c>
      <c r="Q155" s="1">
        <f>IF(ISERROR(VLOOKUP(C155,$W$2:$X$105,2,FALSE)),0,VLOOKUP(C155,$W$2:$X$105,2,FALSE))</f>
        <v>0</v>
      </c>
      <c r="R155" s="1">
        <f>P155+Q155</f>
        <v>26</v>
      </c>
    </row>
    <row r="156" spans="1:18" x14ac:dyDescent="0.25">
      <c r="A156" s="1" t="s">
        <v>431</v>
      </c>
      <c r="B156" s="1" t="s">
        <v>432</v>
      </c>
      <c r="C156" s="1" t="str">
        <f>A156&amp;" "&amp;B156</f>
        <v>Kingsley Lawrie</v>
      </c>
      <c r="D156" s="7">
        <v>112</v>
      </c>
      <c r="E156" s="7">
        <v>0</v>
      </c>
      <c r="F156" s="7">
        <f>IF(E156=" ",0+D156,D156+E156)</f>
        <v>112</v>
      </c>
      <c r="G156" s="1">
        <f>IF(ISERROR(VLOOKUP(C156,$AC$2:$AD$94,2,FALSE)),0,VLOOKUP(C156,$AC$2:$AD$94,2,FALSE))</f>
        <v>0</v>
      </c>
      <c r="H156" s="1">
        <f>F156+G156</f>
        <v>112</v>
      </c>
      <c r="I156" s="1">
        <f>IF(ISERROR(VLOOKUP(C156,$AF$2:$AG$94,2,FALSE)),0,VLOOKUP(C156,$AF$2:$AG$94,2,FALSE))</f>
        <v>0</v>
      </c>
      <c r="J156" s="1">
        <f>H156+I156</f>
        <v>112</v>
      </c>
      <c r="K156" s="1">
        <f>IF(ISERROR(VLOOKUP(C156,$AI$2:$AJ$95,2,FALSE)),0,VLOOKUP(C156,$AI$2:$AJ$95,2,FALSE))</f>
        <v>0</v>
      </c>
      <c r="L156" s="1">
        <f>J156+K156</f>
        <v>112</v>
      </c>
      <c r="M156" s="1">
        <f>IF(ISERROR(VLOOKUP(C156,$AL$2:$AM$95,2,FALSE)),0,VLOOKUP(C156,$AL$2:$AM$95,2,FALSE))</f>
        <v>0</v>
      </c>
      <c r="N156" s="1">
        <f>L156+M156</f>
        <v>112</v>
      </c>
      <c r="O156" s="1">
        <f>IF(ISERROR(VLOOKUP(C156,$AO$2:$AP$100,2,FALSE)),0,VLOOKUP(C156,$AO$2:$AP$100,2,FALSE))</f>
        <v>0</v>
      </c>
      <c r="P156" s="1">
        <f>N156+O156</f>
        <v>112</v>
      </c>
      <c r="Q156" s="1">
        <f>IF(ISERROR(VLOOKUP(C156,$W$2:$X$105,2,FALSE)),0,VLOOKUP(C156,$W$2:$X$105,2,FALSE))</f>
        <v>0</v>
      </c>
      <c r="R156" s="1">
        <f>P156+Q156</f>
        <v>112</v>
      </c>
    </row>
    <row r="157" spans="1:18" x14ac:dyDescent="0.25">
      <c r="A157" s="1" t="s">
        <v>580</v>
      </c>
      <c r="B157" s="1" t="s">
        <v>581</v>
      </c>
      <c r="C157" s="1" t="str">
        <f>A157&amp;" "&amp;B157</f>
        <v>Stuart Lea</v>
      </c>
      <c r="D157" s="7">
        <v>59</v>
      </c>
      <c r="E157" s="7">
        <v>19</v>
      </c>
      <c r="F157" s="7">
        <f>IF(E157=" ",0+D157,D157+E157)</f>
        <v>78</v>
      </c>
      <c r="G157" s="1">
        <f>IF(ISERROR(VLOOKUP(C157,$AC$2:$AD$94,2,FALSE)),0,VLOOKUP(C157,$AC$2:$AD$94,2,FALSE))</f>
        <v>17</v>
      </c>
      <c r="H157" s="1">
        <f>F157+G157</f>
        <v>95</v>
      </c>
      <c r="I157" s="1">
        <f>IF(ISERROR(VLOOKUP(C157,$AF$2:$AG$94,2,FALSE)),0,VLOOKUP(C157,$AF$2:$AG$94,2,FALSE))</f>
        <v>18</v>
      </c>
      <c r="J157" s="1">
        <f>H157+I157</f>
        <v>113</v>
      </c>
      <c r="K157" s="1">
        <f>IF(ISERROR(VLOOKUP(C157,$AI$2:$AJ$95,2,FALSE)),0,VLOOKUP(C157,$AI$2:$AJ$95,2,FALSE))</f>
        <v>19</v>
      </c>
      <c r="L157" s="1">
        <f>J157+K157</f>
        <v>132</v>
      </c>
      <c r="M157" s="1">
        <f>IF(ISERROR(VLOOKUP(C157,$AL$2:$AM$95,2,FALSE)),0,VLOOKUP(C157,$AL$2:$AM$95,2,FALSE))</f>
        <v>21</v>
      </c>
      <c r="N157" s="1">
        <f>L157+M157</f>
        <v>153</v>
      </c>
      <c r="O157" s="1">
        <f>IF(ISERROR(VLOOKUP(C157,$AO$2:$AP$100,2,FALSE)),0,VLOOKUP(C157,$AO$2:$AP$100,2,FALSE))</f>
        <v>20</v>
      </c>
      <c r="P157" s="1">
        <f>N157+O157</f>
        <v>173</v>
      </c>
      <c r="Q157" s="1">
        <f>IF(ISERROR(VLOOKUP(C157,$W$2:$X$105,2,FALSE)),0,VLOOKUP(C157,$W$2:$X$105,2,FALSE))</f>
        <v>11</v>
      </c>
      <c r="R157" s="1">
        <f>P157+Q157</f>
        <v>184</v>
      </c>
    </row>
    <row r="158" spans="1:18" x14ac:dyDescent="0.25">
      <c r="A158" s="1" t="s">
        <v>474</v>
      </c>
      <c r="B158" s="1" t="s">
        <v>322</v>
      </c>
      <c r="C158" s="1" t="str">
        <f>A158&amp;" "&amp;B158</f>
        <v>Ivor Lee</v>
      </c>
      <c r="D158" s="7">
        <v>11</v>
      </c>
      <c r="E158" s="7">
        <v>0</v>
      </c>
      <c r="F158" s="7">
        <f>IF(E158=" ",0+D158,D158+E158)</f>
        <v>11</v>
      </c>
      <c r="G158" s="1">
        <f>IF(ISERROR(VLOOKUP(C158,$AC$2:$AD$94,2,FALSE)),0,VLOOKUP(C158,$AC$2:$AD$94,2,FALSE))</f>
        <v>0</v>
      </c>
      <c r="H158" s="1">
        <f>F158+G158</f>
        <v>11</v>
      </c>
      <c r="I158" s="1">
        <f>IF(ISERROR(VLOOKUP(C158,$AF$2:$AG$94,2,FALSE)),0,VLOOKUP(C158,$AF$2:$AG$94,2,FALSE))</f>
        <v>0</v>
      </c>
      <c r="J158" s="1">
        <f>H158+I158</f>
        <v>11</v>
      </c>
      <c r="K158" s="1">
        <f>IF(ISERROR(VLOOKUP(C158,$AI$2:$AJ$95,2,FALSE)),0,VLOOKUP(C158,$AI$2:$AJ$95,2,FALSE))</f>
        <v>0</v>
      </c>
      <c r="L158" s="1">
        <f>J158+K158</f>
        <v>11</v>
      </c>
      <c r="M158" s="1">
        <f>IF(ISERROR(VLOOKUP(C158,$AL$2:$AM$95,2,FALSE)),0,VLOOKUP(C158,$AL$2:$AM$95,2,FALSE))</f>
        <v>0</v>
      </c>
      <c r="N158" s="1">
        <f>L158+M158</f>
        <v>11</v>
      </c>
      <c r="O158" s="1">
        <f>IF(ISERROR(VLOOKUP(C158,$AO$2:$AP$100,2,FALSE)),0,VLOOKUP(C158,$AO$2:$AP$100,2,FALSE))</f>
        <v>0</v>
      </c>
      <c r="P158" s="1">
        <f>N158+O158</f>
        <v>11</v>
      </c>
      <c r="Q158" s="1">
        <f>IF(ISERROR(VLOOKUP(C158,$W$2:$X$105,2,FALSE)),0,VLOOKUP(C158,$W$2:$X$105,2,FALSE))</f>
        <v>0</v>
      </c>
      <c r="R158" s="1">
        <f>P158+Q158</f>
        <v>11</v>
      </c>
    </row>
    <row r="159" spans="1:18" x14ac:dyDescent="0.25">
      <c r="A159" s="1" t="s">
        <v>832</v>
      </c>
      <c r="B159" s="1" t="s">
        <v>904</v>
      </c>
      <c r="C159" s="1" t="str">
        <f>A159&amp;" "&amp;B159</f>
        <v>Robert Lenthall</v>
      </c>
      <c r="D159" s="7"/>
      <c r="E159" s="7"/>
      <c r="F159" s="7"/>
      <c r="G159" s="1">
        <f>IF(ISERROR(VLOOKUP(C159,$AC$2:$AD$94,2,FALSE)),0,VLOOKUP(C159,$AC$2:$AD$94,2,FALSE))</f>
        <v>0</v>
      </c>
      <c r="H159" s="1">
        <f>F159+G159</f>
        <v>0</v>
      </c>
      <c r="I159" s="1">
        <f>IF(ISERROR(VLOOKUP(C159,$AF$2:$AG$94,2,FALSE)),0,VLOOKUP(C159,$AF$2:$AG$94,2,FALSE))</f>
        <v>0</v>
      </c>
      <c r="J159" s="1">
        <f>H159+I159</f>
        <v>0</v>
      </c>
      <c r="K159" s="1">
        <f>IF(ISERROR(VLOOKUP(C159,$AI$2:$AJ$95,2,FALSE)),0,VLOOKUP(C159,$AI$2:$AJ$95,2,FALSE))</f>
        <v>8</v>
      </c>
      <c r="L159" s="1">
        <f>J159+K159</f>
        <v>8</v>
      </c>
      <c r="M159" s="1">
        <f>IF(ISERROR(VLOOKUP(C159,$AL$2:$AM$95,2,FALSE)),0,VLOOKUP(C159,$AL$2:$AM$95,2,FALSE))</f>
        <v>6</v>
      </c>
      <c r="N159" s="1">
        <f>L159+M159</f>
        <v>14</v>
      </c>
      <c r="O159" s="1">
        <f>IF(ISERROR(VLOOKUP(C159,$AO$2:$AP$100,2,FALSE)),0,VLOOKUP(C159,$AO$2:$AP$100,2,FALSE))</f>
        <v>7</v>
      </c>
      <c r="P159" s="1">
        <f>N159+O159</f>
        <v>21</v>
      </c>
      <c r="Q159" s="1">
        <f>IF(ISERROR(VLOOKUP(C159,$W$2:$X$105,2,FALSE)),0,VLOOKUP(C159,$W$2:$X$105,2,FALSE))</f>
        <v>1</v>
      </c>
      <c r="R159" s="1">
        <f>P159+Q159</f>
        <v>22</v>
      </c>
    </row>
    <row r="160" spans="1:18" x14ac:dyDescent="0.25">
      <c r="A160" s="1" t="s">
        <v>779</v>
      </c>
      <c r="B160" s="1" t="s">
        <v>750</v>
      </c>
      <c r="C160" s="1" t="str">
        <f>A160&amp;" "&amp;B160</f>
        <v>Barry Lilley</v>
      </c>
      <c r="D160" s="7">
        <v>0</v>
      </c>
      <c r="E160" s="7">
        <v>0</v>
      </c>
      <c r="F160" s="7">
        <f>IF(E160=" ",0+D160,D160+E160)</f>
        <v>0</v>
      </c>
      <c r="G160" s="1">
        <f>IF(ISERROR(VLOOKUP(C160,$AC$2:$AD$94,2,FALSE)),0,VLOOKUP(C160,$AC$2:$AD$94,2,FALSE))</f>
        <v>16</v>
      </c>
      <c r="H160" s="1">
        <f>F160+G160</f>
        <v>16</v>
      </c>
      <c r="I160" s="1">
        <f>IF(ISERROR(VLOOKUP(C160,$AF$2:$AG$94,2,FALSE)),0,VLOOKUP(C160,$AF$2:$AG$94,2,FALSE))</f>
        <v>17</v>
      </c>
      <c r="J160" s="1">
        <f>H160+I160</f>
        <v>33</v>
      </c>
      <c r="K160" s="1">
        <f>IF(ISERROR(VLOOKUP(C160,$AI$2:$AJ$95,2,FALSE)),0,VLOOKUP(C160,$AI$2:$AJ$95,2,FALSE))</f>
        <v>18</v>
      </c>
      <c r="L160" s="1">
        <f>J160+K160</f>
        <v>51</v>
      </c>
      <c r="M160" s="1">
        <f>IF(ISERROR(VLOOKUP(C160,$AL$2:$AM$95,2,FALSE)),0,VLOOKUP(C160,$AL$2:$AM$95,2,FALSE))</f>
        <v>18</v>
      </c>
      <c r="N160" s="1">
        <f>L160+M160</f>
        <v>69</v>
      </c>
      <c r="O160" s="1">
        <f>IF(ISERROR(VLOOKUP(C160,$AO$2:$AP$100,2,FALSE)),0,VLOOKUP(C160,$AO$2:$AP$100,2,FALSE))</f>
        <v>16</v>
      </c>
      <c r="P160" s="1">
        <f>N160+O160</f>
        <v>85</v>
      </c>
      <c r="Q160" s="1">
        <f>IF(ISERROR(VLOOKUP(C160,$W$2:$X$105,2,FALSE)),0,VLOOKUP(C160,$W$2:$X$105,2,FALSE))</f>
        <v>16</v>
      </c>
      <c r="R160" s="1">
        <f>P160+Q160</f>
        <v>101</v>
      </c>
    </row>
    <row r="161" spans="1:18" x14ac:dyDescent="0.25">
      <c r="A161" s="1" t="s">
        <v>751</v>
      </c>
      <c r="B161" s="1" t="s">
        <v>750</v>
      </c>
      <c r="C161" s="1" t="str">
        <f>A161&amp;" "&amp;B161</f>
        <v>Dawn Lilley</v>
      </c>
      <c r="D161" s="7">
        <v>0</v>
      </c>
      <c r="E161" s="7">
        <v>14</v>
      </c>
      <c r="F161" s="7">
        <f>IF(E161=" ",0+D161,D161+E161)</f>
        <v>14</v>
      </c>
      <c r="G161" s="1">
        <f>IF(ISERROR(VLOOKUP(C161,$AC$2:$AD$94,2,FALSE)),0,VLOOKUP(C161,$AC$2:$AD$94,2,FALSE))</f>
        <v>15</v>
      </c>
      <c r="H161" s="1">
        <f>F161+G161</f>
        <v>29</v>
      </c>
      <c r="I161" s="1">
        <f>IF(ISERROR(VLOOKUP(C161,$AF$2:$AG$94,2,FALSE)),0,VLOOKUP(C161,$AF$2:$AG$94,2,FALSE))</f>
        <v>18</v>
      </c>
      <c r="J161" s="1">
        <f>H161+I161</f>
        <v>47</v>
      </c>
      <c r="K161" s="1">
        <f>IF(ISERROR(VLOOKUP(C161,$AI$2:$AJ$95,2,FALSE)),0,VLOOKUP(C161,$AI$2:$AJ$95,2,FALSE))</f>
        <v>8</v>
      </c>
      <c r="L161" s="1">
        <f>J161+K161</f>
        <v>55</v>
      </c>
      <c r="M161" s="1">
        <f>IF(ISERROR(VLOOKUP(C161,$AL$2:$AM$95,2,FALSE)),0,VLOOKUP(C161,$AL$2:$AM$95,2,FALSE))</f>
        <v>18</v>
      </c>
      <c r="N161" s="1">
        <f>L161+M161</f>
        <v>73</v>
      </c>
      <c r="O161" s="1">
        <f>IF(ISERROR(VLOOKUP(C161,$AO$2:$AP$100,2,FALSE)),0,VLOOKUP(C161,$AO$2:$AP$100,2,FALSE))</f>
        <v>15</v>
      </c>
      <c r="P161" s="1">
        <f>N161+O161</f>
        <v>88</v>
      </c>
      <c r="Q161" s="1">
        <f>IF(ISERROR(VLOOKUP(C161,$W$2:$X$105,2,FALSE)),0,VLOOKUP(C161,$W$2:$X$105,2,FALSE))</f>
        <v>16</v>
      </c>
      <c r="R161" s="1">
        <f>P161+Q161</f>
        <v>104</v>
      </c>
    </row>
    <row r="162" spans="1:18" x14ac:dyDescent="0.25">
      <c r="A162" s="1" t="s">
        <v>169</v>
      </c>
      <c r="B162" s="1" t="s">
        <v>750</v>
      </c>
      <c r="C162" s="1" t="str">
        <f>A162&amp;" "&amp;B162</f>
        <v>Paul Lilley</v>
      </c>
      <c r="D162" s="7">
        <v>0</v>
      </c>
      <c r="E162" s="7">
        <v>17</v>
      </c>
      <c r="F162" s="7">
        <f>IF(E162=" ",0+D162,D162+E162)</f>
        <v>17</v>
      </c>
      <c r="G162" s="1">
        <f>IF(ISERROR(VLOOKUP(C162,$AC$2:$AD$94,2,FALSE)),0,VLOOKUP(C162,$AC$2:$AD$94,2,FALSE))</f>
        <v>13</v>
      </c>
      <c r="H162" s="1">
        <f>F162+G162</f>
        <v>30</v>
      </c>
      <c r="I162" s="1">
        <f>IF(ISERROR(VLOOKUP(C162,$AF$2:$AG$94,2,FALSE)),0,VLOOKUP(C162,$AF$2:$AG$94,2,FALSE))</f>
        <v>12</v>
      </c>
      <c r="J162" s="1">
        <f>H162+I162</f>
        <v>42</v>
      </c>
      <c r="K162" s="1">
        <f>IF(ISERROR(VLOOKUP(C162,$AI$2:$AJ$95,2,FALSE)),0,VLOOKUP(C162,$AI$2:$AJ$95,2,FALSE))</f>
        <v>0</v>
      </c>
      <c r="L162" s="1">
        <f>J162+K162</f>
        <v>42</v>
      </c>
      <c r="M162" s="1">
        <f>IF(ISERROR(VLOOKUP(C162,$AL$2:$AM$95,2,FALSE)),0,VLOOKUP(C162,$AL$2:$AM$95,2,FALSE))</f>
        <v>0</v>
      </c>
      <c r="N162" s="1">
        <f>L162+M162</f>
        <v>42</v>
      </c>
      <c r="O162" s="1">
        <f>IF(ISERROR(VLOOKUP(C162,$AO$2:$AP$100,2,FALSE)),0,VLOOKUP(C162,$AO$2:$AP$100,2,FALSE))</f>
        <v>0</v>
      </c>
      <c r="P162" s="1">
        <f>N162+O162</f>
        <v>42</v>
      </c>
      <c r="Q162" s="1">
        <f>IF(ISERROR(VLOOKUP(C162,$W$2:$X$105,2,FALSE)),0,VLOOKUP(C162,$W$2:$X$105,2,FALSE))</f>
        <v>0</v>
      </c>
      <c r="R162" s="1">
        <f>P162+Q162</f>
        <v>42</v>
      </c>
    </row>
    <row r="163" spans="1:18" x14ac:dyDescent="0.25">
      <c r="A163" s="1" t="s">
        <v>53</v>
      </c>
      <c r="B163" s="1" t="s">
        <v>539</v>
      </c>
      <c r="C163" s="1" t="str">
        <f>A163&amp;" "&amp;B163</f>
        <v>Steve Lockwood</v>
      </c>
      <c r="D163" s="7">
        <v>9</v>
      </c>
      <c r="E163" s="7">
        <v>2</v>
      </c>
      <c r="F163" s="7">
        <f>IF(E163=" ",0+D163,D163+E163)</f>
        <v>11</v>
      </c>
      <c r="G163" s="1">
        <f>IF(ISERROR(VLOOKUP(C163,$AC$2:$AD$94,2,FALSE)),0,VLOOKUP(C163,$AC$2:$AD$94,2,FALSE))</f>
        <v>3</v>
      </c>
      <c r="H163" s="1">
        <f>F163+G163</f>
        <v>14</v>
      </c>
      <c r="I163" s="1">
        <f>IF(ISERROR(VLOOKUP(C163,$AF$2:$AG$94,2,FALSE)),0,VLOOKUP(C163,$AF$2:$AG$94,2,FALSE))</f>
        <v>0</v>
      </c>
      <c r="J163" s="1">
        <f>H163+I163</f>
        <v>14</v>
      </c>
      <c r="K163" s="1">
        <f>IF(ISERROR(VLOOKUP(C163,$AI$2:$AJ$95,2,FALSE)),0,VLOOKUP(C163,$AI$2:$AJ$95,2,FALSE))</f>
        <v>0</v>
      </c>
      <c r="L163" s="1">
        <f>J163+K163</f>
        <v>14</v>
      </c>
      <c r="M163" s="1">
        <f>IF(ISERROR(VLOOKUP(C163,$AL$2:$AM$95,2,FALSE)),0,VLOOKUP(C163,$AL$2:$AM$95,2,FALSE))</f>
        <v>0</v>
      </c>
      <c r="N163" s="1">
        <f>L163+M163</f>
        <v>14</v>
      </c>
      <c r="O163" s="1">
        <f>IF(ISERROR(VLOOKUP(C163,$AO$2:$AP$100,2,FALSE)),0,VLOOKUP(C163,$AO$2:$AP$100,2,FALSE))</f>
        <v>0</v>
      </c>
      <c r="P163" s="1">
        <f>N163+O163</f>
        <v>14</v>
      </c>
      <c r="Q163" s="1">
        <f>IF(ISERROR(VLOOKUP(C163,$W$2:$X$105,2,FALSE)),0,VLOOKUP(C163,$W$2:$X$105,2,FALSE))</f>
        <v>0</v>
      </c>
      <c r="R163" s="1">
        <f>P163+Q163</f>
        <v>14</v>
      </c>
    </row>
    <row r="164" spans="1:18" x14ac:dyDescent="0.25">
      <c r="A164" s="1" t="s">
        <v>686</v>
      </c>
      <c r="B164" s="1" t="s">
        <v>890</v>
      </c>
      <c r="C164" s="1" t="str">
        <f>A164&amp;" "&amp;B164</f>
        <v>Stewart Lomax</v>
      </c>
      <c r="D164" s="7"/>
      <c r="E164" s="7"/>
      <c r="F164" s="7"/>
      <c r="G164" s="1"/>
      <c r="H164" s="1"/>
      <c r="I164" s="1"/>
      <c r="J164" s="1"/>
      <c r="K164" s="1">
        <f>IF(ISERROR(VLOOKUP(C164,$AI$2:$AJ$95,2,FALSE)),0,VLOOKUP(C164,$AI$2:$AJ$95,2,FALSE))</f>
        <v>19</v>
      </c>
      <c r="L164" s="1">
        <f>J164+K164</f>
        <v>19</v>
      </c>
      <c r="M164" s="1">
        <f>IF(ISERROR(VLOOKUP(C164,$AL$2:$AM$95,2,FALSE)),0,VLOOKUP(C164,$AL$2:$AM$95,2,FALSE))</f>
        <v>0</v>
      </c>
      <c r="N164" s="1">
        <f>L164+M164</f>
        <v>19</v>
      </c>
      <c r="O164" s="1">
        <f>IF(ISERROR(VLOOKUP(C164,$AO$2:$AP$100,2,FALSE)),0,VLOOKUP(C164,$AO$2:$AP$100,2,FALSE))</f>
        <v>0</v>
      </c>
      <c r="P164" s="1">
        <f>N164+O164</f>
        <v>19</v>
      </c>
      <c r="Q164" s="1">
        <f>IF(ISERROR(VLOOKUP(C164,$W$2:$X$105,2,FALSE)),0,VLOOKUP(C164,$W$2:$X$105,2,FALSE))</f>
        <v>0</v>
      </c>
      <c r="R164" s="1">
        <f>P164+Q164</f>
        <v>19</v>
      </c>
    </row>
    <row r="165" spans="1:18" x14ac:dyDescent="0.25">
      <c r="A165" s="1" t="s">
        <v>169</v>
      </c>
      <c r="B165" s="1" t="s">
        <v>199</v>
      </c>
      <c r="C165" s="1" t="str">
        <f>A165&amp;" "&amp;B165</f>
        <v>Paul Loomes</v>
      </c>
      <c r="D165" s="7">
        <v>31</v>
      </c>
      <c r="E165" s="7">
        <v>0</v>
      </c>
      <c r="F165" s="7">
        <f>IF(E165=" ",0+D165,D165+E165)</f>
        <v>31</v>
      </c>
      <c r="G165" s="1">
        <f>IF(ISERROR(VLOOKUP(C165,$AC$2:$AD$94,2,FALSE)),0,VLOOKUP(C165,$AC$2:$AD$94,2,FALSE))</f>
        <v>0</v>
      </c>
      <c r="H165" s="1">
        <f>F165+G165</f>
        <v>31</v>
      </c>
      <c r="I165" s="1">
        <f>IF(ISERROR(VLOOKUP(C165,$AF$2:$AG$94,2,FALSE)),0,VLOOKUP(C165,$AF$2:$AG$94,2,FALSE))</f>
        <v>0</v>
      </c>
      <c r="J165" s="1">
        <f>H165+I165</f>
        <v>31</v>
      </c>
      <c r="K165" s="1">
        <f>IF(ISERROR(VLOOKUP(C165,$AI$2:$AJ$95,2,FALSE)),0,VLOOKUP(C165,$AI$2:$AJ$95,2,FALSE))</f>
        <v>0</v>
      </c>
      <c r="L165" s="1">
        <f>J165+K165</f>
        <v>31</v>
      </c>
      <c r="M165" s="1">
        <f>IF(ISERROR(VLOOKUP(C165,$AL$2:$AM$95,2,FALSE)),0,VLOOKUP(C165,$AL$2:$AM$95,2,FALSE))</f>
        <v>0</v>
      </c>
      <c r="N165" s="1">
        <f>L165+M165</f>
        <v>31</v>
      </c>
      <c r="O165" s="1">
        <f>IF(ISERROR(VLOOKUP(C165,$AO$2:$AP$100,2,FALSE)),0,VLOOKUP(C165,$AO$2:$AP$100,2,FALSE))</f>
        <v>0</v>
      </c>
      <c r="P165" s="1">
        <f>N165+O165</f>
        <v>31</v>
      </c>
      <c r="Q165" s="1">
        <f>IF(ISERROR(VLOOKUP(C165,$W$2:$X$105,2,FALSE)),0,VLOOKUP(C165,$W$2:$X$105,2,FALSE))</f>
        <v>0</v>
      </c>
      <c r="R165" s="1">
        <f>P165+Q165</f>
        <v>31</v>
      </c>
    </row>
    <row r="166" spans="1:18" x14ac:dyDescent="0.25">
      <c r="A166" s="1" t="s">
        <v>53</v>
      </c>
      <c r="B166" s="1" t="s">
        <v>687</v>
      </c>
      <c r="C166" s="1" t="str">
        <f>A166&amp;" "&amp;B166</f>
        <v>Steve Maguire</v>
      </c>
      <c r="D166" s="7">
        <v>15</v>
      </c>
      <c r="E166" s="7">
        <v>0</v>
      </c>
      <c r="F166" s="7">
        <f>IF(E166=" ",0+D166,D166+E166)</f>
        <v>15</v>
      </c>
      <c r="G166" s="1">
        <f>IF(ISERROR(VLOOKUP(C166,$AC$2:$AD$94,2,FALSE)),0,VLOOKUP(C166,$AC$2:$AD$94,2,FALSE))</f>
        <v>0</v>
      </c>
      <c r="H166" s="1">
        <f>F166+G166</f>
        <v>15</v>
      </c>
      <c r="I166" s="1">
        <f>IF(ISERROR(VLOOKUP(C166,$AF$2:$AG$94,2,FALSE)),0,VLOOKUP(C166,$AF$2:$AG$94,2,FALSE))</f>
        <v>0</v>
      </c>
      <c r="J166" s="1">
        <f>H166+I166</f>
        <v>15</v>
      </c>
      <c r="K166" s="1">
        <f>IF(ISERROR(VLOOKUP(C166,$AI$2:$AJ$95,2,FALSE)),0,VLOOKUP(C166,$AI$2:$AJ$95,2,FALSE))</f>
        <v>0</v>
      </c>
      <c r="L166" s="1">
        <f>J166+K166</f>
        <v>15</v>
      </c>
      <c r="M166" s="1">
        <f>IF(ISERROR(VLOOKUP(C166,$AL$2:$AM$95,2,FALSE)),0,VLOOKUP(C166,$AL$2:$AM$95,2,FALSE))</f>
        <v>0</v>
      </c>
      <c r="N166" s="1">
        <f>L166+M166</f>
        <v>15</v>
      </c>
      <c r="O166" s="1">
        <f>IF(ISERROR(VLOOKUP(C166,$AO$2:$AP$100,2,FALSE)),0,VLOOKUP(C166,$AO$2:$AP$100,2,FALSE))</f>
        <v>0</v>
      </c>
      <c r="P166" s="1">
        <f>N166+O166</f>
        <v>15</v>
      </c>
      <c r="Q166" s="1">
        <f>IF(ISERROR(VLOOKUP(C166,$W$2:$X$105,2,FALSE)),0,VLOOKUP(C166,$W$2:$X$105,2,FALSE))</f>
        <v>0</v>
      </c>
      <c r="R166" s="1">
        <f>P166+Q166</f>
        <v>15</v>
      </c>
    </row>
    <row r="167" spans="1:18" x14ac:dyDescent="0.25">
      <c r="A167" s="1" t="s">
        <v>50</v>
      </c>
      <c r="B167" s="1" t="s">
        <v>433</v>
      </c>
      <c r="C167" s="1" t="str">
        <f>A167&amp;" "&amp;B167</f>
        <v>Andrew Mair</v>
      </c>
      <c r="D167" s="7">
        <v>32</v>
      </c>
      <c r="E167" s="7">
        <v>0</v>
      </c>
      <c r="F167" s="7">
        <f>IF(E167=" ",0+D167,D167+E167)</f>
        <v>32</v>
      </c>
      <c r="G167" s="1">
        <f>IF(ISERROR(VLOOKUP(C167,$AC$2:$AD$94,2,FALSE)),0,VLOOKUP(C167,$AC$2:$AD$94,2,FALSE))</f>
        <v>0</v>
      </c>
      <c r="H167" s="1">
        <f>F167+G167</f>
        <v>32</v>
      </c>
      <c r="I167" s="1">
        <f>IF(ISERROR(VLOOKUP(C167,$AF$2:$AG$94,2,FALSE)),0,VLOOKUP(C167,$AF$2:$AG$94,2,FALSE))</f>
        <v>0</v>
      </c>
      <c r="J167" s="1">
        <f>H167+I167</f>
        <v>32</v>
      </c>
      <c r="K167" s="1">
        <f>IF(ISERROR(VLOOKUP(C167,$AI$2:$AJ$95,2,FALSE)),0,VLOOKUP(C167,$AI$2:$AJ$95,2,FALSE))</f>
        <v>0</v>
      </c>
      <c r="L167" s="1">
        <f>J167+K167</f>
        <v>32</v>
      </c>
      <c r="M167" s="1">
        <f>IF(ISERROR(VLOOKUP(C167,$AL$2:$AM$95,2,FALSE)),0,VLOOKUP(C167,$AL$2:$AM$95,2,FALSE))</f>
        <v>0</v>
      </c>
      <c r="N167" s="1">
        <f>L167+M167</f>
        <v>32</v>
      </c>
      <c r="O167" s="1">
        <f>IF(ISERROR(VLOOKUP(C167,$AO$2:$AP$100,2,FALSE)),0,VLOOKUP(C167,$AO$2:$AP$100,2,FALSE))</f>
        <v>0</v>
      </c>
      <c r="P167" s="1">
        <f>N167+O167</f>
        <v>32</v>
      </c>
      <c r="Q167" s="1">
        <f>IF(ISERROR(VLOOKUP(C167,$W$2:$X$105,2,FALSE)),0,VLOOKUP(C167,$W$2:$X$105,2,FALSE))</f>
        <v>0</v>
      </c>
      <c r="R167" s="1">
        <f>P167+Q167</f>
        <v>32</v>
      </c>
    </row>
    <row r="168" spans="1:18" x14ac:dyDescent="0.25">
      <c r="A168" s="1" t="s">
        <v>932</v>
      </c>
      <c r="B168" s="1" t="s">
        <v>590</v>
      </c>
      <c r="C168" s="1" t="str">
        <f>A168&amp;" "&amp;B168</f>
        <v>Declan Martin</v>
      </c>
      <c r="D168" s="7"/>
      <c r="E168" s="7"/>
      <c r="F168" s="7"/>
      <c r="G168" s="1"/>
      <c r="H168" s="1"/>
      <c r="I168" s="1"/>
      <c r="J168" s="1"/>
      <c r="K168" s="1"/>
      <c r="L168" s="1"/>
      <c r="M168" s="1">
        <f>IF(ISERROR(VLOOKUP(C168,$AL$2:$AM$95,2,FALSE)),0,VLOOKUP(C168,$AL$2:$AM$95,2,FALSE))</f>
        <v>12</v>
      </c>
      <c r="N168" s="1">
        <f>L168+M168</f>
        <v>12</v>
      </c>
      <c r="O168" s="1">
        <f>IF(ISERROR(VLOOKUP(C168,$AO$2:$AP$100,2,FALSE)),0,VLOOKUP(C168,$AO$2:$AP$100,2,FALSE))</f>
        <v>14</v>
      </c>
      <c r="P168" s="1">
        <f>N168+O168</f>
        <v>26</v>
      </c>
      <c r="Q168" s="1">
        <f>IF(ISERROR(VLOOKUP(C168,$W$2:$X$105,2,FALSE)),0,VLOOKUP(C168,$W$2:$X$105,2,FALSE))</f>
        <v>15</v>
      </c>
      <c r="R168" s="1">
        <f>P168+Q168</f>
        <v>41</v>
      </c>
    </row>
    <row r="169" spans="1:18" x14ac:dyDescent="0.25">
      <c r="A169" s="1" t="s">
        <v>92</v>
      </c>
      <c r="B169" s="1" t="s">
        <v>93</v>
      </c>
      <c r="C169" s="1" t="str">
        <f>A169&amp;" "&amp;B169</f>
        <v>Mark Masotti</v>
      </c>
      <c r="D169" s="7">
        <v>106</v>
      </c>
      <c r="E169" s="7">
        <v>0</v>
      </c>
      <c r="F169" s="7">
        <f>IF(E169=" ",0+D169,D169+E169)</f>
        <v>106</v>
      </c>
      <c r="G169" s="1">
        <f>IF(ISERROR(VLOOKUP(C169,$AC$2:$AD$94,2,FALSE)),0,VLOOKUP(C169,$AC$2:$AD$94,2,FALSE))</f>
        <v>0</v>
      </c>
      <c r="H169" s="1">
        <f>F169+G169</f>
        <v>106</v>
      </c>
      <c r="I169" s="1">
        <f>IF(ISERROR(VLOOKUP(C169,$AF$2:$AG$94,2,FALSE)),0,VLOOKUP(C169,$AF$2:$AG$94,2,FALSE))</f>
        <v>0</v>
      </c>
      <c r="J169" s="1">
        <f>H169+I169</f>
        <v>106</v>
      </c>
      <c r="K169" s="1">
        <f>IF(ISERROR(VLOOKUP(C169,$AI$2:$AJ$95,2,FALSE)),0,VLOOKUP(C169,$AI$2:$AJ$95,2,FALSE))</f>
        <v>0</v>
      </c>
      <c r="L169" s="1">
        <f>J169+K169</f>
        <v>106</v>
      </c>
      <c r="M169" s="1">
        <f>IF(ISERROR(VLOOKUP(C169,$AL$2:$AM$95,2,FALSE)),0,VLOOKUP(C169,$AL$2:$AM$95,2,FALSE))</f>
        <v>0</v>
      </c>
      <c r="N169" s="1">
        <f>L169+M169</f>
        <v>106</v>
      </c>
      <c r="O169" s="1">
        <f>IF(ISERROR(VLOOKUP(C169,$AO$2:$AP$100,2,FALSE)),0,VLOOKUP(C169,$AO$2:$AP$100,2,FALSE))</f>
        <v>0</v>
      </c>
      <c r="P169" s="1">
        <f>N169+O169</f>
        <v>106</v>
      </c>
      <c r="Q169" s="1">
        <f>IF(ISERROR(VLOOKUP(C169,$W$2:$X$105,2,FALSE)),0,VLOOKUP(C169,$W$2:$X$105,2,FALSE))</f>
        <v>0</v>
      </c>
      <c r="R169" s="1">
        <f>P169+Q169</f>
        <v>106</v>
      </c>
    </row>
    <row r="170" spans="1:18" x14ac:dyDescent="0.25">
      <c r="A170" s="1" t="s">
        <v>219</v>
      </c>
      <c r="B170" s="1" t="s">
        <v>1057</v>
      </c>
      <c r="C170" s="1" t="s">
        <v>1028</v>
      </c>
      <c r="D170" s="7"/>
      <c r="E170" s="7"/>
      <c r="F170" s="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>
        <f>IF(ISERROR(VLOOKUP(C170,$W$2:$X$105,2,FALSE)),0,VLOOKUP(C170,$W$2:$X$105,2,FALSE))</f>
        <v>18</v>
      </c>
      <c r="R170" s="1">
        <f>P170+Q170</f>
        <v>18</v>
      </c>
    </row>
    <row r="171" spans="1:18" x14ac:dyDescent="0.25">
      <c r="A171" s="1" t="s">
        <v>95</v>
      </c>
      <c r="B171" s="1" t="s">
        <v>96</v>
      </c>
      <c r="C171" s="1" t="str">
        <f>A171&amp;" "&amp;B171</f>
        <v>Mike McDonagh</v>
      </c>
      <c r="D171" s="7">
        <v>139</v>
      </c>
      <c r="E171" s="7">
        <v>20</v>
      </c>
      <c r="F171" s="7">
        <f>IF(E171=" ",0+D171,D171+E171)</f>
        <v>159</v>
      </c>
      <c r="G171" s="1">
        <f>IF(ISERROR(VLOOKUP(C171,$AC$2:$AD$94,2,FALSE)),0,VLOOKUP(C171,$AC$2:$AD$94,2,FALSE))</f>
        <v>18</v>
      </c>
      <c r="H171" s="1">
        <f>F171+G171</f>
        <v>177</v>
      </c>
      <c r="I171" s="1">
        <f>IF(ISERROR(VLOOKUP(C171,$AF$2:$AG$94,2,FALSE)),0,VLOOKUP(C171,$AF$2:$AG$94,2,FALSE))</f>
        <v>17</v>
      </c>
      <c r="J171" s="1">
        <f>H171+I171</f>
        <v>194</v>
      </c>
      <c r="K171" s="1">
        <f>IF(ISERROR(VLOOKUP(C171,$AI$2:$AJ$95,2,FALSE)),0,VLOOKUP(C171,$AI$2:$AJ$95,2,FALSE))</f>
        <v>15</v>
      </c>
      <c r="L171" s="1">
        <f>J171+K171</f>
        <v>209</v>
      </c>
      <c r="M171" s="1">
        <f>IF(ISERROR(VLOOKUP(C171,$AL$2:$AM$95,2,FALSE)),0,VLOOKUP(C171,$AL$2:$AM$95,2,FALSE))</f>
        <v>21</v>
      </c>
      <c r="N171" s="1">
        <f>L171+M171</f>
        <v>230</v>
      </c>
      <c r="O171" s="1">
        <f>IF(ISERROR(VLOOKUP(C171,$AO$2:$AP$100,2,FALSE)),0,VLOOKUP(C171,$AO$2:$AP$100,2,FALSE))</f>
        <v>16</v>
      </c>
      <c r="P171" s="1">
        <f>N171+O171</f>
        <v>246</v>
      </c>
      <c r="Q171" s="1">
        <f>IF(ISERROR(VLOOKUP(C171,$W$2:$X$105,2,FALSE)),0,VLOOKUP(C171,$W$2:$X$105,2,FALSE))</f>
        <v>18</v>
      </c>
      <c r="R171" s="1">
        <f>P171+Q171</f>
        <v>264</v>
      </c>
    </row>
    <row r="172" spans="1:18" x14ac:dyDescent="0.25">
      <c r="A172" s="1" t="s">
        <v>752</v>
      </c>
      <c r="B172" s="1" t="s">
        <v>99</v>
      </c>
      <c r="C172" s="1" t="str">
        <f>A172&amp;" "&amp;B172</f>
        <v>Daniel McDonald</v>
      </c>
      <c r="D172" s="7">
        <v>0</v>
      </c>
      <c r="E172" s="7">
        <v>1</v>
      </c>
      <c r="F172" s="7">
        <f>IF(E172=" ",0+D172,D172+E172)</f>
        <v>1</v>
      </c>
      <c r="G172" s="1">
        <f>IF(ISERROR(VLOOKUP(C172,$AC$2:$AD$94,2,FALSE)),0,VLOOKUP(C172,$AC$2:$AD$94,2,FALSE))</f>
        <v>0</v>
      </c>
      <c r="H172" s="1">
        <f>F172+G172</f>
        <v>1</v>
      </c>
      <c r="I172" s="1">
        <f>IF(ISERROR(VLOOKUP(C172,$AF$2:$AG$94,2,FALSE)),0,VLOOKUP(C172,$AF$2:$AG$94,2,FALSE))</f>
        <v>0</v>
      </c>
      <c r="J172" s="1">
        <f>H172+I172</f>
        <v>1</v>
      </c>
      <c r="K172" s="1">
        <f>IF(ISERROR(VLOOKUP(C172,$AI$2:$AJ$95,2,FALSE)),0,VLOOKUP(C172,$AI$2:$AJ$95,2,FALSE))</f>
        <v>0</v>
      </c>
      <c r="L172" s="1">
        <f>J172+K172</f>
        <v>1</v>
      </c>
      <c r="M172" s="1">
        <f>IF(ISERROR(VLOOKUP(C172,$AL$2:$AM$95,2,FALSE)),0,VLOOKUP(C172,$AL$2:$AM$95,2,FALSE))</f>
        <v>0</v>
      </c>
      <c r="N172" s="1">
        <f>L172+M172</f>
        <v>1</v>
      </c>
      <c r="O172" s="1">
        <f>IF(ISERROR(VLOOKUP(C172,$AO$2:$AP$100,2,FALSE)),0,VLOOKUP(C172,$AO$2:$AP$100,2,FALSE))</f>
        <v>0</v>
      </c>
      <c r="P172" s="1">
        <f>N172+O172</f>
        <v>1</v>
      </c>
      <c r="Q172" s="1">
        <f>IF(ISERROR(VLOOKUP(C172,$W$2:$X$105,2,FALSE)),0,VLOOKUP(C172,$W$2:$X$105,2,FALSE))</f>
        <v>0</v>
      </c>
      <c r="R172" s="1">
        <f>P172+Q172</f>
        <v>1</v>
      </c>
    </row>
    <row r="173" spans="1:18" x14ac:dyDescent="0.25">
      <c r="A173" s="1" t="s">
        <v>98</v>
      </c>
      <c r="B173" s="1" t="s">
        <v>99</v>
      </c>
      <c r="C173" s="1" t="str">
        <f>A173&amp;" "&amp;B173</f>
        <v>Phil McDonald</v>
      </c>
      <c r="D173" s="7">
        <v>373</v>
      </c>
      <c r="E173" s="7">
        <v>19</v>
      </c>
      <c r="F173" s="7">
        <f>IF(E173=" ",0+D173,D173+E173)</f>
        <v>392</v>
      </c>
      <c r="G173" s="1">
        <f>IF(ISERROR(VLOOKUP(C173,$AC$2:$AD$94,2,FALSE)),0,VLOOKUP(C173,$AC$2:$AD$94,2,FALSE))</f>
        <v>17</v>
      </c>
      <c r="H173" s="1">
        <f>F173+G173</f>
        <v>409</v>
      </c>
      <c r="I173" s="1">
        <f>IF(ISERROR(VLOOKUP(C173,$AF$2:$AG$94,2,FALSE)),0,VLOOKUP(C173,$AF$2:$AG$94,2,FALSE))</f>
        <v>17</v>
      </c>
      <c r="J173" s="1">
        <f>H173+I173</f>
        <v>426</v>
      </c>
      <c r="K173" s="1">
        <f>IF(ISERROR(VLOOKUP(C173,$AI$2:$AJ$95,2,FALSE)),0,VLOOKUP(C173,$AI$2:$AJ$95,2,FALSE))</f>
        <v>19</v>
      </c>
      <c r="L173" s="1">
        <f>J173+K173</f>
        <v>445</v>
      </c>
      <c r="M173" s="1">
        <f>IF(ISERROR(VLOOKUP(C173,$AL$2:$AM$95,2,FALSE)),0,VLOOKUP(C173,$AL$2:$AM$95,2,FALSE))</f>
        <v>17</v>
      </c>
      <c r="N173" s="1">
        <f>L173+M173</f>
        <v>462</v>
      </c>
      <c r="O173" s="1">
        <f>IF(ISERROR(VLOOKUP(C173,$AO$2:$AP$100,2,FALSE)),0,VLOOKUP(C173,$AO$2:$AP$100,2,FALSE))</f>
        <v>18</v>
      </c>
      <c r="P173" s="1">
        <f>N173+O173</f>
        <v>480</v>
      </c>
      <c r="Q173" s="1">
        <f>IF(ISERROR(VLOOKUP(C173,$W$2:$X$105,2,FALSE)),0,VLOOKUP(C173,$W$2:$X$105,2,FALSE))</f>
        <v>16</v>
      </c>
      <c r="R173" s="1">
        <f>P173+Q173</f>
        <v>496</v>
      </c>
    </row>
    <row r="174" spans="1:18" x14ac:dyDescent="0.25">
      <c r="A174" s="1" t="s">
        <v>101</v>
      </c>
      <c r="B174" s="1" t="s">
        <v>99</v>
      </c>
      <c r="C174" s="1" t="str">
        <f>A174&amp;" "&amp;B174</f>
        <v>Steven McDonald</v>
      </c>
      <c r="D174" s="7">
        <v>260</v>
      </c>
      <c r="E174" s="7">
        <v>18</v>
      </c>
      <c r="F174" s="7">
        <f>IF(E174=" ",0+D174,D174+E174)</f>
        <v>278</v>
      </c>
      <c r="G174" s="1">
        <f>IF(ISERROR(VLOOKUP(C174,$AC$2:$AD$94,2,FALSE)),0,VLOOKUP(C174,$AC$2:$AD$94,2,FALSE))</f>
        <v>21</v>
      </c>
      <c r="H174" s="1">
        <f>F174+G174</f>
        <v>299</v>
      </c>
      <c r="I174" s="1">
        <f>IF(ISERROR(VLOOKUP(C174,$AF$2:$AG$94,2,FALSE)),0,VLOOKUP(C174,$AF$2:$AG$94,2,FALSE))</f>
        <v>19</v>
      </c>
      <c r="J174" s="1">
        <f>H174+I174</f>
        <v>318</v>
      </c>
      <c r="K174" s="1">
        <f>IF(ISERROR(VLOOKUP(C174,$AI$2:$AJ$95,2,FALSE)),0,VLOOKUP(C174,$AI$2:$AJ$95,2,FALSE))</f>
        <v>20</v>
      </c>
      <c r="L174" s="1">
        <f>J174+K174</f>
        <v>338</v>
      </c>
      <c r="M174" s="1">
        <f>IF(ISERROR(VLOOKUP(C174,$AL$2:$AM$95,2,FALSE)),0,VLOOKUP(C174,$AL$2:$AM$95,2,FALSE))</f>
        <v>20</v>
      </c>
      <c r="N174" s="1">
        <f>L174+M174</f>
        <v>358</v>
      </c>
      <c r="O174" s="1">
        <f>IF(ISERROR(VLOOKUP(C174,$AO$2:$AP$100,2,FALSE)),0,VLOOKUP(C174,$AO$2:$AP$100,2,FALSE))</f>
        <v>19</v>
      </c>
      <c r="P174" s="1">
        <f>N174+O174</f>
        <v>377</v>
      </c>
      <c r="Q174" s="1">
        <f>IF(ISERROR(VLOOKUP(C174,$W$2:$X$105,2,FALSE)),0,VLOOKUP(C174,$W$2:$X$105,2,FALSE))</f>
        <v>17</v>
      </c>
      <c r="R174" s="1">
        <f>P174+Q174</f>
        <v>394</v>
      </c>
    </row>
    <row r="175" spans="1:18" x14ac:dyDescent="0.25">
      <c r="A175" s="1" t="s">
        <v>219</v>
      </c>
      <c r="B175" s="1" t="s">
        <v>540</v>
      </c>
      <c r="C175" s="1" t="str">
        <f>A175&amp;" "&amp;B175</f>
        <v>Ben McDonnell</v>
      </c>
      <c r="D175" s="7">
        <v>29</v>
      </c>
      <c r="E175" s="7">
        <v>0</v>
      </c>
      <c r="F175" s="7">
        <f>IF(E175=" ",0+D175,D175+E175)</f>
        <v>29</v>
      </c>
      <c r="G175" s="1">
        <f>IF(ISERROR(VLOOKUP(C175,$AC$2:$AD$94,2,FALSE)),0,VLOOKUP(C175,$AC$2:$AD$94,2,FALSE))</f>
        <v>0</v>
      </c>
      <c r="H175" s="1">
        <f>F175+G175</f>
        <v>29</v>
      </c>
      <c r="I175" s="1">
        <f>IF(ISERROR(VLOOKUP(C175,$AF$2:$AG$94,2,FALSE)),0,VLOOKUP(C175,$AF$2:$AG$94,2,FALSE))</f>
        <v>0</v>
      </c>
      <c r="J175" s="1">
        <f>H175+I175</f>
        <v>29</v>
      </c>
      <c r="K175" s="1">
        <f>IF(ISERROR(VLOOKUP(C175,$AI$2:$AJ$95,2,FALSE)),0,VLOOKUP(C175,$AI$2:$AJ$95,2,FALSE))</f>
        <v>0</v>
      </c>
      <c r="L175" s="1">
        <f>J175+K175</f>
        <v>29</v>
      </c>
      <c r="M175" s="1">
        <f>IF(ISERROR(VLOOKUP(C175,$AL$2:$AM$95,2,FALSE)),0,VLOOKUP(C175,$AL$2:$AM$95,2,FALSE))</f>
        <v>0</v>
      </c>
      <c r="N175" s="1">
        <f>L175+M175</f>
        <v>29</v>
      </c>
      <c r="O175" s="1">
        <f>IF(ISERROR(VLOOKUP(C175,$AO$2:$AP$100,2,FALSE)),0,VLOOKUP(C175,$AO$2:$AP$100,2,FALSE))</f>
        <v>0</v>
      </c>
      <c r="P175" s="1">
        <f>N175+O175</f>
        <v>29</v>
      </c>
      <c r="Q175" s="1">
        <f>IF(ISERROR(VLOOKUP(C175,$W$2:$X$105,2,FALSE)),0,VLOOKUP(C175,$W$2:$X$105,2,FALSE))</f>
        <v>0</v>
      </c>
      <c r="R175" s="1">
        <f>P175+Q175</f>
        <v>29</v>
      </c>
    </row>
    <row r="176" spans="1:18" x14ac:dyDescent="0.25">
      <c r="A176" s="1" t="s">
        <v>360</v>
      </c>
      <c r="B176" s="1" t="s">
        <v>163</v>
      </c>
      <c r="C176" s="1" t="str">
        <f>A176&amp;" "&amp;B176</f>
        <v>Patrick McGirr</v>
      </c>
      <c r="D176" s="7">
        <v>235</v>
      </c>
      <c r="E176" s="7">
        <v>0</v>
      </c>
      <c r="F176" s="7">
        <f>IF(E176=" ",0+D176,D176+E176)</f>
        <v>235</v>
      </c>
      <c r="G176" s="1">
        <f>IF(ISERROR(VLOOKUP(C176,$AC$2:$AD$94,2,FALSE)),0,VLOOKUP(C176,$AC$2:$AD$94,2,FALSE))</f>
        <v>0</v>
      </c>
      <c r="H176" s="1">
        <f>F176+G176</f>
        <v>235</v>
      </c>
      <c r="I176" s="1">
        <f>IF(ISERROR(VLOOKUP(C176,$AF$2:$AG$94,2,FALSE)),0,VLOOKUP(C176,$AF$2:$AG$94,2,FALSE))</f>
        <v>0</v>
      </c>
      <c r="J176" s="1">
        <f>H176+I176</f>
        <v>235</v>
      </c>
      <c r="K176" s="1">
        <f>IF(ISERROR(VLOOKUP(C176,$AI$2:$AJ$95,2,FALSE)),0,VLOOKUP(C176,$AI$2:$AJ$95,2,FALSE))</f>
        <v>0</v>
      </c>
      <c r="L176" s="1">
        <f>J176+K176</f>
        <v>235</v>
      </c>
      <c r="M176" s="1">
        <f>IF(ISERROR(VLOOKUP(C176,$AL$2:$AM$95,2,FALSE)),0,VLOOKUP(C176,$AL$2:$AM$95,2,FALSE))</f>
        <v>0</v>
      </c>
      <c r="N176" s="1">
        <f>L176+M176</f>
        <v>235</v>
      </c>
      <c r="O176" s="1">
        <f>IF(ISERROR(VLOOKUP(C176,$AO$2:$AP$100,2,FALSE)),0,VLOOKUP(C176,$AO$2:$AP$100,2,FALSE))</f>
        <v>0</v>
      </c>
      <c r="P176" s="1">
        <f>N176+O176</f>
        <v>235</v>
      </c>
      <c r="Q176" s="1">
        <f>IF(ISERROR(VLOOKUP(C176,$W$2:$X$105,2,FALSE)),0,VLOOKUP(C176,$W$2:$X$105,2,FALSE))</f>
        <v>8</v>
      </c>
      <c r="R176" s="1">
        <f>P176+Q176</f>
        <v>243</v>
      </c>
    </row>
    <row r="177" spans="1:18" x14ac:dyDescent="0.25">
      <c r="A177" s="1" t="s">
        <v>184</v>
      </c>
      <c r="B177" s="1" t="s">
        <v>185</v>
      </c>
      <c r="C177" s="1" t="str">
        <f>A177&amp;" "&amp;B177</f>
        <v>Craig McGlashan</v>
      </c>
      <c r="D177" s="7">
        <v>46</v>
      </c>
      <c r="E177" s="7">
        <v>0</v>
      </c>
      <c r="F177" s="7">
        <f>IF(E177=" ",0+D177,D177+E177)</f>
        <v>46</v>
      </c>
      <c r="G177" s="1">
        <f>IF(ISERROR(VLOOKUP(C177,$AC$2:$AD$94,2,FALSE)),0,VLOOKUP(C177,$AC$2:$AD$94,2,FALSE))</f>
        <v>0</v>
      </c>
      <c r="H177" s="1">
        <f>F177+G177</f>
        <v>46</v>
      </c>
      <c r="I177" s="1">
        <f>IF(ISERROR(VLOOKUP(C177,$AF$2:$AG$94,2,FALSE)),0,VLOOKUP(C177,$AF$2:$AG$94,2,FALSE))</f>
        <v>0</v>
      </c>
      <c r="J177" s="1">
        <f>H177+I177</f>
        <v>46</v>
      </c>
      <c r="K177" s="1">
        <f>IF(ISERROR(VLOOKUP(C177,$AI$2:$AJ$95,2,FALSE)),0,VLOOKUP(C177,$AI$2:$AJ$95,2,FALSE))</f>
        <v>0</v>
      </c>
      <c r="L177" s="1">
        <f>J177+K177</f>
        <v>46</v>
      </c>
      <c r="M177" s="1">
        <f>IF(ISERROR(VLOOKUP(C177,$AL$2:$AM$95,2,FALSE)),0,VLOOKUP(C177,$AL$2:$AM$95,2,FALSE))</f>
        <v>0</v>
      </c>
      <c r="N177" s="1">
        <f>L177+M177</f>
        <v>46</v>
      </c>
      <c r="O177" s="1">
        <f>IF(ISERROR(VLOOKUP(C177,$AO$2:$AP$100,2,FALSE)),0,VLOOKUP(C177,$AO$2:$AP$100,2,FALSE))</f>
        <v>0</v>
      </c>
      <c r="P177" s="1">
        <f>N177+O177</f>
        <v>46</v>
      </c>
      <c r="Q177" s="1">
        <f>IF(ISERROR(VLOOKUP(C177,$W$2:$X$105,2,FALSE)),0,VLOOKUP(C177,$W$2:$X$105,2,FALSE))</f>
        <v>0</v>
      </c>
      <c r="R177" s="1">
        <f>P177+Q177</f>
        <v>46</v>
      </c>
    </row>
    <row r="178" spans="1:18" x14ac:dyDescent="0.25">
      <c r="A178" s="1" t="s">
        <v>123</v>
      </c>
      <c r="B178" s="1" t="s">
        <v>185</v>
      </c>
      <c r="C178" s="1" t="str">
        <f>A178&amp;" "&amp;B178</f>
        <v>Rose McGlashan</v>
      </c>
      <c r="D178" s="7">
        <v>58</v>
      </c>
      <c r="E178" s="7">
        <v>0</v>
      </c>
      <c r="F178" s="7">
        <f>IF(E178=" ",0+D178,D178+E178)</f>
        <v>58</v>
      </c>
      <c r="G178" s="1">
        <f>IF(ISERROR(VLOOKUP(C178,$AC$2:$AD$94,2,FALSE)),0,VLOOKUP(C178,$AC$2:$AD$94,2,FALSE))</f>
        <v>0</v>
      </c>
      <c r="H178" s="1">
        <f>F178+G178</f>
        <v>58</v>
      </c>
      <c r="I178" s="1">
        <f>IF(ISERROR(VLOOKUP(C178,$AF$2:$AG$94,2,FALSE)),0,VLOOKUP(C178,$AF$2:$AG$94,2,FALSE))</f>
        <v>0</v>
      </c>
      <c r="J178" s="1">
        <f>H178+I178</f>
        <v>58</v>
      </c>
      <c r="K178" s="1">
        <f>IF(ISERROR(VLOOKUP(C178,$AI$2:$AJ$95,2,FALSE)),0,VLOOKUP(C178,$AI$2:$AJ$95,2,FALSE))</f>
        <v>0</v>
      </c>
      <c r="L178" s="1">
        <f>J178+K178</f>
        <v>58</v>
      </c>
      <c r="M178" s="1">
        <f>IF(ISERROR(VLOOKUP(C178,$AL$2:$AM$95,2,FALSE)),0,VLOOKUP(C178,$AL$2:$AM$95,2,FALSE))</f>
        <v>0</v>
      </c>
      <c r="N178" s="1">
        <f>L178+M178</f>
        <v>58</v>
      </c>
      <c r="O178" s="1">
        <f>IF(ISERROR(VLOOKUP(C178,$AO$2:$AP$100,2,FALSE)),0,VLOOKUP(C178,$AO$2:$AP$100,2,FALSE))</f>
        <v>0</v>
      </c>
      <c r="P178" s="1">
        <f>N178+O178</f>
        <v>58</v>
      </c>
      <c r="Q178" s="1">
        <f>IF(ISERROR(VLOOKUP(C178,$W$2:$X$105,2,FALSE)),0,VLOOKUP(C178,$W$2:$X$105,2,FALSE))</f>
        <v>0</v>
      </c>
      <c r="R178" s="1">
        <f>P178+Q178</f>
        <v>58</v>
      </c>
    </row>
    <row r="179" spans="1:18" x14ac:dyDescent="0.25">
      <c r="A179" s="1" t="s">
        <v>50</v>
      </c>
      <c r="B179" s="1" t="s">
        <v>102</v>
      </c>
      <c r="C179" s="1" t="str">
        <f>A179&amp;" "&amp;B179</f>
        <v>Andrew McGorman</v>
      </c>
      <c r="D179" s="7">
        <v>114</v>
      </c>
      <c r="E179" s="7">
        <v>0</v>
      </c>
      <c r="F179" s="7">
        <f>IF(E179=" ",0+D179,D179+E179)</f>
        <v>114</v>
      </c>
      <c r="G179" s="1">
        <f>IF(ISERROR(VLOOKUP(C179,$AC$2:$AD$94,2,FALSE)),0,VLOOKUP(C179,$AC$2:$AD$94,2,FALSE))</f>
        <v>0</v>
      </c>
      <c r="H179" s="1">
        <f>F179+G179</f>
        <v>114</v>
      </c>
      <c r="I179" s="1">
        <f>IF(ISERROR(VLOOKUP(C179,$AF$2:$AG$94,2,FALSE)),0,VLOOKUP(C179,$AF$2:$AG$94,2,FALSE))</f>
        <v>0</v>
      </c>
      <c r="J179" s="1">
        <f>H179+I179</f>
        <v>114</v>
      </c>
      <c r="K179" s="1">
        <f>IF(ISERROR(VLOOKUP(C179,$AI$2:$AJ$95,2,FALSE)),0,VLOOKUP(C179,$AI$2:$AJ$95,2,FALSE))</f>
        <v>0</v>
      </c>
      <c r="L179" s="1">
        <f>J179+K179</f>
        <v>114</v>
      </c>
      <c r="M179" s="1">
        <f>IF(ISERROR(VLOOKUP(C179,$AL$2:$AM$95,2,FALSE)),0,VLOOKUP(C179,$AL$2:$AM$95,2,FALSE))</f>
        <v>0</v>
      </c>
      <c r="N179" s="1">
        <f>L179+M179</f>
        <v>114</v>
      </c>
      <c r="O179" s="1">
        <f>IF(ISERROR(VLOOKUP(C179,$AO$2:$AP$100,2,FALSE)),0,VLOOKUP(C179,$AO$2:$AP$100,2,FALSE))</f>
        <v>0</v>
      </c>
      <c r="P179" s="1">
        <f>N179+O179</f>
        <v>114</v>
      </c>
      <c r="Q179" s="1">
        <f>IF(ISERROR(VLOOKUP(C179,$W$2:$X$105,2,FALSE)),0,VLOOKUP(C179,$W$2:$X$105,2,FALSE))</f>
        <v>0</v>
      </c>
      <c r="R179" s="1">
        <f>P179+Q179</f>
        <v>114</v>
      </c>
    </row>
    <row r="180" spans="1:18" x14ac:dyDescent="0.25">
      <c r="A180" s="1" t="s">
        <v>889</v>
      </c>
      <c r="B180" s="1" t="s">
        <v>102</v>
      </c>
      <c r="C180" s="1" t="str">
        <f>A180&amp;" "&amp;B180</f>
        <v>Laini McGorman</v>
      </c>
      <c r="D180" s="7"/>
      <c r="E180" s="7"/>
      <c r="F180" s="7"/>
      <c r="G180" s="1">
        <f>IF(ISERROR(VLOOKUP(C180,$AC$2:$AD$94,2,FALSE)),0,VLOOKUP(C180,$AC$2:$AD$94,2,FALSE))</f>
        <v>0</v>
      </c>
      <c r="H180" s="1">
        <f>F180+G180</f>
        <v>0</v>
      </c>
      <c r="I180" s="1">
        <f>IF(ISERROR(VLOOKUP(C180,$AF$2:$AG$94,2,FALSE)),0,VLOOKUP(C180,$AF$2:$AG$94,2,FALSE))</f>
        <v>0</v>
      </c>
      <c r="J180" s="1">
        <f>H180+I180</f>
        <v>0</v>
      </c>
      <c r="K180" s="1">
        <f>IF(ISERROR(VLOOKUP(C180,$AI$2:$AJ$95,2,FALSE)),0,VLOOKUP(C180,$AI$2:$AJ$95,2,FALSE))</f>
        <v>20</v>
      </c>
      <c r="L180" s="1">
        <f>J180+K180</f>
        <v>20</v>
      </c>
      <c r="M180" s="1">
        <f>IF(ISERROR(VLOOKUP(C180,$AL$2:$AM$95,2,FALSE)),0,VLOOKUP(C180,$AL$2:$AM$95,2,FALSE))</f>
        <v>18</v>
      </c>
      <c r="N180" s="1">
        <f>L180+M180</f>
        <v>38</v>
      </c>
      <c r="O180" s="1">
        <f>IF(ISERROR(VLOOKUP(C180,$AO$2:$AP$100,2,FALSE)),0,VLOOKUP(C180,$AO$2:$AP$100,2,FALSE))</f>
        <v>18</v>
      </c>
      <c r="P180" s="1">
        <f>N180+O180</f>
        <v>56</v>
      </c>
      <c r="Q180" s="1">
        <f>IF(ISERROR(VLOOKUP(C180,$W$2:$X$105,2,FALSE)),0,VLOOKUP(C180,$W$2:$X$105,2,FALSE))</f>
        <v>18</v>
      </c>
      <c r="R180" s="1">
        <f>P180+Q180</f>
        <v>74</v>
      </c>
    </row>
    <row r="181" spans="1:18" x14ac:dyDescent="0.25">
      <c r="A181" s="1" t="s">
        <v>573</v>
      </c>
      <c r="B181" s="1" t="s">
        <v>652</v>
      </c>
      <c r="C181" s="1" t="str">
        <f>A181&amp;" "&amp;B181</f>
        <v>Mulvea McGovern</v>
      </c>
      <c r="D181" s="7">
        <v>3</v>
      </c>
      <c r="E181" s="7">
        <v>0</v>
      </c>
      <c r="F181" s="7">
        <f>IF(E181=" ",0+D181,D181+E181)</f>
        <v>3</v>
      </c>
      <c r="G181" s="1">
        <f>IF(ISERROR(VLOOKUP(C181,$AC$2:$AD$94,2,FALSE)),0,VLOOKUP(C181,$AC$2:$AD$94,2,FALSE))</f>
        <v>0</v>
      </c>
      <c r="H181" s="1">
        <f>F181+G181</f>
        <v>3</v>
      </c>
      <c r="I181" s="1">
        <f>IF(ISERROR(VLOOKUP(C181,$AF$2:$AG$94,2,FALSE)),0,VLOOKUP(C181,$AF$2:$AG$94,2,FALSE))</f>
        <v>0</v>
      </c>
      <c r="J181" s="1">
        <f>H181+I181</f>
        <v>3</v>
      </c>
      <c r="K181" s="1">
        <f>IF(ISERROR(VLOOKUP(C181,$AI$2:$AJ$95,2,FALSE)),0,VLOOKUP(C181,$AI$2:$AJ$95,2,FALSE))</f>
        <v>0</v>
      </c>
      <c r="L181" s="1">
        <f>J181+K181</f>
        <v>3</v>
      </c>
      <c r="M181" s="1">
        <f>IF(ISERROR(VLOOKUP(C181,$AL$2:$AM$95,2,FALSE)),0,VLOOKUP(C181,$AL$2:$AM$95,2,FALSE))</f>
        <v>0</v>
      </c>
      <c r="N181" s="1">
        <f>L181+M181</f>
        <v>3</v>
      </c>
      <c r="O181" s="1">
        <f>IF(ISERROR(VLOOKUP(C181,$AO$2:$AP$100,2,FALSE)),0,VLOOKUP(C181,$AO$2:$AP$100,2,FALSE))</f>
        <v>0</v>
      </c>
      <c r="P181" s="1">
        <f>N181+O181</f>
        <v>3</v>
      </c>
      <c r="Q181" s="1">
        <f>IF(ISERROR(VLOOKUP(C181,$W$2:$X$105,2,FALSE)),0,VLOOKUP(C181,$W$2:$X$105,2,FALSE))</f>
        <v>0</v>
      </c>
      <c r="R181" s="1">
        <f>P181+Q181</f>
        <v>3</v>
      </c>
    </row>
    <row r="182" spans="1:18" x14ac:dyDescent="0.25">
      <c r="A182" s="1" t="s">
        <v>832</v>
      </c>
      <c r="B182" s="1" t="s">
        <v>1058</v>
      </c>
      <c r="C182" s="1" t="s">
        <v>1029</v>
      </c>
      <c r="D182" s="7"/>
      <c r="E182" s="7"/>
      <c r="F182" s="7"/>
      <c r="G182" s="1">
        <f>IF(ISERROR(VLOOKUP(C182,$AC$2:$AD$94,2,FALSE)),0,VLOOKUP(C182,$AC$2:$AD$94,2,FALSE))</f>
        <v>0</v>
      </c>
      <c r="H182" s="1">
        <f>F182+G182</f>
        <v>0</v>
      </c>
      <c r="I182" s="1">
        <f>IF(ISERROR(VLOOKUP(C182,$AF$2:$AG$94,2,FALSE)),0,VLOOKUP(C182,$AF$2:$AG$94,2,FALSE))</f>
        <v>0</v>
      </c>
      <c r="J182" s="1">
        <f>H182+I182</f>
        <v>0</v>
      </c>
      <c r="K182" s="1">
        <f>IF(ISERROR(VLOOKUP(C182,$AI$2:$AJ$95,2,FALSE)),0,VLOOKUP(C182,$AI$2:$AJ$95,2,FALSE))</f>
        <v>0</v>
      </c>
      <c r="L182" s="1">
        <f>J182+K182</f>
        <v>0</v>
      </c>
      <c r="M182" s="1">
        <f>IF(ISERROR(VLOOKUP(C182,$AL$2:$AM$95,2,FALSE)),0,VLOOKUP(C182,$AL$2:$AM$95,2,FALSE))</f>
        <v>0</v>
      </c>
      <c r="N182" s="1">
        <f>L182+M182</f>
        <v>0</v>
      </c>
      <c r="O182" s="1">
        <f>IF(ISERROR(VLOOKUP(C182,$AO$2:$AP$100,2,FALSE)),0,VLOOKUP(C182,$AO$2:$AP$100,2,FALSE))</f>
        <v>0</v>
      </c>
      <c r="P182" s="1">
        <f>N182+O182</f>
        <v>0</v>
      </c>
      <c r="Q182" s="1">
        <f>IF(ISERROR(VLOOKUP(C182,$W$2:$X$105,2,FALSE)),0,VLOOKUP(C182,$W$2:$X$105,2,FALSE))</f>
        <v>10</v>
      </c>
      <c r="R182" s="1">
        <f>P182+Q182</f>
        <v>10</v>
      </c>
    </row>
    <row r="183" spans="1:18" x14ac:dyDescent="0.25">
      <c r="A183" s="1" t="s">
        <v>104</v>
      </c>
      <c r="B183" s="1" t="s">
        <v>216</v>
      </c>
      <c r="C183" s="1" t="str">
        <f>A183&amp;" "&amp;B183</f>
        <v>Ian McLardie</v>
      </c>
      <c r="D183" s="7">
        <v>34</v>
      </c>
      <c r="E183" s="7">
        <v>0</v>
      </c>
      <c r="F183" s="7">
        <f>IF(E183=" ",0+D183,D183+E183)</f>
        <v>34</v>
      </c>
      <c r="G183" s="1">
        <f>IF(ISERROR(VLOOKUP(C183,$AC$2:$AD$94,2,FALSE)),0,VLOOKUP(C183,$AC$2:$AD$94,2,FALSE))</f>
        <v>0</v>
      </c>
      <c r="H183" s="1">
        <f>F183+G183</f>
        <v>34</v>
      </c>
      <c r="I183" s="1">
        <f>IF(ISERROR(VLOOKUP(C183,$AF$2:$AG$94,2,FALSE)),0,VLOOKUP(C183,$AF$2:$AG$94,2,FALSE))</f>
        <v>0</v>
      </c>
      <c r="J183" s="1">
        <f>H183+I183</f>
        <v>34</v>
      </c>
      <c r="K183" s="1">
        <f>IF(ISERROR(VLOOKUP(C183,$AI$2:$AJ$95,2,FALSE)),0,VLOOKUP(C183,$AI$2:$AJ$95,2,FALSE))</f>
        <v>0</v>
      </c>
      <c r="L183" s="1">
        <f>J183+K183</f>
        <v>34</v>
      </c>
      <c r="M183" s="1">
        <f>IF(ISERROR(VLOOKUP(C183,$AL$2:$AM$95,2,FALSE)),0,VLOOKUP(C183,$AL$2:$AM$95,2,FALSE))</f>
        <v>0</v>
      </c>
      <c r="N183" s="1">
        <f>L183+M183</f>
        <v>34</v>
      </c>
      <c r="O183" s="1">
        <f>IF(ISERROR(VLOOKUP(C183,$AO$2:$AP$100,2,FALSE)),0,VLOOKUP(C183,$AO$2:$AP$100,2,FALSE))</f>
        <v>0</v>
      </c>
      <c r="P183" s="1">
        <f>N183+O183</f>
        <v>34</v>
      </c>
      <c r="Q183" s="1">
        <f>IF(ISERROR(VLOOKUP(C183,$W$2:$X$105,2,FALSE)),0,VLOOKUP(C183,$W$2:$X$105,2,FALSE))</f>
        <v>0</v>
      </c>
      <c r="R183" s="1">
        <f>P183+Q183</f>
        <v>34</v>
      </c>
    </row>
    <row r="184" spans="1:18" x14ac:dyDescent="0.25">
      <c r="A184" s="1" t="s">
        <v>43</v>
      </c>
      <c r="B184" s="1" t="s">
        <v>653</v>
      </c>
      <c r="C184" s="1" t="str">
        <f>A184&amp;" "&amp;B184</f>
        <v>Ross McLaren</v>
      </c>
      <c r="D184" s="7">
        <v>7</v>
      </c>
      <c r="E184" s="7">
        <v>0</v>
      </c>
      <c r="F184" s="7">
        <f>IF(E184=" ",0+D184,D184+E184)</f>
        <v>7</v>
      </c>
      <c r="G184" s="1">
        <f>IF(ISERROR(VLOOKUP(C184,$AC$2:$AD$94,2,FALSE)),0,VLOOKUP(C184,$AC$2:$AD$94,2,FALSE))</f>
        <v>0</v>
      </c>
      <c r="H184" s="1">
        <f>F184+G184</f>
        <v>7</v>
      </c>
      <c r="I184" s="1">
        <f>IF(ISERROR(VLOOKUP(C184,$AF$2:$AG$94,2,FALSE)),0,VLOOKUP(C184,$AF$2:$AG$94,2,FALSE))</f>
        <v>0</v>
      </c>
      <c r="J184" s="1">
        <f>H184+I184</f>
        <v>7</v>
      </c>
      <c r="K184" s="1">
        <f>IF(ISERROR(VLOOKUP(C184,$AI$2:$AJ$95,2,FALSE)),0,VLOOKUP(C184,$AI$2:$AJ$95,2,FALSE))</f>
        <v>0</v>
      </c>
      <c r="L184" s="1">
        <f>J184+K184</f>
        <v>7</v>
      </c>
      <c r="M184" s="1">
        <f>IF(ISERROR(VLOOKUP(C184,$AL$2:$AM$95,2,FALSE)),0,VLOOKUP(C184,$AL$2:$AM$95,2,FALSE))</f>
        <v>0</v>
      </c>
      <c r="N184" s="1">
        <f>L184+M184</f>
        <v>7</v>
      </c>
      <c r="O184" s="1">
        <f>IF(ISERROR(VLOOKUP(C184,$AO$2:$AP$100,2,FALSE)),0,VLOOKUP(C184,$AO$2:$AP$100,2,FALSE))</f>
        <v>0</v>
      </c>
      <c r="P184" s="1">
        <f>N184+O184</f>
        <v>7</v>
      </c>
      <c r="Q184" s="1">
        <f>IF(ISERROR(VLOOKUP(C184,$W$2:$X$105,2,FALSE)),0,VLOOKUP(C184,$W$2:$X$105,2,FALSE))</f>
        <v>0</v>
      </c>
      <c r="R184" s="1">
        <f>P184+Q184</f>
        <v>7</v>
      </c>
    </row>
    <row r="185" spans="1:18" x14ac:dyDescent="0.25">
      <c r="A185" s="1" t="s">
        <v>104</v>
      </c>
      <c r="B185" s="1" t="s">
        <v>105</v>
      </c>
      <c r="C185" s="1" t="str">
        <f>A185&amp;" "&amp;B185</f>
        <v>Ian McLaughlin</v>
      </c>
      <c r="D185" s="7">
        <v>134</v>
      </c>
      <c r="E185" s="7">
        <v>7</v>
      </c>
      <c r="F185" s="7">
        <f>IF(E185=" ",0+D185,D185+E185)</f>
        <v>141</v>
      </c>
      <c r="G185" s="1">
        <f>IF(ISERROR(VLOOKUP(C185,$AC$2:$AD$94,2,FALSE)),0,VLOOKUP(C185,$AC$2:$AD$94,2,FALSE))</f>
        <v>4</v>
      </c>
      <c r="H185" s="1">
        <f>F185+G185</f>
        <v>145</v>
      </c>
      <c r="I185" s="1">
        <f>IF(ISERROR(VLOOKUP(C185,$AF$2:$AG$94,2,FALSE)),0,VLOOKUP(C185,$AF$2:$AG$94,2,FALSE))</f>
        <v>0</v>
      </c>
      <c r="J185" s="1">
        <f>H185+I185</f>
        <v>145</v>
      </c>
      <c r="K185" s="1">
        <f>IF(ISERROR(VLOOKUP(C185,$AI$2:$AJ$95,2,FALSE)),0,VLOOKUP(C185,$AI$2:$AJ$95,2,FALSE))</f>
        <v>0</v>
      </c>
      <c r="L185" s="1">
        <f>J185+K185</f>
        <v>145</v>
      </c>
      <c r="M185" s="1">
        <f>IF(ISERROR(VLOOKUP(C185,$AL$2:$AM$95,2,FALSE)),0,VLOOKUP(C185,$AL$2:$AM$95,2,FALSE))</f>
        <v>0</v>
      </c>
      <c r="N185" s="1">
        <f>L185+M185</f>
        <v>145</v>
      </c>
      <c r="O185" s="1">
        <f>IF(ISERROR(VLOOKUP(C185,$AO$2:$AP$100,2,FALSE)),0,VLOOKUP(C185,$AO$2:$AP$100,2,FALSE))</f>
        <v>0</v>
      </c>
      <c r="P185" s="1">
        <f>N185+O185</f>
        <v>145</v>
      </c>
      <c r="Q185" s="1">
        <f>IF(ISERROR(VLOOKUP(C185,$W$2:$X$105,2,FALSE)),0,VLOOKUP(C185,$W$2:$X$105,2,FALSE))</f>
        <v>0</v>
      </c>
      <c r="R185" s="1">
        <f>P185+Q185</f>
        <v>145</v>
      </c>
    </row>
    <row r="186" spans="1:18" x14ac:dyDescent="0.25">
      <c r="A186" s="1" t="s">
        <v>476</v>
      </c>
      <c r="B186" s="1" t="s">
        <v>582</v>
      </c>
      <c r="C186" s="1" t="str">
        <f>A186&amp;" "&amp;B186</f>
        <v>Daryl McMahon</v>
      </c>
      <c r="D186" s="7">
        <v>18</v>
      </c>
      <c r="E186" s="7">
        <v>0</v>
      </c>
      <c r="F186" s="7">
        <f>IF(E186=" ",0+D186,D186+E186)</f>
        <v>18</v>
      </c>
      <c r="G186" s="1">
        <f>IF(ISERROR(VLOOKUP(C186,$AC$2:$AD$94,2,FALSE)),0,VLOOKUP(C186,$AC$2:$AD$94,2,FALSE))</f>
        <v>0</v>
      </c>
      <c r="H186" s="1">
        <f>F186+G186</f>
        <v>18</v>
      </c>
      <c r="I186" s="1">
        <f>IF(ISERROR(VLOOKUP(C186,$AF$2:$AG$94,2,FALSE)),0,VLOOKUP(C186,$AF$2:$AG$94,2,FALSE))</f>
        <v>0</v>
      </c>
      <c r="J186" s="1">
        <f>H186+I186</f>
        <v>18</v>
      </c>
      <c r="K186" s="1">
        <f>IF(ISERROR(VLOOKUP(C186,$AI$2:$AJ$95,2,FALSE)),0,VLOOKUP(C186,$AI$2:$AJ$95,2,FALSE))</f>
        <v>0</v>
      </c>
      <c r="L186" s="1">
        <f>J186+K186</f>
        <v>18</v>
      </c>
      <c r="M186" s="1">
        <f>IF(ISERROR(VLOOKUP(C186,$AL$2:$AM$95,2,FALSE)),0,VLOOKUP(C186,$AL$2:$AM$95,2,FALSE))</f>
        <v>0</v>
      </c>
      <c r="N186" s="1">
        <f>L186+M186</f>
        <v>18</v>
      </c>
      <c r="O186" s="1">
        <f>IF(ISERROR(VLOOKUP(C186,$AO$2:$AP$100,2,FALSE)),0,VLOOKUP(C186,$AO$2:$AP$100,2,FALSE))</f>
        <v>0</v>
      </c>
      <c r="P186" s="1">
        <f>N186+O186</f>
        <v>18</v>
      </c>
      <c r="Q186" s="1">
        <f>IF(ISERROR(VLOOKUP(C186,$W$2:$X$105,2,FALSE)),0,VLOOKUP(C186,$W$2:$X$105,2,FALSE))</f>
        <v>0</v>
      </c>
      <c r="R186" s="1">
        <f>P186+Q186</f>
        <v>18</v>
      </c>
    </row>
    <row r="187" spans="1:18" x14ac:dyDescent="0.25">
      <c r="A187" s="1" t="s">
        <v>164</v>
      </c>
      <c r="B187" s="1" t="s">
        <v>165</v>
      </c>
      <c r="C187" s="1" t="str">
        <f>A187&amp;" "&amp;B187</f>
        <v>Greg McPharlin</v>
      </c>
      <c r="D187" s="7">
        <v>17</v>
      </c>
      <c r="E187" s="7">
        <v>0</v>
      </c>
      <c r="F187" s="7">
        <f>IF(E187=" ",0+D187,D187+E187)</f>
        <v>17</v>
      </c>
      <c r="G187" s="1">
        <f>IF(ISERROR(VLOOKUP(C187,$AC$2:$AD$94,2,FALSE)),0,VLOOKUP(C187,$AC$2:$AD$94,2,FALSE))</f>
        <v>0</v>
      </c>
      <c r="H187" s="1">
        <f>F187+G187</f>
        <v>17</v>
      </c>
      <c r="I187" s="1">
        <f>IF(ISERROR(VLOOKUP(C187,$AF$2:$AG$94,2,FALSE)),0,VLOOKUP(C187,$AF$2:$AG$94,2,FALSE))</f>
        <v>0</v>
      </c>
      <c r="J187" s="1">
        <f>H187+I187</f>
        <v>17</v>
      </c>
      <c r="K187" s="1">
        <f>IF(ISERROR(VLOOKUP(C187,$AI$2:$AJ$95,2,FALSE)),0,VLOOKUP(C187,$AI$2:$AJ$95,2,FALSE))</f>
        <v>0</v>
      </c>
      <c r="L187" s="1">
        <f>J187+K187</f>
        <v>17</v>
      </c>
      <c r="M187" s="1">
        <f>IF(ISERROR(VLOOKUP(C187,$AL$2:$AM$95,2,FALSE)),0,VLOOKUP(C187,$AL$2:$AM$95,2,FALSE))</f>
        <v>0</v>
      </c>
      <c r="N187" s="1">
        <f>L187+M187</f>
        <v>17</v>
      </c>
      <c r="O187" s="1">
        <f>IF(ISERROR(VLOOKUP(C187,$AO$2:$AP$100,2,FALSE)),0,VLOOKUP(C187,$AO$2:$AP$100,2,FALSE))</f>
        <v>0</v>
      </c>
      <c r="P187" s="1">
        <f>N187+O187</f>
        <v>17</v>
      </c>
      <c r="Q187" s="1">
        <f>IF(ISERROR(VLOOKUP(C187,$W$2:$X$105,2,FALSE)),0,VLOOKUP(C187,$W$2:$X$105,2,FALSE))</f>
        <v>0</v>
      </c>
      <c r="R187" s="1">
        <f>P187+Q187</f>
        <v>17</v>
      </c>
    </row>
    <row r="188" spans="1:18" x14ac:dyDescent="0.25">
      <c r="A188" s="1" t="s">
        <v>166</v>
      </c>
      <c r="B188" s="1" t="s">
        <v>165</v>
      </c>
      <c r="C188" s="1" t="str">
        <f>A188&amp;" "&amp;B188</f>
        <v>William McPharlin</v>
      </c>
      <c r="D188" s="7">
        <v>51</v>
      </c>
      <c r="E188" s="7">
        <v>0</v>
      </c>
      <c r="F188" s="7">
        <f>IF(E188=" ",0+D188,D188+E188)</f>
        <v>51</v>
      </c>
      <c r="G188" s="1">
        <f>IF(ISERROR(VLOOKUP(C188,$AC$2:$AD$94,2,FALSE)),0,VLOOKUP(C188,$AC$2:$AD$94,2,FALSE))</f>
        <v>0</v>
      </c>
      <c r="H188" s="1">
        <f>F188+G188</f>
        <v>51</v>
      </c>
      <c r="I188" s="1">
        <f>IF(ISERROR(VLOOKUP(C188,$AF$2:$AG$94,2,FALSE)),0,VLOOKUP(C188,$AF$2:$AG$94,2,FALSE))</f>
        <v>0</v>
      </c>
      <c r="J188" s="1">
        <f>H188+I188</f>
        <v>51</v>
      </c>
      <c r="K188" s="1">
        <f>IF(ISERROR(VLOOKUP(C188,$AI$2:$AJ$95,2,FALSE)),0,VLOOKUP(C188,$AI$2:$AJ$95,2,FALSE))</f>
        <v>0</v>
      </c>
      <c r="L188" s="1">
        <f>J188+K188</f>
        <v>51</v>
      </c>
      <c r="M188" s="1">
        <f>IF(ISERROR(VLOOKUP(C188,$AL$2:$AM$95,2,FALSE)),0,VLOOKUP(C188,$AL$2:$AM$95,2,FALSE))</f>
        <v>0</v>
      </c>
      <c r="N188" s="1">
        <f>L188+M188</f>
        <v>51</v>
      </c>
      <c r="O188" s="1">
        <f>IF(ISERROR(VLOOKUP(C188,$AO$2:$AP$100,2,FALSE)),0,VLOOKUP(C188,$AO$2:$AP$100,2,FALSE))</f>
        <v>0</v>
      </c>
      <c r="P188" s="1">
        <f>N188+O188</f>
        <v>51</v>
      </c>
      <c r="Q188" s="1">
        <f>IF(ISERROR(VLOOKUP(C188,$W$2:$X$105,2,FALSE)),0,VLOOKUP(C188,$W$2:$X$105,2,FALSE))</f>
        <v>0</v>
      </c>
      <c r="R188" s="1">
        <f>P188+Q188</f>
        <v>51</v>
      </c>
    </row>
    <row r="189" spans="1:18" x14ac:dyDescent="0.25">
      <c r="A189" s="1" t="s">
        <v>1059</v>
      </c>
      <c r="B189" s="1" t="s">
        <v>1060</v>
      </c>
      <c r="C189" s="1" t="s">
        <v>1030</v>
      </c>
      <c r="D189" s="7"/>
      <c r="E189" s="7"/>
      <c r="F189" s="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>IF(ISERROR(VLOOKUP(C189,$W$2:$X$105,2,FALSE)),0,VLOOKUP(C189,$W$2:$X$105,2,FALSE))</f>
        <v>1</v>
      </c>
      <c r="R189" s="1">
        <f>P189+Q189</f>
        <v>1</v>
      </c>
    </row>
    <row r="190" spans="1:18" x14ac:dyDescent="0.25">
      <c r="A190" s="1" t="s">
        <v>883</v>
      </c>
      <c r="B190" s="1" t="s">
        <v>1060</v>
      </c>
      <c r="C190" s="1" t="s">
        <v>1031</v>
      </c>
      <c r="D190" s="7"/>
      <c r="E190" s="7"/>
      <c r="F190" s="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>IF(ISERROR(VLOOKUP(C190,$W$2:$X$105,2,FALSE)),0,VLOOKUP(C190,$W$2:$X$105,2,FALSE))</f>
        <v>1</v>
      </c>
      <c r="R190" s="1">
        <f>P190+Q190</f>
        <v>1</v>
      </c>
    </row>
    <row r="191" spans="1:18" x14ac:dyDescent="0.25">
      <c r="A191" s="1" t="s">
        <v>113</v>
      </c>
      <c r="B191" s="1" t="s">
        <v>1060</v>
      </c>
      <c r="C191" s="1" t="s">
        <v>1032</v>
      </c>
      <c r="D191" s="7"/>
      <c r="E191" s="7"/>
      <c r="F191" s="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>IF(ISERROR(VLOOKUP(C191,$W$2:$X$105,2,FALSE)),0,VLOOKUP(C191,$W$2:$X$105,2,FALSE))</f>
        <v>1</v>
      </c>
      <c r="R191" s="1">
        <f>P191+Q191</f>
        <v>1</v>
      </c>
    </row>
    <row r="192" spans="1:18" x14ac:dyDescent="0.25">
      <c r="A192" s="1" t="s">
        <v>583</v>
      </c>
      <c r="B192" s="1" t="s">
        <v>584</v>
      </c>
      <c r="C192" s="1" t="str">
        <f>A192&amp;" "&amp;B192</f>
        <v>Rodney Merritt</v>
      </c>
      <c r="D192" s="7">
        <v>9</v>
      </c>
      <c r="E192" s="7">
        <v>0</v>
      </c>
      <c r="F192" s="7">
        <f>IF(E192=" ",0+D192,D192+E192)</f>
        <v>9</v>
      </c>
      <c r="G192" s="1">
        <f>IF(ISERROR(VLOOKUP(C192,$AC$2:$AD$94,2,FALSE)),0,VLOOKUP(C192,$AC$2:$AD$94,2,FALSE))</f>
        <v>0</v>
      </c>
      <c r="H192" s="1">
        <f>F192+G192</f>
        <v>9</v>
      </c>
      <c r="I192" s="1">
        <f>IF(ISERROR(VLOOKUP(C192,$AF$2:$AG$94,2,FALSE)),0,VLOOKUP(C192,$AF$2:$AG$94,2,FALSE))</f>
        <v>0</v>
      </c>
      <c r="J192" s="1">
        <f>H192+I192</f>
        <v>9</v>
      </c>
      <c r="K192" s="1">
        <f>IF(ISERROR(VLOOKUP(C192,$AI$2:$AJ$95,2,FALSE)),0,VLOOKUP(C192,$AI$2:$AJ$95,2,FALSE))</f>
        <v>0</v>
      </c>
      <c r="L192" s="1">
        <f>J192+K192</f>
        <v>9</v>
      </c>
      <c r="M192" s="1">
        <f>IF(ISERROR(VLOOKUP(C192,$AL$2:$AM$95,2,FALSE)),0,VLOOKUP(C192,$AL$2:$AM$95,2,FALSE))</f>
        <v>0</v>
      </c>
      <c r="N192" s="1">
        <f>L192+M192</f>
        <v>9</v>
      </c>
      <c r="O192" s="1">
        <f>IF(ISERROR(VLOOKUP(C192,$AO$2:$AP$100,2,FALSE)),0,VLOOKUP(C192,$AO$2:$AP$100,2,FALSE))</f>
        <v>0</v>
      </c>
      <c r="P192" s="1">
        <f>N192+O192</f>
        <v>9</v>
      </c>
      <c r="Q192" s="1">
        <f>IF(ISERROR(VLOOKUP(C192,$W$2:$X$105,2,FALSE)),0,VLOOKUP(C192,$W$2:$X$105,2,FALSE))</f>
        <v>0</v>
      </c>
      <c r="R192" s="1">
        <f>P192+Q192</f>
        <v>9</v>
      </c>
    </row>
    <row r="193" spans="1:18" x14ac:dyDescent="0.25">
      <c r="A193" s="1" t="s">
        <v>107</v>
      </c>
      <c r="B193" s="1" t="s">
        <v>108</v>
      </c>
      <c r="C193" s="1" t="str">
        <f>A193&amp;" "&amp;B193</f>
        <v>Rogan Mexted</v>
      </c>
      <c r="D193" s="7">
        <v>39</v>
      </c>
      <c r="E193" s="7">
        <v>0</v>
      </c>
      <c r="F193" s="7">
        <f>IF(E193=" ",0+D193,D193+E193)</f>
        <v>39</v>
      </c>
      <c r="G193" s="1">
        <f>IF(ISERROR(VLOOKUP(C193,$AC$2:$AD$94,2,FALSE)),0,VLOOKUP(C193,$AC$2:$AD$94,2,FALSE))</f>
        <v>0</v>
      </c>
      <c r="H193" s="1">
        <f>F193+G193</f>
        <v>39</v>
      </c>
      <c r="I193" s="1">
        <f>IF(ISERROR(VLOOKUP(C193,$AF$2:$AG$94,2,FALSE)),0,VLOOKUP(C193,$AF$2:$AG$94,2,FALSE))</f>
        <v>0</v>
      </c>
      <c r="J193" s="1">
        <f>H193+I193</f>
        <v>39</v>
      </c>
      <c r="K193" s="1">
        <f>IF(ISERROR(VLOOKUP(C193,$AI$2:$AJ$95,2,FALSE)),0,VLOOKUP(C193,$AI$2:$AJ$95,2,FALSE))</f>
        <v>0</v>
      </c>
      <c r="L193" s="1">
        <f>J193+K193</f>
        <v>39</v>
      </c>
      <c r="M193" s="1">
        <f>IF(ISERROR(VLOOKUP(C193,$AL$2:$AM$95,2,FALSE)),0,VLOOKUP(C193,$AL$2:$AM$95,2,FALSE))</f>
        <v>0</v>
      </c>
      <c r="N193" s="1">
        <f>L193+M193</f>
        <v>39</v>
      </c>
      <c r="O193" s="1">
        <f>IF(ISERROR(VLOOKUP(C193,$AO$2:$AP$100,2,FALSE)),0,VLOOKUP(C193,$AO$2:$AP$100,2,FALSE))</f>
        <v>0</v>
      </c>
      <c r="P193" s="1">
        <f>N193+O193</f>
        <v>39</v>
      </c>
      <c r="Q193" s="1">
        <f>IF(ISERROR(VLOOKUP(C193,$W$2:$X$105,2,FALSE)),0,VLOOKUP(C193,$W$2:$X$105,2,FALSE))</f>
        <v>0</v>
      </c>
      <c r="R193" s="1">
        <f>P193+Q193</f>
        <v>39</v>
      </c>
    </row>
    <row r="194" spans="1:18" x14ac:dyDescent="0.25">
      <c r="A194" s="1" t="s">
        <v>110</v>
      </c>
      <c r="B194" s="1" t="s">
        <v>111</v>
      </c>
      <c r="C194" s="1" t="str">
        <f>A194&amp;" "&amp;B194</f>
        <v>Katrina Miller</v>
      </c>
      <c r="D194" s="7">
        <v>61</v>
      </c>
      <c r="E194" s="7">
        <v>0</v>
      </c>
      <c r="F194" s="7">
        <f>IF(E194=" ",0+D194,D194+E194)</f>
        <v>61</v>
      </c>
      <c r="G194" s="1">
        <f>IF(ISERROR(VLOOKUP(C194,$AC$2:$AD$94,2,FALSE)),0,VLOOKUP(C194,$AC$2:$AD$94,2,FALSE))</f>
        <v>0</v>
      </c>
      <c r="H194" s="1">
        <f>F194+G194</f>
        <v>61</v>
      </c>
      <c r="I194" s="1">
        <f>IF(ISERROR(VLOOKUP(C194,$AF$2:$AG$94,2,FALSE)),0,VLOOKUP(C194,$AF$2:$AG$94,2,FALSE))</f>
        <v>0</v>
      </c>
      <c r="J194" s="1">
        <f>H194+I194</f>
        <v>61</v>
      </c>
      <c r="K194" s="1">
        <f>IF(ISERROR(VLOOKUP(C194,$AI$2:$AJ$95,2,FALSE)),0,VLOOKUP(C194,$AI$2:$AJ$95,2,FALSE))</f>
        <v>0</v>
      </c>
      <c r="L194" s="1">
        <f>J194+K194</f>
        <v>61</v>
      </c>
      <c r="M194" s="1">
        <f>IF(ISERROR(VLOOKUP(C194,$AL$2:$AM$95,2,FALSE)),0,VLOOKUP(C194,$AL$2:$AM$95,2,FALSE))</f>
        <v>0</v>
      </c>
      <c r="N194" s="1">
        <f>L194+M194</f>
        <v>61</v>
      </c>
      <c r="O194" s="1">
        <f>IF(ISERROR(VLOOKUP(C194,$AO$2:$AP$100,2,FALSE)),0,VLOOKUP(C194,$AO$2:$AP$100,2,FALSE))</f>
        <v>0</v>
      </c>
      <c r="P194" s="1">
        <f>N194+O194</f>
        <v>61</v>
      </c>
      <c r="Q194" s="1">
        <f>IF(ISERROR(VLOOKUP(C194,$W$2:$X$105,2,FALSE)),0,VLOOKUP(C194,$W$2:$X$105,2,FALSE))</f>
        <v>0</v>
      </c>
      <c r="R194" s="1">
        <f>P194+Q194</f>
        <v>61</v>
      </c>
    </row>
    <row r="195" spans="1:18" x14ac:dyDescent="0.25">
      <c r="A195" s="1" t="s">
        <v>654</v>
      </c>
      <c r="B195" s="1" t="s">
        <v>655</v>
      </c>
      <c r="C195" s="1" t="str">
        <f>A195&amp;" "&amp;B195</f>
        <v>Jan Moen</v>
      </c>
      <c r="D195" s="7">
        <v>31</v>
      </c>
      <c r="E195" s="7">
        <v>15</v>
      </c>
      <c r="F195" s="7">
        <f>IF(E195=" ",0+D195,D195+E195)</f>
        <v>46</v>
      </c>
      <c r="G195" s="1">
        <f>IF(ISERROR(VLOOKUP(C195,$AC$2:$AD$94,2,FALSE)),0,VLOOKUP(C195,$AC$2:$AD$94,2,FALSE))</f>
        <v>0</v>
      </c>
      <c r="H195" s="1">
        <f>F195+G195</f>
        <v>46</v>
      </c>
      <c r="I195" s="1">
        <f>IF(ISERROR(VLOOKUP(C195,$AF$2:$AG$94,2,FALSE)),0,VLOOKUP(C195,$AF$2:$AG$94,2,FALSE))</f>
        <v>0</v>
      </c>
      <c r="J195" s="1">
        <f>H195+I195</f>
        <v>46</v>
      </c>
      <c r="K195" s="1">
        <f>IF(ISERROR(VLOOKUP(C195,$AI$2:$AJ$95,2,FALSE)),0,VLOOKUP(C195,$AI$2:$AJ$95,2,FALSE))</f>
        <v>0</v>
      </c>
      <c r="L195" s="1">
        <f>J195+K195</f>
        <v>46</v>
      </c>
      <c r="M195" s="1">
        <f>IF(ISERROR(VLOOKUP(C195,$AL$2:$AM$95,2,FALSE)),0,VLOOKUP(C195,$AL$2:$AM$95,2,FALSE))</f>
        <v>0</v>
      </c>
      <c r="N195" s="1">
        <f>L195+M195</f>
        <v>46</v>
      </c>
      <c r="O195" s="1">
        <f>IF(ISERROR(VLOOKUP(C195,$AO$2:$AP$100,2,FALSE)),0,VLOOKUP(C195,$AO$2:$AP$100,2,FALSE))</f>
        <v>0</v>
      </c>
      <c r="P195" s="1">
        <f>N195+O195</f>
        <v>46</v>
      </c>
      <c r="Q195" s="1">
        <f>IF(ISERROR(VLOOKUP(C195,$W$2:$X$105,2,FALSE)),0,VLOOKUP(C195,$W$2:$X$105,2,FALSE))</f>
        <v>0</v>
      </c>
      <c r="R195" s="1">
        <f>P195+Q195</f>
        <v>46</v>
      </c>
    </row>
    <row r="196" spans="1:18" x14ac:dyDescent="0.25">
      <c r="A196" s="1" t="s">
        <v>113</v>
      </c>
      <c r="B196" s="1" t="s">
        <v>114</v>
      </c>
      <c r="C196" s="1" t="str">
        <f>A196&amp;" "&amp;B196</f>
        <v>Mick Moffatt</v>
      </c>
      <c r="D196" s="7">
        <v>343</v>
      </c>
      <c r="E196" s="7">
        <v>16</v>
      </c>
      <c r="F196" s="7">
        <f>IF(E196=" ",0+D196,D196+E196)</f>
        <v>359</v>
      </c>
      <c r="G196" s="1">
        <f>IF(ISERROR(VLOOKUP(C196,$AC$2:$AD$94,2,FALSE)),0,VLOOKUP(C196,$AC$2:$AD$94,2,FALSE))</f>
        <v>15</v>
      </c>
      <c r="H196" s="1">
        <f>F196+G196</f>
        <v>374</v>
      </c>
      <c r="I196" s="1">
        <f>IF(ISERROR(VLOOKUP(C196,$AF$2:$AG$94,2,FALSE)),0,VLOOKUP(C196,$AF$2:$AG$94,2,FALSE))</f>
        <v>13</v>
      </c>
      <c r="J196" s="1">
        <f>H196+I196</f>
        <v>387</v>
      </c>
      <c r="K196" s="1">
        <f>IF(ISERROR(VLOOKUP(C196,$AI$2:$AJ$95,2,FALSE)),0,VLOOKUP(C196,$AI$2:$AJ$95,2,FALSE))</f>
        <v>19</v>
      </c>
      <c r="L196" s="1">
        <f>J196+K196</f>
        <v>406</v>
      </c>
      <c r="M196" s="1">
        <f>IF(ISERROR(VLOOKUP(C196,$AL$2:$AM$95,2,FALSE)),0,VLOOKUP(C196,$AL$2:$AM$95,2,FALSE))</f>
        <v>21</v>
      </c>
      <c r="N196" s="1">
        <f>L196+M196</f>
        <v>427</v>
      </c>
      <c r="O196" s="1">
        <f>IF(ISERROR(VLOOKUP(C196,$AO$2:$AP$100,2,FALSE)),0,VLOOKUP(C196,$AO$2:$AP$100,2,FALSE))</f>
        <v>17</v>
      </c>
      <c r="P196" s="1">
        <f>N196+O196</f>
        <v>444</v>
      </c>
      <c r="Q196" s="1">
        <f>IF(ISERROR(VLOOKUP(C196,$W$2:$X$105,2,FALSE)),0,VLOOKUP(C196,$W$2:$X$105,2,FALSE))</f>
        <v>18</v>
      </c>
      <c r="R196" s="1">
        <f>P196+Q196</f>
        <v>462</v>
      </c>
    </row>
    <row r="197" spans="1:18" x14ac:dyDescent="0.25">
      <c r="A197" s="1" t="s">
        <v>434</v>
      </c>
      <c r="B197" s="1" t="s">
        <v>435</v>
      </c>
      <c r="C197" s="1" t="str">
        <f>A197&amp;" "&amp;B197</f>
        <v>Jack Monaghan</v>
      </c>
      <c r="D197" s="7">
        <v>8</v>
      </c>
      <c r="E197" s="7">
        <v>0</v>
      </c>
      <c r="F197" s="7">
        <f>IF(E197=" ",0+D197,D197+E197)</f>
        <v>8</v>
      </c>
      <c r="G197" s="1">
        <f>IF(ISERROR(VLOOKUP(C197,$AC$2:$AD$94,2,FALSE)),0,VLOOKUP(C197,$AC$2:$AD$94,2,FALSE))</f>
        <v>0</v>
      </c>
      <c r="H197" s="1">
        <f>F197+G197</f>
        <v>8</v>
      </c>
      <c r="I197" s="1">
        <f>IF(ISERROR(VLOOKUP(C197,$AF$2:$AG$94,2,FALSE)),0,VLOOKUP(C197,$AF$2:$AG$94,2,FALSE))</f>
        <v>0</v>
      </c>
      <c r="J197" s="1">
        <f>H197+I197</f>
        <v>8</v>
      </c>
      <c r="K197" s="1">
        <f>IF(ISERROR(VLOOKUP(C197,$AI$2:$AJ$95,2,FALSE)),0,VLOOKUP(C197,$AI$2:$AJ$95,2,FALSE))</f>
        <v>0</v>
      </c>
      <c r="L197" s="1">
        <f>J197+K197</f>
        <v>8</v>
      </c>
      <c r="M197" s="1">
        <f>IF(ISERROR(VLOOKUP(C197,$AL$2:$AM$95,2,FALSE)),0,VLOOKUP(C197,$AL$2:$AM$95,2,FALSE))</f>
        <v>0</v>
      </c>
      <c r="N197" s="1">
        <f>L197+M197</f>
        <v>8</v>
      </c>
      <c r="O197" s="1">
        <f>IF(ISERROR(VLOOKUP(C197,$AO$2:$AP$100,2,FALSE)),0,VLOOKUP(C197,$AO$2:$AP$100,2,FALSE))</f>
        <v>0</v>
      </c>
      <c r="P197" s="1">
        <f>N197+O197</f>
        <v>8</v>
      </c>
      <c r="Q197" s="1">
        <f>IF(ISERROR(VLOOKUP(C197,$W$2:$X$105,2,FALSE)),0,VLOOKUP(C197,$W$2:$X$105,2,FALSE))</f>
        <v>0</v>
      </c>
      <c r="R197" s="1">
        <f>P197+Q197</f>
        <v>8</v>
      </c>
    </row>
    <row r="198" spans="1:18" x14ac:dyDescent="0.25">
      <c r="A198" s="1" t="s">
        <v>541</v>
      </c>
      <c r="B198" s="1" t="s">
        <v>542</v>
      </c>
      <c r="C198" s="1" t="str">
        <f>A198&amp;" "&amp;B198</f>
        <v>Margaret Mooney</v>
      </c>
      <c r="D198" s="7">
        <v>1</v>
      </c>
      <c r="E198" s="7">
        <v>0</v>
      </c>
      <c r="F198" s="7">
        <f>IF(E198=" ",0+D198,D198+E198)</f>
        <v>1</v>
      </c>
      <c r="G198" s="1">
        <f>IF(ISERROR(VLOOKUP(C198,$AC$2:$AD$94,2,FALSE)),0,VLOOKUP(C198,$AC$2:$AD$94,2,FALSE))</f>
        <v>0</v>
      </c>
      <c r="H198" s="1">
        <f>F198+G198</f>
        <v>1</v>
      </c>
      <c r="I198" s="1">
        <f>IF(ISERROR(VLOOKUP(C198,$AF$2:$AG$94,2,FALSE)),0,VLOOKUP(C198,$AF$2:$AG$94,2,FALSE))</f>
        <v>0</v>
      </c>
      <c r="J198" s="1">
        <f>H198+I198</f>
        <v>1</v>
      </c>
      <c r="K198" s="1">
        <f>IF(ISERROR(VLOOKUP(C198,$AI$2:$AJ$95,2,FALSE)),0,VLOOKUP(C198,$AI$2:$AJ$95,2,FALSE))</f>
        <v>0</v>
      </c>
      <c r="L198" s="1">
        <f>J198+K198</f>
        <v>1</v>
      </c>
      <c r="M198" s="1">
        <f>IF(ISERROR(VLOOKUP(C198,$AL$2:$AM$95,2,FALSE)),0,VLOOKUP(C198,$AL$2:$AM$95,2,FALSE))</f>
        <v>0</v>
      </c>
      <c r="N198" s="1">
        <f>L198+M198</f>
        <v>1</v>
      </c>
      <c r="O198" s="1">
        <f>IF(ISERROR(VLOOKUP(C198,$AO$2:$AP$100,2,FALSE)),0,VLOOKUP(C198,$AO$2:$AP$100,2,FALSE))</f>
        <v>0</v>
      </c>
      <c r="P198" s="1">
        <f>N198+O198</f>
        <v>1</v>
      </c>
      <c r="Q198" s="1">
        <f>IF(ISERROR(VLOOKUP(C198,$W$2:$X$105,2,FALSE)),0,VLOOKUP(C198,$W$2:$X$105,2,FALSE))</f>
        <v>0</v>
      </c>
      <c r="R198" s="1">
        <f>P198+Q198</f>
        <v>1</v>
      </c>
    </row>
    <row r="199" spans="1:18" x14ac:dyDescent="0.25">
      <c r="A199" s="1" t="s">
        <v>191</v>
      </c>
      <c r="B199" s="1" t="s">
        <v>192</v>
      </c>
      <c r="C199" s="1" t="str">
        <f>A199&amp;" "&amp;B199</f>
        <v>Lance Morgan</v>
      </c>
      <c r="D199" s="7">
        <v>13</v>
      </c>
      <c r="E199" s="7">
        <v>0</v>
      </c>
      <c r="F199" s="7">
        <f>IF(E199=" ",0+D199,D199+E199)</f>
        <v>13</v>
      </c>
      <c r="G199" s="1">
        <f>IF(ISERROR(VLOOKUP(C199,$AC$2:$AD$94,2,FALSE)),0,VLOOKUP(C199,$AC$2:$AD$94,2,FALSE))</f>
        <v>0</v>
      </c>
      <c r="H199" s="1">
        <f>F199+G199</f>
        <v>13</v>
      </c>
      <c r="I199" s="1">
        <f>IF(ISERROR(VLOOKUP(C199,$AF$2:$AG$94,2,FALSE)),0,VLOOKUP(C199,$AF$2:$AG$94,2,FALSE))</f>
        <v>0</v>
      </c>
      <c r="J199" s="1">
        <f>H199+I199</f>
        <v>13</v>
      </c>
      <c r="K199" s="1">
        <f>IF(ISERROR(VLOOKUP(C199,$AI$2:$AJ$95,2,FALSE)),0,VLOOKUP(C199,$AI$2:$AJ$95,2,FALSE))</f>
        <v>0</v>
      </c>
      <c r="L199" s="1">
        <f>J199+K199</f>
        <v>13</v>
      </c>
      <c r="M199" s="1">
        <f>IF(ISERROR(VLOOKUP(C199,$AL$2:$AM$95,2,FALSE)),0,VLOOKUP(C199,$AL$2:$AM$95,2,FALSE))</f>
        <v>0</v>
      </c>
      <c r="N199" s="1">
        <f>L199+M199</f>
        <v>13</v>
      </c>
      <c r="O199" s="1">
        <f>IF(ISERROR(VLOOKUP(C199,$AO$2:$AP$100,2,FALSE)),0,VLOOKUP(C199,$AO$2:$AP$100,2,FALSE))</f>
        <v>0</v>
      </c>
      <c r="P199" s="1">
        <f>N199+O199</f>
        <v>13</v>
      </c>
      <c r="Q199" s="1">
        <f>IF(ISERROR(VLOOKUP(C199,$W$2:$X$105,2,FALSE)),0,VLOOKUP(C199,$W$2:$X$105,2,FALSE))</f>
        <v>0</v>
      </c>
      <c r="R199" s="1">
        <f>P199+Q199</f>
        <v>13</v>
      </c>
    </row>
    <row r="200" spans="1:18" x14ac:dyDescent="0.25">
      <c r="A200" s="1" t="s">
        <v>116</v>
      </c>
      <c r="B200" s="1" t="s">
        <v>117</v>
      </c>
      <c r="C200" s="1" t="str">
        <f>A200&amp;" "&amp;B200</f>
        <v>Sean Morrison</v>
      </c>
      <c r="D200" s="7">
        <v>34</v>
      </c>
      <c r="E200" s="7">
        <v>0</v>
      </c>
      <c r="F200" s="7">
        <f>IF(E200=" ",0+D200,D200+E200)</f>
        <v>34</v>
      </c>
      <c r="G200" s="1">
        <f>IF(ISERROR(VLOOKUP(C200,$AC$2:$AD$94,2,FALSE)),0,VLOOKUP(C200,$AC$2:$AD$94,2,FALSE))</f>
        <v>0</v>
      </c>
      <c r="H200" s="1">
        <f>F200+G200</f>
        <v>34</v>
      </c>
      <c r="I200" s="1">
        <f>IF(ISERROR(VLOOKUP(C200,$AF$2:$AG$94,2,FALSE)),0,VLOOKUP(C200,$AF$2:$AG$94,2,FALSE))</f>
        <v>0</v>
      </c>
      <c r="J200" s="1">
        <f>H200+I200</f>
        <v>34</v>
      </c>
      <c r="K200" s="1">
        <f>IF(ISERROR(VLOOKUP(C200,$AI$2:$AJ$95,2,FALSE)),0,VLOOKUP(C200,$AI$2:$AJ$95,2,FALSE))</f>
        <v>0</v>
      </c>
      <c r="L200" s="1">
        <f>J200+K200</f>
        <v>34</v>
      </c>
      <c r="M200" s="1">
        <f>IF(ISERROR(VLOOKUP(C200,$AL$2:$AM$95,2,FALSE)),0,VLOOKUP(C200,$AL$2:$AM$95,2,FALSE))</f>
        <v>0</v>
      </c>
      <c r="N200" s="1">
        <f>L200+M200</f>
        <v>34</v>
      </c>
      <c r="O200" s="1">
        <f>IF(ISERROR(VLOOKUP(C200,$AO$2:$AP$100,2,FALSE)),0,VLOOKUP(C200,$AO$2:$AP$100,2,FALSE))</f>
        <v>0</v>
      </c>
      <c r="P200" s="1">
        <f>N200+O200</f>
        <v>34</v>
      </c>
      <c r="Q200" s="1">
        <f>IF(ISERROR(VLOOKUP(C200,$W$2:$X$105,2,FALSE)),0,VLOOKUP(C200,$W$2:$X$105,2,FALSE))</f>
        <v>0</v>
      </c>
      <c r="R200" s="1">
        <f>P200+Q200</f>
        <v>34</v>
      </c>
    </row>
    <row r="201" spans="1:18" x14ac:dyDescent="0.25">
      <c r="A201" s="1" t="s">
        <v>987</v>
      </c>
      <c r="B201" s="1" t="s">
        <v>988</v>
      </c>
      <c r="C201" s="1" t="s">
        <v>989</v>
      </c>
      <c r="D201" s="7"/>
      <c r="E201" s="7"/>
      <c r="F201" s="7"/>
      <c r="G201" s="1">
        <f>IF(ISERROR(VLOOKUP(C201,$AC$2:$AD$94,2,FALSE)),0,VLOOKUP(C201,$AC$2:$AD$94,2,FALSE))</f>
        <v>0</v>
      </c>
      <c r="H201" s="1">
        <f>F201+G201</f>
        <v>0</v>
      </c>
      <c r="I201" s="1">
        <f>IF(ISERROR(VLOOKUP(C201,$AF$2:$AG$94,2,FALSE)),0,VLOOKUP(C201,$AF$2:$AG$94,2,FALSE))</f>
        <v>0</v>
      </c>
      <c r="J201" s="1">
        <f>H201+I201</f>
        <v>0</v>
      </c>
      <c r="K201" s="1">
        <f>IF(ISERROR(VLOOKUP(C201,$AI$2:$AJ$95,2,FALSE)),0,VLOOKUP(C201,$AI$2:$AJ$95,2,FALSE))</f>
        <v>0</v>
      </c>
      <c r="L201" s="1">
        <f>J201+K201</f>
        <v>0</v>
      </c>
      <c r="M201" s="1">
        <f>IF(ISERROR(VLOOKUP(C201,$AL$2:$AM$95,2,FALSE)),0,VLOOKUP(C201,$AL$2:$AM$95,2,FALSE))</f>
        <v>0</v>
      </c>
      <c r="N201" s="1">
        <f>L201+M201</f>
        <v>0</v>
      </c>
      <c r="O201" s="1">
        <f>IF(ISERROR(VLOOKUP(C201,$AO$2:$AP$100,2,FALSE)),0,VLOOKUP(C201,$AO$2:$AP$100,2,FALSE))</f>
        <v>7</v>
      </c>
      <c r="P201" s="1">
        <f>N201+O201</f>
        <v>7</v>
      </c>
      <c r="Q201" s="1">
        <f>IF(ISERROR(VLOOKUP(C201,$W$2:$X$105,2,FALSE)),0,VLOOKUP(C201,$W$2:$X$105,2,FALSE))</f>
        <v>15</v>
      </c>
      <c r="R201" s="1">
        <f>P201+Q201</f>
        <v>22</v>
      </c>
    </row>
    <row r="202" spans="1:18" x14ac:dyDescent="0.25">
      <c r="A202" s="1" t="s">
        <v>35</v>
      </c>
      <c r="B202" s="1" t="s">
        <v>436</v>
      </c>
      <c r="C202" s="1" t="str">
        <f>A202&amp;" "&amp;B202</f>
        <v>Scott Nicholls</v>
      </c>
      <c r="D202" s="7">
        <v>27</v>
      </c>
      <c r="E202" s="7">
        <v>0</v>
      </c>
      <c r="F202" s="7">
        <f>IF(E202=" ",0+D202,D202+E202)</f>
        <v>27</v>
      </c>
      <c r="G202" s="1">
        <f>IF(ISERROR(VLOOKUP(C202,$AC$2:$AD$94,2,FALSE)),0,VLOOKUP(C202,$AC$2:$AD$94,2,FALSE))</f>
        <v>0</v>
      </c>
      <c r="H202" s="1">
        <f>F202+G202</f>
        <v>27</v>
      </c>
      <c r="I202" s="1">
        <f>IF(ISERROR(VLOOKUP(C202,$AF$2:$AG$94,2,FALSE)),0,VLOOKUP(C202,$AF$2:$AG$94,2,FALSE))</f>
        <v>0</v>
      </c>
      <c r="J202" s="1">
        <f>H202+I202</f>
        <v>27</v>
      </c>
      <c r="K202" s="1">
        <f>IF(ISERROR(VLOOKUP(C202,$AI$2:$AJ$95,2,FALSE)),0,VLOOKUP(C202,$AI$2:$AJ$95,2,FALSE))</f>
        <v>0</v>
      </c>
      <c r="L202" s="1">
        <f>J202+K202</f>
        <v>27</v>
      </c>
      <c r="M202" s="1">
        <f>IF(ISERROR(VLOOKUP(C202,$AL$2:$AM$95,2,FALSE)),0,VLOOKUP(C202,$AL$2:$AM$95,2,FALSE))</f>
        <v>0</v>
      </c>
      <c r="N202" s="1">
        <f>L202+M202</f>
        <v>27</v>
      </c>
      <c r="O202" s="1">
        <f>IF(ISERROR(VLOOKUP(C202,$AO$2:$AP$100,2,FALSE)),0,VLOOKUP(C202,$AO$2:$AP$100,2,FALSE))</f>
        <v>0</v>
      </c>
      <c r="P202" s="1">
        <f>N202+O202</f>
        <v>27</v>
      </c>
      <c r="Q202" s="1">
        <f>IF(ISERROR(VLOOKUP(C202,$W$2:$X$105,2,FALSE)),0,VLOOKUP(C202,$W$2:$X$105,2,FALSE))</f>
        <v>0</v>
      </c>
      <c r="R202" s="1">
        <f>P202+Q202</f>
        <v>27</v>
      </c>
    </row>
    <row r="203" spans="1:18" x14ac:dyDescent="0.25">
      <c r="A203" s="1" t="s">
        <v>437</v>
      </c>
      <c r="B203" s="1" t="s">
        <v>436</v>
      </c>
      <c r="C203" s="1" t="str">
        <f>A203&amp;" "&amp;B203</f>
        <v>Wayne Nicholls</v>
      </c>
      <c r="D203" s="7">
        <v>27</v>
      </c>
      <c r="E203" s="7">
        <v>0</v>
      </c>
      <c r="F203" s="7">
        <f>IF(E203=" ",0+D203,D203+E203)</f>
        <v>27</v>
      </c>
      <c r="G203" s="1">
        <f>IF(ISERROR(VLOOKUP(C203,$AC$2:$AD$94,2,FALSE)),0,VLOOKUP(C203,$AC$2:$AD$94,2,FALSE))</f>
        <v>0</v>
      </c>
      <c r="H203" s="1">
        <f>F203+G203</f>
        <v>27</v>
      </c>
      <c r="I203" s="1">
        <f>IF(ISERROR(VLOOKUP(C203,$AF$2:$AG$94,2,FALSE)),0,VLOOKUP(C203,$AF$2:$AG$94,2,FALSE))</f>
        <v>0</v>
      </c>
      <c r="J203" s="1">
        <f>H203+I203</f>
        <v>27</v>
      </c>
      <c r="K203" s="1">
        <f>IF(ISERROR(VLOOKUP(C203,$AI$2:$AJ$95,2,FALSE)),0,VLOOKUP(C203,$AI$2:$AJ$95,2,FALSE))</f>
        <v>0</v>
      </c>
      <c r="L203" s="1">
        <f>J203+K203</f>
        <v>27</v>
      </c>
      <c r="M203" s="1">
        <f>IF(ISERROR(VLOOKUP(C203,$AL$2:$AM$95,2,FALSE)),0,VLOOKUP(C203,$AL$2:$AM$95,2,FALSE))</f>
        <v>0</v>
      </c>
      <c r="N203" s="1">
        <f>L203+M203</f>
        <v>27</v>
      </c>
      <c r="O203" s="1">
        <f>IF(ISERROR(VLOOKUP(C203,$AO$2:$AP$100,2,FALSE)),0,VLOOKUP(C203,$AO$2:$AP$100,2,FALSE))</f>
        <v>0</v>
      </c>
      <c r="P203" s="1">
        <f>N203+O203</f>
        <v>27</v>
      </c>
      <c r="Q203" s="1">
        <f>IF(ISERROR(VLOOKUP(C203,$W$2:$X$105,2,FALSE)),0,VLOOKUP(C203,$W$2:$X$105,2,FALSE))</f>
        <v>0</v>
      </c>
      <c r="R203" s="1">
        <f>P203+Q203</f>
        <v>27</v>
      </c>
    </row>
    <row r="204" spans="1:18" x14ac:dyDescent="0.25">
      <c r="A204" s="1" t="s">
        <v>585</v>
      </c>
      <c r="B204" s="1" t="s">
        <v>586</v>
      </c>
      <c r="C204" s="1" t="str">
        <f>A204&amp;" "&amp;B204</f>
        <v>Matthew Northcott</v>
      </c>
      <c r="D204" s="7">
        <v>56</v>
      </c>
      <c r="E204" s="7">
        <v>18</v>
      </c>
      <c r="F204" s="7">
        <f>IF(E204=" ",0+D204,D204+E204)</f>
        <v>74</v>
      </c>
      <c r="G204" s="1">
        <f>IF(ISERROR(VLOOKUP(C204,$AC$2:$AD$94,2,FALSE)),0,VLOOKUP(C204,$AC$2:$AD$94,2,FALSE))</f>
        <v>21</v>
      </c>
      <c r="H204" s="1">
        <f>F204+G204</f>
        <v>95</v>
      </c>
      <c r="I204" s="1">
        <f>IF(ISERROR(VLOOKUP(C204,$AF$2:$AG$94,2,FALSE)),0,VLOOKUP(C204,$AF$2:$AG$94,2,FALSE))</f>
        <v>0</v>
      </c>
      <c r="J204" s="1">
        <f>H204+I204</f>
        <v>95</v>
      </c>
      <c r="K204" s="1">
        <f>IF(ISERROR(VLOOKUP(C204,$AI$2:$AJ$95,2,FALSE)),0,VLOOKUP(C204,$AI$2:$AJ$95,2,FALSE))</f>
        <v>0</v>
      </c>
      <c r="L204" s="1">
        <f>J204+K204</f>
        <v>95</v>
      </c>
      <c r="M204" s="1">
        <f>IF(ISERROR(VLOOKUP(C204,$AL$2:$AM$95,2,FALSE)),0,VLOOKUP(C204,$AL$2:$AM$95,2,FALSE))</f>
        <v>0</v>
      </c>
      <c r="N204" s="1">
        <f>L204+M204</f>
        <v>95</v>
      </c>
      <c r="O204" s="1">
        <f>IF(ISERROR(VLOOKUP(C204,$AO$2:$AP$100,2,FALSE)),0,VLOOKUP(C204,$AO$2:$AP$100,2,FALSE))</f>
        <v>0</v>
      </c>
      <c r="P204" s="1">
        <f>N204+O204</f>
        <v>95</v>
      </c>
      <c r="Q204" s="1">
        <f>IF(ISERROR(VLOOKUP(C204,$W$2:$X$105,2,FALSE)),0,VLOOKUP(C204,$W$2:$X$105,2,FALSE))</f>
        <v>0</v>
      </c>
      <c r="R204" s="1">
        <f>P204+Q204</f>
        <v>95</v>
      </c>
    </row>
    <row r="205" spans="1:18" x14ac:dyDescent="0.25">
      <c r="A205" s="1" t="s">
        <v>543</v>
      </c>
      <c r="B205" s="1" t="s">
        <v>544</v>
      </c>
      <c r="C205" s="1" t="str">
        <f>A205&amp;" "&amp;B205</f>
        <v>Dante Nou</v>
      </c>
      <c r="D205" s="7">
        <v>37</v>
      </c>
      <c r="E205" s="7">
        <v>0</v>
      </c>
      <c r="F205" s="7">
        <f>IF(E205=" ",0+D205,D205+E205)</f>
        <v>37</v>
      </c>
      <c r="G205" s="1">
        <f>IF(ISERROR(VLOOKUP(C205,$AC$2:$AD$94,2,FALSE)),0,VLOOKUP(C205,$AC$2:$AD$94,2,FALSE))</f>
        <v>0</v>
      </c>
      <c r="H205" s="1">
        <f>F205+G205</f>
        <v>37</v>
      </c>
      <c r="I205" s="1">
        <f>IF(ISERROR(VLOOKUP(C205,$AF$2:$AG$94,2,FALSE)),0,VLOOKUP(C205,$AF$2:$AG$94,2,FALSE))</f>
        <v>0</v>
      </c>
      <c r="J205" s="1">
        <f>H205+I205</f>
        <v>37</v>
      </c>
      <c r="K205" s="1">
        <f>IF(ISERROR(VLOOKUP(C205,$AI$2:$AJ$95,2,FALSE)),0,VLOOKUP(C205,$AI$2:$AJ$95,2,FALSE))</f>
        <v>0</v>
      </c>
      <c r="L205" s="1">
        <f>J205+K205</f>
        <v>37</v>
      </c>
      <c r="M205" s="1">
        <f>IF(ISERROR(VLOOKUP(C205,$AL$2:$AM$95,2,FALSE)),0,VLOOKUP(C205,$AL$2:$AM$95,2,FALSE))</f>
        <v>0</v>
      </c>
      <c r="N205" s="1">
        <f>L205+M205</f>
        <v>37</v>
      </c>
      <c r="O205" s="1">
        <f>IF(ISERROR(VLOOKUP(C205,$AO$2:$AP$100,2,FALSE)),0,VLOOKUP(C205,$AO$2:$AP$100,2,FALSE))</f>
        <v>0</v>
      </c>
      <c r="P205" s="1">
        <f>N205+O205</f>
        <v>37</v>
      </c>
      <c r="Q205" s="1">
        <f>IF(ISERROR(VLOOKUP(C205,$W$2:$X$105,2,FALSE)),0,VLOOKUP(C205,$W$2:$X$105,2,FALSE))</f>
        <v>0</v>
      </c>
      <c r="R205" s="1">
        <f>P205+Q205</f>
        <v>37</v>
      </c>
    </row>
    <row r="206" spans="1:18" x14ac:dyDescent="0.25">
      <c r="A206" s="1" t="s">
        <v>545</v>
      </c>
      <c r="B206" s="1" t="s">
        <v>544</v>
      </c>
      <c r="C206" s="1" t="str">
        <f>A206&amp;" "&amp;B206</f>
        <v>Emil Nou</v>
      </c>
      <c r="D206" s="7">
        <v>16</v>
      </c>
      <c r="E206" s="7">
        <v>12</v>
      </c>
      <c r="F206" s="7">
        <f>IF(E206=" ",0+D206,D206+E206)</f>
        <v>28</v>
      </c>
      <c r="G206" s="1">
        <f>IF(ISERROR(VLOOKUP(C206,$AC$2:$AD$94,2,FALSE)),0,VLOOKUP(C206,$AC$2:$AD$94,2,FALSE))</f>
        <v>0</v>
      </c>
      <c r="H206" s="1">
        <f>F206+G206</f>
        <v>28</v>
      </c>
      <c r="I206" s="1">
        <f>IF(ISERROR(VLOOKUP(C206,$AF$2:$AG$94,2,FALSE)),0,VLOOKUP(C206,$AF$2:$AG$94,2,FALSE))</f>
        <v>1</v>
      </c>
      <c r="J206" s="1">
        <f>H206+I206</f>
        <v>29</v>
      </c>
      <c r="K206" s="1">
        <f>IF(ISERROR(VLOOKUP(C206,$AI$2:$AJ$95,2,FALSE)),0,VLOOKUP(C206,$AI$2:$AJ$95,2,FALSE))</f>
        <v>0</v>
      </c>
      <c r="L206" s="1">
        <f>J206+K206</f>
        <v>29</v>
      </c>
      <c r="M206" s="1">
        <f>IF(ISERROR(VLOOKUP(C206,$AL$2:$AM$95,2,FALSE)),0,VLOOKUP(C206,$AL$2:$AM$95,2,FALSE))</f>
        <v>17</v>
      </c>
      <c r="N206" s="1">
        <f>L206+M206</f>
        <v>46</v>
      </c>
      <c r="O206" s="1">
        <f>IF(ISERROR(VLOOKUP(C206,$AO$2:$AP$100,2,FALSE)),0,VLOOKUP(C206,$AO$2:$AP$100,2,FALSE))</f>
        <v>16</v>
      </c>
      <c r="P206" s="1">
        <f>N206+O206</f>
        <v>62</v>
      </c>
      <c r="Q206" s="1">
        <f>IF(ISERROR(VLOOKUP(C206,$W$2:$X$105,2,FALSE)),0,VLOOKUP(C206,$W$2:$X$105,2,FALSE))</f>
        <v>18</v>
      </c>
      <c r="R206" s="1">
        <f>P206+Q206</f>
        <v>80</v>
      </c>
    </row>
    <row r="207" spans="1:18" x14ac:dyDescent="0.25">
      <c r="A207" s="1" t="s">
        <v>688</v>
      </c>
      <c r="B207" s="1" t="s">
        <v>689</v>
      </c>
      <c r="C207" s="1" t="str">
        <f>A207&amp;" "&amp;B207</f>
        <v>Simson Omabak</v>
      </c>
      <c r="D207" s="7">
        <v>6</v>
      </c>
      <c r="E207" s="7">
        <v>0</v>
      </c>
      <c r="F207" s="7">
        <f>IF(E207=" ",0+D207,D207+E207)</f>
        <v>6</v>
      </c>
      <c r="G207" s="1">
        <f>IF(ISERROR(VLOOKUP(C207,$AC$2:$AD$94,2,FALSE)),0,VLOOKUP(C207,$AC$2:$AD$94,2,FALSE))</f>
        <v>0</v>
      </c>
      <c r="H207" s="1">
        <f>F207+G207</f>
        <v>6</v>
      </c>
      <c r="I207" s="1">
        <f>IF(ISERROR(VLOOKUP(C207,$AF$2:$AG$94,2,FALSE)),0,VLOOKUP(C207,$AF$2:$AG$94,2,FALSE))</f>
        <v>0</v>
      </c>
      <c r="J207" s="1">
        <f>H207+I207</f>
        <v>6</v>
      </c>
      <c r="K207" s="1">
        <f>IF(ISERROR(VLOOKUP(C207,$AI$2:$AJ$95,2,FALSE)),0,VLOOKUP(C207,$AI$2:$AJ$95,2,FALSE))</f>
        <v>0</v>
      </c>
      <c r="L207" s="1">
        <f>J207+K207</f>
        <v>6</v>
      </c>
      <c r="M207" s="1">
        <f>IF(ISERROR(VLOOKUP(C207,$AL$2:$AM$95,2,FALSE)),0,VLOOKUP(C207,$AL$2:$AM$95,2,FALSE))</f>
        <v>0</v>
      </c>
      <c r="N207" s="1">
        <f>L207+M207</f>
        <v>6</v>
      </c>
      <c r="O207" s="1">
        <f>IF(ISERROR(VLOOKUP(C207,$AO$2:$AP$100,2,FALSE)),0,VLOOKUP(C207,$AO$2:$AP$100,2,FALSE))</f>
        <v>0</v>
      </c>
      <c r="P207" s="1">
        <f>N207+O207</f>
        <v>6</v>
      </c>
      <c r="Q207" s="1">
        <f>IF(ISERROR(VLOOKUP(C207,$W$2:$X$105,2,FALSE)),0,VLOOKUP(C207,$W$2:$X$105,2,FALSE))</f>
        <v>0</v>
      </c>
      <c r="R207" s="1">
        <f>P207+Q207</f>
        <v>6</v>
      </c>
    </row>
    <row r="208" spans="1:18" x14ac:dyDescent="0.25">
      <c r="A208" s="1" t="s">
        <v>990</v>
      </c>
      <c r="B208" s="1" t="s">
        <v>991</v>
      </c>
      <c r="C208" s="1" t="str">
        <f>A208&amp;" "&amp;B208</f>
        <v>Andrea Panagaris</v>
      </c>
      <c r="D208" s="7"/>
      <c r="E208" s="7"/>
      <c r="F208" s="7"/>
      <c r="G208" s="1">
        <f>IF(ISERROR(VLOOKUP(C208,$AC$2:$AD$94,2,FALSE)),0,VLOOKUP(C208,$AC$2:$AD$94,2,FALSE))</f>
        <v>0</v>
      </c>
      <c r="H208" s="1">
        <f>F208+G208</f>
        <v>0</v>
      </c>
      <c r="I208" s="1">
        <f>IF(ISERROR(VLOOKUP(C208,$AF$2:$AG$94,2,FALSE)),0,VLOOKUP(C208,$AF$2:$AG$94,2,FALSE))</f>
        <v>0</v>
      </c>
      <c r="J208" s="1">
        <f>H208+I208</f>
        <v>0</v>
      </c>
      <c r="K208" s="1">
        <f>IF(ISERROR(VLOOKUP(C208,$AI$2:$AJ$95,2,FALSE)),0,VLOOKUP(C208,$AI$2:$AJ$95,2,FALSE))</f>
        <v>0</v>
      </c>
      <c r="L208" s="1">
        <f>J208+K208</f>
        <v>0</v>
      </c>
      <c r="M208" s="1">
        <f>IF(ISERROR(VLOOKUP(C208,$AL$2:$AM$95,2,FALSE)),0,VLOOKUP(C208,$AL$2:$AM$95,2,FALSE))</f>
        <v>0</v>
      </c>
      <c r="N208" s="1">
        <f>L208+M208</f>
        <v>0</v>
      </c>
      <c r="O208" s="1">
        <f>IF(ISERROR(VLOOKUP(C208,$AO$2:$AP$100,2,FALSE)),0,VLOOKUP(C208,$AO$2:$AP$100,2,FALSE))</f>
        <v>2</v>
      </c>
      <c r="P208" s="1">
        <f>N208+O208</f>
        <v>2</v>
      </c>
      <c r="Q208" s="1">
        <f>IF(ISERROR(VLOOKUP(C208,$W$2:$X$105,2,FALSE)),0,VLOOKUP(C208,$W$2:$X$105,2,FALSE))</f>
        <v>0</v>
      </c>
      <c r="R208" s="1">
        <f>P208+Q208</f>
        <v>2</v>
      </c>
    </row>
    <row r="209" spans="1:18" x14ac:dyDescent="0.25">
      <c r="A209" s="1" t="s">
        <v>587</v>
      </c>
      <c r="B209" s="1" t="s">
        <v>588</v>
      </c>
      <c r="C209" s="1" t="str">
        <f>A209&amp;" "&amp;B209</f>
        <v>Kerri Parsons</v>
      </c>
      <c r="D209" s="7">
        <v>5</v>
      </c>
      <c r="E209" s="7">
        <v>0</v>
      </c>
      <c r="F209" s="7">
        <f>IF(E209=" ",0+D209,D209+E209)</f>
        <v>5</v>
      </c>
      <c r="G209" s="1">
        <f>IF(ISERROR(VLOOKUP(C209,$AC$2:$AD$94,2,FALSE)),0,VLOOKUP(C209,$AC$2:$AD$94,2,FALSE))</f>
        <v>0</v>
      </c>
      <c r="H209" s="1">
        <f>F209+G209</f>
        <v>5</v>
      </c>
      <c r="I209" s="1">
        <f>IF(ISERROR(VLOOKUP(C209,$AF$2:$AG$94,2,FALSE)),0,VLOOKUP(C209,$AF$2:$AG$94,2,FALSE))</f>
        <v>0</v>
      </c>
      <c r="J209" s="1">
        <f>H209+I209</f>
        <v>5</v>
      </c>
      <c r="K209" s="1">
        <f>IF(ISERROR(VLOOKUP(C209,$AI$2:$AJ$95,2,FALSE)),0,VLOOKUP(C209,$AI$2:$AJ$95,2,FALSE))</f>
        <v>0</v>
      </c>
      <c r="L209" s="1">
        <f>J209+K209</f>
        <v>5</v>
      </c>
      <c r="M209" s="1">
        <f>IF(ISERROR(VLOOKUP(C209,$AL$2:$AM$95,2,FALSE)),0,VLOOKUP(C209,$AL$2:$AM$95,2,FALSE))</f>
        <v>0</v>
      </c>
      <c r="N209" s="1">
        <f>L209+M209</f>
        <v>5</v>
      </c>
      <c r="O209" s="1">
        <f>IF(ISERROR(VLOOKUP(C209,$AO$2:$AP$100,2,FALSE)),0,VLOOKUP(C209,$AO$2:$AP$100,2,FALSE))</f>
        <v>0</v>
      </c>
      <c r="P209" s="1">
        <f>N209+O209</f>
        <v>5</v>
      </c>
      <c r="Q209" s="1">
        <f>IF(ISERROR(VLOOKUP(C209,$W$2:$X$105,2,FALSE)),0,VLOOKUP(C209,$W$2:$X$105,2,FALSE))</f>
        <v>0</v>
      </c>
      <c r="R209" s="1">
        <f>P209+Q209</f>
        <v>5</v>
      </c>
    </row>
    <row r="210" spans="1:18" x14ac:dyDescent="0.25">
      <c r="A210" s="1" t="s">
        <v>207</v>
      </c>
      <c r="B210" s="1" t="s">
        <v>588</v>
      </c>
      <c r="C210" s="1" t="str">
        <f>A210&amp;" "&amp;B210</f>
        <v>Malcolm Parsons</v>
      </c>
      <c r="D210" s="7">
        <v>22</v>
      </c>
      <c r="E210" s="7">
        <v>0</v>
      </c>
      <c r="F210" s="7">
        <f>IF(E210=" ",0+D210,D210+E210)</f>
        <v>22</v>
      </c>
      <c r="G210" s="1">
        <f>IF(ISERROR(VLOOKUP(C210,$AC$2:$AD$94,2,FALSE)),0,VLOOKUP(C210,$AC$2:$AD$94,2,FALSE))</f>
        <v>0</v>
      </c>
      <c r="H210" s="1">
        <f>F210+G210</f>
        <v>22</v>
      </c>
      <c r="I210" s="1">
        <f>IF(ISERROR(VLOOKUP(C210,$AF$2:$AG$94,2,FALSE)),0,VLOOKUP(C210,$AF$2:$AG$94,2,FALSE))</f>
        <v>0</v>
      </c>
      <c r="J210" s="1">
        <f>H210+I210</f>
        <v>22</v>
      </c>
      <c r="K210" s="1">
        <f>IF(ISERROR(VLOOKUP(C210,$AI$2:$AJ$95,2,FALSE)),0,VLOOKUP(C210,$AI$2:$AJ$95,2,FALSE))</f>
        <v>0</v>
      </c>
      <c r="L210" s="1">
        <f>J210+K210</f>
        <v>22</v>
      </c>
      <c r="M210" s="1">
        <f>IF(ISERROR(VLOOKUP(C210,$AL$2:$AM$95,2,FALSE)),0,VLOOKUP(C210,$AL$2:$AM$95,2,FALSE))</f>
        <v>0</v>
      </c>
      <c r="N210" s="1">
        <f>L210+M210</f>
        <v>22</v>
      </c>
      <c r="O210" s="1">
        <f>IF(ISERROR(VLOOKUP(C210,$AO$2:$AP$100,2,FALSE)),0,VLOOKUP(C210,$AO$2:$AP$100,2,FALSE))</f>
        <v>0</v>
      </c>
      <c r="P210" s="1">
        <f>N210+O210</f>
        <v>22</v>
      </c>
      <c r="Q210" s="1">
        <f>IF(ISERROR(VLOOKUP(C210,$W$2:$X$105,2,FALSE)),0,VLOOKUP(C210,$W$2:$X$105,2,FALSE))</f>
        <v>0</v>
      </c>
      <c r="R210" s="1">
        <f>P210+Q210</f>
        <v>22</v>
      </c>
    </row>
    <row r="211" spans="1:18" x14ac:dyDescent="0.25">
      <c r="A211" s="1" t="s">
        <v>384</v>
      </c>
      <c r="B211" s="1" t="s">
        <v>385</v>
      </c>
      <c r="C211" s="1" t="str">
        <f>A211&amp;" "&amp;B211</f>
        <v>Hank Pelgrim</v>
      </c>
      <c r="D211" s="7">
        <v>20</v>
      </c>
      <c r="E211" s="7">
        <v>0</v>
      </c>
      <c r="F211" s="7">
        <f>IF(E211=" ",0+D211,D211+E211)</f>
        <v>20</v>
      </c>
      <c r="G211" s="1">
        <f>IF(ISERROR(VLOOKUP(C211,$AC$2:$AD$94,2,FALSE)),0,VLOOKUP(C211,$AC$2:$AD$94,2,FALSE))</f>
        <v>0</v>
      </c>
      <c r="H211" s="1">
        <f>F211+G211</f>
        <v>20</v>
      </c>
      <c r="I211" s="1">
        <f>IF(ISERROR(VLOOKUP(C211,$AF$2:$AG$94,2,FALSE)),0,VLOOKUP(C211,$AF$2:$AG$94,2,FALSE))</f>
        <v>0</v>
      </c>
      <c r="J211" s="1">
        <f>H211+I211</f>
        <v>20</v>
      </c>
      <c r="K211" s="1">
        <f>IF(ISERROR(VLOOKUP(C211,$AI$2:$AJ$95,2,FALSE)),0,VLOOKUP(C211,$AI$2:$AJ$95,2,FALSE))</f>
        <v>0</v>
      </c>
      <c r="L211" s="1">
        <f>J211+K211</f>
        <v>20</v>
      </c>
      <c r="M211" s="1">
        <f>IF(ISERROR(VLOOKUP(C211,$AL$2:$AM$95,2,FALSE)),0,VLOOKUP(C211,$AL$2:$AM$95,2,FALSE))</f>
        <v>18</v>
      </c>
      <c r="N211" s="1">
        <f>L211+M211</f>
        <v>38</v>
      </c>
      <c r="O211" s="1">
        <f>IF(ISERROR(VLOOKUP(C211,$AO$2:$AP$100,2,FALSE)),0,VLOOKUP(C211,$AO$2:$AP$100,2,FALSE))</f>
        <v>19</v>
      </c>
      <c r="P211" s="1">
        <f>N211+O211</f>
        <v>57</v>
      </c>
      <c r="Q211" s="1">
        <f>IF(ISERROR(VLOOKUP(C211,$W$2:$X$105,2,FALSE)),0,VLOOKUP(C211,$W$2:$X$105,2,FALSE))</f>
        <v>18</v>
      </c>
      <c r="R211" s="1">
        <f>P211+Q211</f>
        <v>75</v>
      </c>
    </row>
    <row r="212" spans="1:18" x14ac:dyDescent="0.25">
      <c r="A212" s="1" t="s">
        <v>64</v>
      </c>
      <c r="B212" s="1" t="s">
        <v>186</v>
      </c>
      <c r="C212" s="1" t="str">
        <f>A212&amp;" "&amp;B212</f>
        <v>Tony Penfold</v>
      </c>
      <c r="D212" s="7">
        <v>7</v>
      </c>
      <c r="E212" s="7">
        <v>0</v>
      </c>
      <c r="F212" s="7">
        <f>IF(E212=" ",0+D212,D212+E212)</f>
        <v>7</v>
      </c>
      <c r="G212" s="1">
        <f>IF(ISERROR(VLOOKUP(C212,$AC$2:$AD$94,2,FALSE)),0,VLOOKUP(C212,$AC$2:$AD$94,2,FALSE))</f>
        <v>0</v>
      </c>
      <c r="H212" s="1">
        <f>F212+G212</f>
        <v>7</v>
      </c>
      <c r="I212" s="1">
        <f>IF(ISERROR(VLOOKUP(C212,$AF$2:$AG$94,2,FALSE)),0,VLOOKUP(C212,$AF$2:$AG$94,2,FALSE))</f>
        <v>0</v>
      </c>
      <c r="J212" s="1">
        <f>H212+I212</f>
        <v>7</v>
      </c>
      <c r="K212" s="1">
        <f>IF(ISERROR(VLOOKUP(C212,$AI$2:$AJ$95,2,FALSE)),0,VLOOKUP(C212,$AI$2:$AJ$95,2,FALSE))</f>
        <v>0</v>
      </c>
      <c r="L212" s="1">
        <f>J212+K212</f>
        <v>7</v>
      </c>
      <c r="M212" s="1">
        <f>IF(ISERROR(VLOOKUP(C212,$AL$2:$AM$95,2,FALSE)),0,VLOOKUP(C212,$AL$2:$AM$95,2,FALSE))</f>
        <v>0</v>
      </c>
      <c r="N212" s="1">
        <f>L212+M212</f>
        <v>7</v>
      </c>
      <c r="O212" s="1">
        <f>IF(ISERROR(VLOOKUP(C212,$AO$2:$AP$100,2,FALSE)),0,VLOOKUP(C212,$AO$2:$AP$100,2,FALSE))</f>
        <v>0</v>
      </c>
      <c r="P212" s="1">
        <f>N212+O212</f>
        <v>7</v>
      </c>
      <c r="Q212" s="1">
        <f>IF(ISERROR(VLOOKUP(C212,$W$2:$X$105,2,FALSE)),0,VLOOKUP(C212,$W$2:$X$105,2,FALSE))</f>
        <v>0</v>
      </c>
      <c r="R212" s="1">
        <f>P212+Q212</f>
        <v>7</v>
      </c>
    </row>
    <row r="213" spans="1:18" x14ac:dyDescent="0.25">
      <c r="A213" s="1" t="s">
        <v>104</v>
      </c>
      <c r="B213" s="1" t="s">
        <v>187</v>
      </c>
      <c r="C213" s="1" t="str">
        <f>A213&amp;" "&amp;B213</f>
        <v>Ian Perry</v>
      </c>
      <c r="D213" s="7">
        <v>29</v>
      </c>
      <c r="E213" s="7">
        <v>0</v>
      </c>
      <c r="F213" s="7">
        <f>IF(E213=" ",0+D213,D213+E213)</f>
        <v>29</v>
      </c>
      <c r="G213" s="1">
        <f>IF(ISERROR(VLOOKUP(C213,$AC$2:$AD$94,2,FALSE)),0,VLOOKUP(C213,$AC$2:$AD$94,2,FALSE))</f>
        <v>0</v>
      </c>
      <c r="H213" s="1"/>
      <c r="I213" s="1">
        <f>IF(ISERROR(VLOOKUP(C213,$AF$2:$AG$94,2,FALSE)),0,VLOOKUP(C213,$AF$2:$AG$94,2,FALSE))</f>
        <v>0</v>
      </c>
      <c r="J213" s="1"/>
      <c r="K213" s="1">
        <f>IF(ISERROR(VLOOKUP(C213,$AI$2:$AJ$95,2,FALSE)),0,VLOOKUP(C213,$AI$2:$AJ$95,2,FALSE))</f>
        <v>0</v>
      </c>
      <c r="L213" s="1"/>
      <c r="M213" s="1"/>
      <c r="N213" s="1">
        <v>72</v>
      </c>
      <c r="O213" s="1">
        <f>IF(ISERROR(VLOOKUP(C213,$AO$2:$AP$100,2,FALSE)),0,VLOOKUP(C213,$AO$2:$AP$100,2,FALSE))</f>
        <v>0</v>
      </c>
      <c r="P213" s="1">
        <f>N213+O213</f>
        <v>72</v>
      </c>
      <c r="Q213" s="1">
        <f>IF(ISERROR(VLOOKUP(C213,$W$2:$X$105,2,FALSE)),0,VLOOKUP(C213,$W$2:$X$105,2,FALSE))</f>
        <v>0</v>
      </c>
      <c r="R213" s="1">
        <f>P213+Q213</f>
        <v>72</v>
      </c>
    </row>
    <row r="214" spans="1:18" x14ac:dyDescent="0.25">
      <c r="A214" s="1" t="s">
        <v>50</v>
      </c>
      <c r="B214" s="1" t="s">
        <v>934</v>
      </c>
      <c r="C214" s="1" t="str">
        <f>A214&amp;" "&amp;B214</f>
        <v>Andrew Peters</v>
      </c>
      <c r="D214" s="7"/>
      <c r="E214" s="7"/>
      <c r="F214" s="7"/>
      <c r="G214" s="1">
        <f>IF(ISERROR(VLOOKUP(C214,$AC$2:$AD$94,2,FALSE)),0,VLOOKUP(C214,$AC$2:$AD$94,2,FALSE))</f>
        <v>0</v>
      </c>
      <c r="H214" s="1">
        <f>F214+G214</f>
        <v>0</v>
      </c>
      <c r="I214" s="1">
        <f>IF(ISERROR(VLOOKUP(C214,$AF$2:$AG$94,2,FALSE)),0,VLOOKUP(C214,$AF$2:$AG$94,2,FALSE))</f>
        <v>0</v>
      </c>
      <c r="J214" s="1">
        <f>H214+I214</f>
        <v>0</v>
      </c>
      <c r="K214" s="1">
        <f>IF(ISERROR(VLOOKUP(C214,$AI$2:$AJ$95,2,FALSE)),0,VLOOKUP(C214,$AI$2:$AJ$95,2,FALSE))</f>
        <v>0</v>
      </c>
      <c r="L214" s="1">
        <f>J214+K214</f>
        <v>0</v>
      </c>
      <c r="M214" s="1">
        <f>IF(ISERROR(VLOOKUP(C214,$AL$2:$AM$95,2,FALSE)),0,VLOOKUP(C214,$AL$2:$AM$95,2,FALSE))</f>
        <v>17</v>
      </c>
      <c r="N214" s="1">
        <f>L214+M214</f>
        <v>17</v>
      </c>
      <c r="O214" s="1">
        <f>IF(ISERROR(VLOOKUP(C214,$AO$2:$AP$100,2,FALSE)),0,VLOOKUP(C214,$AO$2:$AP$100,2,FALSE))</f>
        <v>0</v>
      </c>
      <c r="P214" s="1">
        <f>N214+O214</f>
        <v>17</v>
      </c>
      <c r="Q214" s="1">
        <f>IF(ISERROR(VLOOKUP(C214,$W$2:$X$105,2,FALSE)),0,VLOOKUP(C214,$W$2:$X$105,2,FALSE))</f>
        <v>0</v>
      </c>
      <c r="R214" s="1">
        <f>P214+Q214</f>
        <v>17</v>
      </c>
    </row>
    <row r="215" spans="1:18" x14ac:dyDescent="0.25">
      <c r="A215" s="1" t="s">
        <v>993</v>
      </c>
      <c r="B215" s="1" t="s">
        <v>994</v>
      </c>
      <c r="C215" s="1" t="str">
        <f>A215&amp;" "&amp;B215</f>
        <v>Kim Pokoina</v>
      </c>
      <c r="D215" s="7"/>
      <c r="E215" s="7"/>
      <c r="F215" s="7"/>
      <c r="G215" s="1">
        <f>IF(ISERROR(VLOOKUP(C215,$AC$2:$AD$94,2,FALSE)),0,VLOOKUP(C215,$AC$2:$AD$94,2,FALSE))</f>
        <v>0</v>
      </c>
      <c r="H215" s="1">
        <f>F215+G215</f>
        <v>0</v>
      </c>
      <c r="I215" s="1">
        <f>IF(ISERROR(VLOOKUP(C215,$AF$2:$AG$94,2,FALSE)),0,VLOOKUP(C215,$AF$2:$AG$94,2,FALSE))</f>
        <v>0</v>
      </c>
      <c r="J215" s="1">
        <f>H215+I215</f>
        <v>0</v>
      </c>
      <c r="K215" s="1">
        <f>IF(ISERROR(VLOOKUP(C215,$AI$2:$AJ$95,2,FALSE)),0,VLOOKUP(C215,$AI$2:$AJ$95,2,FALSE))</f>
        <v>0</v>
      </c>
      <c r="L215" s="1">
        <f>J215+K215</f>
        <v>0</v>
      </c>
      <c r="M215" s="1">
        <f>IF(ISERROR(VLOOKUP(C215,$AL$2:$AM$95,2,FALSE)),0,VLOOKUP(C215,$AL$2:$AM$95,2,FALSE))</f>
        <v>0</v>
      </c>
      <c r="N215" s="1">
        <f>L215+M215</f>
        <v>0</v>
      </c>
      <c r="O215" s="1">
        <f>IF(ISERROR(VLOOKUP(C215,$AO$2:$AP$100,2,FALSE)),0,VLOOKUP(C215,$AO$2:$AP$100,2,FALSE))</f>
        <v>7</v>
      </c>
      <c r="P215" s="1">
        <f>N215+O215</f>
        <v>7</v>
      </c>
      <c r="Q215" s="1">
        <f>IF(ISERROR(VLOOKUP(C215,$W$2:$X$105,2,FALSE)),0,VLOOKUP(C215,$W$2:$X$105,2,FALSE))</f>
        <v>12</v>
      </c>
      <c r="R215" s="1">
        <f>P215+Q215</f>
        <v>19</v>
      </c>
    </row>
    <row r="216" spans="1:18" x14ac:dyDescent="0.25">
      <c r="A216" s="1" t="s">
        <v>146</v>
      </c>
      <c r="B216" s="1" t="s">
        <v>438</v>
      </c>
      <c r="C216" s="1" t="str">
        <f>A216&amp;" "&amp;B216</f>
        <v>Bruce Potter</v>
      </c>
      <c r="D216" s="7">
        <v>480</v>
      </c>
      <c r="E216" s="7">
        <v>0</v>
      </c>
      <c r="F216" s="7">
        <f>IF(E216=" ",0+D216,D216+E216)</f>
        <v>480</v>
      </c>
      <c r="G216" s="1">
        <f>IF(ISERROR(VLOOKUP(C216,$AC$2:$AD$94,2,FALSE)),0,VLOOKUP(C216,$AC$2:$AD$94,2,FALSE))</f>
        <v>0</v>
      </c>
      <c r="H216" s="1">
        <f>F216+G216</f>
        <v>480</v>
      </c>
      <c r="I216" s="1">
        <f>IF(ISERROR(VLOOKUP(C216,$AF$2:$AG$94,2,FALSE)),0,VLOOKUP(C216,$AF$2:$AG$94,2,FALSE))</f>
        <v>0</v>
      </c>
      <c r="J216" s="1">
        <f>H216+I216</f>
        <v>480</v>
      </c>
      <c r="K216" s="1">
        <f>IF(ISERROR(VLOOKUP(C216,$AI$2:$AJ$95,2,FALSE)),0,VLOOKUP(C216,$AI$2:$AJ$95,2,FALSE))</f>
        <v>0</v>
      </c>
      <c r="L216" s="1">
        <f>J216+K216</f>
        <v>480</v>
      </c>
      <c r="M216" s="1">
        <f>IF(ISERROR(VLOOKUP(C216,$AL$2:$AM$95,2,FALSE)),0,VLOOKUP(C216,$AL$2:$AM$95,2,FALSE))</f>
        <v>0</v>
      </c>
      <c r="N216" s="1">
        <f>L216+M216</f>
        <v>480</v>
      </c>
      <c r="O216" s="1">
        <f>IF(ISERROR(VLOOKUP(C216,$AO$2:$AP$100,2,FALSE)),0,VLOOKUP(C216,$AO$2:$AP$100,2,FALSE))</f>
        <v>0</v>
      </c>
      <c r="P216" s="1">
        <f>N216+O216</f>
        <v>480</v>
      </c>
      <c r="Q216" s="1">
        <f>IF(ISERROR(VLOOKUP(C216,$W$2:$X$105,2,FALSE)),0,VLOOKUP(C216,$W$2:$X$105,2,FALSE))</f>
        <v>0</v>
      </c>
      <c r="R216" s="1">
        <f>P216+Q216</f>
        <v>480</v>
      </c>
    </row>
    <row r="217" spans="1:18" x14ac:dyDescent="0.25">
      <c r="A217" s="1" t="s">
        <v>572</v>
      </c>
      <c r="B217" s="1" t="s">
        <v>783</v>
      </c>
      <c r="C217" s="1" t="str">
        <f>A217&amp;" "&amp;B217</f>
        <v>Nick Potts</v>
      </c>
      <c r="D217" s="7"/>
      <c r="E217" s="7"/>
      <c r="F217" s="7">
        <v>0</v>
      </c>
      <c r="G217" s="1">
        <f>IF(ISERROR(VLOOKUP(C217,$AC$2:$AD$94,2,FALSE)),0,VLOOKUP(C217,$AC$2:$AD$94,2,FALSE))</f>
        <v>15</v>
      </c>
      <c r="H217" s="1">
        <f>F217+G217</f>
        <v>15</v>
      </c>
      <c r="I217" s="1">
        <f>IF(ISERROR(VLOOKUP(C217,$AF$2:$AG$94,2,FALSE)),0,VLOOKUP(C217,$AF$2:$AG$94,2,FALSE))</f>
        <v>0</v>
      </c>
      <c r="J217" s="1">
        <f>H217+I217</f>
        <v>15</v>
      </c>
      <c r="K217" s="1">
        <f>IF(ISERROR(VLOOKUP(C217,$AI$2:$AJ$95,2,FALSE)),0,VLOOKUP(C217,$AI$2:$AJ$95,2,FALSE))</f>
        <v>0</v>
      </c>
      <c r="L217" s="1">
        <f>J217+K217</f>
        <v>15</v>
      </c>
      <c r="M217" s="1">
        <f>IF(ISERROR(VLOOKUP(C217,$AL$2:$AM$95,2,FALSE)),0,VLOOKUP(C217,$AL$2:$AM$95,2,FALSE))</f>
        <v>0</v>
      </c>
      <c r="N217" s="1">
        <f>L217+M217</f>
        <v>15</v>
      </c>
      <c r="O217" s="1">
        <f>IF(ISERROR(VLOOKUP(C217,$AO$2:$AP$100,2,FALSE)),0,VLOOKUP(C217,$AO$2:$AP$100,2,FALSE))</f>
        <v>0</v>
      </c>
      <c r="P217" s="1">
        <f>N217+O217</f>
        <v>15</v>
      </c>
      <c r="Q217" s="1">
        <f>IF(ISERROR(VLOOKUP(C217,$W$2:$X$105,2,FALSE)),0,VLOOKUP(C217,$W$2:$X$105,2,FALSE))</f>
        <v>0</v>
      </c>
      <c r="R217" s="1">
        <f>P217+Q217</f>
        <v>15</v>
      </c>
    </row>
    <row r="218" spans="1:18" x14ac:dyDescent="0.25">
      <c r="A218" s="1" t="s">
        <v>53</v>
      </c>
      <c r="B218" s="1" t="s">
        <v>190</v>
      </c>
      <c r="C218" s="1" t="str">
        <f>A218&amp;" "&amp;B218</f>
        <v>Steve Prentice</v>
      </c>
      <c r="D218" s="7">
        <v>51</v>
      </c>
      <c r="E218" s="7">
        <v>0</v>
      </c>
      <c r="F218" s="7">
        <f>IF(E218=" ",0+D218,D218+E218)</f>
        <v>51</v>
      </c>
      <c r="G218" s="1">
        <f>IF(ISERROR(VLOOKUP(C218,$AC$2:$AD$94,2,FALSE)),0,VLOOKUP(C218,$AC$2:$AD$94,2,FALSE))</f>
        <v>0</v>
      </c>
      <c r="H218" s="1">
        <f>F218+G218</f>
        <v>51</v>
      </c>
      <c r="I218" s="1">
        <f>IF(ISERROR(VLOOKUP(C218,$AF$2:$AG$94,2,FALSE)),0,VLOOKUP(C218,$AF$2:$AG$94,2,FALSE))</f>
        <v>0</v>
      </c>
      <c r="J218" s="1">
        <f>H218+I218</f>
        <v>51</v>
      </c>
      <c r="K218" s="1">
        <f>IF(ISERROR(VLOOKUP(C218,$AI$2:$AJ$95,2,FALSE)),0,VLOOKUP(C218,$AI$2:$AJ$95,2,FALSE))</f>
        <v>0</v>
      </c>
      <c r="L218" s="1">
        <f>J218+K218</f>
        <v>51</v>
      </c>
      <c r="M218" s="1">
        <f>IF(ISERROR(VLOOKUP(C218,$AL$2:$AM$95,2,FALSE)),0,VLOOKUP(C218,$AL$2:$AM$95,2,FALSE))</f>
        <v>0</v>
      </c>
      <c r="N218" s="1">
        <f>L218+M218</f>
        <v>51</v>
      </c>
      <c r="O218" s="1">
        <f>IF(ISERROR(VLOOKUP(C218,$AO$2:$AP$100,2,FALSE)),0,VLOOKUP(C218,$AO$2:$AP$100,2,FALSE))</f>
        <v>0</v>
      </c>
      <c r="P218" s="1">
        <f>N218+O218</f>
        <v>51</v>
      </c>
      <c r="Q218" s="1">
        <f>IF(ISERROR(VLOOKUP(C218,$W$2:$X$105,2,FALSE)),0,VLOOKUP(C218,$W$2:$X$105,2,FALSE))</f>
        <v>0</v>
      </c>
      <c r="R218" s="1">
        <f>P218+Q218</f>
        <v>51</v>
      </c>
    </row>
    <row r="219" spans="1:18" x14ac:dyDescent="0.25">
      <c r="A219" s="1" t="s">
        <v>210</v>
      </c>
      <c r="B219" s="1" t="s">
        <v>690</v>
      </c>
      <c r="C219" s="1" t="str">
        <f>A219&amp;" "&amp;B219</f>
        <v>Grant Price</v>
      </c>
      <c r="D219" s="7">
        <v>15</v>
      </c>
      <c r="E219" s="7">
        <v>15</v>
      </c>
      <c r="F219" s="7">
        <f>IF(E219=" ",0+D219,D219+E219)</f>
        <v>30</v>
      </c>
      <c r="G219" s="1">
        <f>IF(ISERROR(VLOOKUP(C219,$AC$2:$AD$94,2,FALSE)),0,VLOOKUP(C219,$AC$2:$AD$94,2,FALSE))</f>
        <v>13</v>
      </c>
      <c r="H219" s="1">
        <f>F219+G219</f>
        <v>43</v>
      </c>
      <c r="I219" s="1">
        <f>IF(ISERROR(VLOOKUP(C219,$AF$2:$AG$94,2,FALSE)),0,VLOOKUP(C219,$AF$2:$AG$94,2,FALSE))</f>
        <v>0</v>
      </c>
      <c r="J219" s="1">
        <f>H219+I219</f>
        <v>43</v>
      </c>
      <c r="K219" s="1">
        <f>IF(ISERROR(VLOOKUP(C219,$AI$2:$AJ$95,2,FALSE)),0,VLOOKUP(C219,$AI$2:$AJ$95,2,FALSE))</f>
        <v>0</v>
      </c>
      <c r="L219" s="1">
        <f>J219+K219</f>
        <v>43</v>
      </c>
      <c r="M219" s="1">
        <f>IF(ISERROR(VLOOKUP(C219,$AL$2:$AM$95,2,FALSE)),0,VLOOKUP(C219,$AL$2:$AM$95,2,FALSE))</f>
        <v>0</v>
      </c>
      <c r="N219" s="1">
        <f>L219+M219</f>
        <v>43</v>
      </c>
      <c r="O219" s="1">
        <f>IF(ISERROR(VLOOKUP(C219,$AO$2:$AP$100,2,FALSE)),0,VLOOKUP(C219,$AO$2:$AP$100,2,FALSE))</f>
        <v>0</v>
      </c>
      <c r="P219" s="1">
        <f>N219+O219</f>
        <v>43</v>
      </c>
      <c r="Q219" s="1">
        <f>IF(ISERROR(VLOOKUP(C219,$W$2:$X$105,2,FALSE)),0,VLOOKUP(C219,$W$2:$X$105,2,FALSE))</f>
        <v>0</v>
      </c>
      <c r="R219" s="1">
        <f>P219+Q219</f>
        <v>43</v>
      </c>
    </row>
    <row r="220" spans="1:18" x14ac:dyDescent="0.25">
      <c r="A220" s="1" t="s">
        <v>936</v>
      </c>
      <c r="B220" s="1" t="s">
        <v>937</v>
      </c>
      <c r="C220" s="1" t="str">
        <f>A220&amp;" "&amp;B220</f>
        <v>Remy Prideaux</v>
      </c>
      <c r="D220" s="7"/>
      <c r="E220" s="7"/>
      <c r="F220" s="7"/>
      <c r="G220" s="1"/>
      <c r="H220" s="1"/>
      <c r="I220" s="1"/>
      <c r="J220" s="1"/>
      <c r="K220" s="1"/>
      <c r="L220" s="1"/>
      <c r="M220" s="1">
        <f>IF(ISERROR(VLOOKUP(C220,$AL$2:$AM$95,2,FALSE)),0,VLOOKUP(C220,$AL$2:$AM$95,2,FALSE))</f>
        <v>11</v>
      </c>
      <c r="N220" s="1">
        <f>L220+M220</f>
        <v>11</v>
      </c>
      <c r="O220" s="1">
        <f>IF(ISERROR(VLOOKUP(C220,$AO$2:$AP$100,2,FALSE)),0,VLOOKUP(C220,$AO$2:$AP$100,2,FALSE))</f>
        <v>14</v>
      </c>
      <c r="P220" s="1">
        <f>N220+O220</f>
        <v>25</v>
      </c>
      <c r="Q220" s="1">
        <f>IF(ISERROR(VLOOKUP(C220,$W$2:$X$105,2,FALSE)),0,VLOOKUP(C220,$W$2:$X$105,2,FALSE))</f>
        <v>16</v>
      </c>
      <c r="R220" s="1">
        <f>P220+Q220</f>
        <v>41</v>
      </c>
    </row>
    <row r="221" spans="1:18" x14ac:dyDescent="0.25">
      <c r="A221" s="1" t="s">
        <v>882</v>
      </c>
      <c r="B221" s="1" t="s">
        <v>939</v>
      </c>
      <c r="C221" s="1" t="str">
        <f>A221&amp;" "&amp;B221</f>
        <v>Lyndon Prior</v>
      </c>
      <c r="D221" s="7"/>
      <c r="E221" s="7"/>
      <c r="F221" s="7"/>
      <c r="G221" s="1"/>
      <c r="H221" s="1"/>
      <c r="I221" s="1"/>
      <c r="J221" s="1"/>
      <c r="K221" s="1">
        <f>IF(ISERROR(VLOOKUP(C221,$AI$2:$AJ$95,2,FALSE)),0,VLOOKUP(C221,$AI$2:$AJ$95,2,FALSE))</f>
        <v>9</v>
      </c>
      <c r="L221" s="1">
        <f>J221+K221</f>
        <v>9</v>
      </c>
      <c r="M221" s="1">
        <f>IF(ISERROR(VLOOKUP(C221,$AL$2:$AM$95,2,FALSE)),0,VLOOKUP(C221,$AL$2:$AM$95,2,FALSE))</f>
        <v>16</v>
      </c>
      <c r="N221" s="1">
        <f>L221+M221</f>
        <v>25</v>
      </c>
      <c r="O221" s="1">
        <f>IF(ISERROR(VLOOKUP(C221,$AO$2:$AP$100,2,FALSE)),0,VLOOKUP(C221,$AO$2:$AP$100,2,FALSE))</f>
        <v>0</v>
      </c>
      <c r="P221" s="1">
        <f>N221+O221</f>
        <v>25</v>
      </c>
      <c r="Q221" s="1">
        <f>IF(ISERROR(VLOOKUP(C221,$W$2:$X$105,2,FALSE)),0,VLOOKUP(C221,$W$2:$X$105,2,FALSE))</f>
        <v>0</v>
      </c>
      <c r="R221" s="1">
        <f>P221+Q221</f>
        <v>25</v>
      </c>
    </row>
    <row r="222" spans="1:18" x14ac:dyDescent="0.25">
      <c r="A222" s="1" t="s">
        <v>940</v>
      </c>
      <c r="B222" s="1" t="s">
        <v>941</v>
      </c>
      <c r="C222" s="1" t="str">
        <f>A222&amp;" "&amp;B222</f>
        <v>Candise Raison</v>
      </c>
      <c r="D222" s="7"/>
      <c r="E222" s="7"/>
      <c r="F222" s="7"/>
      <c r="G222" s="1">
        <f>IF(ISERROR(VLOOKUP(C222,$AC$2:$AD$94,2,FALSE)),0,VLOOKUP(C222,$AC$2:$AD$94,2,FALSE))</f>
        <v>0</v>
      </c>
      <c r="H222" s="1">
        <f>F222+G222</f>
        <v>0</v>
      </c>
      <c r="I222" s="1">
        <f>IF(ISERROR(VLOOKUP(C222,$AF$2:$AG$94,2,FALSE)),0,VLOOKUP(C222,$AF$2:$AG$94,2,FALSE))</f>
        <v>0</v>
      </c>
      <c r="J222" s="1">
        <f>H222+I222</f>
        <v>0</v>
      </c>
      <c r="K222" s="1">
        <f>IF(ISERROR(VLOOKUP(C222,$AI$2:$AJ$95,2,FALSE)),0,VLOOKUP(C222,$AI$2:$AJ$95,2,FALSE))</f>
        <v>0</v>
      </c>
      <c r="L222" s="1">
        <f>J222+K222</f>
        <v>0</v>
      </c>
      <c r="M222" s="1">
        <f>IF(ISERROR(VLOOKUP(C222,$AL$2:$AM$95,2,FALSE)),0,VLOOKUP(C222,$AL$2:$AM$95,2,FALSE))</f>
        <v>12</v>
      </c>
      <c r="N222" s="1">
        <f>L222+M222</f>
        <v>12</v>
      </c>
      <c r="O222" s="1">
        <f>IF(ISERROR(VLOOKUP(C222,$AO$2:$AP$100,2,FALSE)),0,VLOOKUP(C222,$AO$2:$AP$100,2,FALSE))</f>
        <v>0</v>
      </c>
      <c r="P222" s="1">
        <f>N222+O222</f>
        <v>12</v>
      </c>
      <c r="Q222" s="1">
        <f>IF(ISERROR(VLOOKUP(C222,$W$2:$X$105,2,FALSE)),0,VLOOKUP(C222,$W$2:$X$105,2,FALSE))</f>
        <v>0</v>
      </c>
      <c r="R222" s="1">
        <f>P222+Q222</f>
        <v>12</v>
      </c>
    </row>
    <row r="223" spans="1:18" x14ac:dyDescent="0.25">
      <c r="A223" s="1" t="s">
        <v>585</v>
      </c>
      <c r="B223" s="1" t="s">
        <v>941</v>
      </c>
      <c r="C223" s="1" t="str">
        <f>A223&amp;" "&amp;B223</f>
        <v>Matthew Raison</v>
      </c>
      <c r="D223" s="7"/>
      <c r="E223" s="7"/>
      <c r="F223" s="7"/>
      <c r="G223" s="1">
        <f>IF(ISERROR(VLOOKUP(C223,$AC$2:$AD$94,2,FALSE)),0,VLOOKUP(C223,$AC$2:$AD$94,2,FALSE))</f>
        <v>0</v>
      </c>
      <c r="H223" s="1">
        <f>F223+G223</f>
        <v>0</v>
      </c>
      <c r="I223" s="1">
        <f>IF(ISERROR(VLOOKUP(C223,$AF$2:$AG$94,2,FALSE)),0,VLOOKUP(C223,$AF$2:$AG$94,2,FALSE))</f>
        <v>0</v>
      </c>
      <c r="J223" s="1">
        <f>H223+I223</f>
        <v>0</v>
      </c>
      <c r="K223" s="1">
        <f>IF(ISERROR(VLOOKUP(C223,$AI$2:$AJ$95,2,FALSE)),0,VLOOKUP(C223,$AI$2:$AJ$95,2,FALSE))</f>
        <v>0</v>
      </c>
      <c r="L223" s="1">
        <f>J223+K223</f>
        <v>0</v>
      </c>
      <c r="M223" s="1">
        <f>IF(ISERROR(VLOOKUP(C223,$AL$2:$AM$95,2,FALSE)),0,VLOOKUP(C223,$AL$2:$AM$95,2,FALSE))</f>
        <v>14</v>
      </c>
      <c r="N223" s="1">
        <f>L223+M223</f>
        <v>14</v>
      </c>
      <c r="O223" s="1">
        <f>IF(ISERROR(VLOOKUP(C223,$AO$2:$AP$100,2,FALSE)),0,VLOOKUP(C223,$AO$2:$AP$100,2,FALSE))</f>
        <v>15</v>
      </c>
      <c r="P223" s="1">
        <f>N223+O223</f>
        <v>29</v>
      </c>
      <c r="Q223" s="1">
        <f>IF(ISERROR(VLOOKUP(C223,$W$2:$X$105,2,FALSE)),0,VLOOKUP(C223,$W$2:$X$105,2,FALSE))</f>
        <v>0</v>
      </c>
      <c r="R223" s="1">
        <f>P223+Q223</f>
        <v>29</v>
      </c>
    </row>
    <row r="224" spans="1:18" x14ac:dyDescent="0.25">
      <c r="A224" s="1" t="s">
        <v>16</v>
      </c>
      <c r="B224" s="1" t="s">
        <v>439</v>
      </c>
      <c r="C224" s="1" t="str">
        <f>A224&amp;" "&amp;B224</f>
        <v>Bob Ramsey</v>
      </c>
      <c r="D224" s="7">
        <v>16</v>
      </c>
      <c r="E224" s="7">
        <v>0</v>
      </c>
      <c r="F224" s="7">
        <f>IF(E224=" ",0+D224,D224+E224)</f>
        <v>16</v>
      </c>
      <c r="G224" s="1">
        <f>IF(ISERROR(VLOOKUP(C224,$AC$2:$AD$94,2,FALSE)),0,VLOOKUP(C224,$AC$2:$AD$94,2,FALSE))</f>
        <v>0</v>
      </c>
      <c r="H224" s="1">
        <f>F224+G224</f>
        <v>16</v>
      </c>
      <c r="I224" s="1">
        <f>IF(ISERROR(VLOOKUP(C224,$AF$2:$AG$94,2,FALSE)),0,VLOOKUP(C224,$AF$2:$AG$94,2,FALSE))</f>
        <v>0</v>
      </c>
      <c r="J224" s="1">
        <f>H224+I224</f>
        <v>16</v>
      </c>
      <c r="K224" s="1">
        <f>IF(ISERROR(VLOOKUP(C224,$AI$2:$AJ$95,2,FALSE)),0,VLOOKUP(C224,$AI$2:$AJ$95,2,FALSE))</f>
        <v>0</v>
      </c>
      <c r="L224" s="1">
        <f>J224+K224</f>
        <v>16</v>
      </c>
      <c r="M224" s="1">
        <f>IF(ISERROR(VLOOKUP(C224,$AL$2:$AM$95,2,FALSE)),0,VLOOKUP(C224,$AL$2:$AM$95,2,FALSE))</f>
        <v>0</v>
      </c>
      <c r="N224" s="1">
        <f>L224+M224</f>
        <v>16</v>
      </c>
      <c r="O224" s="1">
        <f>IF(ISERROR(VLOOKUP(C224,$AO$2:$AP$100,2,FALSE)),0,VLOOKUP(C224,$AO$2:$AP$100,2,FALSE))</f>
        <v>0</v>
      </c>
      <c r="P224" s="1">
        <f>N224+O224</f>
        <v>16</v>
      </c>
      <c r="Q224" s="1">
        <f>IF(ISERROR(VLOOKUP(C224,$W$2:$X$105,2,FALSE)),0,VLOOKUP(C224,$W$2:$X$105,2,FALSE))</f>
        <v>0</v>
      </c>
      <c r="R224" s="1">
        <f>P224+Q224</f>
        <v>16</v>
      </c>
    </row>
    <row r="225" spans="1:18" x14ac:dyDescent="0.25">
      <c r="A225" s="1" t="s">
        <v>386</v>
      </c>
      <c r="B225" s="1" t="s">
        <v>387</v>
      </c>
      <c r="C225" s="1" t="str">
        <f>A225&amp;" "&amp;B225</f>
        <v>Rianne Reiger</v>
      </c>
      <c r="D225" s="7">
        <v>40</v>
      </c>
      <c r="E225" s="7">
        <v>3</v>
      </c>
      <c r="F225" s="7">
        <f>IF(E225=" ",0+D225,D225+E225)</f>
        <v>43</v>
      </c>
      <c r="G225" s="1">
        <f>IF(ISERROR(VLOOKUP(C225,$AC$2:$AD$94,2,FALSE)),0,VLOOKUP(C225,$AC$2:$AD$94,2,FALSE))</f>
        <v>0</v>
      </c>
      <c r="H225" s="1">
        <f>F225+G225</f>
        <v>43</v>
      </c>
      <c r="I225" s="1">
        <f>IF(ISERROR(VLOOKUP(C225,$AF$2:$AG$94,2,FALSE)),0,VLOOKUP(C225,$AF$2:$AG$94,2,FALSE))</f>
        <v>0</v>
      </c>
      <c r="J225" s="1">
        <f>H225+I225</f>
        <v>43</v>
      </c>
      <c r="K225" s="1">
        <f>IF(ISERROR(VLOOKUP(C225,$AI$2:$AJ$95,2,FALSE)),0,VLOOKUP(C225,$AI$2:$AJ$95,2,FALSE))</f>
        <v>0</v>
      </c>
      <c r="L225" s="1">
        <f>J225+K225</f>
        <v>43</v>
      </c>
      <c r="M225" s="1">
        <f>IF(ISERROR(VLOOKUP(C225,$AL$2:$AM$95,2,FALSE)),0,VLOOKUP(C225,$AL$2:$AM$95,2,FALSE))</f>
        <v>0</v>
      </c>
      <c r="N225" s="1">
        <f>L225+M225</f>
        <v>43</v>
      </c>
      <c r="O225" s="1">
        <f>IF(ISERROR(VLOOKUP(C225,$AO$2:$AP$100,2,FALSE)),0,VLOOKUP(C225,$AO$2:$AP$100,2,FALSE))</f>
        <v>0</v>
      </c>
      <c r="P225" s="1">
        <f>N225+O225</f>
        <v>43</v>
      </c>
      <c r="Q225" s="1">
        <f>IF(ISERROR(VLOOKUP(C225,$W$2:$X$105,2,FALSE)),0,VLOOKUP(C225,$W$2:$X$105,2,FALSE))</f>
        <v>0</v>
      </c>
      <c r="R225" s="1">
        <f>P225+Q225</f>
        <v>43</v>
      </c>
    </row>
    <row r="226" spans="1:18" x14ac:dyDescent="0.25">
      <c r="A226" s="1" t="s">
        <v>691</v>
      </c>
      <c r="B226" s="1" t="s">
        <v>692</v>
      </c>
      <c r="C226" s="1" t="str">
        <f>A226&amp;" "&amp;B226</f>
        <v>Catherine Rhen</v>
      </c>
      <c r="D226" s="7">
        <v>1</v>
      </c>
      <c r="E226" s="7">
        <v>0</v>
      </c>
      <c r="F226" s="7">
        <f>IF(E226=" ",0+D226,D226+E226)</f>
        <v>1</v>
      </c>
      <c r="G226" s="1">
        <f>IF(ISERROR(VLOOKUP(C226,$AC$2:$AD$94,2,FALSE)),0,VLOOKUP(C226,$AC$2:$AD$94,2,FALSE))</f>
        <v>0</v>
      </c>
      <c r="H226" s="1">
        <f>F226+G226</f>
        <v>1</v>
      </c>
      <c r="I226" s="1">
        <f>IF(ISERROR(VLOOKUP(C226,$AF$2:$AG$94,2,FALSE)),0,VLOOKUP(C226,$AF$2:$AG$94,2,FALSE))</f>
        <v>0</v>
      </c>
      <c r="J226" s="1">
        <f>H226+I226</f>
        <v>1</v>
      </c>
      <c r="K226" s="1">
        <f>IF(ISERROR(VLOOKUP(C226,$AI$2:$AJ$95,2,FALSE)),0,VLOOKUP(C226,$AI$2:$AJ$95,2,FALSE))</f>
        <v>0</v>
      </c>
      <c r="L226" s="1">
        <f>J226+K226</f>
        <v>1</v>
      </c>
      <c r="M226" s="1">
        <f>IF(ISERROR(VLOOKUP(C226,$AL$2:$AM$95,2,FALSE)),0,VLOOKUP(C226,$AL$2:$AM$95,2,FALSE))</f>
        <v>0</v>
      </c>
      <c r="N226" s="1">
        <f>L226+M226</f>
        <v>1</v>
      </c>
      <c r="O226" s="1">
        <f>IF(ISERROR(VLOOKUP(C226,$AO$2:$AP$100,2,FALSE)),0,VLOOKUP(C226,$AO$2:$AP$100,2,FALSE))</f>
        <v>0</v>
      </c>
      <c r="P226" s="1">
        <f>N226+O226</f>
        <v>1</v>
      </c>
      <c r="Q226" s="1">
        <f>IF(ISERROR(VLOOKUP(C226,$W$2:$X$105,2,FALSE)),0,VLOOKUP(C226,$W$2:$X$105,2,FALSE))</f>
        <v>0</v>
      </c>
      <c r="R226" s="1">
        <f>P226+Q226</f>
        <v>1</v>
      </c>
    </row>
    <row r="227" spans="1:18" x14ac:dyDescent="0.25">
      <c r="A227" s="1" t="s">
        <v>119</v>
      </c>
      <c r="B227" s="1" t="s">
        <v>120</v>
      </c>
      <c r="C227" s="1" t="str">
        <f>A227&amp;" "&amp;B227</f>
        <v>Dale Robertson</v>
      </c>
      <c r="D227" s="7">
        <v>167</v>
      </c>
      <c r="E227" s="7">
        <v>0</v>
      </c>
      <c r="F227" s="7">
        <f>IF(E227=" ",0+D227,D227+E227)</f>
        <v>167</v>
      </c>
      <c r="G227" s="1">
        <f>IF(ISERROR(VLOOKUP(C227,$AC$2:$AD$94,2,FALSE)),0,VLOOKUP(C227,$AC$2:$AD$94,2,FALSE))</f>
        <v>0</v>
      </c>
      <c r="H227" s="1">
        <f>F227+G227</f>
        <v>167</v>
      </c>
      <c r="I227" s="1">
        <f>IF(ISERROR(VLOOKUP(C227,$AF$2:$AG$94,2,FALSE)),0,VLOOKUP(C227,$AF$2:$AG$94,2,FALSE))</f>
        <v>0</v>
      </c>
      <c r="J227" s="1">
        <f>H227+I227</f>
        <v>167</v>
      </c>
      <c r="K227" s="1">
        <f>IF(ISERROR(VLOOKUP(C227,$AI$2:$AJ$95,2,FALSE)),0,VLOOKUP(C227,$AI$2:$AJ$95,2,FALSE))</f>
        <v>0</v>
      </c>
      <c r="L227" s="1">
        <f>J227+K227</f>
        <v>167</v>
      </c>
      <c r="M227" s="1">
        <f>IF(ISERROR(VLOOKUP(C227,$AL$2:$AM$95,2,FALSE)),0,VLOOKUP(C227,$AL$2:$AM$95,2,FALSE))</f>
        <v>9</v>
      </c>
      <c r="N227" s="1">
        <f>L227+M227</f>
        <v>176</v>
      </c>
      <c r="O227" s="1">
        <f>IF(ISERROR(VLOOKUP(C227,$AO$2:$AP$100,2,FALSE)),0,VLOOKUP(C227,$AO$2:$AP$100,2,FALSE))</f>
        <v>0</v>
      </c>
      <c r="P227" s="1">
        <f>N227+O227</f>
        <v>176</v>
      </c>
      <c r="Q227" s="1">
        <f>IF(ISERROR(VLOOKUP(C227,$W$2:$X$105,2,FALSE)),0,VLOOKUP(C227,$W$2:$X$105,2,FALSE))</f>
        <v>0</v>
      </c>
      <c r="R227" s="1">
        <f>P227+Q227</f>
        <v>176</v>
      </c>
    </row>
    <row r="228" spans="1:18" x14ac:dyDescent="0.25">
      <c r="A228" s="1" t="s">
        <v>122</v>
      </c>
      <c r="B228" s="1" t="s">
        <v>123</v>
      </c>
      <c r="C228" s="1" t="str">
        <f>A228&amp;" "&amp;B228</f>
        <v>Peter Rose</v>
      </c>
      <c r="D228" s="7">
        <v>106</v>
      </c>
      <c r="E228" s="7">
        <v>16</v>
      </c>
      <c r="F228" s="7">
        <f>IF(E228=" ",0+D228,D228+E228)</f>
        <v>122</v>
      </c>
      <c r="G228" s="1">
        <f>IF(ISERROR(VLOOKUP(C228,$AC$2:$AD$94,2,FALSE)),0,VLOOKUP(C228,$AC$2:$AD$94,2,FALSE))</f>
        <v>14</v>
      </c>
      <c r="H228" s="1">
        <f>F228+G228</f>
        <v>136</v>
      </c>
      <c r="I228" s="1">
        <f>IF(ISERROR(VLOOKUP(C228,$AF$2:$AG$94,2,FALSE)),0,VLOOKUP(C228,$AF$2:$AG$94,2,FALSE))</f>
        <v>13</v>
      </c>
      <c r="J228" s="1">
        <f>H228+I228</f>
        <v>149</v>
      </c>
      <c r="K228" s="1">
        <f>IF(ISERROR(VLOOKUP(C228,$AI$2:$AJ$95,2,FALSE)),0,VLOOKUP(C228,$AI$2:$AJ$95,2,FALSE))</f>
        <v>4</v>
      </c>
      <c r="L228" s="1">
        <f>J228+K228</f>
        <v>153</v>
      </c>
      <c r="M228" s="1">
        <f>IF(ISERROR(VLOOKUP(C228,$AL$2:$AM$95,2,FALSE)),0,VLOOKUP(C228,$AL$2:$AM$95,2,FALSE))</f>
        <v>3</v>
      </c>
      <c r="N228" s="1">
        <f>L228+M228</f>
        <v>156</v>
      </c>
      <c r="O228" s="1">
        <f>IF(ISERROR(VLOOKUP(C228,$AO$2:$AP$100,2,FALSE)),0,VLOOKUP(C228,$AO$2:$AP$100,2,FALSE))</f>
        <v>0</v>
      </c>
      <c r="P228" s="1">
        <f>N228+O228</f>
        <v>156</v>
      </c>
      <c r="Q228" s="1">
        <f>IF(ISERROR(VLOOKUP(C228,$W$2:$X$105,2,FALSE)),0,VLOOKUP(C228,$W$2:$X$105,2,FALSE))</f>
        <v>0</v>
      </c>
      <c r="R228" s="1">
        <f>P228+Q228</f>
        <v>156</v>
      </c>
    </row>
    <row r="229" spans="1:18" x14ac:dyDescent="0.25">
      <c r="A229" s="1" t="s">
        <v>476</v>
      </c>
      <c r="B229" s="1" t="s">
        <v>477</v>
      </c>
      <c r="C229" s="1" t="str">
        <f>A229&amp;" "&amp;B229</f>
        <v>Daryl Rudland</v>
      </c>
      <c r="D229" s="7">
        <v>176</v>
      </c>
      <c r="E229" s="7">
        <v>0</v>
      </c>
      <c r="F229" s="7">
        <f>IF(E229=" ",0+D229,D229+E229)</f>
        <v>176</v>
      </c>
      <c r="G229" s="1">
        <f>IF(ISERROR(VLOOKUP(C229,$AC$2:$AD$94,2,FALSE)),0,VLOOKUP(C229,$AC$2:$AD$94,2,FALSE))</f>
        <v>0</v>
      </c>
      <c r="H229" s="1">
        <f>F229+G229</f>
        <v>176</v>
      </c>
      <c r="I229" s="1">
        <f>IF(ISERROR(VLOOKUP(C229,$AF$2:$AG$94,2,FALSE)),0,VLOOKUP(C229,$AF$2:$AG$94,2,FALSE))</f>
        <v>0</v>
      </c>
      <c r="J229" s="1">
        <f>H229+I229</f>
        <v>176</v>
      </c>
      <c r="K229" s="1">
        <f>IF(ISERROR(VLOOKUP(C229,$AI$2:$AJ$95,2,FALSE)),0,VLOOKUP(C229,$AI$2:$AJ$95,2,FALSE))</f>
        <v>0</v>
      </c>
      <c r="L229" s="1">
        <f>J229+K229</f>
        <v>176</v>
      </c>
      <c r="M229" s="1">
        <f>IF(ISERROR(VLOOKUP(C229,$AL$2:$AM$95,2,FALSE)),0,VLOOKUP(C229,$AL$2:$AM$95,2,FALSE))</f>
        <v>0</v>
      </c>
      <c r="N229" s="1">
        <f>L229+M229</f>
        <v>176</v>
      </c>
      <c r="O229" s="1">
        <f>IF(ISERROR(VLOOKUP(C229,$AO$2:$AP$100,2,FALSE)),0,VLOOKUP(C229,$AO$2:$AP$100,2,FALSE))</f>
        <v>0</v>
      </c>
      <c r="P229" s="1">
        <f>N229+O229</f>
        <v>176</v>
      </c>
      <c r="Q229" s="1">
        <f>IF(ISERROR(VLOOKUP(C229,$W$2:$X$105,2,FALSE)),0,VLOOKUP(C229,$W$2:$X$105,2,FALSE))</f>
        <v>0</v>
      </c>
      <c r="R229" s="1">
        <f>P229+Q229</f>
        <v>176</v>
      </c>
    </row>
    <row r="230" spans="1:18" x14ac:dyDescent="0.25">
      <c r="A230" s="1" t="s">
        <v>636</v>
      </c>
      <c r="B230" s="1" t="s">
        <v>887</v>
      </c>
      <c r="C230" s="1" t="str">
        <f>A230&amp;" "&amp;B230</f>
        <v>Michael Rundell</v>
      </c>
      <c r="D230" s="7"/>
      <c r="E230" s="7"/>
      <c r="F230" s="7"/>
      <c r="G230" s="1">
        <f>IF(ISERROR(VLOOKUP(C230,$AC$2:$AD$94,2,FALSE)),0,VLOOKUP(C230,$AC$2:$AD$94,2,FALSE))</f>
        <v>0</v>
      </c>
      <c r="H230" s="1">
        <f>F230+G230</f>
        <v>0</v>
      </c>
      <c r="I230" s="1">
        <f>IF(ISERROR(VLOOKUP(C230,$AF$2:$AG$94,2,FALSE)),0,VLOOKUP(C230,$AF$2:$AG$94,2,FALSE))</f>
        <v>0</v>
      </c>
      <c r="J230" s="1">
        <f>H230+I230</f>
        <v>0</v>
      </c>
      <c r="K230" s="1">
        <f>IF(ISERROR(VLOOKUP(C230,$AI$2:$AJ$95,2,FALSE)),0,VLOOKUP(C230,$AI$2:$AJ$95,2,FALSE))</f>
        <v>4</v>
      </c>
      <c r="L230" s="1">
        <f>J230+K230</f>
        <v>4</v>
      </c>
      <c r="M230" s="1">
        <f>IF(ISERROR(VLOOKUP(C230,$AL$2:$AM$95,2,FALSE)),0,VLOOKUP(C230,$AL$2:$AM$95,2,FALSE))</f>
        <v>0</v>
      </c>
      <c r="N230" s="1">
        <f>L230+M230</f>
        <v>4</v>
      </c>
      <c r="O230" s="1">
        <f>IF(ISERROR(VLOOKUP(C230,$AO$2:$AP$100,2,FALSE)),0,VLOOKUP(C230,$AO$2:$AP$100,2,FALSE))</f>
        <v>0</v>
      </c>
      <c r="P230" s="1">
        <f>N230+O230</f>
        <v>4</v>
      </c>
      <c r="Q230" s="1">
        <f>IF(ISERROR(VLOOKUP(C230,$W$2:$X$105,2,FALSE)),0,VLOOKUP(C230,$W$2:$X$105,2,FALSE))</f>
        <v>0</v>
      </c>
      <c r="R230" s="1">
        <f>P230+Q230</f>
        <v>4</v>
      </c>
    </row>
    <row r="231" spans="1:18" x14ac:dyDescent="0.25">
      <c r="A231" s="1" t="s">
        <v>478</v>
      </c>
      <c r="B231" s="1" t="s">
        <v>479</v>
      </c>
      <c r="C231" s="1" t="str">
        <f>A231&amp;" "&amp;B231</f>
        <v>Sian Rundle</v>
      </c>
      <c r="D231" s="7">
        <v>4</v>
      </c>
      <c r="E231" s="7">
        <v>0</v>
      </c>
      <c r="F231" s="7">
        <f>IF(E231=" ",0+D231,D231+E231)</f>
        <v>4</v>
      </c>
      <c r="G231" s="1">
        <f>IF(ISERROR(VLOOKUP(C231,$AC$2:$AD$94,2,FALSE)),0,VLOOKUP(C231,$AC$2:$AD$94,2,FALSE))</f>
        <v>0</v>
      </c>
      <c r="H231" s="1">
        <f>F231+G231</f>
        <v>4</v>
      </c>
      <c r="I231" s="1">
        <f>IF(ISERROR(VLOOKUP(C231,$AF$2:$AG$94,2,FALSE)),0,VLOOKUP(C231,$AF$2:$AG$94,2,FALSE))</f>
        <v>0</v>
      </c>
      <c r="J231" s="1">
        <f>H231+I231</f>
        <v>4</v>
      </c>
      <c r="K231" s="1">
        <f>IF(ISERROR(VLOOKUP(C231,$AI$2:$AJ$95,2,FALSE)),0,VLOOKUP(C231,$AI$2:$AJ$95,2,FALSE))</f>
        <v>0</v>
      </c>
      <c r="L231" s="1">
        <f>J231+K231</f>
        <v>4</v>
      </c>
      <c r="M231" s="1">
        <f>IF(ISERROR(VLOOKUP(C231,$AL$2:$AM$95,2,FALSE)),0,VLOOKUP(C231,$AL$2:$AM$95,2,FALSE))</f>
        <v>0</v>
      </c>
      <c r="N231" s="1">
        <f>L231+M231</f>
        <v>4</v>
      </c>
      <c r="O231" s="1">
        <f>IF(ISERROR(VLOOKUP(C231,$AO$2:$AP$100,2,FALSE)),0,VLOOKUP(C231,$AO$2:$AP$100,2,FALSE))</f>
        <v>0</v>
      </c>
      <c r="P231" s="1">
        <f>N231+O231</f>
        <v>4</v>
      </c>
      <c r="Q231" s="1">
        <f>IF(ISERROR(VLOOKUP(C231,$W$2:$X$105,2,FALSE)),0,VLOOKUP(C231,$W$2:$X$105,2,FALSE))</f>
        <v>0</v>
      </c>
      <c r="R231" s="1">
        <f>P231+Q231</f>
        <v>4</v>
      </c>
    </row>
    <row r="232" spans="1:18" x14ac:dyDescent="0.25">
      <c r="A232" s="1" t="s">
        <v>55</v>
      </c>
      <c r="B232" s="1" t="s">
        <v>998</v>
      </c>
      <c r="C232" s="1" t="str">
        <f>A232&amp;" "&amp;B232</f>
        <v>Alan Russell</v>
      </c>
      <c r="D232" s="7">
        <v>90</v>
      </c>
      <c r="E232" s="7">
        <v>0</v>
      </c>
      <c r="F232" s="7">
        <f>IF(E232=" ",0+D232,D232+E232)</f>
        <v>90</v>
      </c>
      <c r="G232" s="1">
        <f>IF(ISERROR(VLOOKUP(C232,$AC$2:$AD$94,2,FALSE)),0,VLOOKUP(C232,$AC$2:$AD$94,2,FALSE))</f>
        <v>0</v>
      </c>
      <c r="H232" s="1">
        <f>F232+G232</f>
        <v>90</v>
      </c>
      <c r="I232" s="1">
        <f>IF(ISERROR(VLOOKUP(C232,$AF$2:$AG$94,2,FALSE)),0,VLOOKUP(C232,$AF$2:$AG$94,2,FALSE))</f>
        <v>0</v>
      </c>
      <c r="J232" s="1">
        <f>H232+I232</f>
        <v>90</v>
      </c>
      <c r="K232" s="1">
        <f>IF(ISERROR(VLOOKUP(C232,$AI$2:$AJ$95,2,FALSE)),0,VLOOKUP(C232,$AI$2:$AJ$95,2,FALSE))</f>
        <v>0</v>
      </c>
      <c r="L232" s="1">
        <f>J232+K232</f>
        <v>90</v>
      </c>
      <c r="M232" s="1">
        <f>IF(ISERROR(VLOOKUP(C232,$AL$2:$AM$95,2,FALSE)),0,VLOOKUP(C232,$AL$2:$AM$95,2,FALSE))</f>
        <v>0</v>
      </c>
      <c r="N232" s="1">
        <f>L232+M232</f>
        <v>90</v>
      </c>
      <c r="O232" s="1">
        <f>IF(ISERROR(VLOOKUP(C232,$AO$2:$AP$100,2,FALSE)),0,VLOOKUP(C232,$AO$2:$AP$100,2,FALSE))</f>
        <v>18</v>
      </c>
      <c r="P232" s="1">
        <f>N232+O232</f>
        <v>108</v>
      </c>
      <c r="Q232" s="1">
        <f>IF(ISERROR(VLOOKUP(C232,$W$2:$X$105,2,FALSE)),0,VLOOKUP(C232,$W$2:$X$105,2,FALSE))</f>
        <v>14</v>
      </c>
      <c r="R232" s="1">
        <f>P232+Q232</f>
        <v>122</v>
      </c>
    </row>
    <row r="233" spans="1:18" x14ac:dyDescent="0.25">
      <c r="A233" s="1" t="s">
        <v>29</v>
      </c>
      <c r="B233" s="1" t="s">
        <v>440</v>
      </c>
      <c r="C233" s="1" t="str">
        <f>A233&amp;" "&amp;B233</f>
        <v>Graham Sargent</v>
      </c>
      <c r="D233" s="7">
        <v>32</v>
      </c>
      <c r="E233" s="7">
        <v>0</v>
      </c>
      <c r="F233" s="7">
        <f>IF(E233=" ",0+D233,D233+E233)</f>
        <v>32</v>
      </c>
      <c r="G233" s="1">
        <f>IF(ISERROR(VLOOKUP(C233,$AC$2:$AD$94,2,FALSE)),0,VLOOKUP(C233,$AC$2:$AD$94,2,FALSE))</f>
        <v>0</v>
      </c>
      <c r="H233" s="1">
        <f>F233+G233</f>
        <v>32</v>
      </c>
      <c r="I233" s="1">
        <f>IF(ISERROR(VLOOKUP(C233,$AF$2:$AG$94,2,FALSE)),0,VLOOKUP(C233,$AF$2:$AG$94,2,FALSE))</f>
        <v>0</v>
      </c>
      <c r="J233" s="1">
        <f>H233+I233</f>
        <v>32</v>
      </c>
      <c r="K233" s="1">
        <f>IF(ISERROR(VLOOKUP(C233,$AI$2:$AJ$95,2,FALSE)),0,VLOOKUP(C233,$AI$2:$AJ$95,2,FALSE))</f>
        <v>0</v>
      </c>
      <c r="L233" s="1">
        <f>J233+K233</f>
        <v>32</v>
      </c>
      <c r="M233" s="1">
        <f>IF(ISERROR(VLOOKUP(C233,$AL$2:$AM$95,2,FALSE)),0,VLOOKUP(C233,$AL$2:$AM$95,2,FALSE))</f>
        <v>0</v>
      </c>
      <c r="N233" s="1">
        <f>L233+M233</f>
        <v>32</v>
      </c>
      <c r="O233" s="1">
        <f>IF(ISERROR(VLOOKUP(C233,$AO$2:$AP$100,2,FALSE)),0,VLOOKUP(C233,$AO$2:$AP$100,2,FALSE))</f>
        <v>0</v>
      </c>
      <c r="P233" s="1">
        <f>N233+O233</f>
        <v>32</v>
      </c>
      <c r="Q233" s="1">
        <f>IF(ISERROR(VLOOKUP(C233,$W$2:$X$105,2,FALSE)),0,VLOOKUP(C233,$W$2:$X$105,2,FALSE))</f>
        <v>0</v>
      </c>
      <c r="R233" s="1">
        <f>P233+Q233</f>
        <v>32</v>
      </c>
    </row>
    <row r="234" spans="1:18" x14ac:dyDescent="0.25">
      <c r="A234" s="1" t="s">
        <v>376</v>
      </c>
      <c r="B234" s="1" t="s">
        <v>441</v>
      </c>
      <c r="C234" s="1" t="str">
        <f>A234&amp;" "&amp;B234</f>
        <v>Adam Sayer</v>
      </c>
      <c r="D234" s="7">
        <v>29</v>
      </c>
      <c r="E234" s="7">
        <v>0</v>
      </c>
      <c r="F234" s="7">
        <f>IF(E234=" ",0+D234,D234+E234)</f>
        <v>29</v>
      </c>
      <c r="G234" s="1">
        <f>IF(ISERROR(VLOOKUP(C234,$AC$2:$AD$94,2,FALSE)),0,VLOOKUP(C234,$AC$2:$AD$94,2,FALSE))</f>
        <v>0</v>
      </c>
      <c r="H234" s="1">
        <f>F234+G234</f>
        <v>29</v>
      </c>
      <c r="I234" s="1">
        <f>IF(ISERROR(VLOOKUP(C234,$AF$2:$AG$94,2,FALSE)),0,VLOOKUP(C234,$AF$2:$AG$94,2,FALSE))</f>
        <v>0</v>
      </c>
      <c r="J234" s="1">
        <f>H234+I234</f>
        <v>29</v>
      </c>
      <c r="K234" s="1">
        <f>IF(ISERROR(VLOOKUP(C234,$AI$2:$AJ$95,2,FALSE)),0,VLOOKUP(C234,$AI$2:$AJ$95,2,FALSE))</f>
        <v>0</v>
      </c>
      <c r="L234" s="1">
        <f>J234+K234</f>
        <v>29</v>
      </c>
      <c r="M234" s="1">
        <f>IF(ISERROR(VLOOKUP(C234,$AL$2:$AM$95,2,FALSE)),0,VLOOKUP(C234,$AL$2:$AM$95,2,FALSE))</f>
        <v>0</v>
      </c>
      <c r="N234" s="1">
        <f>L234+M234</f>
        <v>29</v>
      </c>
      <c r="O234" s="1">
        <f>IF(ISERROR(VLOOKUP(C234,$AO$2:$AP$100,2,FALSE)),0,VLOOKUP(C234,$AO$2:$AP$100,2,FALSE))</f>
        <v>0</v>
      </c>
      <c r="P234" s="1">
        <f>N234+O234</f>
        <v>29</v>
      </c>
      <c r="Q234" s="1">
        <f>IF(ISERROR(VLOOKUP(C234,$W$2:$X$105,2,FALSE)),0,VLOOKUP(C234,$W$2:$X$105,2,FALSE))</f>
        <v>0</v>
      </c>
      <c r="R234" s="1">
        <f>P234+Q234</f>
        <v>29</v>
      </c>
    </row>
    <row r="235" spans="1:18" x14ac:dyDescent="0.25">
      <c r="A235" s="1" t="s">
        <v>944</v>
      </c>
      <c r="B235" s="1" t="s">
        <v>35</v>
      </c>
      <c r="C235" s="1" t="str">
        <f>A235&amp;" "&amp;B235</f>
        <v>Arthur Scott</v>
      </c>
      <c r="D235" s="7"/>
      <c r="E235" s="7"/>
      <c r="F235" s="7"/>
      <c r="G235" s="1">
        <f>IF(ISERROR(VLOOKUP(C235,$AC$2:$AD$94,2,FALSE)),0,VLOOKUP(C235,$AC$2:$AD$94,2,FALSE))</f>
        <v>0</v>
      </c>
      <c r="H235" s="1">
        <f>F235+G235</f>
        <v>0</v>
      </c>
      <c r="I235" s="1">
        <f>IF(ISERROR(VLOOKUP(C235,$AF$2:$AG$94,2,FALSE)),0,VLOOKUP(C235,$AF$2:$AG$94,2,FALSE))</f>
        <v>0</v>
      </c>
      <c r="J235" s="1">
        <f>H235+I235</f>
        <v>0</v>
      </c>
      <c r="K235" s="1">
        <f>IF(ISERROR(VLOOKUP(C235,$AI$2:$AJ$95,2,FALSE)),0,VLOOKUP(C235,$AI$2:$AJ$95,2,FALSE))</f>
        <v>0</v>
      </c>
      <c r="L235" s="1">
        <f>J235+K235</f>
        <v>0</v>
      </c>
      <c r="M235" s="1">
        <f>IF(ISERROR(VLOOKUP(C235,$AL$2:$AM$95,2,FALSE)),0,VLOOKUP(C235,$AL$2:$AM$95,2,FALSE))</f>
        <v>19</v>
      </c>
      <c r="N235" s="1">
        <f>L235+M235</f>
        <v>19</v>
      </c>
      <c r="O235" s="1">
        <f>IF(ISERROR(VLOOKUP(C235,$AO$2:$AP$100,2,FALSE)),0,VLOOKUP(C235,$AO$2:$AP$100,2,FALSE))</f>
        <v>19</v>
      </c>
      <c r="P235" s="1">
        <f>N235+O235</f>
        <v>38</v>
      </c>
      <c r="Q235" s="1">
        <f>IF(ISERROR(VLOOKUP(C235,$W$2:$X$105,2,FALSE)),0,VLOOKUP(C235,$W$2:$X$105,2,FALSE))</f>
        <v>0</v>
      </c>
      <c r="R235" s="1">
        <f>P235+Q235</f>
        <v>38</v>
      </c>
    </row>
    <row r="236" spans="1:18" x14ac:dyDescent="0.25">
      <c r="A236" s="1" t="s">
        <v>171</v>
      </c>
      <c r="B236" s="1" t="s">
        <v>35</v>
      </c>
      <c r="C236" s="1" t="str">
        <f>A236&amp;" "&amp;B236</f>
        <v>Bill Scott</v>
      </c>
      <c r="D236" s="7">
        <v>231</v>
      </c>
      <c r="E236" s="7">
        <v>20</v>
      </c>
      <c r="F236" s="7">
        <f>IF(E236=" ",0+D236,D236+E236)</f>
        <v>251</v>
      </c>
      <c r="G236" s="1">
        <f>IF(ISERROR(VLOOKUP(C236,$AC$2:$AD$94,2,FALSE)),0,VLOOKUP(C236,$AC$2:$AD$94,2,FALSE))</f>
        <v>16</v>
      </c>
      <c r="H236" s="1">
        <f>F236+G236</f>
        <v>267</v>
      </c>
      <c r="I236" s="1">
        <f>IF(ISERROR(VLOOKUP(C236,$AF$2:$AG$94,2,FALSE)),0,VLOOKUP(C236,$AF$2:$AG$94,2,FALSE))</f>
        <v>17</v>
      </c>
      <c r="J236" s="1">
        <f>H236+I236</f>
        <v>284</v>
      </c>
      <c r="K236" s="1">
        <f>IF(ISERROR(VLOOKUP(C236,$AI$2:$AJ$95,2,FALSE)),0,VLOOKUP(C236,$AI$2:$AJ$95,2,FALSE))</f>
        <v>17</v>
      </c>
      <c r="L236" s="1">
        <f>J236+K236</f>
        <v>301</v>
      </c>
      <c r="M236" s="1">
        <f>IF(ISERROR(VLOOKUP(C236,$AL$2:$AM$95,2,FALSE)),0,VLOOKUP(C236,$AL$2:$AM$95,2,FALSE))</f>
        <v>0</v>
      </c>
      <c r="N236" s="1">
        <f>L236+M236</f>
        <v>301</v>
      </c>
      <c r="O236" s="1">
        <f>IF(ISERROR(VLOOKUP(C236,$AO$2:$AP$100,2,FALSE)),0,VLOOKUP(C236,$AO$2:$AP$100,2,FALSE))</f>
        <v>12</v>
      </c>
      <c r="P236" s="1">
        <f>N236+O236</f>
        <v>313</v>
      </c>
      <c r="Q236" s="1">
        <f>IF(ISERROR(VLOOKUP(C236,$W$2:$X$105,2,FALSE)),0,VLOOKUP(C236,$W$2:$X$105,2,FALSE))</f>
        <v>0</v>
      </c>
      <c r="R236" s="1">
        <f>P236+Q236</f>
        <v>313</v>
      </c>
    </row>
    <row r="237" spans="1:18" x14ac:dyDescent="0.25">
      <c r="A237" s="1" t="s">
        <v>585</v>
      </c>
      <c r="B237" s="1" t="s">
        <v>693</v>
      </c>
      <c r="C237" s="1" t="str">
        <f>A237&amp;" "&amp;B237</f>
        <v>Matthew Sexton</v>
      </c>
      <c r="D237" s="7">
        <v>15</v>
      </c>
      <c r="E237" s="7">
        <v>18</v>
      </c>
      <c r="F237" s="7">
        <f>IF(E237=" ",0+D237,D237+E237)</f>
        <v>33</v>
      </c>
      <c r="G237" s="1">
        <f>IF(ISERROR(VLOOKUP(C237,$AC$2:$AD$94,2,FALSE)),0,VLOOKUP(C237,$AC$2:$AD$94,2,FALSE))</f>
        <v>16</v>
      </c>
      <c r="H237" s="1">
        <f>F237+G237</f>
        <v>49</v>
      </c>
      <c r="I237" s="1">
        <f>IF(ISERROR(VLOOKUP(C237,$AF$2:$AG$94,2,FALSE)),0,VLOOKUP(C237,$AF$2:$AG$94,2,FALSE))</f>
        <v>15</v>
      </c>
      <c r="J237" s="1">
        <f>H237+I237</f>
        <v>64</v>
      </c>
      <c r="K237" s="1">
        <f>IF(ISERROR(VLOOKUP(C237,$AI$2:$AJ$95,2,FALSE)),0,VLOOKUP(C237,$AI$2:$AJ$95,2,FALSE))</f>
        <v>20</v>
      </c>
      <c r="L237" s="1">
        <f>J237+K237</f>
        <v>84</v>
      </c>
      <c r="M237" s="1">
        <f>IF(ISERROR(VLOOKUP(C237,$AL$2:$AM$95,2,FALSE)),0,VLOOKUP(C237,$AL$2:$AM$95,2,FALSE))</f>
        <v>0</v>
      </c>
      <c r="N237" s="1">
        <f>L237+M237</f>
        <v>84</v>
      </c>
      <c r="O237" s="1">
        <f>IF(ISERROR(VLOOKUP(C237,$AO$2:$AP$100,2,FALSE)),0,VLOOKUP(C237,$AO$2:$AP$100,2,FALSE))</f>
        <v>0</v>
      </c>
      <c r="P237" s="1">
        <f>N237+O237</f>
        <v>84</v>
      </c>
      <c r="Q237" s="1">
        <f>IF(ISERROR(VLOOKUP(C237,$W$2:$X$105,2,FALSE)),0,VLOOKUP(C237,$W$2:$X$105,2,FALSE))</f>
        <v>0</v>
      </c>
      <c r="R237" s="1">
        <f>P237+Q237</f>
        <v>84</v>
      </c>
    </row>
    <row r="238" spans="1:18" x14ac:dyDescent="0.25">
      <c r="A238" s="1" t="s">
        <v>546</v>
      </c>
      <c r="B238" s="1" t="s">
        <v>550</v>
      </c>
      <c r="C238" s="1" t="str">
        <f>A238&amp;" "&amp;B238</f>
        <v>Darren Siegertsz</v>
      </c>
      <c r="D238" s="7">
        <v>75</v>
      </c>
      <c r="E238" s="7">
        <v>0</v>
      </c>
      <c r="F238" s="7">
        <f>IF(E238=" ",0+D238,D238+E238)</f>
        <v>75</v>
      </c>
      <c r="G238" s="1">
        <f>IF(ISERROR(VLOOKUP(C238,$AC$2:$AD$94,2,FALSE)),0,VLOOKUP(C238,$AC$2:$AD$94,2,FALSE))</f>
        <v>0</v>
      </c>
      <c r="H238" s="1">
        <f>F238+G238</f>
        <v>75</v>
      </c>
      <c r="I238" s="1">
        <f>IF(ISERROR(VLOOKUP(C238,$AF$2:$AG$94,2,FALSE)),0,VLOOKUP(C238,$AF$2:$AG$94,2,FALSE))</f>
        <v>0</v>
      </c>
      <c r="J238" s="1">
        <f>H238+I238</f>
        <v>75</v>
      </c>
      <c r="K238" s="1">
        <f>IF(ISERROR(VLOOKUP(C238,$AI$2:$AJ$95,2,FALSE)),0,VLOOKUP(C238,$AI$2:$AJ$95,2,FALSE))</f>
        <v>0</v>
      </c>
      <c r="L238" s="1">
        <f>J238+K238</f>
        <v>75</v>
      </c>
      <c r="M238" s="1">
        <f>IF(ISERROR(VLOOKUP(C238,$AL$2:$AM$95,2,FALSE)),0,VLOOKUP(C238,$AL$2:$AM$95,2,FALSE))</f>
        <v>0</v>
      </c>
      <c r="N238" s="1">
        <f>L238+M238</f>
        <v>75</v>
      </c>
      <c r="O238" s="1">
        <f>IF(ISERROR(VLOOKUP(C238,$AO$2:$AP$100,2,FALSE)),0,VLOOKUP(C238,$AO$2:$AP$100,2,FALSE))</f>
        <v>0</v>
      </c>
      <c r="P238" s="1">
        <f>N238+O238</f>
        <v>75</v>
      </c>
      <c r="Q238" s="1">
        <f>IF(ISERROR(VLOOKUP(C238,$W$2:$X$105,2,FALSE)),0,VLOOKUP(C238,$W$2:$X$105,2,FALSE))</f>
        <v>0</v>
      </c>
      <c r="R238" s="1">
        <f>P238+Q238</f>
        <v>75</v>
      </c>
    </row>
    <row r="239" spans="1:18" x14ac:dyDescent="0.25">
      <c r="A239" s="1" t="s">
        <v>476</v>
      </c>
      <c r="B239" s="1" t="s">
        <v>383</v>
      </c>
      <c r="C239" s="1" t="str">
        <f>A239&amp;" "&amp;B239</f>
        <v>Daryl Simon</v>
      </c>
      <c r="D239" s="7"/>
      <c r="E239" s="7"/>
      <c r="F239" s="7"/>
      <c r="G239" s="1"/>
      <c r="H239" s="1"/>
      <c r="I239" s="1"/>
      <c r="J239" s="1"/>
      <c r="K239" s="1"/>
      <c r="L239" s="1"/>
      <c r="M239" s="1">
        <f>IF(ISERROR(VLOOKUP(C239,$AL$2:$AM$95,2,FALSE)),0,VLOOKUP(C239,$AL$2:$AM$95,2,FALSE))</f>
        <v>0</v>
      </c>
      <c r="N239" s="1">
        <f>L239+M239</f>
        <v>0</v>
      </c>
      <c r="O239" s="1">
        <f>IF(ISERROR(VLOOKUP(C239,$AO$2:$AP$100,2,FALSE)),0,VLOOKUP(C239,$AO$2:$AP$100,2,FALSE))</f>
        <v>1</v>
      </c>
      <c r="P239" s="1">
        <f>N239+O239</f>
        <v>1</v>
      </c>
      <c r="Q239" s="1">
        <f>IF(ISERROR(VLOOKUP(C239,$W$2:$X$105,2,FALSE)),0,VLOOKUP(C239,$W$2:$X$105,2,FALSE))</f>
        <v>0</v>
      </c>
      <c r="R239" s="1">
        <f>P239+Q239</f>
        <v>1</v>
      </c>
    </row>
    <row r="240" spans="1:18" x14ac:dyDescent="0.25">
      <c r="A240" s="1" t="s">
        <v>832</v>
      </c>
      <c r="B240" s="1" t="s">
        <v>946</v>
      </c>
      <c r="C240" s="1" t="str">
        <f>A240&amp;" "&amp;B240</f>
        <v>Robert Sincock</v>
      </c>
      <c r="D240" s="7"/>
      <c r="E240" s="7"/>
      <c r="F240" s="7"/>
      <c r="G240" s="1"/>
      <c r="H240" s="1"/>
      <c r="I240" s="1"/>
      <c r="J240" s="1"/>
      <c r="K240" s="1"/>
      <c r="L240" s="1"/>
      <c r="M240" s="1">
        <f>IF(ISERROR(VLOOKUP(C240,$AL$2:$AM$95,2,FALSE)),0,VLOOKUP(C240,$AL$2:$AM$95,2,FALSE))</f>
        <v>2</v>
      </c>
      <c r="N240" s="1">
        <f>L240+M240</f>
        <v>2</v>
      </c>
      <c r="O240" s="1">
        <f>IF(ISERROR(VLOOKUP(C240,$AO$2:$AP$100,2,FALSE)),0,VLOOKUP(C240,$AO$2:$AP$100,2,FALSE))</f>
        <v>2</v>
      </c>
      <c r="P240" s="1">
        <f>N240+O240</f>
        <v>4</v>
      </c>
      <c r="Q240" s="1">
        <f>IF(ISERROR(VLOOKUP(C240,$W$2:$X$105,2,FALSE)),0,VLOOKUP(C240,$W$2:$X$105,2,FALSE))</f>
        <v>0</v>
      </c>
      <c r="R240" s="1">
        <f>P240+Q240</f>
        <v>4</v>
      </c>
    </row>
    <row r="241" spans="1:18" x14ac:dyDescent="0.25">
      <c r="A241" s="1" t="s">
        <v>24</v>
      </c>
      <c r="B241" s="1" t="s">
        <v>221</v>
      </c>
      <c r="C241" s="1" t="str">
        <f>A241&amp;" "&amp;B241</f>
        <v>Dave Smalldon</v>
      </c>
      <c r="D241" s="7">
        <v>14</v>
      </c>
      <c r="E241" s="7">
        <v>0</v>
      </c>
      <c r="F241" s="7">
        <f>IF(E241=" ",0+D241,D241+E241)</f>
        <v>14</v>
      </c>
      <c r="G241" s="1">
        <f>IF(ISERROR(VLOOKUP(C241,$AC$2:$AD$94,2,FALSE)),0,VLOOKUP(C241,$AC$2:$AD$94,2,FALSE))</f>
        <v>0</v>
      </c>
      <c r="H241" s="1">
        <f>F241+G241</f>
        <v>14</v>
      </c>
      <c r="I241" s="1">
        <f>IF(ISERROR(VLOOKUP(C241,$AF$2:$AG$94,2,FALSE)),0,VLOOKUP(C241,$AF$2:$AG$94,2,FALSE))</f>
        <v>0</v>
      </c>
      <c r="J241" s="1">
        <f>H241+I241</f>
        <v>14</v>
      </c>
      <c r="K241" s="1">
        <f>IF(ISERROR(VLOOKUP(C241,$AI$2:$AJ$95,2,FALSE)),0,VLOOKUP(C241,$AI$2:$AJ$95,2,FALSE))</f>
        <v>0</v>
      </c>
      <c r="L241" s="1">
        <f>J241+K241</f>
        <v>14</v>
      </c>
      <c r="M241" s="1">
        <f>IF(ISERROR(VLOOKUP(C241,$AL$2:$AM$95,2,FALSE)),0,VLOOKUP(C241,$AL$2:$AM$95,2,FALSE))</f>
        <v>0</v>
      </c>
      <c r="N241" s="1">
        <f>L241+M241</f>
        <v>14</v>
      </c>
      <c r="O241" s="1">
        <f>IF(ISERROR(VLOOKUP(C241,$AO$2:$AP$100,2,FALSE)),0,VLOOKUP(C241,$AO$2:$AP$100,2,FALSE))</f>
        <v>0</v>
      </c>
      <c r="P241" s="1">
        <f>N241+O241</f>
        <v>14</v>
      </c>
      <c r="Q241" s="1">
        <f>IF(ISERROR(VLOOKUP(C241,$W$2:$X$105,2,FALSE)),0,VLOOKUP(C241,$W$2:$X$105,2,FALSE))</f>
        <v>0</v>
      </c>
      <c r="R241" s="1">
        <f>P241+Q241</f>
        <v>14</v>
      </c>
    </row>
    <row r="242" spans="1:18" x14ac:dyDescent="0.25">
      <c r="A242" s="1" t="s">
        <v>219</v>
      </c>
      <c r="B242" s="1" t="s">
        <v>125</v>
      </c>
      <c r="C242" s="1" t="str">
        <f>A242&amp;" "&amp;B242</f>
        <v>Ben Smith</v>
      </c>
      <c r="D242" s="7">
        <v>19</v>
      </c>
      <c r="E242" s="7">
        <v>0</v>
      </c>
      <c r="F242" s="7">
        <f>IF(E242=" ",0+D242,D242+E242)</f>
        <v>19</v>
      </c>
      <c r="G242" s="1">
        <f>IF(ISERROR(VLOOKUP(C242,$AC$2:$AD$94,2,FALSE)),0,VLOOKUP(C242,$AC$2:$AD$94,2,FALSE))</f>
        <v>0</v>
      </c>
      <c r="H242" s="1">
        <f>F242+G242</f>
        <v>19</v>
      </c>
      <c r="I242" s="1">
        <f>IF(ISERROR(VLOOKUP(C242,$AF$2:$AG$94,2,FALSE)),0,VLOOKUP(C242,$AF$2:$AG$94,2,FALSE))</f>
        <v>0</v>
      </c>
      <c r="J242" s="1">
        <f>H242+I242</f>
        <v>19</v>
      </c>
      <c r="K242" s="1">
        <f>IF(ISERROR(VLOOKUP(C242,$AI$2:$AJ$95,2,FALSE)),0,VLOOKUP(C242,$AI$2:$AJ$95,2,FALSE))</f>
        <v>0</v>
      </c>
      <c r="L242" s="1">
        <f>J242+K242</f>
        <v>19</v>
      </c>
      <c r="M242" s="1">
        <f>IF(ISERROR(VLOOKUP(C242,$AL$2:$AM$95,2,FALSE)),0,VLOOKUP(C242,$AL$2:$AM$95,2,FALSE))</f>
        <v>0</v>
      </c>
      <c r="N242" s="1">
        <f>L242+M242</f>
        <v>19</v>
      </c>
      <c r="O242" s="1">
        <f>IF(ISERROR(VLOOKUP(C242,$AO$2:$AP$100,2,FALSE)),0,VLOOKUP(C242,$AO$2:$AP$100,2,FALSE))</f>
        <v>0</v>
      </c>
      <c r="P242" s="1">
        <f>N242+O242</f>
        <v>19</v>
      </c>
      <c r="Q242" s="1">
        <f>IF(ISERROR(VLOOKUP(C242,$W$2:$X$105,2,FALSE)),0,VLOOKUP(C242,$W$2:$X$105,2,FALSE))</f>
        <v>0</v>
      </c>
      <c r="R242" s="1">
        <f>P242+Q242</f>
        <v>19</v>
      </c>
    </row>
    <row r="243" spans="1:18" x14ac:dyDescent="0.25">
      <c r="A243" s="1" t="s">
        <v>74</v>
      </c>
      <c r="B243" s="1" t="s">
        <v>125</v>
      </c>
      <c r="C243" s="1" t="str">
        <f>A243&amp;" "&amp;B243</f>
        <v>Ken Smith</v>
      </c>
      <c r="D243" s="7">
        <v>281</v>
      </c>
      <c r="E243" s="7">
        <v>15</v>
      </c>
      <c r="F243" s="7">
        <f>IF(E243=" ",0+D243,D243+E243)</f>
        <v>296</v>
      </c>
      <c r="G243" s="1">
        <f>IF(ISERROR(VLOOKUP(C243,$AC$2:$AD$94,2,FALSE)),0,VLOOKUP(C243,$AC$2:$AD$94,2,FALSE))</f>
        <v>17</v>
      </c>
      <c r="H243" s="1">
        <f>F243+G243</f>
        <v>313</v>
      </c>
      <c r="I243" s="1">
        <f>IF(ISERROR(VLOOKUP(C243,$AF$2:$AG$94,2,FALSE)),0,VLOOKUP(C243,$AF$2:$AG$94,2,FALSE))</f>
        <v>17</v>
      </c>
      <c r="J243" s="1">
        <f>H243+I243</f>
        <v>330</v>
      </c>
      <c r="K243" s="1">
        <f>IF(ISERROR(VLOOKUP(C243,$AI$2:$AJ$95,2,FALSE)),0,VLOOKUP(C243,$AI$2:$AJ$95,2,FALSE))</f>
        <v>18</v>
      </c>
      <c r="L243" s="1">
        <f>J243+K243</f>
        <v>348</v>
      </c>
      <c r="M243" s="1">
        <f>IF(ISERROR(VLOOKUP(C243,$AL$2:$AM$95,2,FALSE)),0,VLOOKUP(C243,$AL$2:$AM$95,2,FALSE))</f>
        <v>18</v>
      </c>
      <c r="N243" s="1">
        <f>L243+M243</f>
        <v>366</v>
      </c>
      <c r="O243" s="1">
        <f>IF(ISERROR(VLOOKUP(C243,$AO$2:$AP$100,2,FALSE)),0,VLOOKUP(C243,$AO$2:$AP$100,2,FALSE))</f>
        <v>18</v>
      </c>
      <c r="P243" s="1">
        <f>N243+O243</f>
        <v>384</v>
      </c>
      <c r="Q243" s="1">
        <f>IF(ISERROR(VLOOKUP(C243,$W$2:$X$105,2,FALSE)),0,VLOOKUP(C243,$W$2:$X$105,2,FALSE))</f>
        <v>11</v>
      </c>
      <c r="R243" s="1">
        <f>P243+Q243</f>
        <v>395</v>
      </c>
    </row>
    <row r="244" spans="1:18" x14ac:dyDescent="0.25">
      <c r="A244" s="1" t="s">
        <v>594</v>
      </c>
      <c r="B244" s="1" t="s">
        <v>125</v>
      </c>
      <c r="C244" s="1" t="str">
        <f>A244&amp;" "&amp;B244</f>
        <v>Lisa Smith</v>
      </c>
      <c r="D244" s="7">
        <v>34</v>
      </c>
      <c r="E244" s="7">
        <v>0</v>
      </c>
      <c r="F244" s="7">
        <f>IF(E244=" ",0+D244,D244+E244)</f>
        <v>34</v>
      </c>
      <c r="G244" s="1">
        <f>IF(ISERROR(VLOOKUP(C244,$AC$2:$AD$94,2,FALSE)),0,VLOOKUP(C244,$AC$2:$AD$94,2,FALSE))</f>
        <v>0</v>
      </c>
      <c r="H244" s="1">
        <f>F244+G244</f>
        <v>34</v>
      </c>
      <c r="I244" s="1">
        <f>IF(ISERROR(VLOOKUP(C244,$AF$2:$AG$94,2,FALSE)),0,VLOOKUP(C244,$AF$2:$AG$94,2,FALSE))</f>
        <v>0</v>
      </c>
      <c r="J244" s="1">
        <f>H244+I244</f>
        <v>34</v>
      </c>
      <c r="K244" s="1">
        <f>IF(ISERROR(VLOOKUP(C244,$AI$2:$AJ$95,2,FALSE)),0,VLOOKUP(C244,$AI$2:$AJ$95,2,FALSE))</f>
        <v>0</v>
      </c>
      <c r="L244" s="1">
        <f>J244+K244</f>
        <v>34</v>
      </c>
      <c r="M244" s="1">
        <f>IF(ISERROR(VLOOKUP(C244,$AL$2:$AM$95,2,FALSE)),0,VLOOKUP(C244,$AL$2:$AM$95,2,FALSE))</f>
        <v>0</v>
      </c>
      <c r="N244" s="1">
        <f>L244+M244</f>
        <v>34</v>
      </c>
      <c r="O244" s="1">
        <f>IF(ISERROR(VLOOKUP(C244,$AO$2:$AP$100,2,FALSE)),0,VLOOKUP(C244,$AO$2:$AP$100,2,FALSE))</f>
        <v>0</v>
      </c>
      <c r="P244" s="1">
        <f>N244+O244</f>
        <v>34</v>
      </c>
      <c r="Q244" s="1">
        <f>IF(ISERROR(VLOOKUP(C244,$W$2:$X$105,2,FALSE)),0,VLOOKUP(C244,$W$2:$X$105,2,FALSE))</f>
        <v>0</v>
      </c>
      <c r="R244" s="1">
        <f>P244+Q244</f>
        <v>34</v>
      </c>
    </row>
    <row r="245" spans="1:18" x14ac:dyDescent="0.25">
      <c r="A245" s="1" t="s">
        <v>590</v>
      </c>
      <c r="B245" s="1" t="s">
        <v>125</v>
      </c>
      <c r="C245" s="1" t="str">
        <f>A245&amp;" "&amp;B245</f>
        <v>Martin Smith</v>
      </c>
      <c r="D245" s="7">
        <v>10</v>
      </c>
      <c r="E245" s="7">
        <v>0</v>
      </c>
      <c r="F245" s="7">
        <f>IF(E245=" ",0+D245,D245+E245)</f>
        <v>10</v>
      </c>
      <c r="G245" s="1">
        <f>IF(ISERROR(VLOOKUP(C245,$AC$2:$AD$94,2,FALSE)),0,VLOOKUP(C245,$AC$2:$AD$94,2,FALSE))</f>
        <v>0</v>
      </c>
      <c r="H245" s="1">
        <f>F245+G245</f>
        <v>10</v>
      </c>
      <c r="I245" s="1">
        <f>IF(ISERROR(VLOOKUP(C245,$AF$2:$AG$94,2,FALSE)),0,VLOOKUP(C245,$AF$2:$AG$94,2,FALSE))</f>
        <v>0</v>
      </c>
      <c r="J245" s="1">
        <f>H245+I245</f>
        <v>10</v>
      </c>
      <c r="K245" s="1">
        <f>IF(ISERROR(VLOOKUP(C245,$AI$2:$AJ$95,2,FALSE)),0,VLOOKUP(C245,$AI$2:$AJ$95,2,FALSE))</f>
        <v>0</v>
      </c>
      <c r="L245" s="1">
        <f>J245+K245</f>
        <v>10</v>
      </c>
      <c r="M245" s="1">
        <f>IF(ISERROR(VLOOKUP(C245,$AL$2:$AM$95,2,FALSE)),0,VLOOKUP(C245,$AL$2:$AM$95,2,FALSE))</f>
        <v>0</v>
      </c>
      <c r="N245" s="1">
        <f>L245+M245</f>
        <v>10</v>
      </c>
      <c r="O245" s="1">
        <f>IF(ISERROR(VLOOKUP(C245,$AO$2:$AP$100,2,FALSE)),0,VLOOKUP(C245,$AO$2:$AP$100,2,FALSE))</f>
        <v>0</v>
      </c>
      <c r="P245" s="1">
        <f>N245+O245</f>
        <v>10</v>
      </c>
      <c r="Q245" s="1">
        <f>IF(ISERROR(VLOOKUP(C245,$W$2:$X$105,2,FALSE)),0,VLOOKUP(C245,$W$2:$X$105,2,FALSE))</f>
        <v>0</v>
      </c>
      <c r="R245" s="1">
        <f>P245+Q245</f>
        <v>10</v>
      </c>
    </row>
    <row r="246" spans="1:18" x14ac:dyDescent="0.25">
      <c r="A246" s="1" t="s">
        <v>169</v>
      </c>
      <c r="B246" s="1" t="s">
        <v>125</v>
      </c>
      <c r="C246" s="1" t="str">
        <f>A246&amp;" "&amp;B246</f>
        <v>Paul Smith</v>
      </c>
      <c r="D246" s="7">
        <v>34</v>
      </c>
      <c r="E246" s="7">
        <v>0</v>
      </c>
      <c r="F246" s="7">
        <f>IF(E246=" ",0+D246,D246+E246)</f>
        <v>34</v>
      </c>
      <c r="G246" s="1">
        <f>IF(ISERROR(VLOOKUP(C246,$AC$2:$AD$94,2,FALSE)),0,VLOOKUP(C246,$AC$2:$AD$94,2,FALSE))</f>
        <v>0</v>
      </c>
      <c r="H246" s="1">
        <f>F246+G246</f>
        <v>34</v>
      </c>
      <c r="I246" s="1">
        <f>IF(ISERROR(VLOOKUP(C246,$AF$2:$AG$94,2,FALSE)),0,VLOOKUP(C246,$AF$2:$AG$94,2,FALSE))</f>
        <v>0</v>
      </c>
      <c r="J246" s="1">
        <f>H246+I246</f>
        <v>34</v>
      </c>
      <c r="K246" s="1">
        <f>IF(ISERROR(VLOOKUP(C246,$AI$2:$AJ$95,2,FALSE)),0,VLOOKUP(C246,$AI$2:$AJ$95,2,FALSE))</f>
        <v>0</v>
      </c>
      <c r="L246" s="1">
        <f>J246+K246</f>
        <v>34</v>
      </c>
      <c r="M246" s="1">
        <f>IF(ISERROR(VLOOKUP(C246,$AL$2:$AM$95,2,FALSE)),0,VLOOKUP(C246,$AL$2:$AM$95,2,FALSE))</f>
        <v>0</v>
      </c>
      <c r="N246" s="1">
        <f>L246+M246</f>
        <v>34</v>
      </c>
      <c r="O246" s="1">
        <f>IF(ISERROR(VLOOKUP(C246,$AO$2:$AP$100,2,FALSE)),0,VLOOKUP(C246,$AO$2:$AP$100,2,FALSE))</f>
        <v>0</v>
      </c>
      <c r="P246" s="1">
        <f>N246+O246</f>
        <v>34</v>
      </c>
      <c r="Q246" s="1">
        <f>IF(ISERROR(VLOOKUP(C246,$W$2:$X$105,2,FALSE)),0,VLOOKUP(C246,$W$2:$X$105,2,FALSE))</f>
        <v>0</v>
      </c>
      <c r="R246" s="1">
        <f>P246+Q246</f>
        <v>34</v>
      </c>
    </row>
    <row r="247" spans="1:18" x14ac:dyDescent="0.25">
      <c r="A247" s="1" t="s">
        <v>98</v>
      </c>
      <c r="B247" s="1" t="s">
        <v>127</v>
      </c>
      <c r="C247" s="1" t="str">
        <f>A247&amp;" "&amp;B247</f>
        <v>Phil Smyth</v>
      </c>
      <c r="D247" s="7">
        <v>131</v>
      </c>
      <c r="E247" s="7">
        <v>19</v>
      </c>
      <c r="F247" s="7">
        <f>IF(E247=" ",0+D247,D247+E247)</f>
        <v>150</v>
      </c>
      <c r="G247" s="1">
        <f>IF(ISERROR(VLOOKUP(C247,$AC$2:$AD$94,2,FALSE)),0,VLOOKUP(C247,$AC$2:$AD$94,2,FALSE))</f>
        <v>17</v>
      </c>
      <c r="H247" s="1">
        <f>F247+G247</f>
        <v>167</v>
      </c>
      <c r="I247" s="1">
        <f>IF(ISERROR(VLOOKUP(C247,$AF$2:$AG$94,2,FALSE)),0,VLOOKUP(C247,$AF$2:$AG$94,2,FALSE))</f>
        <v>19</v>
      </c>
      <c r="J247" s="1">
        <f>H247+I247</f>
        <v>186</v>
      </c>
      <c r="K247" s="1">
        <f>IF(ISERROR(VLOOKUP(C247,$AI$2:$AJ$95,2,FALSE)),0,VLOOKUP(C247,$AI$2:$AJ$95,2,FALSE))</f>
        <v>15</v>
      </c>
      <c r="L247" s="1">
        <f>J247+K247</f>
        <v>201</v>
      </c>
      <c r="M247" s="1">
        <f>IF(ISERROR(VLOOKUP(C247,$AL$2:$AM$95,2,FALSE)),0,VLOOKUP(C247,$AL$2:$AM$95,2,FALSE))</f>
        <v>0</v>
      </c>
      <c r="N247" s="1">
        <f>L247+M247</f>
        <v>201</v>
      </c>
      <c r="O247" s="1">
        <f>IF(ISERROR(VLOOKUP(C247,$AO$2:$AP$100,2,FALSE)),0,VLOOKUP(C247,$AO$2:$AP$100,2,FALSE))</f>
        <v>0</v>
      </c>
      <c r="P247" s="1">
        <f>N247+O247</f>
        <v>201</v>
      </c>
      <c r="Q247" s="1">
        <f>IF(ISERROR(VLOOKUP(C247,$W$2:$X$105,2,FALSE)),0,VLOOKUP(C247,$W$2:$X$105,2,FALSE))</f>
        <v>0</v>
      </c>
      <c r="R247" s="1">
        <f>P247+Q247</f>
        <v>201</v>
      </c>
    </row>
    <row r="248" spans="1:18" x14ac:dyDescent="0.25">
      <c r="A248" s="1" t="s">
        <v>129</v>
      </c>
      <c r="B248" s="1" t="s">
        <v>130</v>
      </c>
      <c r="C248" s="1" t="str">
        <f>A248&amp;" "&amp;B248</f>
        <v>Jeff Snedden</v>
      </c>
      <c r="D248" s="7">
        <v>40</v>
      </c>
      <c r="E248" s="7">
        <v>0</v>
      </c>
      <c r="F248" s="7">
        <f>IF(E248=" ",0+D248,D248+E248)</f>
        <v>40</v>
      </c>
      <c r="G248" s="1">
        <f>IF(ISERROR(VLOOKUP(C248,$AC$2:$AD$94,2,FALSE)),0,VLOOKUP(C248,$AC$2:$AD$94,2,FALSE))</f>
        <v>0</v>
      </c>
      <c r="H248" s="1">
        <f>F248+G248</f>
        <v>40</v>
      </c>
      <c r="I248" s="1">
        <f>IF(ISERROR(VLOOKUP(C248,$AF$2:$AG$94,2,FALSE)),0,VLOOKUP(C248,$AF$2:$AG$94,2,FALSE))</f>
        <v>0</v>
      </c>
      <c r="J248" s="1">
        <f>H248+I248</f>
        <v>40</v>
      </c>
      <c r="K248" s="1">
        <f>IF(ISERROR(VLOOKUP(C248,$AI$2:$AJ$95,2,FALSE)),0,VLOOKUP(C248,$AI$2:$AJ$95,2,FALSE))</f>
        <v>0</v>
      </c>
      <c r="L248" s="1">
        <f>J248+K248</f>
        <v>40</v>
      </c>
      <c r="M248" s="1">
        <f>IF(ISERROR(VLOOKUP(C248,$AL$2:$AM$95,2,FALSE)),0,VLOOKUP(C248,$AL$2:$AM$95,2,FALSE))</f>
        <v>0</v>
      </c>
      <c r="N248" s="1">
        <f>L248+M248</f>
        <v>40</v>
      </c>
      <c r="O248" s="1">
        <f>IF(ISERROR(VLOOKUP(C248,$AO$2:$AP$100,2,FALSE)),0,VLOOKUP(C248,$AO$2:$AP$100,2,FALSE))</f>
        <v>0</v>
      </c>
      <c r="P248" s="1">
        <f>N248+O248</f>
        <v>40</v>
      </c>
      <c r="Q248" s="1">
        <f>IF(ISERROR(VLOOKUP(C248,$W$2:$X$105,2,FALSE)),0,VLOOKUP(C248,$W$2:$X$105,2,FALSE))</f>
        <v>0</v>
      </c>
      <c r="R248" s="1">
        <f>P248+Q248</f>
        <v>40</v>
      </c>
    </row>
    <row r="249" spans="1:18" x14ac:dyDescent="0.25">
      <c r="A249" s="1" t="s">
        <v>122</v>
      </c>
      <c r="B249" s="1" t="s">
        <v>1061</v>
      </c>
      <c r="C249" s="1" t="s">
        <v>1033</v>
      </c>
      <c r="D249" s="7"/>
      <c r="E249" s="7"/>
      <c r="F249" s="7"/>
      <c r="G249" s="1">
        <f>IF(ISERROR(VLOOKUP(C249,$AC$2:$AD$94,2,FALSE)),0,VLOOKUP(C249,$AC$2:$AD$94,2,FALSE))</f>
        <v>0</v>
      </c>
      <c r="H249" s="1">
        <f>F249+G249</f>
        <v>0</v>
      </c>
      <c r="I249" s="1">
        <f>IF(ISERROR(VLOOKUP(C249,$AF$2:$AG$94,2,FALSE)),0,VLOOKUP(C249,$AF$2:$AG$94,2,FALSE))</f>
        <v>0</v>
      </c>
      <c r="J249" s="1">
        <f>H249+I249</f>
        <v>0</v>
      </c>
      <c r="K249" s="1">
        <f>IF(ISERROR(VLOOKUP(C249,$AI$2:$AJ$95,2,FALSE)),0,VLOOKUP(C249,$AI$2:$AJ$95,2,FALSE))</f>
        <v>0</v>
      </c>
      <c r="L249" s="1">
        <f>J249+K249</f>
        <v>0</v>
      </c>
      <c r="M249" s="1">
        <f>IF(ISERROR(VLOOKUP(C249,$AL$2:$AM$95,2,FALSE)),0,VLOOKUP(C249,$AL$2:$AM$95,2,FALSE))</f>
        <v>0</v>
      </c>
      <c r="N249" s="1">
        <f>L249+M249</f>
        <v>0</v>
      </c>
      <c r="O249" s="1">
        <f>IF(ISERROR(VLOOKUP(C249,$AO$2:$AP$100,2,FALSE)),0,VLOOKUP(C249,$AO$2:$AP$100,2,FALSE))</f>
        <v>0</v>
      </c>
      <c r="P249" s="1">
        <f>N249+O249</f>
        <v>0</v>
      </c>
      <c r="Q249" s="1">
        <f>IF(ISERROR(VLOOKUP(C249,$W$2:$X$105,2,FALSE)),0,VLOOKUP(C249,$W$2:$X$105,2,FALSE))</f>
        <v>3</v>
      </c>
      <c r="R249" s="1">
        <f>P249+Q249</f>
        <v>3</v>
      </c>
    </row>
    <row r="250" spans="1:18" x14ac:dyDescent="0.25">
      <c r="A250" s="1" t="s">
        <v>641</v>
      </c>
      <c r="B250" s="1" t="s">
        <v>668</v>
      </c>
      <c r="C250" s="1" t="str">
        <f>A250&amp;" "&amp;B250</f>
        <v>Trevor Squire</v>
      </c>
      <c r="D250" s="7">
        <v>25</v>
      </c>
      <c r="E250" s="7">
        <v>0</v>
      </c>
      <c r="F250" s="7">
        <f>IF(E250=" ",0+D250,D250+E250)</f>
        <v>25</v>
      </c>
      <c r="G250" s="1">
        <f>IF(ISERROR(VLOOKUP(C250,$AC$2:$AD$94,2,FALSE)),0,VLOOKUP(C250,$AC$2:$AD$94,2,FALSE))</f>
        <v>0</v>
      </c>
      <c r="H250" s="1">
        <f>F250+G250</f>
        <v>25</v>
      </c>
      <c r="I250" s="1">
        <f>IF(ISERROR(VLOOKUP(C250,$AF$2:$AG$94,2,FALSE)),0,VLOOKUP(C250,$AF$2:$AG$94,2,FALSE))</f>
        <v>0</v>
      </c>
      <c r="J250" s="1">
        <f>H250+I250</f>
        <v>25</v>
      </c>
      <c r="K250" s="1">
        <f>IF(ISERROR(VLOOKUP(C250,$AI$2:$AJ$95,2,FALSE)),0,VLOOKUP(C250,$AI$2:$AJ$95,2,FALSE))</f>
        <v>0</v>
      </c>
      <c r="L250" s="1">
        <f>J250+K250</f>
        <v>25</v>
      </c>
      <c r="M250" s="1">
        <f>IF(ISERROR(VLOOKUP(C250,$AL$2:$AM$95,2,FALSE)),0,VLOOKUP(C250,$AL$2:$AM$95,2,FALSE))</f>
        <v>0</v>
      </c>
      <c r="N250" s="1">
        <f>L250+M250</f>
        <v>25</v>
      </c>
      <c r="O250" s="1">
        <f>IF(ISERROR(VLOOKUP(C250,$AO$2:$AP$100,2,FALSE)),0,VLOOKUP(C250,$AO$2:$AP$100,2,FALSE))</f>
        <v>0</v>
      </c>
      <c r="P250" s="1">
        <f>N250+O250</f>
        <v>25</v>
      </c>
      <c r="Q250" s="1">
        <f>IF(ISERROR(VLOOKUP(C250,$W$2:$X$105,2,FALSE)),0,VLOOKUP(C250,$W$2:$X$105,2,FALSE))</f>
        <v>0</v>
      </c>
      <c r="R250" s="1">
        <f>P250+Q250</f>
        <v>25</v>
      </c>
    </row>
    <row r="251" spans="1:18" x14ac:dyDescent="0.25">
      <c r="A251" s="1" t="s">
        <v>13</v>
      </c>
      <c r="B251" s="1" t="s">
        <v>551</v>
      </c>
      <c r="C251" s="1" t="str">
        <f>A251&amp;" "&amp;B251</f>
        <v>Don Stevens</v>
      </c>
      <c r="D251" s="7">
        <v>46</v>
      </c>
      <c r="E251" s="7">
        <v>19</v>
      </c>
      <c r="F251" s="7">
        <f>IF(E251=" ",0+D251,D251+E251)</f>
        <v>65</v>
      </c>
      <c r="G251" s="1">
        <f>IF(ISERROR(VLOOKUP(C251,$AC$2:$AD$94,2,FALSE)),0,VLOOKUP(C251,$AC$2:$AD$94,2,FALSE))</f>
        <v>17</v>
      </c>
      <c r="H251" s="1">
        <f>F251+G251</f>
        <v>82</v>
      </c>
      <c r="I251" s="1">
        <f>IF(ISERROR(VLOOKUP(C251,$AF$2:$AG$94,2,FALSE)),0,VLOOKUP(C251,$AF$2:$AG$94,2,FALSE))</f>
        <v>17</v>
      </c>
      <c r="J251" s="1">
        <f>H251+I251</f>
        <v>99</v>
      </c>
      <c r="K251" s="1">
        <f>IF(ISERROR(VLOOKUP(C251,$AI$2:$AJ$95,2,FALSE)),0,VLOOKUP(C251,$AI$2:$AJ$95,2,FALSE))</f>
        <v>19</v>
      </c>
      <c r="L251" s="1">
        <f>J251+K251</f>
        <v>118</v>
      </c>
      <c r="M251" s="1">
        <f>IF(ISERROR(VLOOKUP(C251,$AL$2:$AM$95,2,FALSE)),0,VLOOKUP(C251,$AL$2:$AM$95,2,FALSE))</f>
        <v>20</v>
      </c>
      <c r="N251" s="1">
        <f>L251+M251</f>
        <v>138</v>
      </c>
      <c r="O251" s="1">
        <f>IF(ISERROR(VLOOKUP(C251,$AO$2:$AP$100,2,FALSE)),0,VLOOKUP(C251,$AO$2:$AP$100,2,FALSE))</f>
        <v>16</v>
      </c>
      <c r="P251" s="1">
        <f>N251+O251</f>
        <v>154</v>
      </c>
      <c r="Q251" s="1">
        <f>IF(ISERROR(VLOOKUP(C251,$W$2:$X$105,2,FALSE)),0,VLOOKUP(C251,$W$2:$X$105,2,FALSE))</f>
        <v>15</v>
      </c>
      <c r="R251" s="1">
        <f>P251+Q251</f>
        <v>169</v>
      </c>
    </row>
    <row r="252" spans="1:18" x14ac:dyDescent="0.25">
      <c r="A252" s="1" t="s">
        <v>92</v>
      </c>
      <c r="B252" s="1" t="s">
        <v>1062</v>
      </c>
      <c r="C252" s="1" t="s">
        <v>1034</v>
      </c>
      <c r="D252" s="25"/>
      <c r="E252" s="25"/>
      <c r="F252" s="25"/>
      <c r="G252" s="49">
        <f>IF(ISERROR(VLOOKUP(C252,$AC$2:$AD$94,2,FALSE)),0,VLOOKUP(C252,$AC$2:$AD$94,2,FALSE))</f>
        <v>0</v>
      </c>
      <c r="H252" s="1">
        <f>F252+G252</f>
        <v>0</v>
      </c>
      <c r="I252" s="1">
        <f>IF(ISERROR(VLOOKUP(C252,$AF$2:$AG$94,2,FALSE)),0,VLOOKUP(C252,$AF$2:$AG$94,2,FALSE))</f>
        <v>0</v>
      </c>
      <c r="J252" s="1">
        <f>H252+I252</f>
        <v>0</v>
      </c>
      <c r="K252" s="1">
        <f>IF(ISERROR(VLOOKUP(C252,$AI$2:$AJ$95,2,FALSE)),0,VLOOKUP(C252,$AI$2:$AJ$95,2,FALSE))</f>
        <v>0</v>
      </c>
      <c r="L252" s="1">
        <f>J252+K252</f>
        <v>0</v>
      </c>
      <c r="M252" s="1">
        <f>IF(ISERROR(VLOOKUP(C252,$AL$2:$AM$95,2,FALSE)),0,VLOOKUP(C252,$AL$2:$AM$95,2,FALSE))</f>
        <v>0</v>
      </c>
      <c r="N252" s="1">
        <f>L252+M252</f>
        <v>0</v>
      </c>
      <c r="O252" s="1">
        <f>IF(ISERROR(VLOOKUP(C252,$AO$2:$AP$100,2,FALSE)),0,VLOOKUP(C252,$AO$2:$AP$100,2,FALSE))</f>
        <v>0</v>
      </c>
      <c r="P252" s="1">
        <f>N252+O252</f>
        <v>0</v>
      </c>
      <c r="Q252" s="1">
        <f>IF(ISERROR(VLOOKUP(C252,$W$2:$X$105,2,FALSE)),0,VLOOKUP(C252,$W$2:$X$105,2,FALSE))</f>
        <v>1</v>
      </c>
      <c r="R252" s="1">
        <f>P252+Q252</f>
        <v>1</v>
      </c>
    </row>
    <row r="253" spans="1:18" x14ac:dyDescent="0.25">
      <c r="A253" s="1" t="s">
        <v>755</v>
      </c>
      <c r="B253" s="1" t="s">
        <v>753</v>
      </c>
      <c r="C253" s="1" t="str">
        <f>A253&amp;" "&amp;B253</f>
        <v>Wes Street</v>
      </c>
      <c r="D253" s="7">
        <v>0</v>
      </c>
      <c r="E253" s="7">
        <v>3</v>
      </c>
      <c r="F253" s="7">
        <f>IF(E253=" ",0+D253,D253+E253)</f>
        <v>3</v>
      </c>
      <c r="G253" s="1">
        <f>IF(ISERROR(VLOOKUP(C253,$AC$2:$AD$94,2,FALSE)),0,VLOOKUP(C253,$AC$2:$AD$94,2,FALSE))</f>
        <v>1</v>
      </c>
      <c r="H253" s="1">
        <f>F253+G253</f>
        <v>4</v>
      </c>
      <c r="I253" s="1">
        <f>IF(ISERROR(VLOOKUP(C253,$AF$2:$AG$94,2,FALSE)),0,VLOOKUP(C253,$AF$2:$AG$94,2,FALSE))</f>
        <v>0</v>
      </c>
      <c r="J253" s="1">
        <f>H253+I253</f>
        <v>4</v>
      </c>
      <c r="K253" s="1">
        <f>IF(ISERROR(VLOOKUP(C253,$AI$2:$AJ$95,2,FALSE)),0,VLOOKUP(C253,$AI$2:$AJ$95,2,FALSE))</f>
        <v>0</v>
      </c>
      <c r="L253" s="1">
        <f>J253+K253</f>
        <v>4</v>
      </c>
      <c r="M253" s="1">
        <f>IF(ISERROR(VLOOKUP(C253,$AL$2:$AM$95,2,FALSE)),0,VLOOKUP(C253,$AL$2:$AM$95,2,FALSE))</f>
        <v>0</v>
      </c>
      <c r="N253" s="1">
        <f>L253+M253</f>
        <v>4</v>
      </c>
      <c r="O253" s="1">
        <f>IF(ISERROR(VLOOKUP(C253,$AO$2:$AP$100,2,FALSE)),0,VLOOKUP(C253,$AO$2:$AP$100,2,FALSE))</f>
        <v>0</v>
      </c>
      <c r="P253" s="1">
        <f>N253+O253</f>
        <v>4</v>
      </c>
      <c r="Q253" s="1">
        <f>IF(ISERROR(VLOOKUP(C253,$W$2:$X$105,2,FALSE)),0,VLOOKUP(C253,$W$2:$X$105,2,FALSE))</f>
        <v>1</v>
      </c>
      <c r="R253" s="1">
        <f>P253+Q253</f>
        <v>5</v>
      </c>
    </row>
    <row r="254" spans="1:18" x14ac:dyDescent="0.25">
      <c r="A254" s="1" t="s">
        <v>322</v>
      </c>
      <c r="B254" s="1" t="s">
        <v>575</v>
      </c>
      <c r="C254" s="1" t="str">
        <f>A254&amp;" "&amp;B254</f>
        <v>Lee Sydenham</v>
      </c>
      <c r="D254" s="7">
        <v>46</v>
      </c>
      <c r="E254" s="7">
        <v>16</v>
      </c>
      <c r="F254" s="7">
        <f>IF(E254=" ",0+D254,D254+E254)</f>
        <v>62</v>
      </c>
      <c r="G254" s="1">
        <f>IF(ISERROR(VLOOKUP(C254,$AC$2:$AD$94,2,FALSE)),0,VLOOKUP(C254,$AC$2:$AD$94,2,FALSE))</f>
        <v>15</v>
      </c>
      <c r="H254" s="1">
        <f>F254+G254</f>
        <v>77</v>
      </c>
      <c r="I254" s="1">
        <f>IF(ISERROR(VLOOKUP(C254,$AF$2:$AG$94,2,FALSE)),0,VLOOKUP(C254,$AF$2:$AG$94,2,FALSE))</f>
        <v>17</v>
      </c>
      <c r="J254" s="1">
        <f>H254+I254</f>
        <v>94</v>
      </c>
      <c r="K254" s="1">
        <f>IF(ISERROR(VLOOKUP(C254,$AI$2:$AJ$95,2,FALSE)),0,VLOOKUP(C254,$AI$2:$AJ$95,2,FALSE))</f>
        <v>14</v>
      </c>
      <c r="L254" s="1">
        <f>J254+K254</f>
        <v>108</v>
      </c>
      <c r="M254" s="1">
        <f>IF(ISERROR(VLOOKUP(C254,$AL$2:$AM$95,2,FALSE)),0,VLOOKUP(C254,$AL$2:$AM$95,2,FALSE))</f>
        <v>8</v>
      </c>
      <c r="N254" s="1">
        <f>L254+M254</f>
        <v>116</v>
      </c>
      <c r="O254" s="1">
        <f>IF(ISERROR(VLOOKUP(C254,$AO$2:$AP$100,2,FALSE)),0,VLOOKUP(C254,$AO$2:$AP$100,2,FALSE))</f>
        <v>0</v>
      </c>
      <c r="P254" s="1">
        <f>N254+O254</f>
        <v>116</v>
      </c>
      <c r="Q254" s="1">
        <f>IF(ISERROR(VLOOKUP(C254,$W$2:$X$105,2,FALSE)),0,VLOOKUP(C254,$W$2:$X$105,2,FALSE))</f>
        <v>0</v>
      </c>
      <c r="R254" s="1">
        <f>P254+Q254</f>
        <v>116</v>
      </c>
    </row>
    <row r="255" spans="1:18" x14ac:dyDescent="0.25">
      <c r="A255" s="1" t="s">
        <v>1001</v>
      </c>
      <c r="B255" s="1" t="s">
        <v>1002</v>
      </c>
      <c r="C255" s="1" t="str">
        <f>A255&amp;" "&amp;B255</f>
        <v>Judith Sykes</v>
      </c>
      <c r="D255" s="7"/>
      <c r="E255" s="7"/>
      <c r="F255" s="7"/>
      <c r="G255" s="1">
        <f>IF(ISERROR(VLOOKUP(C255,$AC$2:$AD$94,2,FALSE)),0,VLOOKUP(C255,$AC$2:$AD$94,2,FALSE))</f>
        <v>0</v>
      </c>
      <c r="H255" s="1">
        <f>F255+G255</f>
        <v>0</v>
      </c>
      <c r="I255" s="1">
        <f>IF(ISERROR(VLOOKUP(C255,$AF$2:$AG$94,2,FALSE)),0,VLOOKUP(C255,$AF$2:$AG$94,2,FALSE))</f>
        <v>0</v>
      </c>
      <c r="J255" s="1">
        <f>H255+I255</f>
        <v>0</v>
      </c>
      <c r="K255" s="1">
        <f>IF(ISERROR(VLOOKUP(C255,$AI$2:$AJ$95,2,FALSE)),0,VLOOKUP(C255,$AI$2:$AJ$95,2,FALSE))</f>
        <v>0</v>
      </c>
      <c r="L255" s="1">
        <f>J255+K255</f>
        <v>0</v>
      </c>
      <c r="M255" s="1">
        <f>IF(ISERROR(VLOOKUP(C255,$AL$2:$AM$95,2,FALSE)),0,VLOOKUP(C255,$AL$2:$AM$95,2,FALSE))</f>
        <v>0</v>
      </c>
      <c r="N255" s="1">
        <f>L255+M255</f>
        <v>0</v>
      </c>
      <c r="O255" s="1">
        <f>IF(ISERROR(VLOOKUP(C255,$AO$2:$AP$100,2,FALSE)),0,VLOOKUP(C255,$AO$2:$AP$100,2,FALSE))</f>
        <v>1</v>
      </c>
      <c r="P255" s="1">
        <f>N255+O255</f>
        <v>1</v>
      </c>
      <c r="Q255" s="1">
        <f>IF(ISERROR(VLOOKUP(C255,$W$2:$X$105,2,FALSE)),0,VLOOKUP(C255,$W$2:$X$105,2,FALSE))</f>
        <v>0</v>
      </c>
      <c r="R255" s="1">
        <f>P255+Q255</f>
        <v>1</v>
      </c>
    </row>
    <row r="256" spans="1:18" x14ac:dyDescent="0.25">
      <c r="A256" s="1" t="s">
        <v>122</v>
      </c>
      <c r="B256" s="1" t="s">
        <v>694</v>
      </c>
      <c r="C256" s="1" t="str">
        <f>A256&amp;" "&amp;B256</f>
        <v>Peter Szabo</v>
      </c>
      <c r="D256" s="7">
        <v>2</v>
      </c>
      <c r="E256" s="7">
        <v>0</v>
      </c>
      <c r="F256" s="7">
        <f>IF(E256=" ",0+D256,D256+E256)</f>
        <v>2</v>
      </c>
      <c r="G256" s="1">
        <f>IF(ISERROR(VLOOKUP(C256,$AC$2:$AD$94,2,FALSE)),0,VLOOKUP(C256,$AC$2:$AD$94,2,FALSE))</f>
        <v>0</v>
      </c>
      <c r="H256" s="1">
        <f>F256+G256</f>
        <v>2</v>
      </c>
      <c r="I256" s="1">
        <f>IF(ISERROR(VLOOKUP(C256,$AF$2:$AG$94,2,FALSE)),0,VLOOKUP(C256,$AF$2:$AG$94,2,FALSE))</f>
        <v>0</v>
      </c>
      <c r="J256" s="1">
        <f>H256+I256</f>
        <v>2</v>
      </c>
      <c r="K256" s="1">
        <f>IF(ISERROR(VLOOKUP(C256,$AI$2:$AJ$95,2,FALSE)),0,VLOOKUP(C256,$AI$2:$AJ$95,2,FALSE))</f>
        <v>0</v>
      </c>
      <c r="L256" s="1">
        <f>J256+K256</f>
        <v>2</v>
      </c>
      <c r="M256" s="1">
        <f>IF(ISERROR(VLOOKUP(C256,$AL$2:$AM$95,2,FALSE)),0,VLOOKUP(C256,$AL$2:$AM$95,2,FALSE))</f>
        <v>0</v>
      </c>
      <c r="N256" s="1">
        <f>L256+M256</f>
        <v>2</v>
      </c>
      <c r="O256" s="1">
        <f>IF(ISERROR(VLOOKUP(C256,$AO$2:$AP$100,2,FALSE)),0,VLOOKUP(C256,$AO$2:$AP$100,2,FALSE))</f>
        <v>0</v>
      </c>
      <c r="P256" s="1">
        <f>N256+O256</f>
        <v>2</v>
      </c>
      <c r="Q256" s="1">
        <f>IF(ISERROR(VLOOKUP(C256,$W$2:$X$105,2,FALSE)),0,VLOOKUP(C256,$W$2:$X$105,2,FALSE))</f>
        <v>0</v>
      </c>
      <c r="R256" s="1">
        <f>P256+Q256</f>
        <v>2</v>
      </c>
    </row>
    <row r="257" spans="1:18" x14ac:dyDescent="0.25">
      <c r="A257" s="1" t="s">
        <v>24</v>
      </c>
      <c r="B257" s="1" t="s">
        <v>132</v>
      </c>
      <c r="C257" s="1" t="str">
        <f>A257&amp;" "&amp;B257</f>
        <v>Dave Taylor</v>
      </c>
      <c r="D257" s="7">
        <v>102</v>
      </c>
      <c r="E257" s="7">
        <v>0</v>
      </c>
      <c r="F257" s="7">
        <f>IF(E257=" ",0+D257,D257+E257)</f>
        <v>102</v>
      </c>
      <c r="G257" s="1">
        <f>IF(ISERROR(VLOOKUP(C257,$AC$2:$AD$94,2,FALSE)),0,VLOOKUP(C257,$AC$2:$AD$94,2,FALSE))</f>
        <v>0</v>
      </c>
      <c r="H257" s="1">
        <f>F257+G257</f>
        <v>102</v>
      </c>
      <c r="I257" s="1">
        <f>IF(ISERROR(VLOOKUP(C257,$AF$2:$AG$94,2,FALSE)),0,VLOOKUP(C257,$AF$2:$AG$94,2,FALSE))</f>
        <v>0</v>
      </c>
      <c r="J257" s="1">
        <f>H257+I257</f>
        <v>102</v>
      </c>
      <c r="K257" s="1">
        <f>IF(ISERROR(VLOOKUP(C257,$AI$2:$AJ$95,2,FALSE)),0,VLOOKUP(C257,$AI$2:$AJ$95,2,FALSE))</f>
        <v>1</v>
      </c>
      <c r="L257" s="1">
        <f>J257+K257</f>
        <v>103</v>
      </c>
      <c r="M257" s="1">
        <f>IF(ISERROR(VLOOKUP(C257,$AL$2:$AM$95,2,FALSE)),0,VLOOKUP(C257,$AL$2:$AM$95,2,FALSE))</f>
        <v>0</v>
      </c>
      <c r="N257" s="1">
        <f>L257+M257</f>
        <v>103</v>
      </c>
      <c r="O257" s="1">
        <f>IF(ISERROR(VLOOKUP(C257,$AO$2:$AP$100,2,FALSE)),0,VLOOKUP(C257,$AO$2:$AP$100,2,FALSE))</f>
        <v>0</v>
      </c>
      <c r="P257" s="1">
        <f>N257+O257</f>
        <v>103</v>
      </c>
      <c r="Q257" s="1">
        <f>IF(ISERROR(VLOOKUP(C257,$W$2:$X$105,2,FALSE)),0,VLOOKUP(C257,$W$2:$X$105,2,FALSE))</f>
        <v>0</v>
      </c>
      <c r="R257" s="1">
        <f>P257+Q257</f>
        <v>103</v>
      </c>
    </row>
    <row r="258" spans="1:18" x14ac:dyDescent="0.25">
      <c r="A258" s="1" t="s">
        <v>133</v>
      </c>
      <c r="B258" s="1" t="s">
        <v>132</v>
      </c>
      <c r="C258" s="1" t="str">
        <f>A258&amp;" "&amp;B258</f>
        <v>Dennis Taylor</v>
      </c>
      <c r="D258" s="7">
        <v>142</v>
      </c>
      <c r="E258" s="7">
        <v>17</v>
      </c>
      <c r="F258" s="7">
        <f>IF(E258=" ",0+D258,D258+E258)</f>
        <v>159</v>
      </c>
      <c r="G258" s="1">
        <f>IF(ISERROR(VLOOKUP(C258,$AC$2:$AD$94,2,FALSE)),0,VLOOKUP(C258,$AC$2:$AD$94,2,FALSE))</f>
        <v>15</v>
      </c>
      <c r="H258" s="1">
        <f>F258+G258</f>
        <v>174</v>
      </c>
      <c r="I258" s="1">
        <f>IF(ISERROR(VLOOKUP(C258,$AF$2:$AG$94,2,FALSE)),0,VLOOKUP(C258,$AF$2:$AG$94,2,FALSE))</f>
        <v>17</v>
      </c>
      <c r="J258" s="1">
        <f>H258+I258</f>
        <v>191</v>
      </c>
      <c r="K258" s="1">
        <f>IF(ISERROR(VLOOKUP(C258,$AI$2:$AJ$95,2,FALSE)),0,VLOOKUP(C258,$AI$2:$AJ$95,2,FALSE))</f>
        <v>18</v>
      </c>
      <c r="L258" s="1">
        <f>J258+K258</f>
        <v>209</v>
      </c>
      <c r="M258" s="1">
        <f>IF(ISERROR(VLOOKUP(C258,$AL$2:$AM$95,2,FALSE)),0,VLOOKUP(C258,$AL$2:$AM$95,2,FALSE))</f>
        <v>16</v>
      </c>
      <c r="N258" s="1">
        <f>L258+M258</f>
        <v>225</v>
      </c>
      <c r="O258" s="1">
        <f>IF(ISERROR(VLOOKUP(C258,$AO$2:$AP$100,2,FALSE)),0,VLOOKUP(C258,$AO$2:$AP$100,2,FALSE))</f>
        <v>13</v>
      </c>
      <c r="P258" s="1">
        <f>N258+O258</f>
        <v>238</v>
      </c>
      <c r="Q258" s="1">
        <f>IF(ISERROR(VLOOKUP(C258,$W$2:$X$105,2,FALSE)),0,VLOOKUP(C258,$W$2:$X$105,2,FALSE))</f>
        <v>16</v>
      </c>
      <c r="R258" s="1">
        <f>P258+Q258</f>
        <v>254</v>
      </c>
    </row>
    <row r="259" spans="1:18" x14ac:dyDescent="0.25">
      <c r="A259" s="1" t="s">
        <v>1063</v>
      </c>
      <c r="B259" s="1" t="s">
        <v>132</v>
      </c>
      <c r="C259" s="1" t="s">
        <v>1035</v>
      </c>
      <c r="D259" s="7"/>
      <c r="E259" s="7"/>
      <c r="F259" s="7"/>
      <c r="G259" s="1"/>
      <c r="H259" s="1"/>
      <c r="I259" s="1"/>
      <c r="J259" s="1"/>
      <c r="K259" s="1"/>
      <c r="L259" s="1"/>
      <c r="M259" s="1"/>
      <c r="N259" s="1"/>
      <c r="O259" s="1">
        <f>IF(ISERROR(VLOOKUP(C259,$AO$2:$AP$100,2,FALSE)),0,VLOOKUP(C259,$AO$2:$AP$100,2,FALSE))</f>
        <v>0</v>
      </c>
      <c r="P259" s="1">
        <f>N259+O259</f>
        <v>0</v>
      </c>
      <c r="Q259" s="1">
        <f>IF(ISERROR(VLOOKUP(C259,$W$2:$X$105,2,FALSE)),0,VLOOKUP(C259,$W$2:$X$105,2,FALSE))</f>
        <v>12</v>
      </c>
      <c r="R259" s="1">
        <f>P259+Q259</f>
        <v>12</v>
      </c>
    </row>
    <row r="260" spans="1:18" x14ac:dyDescent="0.25">
      <c r="A260" s="1" t="s">
        <v>1004</v>
      </c>
      <c r="B260" s="1" t="s">
        <v>132</v>
      </c>
      <c r="C260" s="1" t="str">
        <f>A260&amp;" "&amp;B260</f>
        <v>Rhys Taylor</v>
      </c>
      <c r="D260" s="7"/>
      <c r="E260" s="7"/>
      <c r="F260" s="7"/>
      <c r="G260" s="1"/>
      <c r="H260" s="1"/>
      <c r="I260" s="1"/>
      <c r="J260" s="1"/>
      <c r="K260" s="1"/>
      <c r="L260" s="1"/>
      <c r="M260" s="1"/>
      <c r="N260" s="1"/>
      <c r="O260" s="1">
        <f>IF(ISERROR(VLOOKUP(C260,$AO$2:$AP$100,2,FALSE)),0,VLOOKUP(C260,$AO$2:$AP$100,2,FALSE))</f>
        <v>18</v>
      </c>
      <c r="P260" s="1">
        <f>N260+O260</f>
        <v>18</v>
      </c>
      <c r="Q260" s="1">
        <f>IF(ISERROR(VLOOKUP(C260,$W$2:$X$105,2,FALSE)),0,VLOOKUP(C260,$W$2:$X$105,2,FALSE))</f>
        <v>16</v>
      </c>
      <c r="R260" s="1">
        <f>P260+Q260</f>
        <v>34</v>
      </c>
    </row>
    <row r="261" spans="1:18" x14ac:dyDescent="0.25">
      <c r="A261" s="1" t="s">
        <v>151</v>
      </c>
      <c r="B261" s="1" t="s">
        <v>754</v>
      </c>
      <c r="C261" s="1" t="str">
        <f>A261&amp;" "&amp;B261</f>
        <v>Josh Thompson</v>
      </c>
      <c r="D261" s="7">
        <v>0</v>
      </c>
      <c r="E261" s="7">
        <v>17</v>
      </c>
      <c r="F261" s="7">
        <f>IF(E261=" ",0+D261,D261+E261)</f>
        <v>17</v>
      </c>
      <c r="G261" s="1">
        <f>IF(ISERROR(VLOOKUP(C261,$AC$2:$AD$94,2,FALSE)),0,VLOOKUP(C261,$AC$2:$AD$94,2,FALSE))</f>
        <v>0</v>
      </c>
      <c r="H261" s="1">
        <f>F261+G261</f>
        <v>17</v>
      </c>
      <c r="I261" s="1">
        <f>IF(ISERROR(VLOOKUP(C261,$AF$2:$AG$94,2,FALSE)),0,VLOOKUP(C261,$AF$2:$AG$94,2,FALSE))</f>
        <v>0</v>
      </c>
      <c r="J261" s="1">
        <f>H261+I261</f>
        <v>17</v>
      </c>
      <c r="K261" s="1">
        <f>IF(ISERROR(VLOOKUP(C261,$AI$2:$AJ$95,2,FALSE)),0,VLOOKUP(C261,$AI$2:$AJ$95,2,FALSE))</f>
        <v>0</v>
      </c>
      <c r="L261" s="1">
        <f>J261+K261</f>
        <v>17</v>
      </c>
      <c r="M261" s="1">
        <f>IF(ISERROR(VLOOKUP(C261,$AL$2:$AM$95,2,FALSE)),0,VLOOKUP(C261,$AL$2:$AM$95,2,FALSE))</f>
        <v>0</v>
      </c>
      <c r="N261" s="1">
        <f>L261+M261</f>
        <v>17</v>
      </c>
      <c r="O261" s="1">
        <f>IF(ISERROR(VLOOKUP(C261,$AO$2:$AP$100,2,FALSE)),0,VLOOKUP(C261,$AO$2:$AP$100,2,FALSE))</f>
        <v>0</v>
      </c>
      <c r="P261" s="1">
        <f>N261+O261</f>
        <v>17</v>
      </c>
      <c r="Q261" s="1">
        <f>IF(ISERROR(VLOOKUP(C261,$W$2:$X$105,2,FALSE)),0,VLOOKUP(C261,$W$2:$X$105,2,FALSE))</f>
        <v>0</v>
      </c>
      <c r="R261" s="1">
        <f>P261+Q261</f>
        <v>17</v>
      </c>
    </row>
    <row r="262" spans="1:18" x14ac:dyDescent="0.25">
      <c r="A262" s="1" t="s">
        <v>32</v>
      </c>
      <c r="B262" s="1" t="s">
        <v>135</v>
      </c>
      <c r="C262" s="1" t="str">
        <f>A262&amp;" "&amp;B262</f>
        <v>Chris Thulborn</v>
      </c>
      <c r="D262" s="7"/>
      <c r="E262" s="7"/>
      <c r="F262" s="7"/>
      <c r="G262" s="1">
        <f>IF(ISERROR(VLOOKUP(C262,$AC$2:$AD$94,2,FALSE)),0,VLOOKUP(C262,$AC$2:$AD$94,2,FALSE))</f>
        <v>0</v>
      </c>
      <c r="H262" s="1">
        <f>F262+G262</f>
        <v>0</v>
      </c>
      <c r="I262" s="1">
        <f>IF(ISERROR(VLOOKUP(C262,$AF$2:$AG$94,2,FALSE)),0,VLOOKUP(C262,$AF$2:$AG$94,2,FALSE))</f>
        <v>19</v>
      </c>
      <c r="J262" s="1">
        <f>H262+I262</f>
        <v>19</v>
      </c>
      <c r="K262" s="1">
        <f>IF(ISERROR(VLOOKUP(C262,$AI$2:$AJ$95,2,FALSE)),0,VLOOKUP(C262,$AI$2:$AJ$95,2,FALSE))</f>
        <v>20</v>
      </c>
      <c r="L262" s="1">
        <f>J262+K262</f>
        <v>39</v>
      </c>
      <c r="M262" s="1">
        <f>IF(ISERROR(VLOOKUP(C262,$AL$2:$AM$95,2,FALSE)),0,VLOOKUP(C262,$AL$2:$AM$95,2,FALSE))</f>
        <v>0</v>
      </c>
      <c r="N262" s="1">
        <f>L262+M262</f>
        <v>39</v>
      </c>
      <c r="O262" s="1">
        <f>IF(ISERROR(VLOOKUP(C262,$AO$2:$AP$100,2,FALSE)),0,VLOOKUP(C262,$AO$2:$AP$100,2,FALSE))</f>
        <v>0</v>
      </c>
      <c r="P262" s="1">
        <f>N262+O262</f>
        <v>39</v>
      </c>
      <c r="Q262" s="1">
        <f>IF(ISERROR(VLOOKUP(C262,$W$2:$X$105,2,FALSE)),0,VLOOKUP(C262,$W$2:$X$105,2,FALSE))</f>
        <v>0</v>
      </c>
      <c r="R262" s="1">
        <f>P262+Q262</f>
        <v>39</v>
      </c>
    </row>
    <row r="263" spans="1:18" x14ac:dyDescent="0.25">
      <c r="A263" s="1" t="s">
        <v>24</v>
      </c>
      <c r="B263" s="1" t="s">
        <v>135</v>
      </c>
      <c r="C263" s="1" t="str">
        <f>A263&amp;" "&amp;B263</f>
        <v>Dave Thulborn</v>
      </c>
      <c r="D263" s="7">
        <v>99</v>
      </c>
      <c r="E263" s="7">
        <v>0</v>
      </c>
      <c r="F263" s="7">
        <f>IF(E263=" ",0+D263,D263+E263)</f>
        <v>99</v>
      </c>
      <c r="G263" s="1">
        <f>IF(ISERROR(VLOOKUP(C263,$AC$2:$AD$94,2,FALSE)),0,VLOOKUP(C263,$AC$2:$AD$94,2,FALSE))</f>
        <v>0</v>
      </c>
      <c r="H263" s="1">
        <f>F263+G263</f>
        <v>99</v>
      </c>
      <c r="I263" s="1">
        <f>IF(ISERROR(VLOOKUP(C263,$AF$2:$AG$94,2,FALSE)),0,VLOOKUP(C263,$AF$2:$AG$94,2,FALSE))</f>
        <v>0</v>
      </c>
      <c r="J263" s="1">
        <f>H263+I263</f>
        <v>99</v>
      </c>
      <c r="K263" s="1">
        <f>IF(ISERROR(VLOOKUP(C263,$AI$2:$AJ$95,2,FALSE)),0,VLOOKUP(C263,$AI$2:$AJ$95,2,FALSE))</f>
        <v>0</v>
      </c>
      <c r="L263" s="1">
        <f>J263+K263</f>
        <v>99</v>
      </c>
      <c r="M263" s="1">
        <f>IF(ISERROR(VLOOKUP(C263,$AL$2:$AM$95,2,FALSE)),0,VLOOKUP(C263,$AL$2:$AM$95,2,FALSE))</f>
        <v>0</v>
      </c>
      <c r="N263" s="1">
        <f>L263+M263</f>
        <v>99</v>
      </c>
      <c r="O263" s="1">
        <f>IF(ISERROR(VLOOKUP(C263,$AO$2:$AP$100,2,FALSE)),0,VLOOKUP(C263,$AO$2:$AP$100,2,FALSE))</f>
        <v>0</v>
      </c>
      <c r="P263" s="1">
        <f>N263+O263</f>
        <v>99</v>
      </c>
      <c r="Q263" s="1">
        <f>IF(ISERROR(VLOOKUP(C263,$W$2:$X$105,2,FALSE)),0,VLOOKUP(C263,$W$2:$X$105,2,FALSE))</f>
        <v>0</v>
      </c>
      <c r="R263" s="1">
        <f>P263+Q263</f>
        <v>99</v>
      </c>
    </row>
    <row r="264" spans="1:18" x14ac:dyDescent="0.25">
      <c r="A264" s="1" t="s">
        <v>35</v>
      </c>
      <c r="B264" s="1" t="s">
        <v>135</v>
      </c>
      <c r="C264" s="1" t="str">
        <f>A264&amp;" "&amp;B264</f>
        <v>Scott Thulborn</v>
      </c>
      <c r="D264" s="7">
        <v>161</v>
      </c>
      <c r="E264" s="7">
        <v>18</v>
      </c>
      <c r="F264" s="7">
        <f>IF(E264=" ",0+D264,D264+E264)</f>
        <v>179</v>
      </c>
      <c r="G264" s="1">
        <f>IF(ISERROR(VLOOKUP(C264,$AC$2:$AD$94,2,FALSE)),0,VLOOKUP(C264,$AC$2:$AD$94,2,FALSE))</f>
        <v>19</v>
      </c>
      <c r="H264" s="1">
        <f>F264+G264</f>
        <v>198</v>
      </c>
      <c r="I264" s="1">
        <f>IF(ISERROR(VLOOKUP(C264,$AF$2:$AG$94,2,FALSE)),0,VLOOKUP(C264,$AF$2:$AG$94,2,FALSE))</f>
        <v>19</v>
      </c>
      <c r="J264" s="1">
        <f>H264+I264</f>
        <v>217</v>
      </c>
      <c r="K264" s="1">
        <f>IF(ISERROR(VLOOKUP(C264,$AI$2:$AJ$95,2,FALSE)),0,VLOOKUP(C264,$AI$2:$AJ$95,2,FALSE))</f>
        <v>20</v>
      </c>
      <c r="L264" s="1">
        <f>J264+K264</f>
        <v>237</v>
      </c>
      <c r="M264" s="1">
        <f>IF(ISERROR(VLOOKUP(C264,$AL$2:$AM$95,2,FALSE)),0,VLOOKUP(C264,$AL$2:$AM$95,2,FALSE))</f>
        <v>16</v>
      </c>
      <c r="N264" s="1">
        <f>L264+M264</f>
        <v>253</v>
      </c>
      <c r="O264" s="1">
        <f>IF(ISERROR(VLOOKUP(C264,$AO$2:$AP$100,2,FALSE)),0,VLOOKUP(C264,$AO$2:$AP$100,2,FALSE))</f>
        <v>19</v>
      </c>
      <c r="P264" s="1">
        <f>N264+O264</f>
        <v>272</v>
      </c>
      <c r="Q264" s="1">
        <f>IF(ISERROR(VLOOKUP(C264,$W$2:$X$105,2,FALSE)),0,VLOOKUP(C264,$W$2:$X$105,2,FALSE))</f>
        <v>18</v>
      </c>
      <c r="R264" s="1">
        <f>P264+Q264</f>
        <v>290</v>
      </c>
    </row>
    <row r="265" spans="1:18" x14ac:dyDescent="0.25">
      <c r="A265" s="1" t="s">
        <v>43</v>
      </c>
      <c r="B265" s="1" t="s">
        <v>784</v>
      </c>
      <c r="C265" s="1" t="s">
        <v>768</v>
      </c>
      <c r="D265" s="7"/>
      <c r="E265" s="7"/>
      <c r="F265" s="7"/>
      <c r="G265" s="1">
        <f>IF(ISERROR(VLOOKUP(C265,$AC$2:$AD$94,2,FALSE)),0,VLOOKUP(C265,$AC$2:$AD$94,2,FALSE))</f>
        <v>1</v>
      </c>
      <c r="H265" s="1">
        <f>F265+G265</f>
        <v>1</v>
      </c>
      <c r="I265" s="1">
        <f>IF(ISERROR(VLOOKUP(C265,$AF$2:$AG$94,2,FALSE)),0,VLOOKUP(C265,$AF$2:$AG$94,2,FALSE))</f>
        <v>0</v>
      </c>
      <c r="J265" s="1">
        <f>H265+I265</f>
        <v>1</v>
      </c>
      <c r="K265" s="1">
        <f>IF(ISERROR(VLOOKUP(C265,$AI$2:$AJ$95,2,FALSE)),0,VLOOKUP(C265,$AI$2:$AJ$95,2,FALSE))</f>
        <v>0</v>
      </c>
      <c r="L265" s="1">
        <f>J265+K265</f>
        <v>1</v>
      </c>
      <c r="M265" s="1">
        <f>IF(ISERROR(VLOOKUP(C265,$AL$2:$AM$95,2,FALSE)),0,VLOOKUP(C265,$AL$2:$AM$95,2,FALSE))</f>
        <v>0</v>
      </c>
      <c r="N265" s="1">
        <f>L265+M265</f>
        <v>1</v>
      </c>
      <c r="O265" s="1">
        <f>IF(ISERROR(VLOOKUP(C265,$AO$2:$AP$100,2,FALSE)),0,VLOOKUP(C265,$AO$2:$AP$100,2,FALSE))</f>
        <v>1</v>
      </c>
      <c r="P265" s="1">
        <f>N265+O265</f>
        <v>2</v>
      </c>
      <c r="Q265" s="1">
        <f>IF(ISERROR(VLOOKUP(C265,$W$2:$X$105,2,FALSE)),0,VLOOKUP(C265,$W$2:$X$105,2,FALSE))</f>
        <v>9</v>
      </c>
      <c r="R265" s="1">
        <f>P265+Q265</f>
        <v>11</v>
      </c>
    </row>
    <row r="266" spans="1:18" x14ac:dyDescent="0.25">
      <c r="A266" s="1" t="s">
        <v>129</v>
      </c>
      <c r="B266" s="1" t="s">
        <v>138</v>
      </c>
      <c r="C266" s="1" t="str">
        <f>A266&amp;" "&amp;B266</f>
        <v>Jeff Tims</v>
      </c>
      <c r="D266" s="7">
        <v>48</v>
      </c>
      <c r="E266" s="7">
        <v>0</v>
      </c>
      <c r="F266" s="7">
        <f>IF(E266=" ",0+D266,D266+E266)</f>
        <v>48</v>
      </c>
      <c r="G266" s="1">
        <f>IF(ISERROR(VLOOKUP(C266,$AC$2:$AD$94,2,FALSE)),0,VLOOKUP(C266,$AC$2:$AD$94,2,FALSE))</f>
        <v>0</v>
      </c>
      <c r="H266" s="1">
        <f>F266+G266</f>
        <v>48</v>
      </c>
      <c r="I266" s="1">
        <f>IF(ISERROR(VLOOKUP(C266,$AF$2:$AG$94,2,FALSE)),0,VLOOKUP(C266,$AF$2:$AG$94,2,FALSE))</f>
        <v>0</v>
      </c>
      <c r="J266" s="1">
        <f>H266+I266</f>
        <v>48</v>
      </c>
      <c r="K266" s="1">
        <f>IF(ISERROR(VLOOKUP(C266,$AI$2:$AJ$95,2,FALSE)),0,VLOOKUP(C266,$AI$2:$AJ$95,2,FALSE))</f>
        <v>0</v>
      </c>
      <c r="L266" s="1">
        <f>J266+K266</f>
        <v>48</v>
      </c>
      <c r="M266" s="1">
        <f>IF(ISERROR(VLOOKUP(C266,$AL$2:$AM$95,2,FALSE)),0,VLOOKUP(C266,$AL$2:$AM$95,2,FALSE))</f>
        <v>0</v>
      </c>
      <c r="N266" s="1">
        <f>L266+M266</f>
        <v>48</v>
      </c>
      <c r="O266" s="1">
        <f>IF(ISERROR(VLOOKUP(C266,$AO$2:$AP$100,2,FALSE)),0,VLOOKUP(C266,$AO$2:$AP$100,2,FALSE))</f>
        <v>0</v>
      </c>
      <c r="P266" s="1">
        <f>N266+O266</f>
        <v>48</v>
      </c>
      <c r="Q266" s="1">
        <f>IF(ISERROR(VLOOKUP(C266,$W$2:$X$105,2,FALSE)),0,VLOOKUP(C266,$W$2:$X$105,2,FALSE))</f>
        <v>0</v>
      </c>
      <c r="R266" s="1">
        <f>P266+Q266</f>
        <v>48</v>
      </c>
    </row>
    <row r="267" spans="1:18" x14ac:dyDescent="0.25">
      <c r="A267" s="1" t="s">
        <v>1064</v>
      </c>
      <c r="B267" s="1" t="s">
        <v>1065</v>
      </c>
      <c r="C267" s="1" t="s">
        <v>1037</v>
      </c>
      <c r="D267" s="7"/>
      <c r="E267" s="7"/>
      <c r="F267" s="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>IF(ISERROR(VLOOKUP(C267,$W$2:$X$105,2,FALSE)),0,VLOOKUP(C267,$W$2:$X$105,2,FALSE))</f>
        <v>14</v>
      </c>
      <c r="R267" s="1">
        <f>P267+Q267</f>
        <v>14</v>
      </c>
    </row>
    <row r="268" spans="1:18" x14ac:dyDescent="0.25">
      <c r="A268" s="1" t="s">
        <v>219</v>
      </c>
      <c r="B268" s="1" t="s">
        <v>667</v>
      </c>
      <c r="C268" s="1" t="str">
        <f>A268&amp;" "&amp;B268</f>
        <v>Ben Trainor</v>
      </c>
      <c r="D268" s="7">
        <v>4</v>
      </c>
      <c r="E268" s="7">
        <v>0</v>
      </c>
      <c r="F268" s="7">
        <f>IF(E268=" ",0+D268,D268+E268)</f>
        <v>4</v>
      </c>
      <c r="G268" s="1">
        <f>IF(ISERROR(VLOOKUP(C268,$AC$2:$AD$94,2,FALSE)),0,VLOOKUP(C268,$AC$2:$AD$94,2,FALSE))</f>
        <v>0</v>
      </c>
      <c r="H268" s="1">
        <f>F268+G268</f>
        <v>4</v>
      </c>
      <c r="I268" s="1">
        <f>IF(ISERROR(VLOOKUP(C268,$AF$2:$AG$94,2,FALSE)),0,VLOOKUP(C268,$AF$2:$AG$94,2,FALSE))</f>
        <v>0</v>
      </c>
      <c r="J268" s="1">
        <f>H268+I268</f>
        <v>4</v>
      </c>
      <c r="K268" s="1">
        <f>IF(ISERROR(VLOOKUP(C268,$AI$2:$AJ$95,2,FALSE)),0,VLOOKUP(C268,$AI$2:$AJ$95,2,FALSE))</f>
        <v>0</v>
      </c>
      <c r="L268" s="1">
        <f>J268+K268</f>
        <v>4</v>
      </c>
      <c r="M268" s="1">
        <f>IF(ISERROR(VLOOKUP(C268,$AL$2:$AM$95,2,FALSE)),0,VLOOKUP(C268,$AL$2:$AM$95,2,FALSE))</f>
        <v>0</v>
      </c>
      <c r="N268" s="1">
        <f>L268+M268</f>
        <v>4</v>
      </c>
      <c r="O268" s="1">
        <f>IF(ISERROR(VLOOKUP(C268,$AO$2:$AP$100,2,FALSE)),0,VLOOKUP(C268,$AO$2:$AP$100,2,FALSE))</f>
        <v>0</v>
      </c>
      <c r="P268" s="1">
        <f>N268+O268</f>
        <v>4</v>
      </c>
      <c r="Q268" s="1">
        <f>IF(ISERROR(VLOOKUP(C268,$W$2:$X$105,2,FALSE)),0,VLOOKUP(C268,$W$2:$X$105,2,FALSE))</f>
        <v>0</v>
      </c>
      <c r="R268" s="1">
        <f>P268+Q268</f>
        <v>4</v>
      </c>
    </row>
    <row r="269" spans="1:18" x14ac:dyDescent="0.25">
      <c r="A269" s="1" t="s">
        <v>169</v>
      </c>
      <c r="B269" s="1" t="s">
        <v>1066</v>
      </c>
      <c r="C269" s="1" t="s">
        <v>1042</v>
      </c>
      <c r="D269" s="7"/>
      <c r="E269" s="7"/>
      <c r="F269" s="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>IF(ISERROR(VLOOKUP(C269,$W$2:$X$105,2,FALSE)),0,VLOOKUP(C269,$W$2:$X$105,2,FALSE))</f>
        <v>5</v>
      </c>
      <c r="R269" s="1">
        <f>P269+Q269</f>
        <v>5</v>
      </c>
    </row>
    <row r="270" spans="1:18" x14ac:dyDescent="0.25">
      <c r="A270" s="1" t="s">
        <v>442</v>
      </c>
      <c r="B270" s="1" t="s">
        <v>443</v>
      </c>
      <c r="C270" s="1" t="str">
        <f>A270&amp;" "&amp;B270</f>
        <v>Ray Tuckfield</v>
      </c>
      <c r="D270" s="7">
        <v>22</v>
      </c>
      <c r="E270" s="7">
        <v>0</v>
      </c>
      <c r="F270" s="7">
        <f>IF(E270=" ",0+D270,D270+E270)</f>
        <v>22</v>
      </c>
      <c r="G270" s="1">
        <f>IF(ISERROR(VLOOKUP(C270,$AC$2:$AD$94,2,FALSE)),0,VLOOKUP(C270,$AC$2:$AD$94,2,FALSE))</f>
        <v>0</v>
      </c>
      <c r="H270" s="1">
        <f>F270+G270</f>
        <v>22</v>
      </c>
      <c r="I270" s="1">
        <f>IF(ISERROR(VLOOKUP(C270,$AF$2:$AG$94,2,FALSE)),0,VLOOKUP(C270,$AF$2:$AG$94,2,FALSE))</f>
        <v>0</v>
      </c>
      <c r="J270" s="1">
        <f>H270+I270</f>
        <v>22</v>
      </c>
      <c r="K270" s="1">
        <f>IF(ISERROR(VLOOKUP(C270,$AI$2:$AJ$95,2,FALSE)),0,VLOOKUP(C270,$AI$2:$AJ$95,2,FALSE))</f>
        <v>0</v>
      </c>
      <c r="L270" s="1">
        <f>J270+K270</f>
        <v>22</v>
      </c>
      <c r="M270" s="1">
        <f>IF(ISERROR(VLOOKUP(C270,$AL$2:$AM$95,2,FALSE)),0,VLOOKUP(C270,$AL$2:$AM$95,2,FALSE))</f>
        <v>0</v>
      </c>
      <c r="N270" s="1">
        <f>L270+M270</f>
        <v>22</v>
      </c>
      <c r="O270" s="1">
        <f>IF(ISERROR(VLOOKUP(C270,$AO$2:$AP$100,2,FALSE)),0,VLOOKUP(C270,$AO$2:$AP$100,2,FALSE))</f>
        <v>0</v>
      </c>
      <c r="P270" s="1">
        <f>N270+O270</f>
        <v>22</v>
      </c>
      <c r="Q270" s="1">
        <f>IF(ISERROR(VLOOKUP(C270,$W$2:$X$105,2,FALSE)),0,VLOOKUP(C270,$W$2:$X$105,2,FALSE))</f>
        <v>0</v>
      </c>
      <c r="R270" s="1">
        <f>P270+Q270</f>
        <v>22</v>
      </c>
    </row>
    <row r="271" spans="1:18" x14ac:dyDescent="0.25">
      <c r="A271" s="1" t="s">
        <v>208</v>
      </c>
      <c r="B271" s="1" t="s">
        <v>388</v>
      </c>
      <c r="C271" s="1" t="str">
        <f>A271&amp;" "&amp;B271</f>
        <v>David Uppington</v>
      </c>
      <c r="D271" s="7">
        <v>31</v>
      </c>
      <c r="E271" s="7">
        <v>0</v>
      </c>
      <c r="F271" s="7">
        <f>IF(E271=" ",0+D271,D271+E271)</f>
        <v>31</v>
      </c>
      <c r="G271" s="1">
        <f>IF(ISERROR(VLOOKUP(C271,$AC$2:$AD$94,2,FALSE)),0,VLOOKUP(C271,$AC$2:$AD$94,2,FALSE))</f>
        <v>0</v>
      </c>
      <c r="H271" s="1">
        <f>F271+G271</f>
        <v>31</v>
      </c>
      <c r="I271" s="1">
        <f>IF(ISERROR(VLOOKUP(C271,$AF$2:$AG$94,2,FALSE)),0,VLOOKUP(C271,$AF$2:$AG$94,2,FALSE))</f>
        <v>0</v>
      </c>
      <c r="J271" s="1">
        <f>H271+I271</f>
        <v>31</v>
      </c>
      <c r="K271" s="1">
        <f>IF(ISERROR(VLOOKUP(C271,$AI$2:$AJ$95,2,FALSE)),0,VLOOKUP(C271,$AI$2:$AJ$95,2,FALSE))</f>
        <v>0</v>
      </c>
      <c r="L271" s="1">
        <f>J271+K271</f>
        <v>31</v>
      </c>
      <c r="M271" s="1">
        <f>IF(ISERROR(VLOOKUP(C271,$AL$2:$AM$95,2,FALSE)),0,VLOOKUP(C271,$AL$2:$AM$95,2,FALSE))</f>
        <v>0</v>
      </c>
      <c r="N271" s="1">
        <f>L271+M271</f>
        <v>31</v>
      </c>
      <c r="O271" s="1">
        <f>IF(ISERROR(VLOOKUP(C271,$AO$2:$AP$100,2,FALSE)),0,VLOOKUP(C271,$AO$2:$AP$100,2,FALSE))</f>
        <v>0</v>
      </c>
      <c r="P271" s="1">
        <f>N271+O271</f>
        <v>31</v>
      </c>
      <c r="Q271" s="1">
        <f>IF(ISERROR(VLOOKUP(C271,$W$2:$X$105,2,FALSE)),0,VLOOKUP(C271,$W$2:$X$105,2,FALSE))</f>
        <v>0</v>
      </c>
      <c r="R271" s="1">
        <f>P271+Q271</f>
        <v>31</v>
      </c>
    </row>
    <row r="272" spans="1:18" x14ac:dyDescent="0.25">
      <c r="A272" s="1" t="s">
        <v>53</v>
      </c>
      <c r="B272" s="1" t="s">
        <v>656</v>
      </c>
      <c r="C272" s="1" t="str">
        <f>A272&amp;" "&amp;B272</f>
        <v>Steve Vick</v>
      </c>
      <c r="D272" s="7">
        <v>26</v>
      </c>
      <c r="E272" s="7">
        <v>0</v>
      </c>
      <c r="F272" s="7">
        <f>IF(E272=" ",0+D272,D272+E272)</f>
        <v>26</v>
      </c>
      <c r="G272" s="1">
        <f>IF(ISERROR(VLOOKUP(C272,$AC$2:$AD$94,2,FALSE)),0,VLOOKUP(C272,$AC$2:$AD$94,2,FALSE))</f>
        <v>0</v>
      </c>
      <c r="H272" s="1">
        <f>F272+G272</f>
        <v>26</v>
      </c>
      <c r="I272" s="1">
        <f>IF(ISERROR(VLOOKUP(C272,$AF$2:$AG$94,2,FALSE)),0,VLOOKUP(C272,$AF$2:$AG$94,2,FALSE))</f>
        <v>0</v>
      </c>
      <c r="J272" s="1">
        <f>H272+I272</f>
        <v>26</v>
      </c>
      <c r="K272" s="1">
        <f>IF(ISERROR(VLOOKUP(C272,$AI$2:$AJ$95,2,FALSE)),0,VLOOKUP(C272,$AI$2:$AJ$95,2,FALSE))</f>
        <v>0</v>
      </c>
      <c r="L272" s="1">
        <f>J272+K272</f>
        <v>26</v>
      </c>
      <c r="M272" s="1">
        <f>IF(ISERROR(VLOOKUP(C272,$AL$2:$AM$95,2,FALSE)),0,VLOOKUP(C272,$AL$2:$AM$95,2,FALSE))</f>
        <v>0</v>
      </c>
      <c r="N272" s="1">
        <f>L272+M272</f>
        <v>26</v>
      </c>
      <c r="O272" s="1">
        <f>IF(ISERROR(VLOOKUP(C272,$AO$2:$AP$100,2,FALSE)),0,VLOOKUP(C272,$AO$2:$AP$100,2,FALSE))</f>
        <v>0</v>
      </c>
      <c r="P272" s="1">
        <f>N272+O272</f>
        <v>26</v>
      </c>
      <c r="Q272" s="1">
        <f>IF(ISERROR(VLOOKUP(C272,$W$2:$X$105,2,FALSE)),0,VLOOKUP(C272,$W$2:$X$105,2,FALSE))</f>
        <v>0</v>
      </c>
      <c r="R272" s="1">
        <f>P272+Q272</f>
        <v>26</v>
      </c>
    </row>
    <row r="273" spans="1:18" x14ac:dyDescent="0.25">
      <c r="A273" s="1" t="s">
        <v>695</v>
      </c>
      <c r="B273" s="1" t="s">
        <v>141</v>
      </c>
      <c r="C273" s="1" t="str">
        <f>A273&amp;" "&amp;B273</f>
        <v>Anton Violi</v>
      </c>
      <c r="D273" s="7">
        <v>4</v>
      </c>
      <c r="E273" s="7">
        <v>1</v>
      </c>
      <c r="F273" s="7">
        <f>IF(E273=" ",0+D273,D273+E273)</f>
        <v>5</v>
      </c>
      <c r="G273" s="1">
        <f>IF(ISERROR(VLOOKUP(C273,$AC$2:$AD$94,2,FALSE)),0,VLOOKUP(C273,$AC$2:$AD$94,2,FALSE))</f>
        <v>2</v>
      </c>
      <c r="H273" s="1">
        <f>F273+G273</f>
        <v>7</v>
      </c>
      <c r="I273" s="1">
        <f>IF(ISERROR(VLOOKUP(C273,$AF$2:$AG$94,2,FALSE)),0,VLOOKUP(C273,$AF$2:$AG$94,2,FALSE))</f>
        <v>0</v>
      </c>
      <c r="J273" s="1">
        <f>H273+I273</f>
        <v>7</v>
      </c>
      <c r="K273" s="1">
        <f>IF(ISERROR(VLOOKUP(C273,$AI$2:$AJ$95,2,FALSE)),0,VLOOKUP(C273,$AI$2:$AJ$95,2,FALSE))</f>
        <v>0</v>
      </c>
      <c r="L273" s="1">
        <f>J273+K273</f>
        <v>7</v>
      </c>
      <c r="M273" s="1">
        <f>IF(ISERROR(VLOOKUP(C273,$AL$2:$AM$95,2,FALSE)),0,VLOOKUP(C273,$AL$2:$AM$95,2,FALSE))</f>
        <v>0</v>
      </c>
      <c r="N273" s="1">
        <f>L273+M273</f>
        <v>7</v>
      </c>
      <c r="O273" s="1">
        <f>IF(ISERROR(VLOOKUP(C273,$AO$2:$AP$100,2,FALSE)),0,VLOOKUP(C273,$AO$2:$AP$100,2,FALSE))</f>
        <v>0</v>
      </c>
      <c r="P273" s="1">
        <f>N273+O273</f>
        <v>7</v>
      </c>
      <c r="Q273" s="1">
        <f>IF(ISERROR(VLOOKUP(C273,$W$2:$X$105,2,FALSE)),0,VLOOKUP(C273,$W$2:$X$105,2,FALSE))</f>
        <v>0</v>
      </c>
      <c r="R273" s="1">
        <f>P273+Q273</f>
        <v>7</v>
      </c>
    </row>
    <row r="274" spans="1:18" x14ac:dyDescent="0.25">
      <c r="A274" s="1" t="s">
        <v>140</v>
      </c>
      <c r="B274" s="1" t="s">
        <v>141</v>
      </c>
      <c r="C274" s="1" t="str">
        <f>A274&amp;" "&amp;B274</f>
        <v>Vince Violi</v>
      </c>
      <c r="D274" s="7">
        <v>160</v>
      </c>
      <c r="E274" s="7">
        <v>15</v>
      </c>
      <c r="F274" s="7">
        <f>IF(E274=" ",0+D274,D274+E274)</f>
        <v>175</v>
      </c>
      <c r="G274" s="1">
        <f>IF(ISERROR(VLOOKUP(C274,$AC$2:$AD$94,2,FALSE)),0,VLOOKUP(C274,$AC$2:$AD$94,2,FALSE))</f>
        <v>20</v>
      </c>
      <c r="H274" s="1">
        <f>F274+G274</f>
        <v>195</v>
      </c>
      <c r="I274" s="1">
        <f>IF(ISERROR(VLOOKUP(C274,$AF$2:$AG$94,2,FALSE)),0,VLOOKUP(C274,$AF$2:$AG$94,2,FALSE))</f>
        <v>16</v>
      </c>
      <c r="J274" s="1">
        <f>H274+I274</f>
        <v>211</v>
      </c>
      <c r="K274" s="1">
        <f>IF(ISERROR(VLOOKUP(C274,$AI$2:$AJ$95,2,FALSE)),0,VLOOKUP(C274,$AI$2:$AJ$95,2,FALSE))</f>
        <v>19</v>
      </c>
      <c r="L274" s="1">
        <f>J274+K274</f>
        <v>230</v>
      </c>
      <c r="M274" s="1">
        <f>IF(ISERROR(VLOOKUP(C274,$AL$2:$AM$95,2,FALSE)),0,VLOOKUP(C274,$AL$2:$AM$95,2,FALSE))</f>
        <v>16</v>
      </c>
      <c r="N274" s="1">
        <f>L274+M274</f>
        <v>246</v>
      </c>
      <c r="O274" s="1">
        <f>IF(ISERROR(VLOOKUP(C274,$AO$2:$AP$100,2,FALSE)),0,VLOOKUP(C274,$AO$2:$AP$100,2,FALSE))</f>
        <v>0</v>
      </c>
      <c r="P274" s="1">
        <f>N274+O274</f>
        <v>246</v>
      </c>
      <c r="Q274" s="1">
        <f>IF(ISERROR(VLOOKUP(C274,$W$2:$X$105,2,FALSE)),0,VLOOKUP(C274,$W$2:$X$105,2,FALSE))</f>
        <v>0</v>
      </c>
      <c r="R274" s="1">
        <f>P274+Q274</f>
        <v>246</v>
      </c>
    </row>
    <row r="275" spans="1:18" x14ac:dyDescent="0.25">
      <c r="A275" s="1" t="s">
        <v>53</v>
      </c>
      <c r="B275" s="1" t="s">
        <v>269</v>
      </c>
      <c r="C275" s="1" t="str">
        <f>A275&amp;" "&amp;B275</f>
        <v>Steve Visentin</v>
      </c>
      <c r="D275" s="7">
        <v>17</v>
      </c>
      <c r="E275" s="7">
        <v>0</v>
      </c>
      <c r="F275" s="7">
        <f>IF(E275=" ",0+D275,D275+E275)</f>
        <v>17</v>
      </c>
      <c r="G275" s="1">
        <f>IF(ISERROR(VLOOKUP(C275,$AC$2:$AD$94,2,FALSE)),0,VLOOKUP(C275,$AC$2:$AD$94,2,FALSE))</f>
        <v>0</v>
      </c>
      <c r="H275" s="1">
        <f>F275+G275</f>
        <v>17</v>
      </c>
      <c r="I275" s="1">
        <f>IF(ISERROR(VLOOKUP(C275,$AF$2:$AG$94,2,FALSE)),0,VLOOKUP(C275,$AF$2:$AG$94,2,FALSE))</f>
        <v>0</v>
      </c>
      <c r="J275" s="1">
        <f>H275+I275</f>
        <v>17</v>
      </c>
      <c r="K275" s="1">
        <f>IF(ISERROR(VLOOKUP(C275,$AI$2:$AJ$95,2,FALSE)),0,VLOOKUP(C275,$AI$2:$AJ$95,2,FALSE))</f>
        <v>0</v>
      </c>
      <c r="L275" s="1">
        <f>J275+K275</f>
        <v>17</v>
      </c>
      <c r="M275" s="1">
        <f>IF(ISERROR(VLOOKUP(C275,$AL$2:$AM$95,2,FALSE)),0,VLOOKUP(C275,$AL$2:$AM$95,2,FALSE))</f>
        <v>0</v>
      </c>
      <c r="N275" s="1">
        <f>L275+M275</f>
        <v>17</v>
      </c>
      <c r="O275" s="1">
        <f>IF(ISERROR(VLOOKUP(C275,$AO$2:$AP$100,2,FALSE)),0,VLOOKUP(C275,$AO$2:$AP$100,2,FALSE))</f>
        <v>0</v>
      </c>
      <c r="P275" s="1">
        <f>N275+O275</f>
        <v>17</v>
      </c>
      <c r="Q275" s="1">
        <f>IF(ISERROR(VLOOKUP(C275,$W$2:$X$105,2,FALSE)),0,VLOOKUP(C275,$W$2:$X$105,2,FALSE))</f>
        <v>0</v>
      </c>
      <c r="R275" s="1">
        <f>P275+Q275</f>
        <v>17</v>
      </c>
    </row>
    <row r="276" spans="1:18" x14ac:dyDescent="0.25">
      <c r="A276" s="1" t="s">
        <v>159</v>
      </c>
      <c r="B276" s="1" t="s">
        <v>188</v>
      </c>
      <c r="C276" s="1" t="str">
        <f>A276&amp;" "&amp;B276</f>
        <v>Sam Wakefield</v>
      </c>
      <c r="D276" s="7">
        <v>27</v>
      </c>
      <c r="E276" s="7">
        <v>0</v>
      </c>
      <c r="F276" s="7">
        <f>IF(E276=" ",0+D276,D276+E276)</f>
        <v>27</v>
      </c>
      <c r="G276" s="1">
        <f>IF(ISERROR(VLOOKUP(C276,$AC$2:$AD$94,2,FALSE)),0,VLOOKUP(C276,$AC$2:$AD$94,2,FALSE))</f>
        <v>0</v>
      </c>
      <c r="H276" s="1">
        <f>F276+G276</f>
        <v>27</v>
      </c>
      <c r="I276" s="1">
        <f>IF(ISERROR(VLOOKUP(C276,$AF$2:$AG$94,2,FALSE)),0,VLOOKUP(C276,$AF$2:$AG$94,2,FALSE))</f>
        <v>0</v>
      </c>
      <c r="J276" s="1">
        <f>H276+I276</f>
        <v>27</v>
      </c>
      <c r="K276" s="1">
        <f>IF(ISERROR(VLOOKUP(C276,$AI$2:$AJ$95,2,FALSE)),0,VLOOKUP(C276,$AI$2:$AJ$95,2,FALSE))</f>
        <v>0</v>
      </c>
      <c r="L276" s="1">
        <f>J276+K276</f>
        <v>27</v>
      </c>
      <c r="M276" s="1">
        <f>IF(ISERROR(VLOOKUP(C276,$AL$2:$AM$95,2,FALSE)),0,VLOOKUP(C276,$AL$2:$AM$95,2,FALSE))</f>
        <v>0</v>
      </c>
      <c r="N276" s="1">
        <f>L276+M276</f>
        <v>27</v>
      </c>
      <c r="O276" s="1">
        <f>IF(ISERROR(VLOOKUP(C276,$AO$2:$AP$100,2,FALSE)),0,VLOOKUP(C276,$AO$2:$AP$100,2,FALSE))</f>
        <v>0</v>
      </c>
      <c r="P276" s="1">
        <f>N276+O276</f>
        <v>27</v>
      </c>
      <c r="Q276" s="1">
        <f>IF(ISERROR(VLOOKUP(C276,$W$2:$X$105,2,FALSE)),0,VLOOKUP(C276,$W$2:$X$105,2,FALSE))</f>
        <v>0</v>
      </c>
      <c r="R276" s="1">
        <f>P276+Q276</f>
        <v>27</v>
      </c>
    </row>
    <row r="277" spans="1:18" x14ac:dyDescent="0.25">
      <c r="A277" s="1" t="s">
        <v>785</v>
      </c>
      <c r="B277" s="1" t="s">
        <v>786</v>
      </c>
      <c r="C277" s="1" t="str">
        <f>A277&amp;" "&amp;B277</f>
        <v>Hayley Walding</v>
      </c>
      <c r="D277" s="7"/>
      <c r="E277" s="7"/>
      <c r="F277" s="7"/>
      <c r="G277" s="1">
        <f>IF(ISERROR(VLOOKUP(C277,$AC$2:$AD$94,2,FALSE)),0,VLOOKUP(C277,$AC$2:$AD$94,2,FALSE))</f>
        <v>3</v>
      </c>
      <c r="H277" s="1">
        <f>F277+G277</f>
        <v>3</v>
      </c>
      <c r="I277" s="1">
        <f>IF(ISERROR(VLOOKUP(C277,$AF$2:$AG$94,2,FALSE)),0,VLOOKUP(C277,$AF$2:$AG$94,2,FALSE))</f>
        <v>15</v>
      </c>
      <c r="J277" s="1">
        <f>H277+I277</f>
        <v>18</v>
      </c>
      <c r="K277" s="1">
        <f>IF(ISERROR(VLOOKUP(C277,$AI$2:$AJ$95,2,FALSE)),0,VLOOKUP(C277,$AI$2:$AJ$95,2,FALSE))</f>
        <v>4</v>
      </c>
      <c r="L277" s="1">
        <f>J277+K277</f>
        <v>22</v>
      </c>
      <c r="M277" s="1">
        <f>IF(ISERROR(VLOOKUP(C277,$AL$2:$AM$95,2,FALSE)),0,VLOOKUP(C277,$AL$2:$AM$95,2,FALSE))</f>
        <v>0</v>
      </c>
      <c r="N277" s="1">
        <f>L277+M277</f>
        <v>22</v>
      </c>
      <c r="O277" s="1">
        <f>IF(ISERROR(VLOOKUP(C277,$AO$2:$AP$100,2,FALSE)),0,VLOOKUP(C277,$AO$2:$AP$100,2,FALSE))</f>
        <v>0</v>
      </c>
      <c r="P277" s="1">
        <f>N277+O277</f>
        <v>22</v>
      </c>
      <c r="Q277" s="1">
        <f>IF(ISERROR(VLOOKUP(C277,$W$2:$X$105,2,FALSE)),0,VLOOKUP(C277,$W$2:$X$105,2,FALSE))</f>
        <v>0</v>
      </c>
      <c r="R277" s="1">
        <f>P277+Q277</f>
        <v>22</v>
      </c>
    </row>
    <row r="278" spans="1:18" x14ac:dyDescent="0.25">
      <c r="A278" s="1" t="s">
        <v>787</v>
      </c>
      <c r="B278" s="1" t="s">
        <v>786</v>
      </c>
      <c r="C278" s="1" t="str">
        <f>A278&amp;" "&amp;B278</f>
        <v>Kaleb Walding</v>
      </c>
      <c r="D278" s="7"/>
      <c r="E278" s="7"/>
      <c r="F278" s="7"/>
      <c r="G278" s="1">
        <f>IF(ISERROR(VLOOKUP(C278,$AC$2:$AD$94,2,FALSE)),0,VLOOKUP(C278,$AC$2:$AD$94,2,FALSE))</f>
        <v>6</v>
      </c>
      <c r="H278" s="1">
        <f>F278+G278</f>
        <v>6</v>
      </c>
      <c r="I278" s="1">
        <f>IF(ISERROR(VLOOKUP(C278,$AF$2:$AG$94,2,FALSE)),0,VLOOKUP(C278,$AF$2:$AG$94,2,FALSE))</f>
        <v>14</v>
      </c>
      <c r="J278" s="1">
        <f>H278+I278</f>
        <v>20</v>
      </c>
      <c r="K278" s="1">
        <f>IF(ISERROR(VLOOKUP(C278,$AI$2:$AJ$95,2,FALSE)),0,VLOOKUP(C278,$AI$2:$AJ$95,2,FALSE))</f>
        <v>0</v>
      </c>
      <c r="L278" s="1">
        <f>J278+K278</f>
        <v>20</v>
      </c>
      <c r="M278" s="1">
        <f>IF(ISERROR(VLOOKUP(C278,$AL$2:$AM$95,2,FALSE)),0,VLOOKUP(C278,$AL$2:$AM$95,2,FALSE))</f>
        <v>0</v>
      </c>
      <c r="N278" s="1">
        <f>L278+M278</f>
        <v>20</v>
      </c>
      <c r="O278" s="1">
        <f>IF(ISERROR(VLOOKUP(C278,$AO$2:$AP$100,2,FALSE)),0,VLOOKUP(C278,$AO$2:$AP$100,2,FALSE))</f>
        <v>0</v>
      </c>
      <c r="P278" s="1">
        <f>N278+O278</f>
        <v>20</v>
      </c>
      <c r="Q278" s="1">
        <f>IF(ISERROR(VLOOKUP(C278,$W$2:$X$105,2,FALSE)),0,VLOOKUP(C278,$W$2:$X$105,2,FALSE))</f>
        <v>0</v>
      </c>
      <c r="R278" s="1">
        <f>P278+Q278</f>
        <v>20</v>
      </c>
    </row>
    <row r="279" spans="1:18" x14ac:dyDescent="0.25">
      <c r="A279" s="1" t="s">
        <v>53</v>
      </c>
      <c r="B279" s="1" t="s">
        <v>144</v>
      </c>
      <c r="C279" s="1" t="str">
        <f>A279&amp;" "&amp;B279</f>
        <v>Steve Walkley</v>
      </c>
      <c r="D279" s="7">
        <v>288</v>
      </c>
      <c r="E279" s="7">
        <v>0</v>
      </c>
      <c r="F279" s="7">
        <f>IF(E279=" ",0+D279,D279+E279)</f>
        <v>288</v>
      </c>
      <c r="G279" s="1">
        <f>IF(ISERROR(VLOOKUP(C279,$AC$2:$AD$94,2,FALSE)),0,VLOOKUP(C279,$AC$2:$AD$94,2,FALSE))</f>
        <v>0</v>
      </c>
      <c r="H279" s="1">
        <f>F279+G279</f>
        <v>288</v>
      </c>
      <c r="I279" s="1">
        <f>IF(ISERROR(VLOOKUP(C279,$AF$2:$AG$94,2,FALSE)),0,VLOOKUP(C279,$AF$2:$AG$94,2,FALSE))</f>
        <v>0</v>
      </c>
      <c r="J279" s="1">
        <f>H279+I279</f>
        <v>288</v>
      </c>
      <c r="K279" s="1">
        <f>IF(ISERROR(VLOOKUP(C279,$AI$2:$AJ$95,2,FALSE)),0,VLOOKUP(C279,$AI$2:$AJ$95,2,FALSE))</f>
        <v>0</v>
      </c>
      <c r="L279" s="1">
        <f>J279+K279</f>
        <v>288</v>
      </c>
      <c r="M279" s="1">
        <f>IF(ISERROR(VLOOKUP(C279,$AL$2:$AM$95,2,FALSE)),0,VLOOKUP(C279,$AL$2:$AM$95,2,FALSE))</f>
        <v>0</v>
      </c>
      <c r="N279" s="1">
        <f>L279+M279</f>
        <v>288</v>
      </c>
      <c r="O279" s="1">
        <f>IF(ISERROR(VLOOKUP(C279,$AO$2:$AP$100,2,FALSE)),0,VLOOKUP(C279,$AO$2:$AP$100,2,FALSE))</f>
        <v>0</v>
      </c>
      <c r="P279" s="1">
        <f>N279+O279</f>
        <v>288</v>
      </c>
      <c r="Q279" s="1">
        <f>IF(ISERROR(VLOOKUP(C279,$W$2:$X$105,2,FALSE)),0,VLOOKUP(C279,$W$2:$X$105,2,FALSE))</f>
        <v>0</v>
      </c>
      <c r="R279" s="1">
        <f>P279+Q279</f>
        <v>288</v>
      </c>
    </row>
    <row r="280" spans="1:18" x14ac:dyDescent="0.25">
      <c r="A280" s="1" t="s">
        <v>146</v>
      </c>
      <c r="B280" s="1" t="s">
        <v>147</v>
      </c>
      <c r="C280" s="1" t="str">
        <f>A280&amp;" "&amp;B280</f>
        <v>Bruce Wallace</v>
      </c>
      <c r="D280" s="7">
        <v>642</v>
      </c>
      <c r="E280" s="7">
        <v>18</v>
      </c>
      <c r="F280" s="7">
        <f>IF(E280=" ",0+D280,D280+E280)</f>
        <v>660</v>
      </c>
      <c r="G280" s="1">
        <f>IF(ISERROR(VLOOKUP(C280,$AC$2:$AD$94,2,FALSE)),0,VLOOKUP(C280,$AC$2:$AD$94,2,FALSE))</f>
        <v>9</v>
      </c>
      <c r="H280" s="1">
        <f>F280+G280</f>
        <v>669</v>
      </c>
      <c r="I280" s="1">
        <f>IF(ISERROR(VLOOKUP(C280,$AF$2:$AG$94,2,FALSE)),0,VLOOKUP(C280,$AF$2:$AG$94,2,FALSE))</f>
        <v>19</v>
      </c>
      <c r="J280" s="1">
        <f>H280+I280</f>
        <v>688</v>
      </c>
      <c r="K280" s="1">
        <f>IF(ISERROR(VLOOKUP(C280,$AI$2:$AJ$95,2,FALSE)),0,VLOOKUP(C280,$AI$2:$AJ$95,2,FALSE))</f>
        <v>19</v>
      </c>
      <c r="L280" s="1">
        <f>J280+K280</f>
        <v>707</v>
      </c>
      <c r="M280" s="1">
        <f>IF(ISERROR(VLOOKUP(C280,$AL$2:$AM$95,2,FALSE)),0,VLOOKUP(C280,$AL$2:$AM$95,2,FALSE))</f>
        <v>21</v>
      </c>
      <c r="N280" s="1">
        <f>L280+M280</f>
        <v>728</v>
      </c>
      <c r="O280" s="1">
        <f>IF(ISERROR(VLOOKUP(C280,$AO$2:$AP$100,2,FALSE)),0,VLOOKUP(C280,$AO$2:$AP$100,2,FALSE))</f>
        <v>16</v>
      </c>
      <c r="P280" s="1">
        <f>N280+O280</f>
        <v>744</v>
      </c>
      <c r="Q280" s="1">
        <f>IF(ISERROR(VLOOKUP(C280,$W$2:$X$105,2,FALSE)),0,VLOOKUP(C280,$W$2:$X$105,2,FALSE))</f>
        <v>1</v>
      </c>
      <c r="R280" s="1">
        <f>P280+Q280</f>
        <v>745</v>
      </c>
    </row>
    <row r="281" spans="1:18" x14ac:dyDescent="0.25">
      <c r="A281" s="1" t="s">
        <v>149</v>
      </c>
      <c r="B281" s="1" t="s">
        <v>147</v>
      </c>
      <c r="C281" s="1" t="str">
        <f>A281&amp;" "&amp;B281</f>
        <v>Sandra Wallace</v>
      </c>
      <c r="D281" s="7">
        <v>74</v>
      </c>
      <c r="E281" s="7">
        <v>16</v>
      </c>
      <c r="F281" s="7">
        <f>IF(E281=" ",0+D281,D281+E281)</f>
        <v>90</v>
      </c>
      <c r="G281" s="1">
        <f>IF(ISERROR(VLOOKUP(C281,$AC$2:$AD$94,2,FALSE)),0,VLOOKUP(C281,$AC$2:$AD$94,2,FALSE))</f>
        <v>17</v>
      </c>
      <c r="H281" s="1">
        <f>F281+G281</f>
        <v>107</v>
      </c>
      <c r="I281" s="1">
        <f>IF(ISERROR(VLOOKUP(C281,$AF$2:$AG$94,2,FALSE)),0,VLOOKUP(C281,$AF$2:$AG$94,2,FALSE))</f>
        <v>17</v>
      </c>
      <c r="J281" s="1">
        <f>H281+I281</f>
        <v>124</v>
      </c>
      <c r="K281" s="1">
        <f>IF(ISERROR(VLOOKUP(C281,$AI$2:$AJ$95,2,FALSE)),0,VLOOKUP(C281,$AI$2:$AJ$95,2,FALSE))</f>
        <v>20</v>
      </c>
      <c r="L281" s="1">
        <f>J281+K281</f>
        <v>144</v>
      </c>
      <c r="M281" s="1">
        <f>IF(ISERROR(VLOOKUP(C281,$AL$2:$AM$95,2,FALSE)),0,VLOOKUP(C281,$AL$2:$AM$95,2,FALSE))</f>
        <v>21</v>
      </c>
      <c r="N281" s="1">
        <f>L281+M281</f>
        <v>165</v>
      </c>
      <c r="O281" s="1">
        <f>IF(ISERROR(VLOOKUP(C281,$AO$2:$AP$100,2,FALSE)),0,VLOOKUP(C281,$AO$2:$AP$100,2,FALSE))</f>
        <v>19</v>
      </c>
      <c r="P281" s="1">
        <f>N281+O281</f>
        <v>184</v>
      </c>
      <c r="Q281" s="1">
        <f>IF(ISERROR(VLOOKUP(C281,$W$2:$X$105,2,FALSE)),0,VLOOKUP(C281,$W$2:$X$105,2,FALSE))</f>
        <v>17</v>
      </c>
      <c r="R281" s="1">
        <f>P281+Q281</f>
        <v>201</v>
      </c>
    </row>
    <row r="282" spans="1:18" x14ac:dyDescent="0.25">
      <c r="A282" s="1" t="s">
        <v>948</v>
      </c>
      <c r="B282" s="1" t="s">
        <v>949</v>
      </c>
      <c r="C282" s="1" t="str">
        <f>A282&amp;" "&amp;B282</f>
        <v>Ramon Walton</v>
      </c>
      <c r="D282" s="7"/>
      <c r="E282" s="7"/>
      <c r="F282" s="7"/>
      <c r="G282" s="1"/>
      <c r="H282" s="1"/>
      <c r="I282" s="1"/>
      <c r="J282" s="1"/>
      <c r="K282" s="1"/>
      <c r="L282" s="1"/>
      <c r="M282" s="1">
        <f>IF(ISERROR(VLOOKUP(C282,$AL$2:$AM$95,2,FALSE)),0,VLOOKUP(C282,$AL$2:$AM$95,2,FALSE))</f>
        <v>9</v>
      </c>
      <c r="N282" s="1">
        <f>L282+M282</f>
        <v>9</v>
      </c>
      <c r="O282" s="1">
        <f>IF(ISERROR(VLOOKUP(C282,$AO$2:$AP$100,2,FALSE)),0,VLOOKUP(C282,$AO$2:$AP$100,2,FALSE))</f>
        <v>15</v>
      </c>
      <c r="P282" s="1">
        <f>N282+O282</f>
        <v>24</v>
      </c>
      <c r="Q282" s="1">
        <f>IF(ISERROR(VLOOKUP(C282,$W$2:$X$105,2,FALSE)),0,VLOOKUP(C282,$W$2:$X$105,2,FALSE))</f>
        <v>17</v>
      </c>
      <c r="R282" s="1">
        <f>P282+Q282</f>
        <v>41</v>
      </c>
    </row>
    <row r="283" spans="1:18" x14ac:dyDescent="0.25">
      <c r="A283" s="1" t="s">
        <v>104</v>
      </c>
      <c r="B283" s="1" t="s">
        <v>1067</v>
      </c>
      <c r="C283" s="1" t="s">
        <v>1039</v>
      </c>
      <c r="D283" s="7"/>
      <c r="E283" s="7"/>
      <c r="F283" s="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>
        <f>IF(ISERROR(VLOOKUP(C283,$W$2:$X$105,2,FALSE)),0,VLOOKUP(C283,$W$2:$X$105,2,FALSE))</f>
        <v>6</v>
      </c>
      <c r="R283" s="1">
        <f>P283+Q283</f>
        <v>6</v>
      </c>
    </row>
    <row r="284" spans="1:18" x14ac:dyDescent="0.25">
      <c r="A284" s="1" t="s">
        <v>77</v>
      </c>
      <c r="B284" s="1" t="s">
        <v>1068</v>
      </c>
      <c r="C284" s="1" t="s">
        <v>1038</v>
      </c>
      <c r="D284" s="7"/>
      <c r="E284" s="7"/>
      <c r="F284" s="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>
        <f>IF(ISERROR(VLOOKUP(C284,$W$2:$X$105,2,FALSE)),0,VLOOKUP(C284,$W$2:$X$105,2,FALSE))</f>
        <v>18</v>
      </c>
      <c r="R284" s="1">
        <f>P284+Q284</f>
        <v>18</v>
      </c>
    </row>
    <row r="285" spans="1:18" x14ac:dyDescent="0.25">
      <c r="A285" s="1" t="s">
        <v>444</v>
      </c>
      <c r="B285" s="1" t="s">
        <v>445</v>
      </c>
      <c r="C285" s="1" t="str">
        <f>A285&amp;" "&amp;B285</f>
        <v>Harold Wegener</v>
      </c>
      <c r="D285" s="7">
        <v>2</v>
      </c>
      <c r="E285" s="7">
        <v>0</v>
      </c>
      <c r="F285" s="7">
        <f>IF(E285=" ",0+D285,D285+E285)</f>
        <v>2</v>
      </c>
      <c r="G285" s="1">
        <f>IF(ISERROR(VLOOKUP(C285,$AC$2:$AD$94,2,FALSE)),0,VLOOKUP(C285,$AC$2:$AD$94,2,FALSE))</f>
        <v>0</v>
      </c>
      <c r="H285" s="1">
        <f>F285+G285</f>
        <v>2</v>
      </c>
      <c r="I285" s="1">
        <f>IF(ISERROR(VLOOKUP(C285,$AF$2:$AG$94,2,FALSE)),0,VLOOKUP(C285,$AF$2:$AG$94,2,FALSE))</f>
        <v>0</v>
      </c>
      <c r="J285" s="1">
        <f>H285+I285</f>
        <v>2</v>
      </c>
      <c r="K285" s="1">
        <f>IF(ISERROR(VLOOKUP(C285,$AI$2:$AJ$95,2,FALSE)),0,VLOOKUP(C285,$AI$2:$AJ$95,2,FALSE))</f>
        <v>0</v>
      </c>
      <c r="L285" s="1">
        <f>J285+K285</f>
        <v>2</v>
      </c>
      <c r="M285" s="1">
        <f>IF(ISERROR(VLOOKUP(C285,$AL$2:$AM$95,2,FALSE)),0,VLOOKUP(C285,$AL$2:$AM$95,2,FALSE))</f>
        <v>0</v>
      </c>
      <c r="N285" s="1">
        <f>L285+M285</f>
        <v>2</v>
      </c>
      <c r="O285" s="1">
        <f>IF(ISERROR(VLOOKUP(C285,$AO$2:$AP$100,2,FALSE)),0,VLOOKUP(C285,$AO$2:$AP$100,2,FALSE))</f>
        <v>0</v>
      </c>
      <c r="P285" s="1">
        <f>N285+O285</f>
        <v>2</v>
      </c>
      <c r="Q285" s="1">
        <f>IF(ISERROR(VLOOKUP(C285,$W$2:$X$105,2,FALSE)),0,VLOOKUP(C285,$W$2:$X$105,2,FALSE))</f>
        <v>0</v>
      </c>
      <c r="R285" s="1">
        <f>P285+Q285</f>
        <v>2</v>
      </c>
    </row>
    <row r="286" spans="1:18" x14ac:dyDescent="0.25">
      <c r="A286" s="1" t="s">
        <v>21</v>
      </c>
      <c r="B286" s="1" t="s">
        <v>220</v>
      </c>
      <c r="C286" s="1" t="str">
        <f>A286&amp;" "&amp;B286</f>
        <v>Brian Wells</v>
      </c>
      <c r="D286" s="7">
        <v>34</v>
      </c>
      <c r="E286" s="7">
        <v>0</v>
      </c>
      <c r="F286" s="7">
        <f>IF(E286=" ",0+D286,D286+E286)</f>
        <v>34</v>
      </c>
      <c r="G286" s="1">
        <f>IF(ISERROR(VLOOKUP(C286,$AC$2:$AD$94,2,FALSE)),0,VLOOKUP(C286,$AC$2:$AD$94,2,FALSE))</f>
        <v>0</v>
      </c>
      <c r="H286" s="1">
        <f>F286+G286</f>
        <v>34</v>
      </c>
      <c r="I286" s="1">
        <f>IF(ISERROR(VLOOKUP(C286,$AF$2:$AG$94,2,FALSE)),0,VLOOKUP(C286,$AF$2:$AG$94,2,FALSE))</f>
        <v>0</v>
      </c>
      <c r="J286" s="1">
        <f>H286+I286</f>
        <v>34</v>
      </c>
      <c r="K286" s="1">
        <f>IF(ISERROR(VLOOKUP(C286,$AI$2:$AJ$95,2,FALSE)),0,VLOOKUP(C286,$AI$2:$AJ$95,2,FALSE))</f>
        <v>0</v>
      </c>
      <c r="L286" s="1">
        <f>J286+K286</f>
        <v>34</v>
      </c>
      <c r="M286" s="1">
        <f>IF(ISERROR(VLOOKUP(C286,$AL$2:$AM$95,2,FALSE)),0,VLOOKUP(C286,$AL$2:$AM$95,2,FALSE))</f>
        <v>0</v>
      </c>
      <c r="N286" s="1">
        <f>L286+M286</f>
        <v>34</v>
      </c>
      <c r="O286" s="1">
        <f>IF(ISERROR(VLOOKUP(C286,$AO$2:$AP$100,2,FALSE)),0,VLOOKUP(C286,$AO$2:$AP$100,2,FALSE))</f>
        <v>0</v>
      </c>
      <c r="P286" s="1">
        <f>N286+O286</f>
        <v>34</v>
      </c>
      <c r="Q286" s="1">
        <f>IF(ISERROR(VLOOKUP(C286,$W$2:$X$105,2,FALSE)),0,VLOOKUP(C286,$W$2:$X$105,2,FALSE))</f>
        <v>0</v>
      </c>
      <c r="R286" s="1">
        <f>P286+Q286</f>
        <v>34</v>
      </c>
    </row>
    <row r="287" spans="1:18" x14ac:dyDescent="0.25">
      <c r="A287" s="1" t="s">
        <v>58</v>
      </c>
      <c r="B287" s="1" t="s">
        <v>220</v>
      </c>
      <c r="C287" s="1" t="str">
        <f>A287&amp;" "&amp;B287</f>
        <v>John Wells</v>
      </c>
      <c r="D287" s="7">
        <v>31</v>
      </c>
      <c r="E287" s="7">
        <v>0</v>
      </c>
      <c r="F287" s="7">
        <f>IF(E287=" ",0+D287,D287+E287)</f>
        <v>31</v>
      </c>
      <c r="G287" s="1">
        <f>IF(ISERROR(VLOOKUP(C287,$AC$2:$AD$94,2,FALSE)),0,VLOOKUP(C287,$AC$2:$AD$94,2,FALSE))</f>
        <v>0</v>
      </c>
      <c r="H287" s="1">
        <f>F287+G287</f>
        <v>31</v>
      </c>
      <c r="I287" s="1">
        <f>IF(ISERROR(VLOOKUP(C287,$AF$2:$AG$94,2,FALSE)),0,VLOOKUP(C287,$AF$2:$AG$94,2,FALSE))</f>
        <v>0</v>
      </c>
      <c r="J287" s="1">
        <f>H287+I287</f>
        <v>31</v>
      </c>
      <c r="K287" s="1">
        <f>IF(ISERROR(VLOOKUP(C287,$AI$2:$AJ$95,2,FALSE)),0,VLOOKUP(C287,$AI$2:$AJ$95,2,FALSE))</f>
        <v>0</v>
      </c>
      <c r="L287" s="1">
        <f>J287+K287</f>
        <v>31</v>
      </c>
      <c r="M287" s="1">
        <f>IF(ISERROR(VLOOKUP(C287,$AL$2:$AM$95,2,FALSE)),0,VLOOKUP(C287,$AL$2:$AM$95,2,FALSE))</f>
        <v>0</v>
      </c>
      <c r="N287" s="1">
        <f>L287+M287</f>
        <v>31</v>
      </c>
      <c r="O287" s="1">
        <f>IF(ISERROR(VLOOKUP(C287,$AO$2:$AP$100,2,FALSE)),0,VLOOKUP(C287,$AO$2:$AP$100,2,FALSE))</f>
        <v>0</v>
      </c>
      <c r="P287" s="1">
        <f>N287+O287</f>
        <v>31</v>
      </c>
      <c r="Q287" s="1">
        <f>IF(ISERROR(VLOOKUP(C287,$W$2:$X$105,2,FALSE)),0,VLOOKUP(C287,$W$2:$X$105,2,FALSE))</f>
        <v>0</v>
      </c>
      <c r="R287" s="1">
        <f>P287+Q287</f>
        <v>31</v>
      </c>
    </row>
    <row r="288" spans="1:18" x14ac:dyDescent="0.25">
      <c r="A288" s="1" t="s">
        <v>389</v>
      </c>
      <c r="B288" s="1" t="s">
        <v>390</v>
      </c>
      <c r="C288" s="1" t="str">
        <f>A288&amp;" "&amp;B288</f>
        <v>Val West</v>
      </c>
      <c r="D288" s="7">
        <v>70</v>
      </c>
      <c r="E288" s="7">
        <v>16</v>
      </c>
      <c r="F288" s="7">
        <f>IF(E288=" ",0+D288,D288+E288)</f>
        <v>86</v>
      </c>
      <c r="G288" s="1">
        <f>IF(ISERROR(VLOOKUP(C288,$AC$2:$AD$94,2,FALSE)),0,VLOOKUP(C288,$AC$2:$AD$94,2,FALSE))</f>
        <v>16</v>
      </c>
      <c r="H288" s="1">
        <f>F288+G288</f>
        <v>102</v>
      </c>
      <c r="I288" s="1">
        <f>IF(ISERROR(VLOOKUP(C288,$AF$2:$AG$94,2,FALSE)),0,VLOOKUP(C288,$AF$2:$AG$94,2,FALSE))</f>
        <v>15</v>
      </c>
      <c r="J288" s="1">
        <f>H288+I288</f>
        <v>117</v>
      </c>
      <c r="K288" s="1">
        <f>IF(ISERROR(VLOOKUP(C288,$AI$2:$AJ$95,2,FALSE)),0,VLOOKUP(C288,$AI$2:$AJ$95,2,FALSE))</f>
        <v>0</v>
      </c>
      <c r="L288" s="1">
        <f>J288+K288</f>
        <v>117</v>
      </c>
      <c r="M288" s="1">
        <f>IF(ISERROR(VLOOKUP(C288,$AL$2:$AM$95,2,FALSE)),0,VLOOKUP(C288,$AL$2:$AM$95,2,FALSE))</f>
        <v>0</v>
      </c>
      <c r="N288" s="1">
        <f>L288+M288</f>
        <v>117</v>
      </c>
      <c r="O288" s="1">
        <f>IF(ISERROR(VLOOKUP(C288,$AO$2:$AP$100,2,FALSE)),0,VLOOKUP(C288,$AO$2:$AP$100,2,FALSE))</f>
        <v>0</v>
      </c>
      <c r="P288" s="1">
        <f>N288+O288</f>
        <v>117</v>
      </c>
      <c r="Q288" s="1">
        <f>IF(ISERROR(VLOOKUP(C288,$W$2:$X$105,2,FALSE)),0,VLOOKUP(C288,$W$2:$X$105,2,FALSE))</f>
        <v>0</v>
      </c>
      <c r="R288" s="1">
        <f>P288+Q288</f>
        <v>117</v>
      </c>
    </row>
    <row r="289" spans="1:18" x14ac:dyDescent="0.25">
      <c r="A289" s="1" t="s">
        <v>151</v>
      </c>
      <c r="B289" s="1" t="s">
        <v>152</v>
      </c>
      <c r="C289" s="1" t="str">
        <f>A289&amp;" "&amp;B289</f>
        <v>Josh Wiles</v>
      </c>
      <c r="D289" s="7">
        <v>33</v>
      </c>
      <c r="E289" s="7">
        <v>0</v>
      </c>
      <c r="F289" s="7">
        <f>IF(E289=" ",0+D289,D289+E289)</f>
        <v>33</v>
      </c>
      <c r="G289" s="1">
        <f>IF(ISERROR(VLOOKUP(C289,$AC$2:$AD$94,2,FALSE)),0,VLOOKUP(C289,$AC$2:$AD$94,2,FALSE))</f>
        <v>9</v>
      </c>
      <c r="H289" s="1">
        <f>F289+G289</f>
        <v>42</v>
      </c>
      <c r="I289" s="1">
        <f>IF(ISERROR(VLOOKUP(C289,$AF$2:$AG$94,2,FALSE)),0,VLOOKUP(C289,$AF$2:$AG$94,2,FALSE))</f>
        <v>7</v>
      </c>
      <c r="J289" s="1">
        <f>H289+I289</f>
        <v>49</v>
      </c>
      <c r="K289" s="1">
        <f>IF(ISERROR(VLOOKUP(C289,$AI$2:$AJ$95,2,FALSE)),0,VLOOKUP(C289,$AI$2:$AJ$95,2,FALSE))</f>
        <v>0</v>
      </c>
      <c r="L289" s="1">
        <f>J289+K289</f>
        <v>49</v>
      </c>
      <c r="M289" s="1">
        <f>IF(ISERROR(VLOOKUP(C289,$AL$2:$AM$95,2,FALSE)),0,VLOOKUP(C289,$AL$2:$AM$95,2,FALSE))</f>
        <v>14</v>
      </c>
      <c r="N289" s="1">
        <f>L289+M289</f>
        <v>63</v>
      </c>
      <c r="O289" s="1">
        <f>IF(ISERROR(VLOOKUP(C289,$AO$2:$AP$100,2,FALSE)),0,VLOOKUP(C289,$AO$2:$AP$100,2,FALSE))</f>
        <v>4</v>
      </c>
      <c r="P289" s="1">
        <f>N289+O289</f>
        <v>67</v>
      </c>
      <c r="Q289" s="1">
        <f>IF(ISERROR(VLOOKUP(C289,$W$2:$X$105,2,FALSE)),0,VLOOKUP(C289,$W$2:$X$105,2,FALSE))</f>
        <v>1</v>
      </c>
      <c r="R289" s="1">
        <f>P289+Q289</f>
        <v>68</v>
      </c>
    </row>
    <row r="290" spans="1:18" x14ac:dyDescent="0.25">
      <c r="A290" s="1" t="s">
        <v>158</v>
      </c>
      <c r="B290" s="1" t="s">
        <v>172</v>
      </c>
      <c r="C290" s="1" t="str">
        <f>A290&amp;" "&amp;B290</f>
        <v>Tania Wilkinson</v>
      </c>
      <c r="D290" s="7">
        <v>3</v>
      </c>
      <c r="E290" s="7">
        <v>0</v>
      </c>
      <c r="F290" s="7">
        <f>IF(E290=" ",0+D290,D290+E290)</f>
        <v>3</v>
      </c>
      <c r="G290" s="1">
        <f>IF(ISERROR(VLOOKUP(C290,$AC$2:$AD$94,2,FALSE)),0,VLOOKUP(C290,$AC$2:$AD$94,2,FALSE))</f>
        <v>0</v>
      </c>
      <c r="H290" s="1">
        <f>F290+G290</f>
        <v>3</v>
      </c>
      <c r="I290" s="1">
        <f>IF(ISERROR(VLOOKUP(C290,$AF$2:$AG$94,2,FALSE)),0,VLOOKUP(C290,$AF$2:$AG$94,2,FALSE))</f>
        <v>0</v>
      </c>
      <c r="J290" s="1">
        <f>H290+I290</f>
        <v>3</v>
      </c>
      <c r="K290" s="1">
        <f>IF(ISERROR(VLOOKUP(C290,$AI$2:$AJ$95,2,FALSE)),0,VLOOKUP(C290,$AI$2:$AJ$95,2,FALSE))</f>
        <v>0</v>
      </c>
      <c r="L290" s="1">
        <f>J290+K290</f>
        <v>3</v>
      </c>
      <c r="M290" s="1">
        <f>IF(ISERROR(VLOOKUP(C290,$AL$2:$AM$95,2,FALSE)),0,VLOOKUP(C290,$AL$2:$AM$95,2,FALSE))</f>
        <v>0</v>
      </c>
      <c r="N290" s="1">
        <f>L290+M290</f>
        <v>3</v>
      </c>
      <c r="O290" s="1">
        <f>IF(ISERROR(VLOOKUP(C290,$AO$2:$AP$100,2,FALSE)),0,VLOOKUP(C290,$AO$2:$AP$100,2,FALSE))</f>
        <v>0</v>
      </c>
      <c r="P290" s="1">
        <f>N290+O290</f>
        <v>3</v>
      </c>
      <c r="Q290" s="1">
        <f>IF(ISERROR(VLOOKUP(C290,$W$2:$X$105,2,FALSE)),0,VLOOKUP(C290,$W$2:$X$105,2,FALSE))</f>
        <v>0</v>
      </c>
      <c r="R290" s="1">
        <f>P290+Q290</f>
        <v>3</v>
      </c>
    </row>
    <row r="291" spans="1:18" x14ac:dyDescent="0.25">
      <c r="A291" s="1" t="s">
        <v>375</v>
      </c>
      <c r="B291" s="1" t="s">
        <v>170</v>
      </c>
      <c r="C291" s="1" t="str">
        <f>A291&amp;" "&amp;B291</f>
        <v>Justin Williams</v>
      </c>
      <c r="D291" s="7">
        <v>23</v>
      </c>
      <c r="E291" s="7">
        <v>0</v>
      </c>
      <c r="F291" s="7">
        <f>IF(E291=" ",0+D291,D291+E291)</f>
        <v>23</v>
      </c>
      <c r="G291" s="1">
        <f>IF(ISERROR(VLOOKUP(C291,$AC$2:$AD$94,2,FALSE)),0,VLOOKUP(C291,$AC$2:$AD$94,2,FALSE))</f>
        <v>0</v>
      </c>
      <c r="H291" s="1">
        <f>F291+G291</f>
        <v>23</v>
      </c>
      <c r="I291" s="1">
        <f>IF(ISERROR(VLOOKUP(C291,$AF$2:$AG$94,2,FALSE)),0,VLOOKUP(C291,$AF$2:$AG$94,2,FALSE))</f>
        <v>0</v>
      </c>
      <c r="J291" s="1">
        <f>H291+I291</f>
        <v>23</v>
      </c>
      <c r="K291" s="1">
        <f>IF(ISERROR(VLOOKUP(C291,$AI$2:$AJ$95,2,FALSE)),0,VLOOKUP(C291,$AI$2:$AJ$95,2,FALSE))</f>
        <v>0</v>
      </c>
      <c r="L291" s="1">
        <f>J291+K291</f>
        <v>23</v>
      </c>
      <c r="M291" s="1">
        <f>IF(ISERROR(VLOOKUP(C291,$AL$2:$AM$95,2,FALSE)),0,VLOOKUP(C291,$AL$2:$AM$95,2,FALSE))</f>
        <v>0</v>
      </c>
      <c r="N291" s="1">
        <f>L291+M291</f>
        <v>23</v>
      </c>
      <c r="O291" s="1">
        <f>IF(ISERROR(VLOOKUP(C291,$AO$2:$AP$100,2,FALSE)),0,VLOOKUP(C291,$AO$2:$AP$100,2,FALSE))</f>
        <v>0</v>
      </c>
      <c r="P291" s="1">
        <f>N291+O291</f>
        <v>23</v>
      </c>
      <c r="Q291" s="1">
        <f>IF(ISERROR(VLOOKUP(C291,$W$2:$X$105,2,FALSE)),0,VLOOKUP(C291,$W$2:$X$105,2,FALSE))</f>
        <v>0</v>
      </c>
      <c r="R291" s="1">
        <f>P291+Q291</f>
        <v>23</v>
      </c>
    </row>
    <row r="292" spans="1:18" x14ac:dyDescent="0.25">
      <c r="A292" s="1" t="s">
        <v>169</v>
      </c>
      <c r="B292" s="1" t="s">
        <v>170</v>
      </c>
      <c r="C292" s="1" t="str">
        <f>A292&amp;" "&amp;B292</f>
        <v>Paul Williams</v>
      </c>
      <c r="D292" s="7">
        <v>71</v>
      </c>
      <c r="E292" s="7">
        <v>0</v>
      </c>
      <c r="F292" s="7">
        <f>IF(E292=" ",0+D292,D292+E292)</f>
        <v>71</v>
      </c>
      <c r="G292" s="1">
        <f>IF(ISERROR(VLOOKUP(C292,$AC$2:$AD$94,2,FALSE)),0,VLOOKUP(C292,$AC$2:$AD$94,2,FALSE))</f>
        <v>0</v>
      </c>
      <c r="H292" s="1">
        <f>F292+G292</f>
        <v>71</v>
      </c>
      <c r="I292" s="1">
        <f>IF(ISERROR(VLOOKUP(C292,$AF$2:$AG$94,2,FALSE)),0,VLOOKUP(C292,$AF$2:$AG$94,2,FALSE))</f>
        <v>0</v>
      </c>
      <c r="J292" s="1">
        <f>H292+I292</f>
        <v>71</v>
      </c>
      <c r="K292" s="1">
        <f>IF(ISERROR(VLOOKUP(C292,$AI$2:$AJ$95,2,FALSE)),0,VLOOKUP(C292,$AI$2:$AJ$95,2,FALSE))</f>
        <v>0</v>
      </c>
      <c r="L292" s="1">
        <f>J292+K292</f>
        <v>71</v>
      </c>
      <c r="M292" s="1">
        <f>IF(ISERROR(VLOOKUP(C292,$AL$2:$AM$95,2,FALSE)),0,VLOOKUP(C292,$AL$2:$AM$95,2,FALSE))</f>
        <v>0</v>
      </c>
      <c r="N292" s="1">
        <f>L292+M292</f>
        <v>71</v>
      </c>
      <c r="O292" s="1">
        <f>IF(ISERROR(VLOOKUP(C292,$AO$2:$AP$100,2,FALSE)),0,VLOOKUP(C292,$AO$2:$AP$100,2,FALSE))</f>
        <v>0</v>
      </c>
      <c r="P292" s="1">
        <f>N292+O292</f>
        <v>71</v>
      </c>
      <c r="Q292" s="1">
        <f>IF(ISERROR(VLOOKUP(C292,$W$2:$X$105,2,FALSE)),0,VLOOKUP(C292,$W$2:$X$105,2,FALSE))</f>
        <v>0</v>
      </c>
      <c r="R292" s="1">
        <f>P292+Q292</f>
        <v>71</v>
      </c>
    </row>
    <row r="293" spans="1:18" x14ac:dyDescent="0.25">
      <c r="A293" s="1" t="s">
        <v>173</v>
      </c>
      <c r="B293" s="1" t="s">
        <v>174</v>
      </c>
      <c r="C293" s="1" t="str">
        <f>A293&amp;" "&amp;B293</f>
        <v>George Wilson</v>
      </c>
      <c r="D293" s="7">
        <v>11</v>
      </c>
      <c r="E293" s="7">
        <v>0</v>
      </c>
      <c r="F293" s="7">
        <f>IF(E293=" ",0+D293,D293+E293)</f>
        <v>11</v>
      </c>
      <c r="G293" s="1">
        <f>IF(ISERROR(VLOOKUP(C293,$AC$2:$AD$94,2,FALSE)),0,VLOOKUP(C293,$AC$2:$AD$94,2,FALSE))</f>
        <v>0</v>
      </c>
      <c r="H293" s="1">
        <f>F293+G293</f>
        <v>11</v>
      </c>
      <c r="I293" s="1">
        <f>IF(ISERROR(VLOOKUP(C293,$AF$2:$AG$94,2,FALSE)),0,VLOOKUP(C293,$AF$2:$AG$94,2,FALSE))</f>
        <v>0</v>
      </c>
      <c r="J293" s="1">
        <f>H293+I293</f>
        <v>11</v>
      </c>
      <c r="K293" s="1">
        <f>IF(ISERROR(VLOOKUP(C293,$AI$2:$AJ$95,2,FALSE)),0,VLOOKUP(C293,$AI$2:$AJ$95,2,FALSE))</f>
        <v>0</v>
      </c>
      <c r="L293" s="1">
        <f>J293+K293</f>
        <v>11</v>
      </c>
      <c r="M293" s="1">
        <f>IF(ISERROR(VLOOKUP(C293,$AL$2:$AM$95,2,FALSE)),0,VLOOKUP(C293,$AL$2:$AM$95,2,FALSE))</f>
        <v>0</v>
      </c>
      <c r="N293" s="1">
        <f>L293+M293</f>
        <v>11</v>
      </c>
      <c r="O293" s="1">
        <f>IF(ISERROR(VLOOKUP(C293,$AO$2:$AP$100,2,FALSE)),0,VLOOKUP(C293,$AO$2:$AP$100,2,FALSE))</f>
        <v>0</v>
      </c>
      <c r="P293" s="1">
        <f>N293+O293</f>
        <v>11</v>
      </c>
      <c r="Q293" s="1">
        <f>IF(ISERROR(VLOOKUP(C293,$W$2:$X$105,2,FALSE)),0,VLOOKUP(C293,$W$2:$X$105,2,FALSE))</f>
        <v>0</v>
      </c>
      <c r="R293" s="1">
        <f>P293+Q293</f>
        <v>11</v>
      </c>
    </row>
    <row r="294" spans="1:18" x14ac:dyDescent="0.25">
      <c r="A294" s="1" t="s">
        <v>788</v>
      </c>
      <c r="B294" s="1" t="s">
        <v>174</v>
      </c>
      <c r="C294" s="1" t="str">
        <f>A294&amp;" "&amp;B294</f>
        <v>James Wilson</v>
      </c>
      <c r="D294" s="7"/>
      <c r="E294" s="7"/>
      <c r="F294" s="7"/>
      <c r="G294" s="1">
        <f>IF(ISERROR(VLOOKUP(C294,$AC$2:$AD$94,2,FALSE)),0,VLOOKUP(C294,$AC$2:$AD$94,2,FALSE))</f>
        <v>1</v>
      </c>
      <c r="H294" s="1">
        <f>F294+G294</f>
        <v>1</v>
      </c>
      <c r="I294" s="1">
        <f>IF(ISERROR(VLOOKUP(C294,$AF$2:$AG$94,2,FALSE)),0,VLOOKUP(C294,$AF$2:$AG$94,2,FALSE))</f>
        <v>10</v>
      </c>
      <c r="J294" s="1">
        <f>H294+I294</f>
        <v>11</v>
      </c>
      <c r="K294" s="1">
        <f>IF(ISERROR(VLOOKUP(C294,$AI$2:$AJ$95,2,FALSE)),0,VLOOKUP(C294,$AI$2:$AJ$95,2,FALSE))</f>
        <v>4</v>
      </c>
      <c r="L294" s="1">
        <f>J294+K294</f>
        <v>15</v>
      </c>
      <c r="M294" s="1">
        <f>IF(ISERROR(VLOOKUP(C294,$AL$2:$AM$95,2,FALSE)),0,VLOOKUP(C294,$AL$2:$AM$95,2,FALSE))</f>
        <v>0</v>
      </c>
      <c r="N294" s="1">
        <f>L294+M294</f>
        <v>15</v>
      </c>
      <c r="O294" s="1">
        <f>IF(ISERROR(VLOOKUP(C294,$AO$2:$AP$100,2,FALSE)),0,VLOOKUP(C294,$AO$2:$AP$100,2,FALSE))</f>
        <v>0</v>
      </c>
      <c r="P294" s="1">
        <f>N294+O294</f>
        <v>15</v>
      </c>
      <c r="Q294" s="1">
        <f>IF(ISERROR(VLOOKUP(C294,$W$2:$X$105,2,FALSE)),0,VLOOKUP(C294,$W$2:$X$105,2,FALSE))</f>
        <v>0</v>
      </c>
      <c r="R294" s="1">
        <f>P294+Q294</f>
        <v>15</v>
      </c>
    </row>
    <row r="295" spans="1:18" x14ac:dyDescent="0.25">
      <c r="A295" s="1" t="s">
        <v>169</v>
      </c>
      <c r="B295" s="1" t="s">
        <v>174</v>
      </c>
      <c r="C295" s="1" t="str">
        <f>A295&amp;" "&amp;B295</f>
        <v>Paul Wilson</v>
      </c>
      <c r="D295" s="7">
        <v>0</v>
      </c>
      <c r="E295" s="7">
        <v>14</v>
      </c>
      <c r="F295" s="7">
        <f>IF(E295=" ",0+D295,D295+E295)</f>
        <v>14</v>
      </c>
      <c r="G295" s="1">
        <f>IF(ISERROR(VLOOKUP(C295,$AC$2:$AD$94,2,FALSE)),0,VLOOKUP(C295,$AC$2:$AD$94,2,FALSE))</f>
        <v>16</v>
      </c>
      <c r="H295" s="1">
        <f>F295+G295</f>
        <v>30</v>
      </c>
      <c r="I295" s="1">
        <f>IF(ISERROR(VLOOKUP(C295,$AF$2:$AG$94,2,FALSE)),0,VLOOKUP(C295,$AF$2:$AG$94,2,FALSE))</f>
        <v>18</v>
      </c>
      <c r="J295" s="1">
        <f>H295+I295</f>
        <v>48</v>
      </c>
      <c r="K295" s="1">
        <f>IF(ISERROR(VLOOKUP(C295,$AI$2:$AJ$95,2,FALSE)),0,VLOOKUP(C295,$AI$2:$AJ$95,2,FALSE))</f>
        <v>20</v>
      </c>
      <c r="L295" s="1">
        <f>J295+K295</f>
        <v>68</v>
      </c>
      <c r="M295" s="1">
        <f>IF(ISERROR(VLOOKUP(C295,$AL$2:$AM$95,2,FALSE)),0,VLOOKUP(C295,$AL$2:$AM$95,2,FALSE))</f>
        <v>20</v>
      </c>
      <c r="N295" s="1">
        <f>L295+M295</f>
        <v>88</v>
      </c>
      <c r="O295" s="1">
        <f>IF(ISERROR(VLOOKUP(C295,$AO$2:$AP$100,2,FALSE)),0,VLOOKUP(C295,$AO$2:$AP$100,2,FALSE))</f>
        <v>19</v>
      </c>
      <c r="P295" s="1">
        <f>N295+O295</f>
        <v>107</v>
      </c>
      <c r="Q295" s="1">
        <f>IF(ISERROR(VLOOKUP(C295,$W$2:$X$105,2,FALSE)),0,VLOOKUP(C295,$W$2:$X$105,2,FALSE))</f>
        <v>18</v>
      </c>
      <c r="R295" s="1">
        <f>P295+Q295</f>
        <v>125</v>
      </c>
    </row>
    <row r="296" spans="1:18" x14ac:dyDescent="0.25">
      <c r="A296" s="1" t="s">
        <v>208</v>
      </c>
      <c r="B296" s="1" t="s">
        <v>189</v>
      </c>
      <c r="C296" s="1" t="str">
        <f>A296&amp;" "&amp;B296</f>
        <v>David Young</v>
      </c>
      <c r="D296" s="7">
        <v>5</v>
      </c>
      <c r="E296" s="7">
        <v>2</v>
      </c>
      <c r="F296" s="7">
        <f>IF(E296=" ",0+D296,D296+E296)</f>
        <v>7</v>
      </c>
      <c r="G296" s="1">
        <f>IF(ISERROR(VLOOKUP(C296,$AC$2:$AD$94,2,FALSE)),0,VLOOKUP(C296,$AC$2:$AD$94,2,FALSE))</f>
        <v>0</v>
      </c>
      <c r="H296" s="1">
        <f>F296+G296</f>
        <v>7</v>
      </c>
      <c r="I296" s="1">
        <f>IF(ISERROR(VLOOKUP(C296,$AF$2:$AG$94,2,FALSE)),0,VLOOKUP(C296,$AF$2:$AG$94,2,FALSE))</f>
        <v>0</v>
      </c>
      <c r="J296" s="1">
        <f>H296+I296</f>
        <v>7</v>
      </c>
      <c r="K296" s="1">
        <f>IF(ISERROR(VLOOKUP(C296,$AI$2:$AJ$95,2,FALSE)),0,VLOOKUP(C296,$AI$2:$AJ$95,2,FALSE))</f>
        <v>0</v>
      </c>
      <c r="L296" s="1">
        <f>J296+K296</f>
        <v>7</v>
      </c>
      <c r="M296" s="1">
        <f>IF(ISERROR(VLOOKUP(C296,$AL$2:$AM$95,2,FALSE)),0,VLOOKUP(C296,$AL$2:$AM$95,2,FALSE))</f>
        <v>0</v>
      </c>
      <c r="N296" s="1">
        <f>L296+M296</f>
        <v>7</v>
      </c>
      <c r="O296" s="1">
        <f>IF(ISERROR(VLOOKUP(C296,$AO$2:$AP$100,2,FALSE)),0,VLOOKUP(C296,$AO$2:$AP$100,2,FALSE))</f>
        <v>0</v>
      </c>
      <c r="P296" s="1">
        <f>N296+O296</f>
        <v>7</v>
      </c>
      <c r="Q296" s="1">
        <f>IF(ISERROR(VLOOKUP(C296,$W$2:$X$105,2,FALSE)),0,VLOOKUP(C296,$W$2:$X$105,2,FALSE))</f>
        <v>0</v>
      </c>
      <c r="R296" s="1">
        <f>P296+Q296</f>
        <v>7</v>
      </c>
    </row>
    <row r="297" spans="1:18" x14ac:dyDescent="0.25">
      <c r="A297" s="1" t="s">
        <v>169</v>
      </c>
      <c r="B297" s="1" t="s">
        <v>189</v>
      </c>
      <c r="C297" s="1" t="str">
        <f>A297&amp;" "&amp;B297</f>
        <v>Paul Young</v>
      </c>
      <c r="D297" s="7">
        <v>80</v>
      </c>
      <c r="E297" s="7">
        <v>18</v>
      </c>
      <c r="F297" s="7">
        <f>IF(E297=" ",0+D297,D297+E297)</f>
        <v>98</v>
      </c>
      <c r="G297" s="1">
        <f>IF(ISERROR(VLOOKUP(C297,$AC$2:$AD$94,2,FALSE)),0,VLOOKUP(C297,$AC$2:$AD$94,2,FALSE))</f>
        <v>21</v>
      </c>
      <c r="H297" s="1">
        <f>F297+G297</f>
        <v>119</v>
      </c>
      <c r="I297" s="1">
        <f>IF(ISERROR(VLOOKUP(C297,$AF$2:$AG$94,2,FALSE)),0,VLOOKUP(C297,$AF$2:$AG$94,2,FALSE))</f>
        <v>19</v>
      </c>
      <c r="J297" s="1">
        <f>H297+I297</f>
        <v>138</v>
      </c>
      <c r="K297" s="1">
        <f>IF(ISERROR(VLOOKUP(C297,$AI$2:$AJ$95,2,FALSE)),0,VLOOKUP(C297,$AI$2:$AJ$95,2,FALSE))</f>
        <v>20</v>
      </c>
      <c r="L297" s="1">
        <f>J297+K297</f>
        <v>158</v>
      </c>
      <c r="M297" s="1">
        <f>IF(ISERROR(VLOOKUP(C297,$AL$2:$AM$95,2,FALSE)),0,VLOOKUP(C297,$AL$2:$AM$95,2,FALSE))</f>
        <v>16</v>
      </c>
      <c r="N297" s="1">
        <f>L297+M297</f>
        <v>174</v>
      </c>
      <c r="O297" s="1">
        <f>IF(ISERROR(VLOOKUP(C297,$AO$2:$AP$100,2,FALSE)),0,VLOOKUP(C297,$AO$2:$AP$100,2,FALSE))</f>
        <v>17</v>
      </c>
      <c r="P297" s="1">
        <f>N297+O297</f>
        <v>191</v>
      </c>
      <c r="Q297" s="1">
        <f>IF(ISERROR(VLOOKUP(C297,$W$2:$X$105,2,FALSE)),0,VLOOKUP(C297,$W$2:$X$105,2,FALSE))</f>
        <v>18</v>
      </c>
      <c r="R297" s="1">
        <f>P297+Q297</f>
        <v>209</v>
      </c>
    </row>
    <row r="298" spans="1:18" x14ac:dyDescent="0.25">
      <c r="A298" s="1" t="s">
        <v>169</v>
      </c>
      <c r="B298" s="1" t="s">
        <v>200</v>
      </c>
      <c r="C298" s="1" t="str">
        <f>A298&amp;" "&amp;B298</f>
        <v>Paul Zerella</v>
      </c>
      <c r="D298" s="7"/>
      <c r="E298" s="7"/>
      <c r="F298" s="7"/>
      <c r="G298" s="1">
        <f>IF(ISERROR(VLOOKUP(C298,$AC$2:$AD$94,2,FALSE)),0,VLOOKUP(C298,$AC$2:$AD$94,2,FALSE))</f>
        <v>0</v>
      </c>
      <c r="H298" s="1">
        <f>F298+G298</f>
        <v>0</v>
      </c>
      <c r="I298" s="1">
        <f>IF(ISERROR(VLOOKUP(C298,$AF$2:$AG$94,2,FALSE)),0,VLOOKUP(C298,$AF$2:$AG$94,2,FALSE))</f>
        <v>0</v>
      </c>
      <c r="J298" s="1">
        <f>H298+I298</f>
        <v>0</v>
      </c>
      <c r="K298" s="1">
        <f>IF(ISERROR(VLOOKUP(C298,$AI$2:$AJ$95,2,FALSE)),0,VLOOKUP(C298,$AI$2:$AJ$95,2,FALSE))</f>
        <v>0</v>
      </c>
      <c r="L298" s="1">
        <f>J298+K298</f>
        <v>0</v>
      </c>
      <c r="M298" s="1">
        <f>IF(ISERROR(VLOOKUP(C298,$AL$2:$AM$95,2,FALSE)),0,VLOOKUP(C298,$AL$2:$AM$95,2,FALSE))</f>
        <v>21</v>
      </c>
      <c r="N298" s="1">
        <f>L298+M298</f>
        <v>21</v>
      </c>
      <c r="O298" s="1">
        <f>IF(ISERROR(VLOOKUP(C298,$AO$2:$AP$100,2,FALSE)),0,VLOOKUP(C298,$AO$2:$AP$100,2,FALSE))</f>
        <v>0</v>
      </c>
      <c r="P298" s="1">
        <f>N298+O298</f>
        <v>21</v>
      </c>
      <c r="Q298" s="1">
        <f>IF(ISERROR(VLOOKUP(C298,$W$2:$X$105,2,FALSE)),0,VLOOKUP(C298,$W$2:$X$105,2,FALSE))</f>
        <v>18</v>
      </c>
      <c r="R298" s="1">
        <f>P298+Q298</f>
        <v>39</v>
      </c>
    </row>
    <row r="299" spans="1:18" x14ac:dyDescent="0.25">
      <c r="A299" s="1"/>
      <c r="B299" s="1"/>
      <c r="C299" s="1"/>
      <c r="D299" s="7"/>
      <c r="E299" s="7"/>
      <c r="F299" s="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5">
      <c r="A300" s="1"/>
      <c r="B300" s="1"/>
      <c r="C300" s="1"/>
      <c r="D300" s="7"/>
      <c r="E300" s="7"/>
      <c r="F300" s="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5">
      <c r="A301" s="1"/>
      <c r="B301" s="1"/>
      <c r="C301" s="1"/>
      <c r="D301" s="7"/>
      <c r="E301" s="7"/>
      <c r="F301" s="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5">
      <c r="A302" s="1"/>
      <c r="B302" s="1"/>
      <c r="C302" s="1"/>
      <c r="D302" s="7"/>
      <c r="E302" s="7"/>
      <c r="F302" s="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5">
      <c r="A303" s="1"/>
      <c r="B303" s="1"/>
      <c r="C303" s="1"/>
      <c r="D303" s="7"/>
      <c r="E303" s="7"/>
      <c r="F303" s="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5">
      <c r="A304" s="1"/>
      <c r="B304" s="1"/>
      <c r="C304" s="1"/>
      <c r="D304" s="7"/>
      <c r="E304" s="7"/>
      <c r="F304" s="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5">
      <c r="A305" s="1"/>
      <c r="B305" s="1"/>
      <c r="C305" s="1"/>
      <c r="D305" s="7"/>
      <c r="E305" s="7"/>
      <c r="F305" s="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5">
      <c r="A306" s="1"/>
      <c r="B306" s="1"/>
      <c r="C306" s="1"/>
      <c r="D306" s="7"/>
      <c r="E306" s="7"/>
      <c r="F306" s="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5">
      <c r="A307" s="1"/>
      <c r="B307" s="1"/>
      <c r="C307" s="1"/>
      <c r="D307" s="7"/>
      <c r="E307" s="7"/>
      <c r="F307" s="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5">
      <c r="A308" s="1"/>
      <c r="B308" s="1"/>
      <c r="C308" s="1"/>
      <c r="D308" s="7"/>
      <c r="E308" s="7"/>
      <c r="F308" s="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5">
      <c r="A309" s="1"/>
      <c r="B309" s="1"/>
      <c r="C309" s="1"/>
      <c r="D309" s="7"/>
      <c r="E309" s="7"/>
      <c r="F309" s="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5">
      <c r="A310" s="1"/>
      <c r="B310" s="1"/>
      <c r="C310" s="1"/>
      <c r="D310" s="7"/>
      <c r="E310" s="7"/>
      <c r="F310" s="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</sheetData>
  <sortState xmlns:xlrd2="http://schemas.microsoft.com/office/spreadsheetml/2017/richdata2" ref="A2:R298">
    <sortCondition ref="B2:B298"/>
    <sortCondition ref="A2:A298"/>
  </sortState>
  <mergeCells count="1">
    <mergeCell ref="AX1:AY1"/>
  </mergeCells>
  <dataValidations count="4">
    <dataValidation type="list" allowBlank="1" showInputMessage="1" showErrorMessage="1" sqref="AS109 AS171 AS54 AS29:AS32 AS80:AS81 AS97:AS99 AS111 AS115 AS135 AS113 AS158:AS163 AS173 AS179:AS180 AS200 AS211 AS130:AS133 AS153:AS155 AS42 AS89:AS91 AS94 AS69" xr:uid="{00000000-0002-0000-1200-000000000000}">
      <formula1>players1</formula1>
    </dataValidation>
    <dataValidation type="list" allowBlank="1" showInputMessage="1" showErrorMessage="1" sqref="AS215:AS218 AS177:AS178 AS174:AS175 AS165 AS116:AS123 AS100:AS103 AS74:AS76 AS57:AS60 AS203:AS210 AS136:AS152 AS95:AS96 AS82:AS88 AS62:AS63 AS78 AS156 AS125:AS129 AS71:AS72 AS212:AS213 AS112 AS44:AS53 AS55 AS110 AS105:AS106 AS134 AS38:AS41 AS172 AS167 AS33:AS36 AS181:AS189 AS191:AS199" xr:uid="{00000000-0002-0000-1200-000001000000}">
      <formula1>$C$2:$C$247</formula1>
    </dataValidation>
    <dataValidation type="list" allowBlank="1" showInputMessage="1" showErrorMessage="1" sqref="C296:C310 C2:C286" xr:uid="{8EA14EEE-FE68-4FD1-816F-D61EFEDEC506}">
      <formula1>satplayers</formula1>
    </dataValidation>
    <dataValidation type="list" allowBlank="1" showInputMessage="1" showErrorMessage="1" sqref="AS10:AS28 AS2:AS8" xr:uid="{00000000-0002-0000-1200-000002000000}">
      <formula1>$C$2:$C$310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59A2-8F68-4B2A-98CD-6FFD7D8B23A6}">
  <dimension ref="A1:BI194"/>
  <sheetViews>
    <sheetView topLeftCell="W1" workbookViewId="0">
      <selection activeCell="AO2" sqref="AO2:AO103"/>
    </sheetView>
  </sheetViews>
  <sheetFormatPr defaultRowHeight="15" x14ac:dyDescent="0.25"/>
  <cols>
    <col min="1" max="1" width="9" bestFit="1" customWidth="1"/>
    <col min="2" max="2" width="13.42578125" bestFit="1" customWidth="1"/>
    <col min="3" max="3" width="17.42578125" bestFit="1" customWidth="1"/>
    <col min="37" max="37" width="17.42578125" bestFit="1" customWidth="1"/>
  </cols>
  <sheetData>
    <row r="1" spans="1:41" x14ac:dyDescent="0.25">
      <c r="A1" s="5" t="s">
        <v>1006</v>
      </c>
      <c r="B1" s="5" t="s">
        <v>1007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J1" s="3"/>
      <c r="AK1" s="3"/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1" t="s">
        <v>1044</v>
      </c>
      <c r="B2" s="1" t="s">
        <v>1045</v>
      </c>
      <c r="C2" s="1" t="s">
        <v>1015</v>
      </c>
      <c r="D2" s="1">
        <v>-2</v>
      </c>
      <c r="E2" s="1">
        <v>-4</v>
      </c>
      <c r="F2" s="1">
        <v>-10</v>
      </c>
      <c r="G2" s="1">
        <v>-10</v>
      </c>
      <c r="H2" s="1">
        <v>-17</v>
      </c>
      <c r="I2" s="1">
        <v>3</v>
      </c>
      <c r="J2" s="1">
        <v>0</v>
      </c>
      <c r="K2" s="1">
        <v>7</v>
      </c>
      <c r="L2" s="1" t="s">
        <v>9</v>
      </c>
      <c r="M2" s="1">
        <v>0</v>
      </c>
      <c r="N2" s="1" t="s">
        <v>9</v>
      </c>
      <c r="O2" s="1" t="s">
        <v>9</v>
      </c>
      <c r="P2" s="1" t="s">
        <v>9</v>
      </c>
      <c r="Q2" s="1" t="s">
        <v>9</v>
      </c>
      <c r="R2" s="1" t="s">
        <v>9</v>
      </c>
      <c r="S2" s="1" t="s">
        <v>9</v>
      </c>
      <c r="T2" s="1" t="s">
        <v>9</v>
      </c>
      <c r="U2" s="1" t="s">
        <v>9</v>
      </c>
      <c r="V2" s="1" t="s">
        <v>9</v>
      </c>
      <c r="W2" s="1" t="s">
        <v>9</v>
      </c>
      <c r="X2" s="1" t="s">
        <v>9</v>
      </c>
      <c r="Y2" s="1">
        <v>-33</v>
      </c>
      <c r="Z2" s="1">
        <v>9</v>
      </c>
      <c r="AA2" s="1">
        <v>2</v>
      </c>
      <c r="AB2" s="1">
        <v>2</v>
      </c>
      <c r="AC2" s="1">
        <v>5</v>
      </c>
      <c r="AE2">
        <f>IF(ISERROR(VLOOKUP($C2,$A$114:$C$194,3,FALSE)=1),0,IF(VLOOKUP($C2,$A$114:$C$194,3,FALSE)=1,1,0))+IF(ISERROR(VLOOKUP($C2,$D$114:$F$194,3,FALSE)=1),0,IF(VLOOKUP($C2,$D$114:$F$194,3,FALSE)=1,1,0))+IF(ISERROR(VLOOKUP($C2,$G$114:$I$194,3,FALSE)=1),0,IF(VLOOKUP($C2,$G$114:$I$194,3,FALSE)=1,1,0))+IF(ISERROR(VLOOKUP($C2,$J$114:$L$194,3,FALSE)=1),0,IF(VLOOKUP($C2,$J$114:$L$194,3,FALSE)=1,1,0))+IF(ISERROR(VLOOKUP($C2,$M$114:$O$194,3,FALSE)=1),0,IF(VLOOKUP($C2,$M$114:$O$194,3,FALSE)=1,1,0))+IF(ISERROR(VLOOKUP($C2,$P$114:$R$194,3,FALSE)=1),0,IF(VLOOKUP($C2,$P$114:$R$194,3,FALSE)=1,1,0))+IF(ISERROR(VLOOKUP($C2,$S$114:$U$194,3,FALSE)=1),0,IF(VLOOKUP($C2,$S$114:$U$194,3,FALSE)=1,1,0))+IF(ISERROR(VLOOKUP($C2,$V$114:$X$194,3,FALSE)=1),0,IF(VLOOKUP($C2,$V$114:$X$194,3,FALSE)=1,1,0))+IF(ISERROR(VLOOKUP($C2,$Y$114:$AA$194,3,FALSE)=1),0,IF(VLOOKUP($C2,$Y$114:$AA$194,3,FALSE)=1,1,0))+IF(ISERROR(VLOOKUP($C2,$AB$114:$AD$194,3,FALSE)=1),0,IF(VLOOKUP($C2,$AB$114:$AD$194,3,FALSE)=1,1,0))+IF(ISERROR(VLOOKUP($C2,$AE$114:$AG$194,3,FALSE)=1),0,IF(VLOOKUP($C2,$AE$114:$AG$194,3,FALSE)=1,1,0))+IF(ISERROR(VLOOKUP($C2,$AH$114:$AJ$194,3,FALSE)=1),0,IF(VLOOKUP($C2,$AH$114:$AJ$194,3,FALSE)=1,1,0))+IF(ISERROR(VLOOKUP($C2,$AK$114:$AM$194,3,FALSE)=1),0,IF(VLOOKUP($C2,$AK$114:$AM$194,3,FALSE)=1,1,0))+IF(ISERROR(VLOOKUP($C2,$AN$114:$AP$194,3,FALSE)=1),0,IF(VLOOKUP($C2,$AN$114:$AP$194,3,FALSE)=1,1,0))+IF(ISERROR(VLOOKUP($C2,$AQ$114:$AS$194,3,FALSE)=1),0,IF(VLOOKUP($C2,$AQ$114:$AS$194,3,FALSE)=1,1,0))+IF(ISERROR(VLOOKUP($C2,$AT$114:$AV$194,3,FALSE)=1),0,IF(VLOOKUP($C2,$AT$114:$AV$194,3,FALSE)=1,1,0))+IF(ISERROR(VLOOKUP($C2,$AW$114:$AY$194,3,FALSE)=1),0,IF(VLOOKUP($C2,$AW$114:$AY$194,3,FALSE)=1,1,0))+IF(ISERROR(VLOOKUP($C2,$AZ$114:$BB$194,3,FALSE)=1),0,IF(VLOOKUP($C2,$AZ$114:$BB$194,3,FALSE)=1,1,0))+IF(ISERROR(VLOOKUP($C2,$BC$114:$BE$194,3,FALSE)=1),0,IF(VLOOKUP($C2,$BC$114:$BE$194,3,FALSE)=1,1,0))+IF(ISERROR(VLOOKUP($C2,$BF$114:$BH$194,3,FALSE)=1),0,IF(VLOOKUP($C2,$BF$114:$BH$194,3,FALSE)=1,1,0))+IF(ISERROR(VLOOKUP($C2,$BI$114:$BK$194,3,FALSE)=1),0,IF(VLOOKUP($C2,$BI$114:$BK$194,3,FALSE)=1,1,0))</f>
        <v>9</v>
      </c>
      <c r="AF2">
        <f>IF(ISERROR(VLOOKUP($C2,$A$114:$C$194,3,FALSE)=2),0,IF(VLOOKUP($C2,$A$114:$C$194,3,FALSE)=2,1,0))+IF(ISERROR(VLOOKUP($C2,$D$114:$F$194,3,FALSE)=2),0,IF(VLOOKUP($C2,$D$114:$F$194,3,FALSE)=2,1,0))+IF(ISERROR(VLOOKUP($C2,$G$114:$I$194,3,FALSE)=2),0,IF(VLOOKUP($C2,$G$114:$I$194,3,FALSE)=2,1,0))+IF(ISERROR(VLOOKUP($C2,$J$114:$L$194,3,FALSE)=2),0,IF(VLOOKUP($C2,$J$114:$L$194,3,FALSE)=2,1,0))+IF(ISERROR(VLOOKUP($C2,$M$114:$O$194,3,FALSE)=2),0,IF(VLOOKUP($C2,$M$114:$O$194,3,FALSE)=2,1,0))+IF(ISERROR(VLOOKUP($C2,$P$114:$R$194,3,FALSE)=2),0,IF(VLOOKUP($C2,$P$114:$R$194,3,FALSE)=2,1,0))+IF(ISERROR(VLOOKUP($C2,$S$114:$U$194,3,FALSE)=2),0,IF(VLOOKUP($C2,$S$114:$U$194,3,FALSE)=2,1,0))+IF(ISERROR(VLOOKUP($C2,$V$114:$X$194,3,FALSE)=2),0,IF(VLOOKUP($C2,$V$114:$X$194,3,FALSE)=2,1,0))+IF(ISERROR(VLOOKUP($C2,$Y$114:$AA$194,3,FALSE)=2),0,IF(VLOOKUP($C2,$Y$114:$AA$194,3,FALSE)=2,1,0))+IF(ISERROR(VLOOKUP($C2,$AB$114:$AD$194,3,FALSE)=2),0,IF(VLOOKUP($C2,$AB$114:$AD$194,3,FALSE)=2,1,0))+IF(ISERROR(VLOOKUP($C2,$AE$114:$AG$194,3,FALSE)=2),0,IF(VLOOKUP($C2,$AE$114:$AG$194,3,FALSE)=2,1,0))+IF(ISERROR(VLOOKUP($C2,$AH$114:$AJ$194,3,FALSE)=2),0,IF(VLOOKUP($C2,$AH$114:$AJ$194,3,FALSE)=2,1,0))+IF(ISERROR(VLOOKUP($C2,$AK$114:$AM$194,3,FALSE)=2),0,IF(VLOOKUP($C2,$AK$114:$AM$194,3,FALSE)=2,1,0))+IF(ISERROR(VLOOKUP($C2,$AN$114:$AP$194,3,FALSE)=2),0,IF(VLOOKUP($C2,$AN$114:$AP$194,3,FALSE)=2,1,0))+IF(ISERROR(VLOOKUP($C2,$AQ$114:$AS$194,3,FALSE)=2),0,IF(VLOOKUP($C2,$AQ$114:$AS$194,3,FALSE)=2,1,0))+IF(ISERROR(VLOOKUP($C2,$AT$114:$AV$194,3,FALSE)=2),0,IF(VLOOKUP($C2,$AT$114:$AV$194,3,FALSE)=2,1,0))+IF(ISERROR(VLOOKUP($C2,$AW$114:$AY$194,3,FALSE)=2),0,IF(VLOOKUP($C2,$AW$114:$AY$194,3,FALSE)=2,1,0))+IF(ISERROR(VLOOKUP($C2,$AZ$114:$BB$194,3,FALSE)=2),0,IF(VLOOKUP($C2,$AZ$114:$BB$194,3,FALSE)=2,1,0))+IF(ISERROR(VLOOKUP($C2,$BC$114:$BE$194,3,FALSE)=2),0,IF(VLOOKUP($C2,$BC$114:$BE$194,3,FALSE)=2,1,0))+IF(ISERROR(VLOOKUP($C2,$BF$114:$BH$194,3,FALSE)=2),0,IF(VLOOKUP($C2,$BF$114:$BH$194,3,FALSE)=2,1,0))+IF(ISERROR(VLOOKUP($C2,$BI$114:$BK$194,3,FALSE)=2),0,IF(VLOOKUP($C2,$BI$114:$BK$194,3,FALSE)=2,1,0))</f>
        <v>0</v>
      </c>
      <c r="AG2">
        <f>IF(ISERROR(VLOOKUP($C2,$A$114:$C$194,3,FALSE)=3),0,IF(VLOOKUP($C2,$A$114:$C$194,3,FALSE)=3,1,0))+IF(ISERROR(VLOOKUP($C2,$D$114:$F$194,3,FALSE)=3),0,IF(VLOOKUP($C2,$D$114:$F$194,3,FALSE)=3,1,0))+IF(ISERROR(VLOOKUP($C2,$G$114:$I$194,3,FALSE)=3),0,IF(VLOOKUP($C2,$G$114:$I$194,3,FALSE)=3,1,0))+IF(ISERROR(VLOOKUP($C2,$J$114:$L$194,3,FALSE)=3),0,IF(VLOOKUP($C2,$J$114:$L$194,3,FALSE)=3,1,0))+IF(ISERROR(VLOOKUP($C2,$M$114:$O$194,3,FALSE)=3),0,IF(VLOOKUP($C2,$M$114:$O$194,3,FALSE)=3,1,0))+IF(ISERROR(VLOOKUP($C2,$P$114:$R$194,3,FALSE)=3),0,IF(VLOOKUP($C2,$P$114:$R$194,3,FALSE)=3,1,0))+IF(ISERROR(VLOOKUP($C2,$S$114:$U$194,3,FALSE)=3),0,IF(VLOOKUP($C2,$S$114:$U$194,3,FALSE)=3,1,0))+IF(ISERROR(VLOOKUP($C2,$V$114:$X$194,3,FALSE)=3),0,IF(VLOOKUP($C2,$V$114:$X$194,3,FALSE)=3,1,0))+IF(ISERROR(VLOOKUP($C2,$Y$114:$AA$194,3,FALSE)=3),0,IF(VLOOKUP($C2,$Y$114:$AA$194,3,FALSE)=3,1,0))+IF(ISERROR(VLOOKUP($C2,$AB$114:$AD$194,3,FALSE)=3),0,IF(VLOOKUP($C2,$AB$114:$AD$194,3,FALSE)=3,1,0))+IF(ISERROR(VLOOKUP($C2,$AE$114:$AG$194,3,FALSE)=3),0,IF(VLOOKUP($C2,$AE$114:$AG$194,3,FALSE)=3,1,0))+IF(ISERROR(VLOOKUP($C2,$AH$114:$AJ$194,3,FALSE)=3),0,IF(VLOOKUP($C2,$AH$114:$AJ$194,3,FALSE)=3,1,0))+IF(ISERROR(VLOOKUP($C2,$AK$114:$AM$194,3,FALSE)=3),0,IF(VLOOKUP($C2,$AK$114:$AM$194,3,FALSE)=3,1,0))+IF(ISERROR(VLOOKUP($C2,$AN$114:$AP$194,3,FALSE)=3),0,IF(VLOOKUP($C2,$AN$114:$AP$194,3,FALSE)=3,1,0))+IF(ISERROR(VLOOKUP($C2,$AQ$114:$AS$194,3,FALSE)=3),0,IF(VLOOKUP($C2,$AQ$114:$AS$194,3,FALSE)=3,1,0))+IF(ISERROR(VLOOKUP($C2,$AT$114:$AV$194,3,FALSE)=3),0,IF(VLOOKUP($C2,$AT$114:$AV$194,3,FALSE)=3,1,0))+IF(ISERROR(VLOOKUP($C2,$AW$114:$AY$194,3,FALSE)=3),0,IF(VLOOKUP($C2,$AW$114:$AY$194,3,FALSE)=3,1,0))+IF(ISERROR(VLOOKUP($C2,$AZ$114:$BB$194,3,FALSE)=3),0,IF(VLOOKUP($C2,$AZ$114:$BB$194,3,FALSE)=3,1,0))+IF(ISERROR(VLOOKUP($C2,$BC$114:$BE$194,3,FALSE)=3),0,IF(VLOOKUP($C2,$BC$114:$BE$194,3,FALSE)=3,1,0))+IF(ISERROR(VLOOKUP($C2,$BF$114:$BH$194,3,FALSE)=3),0,IF(VLOOKUP($C2,$BF$114:$BH$194,3,FALSE)=3,1,0))+IF(ISERROR(VLOOKUP($C2,$BI$114:$BK$194,3,FALSE)=3),0,IF(VLOOKUP($C2,$BI$114:$BK$194,3,FALSE)=3,1,0))</f>
        <v>0</v>
      </c>
      <c r="AH2">
        <f>IF(ISERROR(VLOOKUP($C2,$A$114:$C$194,3,FALSE)=4),0,IF(VLOOKUP($C2,$A$114:$C$194,3,FALSE)=4,1,0))+IF(ISERROR(VLOOKUP($C2,$D$114:$F$194,3,FALSE)=4),0,IF(VLOOKUP($C2,$D$114:$F$194,3,FALSE)=4,1,0))+IF(ISERROR(VLOOKUP($C2,$G$114:$I$194,3,FALSE)=4),0,IF(VLOOKUP($C2,$G$114:$I$194,3,FALSE)=4,1,0))+IF(ISERROR(VLOOKUP($C2,$J$114:$L$194,3,FALSE)=4),0,IF(VLOOKUP($C2,$J$114:$L$194,3,FALSE)=4,1,0))+IF(ISERROR(VLOOKUP($C2,$M$114:$O$194,3,FALSE)=4),0,IF(VLOOKUP($C2,$M$114:$O$194,3,FALSE)=4,1,0))+IF(ISERROR(VLOOKUP($C2,$P$114:$R$194,3,FALSE)=4),0,IF(VLOOKUP($C2,$P$114:$R$194,3,FALSE)=4,1,0))+IF(ISERROR(VLOOKUP($C2,$S$114:$U$194,3,FALSE)=4),0,IF(VLOOKUP($C2,$S$114:$U$194,3,FALSE)=4,1,0))+IF(ISERROR(VLOOKUP($C2,$V$114:$X$194,3,FALSE)=4),0,IF(VLOOKUP($C2,$V$114:$X$194,3,FALSE)=4,1,0))+IF(ISERROR(VLOOKUP($C2,$Y$114:$AA$194,3,FALSE)=4),0,IF(VLOOKUP($C2,$Y$114:$AA$194,3,FALSE)=4,1,0))+IF(ISERROR(VLOOKUP($C2,$AB$114:$AD$194,3,FALSE)=4),0,IF(VLOOKUP($C2,$AB$114:$AD$194,3,FALSE)=4,1,0))+IF(ISERROR(VLOOKUP($C2,$AE$114:$AG$194,3,FALSE)=4),0,IF(VLOOKUP($C2,$AE$114:$AG$194,3,FALSE)=4,1,0))+IF(ISERROR(VLOOKUP($C2,$AH$114:$AJ$194,3,FALSE)=4),0,IF(VLOOKUP($C2,$AH$114:$AJ$194,3,FALSE)=4,1,0))+IF(ISERROR(VLOOKUP($C2,$AK$114:$AM$194,3,FALSE)=4),0,IF(VLOOKUP($C2,$AK$114:$AM$194,3,FALSE)=4,1,0))+IF(ISERROR(VLOOKUP($C2,$AN$114:$AP$194,3,FALSE)=4),0,IF(VLOOKUP($C2,$AN$114:$AP$194,3,FALSE)=4,1,0))+IF(ISERROR(VLOOKUP($C2,$AQ$114:$AS$194,3,FALSE)=4),0,IF(VLOOKUP($C2,$AQ$114:$AS$194,3,FALSE)=4,1,0))+IF(ISERROR(VLOOKUP($C2,$AT$114:$AV$194,3,FALSE)=4),0,IF(VLOOKUP($C2,$AT$114:$AV$194,3,FALSE)=4,1,0))+IF(ISERROR(VLOOKUP($C2,$AW$114:$AY$194,3,FALSE)=4),0,IF(VLOOKUP($C2,$AW$114:$AY$194,3,FALSE)=4,1,0))+IF(ISERROR(VLOOKUP($C2,$AZ$114:$BB$194,3,FALSE)=4),0,IF(VLOOKUP($C2,$AZ$114:$BB$194,3,FALSE)=4,1,0))+IF(ISERROR(VLOOKUP($C2,$BC$114:$BE$194,3,FALSE)=4),0,IF(VLOOKUP($C2,$BC$114:$BE$194,3,FALSE)=4,1,0))+IF(ISERROR(VLOOKUP($C2,$BF$114:$BH$194,3,FALSE)=4),0,IF(VLOOKUP($C2,$BF$114:$BH$194,3,FALSE)=4,1,0))+IF(ISERROR(VLOOKUP($C2,$BI$114:$BK$194,3,FALSE)=4),0,IF(VLOOKUP($C2,$BI$114:$BK$194,3,FALSE)=4,1,0))</f>
        <v>0</v>
      </c>
      <c r="AI2">
        <f t="shared" ref="AI2:AI65" si="0">SUM(AE2:AH2)</f>
        <v>9</v>
      </c>
      <c r="AK2" s="1" t="s">
        <v>1015</v>
      </c>
      <c r="AL2" s="43">
        <f t="shared" ref="AL2:AL65" si="1">COUNTIF($A$115:$BJ$130,$AK2)</f>
        <v>0</v>
      </c>
      <c r="AM2" s="43">
        <f t="shared" ref="AM2:AM65" si="2">COUNTIF($A$131:$BJ$146,$AK2)</f>
        <v>9</v>
      </c>
      <c r="AN2" s="43">
        <f t="shared" ref="AN2:AN65" si="3">COUNTIF($A$147:$BJ$162,$AK2)</f>
        <v>0</v>
      </c>
      <c r="AO2" s="43">
        <f>COUNTIF($A$163:$BJ$194,$AK2)</f>
        <v>0</v>
      </c>
    </row>
    <row r="3" spans="1:41" x14ac:dyDescent="0.25">
      <c r="A3" s="1" t="s">
        <v>1046</v>
      </c>
      <c r="B3" s="1" t="s">
        <v>50</v>
      </c>
      <c r="C3" s="1" t="s">
        <v>1016</v>
      </c>
      <c r="D3" s="1" t="s">
        <v>9</v>
      </c>
      <c r="E3" s="1" t="s">
        <v>9</v>
      </c>
      <c r="F3" s="1" t="s">
        <v>9</v>
      </c>
      <c r="G3" s="1" t="s">
        <v>9</v>
      </c>
      <c r="H3" s="1" t="s">
        <v>9</v>
      </c>
      <c r="I3" s="1">
        <v>-34</v>
      </c>
      <c r="J3" s="1" t="s">
        <v>9</v>
      </c>
      <c r="K3" s="1" t="s">
        <v>9</v>
      </c>
      <c r="L3" s="1" t="s">
        <v>9</v>
      </c>
      <c r="M3" s="1" t="s">
        <v>9</v>
      </c>
      <c r="N3" s="1" t="s">
        <v>9</v>
      </c>
      <c r="O3" s="1" t="s">
        <v>9</v>
      </c>
      <c r="P3" s="1" t="s">
        <v>9</v>
      </c>
      <c r="Q3" s="1" t="s">
        <v>9</v>
      </c>
      <c r="R3" s="1" t="s">
        <v>9</v>
      </c>
      <c r="S3" s="1" t="s">
        <v>9</v>
      </c>
      <c r="T3" s="1" t="s">
        <v>9</v>
      </c>
      <c r="U3" s="1" t="s">
        <v>9</v>
      </c>
      <c r="V3" s="1" t="s">
        <v>9</v>
      </c>
      <c r="W3" s="1" t="s">
        <v>9</v>
      </c>
      <c r="X3" s="1" t="s">
        <v>9</v>
      </c>
      <c r="Y3" s="1">
        <v>-34</v>
      </c>
      <c r="Z3" s="1">
        <v>1</v>
      </c>
      <c r="AA3" s="1">
        <v>0</v>
      </c>
      <c r="AB3" s="1">
        <v>0</v>
      </c>
      <c r="AC3" s="1">
        <v>1</v>
      </c>
      <c r="AE3">
        <f t="shared" ref="AE3:AE66" si="4">IF(ISERROR(VLOOKUP($C3,$A$114:$C$194,3,FALSE)=1),0,IF(VLOOKUP($C3,$A$114:$C$194,3,FALSE)=1,1,0))+IF(ISERROR(VLOOKUP($C3,$D$114:$F$194,3,FALSE)=1),0,IF(VLOOKUP($C3,$D$114:$F$194,3,FALSE)=1,1,0))+IF(ISERROR(VLOOKUP($C3,$G$114:$I$194,3,FALSE)=1),0,IF(VLOOKUP($C3,$G$114:$I$194,3,FALSE)=1,1,0))+IF(ISERROR(VLOOKUP($C3,$J$114:$L$194,3,FALSE)=1),0,IF(VLOOKUP($C3,$J$114:$L$194,3,FALSE)=1,1,0))+IF(ISERROR(VLOOKUP($C3,$M$114:$O$194,3,FALSE)=1),0,IF(VLOOKUP($C3,$M$114:$O$194,3,FALSE)=1,1,0))+IF(ISERROR(VLOOKUP($C3,$P$114:$R$194,3,FALSE)=1),0,IF(VLOOKUP($C3,$P$114:$R$194,3,FALSE)=1,1,0))+IF(ISERROR(VLOOKUP($C3,$S$114:$U$194,3,FALSE)=1),0,IF(VLOOKUP($C3,$S$114:$U$194,3,FALSE)=1,1,0))+IF(ISERROR(VLOOKUP($C3,$V$114:$X$194,3,FALSE)=1),0,IF(VLOOKUP($C3,$V$114:$X$194,3,FALSE)=1,1,0))+IF(ISERROR(VLOOKUP($C3,$Y$114:$AA$194,3,FALSE)=1),0,IF(VLOOKUP($C3,$Y$114:$AA$194,3,FALSE)=1,1,0))+IF(ISERROR(VLOOKUP($C3,$AB$114:$AD$194,3,FALSE)=1),0,IF(VLOOKUP($C3,$AB$114:$AD$194,3,FALSE)=1,1,0))+IF(ISERROR(VLOOKUP($C3,$AE$114:$AG$194,3,FALSE)=1),0,IF(VLOOKUP($C3,$AE$114:$AG$194,3,FALSE)=1,1,0))+IF(ISERROR(VLOOKUP($C3,$AH$114:$AJ$194,3,FALSE)=1),0,IF(VLOOKUP($C3,$AH$114:$AJ$194,3,FALSE)=1,1,0))+IF(ISERROR(VLOOKUP($C3,$AK$114:$AM$194,3,FALSE)=1),0,IF(VLOOKUP($C3,$AK$114:$AM$194,3,FALSE)=1,1,0))+IF(ISERROR(VLOOKUP($C3,$AN$114:$AP$194,3,FALSE)=1),0,IF(VLOOKUP($C3,$AN$114:$AP$194,3,FALSE)=1,1,0))+IF(ISERROR(VLOOKUP($C3,$AQ$114:$AS$194,3,FALSE)=1),0,IF(VLOOKUP($C3,$AQ$114:$AS$194,3,FALSE)=1,1,0))+IF(ISERROR(VLOOKUP($C3,$AT$114:$AV$194,3,FALSE)=1),0,IF(VLOOKUP($C3,$AT$114:$AV$194,3,FALSE)=1,1,0))+IF(ISERROR(VLOOKUP($C3,$AW$114:$AY$194,3,FALSE)=1),0,IF(VLOOKUP($C3,$AW$114:$AY$194,3,FALSE)=1,1,0))+IF(ISERROR(VLOOKUP($C3,$AZ$114:$BB$194,3,FALSE)=1),0,IF(VLOOKUP($C3,$AZ$114:$BB$194,3,FALSE)=1,1,0))+IF(ISERROR(VLOOKUP($C3,$BC$114:$BE$194,3,FALSE)=1),0,IF(VLOOKUP($C3,$BC$114:$BE$194,3,FALSE)=1,1,0))+IF(ISERROR(VLOOKUP($C3,$BF$114:$BH$194,3,FALSE)=1),0,IF(VLOOKUP($C3,$BF$114:$BH$194,3,FALSE)=1,1,0))+IF(ISERROR(VLOOKUP($C3,$BI$114:$BK$194,3,FALSE)=1),0,IF(VLOOKUP($C3,$BI$114:$BK$194,3,FALSE)=1,1,0))</f>
        <v>1</v>
      </c>
      <c r="AF3">
        <f t="shared" ref="AF3:AF66" si="5">IF(ISERROR(VLOOKUP($C3,$A$114:$C$194,3,FALSE)=2),0,IF(VLOOKUP($C3,$A$114:$C$194,3,FALSE)=2,1,0))+IF(ISERROR(VLOOKUP($C3,$D$114:$F$194,3,FALSE)=2),0,IF(VLOOKUP($C3,$D$114:$F$194,3,FALSE)=2,1,0))+IF(ISERROR(VLOOKUP($C3,$G$114:$I$194,3,FALSE)=2),0,IF(VLOOKUP($C3,$G$114:$I$194,3,FALSE)=2,1,0))+IF(ISERROR(VLOOKUP($C3,$J$114:$L$194,3,FALSE)=2),0,IF(VLOOKUP($C3,$J$114:$L$194,3,FALSE)=2,1,0))+IF(ISERROR(VLOOKUP($C3,$M$114:$O$194,3,FALSE)=2),0,IF(VLOOKUP($C3,$M$114:$O$194,3,FALSE)=2,1,0))+IF(ISERROR(VLOOKUP($C3,$P$114:$R$194,3,FALSE)=2),0,IF(VLOOKUP($C3,$P$114:$R$194,3,FALSE)=2,1,0))+IF(ISERROR(VLOOKUP($C3,$S$114:$U$194,3,FALSE)=2),0,IF(VLOOKUP($C3,$S$114:$U$194,3,FALSE)=2,1,0))+IF(ISERROR(VLOOKUP($C3,$V$114:$X$194,3,FALSE)=2),0,IF(VLOOKUP($C3,$V$114:$X$194,3,FALSE)=2,1,0))+IF(ISERROR(VLOOKUP($C3,$Y$114:$AA$194,3,FALSE)=2),0,IF(VLOOKUP($C3,$Y$114:$AA$194,3,FALSE)=2,1,0))+IF(ISERROR(VLOOKUP($C3,$AB$114:$AD$194,3,FALSE)=2),0,IF(VLOOKUP($C3,$AB$114:$AD$194,3,FALSE)=2,1,0))+IF(ISERROR(VLOOKUP($C3,$AE$114:$AG$194,3,FALSE)=2),0,IF(VLOOKUP($C3,$AE$114:$AG$194,3,FALSE)=2,1,0))+IF(ISERROR(VLOOKUP($C3,$AH$114:$AJ$194,3,FALSE)=2),0,IF(VLOOKUP($C3,$AH$114:$AJ$194,3,FALSE)=2,1,0))+IF(ISERROR(VLOOKUP($C3,$AK$114:$AM$194,3,FALSE)=2),0,IF(VLOOKUP($C3,$AK$114:$AM$194,3,FALSE)=2,1,0))+IF(ISERROR(VLOOKUP($C3,$AN$114:$AP$194,3,FALSE)=2),0,IF(VLOOKUP($C3,$AN$114:$AP$194,3,FALSE)=2,1,0))+IF(ISERROR(VLOOKUP($C3,$AQ$114:$AS$194,3,FALSE)=2),0,IF(VLOOKUP($C3,$AQ$114:$AS$194,3,FALSE)=2,1,0))+IF(ISERROR(VLOOKUP($C3,$AT$114:$AV$194,3,FALSE)=2),0,IF(VLOOKUP($C3,$AT$114:$AV$194,3,FALSE)=2,1,0))+IF(ISERROR(VLOOKUP($C3,$AW$114:$AY$194,3,FALSE)=2),0,IF(VLOOKUP($C3,$AW$114:$AY$194,3,FALSE)=2,1,0))+IF(ISERROR(VLOOKUP($C3,$AZ$114:$BB$194,3,FALSE)=2),0,IF(VLOOKUP($C3,$AZ$114:$BB$194,3,FALSE)=2,1,0))+IF(ISERROR(VLOOKUP($C3,$BC$114:$BE$194,3,FALSE)=2),0,IF(VLOOKUP($C3,$BC$114:$BE$194,3,FALSE)=2,1,0))+IF(ISERROR(VLOOKUP($C3,$BF$114:$BH$194,3,FALSE)=2),0,IF(VLOOKUP($C3,$BF$114:$BH$194,3,FALSE)=2,1,0))+IF(ISERROR(VLOOKUP($C3,$BI$114:$BK$194,3,FALSE)=2),0,IF(VLOOKUP($C3,$BI$114:$BK$194,3,FALSE)=2,1,0))</f>
        <v>0</v>
      </c>
      <c r="AG3">
        <f t="shared" ref="AG3:AG66" si="6">IF(ISERROR(VLOOKUP($C3,$A$114:$C$194,3,FALSE)=3),0,IF(VLOOKUP($C3,$A$114:$C$194,3,FALSE)=3,1,0))+IF(ISERROR(VLOOKUP($C3,$D$114:$F$194,3,FALSE)=3),0,IF(VLOOKUP($C3,$D$114:$F$194,3,FALSE)=3,1,0))+IF(ISERROR(VLOOKUP($C3,$G$114:$I$194,3,FALSE)=3),0,IF(VLOOKUP($C3,$G$114:$I$194,3,FALSE)=3,1,0))+IF(ISERROR(VLOOKUP($C3,$J$114:$L$194,3,FALSE)=3),0,IF(VLOOKUP($C3,$J$114:$L$194,3,FALSE)=3,1,0))+IF(ISERROR(VLOOKUP($C3,$M$114:$O$194,3,FALSE)=3),0,IF(VLOOKUP($C3,$M$114:$O$194,3,FALSE)=3,1,0))+IF(ISERROR(VLOOKUP($C3,$P$114:$R$194,3,FALSE)=3),0,IF(VLOOKUP($C3,$P$114:$R$194,3,FALSE)=3,1,0))+IF(ISERROR(VLOOKUP($C3,$S$114:$U$194,3,FALSE)=3),0,IF(VLOOKUP($C3,$S$114:$U$194,3,FALSE)=3,1,0))+IF(ISERROR(VLOOKUP($C3,$V$114:$X$194,3,FALSE)=3),0,IF(VLOOKUP($C3,$V$114:$X$194,3,FALSE)=3,1,0))+IF(ISERROR(VLOOKUP($C3,$Y$114:$AA$194,3,FALSE)=3),0,IF(VLOOKUP($C3,$Y$114:$AA$194,3,FALSE)=3,1,0))+IF(ISERROR(VLOOKUP($C3,$AB$114:$AD$194,3,FALSE)=3),0,IF(VLOOKUP($C3,$AB$114:$AD$194,3,FALSE)=3,1,0))+IF(ISERROR(VLOOKUP($C3,$AE$114:$AG$194,3,FALSE)=3),0,IF(VLOOKUP($C3,$AE$114:$AG$194,3,FALSE)=3,1,0))+IF(ISERROR(VLOOKUP($C3,$AH$114:$AJ$194,3,FALSE)=3),0,IF(VLOOKUP($C3,$AH$114:$AJ$194,3,FALSE)=3,1,0))+IF(ISERROR(VLOOKUP($C3,$AK$114:$AM$194,3,FALSE)=3),0,IF(VLOOKUP($C3,$AK$114:$AM$194,3,FALSE)=3,1,0))+IF(ISERROR(VLOOKUP($C3,$AN$114:$AP$194,3,FALSE)=3),0,IF(VLOOKUP($C3,$AN$114:$AP$194,3,FALSE)=3,1,0))+IF(ISERROR(VLOOKUP($C3,$AQ$114:$AS$194,3,FALSE)=3),0,IF(VLOOKUP($C3,$AQ$114:$AS$194,3,FALSE)=3,1,0))+IF(ISERROR(VLOOKUP($C3,$AT$114:$AV$194,3,FALSE)=3),0,IF(VLOOKUP($C3,$AT$114:$AV$194,3,FALSE)=3,1,0))+IF(ISERROR(VLOOKUP($C3,$AW$114:$AY$194,3,FALSE)=3),0,IF(VLOOKUP($C3,$AW$114:$AY$194,3,FALSE)=3,1,0))+IF(ISERROR(VLOOKUP($C3,$AZ$114:$BB$194,3,FALSE)=3),0,IF(VLOOKUP($C3,$AZ$114:$BB$194,3,FALSE)=3,1,0))+IF(ISERROR(VLOOKUP($C3,$BC$114:$BE$194,3,FALSE)=3),0,IF(VLOOKUP($C3,$BC$114:$BE$194,3,FALSE)=3,1,0))+IF(ISERROR(VLOOKUP($C3,$BF$114:$BH$194,3,FALSE)=3),0,IF(VLOOKUP($C3,$BF$114:$BH$194,3,FALSE)=3,1,0))+IF(ISERROR(VLOOKUP($C3,$BI$114:$BK$194,3,FALSE)=3),0,IF(VLOOKUP($C3,$BI$114:$BK$194,3,FALSE)=3,1,0))</f>
        <v>0</v>
      </c>
      <c r="AH3">
        <f t="shared" ref="AH3:AH66" si="7">IF(ISERROR(VLOOKUP($C3,$A$114:$C$194,3,FALSE)=4),0,IF(VLOOKUP($C3,$A$114:$C$194,3,FALSE)=4,1,0))+IF(ISERROR(VLOOKUP($C3,$D$114:$F$194,3,FALSE)=4),0,IF(VLOOKUP($C3,$D$114:$F$194,3,FALSE)=4,1,0))+IF(ISERROR(VLOOKUP($C3,$G$114:$I$194,3,FALSE)=4),0,IF(VLOOKUP($C3,$G$114:$I$194,3,FALSE)=4,1,0))+IF(ISERROR(VLOOKUP($C3,$J$114:$L$194,3,FALSE)=4),0,IF(VLOOKUP($C3,$J$114:$L$194,3,FALSE)=4,1,0))+IF(ISERROR(VLOOKUP($C3,$M$114:$O$194,3,FALSE)=4),0,IF(VLOOKUP($C3,$M$114:$O$194,3,FALSE)=4,1,0))+IF(ISERROR(VLOOKUP($C3,$P$114:$R$194,3,FALSE)=4),0,IF(VLOOKUP($C3,$P$114:$R$194,3,FALSE)=4,1,0))+IF(ISERROR(VLOOKUP($C3,$S$114:$U$194,3,FALSE)=4),0,IF(VLOOKUP($C3,$S$114:$U$194,3,FALSE)=4,1,0))+IF(ISERROR(VLOOKUP($C3,$V$114:$X$194,3,FALSE)=4),0,IF(VLOOKUP($C3,$V$114:$X$194,3,FALSE)=4,1,0))+IF(ISERROR(VLOOKUP($C3,$Y$114:$AA$194,3,FALSE)=4),0,IF(VLOOKUP($C3,$Y$114:$AA$194,3,FALSE)=4,1,0))+IF(ISERROR(VLOOKUP($C3,$AB$114:$AD$194,3,FALSE)=4),0,IF(VLOOKUP($C3,$AB$114:$AD$194,3,FALSE)=4,1,0))+IF(ISERROR(VLOOKUP($C3,$AE$114:$AG$194,3,FALSE)=4),0,IF(VLOOKUP($C3,$AE$114:$AG$194,3,FALSE)=4,1,0))+IF(ISERROR(VLOOKUP($C3,$AH$114:$AJ$194,3,FALSE)=4),0,IF(VLOOKUP($C3,$AH$114:$AJ$194,3,FALSE)=4,1,0))+IF(ISERROR(VLOOKUP($C3,$AK$114:$AM$194,3,FALSE)=4),0,IF(VLOOKUP($C3,$AK$114:$AM$194,3,FALSE)=4,1,0))+IF(ISERROR(VLOOKUP($C3,$AN$114:$AP$194,3,FALSE)=4),0,IF(VLOOKUP($C3,$AN$114:$AP$194,3,FALSE)=4,1,0))+IF(ISERROR(VLOOKUP($C3,$AQ$114:$AS$194,3,FALSE)=4),0,IF(VLOOKUP($C3,$AQ$114:$AS$194,3,FALSE)=4,1,0))+IF(ISERROR(VLOOKUP($C3,$AT$114:$AV$194,3,FALSE)=4),0,IF(VLOOKUP($C3,$AT$114:$AV$194,3,FALSE)=4,1,0))+IF(ISERROR(VLOOKUP($C3,$AW$114:$AY$194,3,FALSE)=4),0,IF(VLOOKUP($C3,$AW$114:$AY$194,3,FALSE)=4,1,0))+IF(ISERROR(VLOOKUP($C3,$AZ$114:$BB$194,3,FALSE)=4),0,IF(VLOOKUP($C3,$AZ$114:$BB$194,3,FALSE)=4,1,0))+IF(ISERROR(VLOOKUP($C3,$BC$114:$BE$194,3,FALSE)=4),0,IF(VLOOKUP($C3,$BC$114:$BE$194,3,FALSE)=4,1,0))+IF(ISERROR(VLOOKUP($C3,$BF$114:$BH$194,3,FALSE)=4),0,IF(VLOOKUP($C3,$BF$114:$BH$194,3,FALSE)=4,1,0))+IF(ISERROR(VLOOKUP($C3,$BI$114:$BK$194,3,FALSE)=4),0,IF(VLOOKUP($C3,$BI$114:$BK$194,3,FALSE)=4,1,0))</f>
        <v>0</v>
      </c>
      <c r="AI3">
        <f t="shared" si="0"/>
        <v>1</v>
      </c>
      <c r="AK3" s="1" t="s">
        <v>1016</v>
      </c>
      <c r="AL3" s="43">
        <f t="shared" si="1"/>
        <v>0</v>
      </c>
      <c r="AM3" s="43">
        <f t="shared" si="2"/>
        <v>0</v>
      </c>
      <c r="AN3" s="43">
        <f t="shared" si="3"/>
        <v>0</v>
      </c>
      <c r="AO3" s="43">
        <f t="shared" ref="AO3:AO66" si="8">COUNTIF($A$163:$BJ$194,$AK3)</f>
        <v>1</v>
      </c>
    </row>
    <row r="4" spans="1:41" x14ac:dyDescent="0.25">
      <c r="A4" s="1" t="s">
        <v>164</v>
      </c>
      <c r="B4" s="1" t="s">
        <v>411</v>
      </c>
      <c r="C4" s="1" t="s">
        <v>413</v>
      </c>
      <c r="D4" s="1" t="s">
        <v>9</v>
      </c>
      <c r="E4" s="1">
        <v>-4</v>
      </c>
      <c r="F4" s="1">
        <v>-10</v>
      </c>
      <c r="G4" s="1">
        <v>-12</v>
      </c>
      <c r="H4" s="1">
        <v>1</v>
      </c>
      <c r="I4" s="1">
        <v>3</v>
      </c>
      <c r="J4" s="1">
        <v>0</v>
      </c>
      <c r="K4" s="1">
        <v>7</v>
      </c>
      <c r="L4" s="1">
        <v>-4</v>
      </c>
      <c r="M4" s="1" t="s">
        <v>9</v>
      </c>
      <c r="N4" s="1">
        <v>9</v>
      </c>
      <c r="O4" s="1">
        <v>-1</v>
      </c>
      <c r="P4" s="1">
        <v>2</v>
      </c>
      <c r="Q4" s="1">
        <v>-7</v>
      </c>
      <c r="R4" s="1">
        <v>-5</v>
      </c>
      <c r="S4" s="1">
        <v>5</v>
      </c>
      <c r="T4" s="1">
        <v>3</v>
      </c>
      <c r="U4" s="1">
        <v>-7</v>
      </c>
      <c r="V4" s="1" t="s">
        <v>9</v>
      </c>
      <c r="W4" s="1" t="s">
        <v>9</v>
      </c>
      <c r="X4" s="1" t="s">
        <v>9</v>
      </c>
      <c r="Y4" s="1">
        <v>-20</v>
      </c>
      <c r="Z4" s="1">
        <v>16</v>
      </c>
      <c r="AA4" s="1">
        <v>7</v>
      </c>
      <c r="AB4" s="1">
        <v>1</v>
      </c>
      <c r="AC4" s="1">
        <v>8</v>
      </c>
      <c r="AE4">
        <f t="shared" si="4"/>
        <v>0</v>
      </c>
      <c r="AF4">
        <f t="shared" si="5"/>
        <v>0</v>
      </c>
      <c r="AG4">
        <f t="shared" si="6"/>
        <v>16</v>
      </c>
      <c r="AH4">
        <f t="shared" si="7"/>
        <v>0</v>
      </c>
      <c r="AI4">
        <f t="shared" si="0"/>
        <v>16</v>
      </c>
      <c r="AK4" s="1" t="s">
        <v>413</v>
      </c>
      <c r="AL4" s="43">
        <f t="shared" si="1"/>
        <v>0</v>
      </c>
      <c r="AM4" s="43">
        <f t="shared" si="2"/>
        <v>16</v>
      </c>
      <c r="AN4" s="43">
        <f t="shared" si="3"/>
        <v>0</v>
      </c>
      <c r="AO4" s="43">
        <f t="shared" si="8"/>
        <v>0</v>
      </c>
    </row>
    <row r="5" spans="1:41" x14ac:dyDescent="0.25">
      <c r="A5" s="1" t="s">
        <v>953</v>
      </c>
      <c r="B5" s="1" t="s">
        <v>954</v>
      </c>
      <c r="C5" s="1" t="s">
        <v>955</v>
      </c>
      <c r="D5" s="1">
        <v>-14</v>
      </c>
      <c r="E5" s="1">
        <v>17</v>
      </c>
      <c r="F5" s="1" t="s">
        <v>9</v>
      </c>
      <c r="G5" s="1">
        <v>3</v>
      </c>
      <c r="H5" s="1">
        <v>-1</v>
      </c>
      <c r="I5" s="1">
        <v>-7</v>
      </c>
      <c r="J5" s="1">
        <v>-2</v>
      </c>
      <c r="K5" s="1">
        <v>8</v>
      </c>
      <c r="L5" s="1">
        <v>-5</v>
      </c>
      <c r="M5" s="1">
        <v>-7</v>
      </c>
      <c r="N5" s="1">
        <v>-5</v>
      </c>
      <c r="O5" s="1">
        <v>5</v>
      </c>
      <c r="P5" s="1">
        <v>9</v>
      </c>
      <c r="Q5" s="1">
        <v>5</v>
      </c>
      <c r="R5" s="1">
        <v>8</v>
      </c>
      <c r="S5" s="1">
        <v>9</v>
      </c>
      <c r="T5" s="1">
        <v>17</v>
      </c>
      <c r="U5" s="1">
        <v>3</v>
      </c>
      <c r="V5" s="1" t="s">
        <v>9</v>
      </c>
      <c r="W5" s="1" t="s">
        <v>9</v>
      </c>
      <c r="X5" s="1" t="s">
        <v>9</v>
      </c>
      <c r="Y5" s="1">
        <v>43</v>
      </c>
      <c r="Z5" s="1">
        <v>17</v>
      </c>
      <c r="AA5" s="1">
        <v>10</v>
      </c>
      <c r="AB5" s="1">
        <v>0</v>
      </c>
      <c r="AC5" s="1">
        <v>7</v>
      </c>
      <c r="AE5">
        <f t="shared" si="4"/>
        <v>0</v>
      </c>
      <c r="AF5">
        <f t="shared" si="5"/>
        <v>8</v>
      </c>
      <c r="AG5">
        <f t="shared" si="6"/>
        <v>9</v>
      </c>
      <c r="AH5">
        <f t="shared" si="7"/>
        <v>0</v>
      </c>
      <c r="AI5">
        <f t="shared" si="0"/>
        <v>17</v>
      </c>
      <c r="AK5" s="1" t="s">
        <v>955</v>
      </c>
      <c r="AL5" s="43">
        <f t="shared" si="1"/>
        <v>17</v>
      </c>
      <c r="AM5" s="43">
        <f t="shared" si="2"/>
        <v>0</v>
      </c>
      <c r="AN5" s="43">
        <f t="shared" si="3"/>
        <v>0</v>
      </c>
      <c r="AO5" s="43">
        <f t="shared" si="8"/>
        <v>0</v>
      </c>
    </row>
    <row r="6" spans="1:41" x14ac:dyDescent="0.25">
      <c r="A6" s="1" t="s">
        <v>146</v>
      </c>
      <c r="B6" s="1" t="s">
        <v>206</v>
      </c>
      <c r="C6" s="1" t="s">
        <v>345</v>
      </c>
      <c r="D6" s="1">
        <v>16</v>
      </c>
      <c r="E6" s="1">
        <v>-8</v>
      </c>
      <c r="F6" s="1">
        <v>-10</v>
      </c>
      <c r="G6" s="1">
        <v>-17</v>
      </c>
      <c r="H6" s="1">
        <v>-9</v>
      </c>
      <c r="I6" s="1">
        <v>0</v>
      </c>
      <c r="J6" s="1">
        <v>2</v>
      </c>
      <c r="K6" s="1">
        <v>-10</v>
      </c>
      <c r="L6" s="1">
        <v>0</v>
      </c>
      <c r="M6" s="1">
        <v>10</v>
      </c>
      <c r="N6" s="1">
        <v>-10</v>
      </c>
      <c r="O6" s="1">
        <v>-2</v>
      </c>
      <c r="P6" s="1">
        <v>1</v>
      </c>
      <c r="Q6" s="1">
        <v>12</v>
      </c>
      <c r="R6" s="1">
        <v>5</v>
      </c>
      <c r="S6" s="1">
        <v>-3</v>
      </c>
      <c r="T6" s="1">
        <v>7</v>
      </c>
      <c r="U6" s="1">
        <v>-22</v>
      </c>
      <c r="V6" s="1" t="s">
        <v>9</v>
      </c>
      <c r="W6" s="1" t="s">
        <v>9</v>
      </c>
      <c r="X6" s="1" t="s">
        <v>9</v>
      </c>
      <c r="Y6" s="1">
        <v>-38</v>
      </c>
      <c r="Z6" s="1">
        <v>18</v>
      </c>
      <c r="AA6" s="1">
        <v>7</v>
      </c>
      <c r="AB6" s="1">
        <v>2</v>
      </c>
      <c r="AC6" s="1">
        <v>9</v>
      </c>
      <c r="AE6">
        <f t="shared" si="4"/>
        <v>0</v>
      </c>
      <c r="AF6">
        <f t="shared" si="5"/>
        <v>0</v>
      </c>
      <c r="AG6">
        <f t="shared" si="6"/>
        <v>8</v>
      </c>
      <c r="AH6">
        <f t="shared" si="7"/>
        <v>10</v>
      </c>
      <c r="AI6">
        <f t="shared" si="0"/>
        <v>18</v>
      </c>
      <c r="AK6" s="1" t="s">
        <v>345</v>
      </c>
      <c r="AL6" s="43">
        <f t="shared" si="1"/>
        <v>0</v>
      </c>
      <c r="AM6" s="43">
        <f t="shared" si="2"/>
        <v>0</v>
      </c>
      <c r="AN6" s="43">
        <f t="shared" si="3"/>
        <v>7</v>
      </c>
      <c r="AO6" s="43">
        <f t="shared" si="8"/>
        <v>11</v>
      </c>
    </row>
    <row r="7" spans="1:41" x14ac:dyDescent="0.25">
      <c r="A7" s="1" t="s">
        <v>861</v>
      </c>
      <c r="B7" s="1" t="s">
        <v>862</v>
      </c>
      <c r="C7" s="1" t="s">
        <v>857</v>
      </c>
      <c r="D7" s="1">
        <v>-3</v>
      </c>
      <c r="E7" s="1">
        <v>1</v>
      </c>
      <c r="F7" s="1">
        <v>5</v>
      </c>
      <c r="G7" s="1">
        <v>-10</v>
      </c>
      <c r="H7" s="1">
        <v>-17</v>
      </c>
      <c r="I7" s="1">
        <v>-14</v>
      </c>
      <c r="J7" s="1">
        <v>0</v>
      </c>
      <c r="K7" s="1">
        <v>7</v>
      </c>
      <c r="L7" s="1">
        <v>-4</v>
      </c>
      <c r="M7" s="1">
        <v>0</v>
      </c>
      <c r="N7" s="1">
        <v>9</v>
      </c>
      <c r="O7" s="1">
        <v>-1</v>
      </c>
      <c r="P7" s="1">
        <v>2</v>
      </c>
      <c r="Q7" s="1">
        <v>-7</v>
      </c>
      <c r="R7" s="1">
        <v>-5</v>
      </c>
      <c r="S7" s="1">
        <v>5</v>
      </c>
      <c r="T7" s="1">
        <v>3</v>
      </c>
      <c r="U7" s="1">
        <v>-7</v>
      </c>
      <c r="V7" s="1" t="s">
        <v>9</v>
      </c>
      <c r="W7" s="1" t="s">
        <v>9</v>
      </c>
      <c r="X7" s="1" t="s">
        <v>9</v>
      </c>
      <c r="Y7" s="1">
        <v>-36</v>
      </c>
      <c r="Z7" s="1">
        <v>18</v>
      </c>
      <c r="AA7" s="1">
        <v>7</v>
      </c>
      <c r="AB7" s="1">
        <v>2</v>
      </c>
      <c r="AC7" s="1">
        <v>9</v>
      </c>
      <c r="AE7">
        <f t="shared" si="4"/>
        <v>0</v>
      </c>
      <c r="AF7">
        <f t="shared" si="5"/>
        <v>15</v>
      </c>
      <c r="AG7">
        <f t="shared" si="6"/>
        <v>3</v>
      </c>
      <c r="AH7">
        <f t="shared" si="7"/>
        <v>0</v>
      </c>
      <c r="AI7">
        <f t="shared" si="0"/>
        <v>18</v>
      </c>
      <c r="AK7" s="1" t="s">
        <v>857</v>
      </c>
      <c r="AL7" s="43">
        <f t="shared" si="1"/>
        <v>0</v>
      </c>
      <c r="AM7" s="43">
        <f t="shared" si="2"/>
        <v>18</v>
      </c>
      <c r="AN7" s="43">
        <f t="shared" si="3"/>
        <v>0</v>
      </c>
      <c r="AO7" s="43">
        <f t="shared" si="8"/>
        <v>0</v>
      </c>
    </row>
    <row r="8" spans="1:41" x14ac:dyDescent="0.25">
      <c r="A8" s="1" t="s">
        <v>208</v>
      </c>
      <c r="B8" s="1" t="s">
        <v>11</v>
      </c>
      <c r="C8" s="1" t="s">
        <v>918</v>
      </c>
      <c r="D8" s="1" t="s">
        <v>9</v>
      </c>
      <c r="E8" s="1" t="s">
        <v>9</v>
      </c>
      <c r="F8" s="1" t="s">
        <v>9</v>
      </c>
      <c r="G8" s="1" t="s">
        <v>9</v>
      </c>
      <c r="H8" s="1" t="s">
        <v>9</v>
      </c>
      <c r="I8" s="1">
        <v>1</v>
      </c>
      <c r="J8" s="1" t="s">
        <v>9</v>
      </c>
      <c r="K8" s="1" t="s">
        <v>9</v>
      </c>
      <c r="L8" s="1" t="s">
        <v>9</v>
      </c>
      <c r="M8" s="1" t="s">
        <v>9</v>
      </c>
      <c r="N8" s="1" t="s">
        <v>9</v>
      </c>
      <c r="O8" s="1" t="s">
        <v>9</v>
      </c>
      <c r="P8" s="1" t="s">
        <v>9</v>
      </c>
      <c r="Q8" s="1" t="s">
        <v>9</v>
      </c>
      <c r="R8" s="1" t="s">
        <v>9</v>
      </c>
      <c r="S8" s="1" t="s">
        <v>9</v>
      </c>
      <c r="T8" s="1" t="s">
        <v>9</v>
      </c>
      <c r="U8" s="1" t="s">
        <v>9</v>
      </c>
      <c r="V8" s="1" t="s">
        <v>9</v>
      </c>
      <c r="W8" s="1" t="s">
        <v>9</v>
      </c>
      <c r="X8" s="1" t="s">
        <v>9</v>
      </c>
      <c r="Y8" s="1">
        <v>1</v>
      </c>
      <c r="Z8" s="1">
        <v>1</v>
      </c>
      <c r="AA8" s="1">
        <v>1</v>
      </c>
      <c r="AB8" s="1">
        <v>0</v>
      </c>
      <c r="AC8" s="1">
        <v>0</v>
      </c>
      <c r="AE8">
        <f t="shared" si="4"/>
        <v>1</v>
      </c>
      <c r="AF8">
        <f t="shared" si="5"/>
        <v>0</v>
      </c>
      <c r="AG8">
        <f t="shared" si="6"/>
        <v>0</v>
      </c>
      <c r="AH8">
        <f t="shared" si="7"/>
        <v>0</v>
      </c>
      <c r="AI8">
        <f t="shared" si="0"/>
        <v>1</v>
      </c>
      <c r="AK8" s="1" t="s">
        <v>918</v>
      </c>
      <c r="AL8" s="43">
        <f t="shared" si="1"/>
        <v>0</v>
      </c>
      <c r="AM8" s="43">
        <f t="shared" si="2"/>
        <v>0</v>
      </c>
      <c r="AN8" s="43">
        <f t="shared" si="3"/>
        <v>0</v>
      </c>
      <c r="AO8" s="43">
        <f t="shared" si="8"/>
        <v>1</v>
      </c>
    </row>
    <row r="9" spans="1:41" x14ac:dyDescent="0.25">
      <c r="A9" s="1" t="s">
        <v>10</v>
      </c>
      <c r="B9" s="1" t="s">
        <v>11</v>
      </c>
      <c r="C9" s="1" t="s">
        <v>12</v>
      </c>
      <c r="D9" s="1">
        <v>1</v>
      </c>
      <c r="E9" s="1">
        <v>-20</v>
      </c>
      <c r="F9" s="1">
        <v>-20</v>
      </c>
      <c r="G9" s="1">
        <v>10</v>
      </c>
      <c r="H9" s="1">
        <v>1</v>
      </c>
      <c r="I9" s="1">
        <v>-13</v>
      </c>
      <c r="J9" s="1">
        <v>10</v>
      </c>
      <c r="K9" s="1">
        <v>24</v>
      </c>
      <c r="L9" s="1">
        <v>-5</v>
      </c>
      <c r="M9" s="1">
        <v>2</v>
      </c>
      <c r="N9" s="1">
        <v>-3</v>
      </c>
      <c r="O9" s="1">
        <v>14</v>
      </c>
      <c r="P9" s="1">
        <v>-6</v>
      </c>
      <c r="Q9" s="1">
        <v>-7</v>
      </c>
      <c r="R9" s="1">
        <v>-5</v>
      </c>
      <c r="S9" s="1">
        <v>-6</v>
      </c>
      <c r="T9" s="1">
        <v>-21</v>
      </c>
      <c r="U9" s="1">
        <v>-21</v>
      </c>
      <c r="V9" s="1" t="s">
        <v>9</v>
      </c>
      <c r="W9" s="1" t="s">
        <v>9</v>
      </c>
      <c r="X9" s="1" t="s">
        <v>9</v>
      </c>
      <c r="Y9" s="1">
        <v>-65</v>
      </c>
      <c r="Z9" s="1">
        <v>18</v>
      </c>
      <c r="AA9" s="1">
        <v>7</v>
      </c>
      <c r="AB9" s="1">
        <v>0</v>
      </c>
      <c r="AC9" s="1">
        <v>11</v>
      </c>
      <c r="AE9">
        <f t="shared" si="4"/>
        <v>0</v>
      </c>
      <c r="AF9">
        <f t="shared" si="5"/>
        <v>0</v>
      </c>
      <c r="AG9">
        <f t="shared" si="6"/>
        <v>3</v>
      </c>
      <c r="AH9">
        <f t="shared" si="7"/>
        <v>15</v>
      </c>
      <c r="AI9">
        <f t="shared" si="0"/>
        <v>18</v>
      </c>
      <c r="AK9" s="1" t="s">
        <v>12</v>
      </c>
      <c r="AL9" s="43">
        <f t="shared" si="1"/>
        <v>0</v>
      </c>
      <c r="AM9" s="43">
        <f t="shared" si="2"/>
        <v>0</v>
      </c>
      <c r="AN9" s="43">
        <f t="shared" si="3"/>
        <v>18</v>
      </c>
      <c r="AO9" s="43">
        <f t="shared" si="8"/>
        <v>0</v>
      </c>
    </row>
    <row r="10" spans="1:41" x14ac:dyDescent="0.25">
      <c r="A10" s="1" t="s">
        <v>1047</v>
      </c>
      <c r="B10" s="1" t="s">
        <v>202</v>
      </c>
      <c r="C10" s="1" t="s">
        <v>1017</v>
      </c>
      <c r="D10" s="1" t="s">
        <v>9</v>
      </c>
      <c r="E10" s="1" t="s">
        <v>9</v>
      </c>
      <c r="F10" s="1" t="s">
        <v>9</v>
      </c>
      <c r="G10" s="1">
        <v>1</v>
      </c>
      <c r="H10" s="1">
        <v>-5</v>
      </c>
      <c r="I10" s="1" t="s">
        <v>9</v>
      </c>
      <c r="J10" s="1" t="s">
        <v>9</v>
      </c>
      <c r="K10" s="1" t="s">
        <v>9</v>
      </c>
      <c r="L10" s="1" t="s">
        <v>9</v>
      </c>
      <c r="M10" s="1" t="s">
        <v>9</v>
      </c>
      <c r="N10" s="1">
        <v>-21</v>
      </c>
      <c r="O10" s="1">
        <v>2</v>
      </c>
      <c r="P10" s="1" t="s">
        <v>9</v>
      </c>
      <c r="Q10" s="1" t="s">
        <v>9</v>
      </c>
      <c r="R10" s="1" t="s">
        <v>9</v>
      </c>
      <c r="S10" s="1" t="s">
        <v>9</v>
      </c>
      <c r="T10" s="1" t="s">
        <v>9</v>
      </c>
      <c r="U10" s="1" t="s">
        <v>9</v>
      </c>
      <c r="V10" s="1" t="s">
        <v>9</v>
      </c>
      <c r="W10" s="1" t="s">
        <v>9</v>
      </c>
      <c r="X10" s="1" t="s">
        <v>9</v>
      </c>
      <c r="Y10" s="1">
        <v>-23</v>
      </c>
      <c r="Z10" s="1">
        <v>4</v>
      </c>
      <c r="AA10" s="1">
        <v>2</v>
      </c>
      <c r="AB10" s="1">
        <v>0</v>
      </c>
      <c r="AC10" s="1">
        <v>2</v>
      </c>
      <c r="AE10">
        <f t="shared" si="4"/>
        <v>4</v>
      </c>
      <c r="AF10">
        <f t="shared" si="5"/>
        <v>0</v>
      </c>
      <c r="AG10">
        <f t="shared" si="6"/>
        <v>0</v>
      </c>
      <c r="AH10">
        <f t="shared" si="7"/>
        <v>0</v>
      </c>
      <c r="AI10">
        <f t="shared" si="0"/>
        <v>4</v>
      </c>
      <c r="AK10" s="1" t="s">
        <v>1017</v>
      </c>
      <c r="AL10" s="43">
        <f t="shared" si="1"/>
        <v>0</v>
      </c>
      <c r="AM10" s="43">
        <f t="shared" si="2"/>
        <v>0</v>
      </c>
      <c r="AN10" s="43">
        <f t="shared" si="3"/>
        <v>0</v>
      </c>
      <c r="AO10" s="43">
        <f t="shared" si="8"/>
        <v>4</v>
      </c>
    </row>
    <row r="11" spans="1:41" x14ac:dyDescent="0.25">
      <c r="A11" s="1" t="s">
        <v>1048</v>
      </c>
      <c r="B11" s="1" t="s">
        <v>1049</v>
      </c>
      <c r="C11" s="1" t="s">
        <v>1018</v>
      </c>
      <c r="D11" s="1">
        <v>4</v>
      </c>
      <c r="E11" s="1">
        <v>-6</v>
      </c>
      <c r="F11" s="1">
        <v>1</v>
      </c>
      <c r="G11" s="1">
        <v>-11</v>
      </c>
      <c r="H11" s="1">
        <v>-1</v>
      </c>
      <c r="I11" s="1" t="s">
        <v>9</v>
      </c>
      <c r="J11" s="1">
        <v>-2</v>
      </c>
      <c r="K11" s="1">
        <v>14</v>
      </c>
      <c r="L11" s="1">
        <v>-18</v>
      </c>
      <c r="M11" s="1">
        <v>-2</v>
      </c>
      <c r="N11" s="1">
        <v>-5</v>
      </c>
      <c r="O11" s="1">
        <v>5</v>
      </c>
      <c r="P11" s="1">
        <v>9</v>
      </c>
      <c r="Q11" s="1">
        <v>-9</v>
      </c>
      <c r="R11" s="1">
        <v>23</v>
      </c>
      <c r="S11" s="1">
        <v>6</v>
      </c>
      <c r="T11" s="1">
        <v>3</v>
      </c>
      <c r="U11" s="1">
        <v>2</v>
      </c>
      <c r="V11" s="1" t="s">
        <v>9</v>
      </c>
      <c r="W11" s="1" t="s">
        <v>9</v>
      </c>
      <c r="X11" s="1" t="s">
        <v>9</v>
      </c>
      <c r="Y11" s="1">
        <v>13</v>
      </c>
      <c r="Z11" s="1">
        <v>17</v>
      </c>
      <c r="AA11" s="1">
        <v>9</v>
      </c>
      <c r="AB11" s="1">
        <v>0</v>
      </c>
      <c r="AC11" s="1">
        <v>8</v>
      </c>
      <c r="AE11">
        <f t="shared" si="4"/>
        <v>9</v>
      </c>
      <c r="AF11">
        <f t="shared" si="5"/>
        <v>6</v>
      </c>
      <c r="AG11">
        <f t="shared" si="6"/>
        <v>2</v>
      </c>
      <c r="AH11">
        <f t="shared" si="7"/>
        <v>0</v>
      </c>
      <c r="AI11">
        <f t="shared" si="0"/>
        <v>17</v>
      </c>
      <c r="AK11" s="1" t="s">
        <v>1018</v>
      </c>
      <c r="AL11" s="43">
        <f t="shared" si="1"/>
        <v>17</v>
      </c>
      <c r="AM11" s="43">
        <f t="shared" si="2"/>
        <v>0</v>
      </c>
      <c r="AN11" s="43">
        <f t="shared" si="3"/>
        <v>0</v>
      </c>
      <c r="AO11" s="43">
        <f t="shared" si="8"/>
        <v>0</v>
      </c>
    </row>
    <row r="12" spans="1:41" x14ac:dyDescent="0.25">
      <c r="A12" s="1" t="s">
        <v>16</v>
      </c>
      <c r="B12" s="1" t="s">
        <v>17</v>
      </c>
      <c r="C12" s="1" t="s">
        <v>18</v>
      </c>
      <c r="D12" s="1" t="s">
        <v>9</v>
      </c>
      <c r="E12" s="1">
        <v>-5</v>
      </c>
      <c r="F12" s="1">
        <v>-6</v>
      </c>
      <c r="G12" s="1">
        <v>11</v>
      </c>
      <c r="H12" s="1">
        <v>10</v>
      </c>
      <c r="I12" s="1">
        <v>-9</v>
      </c>
      <c r="J12" s="1">
        <v>-5</v>
      </c>
      <c r="K12" s="1">
        <v>10</v>
      </c>
      <c r="L12" s="1">
        <v>-12</v>
      </c>
      <c r="M12" s="1">
        <v>12</v>
      </c>
      <c r="N12" s="1">
        <v>-16</v>
      </c>
      <c r="O12" s="1">
        <v>4</v>
      </c>
      <c r="P12" s="1">
        <v>-6</v>
      </c>
      <c r="Q12" s="1">
        <v>-19</v>
      </c>
      <c r="R12" s="1" t="s">
        <v>9</v>
      </c>
      <c r="S12" s="1" t="s">
        <v>9</v>
      </c>
      <c r="T12" s="1">
        <v>3</v>
      </c>
      <c r="U12" s="1" t="s">
        <v>9</v>
      </c>
      <c r="V12" s="1" t="s">
        <v>9</v>
      </c>
      <c r="W12" s="1" t="s">
        <v>9</v>
      </c>
      <c r="X12" s="1" t="s">
        <v>9</v>
      </c>
      <c r="Y12" s="1">
        <v>-28</v>
      </c>
      <c r="Z12" s="1">
        <v>14</v>
      </c>
      <c r="AA12" s="1">
        <v>6</v>
      </c>
      <c r="AB12" s="1">
        <v>0</v>
      </c>
      <c r="AC12" s="1">
        <v>8</v>
      </c>
      <c r="AE12">
        <f t="shared" si="4"/>
        <v>0</v>
      </c>
      <c r="AF12">
        <f t="shared" si="5"/>
        <v>0</v>
      </c>
      <c r="AG12">
        <f t="shared" si="6"/>
        <v>1</v>
      </c>
      <c r="AH12">
        <f t="shared" si="7"/>
        <v>13</v>
      </c>
      <c r="AI12">
        <f t="shared" si="0"/>
        <v>14</v>
      </c>
      <c r="AK12" s="1" t="s">
        <v>18</v>
      </c>
      <c r="AL12" s="43">
        <f t="shared" si="1"/>
        <v>0</v>
      </c>
      <c r="AM12" s="43">
        <f t="shared" si="2"/>
        <v>0</v>
      </c>
      <c r="AN12" s="43">
        <f t="shared" si="3"/>
        <v>14</v>
      </c>
      <c r="AO12" s="43">
        <f t="shared" si="8"/>
        <v>0</v>
      </c>
    </row>
    <row r="13" spans="1:41" x14ac:dyDescent="0.25">
      <c r="A13" s="1" t="s">
        <v>77</v>
      </c>
      <c r="B13" s="1" t="s">
        <v>176</v>
      </c>
      <c r="C13" s="1" t="s">
        <v>723</v>
      </c>
      <c r="D13" s="1">
        <v>20</v>
      </c>
      <c r="E13" s="1">
        <v>6</v>
      </c>
      <c r="F13" s="1">
        <v>-15</v>
      </c>
      <c r="G13" s="1">
        <v>11</v>
      </c>
      <c r="H13" s="1">
        <v>-17</v>
      </c>
      <c r="I13" s="1">
        <v>-4</v>
      </c>
      <c r="J13" s="1">
        <v>14</v>
      </c>
      <c r="K13" s="1">
        <v>9</v>
      </c>
      <c r="L13" s="1">
        <v>0</v>
      </c>
      <c r="M13" s="1">
        <v>4</v>
      </c>
      <c r="N13" s="1" t="s">
        <v>9</v>
      </c>
      <c r="O13" s="1">
        <v>9</v>
      </c>
      <c r="P13" s="1">
        <v>22</v>
      </c>
      <c r="Q13" s="1">
        <v>-12</v>
      </c>
      <c r="R13" s="1">
        <v>3</v>
      </c>
      <c r="S13" s="1">
        <v>16</v>
      </c>
      <c r="T13" s="1">
        <v>4</v>
      </c>
      <c r="U13" s="1">
        <v>-5</v>
      </c>
      <c r="V13" s="1" t="s">
        <v>9</v>
      </c>
      <c r="W13" s="1" t="s">
        <v>9</v>
      </c>
      <c r="X13" s="1" t="s">
        <v>9</v>
      </c>
      <c r="Y13" s="1">
        <v>65</v>
      </c>
      <c r="Z13" s="1">
        <v>17</v>
      </c>
      <c r="AA13" s="1">
        <v>11</v>
      </c>
      <c r="AB13" s="1">
        <v>1</v>
      </c>
      <c r="AC13" s="1">
        <v>5</v>
      </c>
      <c r="AE13">
        <f t="shared" si="4"/>
        <v>0</v>
      </c>
      <c r="AF13">
        <f t="shared" si="5"/>
        <v>0</v>
      </c>
      <c r="AG13">
        <f t="shared" si="6"/>
        <v>0</v>
      </c>
      <c r="AH13">
        <f t="shared" si="7"/>
        <v>17</v>
      </c>
      <c r="AI13">
        <f t="shared" si="0"/>
        <v>17</v>
      </c>
      <c r="AK13" s="1" t="s">
        <v>723</v>
      </c>
      <c r="AL13" s="43">
        <f t="shared" si="1"/>
        <v>0</v>
      </c>
      <c r="AM13" s="43">
        <f t="shared" si="2"/>
        <v>0</v>
      </c>
      <c r="AN13" s="43">
        <f t="shared" si="3"/>
        <v>0</v>
      </c>
      <c r="AO13" s="43">
        <f t="shared" si="8"/>
        <v>17</v>
      </c>
    </row>
    <row r="14" spans="1:41" x14ac:dyDescent="0.25">
      <c r="A14" s="1" t="s">
        <v>16</v>
      </c>
      <c r="B14" s="1" t="s">
        <v>674</v>
      </c>
      <c r="C14" s="1" t="s">
        <v>696</v>
      </c>
      <c r="D14" s="1">
        <v>11</v>
      </c>
      <c r="E14" s="1">
        <v>-11</v>
      </c>
      <c r="F14" s="1">
        <v>-6</v>
      </c>
      <c r="G14" s="1">
        <v>14</v>
      </c>
      <c r="H14" s="1">
        <v>-3</v>
      </c>
      <c r="I14" s="1">
        <v>-1</v>
      </c>
      <c r="J14" s="1">
        <v>5</v>
      </c>
      <c r="K14" s="1">
        <v>11</v>
      </c>
      <c r="L14" s="1">
        <v>-5</v>
      </c>
      <c r="M14" s="1">
        <v>2</v>
      </c>
      <c r="N14" s="1">
        <v>-3</v>
      </c>
      <c r="O14" s="1">
        <v>8</v>
      </c>
      <c r="P14" s="1">
        <v>3</v>
      </c>
      <c r="Q14" s="1">
        <v>-3</v>
      </c>
      <c r="R14" s="1">
        <v>-23</v>
      </c>
      <c r="S14" s="1">
        <v>3</v>
      </c>
      <c r="T14" s="1">
        <v>-21</v>
      </c>
      <c r="U14" s="1">
        <v>-4</v>
      </c>
      <c r="V14" s="1" t="s">
        <v>9</v>
      </c>
      <c r="W14" s="1" t="s">
        <v>9</v>
      </c>
      <c r="X14" s="1" t="s">
        <v>9</v>
      </c>
      <c r="Y14" s="1">
        <v>-23</v>
      </c>
      <c r="Z14" s="1">
        <v>18</v>
      </c>
      <c r="AA14" s="1">
        <v>8</v>
      </c>
      <c r="AB14" s="1">
        <v>0</v>
      </c>
      <c r="AC14" s="1">
        <v>10</v>
      </c>
      <c r="AE14">
        <f t="shared" si="4"/>
        <v>2</v>
      </c>
      <c r="AF14">
        <f t="shared" si="5"/>
        <v>10</v>
      </c>
      <c r="AG14">
        <f t="shared" si="6"/>
        <v>0</v>
      </c>
      <c r="AH14">
        <f t="shared" si="7"/>
        <v>6</v>
      </c>
      <c r="AI14">
        <f t="shared" si="0"/>
        <v>18</v>
      </c>
      <c r="AK14" s="1" t="s">
        <v>696</v>
      </c>
      <c r="AL14" s="43">
        <f t="shared" si="1"/>
        <v>0</v>
      </c>
      <c r="AM14" s="43">
        <f t="shared" si="2"/>
        <v>0</v>
      </c>
      <c r="AN14" s="43">
        <f t="shared" si="3"/>
        <v>12</v>
      </c>
      <c r="AO14" s="43">
        <f t="shared" si="8"/>
        <v>6</v>
      </c>
    </row>
    <row r="15" spans="1:41" x14ac:dyDescent="0.25">
      <c r="A15" s="1" t="s">
        <v>29</v>
      </c>
      <c r="B15" s="1" t="s">
        <v>30</v>
      </c>
      <c r="C15" s="1" t="s">
        <v>31</v>
      </c>
      <c r="D15" s="1">
        <v>20</v>
      </c>
      <c r="E15" s="1">
        <v>-13</v>
      </c>
      <c r="F15" s="1">
        <v>1</v>
      </c>
      <c r="G15" s="1">
        <v>-9</v>
      </c>
      <c r="H15" s="1">
        <v>18</v>
      </c>
      <c r="I15" s="1" t="s">
        <v>9</v>
      </c>
      <c r="J15" s="1">
        <v>2</v>
      </c>
      <c r="K15" s="1">
        <v>6</v>
      </c>
      <c r="L15" s="1">
        <v>-2</v>
      </c>
      <c r="M15" s="1">
        <v>2</v>
      </c>
      <c r="N15" s="1">
        <v>-10</v>
      </c>
      <c r="O15" s="1">
        <v>2</v>
      </c>
      <c r="P15" s="1">
        <v>-7</v>
      </c>
      <c r="Q15" s="1">
        <v>-11</v>
      </c>
      <c r="R15" s="1">
        <v>-2</v>
      </c>
      <c r="S15" s="1">
        <v>-10</v>
      </c>
      <c r="T15" s="1">
        <v>-1</v>
      </c>
      <c r="U15" s="1">
        <v>-24</v>
      </c>
      <c r="V15" s="1" t="s">
        <v>9</v>
      </c>
      <c r="W15" s="1" t="s">
        <v>9</v>
      </c>
      <c r="X15" s="1" t="s">
        <v>9</v>
      </c>
      <c r="Y15" s="1">
        <v>-38</v>
      </c>
      <c r="Z15" s="1">
        <v>17</v>
      </c>
      <c r="AA15" s="1">
        <v>7</v>
      </c>
      <c r="AB15" s="1">
        <v>0</v>
      </c>
      <c r="AC15" s="1">
        <v>10</v>
      </c>
      <c r="AE15">
        <f t="shared" si="4"/>
        <v>0</v>
      </c>
      <c r="AF15">
        <f t="shared" si="5"/>
        <v>10</v>
      </c>
      <c r="AG15">
        <f t="shared" si="6"/>
        <v>7</v>
      </c>
      <c r="AH15">
        <f t="shared" si="7"/>
        <v>0</v>
      </c>
      <c r="AI15">
        <f t="shared" si="0"/>
        <v>17</v>
      </c>
      <c r="AK15" s="1" t="s">
        <v>31</v>
      </c>
      <c r="AL15" s="43">
        <f t="shared" si="1"/>
        <v>0</v>
      </c>
      <c r="AM15" s="43">
        <f t="shared" si="2"/>
        <v>10</v>
      </c>
      <c r="AN15" s="43">
        <f t="shared" si="3"/>
        <v>7</v>
      </c>
      <c r="AO15" s="43">
        <f t="shared" si="8"/>
        <v>0</v>
      </c>
    </row>
    <row r="16" spans="1:41" x14ac:dyDescent="0.25">
      <c r="A16" s="1" t="s">
        <v>585</v>
      </c>
      <c r="B16" s="1" t="s">
        <v>922</v>
      </c>
      <c r="C16" s="1" t="s">
        <v>923</v>
      </c>
      <c r="D16" s="1" t="s">
        <v>9</v>
      </c>
      <c r="E16" s="1">
        <v>-8</v>
      </c>
      <c r="F16" s="1">
        <v>-10</v>
      </c>
      <c r="G16" s="1">
        <v>-1</v>
      </c>
      <c r="H16" s="1" t="s">
        <v>9</v>
      </c>
      <c r="I16" s="1">
        <v>0</v>
      </c>
      <c r="J16" s="1" t="s">
        <v>9</v>
      </c>
      <c r="K16" s="1">
        <v>1</v>
      </c>
      <c r="L16" s="1">
        <v>0</v>
      </c>
      <c r="M16" s="1">
        <v>2</v>
      </c>
      <c r="N16" s="1">
        <v>-9</v>
      </c>
      <c r="O16" s="1">
        <v>8</v>
      </c>
      <c r="P16" s="1">
        <v>3</v>
      </c>
      <c r="Q16" s="1">
        <v>-3</v>
      </c>
      <c r="R16" s="1">
        <v>23</v>
      </c>
      <c r="S16" s="1">
        <v>3</v>
      </c>
      <c r="T16" s="1">
        <v>-7</v>
      </c>
      <c r="U16" s="1">
        <v>-4</v>
      </c>
      <c r="V16" s="1" t="s">
        <v>9</v>
      </c>
      <c r="W16" s="1" t="s">
        <v>9</v>
      </c>
      <c r="X16" s="1" t="s">
        <v>9</v>
      </c>
      <c r="Y16" s="1">
        <v>-2</v>
      </c>
      <c r="Z16" s="1">
        <v>15</v>
      </c>
      <c r="AA16" s="1">
        <v>6</v>
      </c>
      <c r="AB16" s="1">
        <v>2</v>
      </c>
      <c r="AC16" s="1">
        <v>7</v>
      </c>
      <c r="AE16">
        <f t="shared" si="4"/>
        <v>8</v>
      </c>
      <c r="AF16">
        <f t="shared" si="5"/>
        <v>4</v>
      </c>
      <c r="AG16">
        <f t="shared" si="6"/>
        <v>3</v>
      </c>
      <c r="AH16">
        <f t="shared" si="7"/>
        <v>0</v>
      </c>
      <c r="AI16">
        <f t="shared" si="0"/>
        <v>15</v>
      </c>
      <c r="AK16" s="1" t="s">
        <v>923</v>
      </c>
      <c r="AL16" s="43">
        <f t="shared" si="1"/>
        <v>0</v>
      </c>
      <c r="AM16" s="43">
        <f t="shared" si="2"/>
        <v>0</v>
      </c>
      <c r="AN16" s="43">
        <f t="shared" si="3"/>
        <v>0</v>
      </c>
      <c r="AO16" s="43">
        <f t="shared" si="8"/>
        <v>15</v>
      </c>
    </row>
    <row r="17" spans="1:41" x14ac:dyDescent="0.25">
      <c r="A17" s="1" t="s">
        <v>678</v>
      </c>
      <c r="B17" s="1" t="s">
        <v>178</v>
      </c>
      <c r="C17" s="1" t="s">
        <v>724</v>
      </c>
      <c r="D17" s="1">
        <v>4</v>
      </c>
      <c r="E17" s="1">
        <v>-6</v>
      </c>
      <c r="F17" s="1">
        <v>9</v>
      </c>
      <c r="G17" s="1">
        <v>-6</v>
      </c>
      <c r="H17" s="1" t="s">
        <v>9</v>
      </c>
      <c r="I17" s="1" t="s">
        <v>9</v>
      </c>
      <c r="J17" s="1" t="s">
        <v>9</v>
      </c>
      <c r="K17" s="1" t="s">
        <v>9</v>
      </c>
      <c r="L17" s="1">
        <v>-4</v>
      </c>
      <c r="M17" s="1">
        <v>0</v>
      </c>
      <c r="N17" s="1">
        <v>9</v>
      </c>
      <c r="O17" s="1">
        <v>-1</v>
      </c>
      <c r="P17" s="1">
        <v>2</v>
      </c>
      <c r="Q17" s="1">
        <v>-7</v>
      </c>
      <c r="R17" s="1">
        <v>8</v>
      </c>
      <c r="S17" s="1">
        <v>5</v>
      </c>
      <c r="T17" s="1">
        <v>3</v>
      </c>
      <c r="U17" s="1">
        <v>-7</v>
      </c>
      <c r="V17" s="1" t="s">
        <v>9</v>
      </c>
      <c r="W17" s="1" t="s">
        <v>9</v>
      </c>
      <c r="X17" s="1" t="s">
        <v>9</v>
      </c>
      <c r="Y17" s="1">
        <v>9</v>
      </c>
      <c r="Z17" s="1">
        <v>14</v>
      </c>
      <c r="AA17" s="1">
        <v>7</v>
      </c>
      <c r="AB17" s="1">
        <v>1</v>
      </c>
      <c r="AC17" s="1">
        <v>6</v>
      </c>
      <c r="AE17">
        <f t="shared" si="4"/>
        <v>12</v>
      </c>
      <c r="AF17">
        <f t="shared" si="5"/>
        <v>2</v>
      </c>
      <c r="AG17">
        <f t="shared" si="6"/>
        <v>0</v>
      </c>
      <c r="AH17">
        <f t="shared" si="7"/>
        <v>0</v>
      </c>
      <c r="AI17">
        <f t="shared" si="0"/>
        <v>14</v>
      </c>
      <c r="AK17" s="1" t="s">
        <v>724</v>
      </c>
      <c r="AL17" s="43">
        <f t="shared" si="1"/>
        <v>5</v>
      </c>
      <c r="AM17" s="43">
        <f t="shared" si="2"/>
        <v>9</v>
      </c>
      <c r="AN17" s="43">
        <f t="shared" si="3"/>
        <v>0</v>
      </c>
      <c r="AO17" s="43">
        <f t="shared" si="8"/>
        <v>0</v>
      </c>
    </row>
    <row r="18" spans="1:41" x14ac:dyDescent="0.25">
      <c r="A18" s="1" t="s">
        <v>58</v>
      </c>
      <c r="B18" s="1" t="s">
        <v>1050</v>
      </c>
      <c r="C18" s="1" t="s">
        <v>1019</v>
      </c>
      <c r="D18" s="1" t="s">
        <v>9</v>
      </c>
      <c r="E18" s="1" t="s">
        <v>9</v>
      </c>
      <c r="F18" s="1" t="s">
        <v>9</v>
      </c>
      <c r="G18" s="1">
        <v>24</v>
      </c>
      <c r="H18" s="1">
        <v>10</v>
      </c>
      <c r="I18" s="1" t="s">
        <v>9</v>
      </c>
      <c r="J18" s="1" t="s">
        <v>9</v>
      </c>
      <c r="K18" s="1" t="s">
        <v>9</v>
      </c>
      <c r="L18" s="1" t="s">
        <v>9</v>
      </c>
      <c r="M18" s="1" t="s">
        <v>9</v>
      </c>
      <c r="N18" s="1" t="s">
        <v>9</v>
      </c>
      <c r="O18" s="1" t="s">
        <v>9</v>
      </c>
      <c r="P18" s="1" t="s">
        <v>9</v>
      </c>
      <c r="Q18" s="1" t="s">
        <v>9</v>
      </c>
      <c r="R18" s="1" t="s">
        <v>9</v>
      </c>
      <c r="S18" s="1" t="s">
        <v>9</v>
      </c>
      <c r="T18" s="1" t="s">
        <v>9</v>
      </c>
      <c r="U18" s="1" t="s">
        <v>9</v>
      </c>
      <c r="V18" s="1" t="s">
        <v>9</v>
      </c>
      <c r="W18" s="1" t="s">
        <v>9</v>
      </c>
      <c r="X18" s="1" t="s">
        <v>9</v>
      </c>
      <c r="Y18" s="1">
        <v>34</v>
      </c>
      <c r="Z18" s="1">
        <v>2</v>
      </c>
      <c r="AA18" s="1">
        <v>2</v>
      </c>
      <c r="AB18" s="1">
        <v>0</v>
      </c>
      <c r="AC18" s="1">
        <v>0</v>
      </c>
      <c r="AE18">
        <f t="shared" si="4"/>
        <v>0</v>
      </c>
      <c r="AF18">
        <f t="shared" si="5"/>
        <v>1</v>
      </c>
      <c r="AG18">
        <f t="shared" si="6"/>
        <v>1</v>
      </c>
      <c r="AH18">
        <f t="shared" si="7"/>
        <v>0</v>
      </c>
      <c r="AI18">
        <f t="shared" si="0"/>
        <v>2</v>
      </c>
      <c r="AK18" s="1" t="s">
        <v>1019</v>
      </c>
      <c r="AL18" s="43">
        <f t="shared" si="1"/>
        <v>0</v>
      </c>
      <c r="AM18" s="43">
        <f t="shared" si="2"/>
        <v>0</v>
      </c>
      <c r="AN18" s="43">
        <f t="shared" si="3"/>
        <v>0</v>
      </c>
      <c r="AO18" s="43">
        <f t="shared" si="8"/>
        <v>2</v>
      </c>
    </row>
    <row r="19" spans="1:41" x14ac:dyDescent="0.25">
      <c r="A19" s="1" t="s">
        <v>832</v>
      </c>
      <c r="B19" s="1" t="s">
        <v>1051</v>
      </c>
      <c r="C19" s="1" t="s">
        <v>1020</v>
      </c>
      <c r="D19" s="1" t="s">
        <v>9</v>
      </c>
      <c r="E19" s="1" t="s">
        <v>9</v>
      </c>
      <c r="F19" s="1" t="s">
        <v>9</v>
      </c>
      <c r="G19" s="1">
        <v>1</v>
      </c>
      <c r="H19" s="1">
        <v>-5</v>
      </c>
      <c r="I19" s="1">
        <v>1</v>
      </c>
      <c r="J19" s="1" t="s">
        <v>9</v>
      </c>
      <c r="K19" s="1">
        <v>13</v>
      </c>
      <c r="L19" s="1" t="s">
        <v>9</v>
      </c>
      <c r="M19" s="1" t="s">
        <v>9</v>
      </c>
      <c r="N19" s="1" t="s">
        <v>9</v>
      </c>
      <c r="O19" s="1">
        <v>1</v>
      </c>
      <c r="P19" s="1">
        <v>-11</v>
      </c>
      <c r="Q19" s="1">
        <v>-7</v>
      </c>
      <c r="R19" s="1">
        <v>-23</v>
      </c>
      <c r="S19" s="1">
        <v>-12</v>
      </c>
      <c r="T19" s="1">
        <v>2</v>
      </c>
      <c r="U19" s="1">
        <v>16</v>
      </c>
      <c r="V19" s="1" t="s">
        <v>9</v>
      </c>
      <c r="W19" s="1" t="s">
        <v>9</v>
      </c>
      <c r="X19" s="1" t="s">
        <v>9</v>
      </c>
      <c r="Y19" s="1">
        <v>-24</v>
      </c>
      <c r="Z19" s="1">
        <v>11</v>
      </c>
      <c r="AA19" s="1">
        <v>6</v>
      </c>
      <c r="AB19" s="1">
        <v>0</v>
      </c>
      <c r="AC19" s="1">
        <v>5</v>
      </c>
      <c r="AE19">
        <f t="shared" si="4"/>
        <v>0</v>
      </c>
      <c r="AF19">
        <f t="shared" si="5"/>
        <v>0</v>
      </c>
      <c r="AG19">
        <f t="shared" si="6"/>
        <v>1</v>
      </c>
      <c r="AH19">
        <f t="shared" si="7"/>
        <v>10</v>
      </c>
      <c r="AI19">
        <f t="shared" si="0"/>
        <v>11</v>
      </c>
      <c r="AK19" s="1" t="s">
        <v>1020</v>
      </c>
      <c r="AL19" s="43">
        <f t="shared" si="1"/>
        <v>0</v>
      </c>
      <c r="AM19" s="43">
        <f t="shared" si="2"/>
        <v>0</v>
      </c>
      <c r="AN19" s="43">
        <f t="shared" si="3"/>
        <v>0</v>
      </c>
      <c r="AO19" s="43">
        <f t="shared" si="8"/>
        <v>11</v>
      </c>
    </row>
    <row r="20" spans="1:41" x14ac:dyDescent="0.25">
      <c r="A20" s="1" t="s">
        <v>958</v>
      </c>
      <c r="B20" s="1" t="s">
        <v>959</v>
      </c>
      <c r="C20" s="1" t="s">
        <v>960</v>
      </c>
      <c r="D20" s="1">
        <v>20</v>
      </c>
      <c r="E20" s="1">
        <v>6</v>
      </c>
      <c r="F20" s="1">
        <v>-15</v>
      </c>
      <c r="G20" s="1">
        <v>11</v>
      </c>
      <c r="H20" s="1">
        <v>-17</v>
      </c>
      <c r="I20" s="1">
        <v>-4</v>
      </c>
      <c r="J20" s="1">
        <v>14</v>
      </c>
      <c r="K20" s="1">
        <v>9</v>
      </c>
      <c r="L20" s="1">
        <v>0</v>
      </c>
      <c r="M20" s="1" t="s">
        <v>9</v>
      </c>
      <c r="N20" s="1">
        <v>7</v>
      </c>
      <c r="O20" s="1">
        <v>19</v>
      </c>
      <c r="P20" s="1">
        <v>5</v>
      </c>
      <c r="Q20" s="1">
        <v>29</v>
      </c>
      <c r="R20" s="1">
        <v>-20</v>
      </c>
      <c r="S20" s="1" t="s">
        <v>9</v>
      </c>
      <c r="T20" s="1">
        <v>3</v>
      </c>
      <c r="U20" s="1">
        <v>26</v>
      </c>
      <c r="V20" s="1" t="s">
        <v>9</v>
      </c>
      <c r="W20" s="1" t="s">
        <v>9</v>
      </c>
      <c r="X20" s="1" t="s">
        <v>9</v>
      </c>
      <c r="Y20" s="1">
        <v>93</v>
      </c>
      <c r="Z20" s="1">
        <v>16</v>
      </c>
      <c r="AA20" s="1">
        <v>11</v>
      </c>
      <c r="AB20" s="1">
        <v>1</v>
      </c>
      <c r="AC20" s="1">
        <v>4</v>
      </c>
      <c r="AE20">
        <f t="shared" si="4"/>
        <v>9</v>
      </c>
      <c r="AF20">
        <f t="shared" si="5"/>
        <v>2</v>
      </c>
      <c r="AG20">
        <f t="shared" si="6"/>
        <v>5</v>
      </c>
      <c r="AH20">
        <f t="shared" si="7"/>
        <v>0</v>
      </c>
      <c r="AI20">
        <f t="shared" si="0"/>
        <v>16</v>
      </c>
      <c r="AK20" s="1" t="s">
        <v>960</v>
      </c>
      <c r="AL20" s="43">
        <f t="shared" si="1"/>
        <v>0</v>
      </c>
      <c r="AM20" s="43">
        <f t="shared" si="2"/>
        <v>0</v>
      </c>
      <c r="AN20" s="43">
        <f t="shared" si="3"/>
        <v>0</v>
      </c>
      <c r="AO20" s="43">
        <f t="shared" si="8"/>
        <v>16</v>
      </c>
    </row>
    <row r="21" spans="1:41" x14ac:dyDescent="0.25">
      <c r="A21" s="1" t="s">
        <v>961</v>
      </c>
      <c r="B21" s="1" t="s">
        <v>962</v>
      </c>
      <c r="C21" s="1" t="s">
        <v>963</v>
      </c>
      <c r="D21" s="1" t="s">
        <v>9</v>
      </c>
      <c r="E21" s="1" t="s">
        <v>9</v>
      </c>
      <c r="F21" s="1" t="s">
        <v>9</v>
      </c>
      <c r="G21" s="1" t="s">
        <v>9</v>
      </c>
      <c r="H21" s="1">
        <v>10</v>
      </c>
      <c r="I21" s="1" t="s">
        <v>9</v>
      </c>
      <c r="J21" s="1" t="s">
        <v>9</v>
      </c>
      <c r="K21" s="1" t="s">
        <v>9</v>
      </c>
      <c r="L21" s="1" t="s">
        <v>9</v>
      </c>
      <c r="M21" s="1" t="s">
        <v>9</v>
      </c>
      <c r="N21" s="1" t="s">
        <v>9</v>
      </c>
      <c r="O21" s="1" t="s">
        <v>9</v>
      </c>
      <c r="P21" s="1" t="s">
        <v>9</v>
      </c>
      <c r="Q21" s="1" t="s">
        <v>9</v>
      </c>
      <c r="R21" s="1" t="s">
        <v>9</v>
      </c>
      <c r="S21" s="1" t="s">
        <v>9</v>
      </c>
      <c r="T21" s="1" t="s">
        <v>9</v>
      </c>
      <c r="U21" s="1" t="s">
        <v>9</v>
      </c>
      <c r="V21" s="1" t="s">
        <v>9</v>
      </c>
      <c r="W21" s="1" t="s">
        <v>9</v>
      </c>
      <c r="X21" s="1" t="s">
        <v>9</v>
      </c>
      <c r="Y21" s="1">
        <v>10</v>
      </c>
      <c r="Z21" s="1">
        <v>1</v>
      </c>
      <c r="AA21" s="1">
        <v>1</v>
      </c>
      <c r="AB21" s="1">
        <v>0</v>
      </c>
      <c r="AC21" s="1">
        <v>0</v>
      </c>
      <c r="AE21">
        <f t="shared" si="4"/>
        <v>0</v>
      </c>
      <c r="AF21">
        <f t="shared" si="5"/>
        <v>0</v>
      </c>
      <c r="AG21">
        <f t="shared" si="6"/>
        <v>0</v>
      </c>
      <c r="AH21">
        <f t="shared" si="7"/>
        <v>1</v>
      </c>
      <c r="AI21">
        <f t="shared" si="0"/>
        <v>1</v>
      </c>
      <c r="AK21" s="1" t="s">
        <v>963</v>
      </c>
      <c r="AL21" s="43">
        <f t="shared" si="1"/>
        <v>0</v>
      </c>
      <c r="AM21" s="43">
        <f t="shared" si="2"/>
        <v>0</v>
      </c>
      <c r="AN21" s="43">
        <f t="shared" si="3"/>
        <v>0</v>
      </c>
      <c r="AO21" s="43">
        <f t="shared" si="8"/>
        <v>1</v>
      </c>
    </row>
    <row r="22" spans="1:41" x14ac:dyDescent="0.25">
      <c r="A22" s="1" t="s">
        <v>437</v>
      </c>
      <c r="B22" s="1" t="s">
        <v>744</v>
      </c>
      <c r="C22" s="1" t="s">
        <v>725</v>
      </c>
      <c r="D22" s="1" t="s">
        <v>9</v>
      </c>
      <c r="E22" s="1">
        <v>-7</v>
      </c>
      <c r="F22" s="1">
        <v>0</v>
      </c>
      <c r="G22" s="1">
        <v>1</v>
      </c>
      <c r="H22" s="1">
        <v>10</v>
      </c>
      <c r="I22" s="1">
        <v>10</v>
      </c>
      <c r="J22" s="1">
        <v>2</v>
      </c>
      <c r="K22" s="1">
        <v>19</v>
      </c>
      <c r="L22" s="1">
        <v>0</v>
      </c>
      <c r="M22" s="1" t="s">
        <v>9</v>
      </c>
      <c r="N22" s="1">
        <v>7</v>
      </c>
      <c r="O22" s="1">
        <v>19</v>
      </c>
      <c r="P22" s="1">
        <v>5</v>
      </c>
      <c r="Q22" s="1">
        <v>29</v>
      </c>
      <c r="R22" s="1">
        <v>-4</v>
      </c>
      <c r="S22" s="1">
        <v>-8</v>
      </c>
      <c r="T22" s="1">
        <v>8</v>
      </c>
      <c r="U22" s="1">
        <v>-13</v>
      </c>
      <c r="V22" s="1" t="s">
        <v>9</v>
      </c>
      <c r="W22" s="1" t="s">
        <v>9</v>
      </c>
      <c r="X22" s="1" t="s">
        <v>9</v>
      </c>
      <c r="Y22" s="1">
        <v>78</v>
      </c>
      <c r="Z22" s="1">
        <v>16</v>
      </c>
      <c r="AA22" s="1">
        <v>10</v>
      </c>
      <c r="AB22" s="1">
        <v>2</v>
      </c>
      <c r="AC22" s="1">
        <v>4</v>
      </c>
      <c r="AE22">
        <f t="shared" si="4"/>
        <v>2</v>
      </c>
      <c r="AF22">
        <f t="shared" si="5"/>
        <v>1</v>
      </c>
      <c r="AG22">
        <f t="shared" si="6"/>
        <v>2</v>
      </c>
      <c r="AH22">
        <f t="shared" si="7"/>
        <v>11</v>
      </c>
      <c r="AI22">
        <f t="shared" si="0"/>
        <v>16</v>
      </c>
      <c r="AK22" s="1" t="s">
        <v>725</v>
      </c>
      <c r="AL22" s="43">
        <f t="shared" si="1"/>
        <v>0</v>
      </c>
      <c r="AM22" s="43">
        <f t="shared" si="2"/>
        <v>0</v>
      </c>
      <c r="AN22" s="43">
        <f t="shared" si="3"/>
        <v>0</v>
      </c>
      <c r="AO22" s="43">
        <f t="shared" si="8"/>
        <v>16</v>
      </c>
    </row>
    <row r="23" spans="1:41" x14ac:dyDescent="0.25">
      <c r="A23" s="1" t="s">
        <v>89</v>
      </c>
      <c r="B23" s="1" t="s">
        <v>675</v>
      </c>
      <c r="C23" s="1" t="s">
        <v>697</v>
      </c>
      <c r="D23" s="1">
        <v>-2</v>
      </c>
      <c r="E23" s="1">
        <v>1</v>
      </c>
      <c r="F23" s="1">
        <v>9</v>
      </c>
      <c r="G23" s="1">
        <v>11</v>
      </c>
      <c r="H23" s="1">
        <v>-2</v>
      </c>
      <c r="I23" s="1">
        <v>-1</v>
      </c>
      <c r="J23" s="1">
        <v>7</v>
      </c>
      <c r="K23" s="1">
        <v>12</v>
      </c>
      <c r="L23" s="1">
        <v>1</v>
      </c>
      <c r="M23" s="1">
        <v>-2</v>
      </c>
      <c r="N23" s="1">
        <v>-14</v>
      </c>
      <c r="O23" s="1">
        <v>-5</v>
      </c>
      <c r="P23" s="1">
        <v>-1</v>
      </c>
      <c r="Q23" s="1">
        <v>-9</v>
      </c>
      <c r="R23" s="1">
        <v>23</v>
      </c>
      <c r="S23" s="1">
        <v>6</v>
      </c>
      <c r="T23" s="1" t="s">
        <v>9</v>
      </c>
      <c r="U23" s="1">
        <v>2</v>
      </c>
      <c r="V23" s="1" t="s">
        <v>9</v>
      </c>
      <c r="W23" s="1" t="s">
        <v>9</v>
      </c>
      <c r="X23" s="1" t="s">
        <v>9</v>
      </c>
      <c r="Y23" s="1">
        <v>36</v>
      </c>
      <c r="Z23" s="1">
        <v>17</v>
      </c>
      <c r="AA23" s="1">
        <v>9</v>
      </c>
      <c r="AB23" s="1">
        <v>0</v>
      </c>
      <c r="AC23" s="1">
        <v>8</v>
      </c>
      <c r="AE23">
        <f t="shared" si="4"/>
        <v>0</v>
      </c>
      <c r="AF23">
        <f t="shared" si="5"/>
        <v>15</v>
      </c>
      <c r="AG23">
        <f t="shared" si="6"/>
        <v>1</v>
      </c>
      <c r="AH23">
        <f t="shared" si="7"/>
        <v>1</v>
      </c>
      <c r="AI23">
        <f t="shared" si="0"/>
        <v>17</v>
      </c>
      <c r="AK23" s="1" t="s">
        <v>697</v>
      </c>
      <c r="AL23" s="43">
        <f t="shared" si="1"/>
        <v>15</v>
      </c>
      <c r="AM23" s="43">
        <f t="shared" si="2"/>
        <v>2</v>
      </c>
      <c r="AN23" s="43">
        <f t="shared" si="3"/>
        <v>0</v>
      </c>
      <c r="AO23" s="43">
        <f t="shared" si="8"/>
        <v>0</v>
      </c>
    </row>
    <row r="24" spans="1:41" x14ac:dyDescent="0.25">
      <c r="A24" s="1" t="s">
        <v>40</v>
      </c>
      <c r="B24" s="1" t="s">
        <v>41</v>
      </c>
      <c r="C24" s="1" t="s">
        <v>42</v>
      </c>
      <c r="D24" s="1">
        <v>4</v>
      </c>
      <c r="E24" s="1">
        <v>-6</v>
      </c>
      <c r="F24" s="1">
        <v>9</v>
      </c>
      <c r="G24" s="1">
        <v>11</v>
      </c>
      <c r="H24" s="1">
        <v>-2</v>
      </c>
      <c r="I24" s="1">
        <v>-1</v>
      </c>
      <c r="J24" s="1">
        <v>7</v>
      </c>
      <c r="K24" s="1">
        <v>12</v>
      </c>
      <c r="L24" s="1">
        <v>1</v>
      </c>
      <c r="M24" s="1">
        <v>-2</v>
      </c>
      <c r="N24" s="1">
        <v>-14</v>
      </c>
      <c r="O24" s="1">
        <v>-5</v>
      </c>
      <c r="P24" s="1">
        <v>-1</v>
      </c>
      <c r="Q24" s="1">
        <v>5</v>
      </c>
      <c r="R24" s="1">
        <v>8</v>
      </c>
      <c r="S24" s="1">
        <v>9</v>
      </c>
      <c r="T24" s="1">
        <v>17</v>
      </c>
      <c r="U24" s="1">
        <v>3</v>
      </c>
      <c r="V24" s="1" t="s">
        <v>9</v>
      </c>
      <c r="W24" s="1" t="s">
        <v>9</v>
      </c>
      <c r="X24" s="1" t="s">
        <v>9</v>
      </c>
      <c r="Y24" s="1">
        <v>55</v>
      </c>
      <c r="Z24" s="1">
        <v>18</v>
      </c>
      <c r="AA24" s="1">
        <v>11</v>
      </c>
      <c r="AB24" s="1">
        <v>0</v>
      </c>
      <c r="AC24" s="1">
        <v>7</v>
      </c>
      <c r="AE24">
        <f t="shared" si="4"/>
        <v>0</v>
      </c>
      <c r="AF24">
        <f t="shared" si="5"/>
        <v>0</v>
      </c>
      <c r="AG24">
        <f t="shared" si="6"/>
        <v>1</v>
      </c>
      <c r="AH24">
        <f t="shared" si="7"/>
        <v>17</v>
      </c>
      <c r="AI24">
        <f t="shared" si="0"/>
        <v>18</v>
      </c>
      <c r="AK24" s="1" t="s">
        <v>42</v>
      </c>
      <c r="AL24" s="43">
        <f t="shared" si="1"/>
        <v>18</v>
      </c>
      <c r="AM24" s="43">
        <f t="shared" si="2"/>
        <v>0</v>
      </c>
      <c r="AN24" s="43">
        <f t="shared" si="3"/>
        <v>0</v>
      </c>
      <c r="AO24" s="43">
        <f t="shared" si="8"/>
        <v>0</v>
      </c>
    </row>
    <row r="25" spans="1:41" x14ac:dyDescent="0.25">
      <c r="A25" s="1" t="s">
        <v>638</v>
      </c>
      <c r="B25" s="1" t="s">
        <v>639</v>
      </c>
      <c r="C25" s="1" t="s">
        <v>615</v>
      </c>
      <c r="D25" s="1">
        <v>1</v>
      </c>
      <c r="E25" s="1">
        <v>1</v>
      </c>
      <c r="F25" s="1">
        <v>1</v>
      </c>
      <c r="G25" s="1">
        <v>-8</v>
      </c>
      <c r="H25" s="1">
        <v>-5</v>
      </c>
      <c r="I25" s="1">
        <v>8</v>
      </c>
      <c r="J25" s="1" t="s">
        <v>9</v>
      </c>
      <c r="K25" s="1">
        <v>-7</v>
      </c>
      <c r="L25" s="1" t="s">
        <v>9</v>
      </c>
      <c r="M25" s="1">
        <v>2</v>
      </c>
      <c r="N25" s="1" t="s">
        <v>9</v>
      </c>
      <c r="O25" s="1" t="s">
        <v>9</v>
      </c>
      <c r="P25" s="1" t="s">
        <v>9</v>
      </c>
      <c r="Q25" s="1" t="s">
        <v>9</v>
      </c>
      <c r="R25" s="1" t="s">
        <v>9</v>
      </c>
      <c r="S25" s="1" t="s">
        <v>9</v>
      </c>
      <c r="T25" s="1">
        <v>-7</v>
      </c>
      <c r="U25" s="1">
        <v>26</v>
      </c>
      <c r="V25" s="1" t="s">
        <v>9</v>
      </c>
      <c r="W25" s="1" t="s">
        <v>9</v>
      </c>
      <c r="X25" s="1" t="s">
        <v>9</v>
      </c>
      <c r="Y25" s="1">
        <v>12</v>
      </c>
      <c r="Z25" s="1">
        <v>10</v>
      </c>
      <c r="AA25" s="1">
        <v>6</v>
      </c>
      <c r="AB25" s="1">
        <v>0</v>
      </c>
      <c r="AC25" s="1">
        <v>4</v>
      </c>
      <c r="AE25">
        <f t="shared" si="4"/>
        <v>8</v>
      </c>
      <c r="AF25">
        <f t="shared" si="5"/>
        <v>0</v>
      </c>
      <c r="AG25">
        <f t="shared" si="6"/>
        <v>0</v>
      </c>
      <c r="AH25">
        <f t="shared" si="7"/>
        <v>2</v>
      </c>
      <c r="AI25">
        <f t="shared" si="0"/>
        <v>10</v>
      </c>
      <c r="AK25" s="1" t="s">
        <v>615</v>
      </c>
      <c r="AL25" s="43">
        <f t="shared" si="1"/>
        <v>0</v>
      </c>
      <c r="AM25" s="43">
        <f t="shared" si="2"/>
        <v>8</v>
      </c>
      <c r="AN25" s="43">
        <f t="shared" si="3"/>
        <v>0</v>
      </c>
      <c r="AO25" s="43">
        <f t="shared" si="8"/>
        <v>2</v>
      </c>
    </row>
    <row r="26" spans="1:41" x14ac:dyDescent="0.25">
      <c r="A26" s="1" t="s">
        <v>1070</v>
      </c>
      <c r="B26" s="1" t="s">
        <v>1075</v>
      </c>
      <c r="C26" s="1" t="s">
        <v>1074</v>
      </c>
      <c r="D26" s="1" t="s">
        <v>9</v>
      </c>
      <c r="E26" s="1" t="s">
        <v>9</v>
      </c>
      <c r="F26" s="1" t="s">
        <v>9</v>
      </c>
      <c r="G26" s="1" t="s">
        <v>9</v>
      </c>
      <c r="H26" s="1" t="s">
        <v>9</v>
      </c>
      <c r="I26" s="1">
        <v>-34</v>
      </c>
      <c r="J26" s="1" t="s">
        <v>9</v>
      </c>
      <c r="K26" s="1" t="s">
        <v>9</v>
      </c>
      <c r="L26" s="1" t="s">
        <v>9</v>
      </c>
      <c r="M26" s="1" t="s">
        <v>9</v>
      </c>
      <c r="N26" s="1">
        <v>-9</v>
      </c>
      <c r="O26" s="1" t="s">
        <v>9</v>
      </c>
      <c r="P26" s="1" t="s">
        <v>9</v>
      </c>
      <c r="Q26" s="1" t="s">
        <v>9</v>
      </c>
      <c r="R26" s="1" t="s">
        <v>9</v>
      </c>
      <c r="S26" s="1" t="s">
        <v>9</v>
      </c>
      <c r="T26" s="1" t="s">
        <v>9</v>
      </c>
      <c r="U26" s="1" t="s">
        <v>9</v>
      </c>
      <c r="V26" s="1" t="s">
        <v>9</v>
      </c>
      <c r="W26" s="1" t="s">
        <v>9</v>
      </c>
      <c r="X26" s="1" t="s">
        <v>9</v>
      </c>
      <c r="Y26" s="1">
        <v>-43</v>
      </c>
      <c r="Z26" s="1">
        <v>2</v>
      </c>
      <c r="AA26" s="1">
        <v>0</v>
      </c>
      <c r="AB26" s="1">
        <v>0</v>
      </c>
      <c r="AC26" s="1">
        <v>2</v>
      </c>
      <c r="AE26">
        <f t="shared" si="4"/>
        <v>0</v>
      </c>
      <c r="AF26">
        <f t="shared" si="5"/>
        <v>1</v>
      </c>
      <c r="AG26">
        <f t="shared" si="6"/>
        <v>1</v>
      </c>
      <c r="AH26">
        <f t="shared" si="7"/>
        <v>0</v>
      </c>
      <c r="AI26">
        <f t="shared" si="0"/>
        <v>2</v>
      </c>
      <c r="AK26" s="1" t="s">
        <v>1074</v>
      </c>
      <c r="AL26" s="43">
        <f t="shared" si="1"/>
        <v>0</v>
      </c>
      <c r="AM26" s="43">
        <f t="shared" si="2"/>
        <v>0</v>
      </c>
      <c r="AN26" s="43">
        <f t="shared" si="3"/>
        <v>0</v>
      </c>
      <c r="AO26" s="43">
        <f t="shared" si="8"/>
        <v>2</v>
      </c>
    </row>
    <row r="27" spans="1:41" x14ac:dyDescent="0.25">
      <c r="A27" s="1" t="s">
        <v>895</v>
      </c>
      <c r="B27" s="1" t="s">
        <v>896</v>
      </c>
      <c r="C27" s="1" t="s">
        <v>878</v>
      </c>
      <c r="D27" s="1">
        <v>-3</v>
      </c>
      <c r="E27" s="1">
        <v>1</v>
      </c>
      <c r="F27" s="1">
        <v>5</v>
      </c>
      <c r="G27" s="1">
        <v>-12</v>
      </c>
      <c r="H27" s="1">
        <v>-10</v>
      </c>
      <c r="I27" s="1">
        <v>-1</v>
      </c>
      <c r="J27" s="1">
        <v>-5</v>
      </c>
      <c r="K27" s="1">
        <v>10</v>
      </c>
      <c r="L27" s="1">
        <v>-16</v>
      </c>
      <c r="M27" s="1">
        <v>12</v>
      </c>
      <c r="N27" s="1">
        <v>-16</v>
      </c>
      <c r="O27" s="1">
        <v>-2</v>
      </c>
      <c r="P27" s="1">
        <v>1</v>
      </c>
      <c r="Q27" s="1">
        <v>12</v>
      </c>
      <c r="R27" s="1">
        <v>5</v>
      </c>
      <c r="S27" s="1" t="s">
        <v>9</v>
      </c>
      <c r="T27" s="1">
        <v>2</v>
      </c>
      <c r="U27" s="1">
        <v>-10</v>
      </c>
      <c r="V27" s="1" t="s">
        <v>9</v>
      </c>
      <c r="W27" s="1" t="s">
        <v>9</v>
      </c>
      <c r="X27" s="1" t="s">
        <v>9</v>
      </c>
      <c r="Y27" s="1">
        <v>-27</v>
      </c>
      <c r="Z27" s="1">
        <v>17</v>
      </c>
      <c r="AA27" s="1">
        <v>8</v>
      </c>
      <c r="AB27" s="1">
        <v>0</v>
      </c>
      <c r="AC27" s="1">
        <v>9</v>
      </c>
      <c r="AE27">
        <f t="shared" si="4"/>
        <v>13</v>
      </c>
      <c r="AF27">
        <f t="shared" si="5"/>
        <v>2</v>
      </c>
      <c r="AG27">
        <f t="shared" si="6"/>
        <v>2</v>
      </c>
      <c r="AH27">
        <f t="shared" si="7"/>
        <v>0</v>
      </c>
      <c r="AI27">
        <f t="shared" si="0"/>
        <v>17</v>
      </c>
      <c r="AK27" s="1" t="s">
        <v>878</v>
      </c>
      <c r="AL27" s="43">
        <f t="shared" si="1"/>
        <v>0</v>
      </c>
      <c r="AM27" s="43">
        <f t="shared" si="2"/>
        <v>6</v>
      </c>
      <c r="AN27" s="43">
        <f t="shared" si="3"/>
        <v>11</v>
      </c>
      <c r="AO27" s="43">
        <f t="shared" si="8"/>
        <v>0</v>
      </c>
    </row>
    <row r="28" spans="1:41" x14ac:dyDescent="0.25">
      <c r="A28" s="1" t="s">
        <v>58</v>
      </c>
      <c r="B28" s="1" t="s">
        <v>670</v>
      </c>
      <c r="C28" s="1" t="s">
        <v>628</v>
      </c>
      <c r="D28" s="1">
        <v>11</v>
      </c>
      <c r="E28" s="1">
        <v>-11</v>
      </c>
      <c r="F28" s="1">
        <v>-6</v>
      </c>
      <c r="G28" s="1">
        <v>11</v>
      </c>
      <c r="H28" s="1">
        <v>10</v>
      </c>
      <c r="I28" s="1">
        <v>-9</v>
      </c>
      <c r="J28" s="1" t="s">
        <v>9</v>
      </c>
      <c r="K28" s="1" t="s">
        <v>9</v>
      </c>
      <c r="L28" s="1">
        <v>-12</v>
      </c>
      <c r="M28" s="1">
        <v>0</v>
      </c>
      <c r="N28" s="1">
        <v>-16</v>
      </c>
      <c r="O28" s="1">
        <v>4</v>
      </c>
      <c r="P28" s="1">
        <v>-10</v>
      </c>
      <c r="Q28" s="1">
        <v>1</v>
      </c>
      <c r="R28" s="1">
        <v>8</v>
      </c>
      <c r="S28" s="1">
        <v>-3</v>
      </c>
      <c r="T28" s="1">
        <v>7</v>
      </c>
      <c r="U28" s="1">
        <v>-22</v>
      </c>
      <c r="V28" s="1" t="s">
        <v>9</v>
      </c>
      <c r="W28" s="1" t="s">
        <v>9</v>
      </c>
      <c r="X28" s="1" t="s">
        <v>9</v>
      </c>
      <c r="Y28" s="1">
        <v>-37</v>
      </c>
      <c r="Z28" s="1">
        <v>16</v>
      </c>
      <c r="AA28" s="1">
        <v>7</v>
      </c>
      <c r="AB28" s="1">
        <v>1</v>
      </c>
      <c r="AC28" s="1">
        <v>8</v>
      </c>
      <c r="AE28">
        <f t="shared" si="4"/>
        <v>15</v>
      </c>
      <c r="AF28">
        <f t="shared" si="5"/>
        <v>1</v>
      </c>
      <c r="AG28">
        <f t="shared" si="6"/>
        <v>0</v>
      </c>
      <c r="AH28">
        <f t="shared" si="7"/>
        <v>0</v>
      </c>
      <c r="AI28">
        <f t="shared" si="0"/>
        <v>16</v>
      </c>
      <c r="AK28" s="1" t="s">
        <v>628</v>
      </c>
      <c r="AL28" s="43">
        <f t="shared" si="1"/>
        <v>0</v>
      </c>
      <c r="AM28" s="43">
        <f t="shared" si="2"/>
        <v>0</v>
      </c>
      <c r="AN28" s="43">
        <f t="shared" si="3"/>
        <v>16</v>
      </c>
      <c r="AO28" s="43">
        <f t="shared" si="8"/>
        <v>1</v>
      </c>
    </row>
    <row r="29" spans="1:41" x14ac:dyDescent="0.25">
      <c r="A29" s="1" t="s">
        <v>32</v>
      </c>
      <c r="B29" s="1" t="s">
        <v>381</v>
      </c>
      <c r="C29" s="1" t="s">
        <v>396</v>
      </c>
      <c r="D29" s="1">
        <v>-3</v>
      </c>
      <c r="E29" s="1">
        <v>1</v>
      </c>
      <c r="F29" s="1">
        <v>5</v>
      </c>
      <c r="G29" s="1">
        <v>-10</v>
      </c>
      <c r="H29" s="1">
        <v>-17</v>
      </c>
      <c r="I29" s="1">
        <v>3</v>
      </c>
      <c r="J29" s="1">
        <v>0</v>
      </c>
      <c r="K29" s="1">
        <v>7</v>
      </c>
      <c r="L29" s="1">
        <v>-4</v>
      </c>
      <c r="M29" s="1">
        <v>0</v>
      </c>
      <c r="N29" s="1">
        <v>9</v>
      </c>
      <c r="O29" s="1">
        <v>-1</v>
      </c>
      <c r="P29" s="1">
        <v>2</v>
      </c>
      <c r="Q29" s="1">
        <v>-7</v>
      </c>
      <c r="R29" s="1">
        <v>-5</v>
      </c>
      <c r="S29" s="1">
        <v>5</v>
      </c>
      <c r="T29" s="1">
        <v>3</v>
      </c>
      <c r="U29" s="1">
        <v>-7</v>
      </c>
      <c r="V29" s="1" t="s">
        <v>9</v>
      </c>
      <c r="W29" s="1" t="s">
        <v>9</v>
      </c>
      <c r="X29" s="1" t="s">
        <v>9</v>
      </c>
      <c r="Y29" s="1">
        <v>-19</v>
      </c>
      <c r="Z29" s="1">
        <v>18</v>
      </c>
      <c r="AA29" s="1">
        <v>8</v>
      </c>
      <c r="AB29" s="1">
        <v>2</v>
      </c>
      <c r="AC29" s="1">
        <v>8</v>
      </c>
      <c r="AE29">
        <f t="shared" si="4"/>
        <v>0</v>
      </c>
      <c r="AF29">
        <f t="shared" si="5"/>
        <v>0</v>
      </c>
      <c r="AG29">
        <f t="shared" si="6"/>
        <v>0</v>
      </c>
      <c r="AH29">
        <f t="shared" si="7"/>
        <v>18</v>
      </c>
      <c r="AI29">
        <f t="shared" si="0"/>
        <v>18</v>
      </c>
      <c r="AK29" s="1" t="s">
        <v>396</v>
      </c>
      <c r="AL29" s="43">
        <f t="shared" si="1"/>
        <v>0</v>
      </c>
      <c r="AM29" s="43">
        <f t="shared" si="2"/>
        <v>18</v>
      </c>
      <c r="AN29" s="43">
        <f t="shared" si="3"/>
        <v>0</v>
      </c>
      <c r="AO29" s="43">
        <f t="shared" si="8"/>
        <v>0</v>
      </c>
    </row>
    <row r="30" spans="1:41" x14ac:dyDescent="0.25">
      <c r="A30" s="1" t="s">
        <v>1052</v>
      </c>
      <c r="B30" s="1" t="s">
        <v>1053</v>
      </c>
      <c r="C30" s="1" t="s">
        <v>1023</v>
      </c>
      <c r="D30" s="1" t="s">
        <v>9</v>
      </c>
      <c r="E30" s="1" t="s">
        <v>9</v>
      </c>
      <c r="F30" s="1" t="s">
        <v>9</v>
      </c>
      <c r="G30" s="1" t="s">
        <v>9</v>
      </c>
      <c r="H30" s="1" t="s">
        <v>9</v>
      </c>
      <c r="I30" s="1">
        <v>-34</v>
      </c>
      <c r="J30" s="1" t="s">
        <v>9</v>
      </c>
      <c r="K30" s="1">
        <v>19</v>
      </c>
      <c r="L30" s="1">
        <v>0</v>
      </c>
      <c r="M30" s="1" t="s">
        <v>9</v>
      </c>
      <c r="N30" s="1">
        <v>-21</v>
      </c>
      <c r="O30" s="1">
        <v>1</v>
      </c>
      <c r="P30" s="1">
        <v>-11</v>
      </c>
      <c r="Q30" s="1">
        <v>-7</v>
      </c>
      <c r="R30" s="1">
        <v>-4</v>
      </c>
      <c r="S30" s="1">
        <v>-12</v>
      </c>
      <c r="T30" s="1">
        <v>2</v>
      </c>
      <c r="U30" s="1">
        <v>16</v>
      </c>
      <c r="V30" s="1" t="s">
        <v>9</v>
      </c>
      <c r="W30" s="1" t="s">
        <v>9</v>
      </c>
      <c r="X30" s="1" t="s">
        <v>9</v>
      </c>
      <c r="Y30" s="1">
        <v>-51</v>
      </c>
      <c r="Z30" s="1">
        <v>11</v>
      </c>
      <c r="AA30" s="1">
        <v>4</v>
      </c>
      <c r="AB30" s="1">
        <v>1</v>
      </c>
      <c r="AC30" s="1">
        <v>6</v>
      </c>
      <c r="AE30">
        <f t="shared" si="4"/>
        <v>1</v>
      </c>
      <c r="AF30">
        <f t="shared" si="5"/>
        <v>3</v>
      </c>
      <c r="AG30">
        <f t="shared" si="6"/>
        <v>6</v>
      </c>
      <c r="AH30">
        <f t="shared" si="7"/>
        <v>1</v>
      </c>
      <c r="AI30">
        <f t="shared" si="0"/>
        <v>11</v>
      </c>
      <c r="AK30" s="1" t="s">
        <v>1023</v>
      </c>
      <c r="AL30" s="43">
        <f t="shared" si="1"/>
        <v>0</v>
      </c>
      <c r="AM30" s="43">
        <f t="shared" si="2"/>
        <v>0</v>
      </c>
      <c r="AN30" s="43">
        <f t="shared" si="3"/>
        <v>0</v>
      </c>
      <c r="AO30" s="43">
        <f t="shared" si="8"/>
        <v>11</v>
      </c>
    </row>
    <row r="31" spans="1:41" x14ac:dyDescent="0.25">
      <c r="A31" s="1" t="s">
        <v>383</v>
      </c>
      <c r="B31" s="1" t="s">
        <v>900</v>
      </c>
      <c r="C31" s="1" t="s">
        <v>901</v>
      </c>
      <c r="D31" s="1">
        <v>7</v>
      </c>
      <c r="E31" s="1">
        <v>6</v>
      </c>
      <c r="F31" s="1" t="s">
        <v>9</v>
      </c>
      <c r="G31" s="1">
        <v>-1</v>
      </c>
      <c r="H31" s="1">
        <v>-9</v>
      </c>
      <c r="I31" s="1">
        <v>-1</v>
      </c>
      <c r="J31" s="1">
        <v>-2</v>
      </c>
      <c r="K31" s="1">
        <v>-10</v>
      </c>
      <c r="L31" s="1">
        <v>0</v>
      </c>
      <c r="M31" s="1">
        <v>10</v>
      </c>
      <c r="N31" s="1">
        <v>-10</v>
      </c>
      <c r="O31" s="1">
        <v>-6</v>
      </c>
      <c r="P31" s="1">
        <v>-8</v>
      </c>
      <c r="Q31" s="1">
        <v>-7</v>
      </c>
      <c r="R31" s="1">
        <v>-23</v>
      </c>
      <c r="S31" s="1">
        <v>5</v>
      </c>
      <c r="T31" s="1">
        <v>-4</v>
      </c>
      <c r="U31" s="1">
        <v>8</v>
      </c>
      <c r="V31" s="1" t="s">
        <v>9</v>
      </c>
      <c r="W31" s="1" t="s">
        <v>9</v>
      </c>
      <c r="X31" s="1" t="s">
        <v>9</v>
      </c>
      <c r="Y31" s="1">
        <v>-45</v>
      </c>
      <c r="Z31" s="1">
        <v>17</v>
      </c>
      <c r="AA31" s="1">
        <v>5</v>
      </c>
      <c r="AB31" s="1">
        <v>1</v>
      </c>
      <c r="AC31" s="1">
        <v>11</v>
      </c>
      <c r="AE31">
        <f t="shared" si="4"/>
        <v>4</v>
      </c>
      <c r="AF31">
        <f t="shared" si="5"/>
        <v>7</v>
      </c>
      <c r="AG31">
        <f t="shared" si="6"/>
        <v>6</v>
      </c>
      <c r="AH31">
        <f t="shared" si="7"/>
        <v>0</v>
      </c>
      <c r="AI31">
        <f t="shared" si="0"/>
        <v>17</v>
      </c>
      <c r="AK31" s="1" t="s">
        <v>901</v>
      </c>
      <c r="AL31" s="43">
        <f t="shared" si="1"/>
        <v>0</v>
      </c>
      <c r="AM31" s="43">
        <f t="shared" si="2"/>
        <v>0</v>
      </c>
      <c r="AN31" s="43">
        <f t="shared" si="3"/>
        <v>0</v>
      </c>
      <c r="AO31" s="43">
        <f t="shared" si="8"/>
        <v>17</v>
      </c>
    </row>
    <row r="32" spans="1:41" x14ac:dyDescent="0.25">
      <c r="A32" s="1" t="s">
        <v>32</v>
      </c>
      <c r="B32" s="1" t="s">
        <v>972</v>
      </c>
      <c r="C32" s="1" t="s">
        <v>973</v>
      </c>
      <c r="D32" s="1" t="s">
        <v>9</v>
      </c>
      <c r="E32" s="1" t="s">
        <v>9</v>
      </c>
      <c r="F32" s="1" t="s">
        <v>9</v>
      </c>
      <c r="G32" s="1">
        <v>24</v>
      </c>
      <c r="H32" s="1">
        <v>10</v>
      </c>
      <c r="I32" s="1">
        <v>10</v>
      </c>
      <c r="J32" s="1" t="s">
        <v>9</v>
      </c>
      <c r="K32" s="1">
        <v>13</v>
      </c>
      <c r="L32" s="1" t="s">
        <v>9</v>
      </c>
      <c r="M32" s="1" t="s">
        <v>9</v>
      </c>
      <c r="N32" s="1" t="s">
        <v>9</v>
      </c>
      <c r="O32" s="1" t="s">
        <v>9</v>
      </c>
      <c r="P32" s="1" t="s">
        <v>9</v>
      </c>
      <c r="Q32" s="1" t="s">
        <v>9</v>
      </c>
      <c r="R32" s="1" t="s">
        <v>9</v>
      </c>
      <c r="S32" s="1">
        <v>-12</v>
      </c>
      <c r="T32" s="1">
        <v>2</v>
      </c>
      <c r="U32" s="1" t="s">
        <v>9</v>
      </c>
      <c r="V32" s="1" t="s">
        <v>9</v>
      </c>
      <c r="W32" s="1" t="s">
        <v>9</v>
      </c>
      <c r="X32" s="1" t="s">
        <v>9</v>
      </c>
      <c r="Y32" s="1">
        <v>47</v>
      </c>
      <c r="Z32" s="1">
        <v>6</v>
      </c>
      <c r="AA32" s="1">
        <v>5</v>
      </c>
      <c r="AB32" s="1">
        <v>0</v>
      </c>
      <c r="AC32" s="1">
        <v>1</v>
      </c>
      <c r="AE32">
        <f t="shared" si="4"/>
        <v>2</v>
      </c>
      <c r="AF32">
        <f t="shared" si="5"/>
        <v>4</v>
      </c>
      <c r="AG32">
        <f t="shared" si="6"/>
        <v>0</v>
      </c>
      <c r="AH32">
        <f t="shared" si="7"/>
        <v>0</v>
      </c>
      <c r="AI32">
        <f t="shared" si="0"/>
        <v>6</v>
      </c>
      <c r="AK32" s="1" t="s">
        <v>973</v>
      </c>
      <c r="AL32" s="43">
        <f t="shared" si="1"/>
        <v>0</v>
      </c>
      <c r="AM32" s="43">
        <f t="shared" si="2"/>
        <v>0</v>
      </c>
      <c r="AN32" s="43">
        <f t="shared" si="3"/>
        <v>0</v>
      </c>
      <c r="AO32" s="43">
        <f t="shared" si="8"/>
        <v>6</v>
      </c>
    </row>
    <row r="33" spans="1:41" x14ac:dyDescent="0.25">
      <c r="A33" s="1" t="s">
        <v>534</v>
      </c>
      <c r="B33" s="1" t="s">
        <v>535</v>
      </c>
      <c r="C33" s="1" t="s">
        <v>494</v>
      </c>
      <c r="D33" s="1">
        <v>20</v>
      </c>
      <c r="E33" s="1">
        <v>-13</v>
      </c>
      <c r="F33" s="1">
        <v>1</v>
      </c>
      <c r="G33" s="1">
        <v>-9</v>
      </c>
      <c r="H33" s="1">
        <v>18</v>
      </c>
      <c r="I33" s="1">
        <v>-17</v>
      </c>
      <c r="J33" s="1">
        <v>2</v>
      </c>
      <c r="K33" s="1">
        <v>6</v>
      </c>
      <c r="L33" s="1">
        <v>-16</v>
      </c>
      <c r="M33" s="1">
        <v>2</v>
      </c>
      <c r="N33" s="1">
        <v>-16</v>
      </c>
      <c r="O33" s="1">
        <v>-2</v>
      </c>
      <c r="P33" s="1" t="s">
        <v>9</v>
      </c>
      <c r="Q33" s="1">
        <v>12</v>
      </c>
      <c r="R33" s="1">
        <v>5</v>
      </c>
      <c r="S33" s="1">
        <v>-3</v>
      </c>
      <c r="T33" s="1">
        <v>7</v>
      </c>
      <c r="U33" s="1">
        <v>-22</v>
      </c>
      <c r="V33" s="1" t="s">
        <v>9</v>
      </c>
      <c r="W33" s="1" t="s">
        <v>9</v>
      </c>
      <c r="X33" s="1" t="s">
        <v>9</v>
      </c>
      <c r="Y33" s="1">
        <v>-25</v>
      </c>
      <c r="Z33" s="1">
        <v>17</v>
      </c>
      <c r="AA33" s="1">
        <v>9</v>
      </c>
      <c r="AB33" s="1">
        <v>0</v>
      </c>
      <c r="AC33" s="1">
        <v>8</v>
      </c>
      <c r="AE33">
        <f t="shared" si="4"/>
        <v>0</v>
      </c>
      <c r="AF33">
        <f t="shared" si="5"/>
        <v>14</v>
      </c>
      <c r="AG33">
        <f t="shared" si="6"/>
        <v>3</v>
      </c>
      <c r="AH33">
        <f t="shared" si="7"/>
        <v>0</v>
      </c>
      <c r="AI33">
        <f t="shared" si="0"/>
        <v>17</v>
      </c>
      <c r="AK33" s="1" t="s">
        <v>494</v>
      </c>
      <c r="AL33" s="43">
        <f t="shared" si="1"/>
        <v>0</v>
      </c>
      <c r="AM33" s="43">
        <f t="shared" si="2"/>
        <v>0</v>
      </c>
      <c r="AN33" s="43">
        <f t="shared" si="3"/>
        <v>17</v>
      </c>
      <c r="AO33" s="43">
        <f t="shared" si="8"/>
        <v>0</v>
      </c>
    </row>
    <row r="34" spans="1:41" x14ac:dyDescent="0.25">
      <c r="A34" s="1" t="s">
        <v>924</v>
      </c>
      <c r="B34" s="1" t="s">
        <v>925</v>
      </c>
      <c r="C34" s="1" t="s">
        <v>926</v>
      </c>
      <c r="D34" s="1" t="s">
        <v>9</v>
      </c>
      <c r="E34" s="1" t="s">
        <v>9</v>
      </c>
      <c r="F34" s="1" t="s">
        <v>9</v>
      </c>
      <c r="G34" s="1">
        <v>-1</v>
      </c>
      <c r="H34" s="1" t="s">
        <v>9</v>
      </c>
      <c r="I34" s="1" t="s">
        <v>9</v>
      </c>
      <c r="J34" s="1" t="s">
        <v>9</v>
      </c>
      <c r="K34" s="1" t="s">
        <v>9</v>
      </c>
      <c r="L34" s="1" t="s">
        <v>9</v>
      </c>
      <c r="M34" s="1" t="s">
        <v>9</v>
      </c>
      <c r="N34" s="1" t="s">
        <v>9</v>
      </c>
      <c r="O34" s="1" t="s">
        <v>9</v>
      </c>
      <c r="P34" s="1" t="s">
        <v>9</v>
      </c>
      <c r="Q34" s="1" t="s">
        <v>9</v>
      </c>
      <c r="R34" s="1">
        <v>23</v>
      </c>
      <c r="S34" s="1" t="s">
        <v>9</v>
      </c>
      <c r="T34" s="1" t="s">
        <v>9</v>
      </c>
      <c r="U34" s="1" t="s">
        <v>9</v>
      </c>
      <c r="V34" s="1" t="s">
        <v>9</v>
      </c>
      <c r="W34" s="1" t="s">
        <v>9</v>
      </c>
      <c r="X34" s="1" t="s">
        <v>9</v>
      </c>
      <c r="Y34" s="1">
        <v>22</v>
      </c>
      <c r="Z34" s="1">
        <v>2</v>
      </c>
      <c r="AA34" s="1">
        <v>1</v>
      </c>
      <c r="AB34" s="1">
        <v>0</v>
      </c>
      <c r="AC34" s="1">
        <v>1</v>
      </c>
      <c r="AE34">
        <f t="shared" si="4"/>
        <v>1</v>
      </c>
      <c r="AF34">
        <f t="shared" si="5"/>
        <v>0</v>
      </c>
      <c r="AG34">
        <f t="shared" si="6"/>
        <v>1</v>
      </c>
      <c r="AH34">
        <f t="shared" si="7"/>
        <v>0</v>
      </c>
      <c r="AI34">
        <f t="shared" si="0"/>
        <v>2</v>
      </c>
      <c r="AK34" s="1" t="s">
        <v>926</v>
      </c>
      <c r="AL34" s="43">
        <f t="shared" si="1"/>
        <v>0</v>
      </c>
      <c r="AM34" s="43">
        <f t="shared" si="2"/>
        <v>0</v>
      </c>
      <c r="AN34" s="43">
        <f t="shared" si="3"/>
        <v>0</v>
      </c>
      <c r="AO34" s="43">
        <f t="shared" si="8"/>
        <v>2</v>
      </c>
    </row>
    <row r="35" spans="1:41" x14ac:dyDescent="0.25">
      <c r="A35" s="1" t="s">
        <v>48</v>
      </c>
      <c r="B35" s="1" t="s">
        <v>1054</v>
      </c>
      <c r="C35" s="1" t="s">
        <v>1041</v>
      </c>
      <c r="D35" s="1" t="s">
        <v>9</v>
      </c>
      <c r="E35" s="1" t="s">
        <v>9</v>
      </c>
      <c r="F35" s="1" t="s">
        <v>9</v>
      </c>
      <c r="G35" s="1" t="s">
        <v>9</v>
      </c>
      <c r="H35" s="1" t="s">
        <v>9</v>
      </c>
      <c r="I35" s="1" t="s">
        <v>9</v>
      </c>
      <c r="J35" s="1" t="s">
        <v>9</v>
      </c>
      <c r="K35" s="1" t="s">
        <v>9</v>
      </c>
      <c r="L35" s="1" t="s">
        <v>9</v>
      </c>
      <c r="M35" s="1" t="s">
        <v>9</v>
      </c>
      <c r="N35" s="1" t="s">
        <v>9</v>
      </c>
      <c r="O35" s="1" t="s">
        <v>9</v>
      </c>
      <c r="P35" s="1" t="s">
        <v>9</v>
      </c>
      <c r="Q35" s="1" t="s">
        <v>9</v>
      </c>
      <c r="R35" s="1" t="s">
        <v>9</v>
      </c>
      <c r="S35" s="1">
        <v>11</v>
      </c>
      <c r="T35" s="1" t="s">
        <v>9</v>
      </c>
      <c r="U35" s="1">
        <v>26</v>
      </c>
      <c r="V35" s="1" t="s">
        <v>9</v>
      </c>
      <c r="W35" s="1" t="s">
        <v>9</v>
      </c>
      <c r="X35" s="1" t="s">
        <v>9</v>
      </c>
      <c r="Y35" s="1">
        <v>37</v>
      </c>
      <c r="Z35" s="1">
        <v>2</v>
      </c>
      <c r="AA35" s="1">
        <v>2</v>
      </c>
      <c r="AB35" s="1">
        <v>0</v>
      </c>
      <c r="AC35" s="1">
        <v>0</v>
      </c>
      <c r="AE35">
        <f t="shared" si="4"/>
        <v>0</v>
      </c>
      <c r="AF35">
        <f t="shared" si="5"/>
        <v>1</v>
      </c>
      <c r="AG35">
        <f t="shared" si="6"/>
        <v>1</v>
      </c>
      <c r="AH35">
        <f t="shared" si="7"/>
        <v>0</v>
      </c>
      <c r="AI35">
        <f t="shared" si="0"/>
        <v>2</v>
      </c>
      <c r="AK35" s="1" t="s">
        <v>1041</v>
      </c>
      <c r="AL35" s="43">
        <f t="shared" si="1"/>
        <v>0</v>
      </c>
      <c r="AM35" s="43">
        <f t="shared" si="2"/>
        <v>0</v>
      </c>
      <c r="AN35" s="43">
        <f t="shared" si="3"/>
        <v>0</v>
      </c>
      <c r="AO35" s="43">
        <f t="shared" si="8"/>
        <v>2</v>
      </c>
    </row>
    <row r="36" spans="1:41" x14ac:dyDescent="0.25">
      <c r="A36" s="1" t="s">
        <v>546</v>
      </c>
      <c r="B36" s="1" t="s">
        <v>645</v>
      </c>
      <c r="C36" s="1" t="s">
        <v>613</v>
      </c>
      <c r="D36" s="1">
        <v>14</v>
      </c>
      <c r="E36" s="1" t="s">
        <v>9</v>
      </c>
      <c r="F36" s="1" t="s">
        <v>9</v>
      </c>
      <c r="G36" s="1">
        <v>-17</v>
      </c>
      <c r="H36" s="1" t="s">
        <v>9</v>
      </c>
      <c r="I36" s="1">
        <v>-15</v>
      </c>
      <c r="J36" s="1">
        <v>2</v>
      </c>
      <c r="K36" s="1" t="s">
        <v>9</v>
      </c>
      <c r="L36" s="1">
        <v>0</v>
      </c>
      <c r="M36" s="1">
        <v>10</v>
      </c>
      <c r="N36" s="1" t="s">
        <v>9</v>
      </c>
      <c r="O36" s="1" t="s">
        <v>9</v>
      </c>
      <c r="P36" s="1">
        <v>15</v>
      </c>
      <c r="Q36" s="1">
        <v>20</v>
      </c>
      <c r="R36" s="1">
        <v>-20</v>
      </c>
      <c r="S36" s="1">
        <v>16</v>
      </c>
      <c r="T36" s="1">
        <v>4</v>
      </c>
      <c r="U36" s="1">
        <v>-5</v>
      </c>
      <c r="V36" s="1" t="s">
        <v>9</v>
      </c>
      <c r="W36" s="1" t="s">
        <v>9</v>
      </c>
      <c r="X36" s="1" t="s">
        <v>9</v>
      </c>
      <c r="Y36" s="1">
        <v>24</v>
      </c>
      <c r="Z36" s="1">
        <v>12</v>
      </c>
      <c r="AA36" s="1">
        <v>7</v>
      </c>
      <c r="AB36" s="1">
        <v>1</v>
      </c>
      <c r="AC36" s="1">
        <v>4</v>
      </c>
      <c r="AE36">
        <f t="shared" si="4"/>
        <v>0</v>
      </c>
      <c r="AF36">
        <f t="shared" si="5"/>
        <v>1</v>
      </c>
      <c r="AG36">
        <f t="shared" si="6"/>
        <v>9</v>
      </c>
      <c r="AH36">
        <f t="shared" si="7"/>
        <v>2</v>
      </c>
      <c r="AI36">
        <f t="shared" si="0"/>
        <v>12</v>
      </c>
      <c r="AK36" s="1" t="s">
        <v>613</v>
      </c>
      <c r="AL36" s="43">
        <f t="shared" si="1"/>
        <v>0</v>
      </c>
      <c r="AM36" s="43">
        <f t="shared" si="2"/>
        <v>0</v>
      </c>
      <c r="AN36" s="43">
        <f t="shared" si="3"/>
        <v>0</v>
      </c>
      <c r="AO36" s="43">
        <f t="shared" si="8"/>
        <v>12</v>
      </c>
    </row>
    <row r="37" spans="1:41" x14ac:dyDescent="0.25">
      <c r="A37" s="1" t="s">
        <v>893</v>
      </c>
      <c r="B37" s="1" t="s">
        <v>894</v>
      </c>
      <c r="C37" s="1" t="s">
        <v>877</v>
      </c>
      <c r="D37" s="1">
        <v>-8</v>
      </c>
      <c r="E37" s="1">
        <v>11</v>
      </c>
      <c r="F37" s="1">
        <v>-22</v>
      </c>
      <c r="G37" s="1" t="s">
        <v>9</v>
      </c>
      <c r="H37" s="1">
        <v>1</v>
      </c>
      <c r="I37" s="1">
        <v>-14</v>
      </c>
      <c r="J37" s="1">
        <v>-1</v>
      </c>
      <c r="K37" s="1">
        <v>10</v>
      </c>
      <c r="L37" s="1">
        <v>-6</v>
      </c>
      <c r="M37" s="1">
        <v>8</v>
      </c>
      <c r="N37" s="1">
        <v>-9</v>
      </c>
      <c r="O37" s="1">
        <v>4</v>
      </c>
      <c r="P37" s="1">
        <v>-6</v>
      </c>
      <c r="Q37" s="1">
        <v>-19</v>
      </c>
      <c r="R37" s="1">
        <v>-5</v>
      </c>
      <c r="S37" s="1">
        <v>-6</v>
      </c>
      <c r="T37" s="1">
        <v>-21</v>
      </c>
      <c r="U37" s="1">
        <v>-21</v>
      </c>
      <c r="V37" s="1" t="s">
        <v>9</v>
      </c>
      <c r="W37" s="1" t="s">
        <v>9</v>
      </c>
      <c r="X37" s="1" t="s">
        <v>9</v>
      </c>
      <c r="Y37" s="1">
        <v>-104</v>
      </c>
      <c r="Z37" s="1">
        <v>17</v>
      </c>
      <c r="AA37" s="1">
        <v>5</v>
      </c>
      <c r="AB37" s="1">
        <v>0</v>
      </c>
      <c r="AC37" s="1">
        <v>12</v>
      </c>
      <c r="AE37">
        <f t="shared" si="4"/>
        <v>6</v>
      </c>
      <c r="AF37">
        <f t="shared" si="5"/>
        <v>9</v>
      </c>
      <c r="AG37">
        <f t="shared" si="6"/>
        <v>2</v>
      </c>
      <c r="AH37">
        <f t="shared" si="7"/>
        <v>0</v>
      </c>
      <c r="AI37">
        <f t="shared" si="0"/>
        <v>17</v>
      </c>
      <c r="AK37" s="1" t="s">
        <v>877</v>
      </c>
      <c r="AL37" s="43">
        <f t="shared" si="1"/>
        <v>0</v>
      </c>
      <c r="AM37" s="43">
        <f t="shared" si="2"/>
        <v>7</v>
      </c>
      <c r="AN37" s="43">
        <f t="shared" si="3"/>
        <v>10</v>
      </c>
      <c r="AO37" s="43">
        <f t="shared" si="8"/>
        <v>0</v>
      </c>
    </row>
    <row r="38" spans="1:41" x14ac:dyDescent="0.25">
      <c r="A38" s="1" t="s">
        <v>682</v>
      </c>
      <c r="B38" s="1" t="s">
        <v>422</v>
      </c>
      <c r="C38" s="1" t="s">
        <v>703</v>
      </c>
      <c r="D38" s="1">
        <v>20</v>
      </c>
      <c r="E38" s="1">
        <v>6</v>
      </c>
      <c r="F38" s="1">
        <v>-15</v>
      </c>
      <c r="G38" s="1">
        <v>11</v>
      </c>
      <c r="H38" s="1">
        <v>-17</v>
      </c>
      <c r="I38" s="1">
        <v>-4</v>
      </c>
      <c r="J38" s="1">
        <v>14</v>
      </c>
      <c r="K38" s="1">
        <v>9</v>
      </c>
      <c r="L38" s="1">
        <v>0</v>
      </c>
      <c r="M38" s="1">
        <v>4</v>
      </c>
      <c r="N38" s="1">
        <v>-7</v>
      </c>
      <c r="O38" s="1">
        <v>9</v>
      </c>
      <c r="P38" s="1">
        <v>22</v>
      </c>
      <c r="Q38" s="1">
        <v>-12</v>
      </c>
      <c r="R38" s="1">
        <v>3</v>
      </c>
      <c r="S38" s="1">
        <v>2</v>
      </c>
      <c r="T38" s="1">
        <v>3</v>
      </c>
      <c r="U38" s="1">
        <v>7</v>
      </c>
      <c r="V38" s="1" t="s">
        <v>9</v>
      </c>
      <c r="W38" s="1" t="s">
        <v>9</v>
      </c>
      <c r="X38" s="1" t="s">
        <v>9</v>
      </c>
      <c r="Y38" s="1">
        <v>55</v>
      </c>
      <c r="Z38" s="1">
        <v>18</v>
      </c>
      <c r="AA38" s="1">
        <v>12</v>
      </c>
      <c r="AB38" s="1">
        <v>1</v>
      </c>
      <c r="AC38" s="1">
        <v>5</v>
      </c>
      <c r="AE38">
        <f t="shared" si="4"/>
        <v>0</v>
      </c>
      <c r="AF38">
        <f t="shared" si="5"/>
        <v>3</v>
      </c>
      <c r="AG38">
        <f t="shared" si="6"/>
        <v>15</v>
      </c>
      <c r="AH38">
        <f t="shared" si="7"/>
        <v>0</v>
      </c>
      <c r="AI38">
        <f t="shared" si="0"/>
        <v>18</v>
      </c>
      <c r="AK38" s="1" t="s">
        <v>703</v>
      </c>
      <c r="AL38" s="43">
        <f t="shared" si="1"/>
        <v>0</v>
      </c>
      <c r="AM38" s="43">
        <f t="shared" si="2"/>
        <v>0</v>
      </c>
      <c r="AN38" s="43">
        <f t="shared" si="3"/>
        <v>3</v>
      </c>
      <c r="AO38" s="43">
        <f t="shared" si="8"/>
        <v>15</v>
      </c>
    </row>
    <row r="39" spans="1:41" x14ac:dyDescent="0.25">
      <c r="A39" s="1" t="s">
        <v>572</v>
      </c>
      <c r="B39" s="1" t="s">
        <v>974</v>
      </c>
      <c r="C39" s="1" t="s">
        <v>975</v>
      </c>
      <c r="D39" s="1">
        <v>7</v>
      </c>
      <c r="E39" s="1">
        <v>8</v>
      </c>
      <c r="F39" s="1" t="s">
        <v>9</v>
      </c>
      <c r="G39" s="1">
        <v>-1</v>
      </c>
      <c r="H39" s="1">
        <v>8</v>
      </c>
      <c r="I39" s="1">
        <v>-15</v>
      </c>
      <c r="J39" s="1" t="s">
        <v>9</v>
      </c>
      <c r="K39" s="1">
        <v>-12</v>
      </c>
      <c r="L39" s="1">
        <v>0</v>
      </c>
      <c r="M39" s="1">
        <v>1</v>
      </c>
      <c r="N39" s="1">
        <v>-6</v>
      </c>
      <c r="O39" s="1">
        <v>-4</v>
      </c>
      <c r="P39" s="1">
        <v>-2</v>
      </c>
      <c r="Q39" s="1">
        <v>-20</v>
      </c>
      <c r="R39" s="1">
        <v>-11</v>
      </c>
      <c r="S39" s="1" t="s">
        <v>9</v>
      </c>
      <c r="T39" s="1">
        <v>-12</v>
      </c>
      <c r="U39" s="1">
        <v>-13</v>
      </c>
      <c r="V39" s="1" t="s">
        <v>9</v>
      </c>
      <c r="W39" s="1" t="s">
        <v>9</v>
      </c>
      <c r="X39" s="1" t="s">
        <v>9</v>
      </c>
      <c r="Y39" s="1">
        <v>-72</v>
      </c>
      <c r="Z39" s="1">
        <v>15</v>
      </c>
      <c r="AA39" s="1">
        <v>4</v>
      </c>
      <c r="AB39" s="1">
        <v>1</v>
      </c>
      <c r="AC39" s="1">
        <v>10</v>
      </c>
      <c r="AE39">
        <f t="shared" si="4"/>
        <v>1</v>
      </c>
      <c r="AF39">
        <f t="shared" si="5"/>
        <v>13</v>
      </c>
      <c r="AG39">
        <f t="shared" si="6"/>
        <v>1</v>
      </c>
      <c r="AH39">
        <f t="shared" si="7"/>
        <v>0</v>
      </c>
      <c r="AI39">
        <f t="shared" si="0"/>
        <v>15</v>
      </c>
      <c r="AK39" s="1" t="s">
        <v>975</v>
      </c>
      <c r="AL39" s="43">
        <f t="shared" si="1"/>
        <v>0</v>
      </c>
      <c r="AM39" s="43">
        <f t="shared" si="2"/>
        <v>0</v>
      </c>
      <c r="AN39" s="43">
        <f t="shared" si="3"/>
        <v>0</v>
      </c>
      <c r="AO39" s="43">
        <f t="shared" si="8"/>
        <v>15</v>
      </c>
    </row>
    <row r="40" spans="1:41" x14ac:dyDescent="0.25">
      <c r="A40" s="1" t="s">
        <v>648</v>
      </c>
      <c r="B40" s="1" t="s">
        <v>70</v>
      </c>
      <c r="C40" s="1" t="s">
        <v>614</v>
      </c>
      <c r="D40" s="1">
        <v>-8</v>
      </c>
      <c r="E40" s="1">
        <v>-11</v>
      </c>
      <c r="F40" s="1">
        <v>7</v>
      </c>
      <c r="G40" s="1">
        <v>16</v>
      </c>
      <c r="H40" s="1">
        <v>-10</v>
      </c>
      <c r="I40" s="1">
        <v>-12</v>
      </c>
      <c r="J40" s="1">
        <v>-2</v>
      </c>
      <c r="K40" s="1">
        <v>9</v>
      </c>
      <c r="L40" s="1">
        <v>-9</v>
      </c>
      <c r="M40" s="1">
        <v>-2</v>
      </c>
      <c r="N40" s="1">
        <v>-5</v>
      </c>
      <c r="O40" s="1">
        <v>5</v>
      </c>
      <c r="P40" s="1">
        <v>9</v>
      </c>
      <c r="Q40" s="1">
        <v>-9</v>
      </c>
      <c r="R40" s="1">
        <v>23</v>
      </c>
      <c r="S40" s="1">
        <v>6</v>
      </c>
      <c r="T40" s="1">
        <v>3</v>
      </c>
      <c r="U40" s="1">
        <v>2</v>
      </c>
      <c r="V40" s="1" t="s">
        <v>9</v>
      </c>
      <c r="W40" s="1" t="s">
        <v>9</v>
      </c>
      <c r="X40" s="1" t="s">
        <v>9</v>
      </c>
      <c r="Y40" s="1">
        <v>12</v>
      </c>
      <c r="Z40" s="1">
        <v>18</v>
      </c>
      <c r="AA40" s="1">
        <v>9</v>
      </c>
      <c r="AB40" s="1">
        <v>0</v>
      </c>
      <c r="AC40" s="1">
        <v>9</v>
      </c>
      <c r="AE40">
        <f t="shared" si="4"/>
        <v>0</v>
      </c>
      <c r="AF40">
        <f t="shared" si="5"/>
        <v>2</v>
      </c>
      <c r="AG40">
        <f t="shared" si="6"/>
        <v>15</v>
      </c>
      <c r="AH40">
        <f t="shared" si="7"/>
        <v>1</v>
      </c>
      <c r="AI40">
        <f t="shared" si="0"/>
        <v>18</v>
      </c>
      <c r="AK40" s="1" t="s">
        <v>614</v>
      </c>
      <c r="AL40" s="43">
        <f t="shared" si="1"/>
        <v>18</v>
      </c>
      <c r="AM40" s="43">
        <f t="shared" si="2"/>
        <v>0</v>
      </c>
      <c r="AN40" s="43">
        <f t="shared" si="3"/>
        <v>0</v>
      </c>
      <c r="AO40" s="43">
        <f t="shared" si="8"/>
        <v>0</v>
      </c>
    </row>
    <row r="41" spans="1:41" x14ac:dyDescent="0.25">
      <c r="A41" s="1" t="s">
        <v>649</v>
      </c>
      <c r="B41" s="1" t="s">
        <v>70</v>
      </c>
      <c r="C41" s="1" t="s">
        <v>609</v>
      </c>
      <c r="D41" s="1">
        <v>-14</v>
      </c>
      <c r="E41" s="1">
        <v>17</v>
      </c>
      <c r="F41" s="1">
        <v>-16</v>
      </c>
      <c r="G41" s="1">
        <v>3</v>
      </c>
      <c r="H41" s="1">
        <v>-1</v>
      </c>
      <c r="I41" s="1">
        <v>-7</v>
      </c>
      <c r="J41" s="1">
        <v>-1</v>
      </c>
      <c r="K41" s="1">
        <v>8</v>
      </c>
      <c r="L41" s="1">
        <v>-5</v>
      </c>
      <c r="M41" s="1">
        <v>-7</v>
      </c>
      <c r="N41" s="1">
        <v>-2</v>
      </c>
      <c r="O41" s="1">
        <v>8</v>
      </c>
      <c r="P41" s="1">
        <v>20</v>
      </c>
      <c r="Q41" s="1">
        <v>-4</v>
      </c>
      <c r="R41" s="1">
        <v>-13</v>
      </c>
      <c r="S41" s="1">
        <v>-3</v>
      </c>
      <c r="T41" s="1">
        <v>1</v>
      </c>
      <c r="U41" s="1">
        <v>1</v>
      </c>
      <c r="V41" s="1" t="s">
        <v>9</v>
      </c>
      <c r="W41" s="1" t="s">
        <v>9</v>
      </c>
      <c r="X41" s="1" t="s">
        <v>9</v>
      </c>
      <c r="Y41" s="1">
        <v>-15</v>
      </c>
      <c r="Z41" s="1">
        <v>18</v>
      </c>
      <c r="AA41" s="1">
        <v>7</v>
      </c>
      <c r="AB41" s="1">
        <v>0</v>
      </c>
      <c r="AC41" s="1">
        <v>11</v>
      </c>
      <c r="AE41">
        <f t="shared" si="4"/>
        <v>0</v>
      </c>
      <c r="AF41">
        <f t="shared" si="5"/>
        <v>0</v>
      </c>
      <c r="AG41">
        <f t="shared" si="6"/>
        <v>0</v>
      </c>
      <c r="AH41">
        <f t="shared" si="7"/>
        <v>18</v>
      </c>
      <c r="AI41">
        <f t="shared" si="0"/>
        <v>18</v>
      </c>
      <c r="AK41" s="1" t="s">
        <v>609</v>
      </c>
      <c r="AL41" s="43">
        <f t="shared" si="1"/>
        <v>18</v>
      </c>
      <c r="AM41" s="43">
        <f t="shared" si="2"/>
        <v>0</v>
      </c>
      <c r="AN41" s="43">
        <f t="shared" si="3"/>
        <v>0</v>
      </c>
      <c r="AO41" s="43">
        <f t="shared" si="8"/>
        <v>0</v>
      </c>
    </row>
    <row r="42" spans="1:41" x14ac:dyDescent="0.25">
      <c r="A42" s="1" t="s">
        <v>53</v>
      </c>
      <c r="B42" s="1" t="s">
        <v>70</v>
      </c>
      <c r="C42" s="1" t="s">
        <v>71</v>
      </c>
      <c r="D42" s="1">
        <v>-8</v>
      </c>
      <c r="E42" s="1">
        <v>-5</v>
      </c>
      <c r="F42" s="1">
        <v>3</v>
      </c>
      <c r="G42" s="1">
        <v>14</v>
      </c>
      <c r="H42" s="1">
        <v>-3</v>
      </c>
      <c r="I42" s="1">
        <v>8</v>
      </c>
      <c r="J42" s="1">
        <v>-1</v>
      </c>
      <c r="K42" s="1">
        <v>-7</v>
      </c>
      <c r="L42" s="1">
        <v>-2</v>
      </c>
      <c r="M42" s="1">
        <v>2</v>
      </c>
      <c r="N42" s="1">
        <v>-10</v>
      </c>
      <c r="O42" s="1">
        <v>2</v>
      </c>
      <c r="P42" s="1">
        <v>-7</v>
      </c>
      <c r="Q42" s="1">
        <v>-11</v>
      </c>
      <c r="R42" s="1">
        <v>-2</v>
      </c>
      <c r="S42" s="1">
        <v>-10</v>
      </c>
      <c r="T42" s="1">
        <v>-1</v>
      </c>
      <c r="U42" s="1">
        <v>-24</v>
      </c>
      <c r="V42" s="1" t="s">
        <v>9</v>
      </c>
      <c r="W42" s="1" t="s">
        <v>9</v>
      </c>
      <c r="X42" s="1" t="s">
        <v>9</v>
      </c>
      <c r="Y42" s="1">
        <v>-62</v>
      </c>
      <c r="Z42" s="1">
        <v>18</v>
      </c>
      <c r="AA42" s="1">
        <v>5</v>
      </c>
      <c r="AB42" s="1">
        <v>0</v>
      </c>
      <c r="AC42" s="1">
        <v>13</v>
      </c>
      <c r="AE42">
        <f t="shared" si="4"/>
        <v>0</v>
      </c>
      <c r="AF42">
        <f t="shared" si="5"/>
        <v>3</v>
      </c>
      <c r="AG42">
        <f t="shared" si="6"/>
        <v>10</v>
      </c>
      <c r="AH42">
        <f t="shared" si="7"/>
        <v>5</v>
      </c>
      <c r="AI42">
        <f t="shared" si="0"/>
        <v>18</v>
      </c>
      <c r="AK42" s="1" t="s">
        <v>71</v>
      </c>
      <c r="AL42" s="43">
        <f t="shared" si="1"/>
        <v>0</v>
      </c>
      <c r="AM42" s="43">
        <f t="shared" si="2"/>
        <v>13</v>
      </c>
      <c r="AN42" s="43">
        <f t="shared" si="3"/>
        <v>5</v>
      </c>
      <c r="AO42" s="43">
        <f t="shared" si="8"/>
        <v>0</v>
      </c>
    </row>
    <row r="43" spans="1:41" x14ac:dyDescent="0.25">
      <c r="A43" s="1" t="s">
        <v>72</v>
      </c>
      <c r="B43" s="1" t="s">
        <v>70</v>
      </c>
      <c r="C43" s="1" t="s">
        <v>73</v>
      </c>
      <c r="D43" s="1">
        <v>6</v>
      </c>
      <c r="E43" s="1">
        <v>19</v>
      </c>
      <c r="F43" s="1">
        <v>1</v>
      </c>
      <c r="G43" s="1">
        <v>-11</v>
      </c>
      <c r="H43" s="1">
        <v>-1</v>
      </c>
      <c r="I43" s="1">
        <v>-6</v>
      </c>
      <c r="J43" s="1">
        <v>-1</v>
      </c>
      <c r="K43" s="1">
        <v>14</v>
      </c>
      <c r="L43" s="1">
        <v>-18</v>
      </c>
      <c r="M43" s="1">
        <v>-2</v>
      </c>
      <c r="N43" s="1">
        <v>-2</v>
      </c>
      <c r="O43" s="1">
        <v>8</v>
      </c>
      <c r="P43" s="1">
        <v>20</v>
      </c>
      <c r="Q43" s="1">
        <v>-4</v>
      </c>
      <c r="R43" s="1">
        <v>-13</v>
      </c>
      <c r="S43" s="1">
        <v>-3</v>
      </c>
      <c r="T43" s="1">
        <v>1</v>
      </c>
      <c r="U43" s="1">
        <v>1</v>
      </c>
      <c r="V43" s="1" t="s">
        <v>9</v>
      </c>
      <c r="W43" s="1" t="s">
        <v>9</v>
      </c>
      <c r="X43" s="1" t="s">
        <v>9</v>
      </c>
      <c r="Y43" s="1">
        <v>9</v>
      </c>
      <c r="Z43" s="1">
        <v>18</v>
      </c>
      <c r="AA43" s="1">
        <v>8</v>
      </c>
      <c r="AB43" s="1">
        <v>0</v>
      </c>
      <c r="AC43" s="1">
        <v>10</v>
      </c>
      <c r="AE43">
        <f t="shared" si="4"/>
        <v>0</v>
      </c>
      <c r="AF43">
        <f t="shared" si="5"/>
        <v>2</v>
      </c>
      <c r="AG43">
        <f t="shared" si="6"/>
        <v>15</v>
      </c>
      <c r="AH43">
        <f t="shared" si="7"/>
        <v>1</v>
      </c>
      <c r="AI43">
        <f t="shared" si="0"/>
        <v>18</v>
      </c>
      <c r="AK43" s="1" t="s">
        <v>73</v>
      </c>
      <c r="AL43" s="43">
        <f t="shared" si="1"/>
        <v>18</v>
      </c>
      <c r="AM43" s="43">
        <f t="shared" si="2"/>
        <v>0</v>
      </c>
      <c r="AN43" s="43">
        <f t="shared" si="3"/>
        <v>0</v>
      </c>
      <c r="AO43" s="43">
        <f t="shared" si="8"/>
        <v>0</v>
      </c>
    </row>
    <row r="44" spans="1:41" x14ac:dyDescent="0.25">
      <c r="A44" s="1" t="s">
        <v>155</v>
      </c>
      <c r="B44" s="1" t="s">
        <v>156</v>
      </c>
      <c r="C44" s="1" t="s">
        <v>157</v>
      </c>
      <c r="D44" s="1">
        <v>11</v>
      </c>
      <c r="E44" s="1">
        <v>-11</v>
      </c>
      <c r="F44" s="1" t="s">
        <v>9</v>
      </c>
      <c r="G44" s="1">
        <v>10</v>
      </c>
      <c r="H44" s="1">
        <v>1</v>
      </c>
      <c r="I44" s="1" t="s">
        <v>9</v>
      </c>
      <c r="J44" s="1">
        <v>10</v>
      </c>
      <c r="K44" s="1">
        <v>11</v>
      </c>
      <c r="L44" s="1">
        <v>-6</v>
      </c>
      <c r="M44" s="1" t="s">
        <v>9</v>
      </c>
      <c r="N44" s="1">
        <v>-9</v>
      </c>
      <c r="O44" s="1">
        <v>-1</v>
      </c>
      <c r="P44" s="1">
        <v>-10</v>
      </c>
      <c r="Q44" s="1">
        <v>1</v>
      </c>
      <c r="R44" s="1">
        <v>-5</v>
      </c>
      <c r="S44" s="1">
        <v>-4</v>
      </c>
      <c r="T44" s="1">
        <v>3</v>
      </c>
      <c r="U44" s="1">
        <v>7</v>
      </c>
      <c r="V44" s="1" t="s">
        <v>9</v>
      </c>
      <c r="W44" s="1" t="s">
        <v>9</v>
      </c>
      <c r="X44" s="1" t="s">
        <v>9</v>
      </c>
      <c r="Y44" s="1">
        <v>8</v>
      </c>
      <c r="Z44" s="1">
        <v>15</v>
      </c>
      <c r="AA44" s="1">
        <v>8</v>
      </c>
      <c r="AB44" s="1">
        <v>0</v>
      </c>
      <c r="AC44" s="1">
        <v>7</v>
      </c>
      <c r="AE44">
        <f t="shared" si="4"/>
        <v>2</v>
      </c>
      <c r="AF44">
        <f t="shared" si="5"/>
        <v>0</v>
      </c>
      <c r="AG44">
        <f t="shared" si="6"/>
        <v>0</v>
      </c>
      <c r="AH44">
        <f t="shared" si="7"/>
        <v>13</v>
      </c>
      <c r="AI44">
        <f t="shared" si="0"/>
        <v>15</v>
      </c>
      <c r="AK44" s="1" t="s">
        <v>157</v>
      </c>
      <c r="AL44" s="43">
        <f t="shared" si="1"/>
        <v>0</v>
      </c>
      <c r="AM44" s="43">
        <f t="shared" si="2"/>
        <v>2</v>
      </c>
      <c r="AN44" s="43">
        <f t="shared" si="3"/>
        <v>13</v>
      </c>
      <c r="AO44" s="43">
        <f t="shared" si="8"/>
        <v>0</v>
      </c>
    </row>
    <row r="45" spans="1:41" x14ac:dyDescent="0.25">
      <c r="A45" s="1" t="s">
        <v>178</v>
      </c>
      <c r="B45" s="1" t="s">
        <v>75</v>
      </c>
      <c r="C45" s="1" t="s">
        <v>503</v>
      </c>
      <c r="D45" s="1">
        <v>6</v>
      </c>
      <c r="E45" s="1">
        <v>19</v>
      </c>
      <c r="F45" s="1">
        <v>7</v>
      </c>
      <c r="G45" s="1">
        <v>16</v>
      </c>
      <c r="H45" s="1">
        <v>-10</v>
      </c>
      <c r="I45" s="1">
        <v>-12</v>
      </c>
      <c r="J45" s="1">
        <v>10</v>
      </c>
      <c r="K45" s="1">
        <v>9</v>
      </c>
      <c r="L45" s="1">
        <v>-9</v>
      </c>
      <c r="M45" s="1" t="s">
        <v>9</v>
      </c>
      <c r="N45" s="1">
        <v>14</v>
      </c>
      <c r="O45" s="1">
        <v>-4</v>
      </c>
      <c r="P45" s="1">
        <v>7</v>
      </c>
      <c r="Q45" s="1">
        <v>0</v>
      </c>
      <c r="R45" s="1">
        <v>-4</v>
      </c>
      <c r="S45" s="1">
        <v>-12</v>
      </c>
      <c r="T45" s="1">
        <v>1</v>
      </c>
      <c r="U45" s="1">
        <v>4</v>
      </c>
      <c r="V45" s="1" t="s">
        <v>9</v>
      </c>
      <c r="W45" s="1" t="s">
        <v>9</v>
      </c>
      <c r="X45" s="1" t="s">
        <v>9</v>
      </c>
      <c r="Y45" s="1">
        <v>42</v>
      </c>
      <c r="Z45" s="1">
        <v>17</v>
      </c>
      <c r="AA45" s="1">
        <v>10</v>
      </c>
      <c r="AB45" s="1">
        <v>1</v>
      </c>
      <c r="AC45" s="1">
        <v>6</v>
      </c>
      <c r="AE45">
        <f t="shared" si="4"/>
        <v>0</v>
      </c>
      <c r="AF45">
        <f t="shared" si="5"/>
        <v>4</v>
      </c>
      <c r="AG45">
        <f t="shared" si="6"/>
        <v>12</v>
      </c>
      <c r="AH45">
        <f t="shared" si="7"/>
        <v>1</v>
      </c>
      <c r="AI45">
        <f t="shared" si="0"/>
        <v>17</v>
      </c>
      <c r="AK45" s="1" t="s">
        <v>503</v>
      </c>
      <c r="AL45" s="43">
        <f t="shared" si="1"/>
        <v>17</v>
      </c>
      <c r="AM45" s="43">
        <f t="shared" si="2"/>
        <v>0</v>
      </c>
      <c r="AN45" s="43">
        <f t="shared" si="3"/>
        <v>0</v>
      </c>
      <c r="AO45" s="43">
        <f t="shared" si="8"/>
        <v>0</v>
      </c>
    </row>
    <row r="46" spans="1:41" x14ac:dyDescent="0.25">
      <c r="A46" s="1" t="s">
        <v>77</v>
      </c>
      <c r="B46" s="1" t="s">
        <v>78</v>
      </c>
      <c r="C46" s="1" t="s">
        <v>79</v>
      </c>
      <c r="D46" s="1">
        <v>1</v>
      </c>
      <c r="E46" s="1">
        <v>-4</v>
      </c>
      <c r="F46" s="1">
        <v>-10</v>
      </c>
      <c r="G46" s="1">
        <v>-12</v>
      </c>
      <c r="H46" s="1">
        <v>1</v>
      </c>
      <c r="I46" s="1">
        <v>-14</v>
      </c>
      <c r="J46" s="1">
        <v>0</v>
      </c>
      <c r="K46" s="1">
        <v>-6</v>
      </c>
      <c r="L46" s="1">
        <v>-11</v>
      </c>
      <c r="M46" s="1">
        <v>8</v>
      </c>
      <c r="N46" s="1">
        <v>13</v>
      </c>
      <c r="O46" s="1">
        <v>-7</v>
      </c>
      <c r="P46" s="1">
        <v>4</v>
      </c>
      <c r="Q46" s="1">
        <v>-6</v>
      </c>
      <c r="R46" s="1">
        <v>-2</v>
      </c>
      <c r="S46" s="1">
        <v>0</v>
      </c>
      <c r="T46" s="1" t="s">
        <v>9</v>
      </c>
      <c r="U46" s="1" t="s">
        <v>9</v>
      </c>
      <c r="V46" s="1" t="s">
        <v>9</v>
      </c>
      <c r="W46" s="1" t="s">
        <v>9</v>
      </c>
      <c r="X46" s="1" t="s">
        <v>9</v>
      </c>
      <c r="Y46" s="1">
        <v>-45</v>
      </c>
      <c r="Z46" s="1">
        <v>16</v>
      </c>
      <c r="AA46" s="1">
        <v>5</v>
      </c>
      <c r="AB46" s="1">
        <v>2</v>
      </c>
      <c r="AC46" s="1">
        <v>9</v>
      </c>
      <c r="AE46">
        <f t="shared" si="4"/>
        <v>0</v>
      </c>
      <c r="AF46">
        <f t="shared" si="5"/>
        <v>0</v>
      </c>
      <c r="AG46">
        <f t="shared" si="6"/>
        <v>0</v>
      </c>
      <c r="AH46">
        <f t="shared" si="7"/>
        <v>16</v>
      </c>
      <c r="AI46">
        <f t="shared" si="0"/>
        <v>16</v>
      </c>
      <c r="AK46" s="1" t="s">
        <v>79</v>
      </c>
      <c r="AL46" s="43">
        <f t="shared" si="1"/>
        <v>0</v>
      </c>
      <c r="AM46" s="43">
        <f t="shared" si="2"/>
        <v>16</v>
      </c>
      <c r="AN46" s="43">
        <f t="shared" si="3"/>
        <v>0</v>
      </c>
      <c r="AO46" s="43">
        <f t="shared" si="8"/>
        <v>0</v>
      </c>
    </row>
    <row r="47" spans="1:41" x14ac:dyDescent="0.25">
      <c r="A47" s="1" t="s">
        <v>927</v>
      </c>
      <c r="B47" s="1" t="s">
        <v>928</v>
      </c>
      <c r="C47" s="1" t="s">
        <v>929</v>
      </c>
      <c r="D47" s="1">
        <v>14</v>
      </c>
      <c r="E47" s="1">
        <v>-7</v>
      </c>
      <c r="F47" s="1">
        <v>8</v>
      </c>
      <c r="G47" s="1">
        <v>-17</v>
      </c>
      <c r="H47" s="1">
        <v>-11</v>
      </c>
      <c r="I47" s="1">
        <v>-15</v>
      </c>
      <c r="J47" s="1">
        <v>0</v>
      </c>
      <c r="K47" s="1">
        <v>8</v>
      </c>
      <c r="L47" s="1">
        <v>0</v>
      </c>
      <c r="M47" s="1">
        <v>4</v>
      </c>
      <c r="N47" s="1">
        <v>-7</v>
      </c>
      <c r="O47" s="1">
        <v>9</v>
      </c>
      <c r="P47" s="1">
        <v>22</v>
      </c>
      <c r="Q47" s="1">
        <v>-12</v>
      </c>
      <c r="R47" s="1">
        <v>3</v>
      </c>
      <c r="S47" s="1">
        <v>16</v>
      </c>
      <c r="T47" s="1">
        <v>4</v>
      </c>
      <c r="U47" s="1">
        <v>-5</v>
      </c>
      <c r="V47" s="1" t="s">
        <v>9</v>
      </c>
      <c r="W47" s="1" t="s">
        <v>9</v>
      </c>
      <c r="X47" s="1" t="s">
        <v>9</v>
      </c>
      <c r="Y47" s="1">
        <v>14</v>
      </c>
      <c r="Z47" s="1">
        <v>18</v>
      </c>
      <c r="AA47" s="1">
        <v>9</v>
      </c>
      <c r="AB47" s="1">
        <v>2</v>
      </c>
      <c r="AC47" s="1">
        <v>7</v>
      </c>
      <c r="AE47">
        <f t="shared" si="4"/>
        <v>16</v>
      </c>
      <c r="AF47">
        <f t="shared" si="5"/>
        <v>2</v>
      </c>
      <c r="AG47">
        <f t="shared" si="6"/>
        <v>0</v>
      </c>
      <c r="AH47">
        <f t="shared" si="7"/>
        <v>0</v>
      </c>
      <c r="AI47">
        <f t="shared" si="0"/>
        <v>18</v>
      </c>
      <c r="AK47" s="1" t="s">
        <v>929</v>
      </c>
      <c r="AL47" s="43">
        <f t="shared" si="1"/>
        <v>0</v>
      </c>
      <c r="AM47" s="43">
        <f t="shared" si="2"/>
        <v>0</v>
      </c>
      <c r="AN47" s="43">
        <f t="shared" si="3"/>
        <v>0</v>
      </c>
      <c r="AO47" s="43">
        <f t="shared" si="8"/>
        <v>18</v>
      </c>
    </row>
    <row r="48" spans="1:41" x14ac:dyDescent="0.25">
      <c r="A48" s="1" t="s">
        <v>80</v>
      </c>
      <c r="B48" s="1" t="s">
        <v>81</v>
      </c>
      <c r="C48" s="1" t="s">
        <v>82</v>
      </c>
      <c r="D48" s="1" t="s">
        <v>9</v>
      </c>
      <c r="E48" s="1" t="s">
        <v>9</v>
      </c>
      <c r="F48" s="1" t="s">
        <v>9</v>
      </c>
      <c r="G48" s="1" t="s">
        <v>9</v>
      </c>
      <c r="H48" s="1" t="s">
        <v>9</v>
      </c>
      <c r="I48" s="1" t="s">
        <v>9</v>
      </c>
      <c r="J48" s="1">
        <v>0</v>
      </c>
      <c r="K48" s="1">
        <v>-6</v>
      </c>
      <c r="L48" s="1" t="s">
        <v>9</v>
      </c>
      <c r="M48" s="1">
        <v>9</v>
      </c>
      <c r="N48" s="1">
        <v>14</v>
      </c>
      <c r="O48" s="1">
        <v>-4</v>
      </c>
      <c r="P48" s="1">
        <v>7</v>
      </c>
      <c r="Q48" s="1">
        <v>0</v>
      </c>
      <c r="R48" s="1">
        <v>-4</v>
      </c>
      <c r="S48" s="1">
        <v>-12</v>
      </c>
      <c r="T48" s="1">
        <v>1</v>
      </c>
      <c r="U48" s="1">
        <v>4</v>
      </c>
      <c r="V48" s="1" t="s">
        <v>9</v>
      </c>
      <c r="W48" s="1" t="s">
        <v>9</v>
      </c>
      <c r="X48" s="1" t="s">
        <v>9</v>
      </c>
      <c r="Y48" s="1">
        <v>9</v>
      </c>
      <c r="Z48" s="1">
        <v>11</v>
      </c>
      <c r="AA48" s="1">
        <v>5</v>
      </c>
      <c r="AB48" s="1">
        <v>2</v>
      </c>
      <c r="AC48" s="1">
        <v>4</v>
      </c>
      <c r="AE48">
        <f t="shared" si="4"/>
        <v>0</v>
      </c>
      <c r="AF48">
        <f t="shared" si="5"/>
        <v>9</v>
      </c>
      <c r="AG48">
        <f t="shared" si="6"/>
        <v>2</v>
      </c>
      <c r="AH48">
        <f t="shared" si="7"/>
        <v>0</v>
      </c>
      <c r="AI48">
        <f t="shared" si="0"/>
        <v>11</v>
      </c>
      <c r="AK48" s="1" t="s">
        <v>82</v>
      </c>
      <c r="AL48" s="43">
        <f t="shared" si="1"/>
        <v>9</v>
      </c>
      <c r="AM48" s="43">
        <f t="shared" si="2"/>
        <v>2</v>
      </c>
      <c r="AN48" s="43">
        <f t="shared" si="3"/>
        <v>0</v>
      </c>
      <c r="AO48" s="43">
        <f t="shared" si="8"/>
        <v>0</v>
      </c>
    </row>
    <row r="49" spans="1:41" x14ac:dyDescent="0.25">
      <c r="A49" s="1" t="s">
        <v>159</v>
      </c>
      <c r="B49" s="1" t="s">
        <v>888</v>
      </c>
      <c r="C49" s="1" t="s">
        <v>873</v>
      </c>
      <c r="D49" s="1" t="s">
        <v>9</v>
      </c>
      <c r="E49" s="1" t="s">
        <v>9</v>
      </c>
      <c r="F49" s="1" t="s">
        <v>9</v>
      </c>
      <c r="G49" s="1" t="s">
        <v>9</v>
      </c>
      <c r="H49" s="1">
        <v>-3</v>
      </c>
      <c r="I49" s="1">
        <v>-1</v>
      </c>
      <c r="J49" s="1">
        <v>5</v>
      </c>
      <c r="K49" s="1">
        <v>24</v>
      </c>
      <c r="L49" s="1">
        <v>-5</v>
      </c>
      <c r="M49" s="1">
        <v>8</v>
      </c>
      <c r="N49" s="1">
        <v>-3</v>
      </c>
      <c r="O49" s="1">
        <v>14</v>
      </c>
      <c r="P49" s="1">
        <v>-6</v>
      </c>
      <c r="Q49" s="1">
        <v>-7</v>
      </c>
      <c r="R49" s="1">
        <v>-5</v>
      </c>
      <c r="S49" s="1">
        <v>-6</v>
      </c>
      <c r="T49" s="1" t="s">
        <v>9</v>
      </c>
      <c r="U49" s="1">
        <v>-21</v>
      </c>
      <c r="V49" s="1" t="s">
        <v>9</v>
      </c>
      <c r="W49" s="1" t="s">
        <v>9</v>
      </c>
      <c r="X49" s="1" t="s">
        <v>9</v>
      </c>
      <c r="Y49" s="1">
        <v>-6</v>
      </c>
      <c r="Z49" s="1">
        <v>13</v>
      </c>
      <c r="AA49" s="1">
        <v>4</v>
      </c>
      <c r="AB49" s="1">
        <v>0</v>
      </c>
      <c r="AC49" s="1">
        <v>9</v>
      </c>
      <c r="AE49">
        <f t="shared" si="4"/>
        <v>0</v>
      </c>
      <c r="AF49">
        <f t="shared" si="5"/>
        <v>1</v>
      </c>
      <c r="AG49">
        <f t="shared" si="6"/>
        <v>12</v>
      </c>
      <c r="AH49">
        <f t="shared" si="7"/>
        <v>0</v>
      </c>
      <c r="AI49">
        <f t="shared" si="0"/>
        <v>13</v>
      </c>
      <c r="AK49" s="1" t="s">
        <v>873</v>
      </c>
      <c r="AL49" s="43">
        <f t="shared" si="1"/>
        <v>0</v>
      </c>
      <c r="AM49" s="43">
        <f t="shared" si="2"/>
        <v>1</v>
      </c>
      <c r="AN49" s="43">
        <f t="shared" si="3"/>
        <v>12</v>
      </c>
      <c r="AO49" s="43">
        <f t="shared" si="8"/>
        <v>0</v>
      </c>
    </row>
    <row r="50" spans="1:41" x14ac:dyDescent="0.25">
      <c r="A50" s="1" t="s">
        <v>46</v>
      </c>
      <c r="B50" s="1" t="s">
        <v>428</v>
      </c>
      <c r="C50" s="1" t="s">
        <v>1024</v>
      </c>
      <c r="D50" s="1">
        <v>-8</v>
      </c>
      <c r="E50" s="1">
        <v>-5</v>
      </c>
      <c r="F50" s="1">
        <v>-20</v>
      </c>
      <c r="G50" s="1">
        <v>10</v>
      </c>
      <c r="H50" s="1">
        <v>1</v>
      </c>
      <c r="I50" s="1">
        <v>-17</v>
      </c>
      <c r="J50" s="1">
        <v>10</v>
      </c>
      <c r="K50" s="1">
        <v>11</v>
      </c>
      <c r="L50" s="1">
        <v>-6</v>
      </c>
      <c r="M50" s="1">
        <v>0</v>
      </c>
      <c r="N50" s="1">
        <v>-9</v>
      </c>
      <c r="O50" s="1">
        <v>14</v>
      </c>
      <c r="P50" s="1">
        <v>-6</v>
      </c>
      <c r="Q50" s="1">
        <v>-7</v>
      </c>
      <c r="R50" s="1">
        <v>8</v>
      </c>
      <c r="S50" s="1">
        <v>2</v>
      </c>
      <c r="T50" s="1">
        <v>3</v>
      </c>
      <c r="U50" s="1">
        <v>7</v>
      </c>
      <c r="V50" s="1" t="s">
        <v>9</v>
      </c>
      <c r="W50" s="1" t="s">
        <v>9</v>
      </c>
      <c r="X50" s="1" t="s">
        <v>9</v>
      </c>
      <c r="Y50" s="1">
        <v>-12</v>
      </c>
      <c r="Z50" s="1">
        <v>18</v>
      </c>
      <c r="AA50" s="1">
        <v>9</v>
      </c>
      <c r="AB50" s="1">
        <v>1</v>
      </c>
      <c r="AC50" s="1">
        <v>8</v>
      </c>
      <c r="AE50">
        <f t="shared" si="4"/>
        <v>0</v>
      </c>
      <c r="AF50">
        <f t="shared" si="5"/>
        <v>10</v>
      </c>
      <c r="AG50">
        <f t="shared" si="6"/>
        <v>8</v>
      </c>
      <c r="AH50">
        <f t="shared" si="7"/>
        <v>0</v>
      </c>
      <c r="AI50">
        <f t="shared" si="0"/>
        <v>18</v>
      </c>
      <c r="AK50" s="1" t="s">
        <v>1024</v>
      </c>
      <c r="AL50" s="43">
        <f t="shared" si="1"/>
        <v>0</v>
      </c>
      <c r="AM50" s="43">
        <f t="shared" si="2"/>
        <v>0</v>
      </c>
      <c r="AN50" s="43">
        <f t="shared" si="3"/>
        <v>18</v>
      </c>
      <c r="AO50" s="43">
        <f t="shared" si="8"/>
        <v>0</v>
      </c>
    </row>
    <row r="51" spans="1:41" x14ac:dyDescent="0.25">
      <c r="A51" s="1" t="s">
        <v>1055</v>
      </c>
      <c r="B51" s="1" t="s">
        <v>428</v>
      </c>
      <c r="C51" s="1" t="s">
        <v>1025</v>
      </c>
      <c r="D51" s="1">
        <v>6</v>
      </c>
      <c r="E51" s="1">
        <v>19</v>
      </c>
      <c r="F51" s="1">
        <v>7</v>
      </c>
      <c r="G51" s="1">
        <v>16</v>
      </c>
      <c r="H51" s="1">
        <v>-10</v>
      </c>
      <c r="I51" s="1">
        <v>-12</v>
      </c>
      <c r="J51" s="1">
        <v>-1</v>
      </c>
      <c r="K51" s="1">
        <v>9</v>
      </c>
      <c r="L51" s="1">
        <v>-9</v>
      </c>
      <c r="M51" s="1">
        <v>9</v>
      </c>
      <c r="N51" s="1">
        <v>-2</v>
      </c>
      <c r="O51" s="1">
        <v>8</v>
      </c>
      <c r="P51" s="1">
        <v>20</v>
      </c>
      <c r="Q51" s="1">
        <v>-4</v>
      </c>
      <c r="R51" s="1">
        <v>-13</v>
      </c>
      <c r="S51" s="1">
        <v>-3</v>
      </c>
      <c r="T51" s="1">
        <v>1</v>
      </c>
      <c r="U51" s="1">
        <v>1</v>
      </c>
      <c r="V51" s="1" t="s">
        <v>9</v>
      </c>
      <c r="W51" s="1" t="s">
        <v>9</v>
      </c>
      <c r="X51" s="1" t="s">
        <v>9</v>
      </c>
      <c r="Y51" s="1">
        <v>42</v>
      </c>
      <c r="Z51" s="1">
        <v>18</v>
      </c>
      <c r="AA51" s="1">
        <v>10</v>
      </c>
      <c r="AB51" s="1">
        <v>0</v>
      </c>
      <c r="AC51" s="1">
        <v>8</v>
      </c>
      <c r="AE51">
        <f t="shared" si="4"/>
        <v>8</v>
      </c>
      <c r="AF51">
        <f t="shared" si="5"/>
        <v>9</v>
      </c>
      <c r="AG51">
        <f t="shared" si="6"/>
        <v>1</v>
      </c>
      <c r="AH51">
        <f t="shared" si="7"/>
        <v>0</v>
      </c>
      <c r="AI51">
        <f t="shared" si="0"/>
        <v>18</v>
      </c>
      <c r="AK51" s="1" t="s">
        <v>1025</v>
      </c>
      <c r="AL51" s="43">
        <f t="shared" si="1"/>
        <v>18</v>
      </c>
      <c r="AM51" s="43">
        <f t="shared" si="2"/>
        <v>0</v>
      </c>
      <c r="AN51" s="43">
        <f t="shared" si="3"/>
        <v>0</v>
      </c>
      <c r="AO51" s="43">
        <f t="shared" si="8"/>
        <v>0</v>
      </c>
    </row>
    <row r="52" spans="1:41" x14ac:dyDescent="0.25">
      <c r="A52" s="1" t="s">
        <v>1056</v>
      </c>
      <c r="B52" s="1" t="s">
        <v>310</v>
      </c>
      <c r="C52" s="1" t="s">
        <v>1026</v>
      </c>
      <c r="D52" s="1" t="s">
        <v>9</v>
      </c>
      <c r="E52" s="1" t="s">
        <v>9</v>
      </c>
      <c r="F52" s="1" t="s">
        <v>9</v>
      </c>
      <c r="G52" s="1">
        <v>1</v>
      </c>
      <c r="H52" s="1">
        <v>-5</v>
      </c>
      <c r="I52" s="1" t="s">
        <v>9</v>
      </c>
      <c r="J52" s="1" t="s">
        <v>9</v>
      </c>
      <c r="K52" s="1">
        <v>19</v>
      </c>
      <c r="L52" s="1">
        <v>0</v>
      </c>
      <c r="M52" s="1" t="s">
        <v>9</v>
      </c>
      <c r="N52" s="1">
        <v>-21</v>
      </c>
      <c r="O52" s="1">
        <v>1</v>
      </c>
      <c r="P52" s="1">
        <v>-11</v>
      </c>
      <c r="Q52" s="1">
        <v>-20</v>
      </c>
      <c r="R52" s="1">
        <v>-23</v>
      </c>
      <c r="S52" s="1">
        <v>-8</v>
      </c>
      <c r="T52" s="1">
        <v>8</v>
      </c>
      <c r="U52" s="1">
        <v>16</v>
      </c>
      <c r="V52" s="1" t="s">
        <v>9</v>
      </c>
      <c r="W52" s="1" t="s">
        <v>9</v>
      </c>
      <c r="X52" s="1" t="s">
        <v>9</v>
      </c>
      <c r="Y52" s="1">
        <v>-43</v>
      </c>
      <c r="Z52" s="1">
        <v>12</v>
      </c>
      <c r="AA52" s="1">
        <v>5</v>
      </c>
      <c r="AB52" s="1">
        <v>1</v>
      </c>
      <c r="AC52" s="1">
        <v>6</v>
      </c>
      <c r="AE52">
        <f t="shared" si="4"/>
        <v>7</v>
      </c>
      <c r="AF52">
        <f t="shared" si="5"/>
        <v>5</v>
      </c>
      <c r="AG52">
        <f t="shared" si="6"/>
        <v>0</v>
      </c>
      <c r="AH52">
        <f t="shared" si="7"/>
        <v>0</v>
      </c>
      <c r="AI52">
        <f t="shared" si="0"/>
        <v>12</v>
      </c>
      <c r="AK52" s="1" t="s">
        <v>1026</v>
      </c>
      <c r="AL52" s="43">
        <f t="shared" si="1"/>
        <v>0</v>
      </c>
      <c r="AM52" s="43">
        <f t="shared" si="2"/>
        <v>0</v>
      </c>
      <c r="AN52" s="43">
        <f t="shared" si="3"/>
        <v>0</v>
      </c>
      <c r="AO52" s="43">
        <f t="shared" si="8"/>
        <v>12</v>
      </c>
    </row>
    <row r="53" spans="1:41" x14ac:dyDescent="0.25">
      <c r="A53" s="1" t="s">
        <v>177</v>
      </c>
      <c r="B53" s="1" t="s">
        <v>976</v>
      </c>
      <c r="C53" s="1" t="s">
        <v>977</v>
      </c>
      <c r="D53" s="1">
        <v>14</v>
      </c>
      <c r="E53" s="1" t="s">
        <v>9</v>
      </c>
      <c r="F53" s="1" t="s">
        <v>9</v>
      </c>
      <c r="G53" s="1" t="s">
        <v>9</v>
      </c>
      <c r="H53" s="1">
        <v>-9</v>
      </c>
      <c r="I53" s="1">
        <v>-1</v>
      </c>
      <c r="J53" s="1" t="s">
        <v>9</v>
      </c>
      <c r="K53" s="1">
        <v>-10</v>
      </c>
      <c r="L53" s="1">
        <v>0</v>
      </c>
      <c r="M53" s="1">
        <v>2</v>
      </c>
      <c r="N53" s="1">
        <v>-9</v>
      </c>
      <c r="O53" s="1">
        <v>-6</v>
      </c>
      <c r="P53" s="1">
        <v>15</v>
      </c>
      <c r="Q53" s="1">
        <v>20</v>
      </c>
      <c r="R53" s="1">
        <v>-20</v>
      </c>
      <c r="S53" s="1">
        <v>-8</v>
      </c>
      <c r="T53" s="1">
        <v>-4</v>
      </c>
      <c r="U53" s="1">
        <v>8</v>
      </c>
      <c r="V53" s="1" t="s">
        <v>9</v>
      </c>
      <c r="W53" s="1" t="s">
        <v>9</v>
      </c>
      <c r="X53" s="1" t="s">
        <v>9</v>
      </c>
      <c r="Y53" s="1">
        <v>-8</v>
      </c>
      <c r="Z53" s="1">
        <v>14</v>
      </c>
      <c r="AA53" s="1">
        <v>5</v>
      </c>
      <c r="AB53" s="1">
        <v>1</v>
      </c>
      <c r="AC53" s="1">
        <v>8</v>
      </c>
      <c r="AE53">
        <f t="shared" si="4"/>
        <v>12</v>
      </c>
      <c r="AF53">
        <f t="shared" si="5"/>
        <v>1</v>
      </c>
      <c r="AG53">
        <f t="shared" si="6"/>
        <v>1</v>
      </c>
      <c r="AH53">
        <f t="shared" si="7"/>
        <v>0</v>
      </c>
      <c r="AI53">
        <f t="shared" si="0"/>
        <v>14</v>
      </c>
      <c r="AK53" s="1" t="s">
        <v>977</v>
      </c>
      <c r="AL53" s="43">
        <f t="shared" si="1"/>
        <v>0</v>
      </c>
      <c r="AM53" s="43">
        <f t="shared" si="2"/>
        <v>0</v>
      </c>
      <c r="AN53" s="43">
        <f t="shared" si="3"/>
        <v>0</v>
      </c>
      <c r="AO53" s="43">
        <f t="shared" si="8"/>
        <v>14</v>
      </c>
    </row>
    <row r="54" spans="1:41" x14ac:dyDescent="0.25">
      <c r="A54" s="1" t="s">
        <v>37</v>
      </c>
      <c r="B54" s="1" t="s">
        <v>337</v>
      </c>
      <c r="C54" s="1" t="s">
        <v>1027</v>
      </c>
      <c r="D54" s="1" t="s">
        <v>9</v>
      </c>
      <c r="E54" s="1" t="s">
        <v>9</v>
      </c>
      <c r="F54" s="1" t="s">
        <v>9</v>
      </c>
      <c r="G54" s="1" t="s">
        <v>9</v>
      </c>
      <c r="H54" s="1" t="s">
        <v>9</v>
      </c>
      <c r="I54" s="1" t="s">
        <v>9</v>
      </c>
      <c r="J54" s="1" t="s">
        <v>9</v>
      </c>
      <c r="K54" s="1" t="s">
        <v>9</v>
      </c>
      <c r="L54" s="1" t="s">
        <v>9</v>
      </c>
      <c r="M54" s="1" t="s">
        <v>9</v>
      </c>
      <c r="N54" s="1">
        <v>-21</v>
      </c>
      <c r="O54" s="1">
        <v>-6</v>
      </c>
      <c r="P54" s="1">
        <v>5</v>
      </c>
      <c r="Q54" s="1" t="s">
        <v>9</v>
      </c>
      <c r="R54" s="1">
        <v>-23</v>
      </c>
      <c r="S54" s="1">
        <v>-8</v>
      </c>
      <c r="T54" s="1" t="s">
        <v>9</v>
      </c>
      <c r="U54" s="1" t="s">
        <v>9</v>
      </c>
      <c r="V54" s="1" t="s">
        <v>9</v>
      </c>
      <c r="W54" s="1" t="s">
        <v>9</v>
      </c>
      <c r="X54" s="1" t="s">
        <v>9</v>
      </c>
      <c r="Y54" s="1">
        <v>-53</v>
      </c>
      <c r="Z54" s="1">
        <v>5</v>
      </c>
      <c r="AA54" s="1">
        <v>1</v>
      </c>
      <c r="AB54" s="1">
        <v>0</v>
      </c>
      <c r="AC54" s="1">
        <v>4</v>
      </c>
      <c r="AE54">
        <f t="shared" si="4"/>
        <v>0</v>
      </c>
      <c r="AF54">
        <f t="shared" si="5"/>
        <v>2</v>
      </c>
      <c r="AG54">
        <f t="shared" si="6"/>
        <v>2</v>
      </c>
      <c r="AH54">
        <f t="shared" si="7"/>
        <v>1</v>
      </c>
      <c r="AI54">
        <f t="shared" si="0"/>
        <v>5</v>
      </c>
      <c r="AK54" s="1" t="s">
        <v>1027</v>
      </c>
      <c r="AL54" s="43">
        <f t="shared" si="1"/>
        <v>0</v>
      </c>
      <c r="AM54" s="43">
        <f t="shared" si="2"/>
        <v>0</v>
      </c>
      <c r="AN54" s="43">
        <f t="shared" si="3"/>
        <v>0</v>
      </c>
      <c r="AO54" s="43">
        <f t="shared" si="8"/>
        <v>5</v>
      </c>
    </row>
    <row r="55" spans="1:41" x14ac:dyDescent="0.25">
      <c r="A55" s="1" t="s">
        <v>383</v>
      </c>
      <c r="B55" s="1" t="s">
        <v>337</v>
      </c>
      <c r="C55" s="1" t="s">
        <v>398</v>
      </c>
      <c r="D55" s="1" t="s">
        <v>9</v>
      </c>
      <c r="E55" s="1" t="s">
        <v>9</v>
      </c>
      <c r="F55" s="1" t="s">
        <v>9</v>
      </c>
      <c r="G55" s="1">
        <v>1</v>
      </c>
      <c r="H55" s="1" t="s">
        <v>9</v>
      </c>
      <c r="I55" s="1" t="s">
        <v>9</v>
      </c>
      <c r="J55" s="1" t="s">
        <v>9</v>
      </c>
      <c r="K55" s="1" t="s">
        <v>9</v>
      </c>
      <c r="L55" s="1" t="s">
        <v>9</v>
      </c>
      <c r="M55" s="1" t="s">
        <v>9</v>
      </c>
      <c r="N55" s="1" t="s">
        <v>9</v>
      </c>
      <c r="O55" s="1" t="s">
        <v>9</v>
      </c>
      <c r="P55" s="1" t="s">
        <v>9</v>
      </c>
      <c r="Q55" s="1" t="s">
        <v>9</v>
      </c>
      <c r="R55" s="1" t="s">
        <v>9</v>
      </c>
      <c r="S55" s="1" t="s">
        <v>9</v>
      </c>
      <c r="T55" s="1" t="s">
        <v>9</v>
      </c>
      <c r="U55" s="1" t="s">
        <v>9</v>
      </c>
      <c r="V55" s="1" t="s">
        <v>9</v>
      </c>
      <c r="W55" s="1" t="s">
        <v>9</v>
      </c>
      <c r="X55" s="1" t="s">
        <v>9</v>
      </c>
      <c r="Y55" s="1">
        <v>1</v>
      </c>
      <c r="Z55" s="1">
        <v>1</v>
      </c>
      <c r="AA55" s="1">
        <v>1</v>
      </c>
      <c r="AB55" s="1">
        <v>0</v>
      </c>
      <c r="AC55" s="1">
        <v>0</v>
      </c>
      <c r="AE55">
        <f t="shared" si="4"/>
        <v>0</v>
      </c>
      <c r="AF55">
        <f t="shared" si="5"/>
        <v>0</v>
      </c>
      <c r="AG55">
        <f t="shared" si="6"/>
        <v>0</v>
      </c>
      <c r="AH55">
        <f t="shared" si="7"/>
        <v>1</v>
      </c>
      <c r="AI55">
        <f t="shared" si="0"/>
        <v>1</v>
      </c>
      <c r="AK55" s="1" t="s">
        <v>398</v>
      </c>
      <c r="AL55" s="43">
        <f t="shared" si="1"/>
        <v>0</v>
      </c>
      <c r="AM55" s="43">
        <f t="shared" si="2"/>
        <v>0</v>
      </c>
      <c r="AN55" s="43">
        <f t="shared" si="3"/>
        <v>0</v>
      </c>
      <c r="AO55" s="43">
        <f t="shared" si="8"/>
        <v>1</v>
      </c>
    </row>
    <row r="56" spans="1:41" x14ac:dyDescent="0.25">
      <c r="A56" s="1" t="s">
        <v>891</v>
      </c>
      <c r="B56" s="1" t="s">
        <v>892</v>
      </c>
      <c r="C56" s="1" t="s">
        <v>876</v>
      </c>
      <c r="D56" s="1">
        <v>20</v>
      </c>
      <c r="E56" s="1" t="s">
        <v>9</v>
      </c>
      <c r="F56" s="1">
        <v>-15</v>
      </c>
      <c r="G56" s="1">
        <v>11</v>
      </c>
      <c r="H56" s="1">
        <v>-17</v>
      </c>
      <c r="I56" s="1">
        <v>-4</v>
      </c>
      <c r="J56" s="1">
        <v>14</v>
      </c>
      <c r="K56" s="1">
        <v>9</v>
      </c>
      <c r="L56" s="1">
        <v>0</v>
      </c>
      <c r="M56" s="1">
        <v>4</v>
      </c>
      <c r="N56" s="1">
        <v>-7</v>
      </c>
      <c r="O56" s="1">
        <v>9</v>
      </c>
      <c r="P56" s="1">
        <v>22</v>
      </c>
      <c r="Q56" s="1">
        <v>-12</v>
      </c>
      <c r="R56" s="1">
        <v>3</v>
      </c>
      <c r="S56" s="1">
        <v>16</v>
      </c>
      <c r="T56" s="1">
        <v>4</v>
      </c>
      <c r="U56" s="1">
        <v>-5</v>
      </c>
      <c r="V56" s="1" t="s">
        <v>9</v>
      </c>
      <c r="W56" s="1" t="s">
        <v>9</v>
      </c>
      <c r="X56" s="1" t="s">
        <v>9</v>
      </c>
      <c r="Y56" s="1">
        <v>52</v>
      </c>
      <c r="Z56" s="1">
        <v>17</v>
      </c>
      <c r="AA56" s="1">
        <v>10</v>
      </c>
      <c r="AB56" s="1">
        <v>1</v>
      </c>
      <c r="AC56" s="1">
        <v>6</v>
      </c>
      <c r="AE56">
        <f t="shared" si="4"/>
        <v>0</v>
      </c>
      <c r="AF56">
        <f t="shared" si="5"/>
        <v>17</v>
      </c>
      <c r="AG56">
        <f t="shared" si="6"/>
        <v>0</v>
      </c>
      <c r="AH56">
        <f t="shared" si="7"/>
        <v>0</v>
      </c>
      <c r="AI56">
        <f t="shared" si="0"/>
        <v>17</v>
      </c>
      <c r="AK56" s="1" t="s">
        <v>876</v>
      </c>
      <c r="AL56" s="43">
        <f t="shared" si="1"/>
        <v>0</v>
      </c>
      <c r="AM56" s="43">
        <f t="shared" si="2"/>
        <v>0</v>
      </c>
      <c r="AN56" s="43">
        <f t="shared" si="3"/>
        <v>0</v>
      </c>
      <c r="AO56" s="43">
        <f t="shared" si="8"/>
        <v>17</v>
      </c>
    </row>
    <row r="57" spans="1:41" x14ac:dyDescent="0.25">
      <c r="A57" s="1" t="s">
        <v>578</v>
      </c>
      <c r="B57" s="1" t="s">
        <v>537</v>
      </c>
      <c r="C57" s="1" t="s">
        <v>606</v>
      </c>
      <c r="D57" s="1">
        <v>-8</v>
      </c>
      <c r="E57" s="1">
        <v>-11</v>
      </c>
      <c r="F57" s="1">
        <v>-16</v>
      </c>
      <c r="G57" s="1">
        <v>11</v>
      </c>
      <c r="H57" s="1">
        <v>-2</v>
      </c>
      <c r="I57" s="1">
        <v>-1</v>
      </c>
      <c r="J57" s="1">
        <v>10</v>
      </c>
      <c r="K57" s="1">
        <v>12</v>
      </c>
      <c r="L57" s="1">
        <v>1</v>
      </c>
      <c r="M57" s="1">
        <v>-2</v>
      </c>
      <c r="N57" s="1" t="s">
        <v>9</v>
      </c>
      <c r="O57" s="1">
        <v>-7</v>
      </c>
      <c r="P57" s="1">
        <v>4</v>
      </c>
      <c r="Q57" s="1">
        <v>-6</v>
      </c>
      <c r="R57" s="1">
        <v>-2</v>
      </c>
      <c r="S57" s="1">
        <v>0</v>
      </c>
      <c r="T57" s="1">
        <v>-17</v>
      </c>
      <c r="U57" s="1">
        <v>-5</v>
      </c>
      <c r="V57" s="1" t="s">
        <v>9</v>
      </c>
      <c r="W57" s="1" t="s">
        <v>9</v>
      </c>
      <c r="X57" s="1" t="s">
        <v>9</v>
      </c>
      <c r="Y57" s="1">
        <v>-39</v>
      </c>
      <c r="Z57" s="1">
        <v>17</v>
      </c>
      <c r="AA57" s="1">
        <v>5</v>
      </c>
      <c r="AB57" s="1">
        <v>1</v>
      </c>
      <c r="AC57" s="1">
        <v>11</v>
      </c>
      <c r="AE57">
        <f t="shared" si="4"/>
        <v>7</v>
      </c>
      <c r="AF57">
        <f t="shared" si="5"/>
        <v>8</v>
      </c>
      <c r="AG57">
        <f t="shared" si="6"/>
        <v>1</v>
      </c>
      <c r="AH57">
        <f t="shared" si="7"/>
        <v>1</v>
      </c>
      <c r="AI57">
        <f t="shared" si="0"/>
        <v>17</v>
      </c>
      <c r="AK57" s="1" t="s">
        <v>606</v>
      </c>
      <c r="AL57" s="43">
        <f t="shared" si="1"/>
        <v>10</v>
      </c>
      <c r="AM57" s="43">
        <f t="shared" si="2"/>
        <v>7</v>
      </c>
      <c r="AN57" s="43">
        <f t="shared" si="3"/>
        <v>0</v>
      </c>
      <c r="AO57" s="43">
        <f t="shared" si="8"/>
        <v>0</v>
      </c>
    </row>
    <row r="58" spans="1:41" x14ac:dyDescent="0.25">
      <c r="A58" s="1" t="s">
        <v>89</v>
      </c>
      <c r="B58" s="1" t="s">
        <v>90</v>
      </c>
      <c r="C58" s="1" t="s">
        <v>91</v>
      </c>
      <c r="D58" s="1">
        <v>20</v>
      </c>
      <c r="E58" s="1">
        <v>-13</v>
      </c>
      <c r="F58" s="1">
        <v>1</v>
      </c>
      <c r="G58" s="1">
        <v>-9</v>
      </c>
      <c r="H58" s="1">
        <v>18</v>
      </c>
      <c r="I58" s="1">
        <v>-17</v>
      </c>
      <c r="J58" s="1">
        <v>2</v>
      </c>
      <c r="K58" s="1">
        <v>6</v>
      </c>
      <c r="L58" s="1">
        <v>-16</v>
      </c>
      <c r="M58" s="1">
        <v>2</v>
      </c>
      <c r="N58" s="1">
        <v>-16</v>
      </c>
      <c r="O58" s="1">
        <v>-2</v>
      </c>
      <c r="P58" s="1">
        <v>1</v>
      </c>
      <c r="Q58" s="1">
        <v>12</v>
      </c>
      <c r="R58" s="1">
        <v>5</v>
      </c>
      <c r="S58" s="1">
        <v>-3</v>
      </c>
      <c r="T58" s="1">
        <v>7</v>
      </c>
      <c r="U58" s="1">
        <v>-22</v>
      </c>
      <c r="V58" s="1" t="s">
        <v>9</v>
      </c>
      <c r="W58" s="1" t="s">
        <v>9</v>
      </c>
      <c r="X58" s="1" t="s">
        <v>9</v>
      </c>
      <c r="Y58" s="1">
        <v>-24</v>
      </c>
      <c r="Z58" s="1">
        <v>18</v>
      </c>
      <c r="AA58" s="1">
        <v>10</v>
      </c>
      <c r="AB58" s="1">
        <v>0</v>
      </c>
      <c r="AC58" s="1">
        <v>8</v>
      </c>
      <c r="AE58">
        <f t="shared" si="4"/>
        <v>0</v>
      </c>
      <c r="AF58">
        <f t="shared" si="5"/>
        <v>0</v>
      </c>
      <c r="AG58">
        <f t="shared" si="6"/>
        <v>0</v>
      </c>
      <c r="AH58">
        <f t="shared" si="7"/>
        <v>18</v>
      </c>
      <c r="AI58">
        <f t="shared" si="0"/>
        <v>18</v>
      </c>
      <c r="AK58" s="1" t="s">
        <v>91</v>
      </c>
      <c r="AL58" s="43">
        <f t="shared" si="1"/>
        <v>0</v>
      </c>
      <c r="AM58" s="43">
        <f t="shared" si="2"/>
        <v>0</v>
      </c>
      <c r="AN58" s="43">
        <f t="shared" si="3"/>
        <v>18</v>
      </c>
      <c r="AO58" s="43">
        <f t="shared" si="8"/>
        <v>0</v>
      </c>
    </row>
    <row r="59" spans="1:41" x14ac:dyDescent="0.25">
      <c r="A59" s="1" t="s">
        <v>409</v>
      </c>
      <c r="B59" s="1" t="s">
        <v>978</v>
      </c>
      <c r="C59" s="1" t="s">
        <v>979</v>
      </c>
      <c r="D59" s="1" t="s">
        <v>9</v>
      </c>
      <c r="E59" s="1" t="s">
        <v>9</v>
      </c>
      <c r="F59" s="1">
        <v>-10</v>
      </c>
      <c r="G59" s="1">
        <v>24</v>
      </c>
      <c r="H59" s="1">
        <v>-9</v>
      </c>
      <c r="I59" s="1">
        <v>-15</v>
      </c>
      <c r="J59" s="1">
        <v>0</v>
      </c>
      <c r="K59" s="1">
        <v>19</v>
      </c>
      <c r="L59" s="1">
        <v>0</v>
      </c>
      <c r="M59" s="1" t="s">
        <v>9</v>
      </c>
      <c r="N59" s="1">
        <v>7</v>
      </c>
      <c r="O59" s="1">
        <v>19</v>
      </c>
      <c r="P59" s="1">
        <v>5</v>
      </c>
      <c r="Q59" s="1">
        <v>29</v>
      </c>
      <c r="R59" s="1">
        <v>-4</v>
      </c>
      <c r="S59" s="1">
        <v>-8</v>
      </c>
      <c r="T59" s="1">
        <v>8</v>
      </c>
      <c r="U59" s="1">
        <v>-13</v>
      </c>
      <c r="V59" s="1" t="s">
        <v>9</v>
      </c>
      <c r="W59" s="1" t="s">
        <v>9</v>
      </c>
      <c r="X59" s="1" t="s">
        <v>9</v>
      </c>
      <c r="Y59" s="1">
        <v>52</v>
      </c>
      <c r="Z59" s="1">
        <v>15</v>
      </c>
      <c r="AA59" s="1">
        <v>7</v>
      </c>
      <c r="AB59" s="1">
        <v>2</v>
      </c>
      <c r="AC59" s="1">
        <v>6</v>
      </c>
      <c r="AE59">
        <f t="shared" si="4"/>
        <v>3</v>
      </c>
      <c r="AF59">
        <f t="shared" si="5"/>
        <v>6</v>
      </c>
      <c r="AG59">
        <f t="shared" si="6"/>
        <v>6</v>
      </c>
      <c r="AH59">
        <f t="shared" si="7"/>
        <v>0</v>
      </c>
      <c r="AI59">
        <f t="shared" si="0"/>
        <v>15</v>
      </c>
      <c r="AK59" s="1" t="s">
        <v>979</v>
      </c>
      <c r="AL59" s="43">
        <f t="shared" si="1"/>
        <v>0</v>
      </c>
      <c r="AM59" s="43">
        <f t="shared" si="2"/>
        <v>0</v>
      </c>
      <c r="AN59" s="43">
        <f t="shared" si="3"/>
        <v>0</v>
      </c>
      <c r="AO59" s="43">
        <f t="shared" si="8"/>
        <v>15</v>
      </c>
    </row>
    <row r="60" spans="1:41" x14ac:dyDescent="0.25">
      <c r="A60" s="1" t="s">
        <v>580</v>
      </c>
      <c r="B60" s="1" t="s">
        <v>581</v>
      </c>
      <c r="C60" s="1" t="s">
        <v>559</v>
      </c>
      <c r="D60" s="1" t="s">
        <v>9</v>
      </c>
      <c r="E60" s="1" t="s">
        <v>9</v>
      </c>
      <c r="F60" s="1">
        <v>-22</v>
      </c>
      <c r="G60" s="1">
        <v>14</v>
      </c>
      <c r="H60" s="1" t="s">
        <v>9</v>
      </c>
      <c r="I60" s="1" t="s">
        <v>9</v>
      </c>
      <c r="J60" s="1" t="s">
        <v>9</v>
      </c>
      <c r="K60" s="1">
        <v>8</v>
      </c>
      <c r="L60" s="1" t="s">
        <v>9</v>
      </c>
      <c r="M60" s="1">
        <v>0</v>
      </c>
      <c r="N60" s="1" t="s">
        <v>9</v>
      </c>
      <c r="O60" s="1">
        <v>-1</v>
      </c>
      <c r="P60" s="1">
        <v>-10</v>
      </c>
      <c r="Q60" s="1">
        <v>1</v>
      </c>
      <c r="R60" s="1">
        <v>-6</v>
      </c>
      <c r="S60" s="1">
        <v>-4</v>
      </c>
      <c r="T60" s="1">
        <v>-17</v>
      </c>
      <c r="U60" s="1">
        <v>-5</v>
      </c>
      <c r="V60" s="1" t="s">
        <v>9</v>
      </c>
      <c r="W60" s="1" t="s">
        <v>9</v>
      </c>
      <c r="X60" s="1" t="s">
        <v>9</v>
      </c>
      <c r="Y60" s="1">
        <v>-42</v>
      </c>
      <c r="Z60" s="1">
        <v>11</v>
      </c>
      <c r="AA60" s="1">
        <v>3</v>
      </c>
      <c r="AB60" s="1">
        <v>1</v>
      </c>
      <c r="AC60" s="1">
        <v>7</v>
      </c>
      <c r="AE60">
        <f t="shared" si="4"/>
        <v>0</v>
      </c>
      <c r="AF60">
        <f t="shared" si="5"/>
        <v>2</v>
      </c>
      <c r="AG60">
        <f t="shared" si="6"/>
        <v>6</v>
      </c>
      <c r="AH60">
        <f t="shared" si="7"/>
        <v>3</v>
      </c>
      <c r="AI60">
        <f t="shared" si="0"/>
        <v>11</v>
      </c>
      <c r="AK60" s="1" t="s">
        <v>559</v>
      </c>
      <c r="AL60" s="43">
        <f t="shared" si="1"/>
        <v>0</v>
      </c>
      <c r="AM60" s="43">
        <f t="shared" si="2"/>
        <v>3</v>
      </c>
      <c r="AN60" s="43">
        <f t="shared" si="3"/>
        <v>7</v>
      </c>
      <c r="AO60" s="43">
        <f t="shared" si="8"/>
        <v>1</v>
      </c>
    </row>
    <row r="61" spans="1:41" x14ac:dyDescent="0.25">
      <c r="A61" s="1" t="s">
        <v>832</v>
      </c>
      <c r="B61" s="1" t="s">
        <v>904</v>
      </c>
      <c r="C61" s="1" t="s">
        <v>905</v>
      </c>
      <c r="D61" s="1" t="s">
        <v>9</v>
      </c>
      <c r="E61" s="1" t="s">
        <v>9</v>
      </c>
      <c r="F61" s="1" t="s">
        <v>9</v>
      </c>
      <c r="G61" s="1" t="s">
        <v>9</v>
      </c>
      <c r="H61" s="1" t="s">
        <v>9</v>
      </c>
      <c r="I61" s="1">
        <v>1</v>
      </c>
      <c r="J61" s="1" t="s">
        <v>9</v>
      </c>
      <c r="K61" s="1" t="s">
        <v>9</v>
      </c>
      <c r="L61" s="1" t="s">
        <v>9</v>
      </c>
      <c r="M61" s="1" t="s">
        <v>9</v>
      </c>
      <c r="N61" s="1" t="s">
        <v>9</v>
      </c>
      <c r="O61" s="1" t="s">
        <v>9</v>
      </c>
      <c r="P61" s="1" t="s">
        <v>9</v>
      </c>
      <c r="Q61" s="1" t="s">
        <v>9</v>
      </c>
      <c r="R61" s="1" t="s">
        <v>9</v>
      </c>
      <c r="S61" s="1" t="s">
        <v>9</v>
      </c>
      <c r="T61" s="1" t="s">
        <v>9</v>
      </c>
      <c r="U61" s="1" t="s">
        <v>9</v>
      </c>
      <c r="V61" s="1" t="s">
        <v>9</v>
      </c>
      <c r="W61" s="1" t="s">
        <v>9</v>
      </c>
      <c r="X61" s="1" t="s">
        <v>9</v>
      </c>
      <c r="Y61" s="1">
        <v>1</v>
      </c>
      <c r="Z61" s="1">
        <v>1</v>
      </c>
      <c r="AA61" s="1">
        <v>1</v>
      </c>
      <c r="AB61" s="1">
        <v>0</v>
      </c>
      <c r="AC61" s="1">
        <v>0</v>
      </c>
      <c r="AE61">
        <f t="shared" si="4"/>
        <v>0</v>
      </c>
      <c r="AF61">
        <f t="shared" si="5"/>
        <v>1</v>
      </c>
      <c r="AG61">
        <f t="shared" si="6"/>
        <v>0</v>
      </c>
      <c r="AH61">
        <f t="shared" si="7"/>
        <v>0</v>
      </c>
      <c r="AI61">
        <f t="shared" si="0"/>
        <v>1</v>
      </c>
      <c r="AK61" s="1" t="s">
        <v>905</v>
      </c>
      <c r="AL61" s="43">
        <f t="shared" si="1"/>
        <v>0</v>
      </c>
      <c r="AM61" s="43">
        <f t="shared" si="2"/>
        <v>0</v>
      </c>
      <c r="AN61" s="43">
        <f t="shared" si="3"/>
        <v>0</v>
      </c>
      <c r="AO61" s="43">
        <f t="shared" si="8"/>
        <v>1</v>
      </c>
    </row>
    <row r="62" spans="1:41" x14ac:dyDescent="0.25">
      <c r="A62" s="1" t="s">
        <v>779</v>
      </c>
      <c r="B62" s="1" t="s">
        <v>750</v>
      </c>
      <c r="C62" s="1" t="s">
        <v>763</v>
      </c>
      <c r="D62" s="1">
        <v>14</v>
      </c>
      <c r="E62" s="1">
        <v>-7</v>
      </c>
      <c r="F62" s="1">
        <v>8</v>
      </c>
      <c r="G62" s="1">
        <v>-17</v>
      </c>
      <c r="H62" s="1" t="s">
        <v>9</v>
      </c>
      <c r="I62" s="1">
        <v>-1</v>
      </c>
      <c r="J62" s="1">
        <v>-2</v>
      </c>
      <c r="K62" s="1">
        <v>8</v>
      </c>
      <c r="L62" s="1">
        <v>0</v>
      </c>
      <c r="M62" s="1">
        <v>1</v>
      </c>
      <c r="N62" s="1">
        <v>-6</v>
      </c>
      <c r="O62" s="1">
        <v>-4</v>
      </c>
      <c r="P62" s="1">
        <v>15</v>
      </c>
      <c r="Q62" s="1">
        <v>20</v>
      </c>
      <c r="R62" s="1" t="s">
        <v>9</v>
      </c>
      <c r="S62" s="1">
        <v>-8</v>
      </c>
      <c r="T62" s="1">
        <v>-4</v>
      </c>
      <c r="U62" s="1">
        <v>8</v>
      </c>
      <c r="V62" s="1" t="s">
        <v>9</v>
      </c>
      <c r="W62" s="1" t="s">
        <v>9</v>
      </c>
      <c r="X62" s="1" t="s">
        <v>9</v>
      </c>
      <c r="Y62" s="1">
        <v>25</v>
      </c>
      <c r="Z62" s="1">
        <v>16</v>
      </c>
      <c r="AA62" s="1">
        <v>7</v>
      </c>
      <c r="AB62" s="1">
        <v>1</v>
      </c>
      <c r="AC62" s="1">
        <v>8</v>
      </c>
      <c r="AE62">
        <f t="shared" si="4"/>
        <v>0</v>
      </c>
      <c r="AF62">
        <f t="shared" si="5"/>
        <v>0</v>
      </c>
      <c r="AG62">
        <f t="shared" si="6"/>
        <v>1</v>
      </c>
      <c r="AH62">
        <f t="shared" si="7"/>
        <v>15</v>
      </c>
      <c r="AI62">
        <f t="shared" si="0"/>
        <v>16</v>
      </c>
      <c r="AK62" s="1" t="s">
        <v>763</v>
      </c>
      <c r="AL62" s="43">
        <f t="shared" si="1"/>
        <v>0</v>
      </c>
      <c r="AM62" s="43">
        <f t="shared" si="2"/>
        <v>0</v>
      </c>
      <c r="AN62" s="43">
        <f t="shared" si="3"/>
        <v>0</v>
      </c>
      <c r="AO62" s="43">
        <f t="shared" si="8"/>
        <v>16</v>
      </c>
    </row>
    <row r="63" spans="1:41" x14ac:dyDescent="0.25">
      <c r="A63" s="1" t="s">
        <v>751</v>
      </c>
      <c r="B63" s="1" t="s">
        <v>750</v>
      </c>
      <c r="C63" s="1" t="s">
        <v>733</v>
      </c>
      <c r="D63" s="1">
        <v>20</v>
      </c>
      <c r="E63" s="1">
        <v>-13</v>
      </c>
      <c r="F63" s="1">
        <v>1</v>
      </c>
      <c r="G63" s="1">
        <v>-9</v>
      </c>
      <c r="H63" s="1" t="s">
        <v>9</v>
      </c>
      <c r="I63" s="1">
        <v>-17</v>
      </c>
      <c r="J63" s="1">
        <v>2</v>
      </c>
      <c r="K63" s="1">
        <v>6</v>
      </c>
      <c r="L63" s="1">
        <v>0</v>
      </c>
      <c r="M63" s="1">
        <v>2</v>
      </c>
      <c r="N63" s="1">
        <v>-6</v>
      </c>
      <c r="O63" s="1">
        <v>-4</v>
      </c>
      <c r="P63" s="1">
        <v>15</v>
      </c>
      <c r="Q63" s="1">
        <v>20</v>
      </c>
      <c r="R63" s="1" t="s">
        <v>9</v>
      </c>
      <c r="S63" s="1">
        <v>-8</v>
      </c>
      <c r="T63" s="1">
        <v>-4</v>
      </c>
      <c r="U63" s="1">
        <v>8</v>
      </c>
      <c r="V63" s="1" t="s">
        <v>9</v>
      </c>
      <c r="W63" s="1" t="s">
        <v>9</v>
      </c>
      <c r="X63" s="1" t="s">
        <v>9</v>
      </c>
      <c r="Y63" s="1">
        <v>13</v>
      </c>
      <c r="Z63" s="1">
        <v>16</v>
      </c>
      <c r="AA63" s="1">
        <v>8</v>
      </c>
      <c r="AB63" s="1">
        <v>1</v>
      </c>
      <c r="AC63" s="1">
        <v>7</v>
      </c>
      <c r="AE63">
        <f t="shared" si="4"/>
        <v>9</v>
      </c>
      <c r="AF63">
        <f t="shared" si="5"/>
        <v>2</v>
      </c>
      <c r="AG63">
        <f t="shared" si="6"/>
        <v>5</v>
      </c>
      <c r="AH63">
        <f t="shared" si="7"/>
        <v>0</v>
      </c>
      <c r="AI63">
        <f t="shared" si="0"/>
        <v>16</v>
      </c>
      <c r="AK63" s="1" t="s">
        <v>733</v>
      </c>
      <c r="AL63" s="43">
        <f t="shared" si="1"/>
        <v>0</v>
      </c>
      <c r="AM63" s="43">
        <f t="shared" si="2"/>
        <v>0</v>
      </c>
      <c r="AN63" s="43">
        <f t="shared" si="3"/>
        <v>8</v>
      </c>
      <c r="AO63" s="43">
        <f t="shared" si="8"/>
        <v>8</v>
      </c>
    </row>
    <row r="64" spans="1:41" x14ac:dyDescent="0.25">
      <c r="A64" s="1" t="s">
        <v>932</v>
      </c>
      <c r="B64" s="1" t="s">
        <v>590</v>
      </c>
      <c r="C64" s="1" t="s">
        <v>933</v>
      </c>
      <c r="D64" s="1">
        <v>16</v>
      </c>
      <c r="E64" s="1" t="s">
        <v>9</v>
      </c>
      <c r="F64" s="1">
        <v>8</v>
      </c>
      <c r="G64" s="1">
        <v>-1</v>
      </c>
      <c r="H64" s="1" t="s">
        <v>9</v>
      </c>
      <c r="I64" s="1">
        <v>0</v>
      </c>
      <c r="J64" s="1">
        <v>2</v>
      </c>
      <c r="K64" s="1">
        <v>1</v>
      </c>
      <c r="L64" s="1">
        <v>0</v>
      </c>
      <c r="M64" s="1">
        <v>2</v>
      </c>
      <c r="N64" s="1">
        <v>-9</v>
      </c>
      <c r="O64" s="1">
        <v>8</v>
      </c>
      <c r="P64" s="1">
        <v>3</v>
      </c>
      <c r="Q64" s="1">
        <v>-3</v>
      </c>
      <c r="R64" s="1" t="s">
        <v>9</v>
      </c>
      <c r="S64" s="1">
        <v>3</v>
      </c>
      <c r="T64" s="1">
        <v>-7</v>
      </c>
      <c r="U64" s="1">
        <v>-4</v>
      </c>
      <c r="V64" s="1" t="s">
        <v>9</v>
      </c>
      <c r="W64" s="1" t="s">
        <v>9</v>
      </c>
      <c r="X64" s="1" t="s">
        <v>9</v>
      </c>
      <c r="Y64" s="1">
        <v>19</v>
      </c>
      <c r="Z64" s="1">
        <v>15</v>
      </c>
      <c r="AA64" s="1">
        <v>8</v>
      </c>
      <c r="AB64" s="1">
        <v>2</v>
      </c>
      <c r="AC64" s="1">
        <v>5</v>
      </c>
      <c r="AE64">
        <f t="shared" si="4"/>
        <v>0</v>
      </c>
      <c r="AF64">
        <f t="shared" si="5"/>
        <v>11</v>
      </c>
      <c r="AG64">
        <f t="shared" si="6"/>
        <v>4</v>
      </c>
      <c r="AH64">
        <f t="shared" si="7"/>
        <v>0</v>
      </c>
      <c r="AI64">
        <f t="shared" si="0"/>
        <v>15</v>
      </c>
      <c r="AK64" s="1" t="s">
        <v>933</v>
      </c>
      <c r="AL64" s="43">
        <f t="shared" si="1"/>
        <v>0</v>
      </c>
      <c r="AM64" s="43">
        <f t="shared" si="2"/>
        <v>0</v>
      </c>
      <c r="AN64" s="43">
        <f t="shared" si="3"/>
        <v>0</v>
      </c>
      <c r="AO64" s="43">
        <f t="shared" si="8"/>
        <v>15</v>
      </c>
    </row>
    <row r="65" spans="1:41" x14ac:dyDescent="0.25">
      <c r="A65" s="1" t="s">
        <v>219</v>
      </c>
      <c r="B65" s="1" t="s">
        <v>1057</v>
      </c>
      <c r="C65" s="1" t="s">
        <v>1028</v>
      </c>
      <c r="D65" s="1">
        <v>-8</v>
      </c>
      <c r="E65" s="1">
        <v>-20</v>
      </c>
      <c r="F65" s="1">
        <v>1</v>
      </c>
      <c r="G65" s="1">
        <v>-8</v>
      </c>
      <c r="H65" s="1">
        <v>-5</v>
      </c>
      <c r="I65" s="1">
        <v>-6</v>
      </c>
      <c r="J65" s="1">
        <v>0</v>
      </c>
      <c r="K65" s="1">
        <v>-6</v>
      </c>
      <c r="L65" s="1">
        <v>-2</v>
      </c>
      <c r="M65" s="1">
        <v>9</v>
      </c>
      <c r="N65" s="1">
        <v>-10</v>
      </c>
      <c r="O65" s="1">
        <v>2</v>
      </c>
      <c r="P65" s="1">
        <v>-7</v>
      </c>
      <c r="Q65" s="1">
        <v>-11</v>
      </c>
      <c r="R65" s="1">
        <v>-2</v>
      </c>
      <c r="S65" s="1">
        <v>-10</v>
      </c>
      <c r="T65" s="1">
        <v>-1</v>
      </c>
      <c r="U65" s="1">
        <v>-24</v>
      </c>
      <c r="V65" s="1" t="s">
        <v>9</v>
      </c>
      <c r="W65" s="1" t="s">
        <v>9</v>
      </c>
      <c r="X65" s="1" t="s">
        <v>9</v>
      </c>
      <c r="Y65" s="1">
        <v>-108</v>
      </c>
      <c r="Z65" s="1">
        <v>18</v>
      </c>
      <c r="AA65" s="1">
        <v>3</v>
      </c>
      <c r="AB65" s="1">
        <v>1</v>
      </c>
      <c r="AC65" s="1">
        <v>14</v>
      </c>
      <c r="AE65">
        <f t="shared" si="4"/>
        <v>10</v>
      </c>
      <c r="AF65">
        <f t="shared" si="5"/>
        <v>7</v>
      </c>
      <c r="AG65">
        <f t="shared" si="6"/>
        <v>1</v>
      </c>
      <c r="AH65">
        <f t="shared" si="7"/>
        <v>0</v>
      </c>
      <c r="AI65">
        <f t="shared" si="0"/>
        <v>18</v>
      </c>
      <c r="AK65" s="1" t="s">
        <v>1028</v>
      </c>
      <c r="AL65" s="43">
        <f t="shared" si="1"/>
        <v>2</v>
      </c>
      <c r="AM65" s="43">
        <f t="shared" si="2"/>
        <v>15</v>
      </c>
      <c r="AN65" s="43">
        <f t="shared" si="3"/>
        <v>1</v>
      </c>
      <c r="AO65" s="43">
        <f t="shared" si="8"/>
        <v>0</v>
      </c>
    </row>
    <row r="66" spans="1:41" x14ac:dyDescent="0.25">
      <c r="A66" s="1" t="s">
        <v>95</v>
      </c>
      <c r="B66" s="1" t="s">
        <v>96</v>
      </c>
      <c r="C66" s="1" t="s">
        <v>97</v>
      </c>
      <c r="D66" s="1">
        <v>-3</v>
      </c>
      <c r="E66" s="1">
        <v>1</v>
      </c>
      <c r="F66" s="1">
        <v>5</v>
      </c>
      <c r="G66" s="1">
        <v>-10</v>
      </c>
      <c r="H66" s="1">
        <v>-17</v>
      </c>
      <c r="I66" s="1">
        <v>3</v>
      </c>
      <c r="J66" s="1">
        <v>-5</v>
      </c>
      <c r="K66" s="1">
        <v>10</v>
      </c>
      <c r="L66" s="1">
        <v>-12</v>
      </c>
      <c r="M66" s="1">
        <v>12</v>
      </c>
      <c r="N66" s="1">
        <v>-16</v>
      </c>
      <c r="O66" s="1">
        <v>-7</v>
      </c>
      <c r="P66" s="1">
        <v>-6</v>
      </c>
      <c r="Q66" s="1">
        <v>-19</v>
      </c>
      <c r="R66" s="1">
        <v>8</v>
      </c>
      <c r="S66" s="1">
        <v>2</v>
      </c>
      <c r="T66" s="1">
        <v>-17</v>
      </c>
      <c r="U66" s="1">
        <v>-5</v>
      </c>
      <c r="V66" s="1" t="s">
        <v>9</v>
      </c>
      <c r="W66" s="1" t="s">
        <v>9</v>
      </c>
      <c r="X66" s="1" t="s">
        <v>9</v>
      </c>
      <c r="Y66" s="1">
        <v>-76</v>
      </c>
      <c r="Z66" s="1">
        <v>18</v>
      </c>
      <c r="AA66" s="1">
        <v>7</v>
      </c>
      <c r="AB66" s="1">
        <v>0</v>
      </c>
      <c r="AC66" s="1">
        <v>11</v>
      </c>
      <c r="AE66">
        <f t="shared" si="4"/>
        <v>0</v>
      </c>
      <c r="AF66">
        <f t="shared" si="5"/>
        <v>3</v>
      </c>
      <c r="AG66">
        <f t="shared" si="6"/>
        <v>12</v>
      </c>
      <c r="AH66">
        <f t="shared" si="7"/>
        <v>3</v>
      </c>
      <c r="AI66">
        <f t="shared" ref="AI66:AI102" si="9">SUM(AE66:AH66)</f>
        <v>18</v>
      </c>
      <c r="AK66" s="1" t="s">
        <v>97</v>
      </c>
      <c r="AL66" s="43">
        <f t="shared" ref="AL66:AL103" si="10">COUNTIF($A$115:$BJ$130,$AK66)</f>
        <v>0</v>
      </c>
      <c r="AM66" s="43">
        <f t="shared" ref="AM66:AM103" si="11">COUNTIF($A$131:$BJ$146,$AK66)</f>
        <v>9</v>
      </c>
      <c r="AN66" s="43">
        <f t="shared" ref="AN66:AN103" si="12">COUNTIF($A$147:$BJ$162,$AK66)</f>
        <v>9</v>
      </c>
      <c r="AO66" s="43">
        <f t="shared" si="8"/>
        <v>0</v>
      </c>
    </row>
    <row r="67" spans="1:41" x14ac:dyDescent="0.25">
      <c r="A67" s="1" t="s">
        <v>98</v>
      </c>
      <c r="B67" s="1" t="s">
        <v>99</v>
      </c>
      <c r="C67" s="1" t="s">
        <v>100</v>
      </c>
      <c r="D67" s="1">
        <v>7</v>
      </c>
      <c r="E67" s="1">
        <v>8</v>
      </c>
      <c r="F67" s="1">
        <v>0</v>
      </c>
      <c r="G67" s="1">
        <v>-1</v>
      </c>
      <c r="H67" s="1">
        <v>8</v>
      </c>
      <c r="I67" s="1">
        <v>-13</v>
      </c>
      <c r="J67" s="1">
        <v>0</v>
      </c>
      <c r="K67" s="1">
        <v>-12</v>
      </c>
      <c r="L67" s="1">
        <v>0</v>
      </c>
      <c r="M67" s="1" t="s">
        <v>9</v>
      </c>
      <c r="N67" s="1">
        <v>-7</v>
      </c>
      <c r="O67" s="1" t="s">
        <v>9</v>
      </c>
      <c r="P67" s="1">
        <v>-8</v>
      </c>
      <c r="Q67" s="1">
        <v>-7</v>
      </c>
      <c r="R67" s="1">
        <v>-11</v>
      </c>
      <c r="S67" s="1">
        <v>5</v>
      </c>
      <c r="T67" s="1">
        <v>-12</v>
      </c>
      <c r="U67" s="1">
        <v>26</v>
      </c>
      <c r="V67" s="1" t="s">
        <v>9</v>
      </c>
      <c r="W67" s="1" t="s">
        <v>9</v>
      </c>
      <c r="X67" s="1" t="s">
        <v>9</v>
      </c>
      <c r="Y67" s="1">
        <v>-17</v>
      </c>
      <c r="Z67" s="1">
        <v>16</v>
      </c>
      <c r="AA67" s="1">
        <v>5</v>
      </c>
      <c r="AB67" s="1">
        <v>3</v>
      </c>
      <c r="AC67" s="1">
        <v>8</v>
      </c>
      <c r="AE67">
        <f t="shared" ref="AE67:AE103" si="13">IF(ISERROR(VLOOKUP($C67,$A$114:$C$194,3,FALSE)=1),0,IF(VLOOKUP($C67,$A$114:$C$194,3,FALSE)=1,1,0))+IF(ISERROR(VLOOKUP($C67,$D$114:$F$194,3,FALSE)=1),0,IF(VLOOKUP($C67,$D$114:$F$194,3,FALSE)=1,1,0))+IF(ISERROR(VLOOKUP($C67,$G$114:$I$194,3,FALSE)=1),0,IF(VLOOKUP($C67,$G$114:$I$194,3,FALSE)=1,1,0))+IF(ISERROR(VLOOKUP($C67,$J$114:$L$194,3,FALSE)=1),0,IF(VLOOKUP($C67,$J$114:$L$194,3,FALSE)=1,1,0))+IF(ISERROR(VLOOKUP($C67,$M$114:$O$194,3,FALSE)=1),0,IF(VLOOKUP($C67,$M$114:$O$194,3,FALSE)=1,1,0))+IF(ISERROR(VLOOKUP($C67,$P$114:$R$194,3,FALSE)=1),0,IF(VLOOKUP($C67,$P$114:$R$194,3,FALSE)=1,1,0))+IF(ISERROR(VLOOKUP($C67,$S$114:$U$194,3,FALSE)=1),0,IF(VLOOKUP($C67,$S$114:$U$194,3,FALSE)=1,1,0))+IF(ISERROR(VLOOKUP($C67,$V$114:$X$194,3,FALSE)=1),0,IF(VLOOKUP($C67,$V$114:$X$194,3,FALSE)=1,1,0))+IF(ISERROR(VLOOKUP($C67,$Y$114:$AA$194,3,FALSE)=1),0,IF(VLOOKUP($C67,$Y$114:$AA$194,3,FALSE)=1,1,0))+IF(ISERROR(VLOOKUP($C67,$AB$114:$AD$194,3,FALSE)=1),0,IF(VLOOKUP($C67,$AB$114:$AD$194,3,FALSE)=1,1,0))+IF(ISERROR(VLOOKUP($C67,$AE$114:$AG$194,3,FALSE)=1),0,IF(VLOOKUP($C67,$AE$114:$AG$194,3,FALSE)=1,1,0))+IF(ISERROR(VLOOKUP($C67,$AH$114:$AJ$194,3,FALSE)=1),0,IF(VLOOKUP($C67,$AH$114:$AJ$194,3,FALSE)=1,1,0))+IF(ISERROR(VLOOKUP($C67,$AK$114:$AM$194,3,FALSE)=1),0,IF(VLOOKUP($C67,$AK$114:$AM$194,3,FALSE)=1,1,0))+IF(ISERROR(VLOOKUP($C67,$AN$114:$AP$194,3,FALSE)=1),0,IF(VLOOKUP($C67,$AN$114:$AP$194,3,FALSE)=1,1,0))+IF(ISERROR(VLOOKUP($C67,$AQ$114:$AS$194,3,FALSE)=1),0,IF(VLOOKUP($C67,$AQ$114:$AS$194,3,FALSE)=1,1,0))+IF(ISERROR(VLOOKUP($C67,$AT$114:$AV$194,3,FALSE)=1),0,IF(VLOOKUP($C67,$AT$114:$AV$194,3,FALSE)=1,1,0))+IF(ISERROR(VLOOKUP($C67,$AW$114:$AY$194,3,FALSE)=1),0,IF(VLOOKUP($C67,$AW$114:$AY$194,3,FALSE)=1,1,0))+IF(ISERROR(VLOOKUP($C67,$AZ$114:$BB$194,3,FALSE)=1),0,IF(VLOOKUP($C67,$AZ$114:$BB$194,3,FALSE)=1,1,0))+IF(ISERROR(VLOOKUP($C67,$BC$114:$BE$194,3,FALSE)=1),0,IF(VLOOKUP($C67,$BC$114:$BE$194,3,FALSE)=1,1,0))+IF(ISERROR(VLOOKUP($C67,$BF$114:$BH$194,3,FALSE)=1),0,IF(VLOOKUP($C67,$BF$114:$BH$194,3,FALSE)=1,1,0))+IF(ISERROR(VLOOKUP($C67,$BI$114:$BK$194,3,FALSE)=1),0,IF(VLOOKUP($C67,$BI$114:$BK$194,3,FALSE)=1,1,0))</f>
        <v>0</v>
      </c>
      <c r="AF67">
        <f t="shared" ref="AF67:AF101" si="14">IF(ISERROR(VLOOKUP($C67,$A$114:$C$194,3,FALSE)=2),0,IF(VLOOKUP($C67,$A$114:$C$194,3,FALSE)=2,1,0))+IF(ISERROR(VLOOKUP($C67,$D$114:$F$194,3,FALSE)=2),0,IF(VLOOKUP($C67,$D$114:$F$194,3,FALSE)=2,1,0))+IF(ISERROR(VLOOKUP($C67,$G$114:$I$194,3,FALSE)=2),0,IF(VLOOKUP($C67,$G$114:$I$194,3,FALSE)=2,1,0))+IF(ISERROR(VLOOKUP($C67,$J$114:$L$194,3,FALSE)=2),0,IF(VLOOKUP($C67,$J$114:$L$194,3,FALSE)=2,1,0))+IF(ISERROR(VLOOKUP($C67,$M$114:$O$194,3,FALSE)=2),0,IF(VLOOKUP($C67,$M$114:$O$194,3,FALSE)=2,1,0))+IF(ISERROR(VLOOKUP($C67,$P$114:$R$194,3,FALSE)=2),0,IF(VLOOKUP($C67,$P$114:$R$194,3,FALSE)=2,1,0))+IF(ISERROR(VLOOKUP($C67,$S$114:$U$194,3,FALSE)=2),0,IF(VLOOKUP($C67,$S$114:$U$194,3,FALSE)=2,1,0))+IF(ISERROR(VLOOKUP($C67,$V$114:$X$194,3,FALSE)=2),0,IF(VLOOKUP($C67,$V$114:$X$194,3,FALSE)=2,1,0))+IF(ISERROR(VLOOKUP($C67,$Y$114:$AA$194,3,FALSE)=2),0,IF(VLOOKUP($C67,$Y$114:$AA$194,3,FALSE)=2,1,0))+IF(ISERROR(VLOOKUP($C67,$AB$114:$AD$194,3,FALSE)=2),0,IF(VLOOKUP($C67,$AB$114:$AD$194,3,FALSE)=2,1,0))+IF(ISERROR(VLOOKUP($C67,$AE$114:$AG$194,3,FALSE)=2),0,IF(VLOOKUP($C67,$AE$114:$AG$194,3,FALSE)=2,1,0))+IF(ISERROR(VLOOKUP($C67,$AH$114:$AJ$194,3,FALSE)=2),0,IF(VLOOKUP($C67,$AH$114:$AJ$194,3,FALSE)=2,1,0))+IF(ISERROR(VLOOKUP($C67,$AK$114:$AM$194,3,FALSE)=2),0,IF(VLOOKUP($C67,$AK$114:$AM$194,3,FALSE)=2,1,0))+IF(ISERROR(VLOOKUP($C67,$AN$114:$AP$194,3,FALSE)=2),0,IF(VLOOKUP($C67,$AN$114:$AP$194,3,FALSE)=2,1,0))+IF(ISERROR(VLOOKUP($C67,$AQ$114:$AS$194,3,FALSE)=2),0,IF(VLOOKUP($C67,$AQ$114:$AS$194,3,FALSE)=2,1,0))+IF(ISERROR(VLOOKUP($C67,$AT$114:$AV$194,3,FALSE)=2),0,IF(VLOOKUP($C67,$AT$114:$AV$194,3,FALSE)=2,1,0))+IF(ISERROR(VLOOKUP($C67,$AW$114:$AY$194,3,FALSE)=2),0,IF(VLOOKUP($C67,$AW$114:$AY$194,3,FALSE)=2,1,0))+IF(ISERROR(VLOOKUP($C67,$AZ$114:$BB$194,3,FALSE)=2),0,IF(VLOOKUP($C67,$AZ$114:$BB$194,3,FALSE)=2,1,0))+IF(ISERROR(VLOOKUP($C67,$BC$114:$BE$194,3,FALSE)=2),0,IF(VLOOKUP($C67,$BC$114:$BE$194,3,FALSE)=2,1,0))+IF(ISERROR(VLOOKUP($C67,$BF$114:$BH$194,3,FALSE)=2),0,IF(VLOOKUP($C67,$BF$114:$BH$194,3,FALSE)=2,1,0))+IF(ISERROR(VLOOKUP($C67,$BI$114:$BK$194,3,FALSE)=2),0,IF(VLOOKUP($C67,$BI$114:$BK$194,3,FALSE)=2,1,0))</f>
        <v>0</v>
      </c>
      <c r="AG67">
        <f t="shared" ref="AG67:AG103" si="15">IF(ISERROR(VLOOKUP($C67,$A$114:$C$194,3,FALSE)=3),0,IF(VLOOKUP($C67,$A$114:$C$194,3,FALSE)=3,1,0))+IF(ISERROR(VLOOKUP($C67,$D$114:$F$194,3,FALSE)=3),0,IF(VLOOKUP($C67,$D$114:$F$194,3,FALSE)=3,1,0))+IF(ISERROR(VLOOKUP($C67,$G$114:$I$194,3,FALSE)=3),0,IF(VLOOKUP($C67,$G$114:$I$194,3,FALSE)=3,1,0))+IF(ISERROR(VLOOKUP($C67,$J$114:$L$194,3,FALSE)=3),0,IF(VLOOKUP($C67,$J$114:$L$194,3,FALSE)=3,1,0))+IF(ISERROR(VLOOKUP($C67,$M$114:$O$194,3,FALSE)=3),0,IF(VLOOKUP($C67,$M$114:$O$194,3,FALSE)=3,1,0))+IF(ISERROR(VLOOKUP($C67,$P$114:$R$194,3,FALSE)=3),0,IF(VLOOKUP($C67,$P$114:$R$194,3,FALSE)=3,1,0))+IF(ISERROR(VLOOKUP($C67,$S$114:$U$194,3,FALSE)=3),0,IF(VLOOKUP($C67,$S$114:$U$194,3,FALSE)=3,1,0))+IF(ISERROR(VLOOKUP($C67,$V$114:$X$194,3,FALSE)=3),0,IF(VLOOKUP($C67,$V$114:$X$194,3,FALSE)=3,1,0))+IF(ISERROR(VLOOKUP($C67,$Y$114:$AA$194,3,FALSE)=3),0,IF(VLOOKUP($C67,$Y$114:$AA$194,3,FALSE)=3,1,0))+IF(ISERROR(VLOOKUP($C67,$AB$114:$AD$194,3,FALSE)=3),0,IF(VLOOKUP($C67,$AB$114:$AD$194,3,FALSE)=3,1,0))+IF(ISERROR(VLOOKUP($C67,$AE$114:$AG$194,3,FALSE)=3),0,IF(VLOOKUP($C67,$AE$114:$AG$194,3,FALSE)=3,1,0))+IF(ISERROR(VLOOKUP($C67,$AH$114:$AJ$194,3,FALSE)=3),0,IF(VLOOKUP($C67,$AH$114:$AJ$194,3,FALSE)=3,1,0))+IF(ISERROR(VLOOKUP($C67,$AK$114:$AM$194,3,FALSE)=3),0,IF(VLOOKUP($C67,$AK$114:$AM$194,3,FALSE)=3,1,0))+IF(ISERROR(VLOOKUP($C67,$AN$114:$AP$194,3,FALSE)=3),0,IF(VLOOKUP($C67,$AN$114:$AP$194,3,FALSE)=3,1,0))+IF(ISERROR(VLOOKUP($C67,$AQ$114:$AS$194,3,FALSE)=3),0,IF(VLOOKUP($C67,$AQ$114:$AS$194,3,FALSE)=3,1,0))+IF(ISERROR(VLOOKUP($C67,$AT$114:$AV$194,3,FALSE)=3),0,IF(VLOOKUP($C67,$AT$114:$AV$194,3,FALSE)=3,1,0))+IF(ISERROR(VLOOKUP($C67,$AW$114:$AY$194,3,FALSE)=3),0,IF(VLOOKUP($C67,$AW$114:$AY$194,3,FALSE)=3,1,0))+IF(ISERROR(VLOOKUP($C67,$AZ$114:$BB$194,3,FALSE)=3),0,IF(VLOOKUP($C67,$AZ$114:$BB$194,3,FALSE)=3,1,0))+IF(ISERROR(VLOOKUP($C67,$BC$114:$BE$194,3,FALSE)=3),0,IF(VLOOKUP($C67,$BC$114:$BE$194,3,FALSE)=3,1,0))+IF(ISERROR(VLOOKUP($C67,$BF$114:$BH$194,3,FALSE)=3),0,IF(VLOOKUP($C67,$BF$114:$BH$194,3,FALSE)=3,1,0))+IF(ISERROR(VLOOKUP($C67,$BI$114:$BK$194,3,FALSE)=3),0,IF(VLOOKUP($C67,$BI$114:$BK$194,3,FALSE)=3,1,0))</f>
        <v>1</v>
      </c>
      <c r="AH67">
        <f t="shared" ref="AH67:AH103" si="16">IF(ISERROR(VLOOKUP($C67,$A$114:$C$194,3,FALSE)=4),0,IF(VLOOKUP($C67,$A$114:$C$194,3,FALSE)=4,1,0))+IF(ISERROR(VLOOKUP($C67,$D$114:$F$194,3,FALSE)=4),0,IF(VLOOKUP($C67,$D$114:$F$194,3,FALSE)=4,1,0))+IF(ISERROR(VLOOKUP($C67,$G$114:$I$194,3,FALSE)=4),0,IF(VLOOKUP($C67,$G$114:$I$194,3,FALSE)=4,1,0))+IF(ISERROR(VLOOKUP($C67,$J$114:$L$194,3,FALSE)=4),0,IF(VLOOKUP($C67,$J$114:$L$194,3,FALSE)=4,1,0))+IF(ISERROR(VLOOKUP($C67,$M$114:$O$194,3,FALSE)=4),0,IF(VLOOKUP($C67,$M$114:$O$194,3,FALSE)=4,1,0))+IF(ISERROR(VLOOKUP($C67,$P$114:$R$194,3,FALSE)=4),0,IF(VLOOKUP($C67,$P$114:$R$194,3,FALSE)=4,1,0))+IF(ISERROR(VLOOKUP($C67,$S$114:$U$194,3,FALSE)=4),0,IF(VLOOKUP($C67,$S$114:$U$194,3,FALSE)=4,1,0))+IF(ISERROR(VLOOKUP($C67,$V$114:$X$194,3,FALSE)=4),0,IF(VLOOKUP($C67,$V$114:$X$194,3,FALSE)=4,1,0))+IF(ISERROR(VLOOKUP($C67,$Y$114:$AA$194,3,FALSE)=4),0,IF(VLOOKUP($C67,$Y$114:$AA$194,3,FALSE)=4,1,0))+IF(ISERROR(VLOOKUP($C67,$AB$114:$AD$194,3,FALSE)=4),0,IF(VLOOKUP($C67,$AB$114:$AD$194,3,FALSE)=4,1,0))+IF(ISERROR(VLOOKUP($C67,$AE$114:$AG$194,3,FALSE)=4),0,IF(VLOOKUP($C67,$AE$114:$AG$194,3,FALSE)=4,1,0))+IF(ISERROR(VLOOKUP($C67,$AH$114:$AJ$194,3,FALSE)=4),0,IF(VLOOKUP($C67,$AH$114:$AJ$194,3,FALSE)=4,1,0))+IF(ISERROR(VLOOKUP($C67,$AK$114:$AM$194,3,FALSE)=4),0,IF(VLOOKUP($C67,$AK$114:$AM$194,3,FALSE)=4,1,0))+IF(ISERROR(VLOOKUP($C67,$AN$114:$AP$194,3,FALSE)=4),0,IF(VLOOKUP($C67,$AN$114:$AP$194,3,FALSE)=4,1,0))+IF(ISERROR(VLOOKUP($C67,$AQ$114:$AS$194,3,FALSE)=4),0,IF(VLOOKUP($C67,$AQ$114:$AS$194,3,FALSE)=4,1,0))+IF(ISERROR(VLOOKUP($C67,$AT$114:$AV$194,3,FALSE)=4),0,IF(VLOOKUP($C67,$AT$114:$AV$194,3,FALSE)=4,1,0))+IF(ISERROR(VLOOKUP($C67,$AW$114:$AY$194,3,FALSE)=4),0,IF(VLOOKUP($C67,$AW$114:$AY$194,3,FALSE)=4,1,0))+IF(ISERROR(VLOOKUP($C67,$AZ$114:$BB$194,3,FALSE)=4),0,IF(VLOOKUP($C67,$AZ$114:$BB$194,3,FALSE)=4,1,0))+IF(ISERROR(VLOOKUP($C67,$BC$114:$BE$194,3,FALSE)=4),0,IF(VLOOKUP($C67,$BC$114:$BE$194,3,FALSE)=4,1,0))+IF(ISERROR(VLOOKUP($C67,$BF$114:$BH$194,3,FALSE)=4),0,IF(VLOOKUP($C67,$BF$114:$BH$194,3,FALSE)=4,1,0))+IF(ISERROR(VLOOKUP($C67,$BI$114:$BK$194,3,FALSE)=4),0,IF(VLOOKUP($C67,$BI$114:$BK$194,3,FALSE)=4,1,0))</f>
        <v>15</v>
      </c>
      <c r="AI67">
        <f t="shared" si="9"/>
        <v>16</v>
      </c>
      <c r="AK67" s="1" t="s">
        <v>100</v>
      </c>
      <c r="AL67" s="43">
        <f t="shared" si="10"/>
        <v>0</v>
      </c>
      <c r="AM67" s="43">
        <f t="shared" si="11"/>
        <v>0</v>
      </c>
      <c r="AN67" s="43">
        <f t="shared" si="12"/>
        <v>1</v>
      </c>
      <c r="AO67" s="43">
        <f t="shared" ref="AO67:AO103" si="17">COUNTIF($A$163:$BJ$194,$AK67)</f>
        <v>15</v>
      </c>
    </row>
    <row r="68" spans="1:41" x14ac:dyDescent="0.25">
      <c r="A68" s="1" t="s">
        <v>101</v>
      </c>
      <c r="B68" s="1" t="s">
        <v>99</v>
      </c>
      <c r="C68" s="1" t="s">
        <v>236</v>
      </c>
      <c r="D68" s="1">
        <v>-2</v>
      </c>
      <c r="E68" s="1">
        <v>1</v>
      </c>
      <c r="F68" s="1">
        <v>1</v>
      </c>
      <c r="G68" s="1">
        <v>-8</v>
      </c>
      <c r="H68" s="1">
        <v>-5</v>
      </c>
      <c r="I68" s="1">
        <v>8</v>
      </c>
      <c r="J68" s="1">
        <v>-1</v>
      </c>
      <c r="K68" s="1">
        <v>-7</v>
      </c>
      <c r="L68" s="1">
        <v>-11</v>
      </c>
      <c r="M68" s="1" t="s">
        <v>9</v>
      </c>
      <c r="N68" s="1">
        <v>13</v>
      </c>
      <c r="O68" s="1">
        <v>14</v>
      </c>
      <c r="P68" s="1">
        <v>17</v>
      </c>
      <c r="Q68" s="1">
        <v>17</v>
      </c>
      <c r="R68" s="1">
        <v>-11</v>
      </c>
      <c r="S68" s="1">
        <v>-1</v>
      </c>
      <c r="T68" s="1">
        <v>-5</v>
      </c>
      <c r="U68" s="1">
        <v>-12</v>
      </c>
      <c r="V68" s="1" t="s">
        <v>9</v>
      </c>
      <c r="W68" s="1" t="s">
        <v>9</v>
      </c>
      <c r="X68" s="1" t="s">
        <v>9</v>
      </c>
      <c r="Y68" s="1">
        <v>8</v>
      </c>
      <c r="Z68" s="1">
        <v>17</v>
      </c>
      <c r="AA68" s="1">
        <v>7</v>
      </c>
      <c r="AB68" s="1">
        <v>0</v>
      </c>
      <c r="AC68" s="1">
        <v>10</v>
      </c>
      <c r="AE68">
        <f t="shared" si="13"/>
        <v>0</v>
      </c>
      <c r="AF68">
        <f t="shared" si="14"/>
        <v>1</v>
      </c>
      <c r="AG68">
        <f t="shared" si="15"/>
        <v>9</v>
      </c>
      <c r="AH68">
        <f t="shared" si="16"/>
        <v>7</v>
      </c>
      <c r="AI68">
        <f t="shared" si="9"/>
        <v>17</v>
      </c>
      <c r="AK68" s="1" t="s">
        <v>236</v>
      </c>
      <c r="AL68" s="43">
        <f t="shared" si="10"/>
        <v>0</v>
      </c>
      <c r="AM68" s="43">
        <f t="shared" si="11"/>
        <v>17</v>
      </c>
      <c r="AN68" s="43">
        <f t="shared" si="12"/>
        <v>0</v>
      </c>
      <c r="AO68" s="43">
        <f t="shared" si="17"/>
        <v>0</v>
      </c>
    </row>
    <row r="69" spans="1:41" x14ac:dyDescent="0.25">
      <c r="A69" s="1" t="s">
        <v>360</v>
      </c>
      <c r="B69" s="1" t="s">
        <v>163</v>
      </c>
      <c r="C69" s="1" t="s">
        <v>284</v>
      </c>
      <c r="D69" s="1" t="s">
        <v>9</v>
      </c>
      <c r="E69" s="1" t="s">
        <v>9</v>
      </c>
      <c r="F69" s="1" t="s">
        <v>9</v>
      </c>
      <c r="G69" s="1" t="s">
        <v>9</v>
      </c>
      <c r="H69" s="1" t="s">
        <v>9</v>
      </c>
      <c r="I69" s="1" t="s">
        <v>9</v>
      </c>
      <c r="J69" s="1" t="s">
        <v>9</v>
      </c>
      <c r="K69" s="1" t="s">
        <v>9</v>
      </c>
      <c r="L69" s="1">
        <v>0</v>
      </c>
      <c r="M69" s="1">
        <v>1</v>
      </c>
      <c r="N69" s="1">
        <v>-10</v>
      </c>
      <c r="O69" s="1">
        <v>-6</v>
      </c>
      <c r="P69" s="1">
        <v>-8</v>
      </c>
      <c r="Q69" s="1" t="s">
        <v>9</v>
      </c>
      <c r="R69" s="1">
        <v>-6</v>
      </c>
      <c r="S69" s="1" t="s">
        <v>9</v>
      </c>
      <c r="T69" s="1">
        <v>2</v>
      </c>
      <c r="U69" s="1">
        <v>-10</v>
      </c>
      <c r="V69" s="1" t="s">
        <v>9</v>
      </c>
      <c r="W69" s="1" t="s">
        <v>9</v>
      </c>
      <c r="X69" s="1" t="s">
        <v>9</v>
      </c>
      <c r="Y69" s="1">
        <v>-37</v>
      </c>
      <c r="Z69" s="1">
        <v>8</v>
      </c>
      <c r="AA69" s="1">
        <v>2</v>
      </c>
      <c r="AB69" s="1">
        <v>1</v>
      </c>
      <c r="AC69" s="1">
        <v>5</v>
      </c>
      <c r="AE69">
        <f t="shared" si="13"/>
        <v>0</v>
      </c>
      <c r="AF69">
        <f t="shared" si="14"/>
        <v>0</v>
      </c>
      <c r="AG69">
        <f t="shared" si="15"/>
        <v>5</v>
      </c>
      <c r="AH69">
        <f t="shared" si="16"/>
        <v>3</v>
      </c>
      <c r="AI69">
        <f t="shared" si="9"/>
        <v>8</v>
      </c>
      <c r="AK69" s="1" t="s">
        <v>284</v>
      </c>
      <c r="AL69" s="43">
        <f t="shared" si="10"/>
        <v>0</v>
      </c>
      <c r="AM69" s="43">
        <f t="shared" si="11"/>
        <v>0</v>
      </c>
      <c r="AN69" s="43">
        <f t="shared" si="12"/>
        <v>3</v>
      </c>
      <c r="AO69" s="43">
        <f t="shared" si="17"/>
        <v>5</v>
      </c>
    </row>
    <row r="70" spans="1:41" x14ac:dyDescent="0.25">
      <c r="A70" s="1" t="s">
        <v>889</v>
      </c>
      <c r="B70" s="1" t="s">
        <v>102</v>
      </c>
      <c r="C70" s="1" t="s">
        <v>874</v>
      </c>
      <c r="D70" s="1">
        <v>4</v>
      </c>
      <c r="E70" s="1">
        <v>-6</v>
      </c>
      <c r="F70" s="1">
        <v>9</v>
      </c>
      <c r="G70" s="1">
        <v>11</v>
      </c>
      <c r="H70" s="1">
        <v>-2</v>
      </c>
      <c r="I70" s="1">
        <v>-1</v>
      </c>
      <c r="J70" s="1">
        <v>7</v>
      </c>
      <c r="K70" s="1">
        <v>12</v>
      </c>
      <c r="L70" s="1">
        <v>1</v>
      </c>
      <c r="M70" s="1">
        <v>-2</v>
      </c>
      <c r="N70" s="1">
        <v>-14</v>
      </c>
      <c r="O70" s="1">
        <v>-5</v>
      </c>
      <c r="P70" s="1">
        <v>-1</v>
      </c>
      <c r="Q70" s="1">
        <v>5</v>
      </c>
      <c r="R70" s="1">
        <v>-4</v>
      </c>
      <c r="S70" s="1">
        <v>9</v>
      </c>
      <c r="T70" s="1">
        <v>17</v>
      </c>
      <c r="U70" s="1">
        <v>3</v>
      </c>
      <c r="V70" s="1" t="s">
        <v>9</v>
      </c>
      <c r="W70" s="1" t="s">
        <v>9</v>
      </c>
      <c r="X70" s="1" t="s">
        <v>9</v>
      </c>
      <c r="Y70" s="1">
        <v>43</v>
      </c>
      <c r="Z70" s="1">
        <v>18</v>
      </c>
      <c r="AA70" s="1">
        <v>10</v>
      </c>
      <c r="AB70" s="1">
        <v>0</v>
      </c>
      <c r="AC70" s="1">
        <v>8</v>
      </c>
      <c r="AE70">
        <f t="shared" si="13"/>
        <v>0</v>
      </c>
      <c r="AF70">
        <f t="shared" si="14"/>
        <v>2</v>
      </c>
      <c r="AG70">
        <f t="shared" si="15"/>
        <v>14</v>
      </c>
      <c r="AH70">
        <f t="shared" si="16"/>
        <v>2</v>
      </c>
      <c r="AI70">
        <f t="shared" si="9"/>
        <v>18</v>
      </c>
      <c r="AK70" s="1" t="s">
        <v>874</v>
      </c>
      <c r="AL70" s="43">
        <f t="shared" si="10"/>
        <v>18</v>
      </c>
      <c r="AM70" s="43">
        <f t="shared" si="11"/>
        <v>0</v>
      </c>
      <c r="AN70" s="43">
        <f t="shared" si="12"/>
        <v>0</v>
      </c>
      <c r="AO70" s="43">
        <f t="shared" si="17"/>
        <v>0</v>
      </c>
    </row>
    <row r="71" spans="1:41" x14ac:dyDescent="0.25">
      <c r="A71" s="1" t="s">
        <v>832</v>
      </c>
      <c r="B71" s="1" t="s">
        <v>1058</v>
      </c>
      <c r="C71" s="1" t="s">
        <v>1029</v>
      </c>
      <c r="D71" s="1" t="s">
        <v>9</v>
      </c>
      <c r="E71" s="1" t="s">
        <v>9</v>
      </c>
      <c r="F71" s="1" t="s">
        <v>9</v>
      </c>
      <c r="G71" s="1" t="s">
        <v>9</v>
      </c>
      <c r="H71" s="1" t="s">
        <v>9</v>
      </c>
      <c r="I71" s="1" t="s">
        <v>9</v>
      </c>
      <c r="J71" s="1" t="s">
        <v>9</v>
      </c>
      <c r="K71" s="1" t="s">
        <v>9</v>
      </c>
      <c r="L71" s="1">
        <v>0</v>
      </c>
      <c r="M71" s="1">
        <v>10</v>
      </c>
      <c r="N71" s="1">
        <v>-10</v>
      </c>
      <c r="O71" s="1">
        <v>-1</v>
      </c>
      <c r="P71" s="1">
        <v>-8</v>
      </c>
      <c r="Q71" s="1">
        <v>-7</v>
      </c>
      <c r="R71" s="1">
        <v>-11</v>
      </c>
      <c r="S71" s="1">
        <v>5</v>
      </c>
      <c r="T71" s="1">
        <v>-12</v>
      </c>
      <c r="U71" s="1">
        <v>26</v>
      </c>
      <c r="V71" s="1" t="s">
        <v>9</v>
      </c>
      <c r="W71" s="1" t="s">
        <v>9</v>
      </c>
      <c r="X71" s="1" t="s">
        <v>9</v>
      </c>
      <c r="Y71" s="1">
        <v>-8</v>
      </c>
      <c r="Z71" s="1">
        <v>10</v>
      </c>
      <c r="AA71" s="1">
        <v>3</v>
      </c>
      <c r="AB71" s="1">
        <v>1</v>
      </c>
      <c r="AC71" s="1">
        <v>6</v>
      </c>
      <c r="AE71">
        <f t="shared" si="13"/>
        <v>1</v>
      </c>
      <c r="AF71">
        <f t="shared" si="14"/>
        <v>5</v>
      </c>
      <c r="AG71">
        <f t="shared" si="15"/>
        <v>4</v>
      </c>
      <c r="AH71">
        <f t="shared" si="16"/>
        <v>0</v>
      </c>
      <c r="AI71">
        <f t="shared" si="9"/>
        <v>10</v>
      </c>
      <c r="AK71" s="1" t="s">
        <v>1029</v>
      </c>
      <c r="AL71" s="43">
        <f t="shared" si="10"/>
        <v>0</v>
      </c>
      <c r="AM71" s="43">
        <f t="shared" si="11"/>
        <v>0</v>
      </c>
      <c r="AN71" s="43">
        <f t="shared" si="12"/>
        <v>1</v>
      </c>
      <c r="AO71" s="43">
        <f t="shared" si="17"/>
        <v>9</v>
      </c>
    </row>
    <row r="72" spans="1:41" x14ac:dyDescent="0.25">
      <c r="A72" s="1" t="s">
        <v>1059</v>
      </c>
      <c r="B72" s="1" t="s">
        <v>1060</v>
      </c>
      <c r="C72" s="1" t="s">
        <v>1030</v>
      </c>
      <c r="D72" s="1" t="s">
        <v>9</v>
      </c>
      <c r="E72" s="1" t="s">
        <v>9</v>
      </c>
      <c r="F72" s="1" t="s">
        <v>9</v>
      </c>
      <c r="G72" s="1" t="s">
        <v>9</v>
      </c>
      <c r="H72" s="1">
        <v>7</v>
      </c>
      <c r="I72" s="1" t="s">
        <v>9</v>
      </c>
      <c r="J72" s="1" t="s">
        <v>9</v>
      </c>
      <c r="K72" s="1" t="s">
        <v>9</v>
      </c>
      <c r="L72" s="1" t="s">
        <v>9</v>
      </c>
      <c r="M72" s="1" t="s">
        <v>9</v>
      </c>
      <c r="N72" s="1" t="s">
        <v>9</v>
      </c>
      <c r="O72" s="1" t="s">
        <v>9</v>
      </c>
      <c r="P72" s="1" t="s">
        <v>9</v>
      </c>
      <c r="Q72" s="1" t="s">
        <v>9</v>
      </c>
      <c r="R72" s="1" t="s">
        <v>9</v>
      </c>
      <c r="S72" s="1" t="s">
        <v>9</v>
      </c>
      <c r="T72" s="1" t="s">
        <v>9</v>
      </c>
      <c r="U72" s="1" t="s">
        <v>9</v>
      </c>
      <c r="V72" s="1" t="s">
        <v>9</v>
      </c>
      <c r="W72" s="1" t="s">
        <v>9</v>
      </c>
      <c r="X72" s="1" t="s">
        <v>9</v>
      </c>
      <c r="Y72" s="1">
        <v>7</v>
      </c>
      <c r="Z72" s="1">
        <v>1</v>
      </c>
      <c r="AA72" s="1">
        <v>1</v>
      </c>
      <c r="AB72" s="1">
        <v>0</v>
      </c>
      <c r="AC72" s="1">
        <v>0</v>
      </c>
      <c r="AE72">
        <f t="shared" si="13"/>
        <v>1</v>
      </c>
      <c r="AF72">
        <f t="shared" si="14"/>
        <v>0</v>
      </c>
      <c r="AG72">
        <f t="shared" si="15"/>
        <v>0</v>
      </c>
      <c r="AH72">
        <f t="shared" si="16"/>
        <v>0</v>
      </c>
      <c r="AI72">
        <f t="shared" si="9"/>
        <v>1</v>
      </c>
      <c r="AK72" s="1" t="s">
        <v>1030</v>
      </c>
      <c r="AL72" s="43">
        <f t="shared" si="10"/>
        <v>0</v>
      </c>
      <c r="AM72" s="43">
        <f t="shared" si="11"/>
        <v>0</v>
      </c>
      <c r="AN72" s="43">
        <f t="shared" si="12"/>
        <v>0</v>
      </c>
      <c r="AO72" s="43">
        <f t="shared" si="17"/>
        <v>1</v>
      </c>
    </row>
    <row r="73" spans="1:41" x14ac:dyDescent="0.25">
      <c r="A73" s="1" t="s">
        <v>883</v>
      </c>
      <c r="B73" s="1" t="s">
        <v>1060</v>
      </c>
      <c r="C73" s="1" t="s">
        <v>1031</v>
      </c>
      <c r="D73" s="1" t="s">
        <v>9</v>
      </c>
      <c r="E73" s="1" t="s">
        <v>9</v>
      </c>
      <c r="F73" s="1" t="s">
        <v>9</v>
      </c>
      <c r="G73" s="1" t="s">
        <v>9</v>
      </c>
      <c r="H73" s="1">
        <v>7</v>
      </c>
      <c r="I73" s="1" t="s">
        <v>9</v>
      </c>
      <c r="J73" s="1" t="s">
        <v>9</v>
      </c>
      <c r="K73" s="1" t="s">
        <v>9</v>
      </c>
      <c r="L73" s="1" t="s">
        <v>9</v>
      </c>
      <c r="M73" s="1" t="s">
        <v>9</v>
      </c>
      <c r="N73" s="1" t="s">
        <v>9</v>
      </c>
      <c r="O73" s="1" t="s">
        <v>9</v>
      </c>
      <c r="P73" s="1" t="s">
        <v>9</v>
      </c>
      <c r="Q73" s="1" t="s">
        <v>9</v>
      </c>
      <c r="R73" s="1" t="s">
        <v>9</v>
      </c>
      <c r="S73" s="1" t="s">
        <v>9</v>
      </c>
      <c r="T73" s="1" t="s">
        <v>9</v>
      </c>
      <c r="U73" s="1" t="s">
        <v>9</v>
      </c>
      <c r="V73" s="1" t="s">
        <v>9</v>
      </c>
      <c r="W73" s="1" t="s">
        <v>9</v>
      </c>
      <c r="X73" s="1" t="s">
        <v>9</v>
      </c>
      <c r="Y73" s="1">
        <v>7</v>
      </c>
      <c r="Z73" s="1">
        <v>1</v>
      </c>
      <c r="AA73" s="1">
        <v>1</v>
      </c>
      <c r="AB73" s="1">
        <v>0</v>
      </c>
      <c r="AC73" s="1">
        <v>0</v>
      </c>
      <c r="AE73">
        <f t="shared" si="13"/>
        <v>0</v>
      </c>
      <c r="AF73">
        <f t="shared" si="14"/>
        <v>1</v>
      </c>
      <c r="AG73">
        <f t="shared" si="15"/>
        <v>0</v>
      </c>
      <c r="AH73">
        <f t="shared" si="16"/>
        <v>0</v>
      </c>
      <c r="AI73">
        <f t="shared" si="9"/>
        <v>1</v>
      </c>
      <c r="AK73" s="1" t="s">
        <v>1031</v>
      </c>
      <c r="AL73" s="43">
        <f t="shared" si="10"/>
        <v>0</v>
      </c>
      <c r="AM73" s="43">
        <f t="shared" si="11"/>
        <v>0</v>
      </c>
      <c r="AN73" s="43">
        <f t="shared" si="12"/>
        <v>0</v>
      </c>
      <c r="AO73" s="43">
        <f t="shared" si="17"/>
        <v>1</v>
      </c>
    </row>
    <row r="74" spans="1:41" x14ac:dyDescent="0.25">
      <c r="A74" s="1" t="s">
        <v>113</v>
      </c>
      <c r="B74" s="1" t="s">
        <v>1060</v>
      </c>
      <c r="C74" s="1" t="s">
        <v>1032</v>
      </c>
      <c r="D74" s="1" t="s">
        <v>9</v>
      </c>
      <c r="E74" s="1" t="s">
        <v>9</v>
      </c>
      <c r="F74" s="1" t="s">
        <v>9</v>
      </c>
      <c r="G74" s="1" t="s">
        <v>9</v>
      </c>
      <c r="H74" s="1">
        <v>7</v>
      </c>
      <c r="I74" s="1" t="s">
        <v>9</v>
      </c>
      <c r="J74" s="1" t="s">
        <v>9</v>
      </c>
      <c r="K74" s="1" t="s">
        <v>9</v>
      </c>
      <c r="L74" s="1" t="s">
        <v>9</v>
      </c>
      <c r="M74" s="1" t="s">
        <v>9</v>
      </c>
      <c r="N74" s="1" t="s">
        <v>9</v>
      </c>
      <c r="O74" s="1" t="s">
        <v>9</v>
      </c>
      <c r="P74" s="1" t="s">
        <v>9</v>
      </c>
      <c r="Q74" s="1" t="s">
        <v>9</v>
      </c>
      <c r="R74" s="1" t="s">
        <v>9</v>
      </c>
      <c r="S74" s="1" t="s">
        <v>9</v>
      </c>
      <c r="T74" s="1" t="s">
        <v>9</v>
      </c>
      <c r="U74" s="1" t="s">
        <v>9</v>
      </c>
      <c r="V74" s="1" t="s">
        <v>9</v>
      </c>
      <c r="W74" s="1" t="s">
        <v>9</v>
      </c>
      <c r="X74" s="1" t="s">
        <v>9</v>
      </c>
      <c r="Y74" s="1">
        <v>7</v>
      </c>
      <c r="Z74" s="1">
        <v>1</v>
      </c>
      <c r="AA74" s="1">
        <v>1</v>
      </c>
      <c r="AB74" s="1">
        <v>0</v>
      </c>
      <c r="AC74" s="1">
        <v>0</v>
      </c>
      <c r="AE74">
        <f t="shared" si="13"/>
        <v>0</v>
      </c>
      <c r="AF74">
        <f t="shared" si="14"/>
        <v>0</v>
      </c>
      <c r="AG74">
        <f t="shared" si="15"/>
        <v>0</v>
      </c>
      <c r="AH74">
        <f t="shared" si="16"/>
        <v>1</v>
      </c>
      <c r="AI74">
        <f t="shared" si="9"/>
        <v>1</v>
      </c>
      <c r="AK74" s="1" t="s">
        <v>1032</v>
      </c>
      <c r="AL74" s="43">
        <f t="shared" si="10"/>
        <v>0</v>
      </c>
      <c r="AM74" s="43">
        <f t="shared" si="11"/>
        <v>0</v>
      </c>
      <c r="AN74" s="43">
        <f t="shared" si="12"/>
        <v>0</v>
      </c>
      <c r="AO74" s="43">
        <f t="shared" si="17"/>
        <v>1</v>
      </c>
    </row>
    <row r="75" spans="1:41" x14ac:dyDescent="0.25">
      <c r="A75" s="1" t="s">
        <v>113</v>
      </c>
      <c r="B75" s="1" t="s">
        <v>114</v>
      </c>
      <c r="C75" s="1" t="s">
        <v>115</v>
      </c>
      <c r="D75" s="1">
        <v>1</v>
      </c>
      <c r="E75" s="1">
        <v>-20</v>
      </c>
      <c r="F75" s="1">
        <v>-20</v>
      </c>
      <c r="G75" s="1">
        <v>10</v>
      </c>
      <c r="H75" s="1">
        <v>1</v>
      </c>
      <c r="I75" s="1">
        <v>-13</v>
      </c>
      <c r="J75" s="1">
        <v>5</v>
      </c>
      <c r="K75" s="1">
        <v>24</v>
      </c>
      <c r="L75" s="1">
        <v>-5</v>
      </c>
      <c r="M75" s="1">
        <v>2</v>
      </c>
      <c r="N75" s="1">
        <v>-3</v>
      </c>
      <c r="O75" s="1">
        <v>14</v>
      </c>
      <c r="P75" s="1">
        <v>-6</v>
      </c>
      <c r="Q75" s="1">
        <v>-7</v>
      </c>
      <c r="R75" s="1">
        <v>-5</v>
      </c>
      <c r="S75" s="1">
        <v>-4</v>
      </c>
      <c r="T75" s="1">
        <v>2</v>
      </c>
      <c r="U75" s="1">
        <v>-10</v>
      </c>
      <c r="V75" s="1" t="s">
        <v>9</v>
      </c>
      <c r="W75" s="1" t="s">
        <v>9</v>
      </c>
      <c r="X75" s="1" t="s">
        <v>9</v>
      </c>
      <c r="Y75" s="1">
        <v>-34</v>
      </c>
      <c r="Z75" s="1">
        <v>18</v>
      </c>
      <c r="AA75" s="1">
        <v>8</v>
      </c>
      <c r="AB75" s="1">
        <v>0</v>
      </c>
      <c r="AC75" s="1">
        <v>10</v>
      </c>
      <c r="AE75">
        <f t="shared" si="13"/>
        <v>14</v>
      </c>
      <c r="AF75">
        <f t="shared" si="14"/>
        <v>3</v>
      </c>
      <c r="AG75">
        <f t="shared" si="15"/>
        <v>1</v>
      </c>
      <c r="AH75">
        <f t="shared" si="16"/>
        <v>0</v>
      </c>
      <c r="AI75">
        <f t="shared" si="9"/>
        <v>18</v>
      </c>
      <c r="AK75" s="1" t="s">
        <v>115</v>
      </c>
      <c r="AL75" s="43">
        <f t="shared" si="10"/>
        <v>0</v>
      </c>
      <c r="AM75" s="43">
        <f t="shared" si="11"/>
        <v>0</v>
      </c>
      <c r="AN75" s="43">
        <f t="shared" si="12"/>
        <v>18</v>
      </c>
      <c r="AO75" s="43">
        <f t="shared" si="17"/>
        <v>0</v>
      </c>
    </row>
    <row r="76" spans="1:41" x14ac:dyDescent="0.25">
      <c r="A76" s="1" t="s">
        <v>987</v>
      </c>
      <c r="B76" s="1" t="s">
        <v>988</v>
      </c>
      <c r="C76" s="1" t="s">
        <v>989</v>
      </c>
      <c r="D76" s="1">
        <v>7</v>
      </c>
      <c r="E76" s="1">
        <v>8</v>
      </c>
      <c r="F76" s="1">
        <v>0</v>
      </c>
      <c r="G76" s="1" t="s">
        <v>9</v>
      </c>
      <c r="H76" s="1">
        <v>8</v>
      </c>
      <c r="I76" s="1" t="s">
        <v>9</v>
      </c>
      <c r="J76" s="1" t="s">
        <v>9</v>
      </c>
      <c r="K76" s="1">
        <v>-12</v>
      </c>
      <c r="L76" s="1">
        <v>0</v>
      </c>
      <c r="M76" s="1">
        <v>1</v>
      </c>
      <c r="N76" s="1">
        <v>-6</v>
      </c>
      <c r="O76" s="1">
        <v>-4</v>
      </c>
      <c r="P76" s="1">
        <v>-2</v>
      </c>
      <c r="Q76" s="1">
        <v>-7</v>
      </c>
      <c r="R76" s="1">
        <v>-11</v>
      </c>
      <c r="S76" s="1">
        <v>5</v>
      </c>
      <c r="T76" s="1">
        <v>-12</v>
      </c>
      <c r="U76" s="1">
        <v>26</v>
      </c>
      <c r="V76" s="1" t="s">
        <v>9</v>
      </c>
      <c r="W76" s="1" t="s">
        <v>9</v>
      </c>
      <c r="X76" s="1" t="s">
        <v>9</v>
      </c>
      <c r="Y76" s="1">
        <v>1</v>
      </c>
      <c r="Z76" s="1">
        <v>15</v>
      </c>
      <c r="AA76" s="1">
        <v>6</v>
      </c>
      <c r="AB76" s="1">
        <v>2</v>
      </c>
      <c r="AC76" s="1">
        <v>7</v>
      </c>
      <c r="AE76">
        <f t="shared" si="13"/>
        <v>10</v>
      </c>
      <c r="AF76">
        <f t="shared" si="14"/>
        <v>2</v>
      </c>
      <c r="AG76">
        <f t="shared" si="15"/>
        <v>3</v>
      </c>
      <c r="AH76">
        <f t="shared" si="16"/>
        <v>0</v>
      </c>
      <c r="AI76">
        <f t="shared" si="9"/>
        <v>15</v>
      </c>
      <c r="AK76" s="1" t="s">
        <v>989</v>
      </c>
      <c r="AL76" s="43">
        <f t="shared" si="10"/>
        <v>0</v>
      </c>
      <c r="AM76" s="43">
        <f t="shared" si="11"/>
        <v>0</v>
      </c>
      <c r="AN76" s="43">
        <f t="shared" si="12"/>
        <v>0</v>
      </c>
      <c r="AO76" s="43">
        <f t="shared" si="17"/>
        <v>15</v>
      </c>
    </row>
    <row r="77" spans="1:41" x14ac:dyDescent="0.25">
      <c r="A77" s="1" t="s">
        <v>545</v>
      </c>
      <c r="B77" s="1" t="s">
        <v>544</v>
      </c>
      <c r="C77" s="1" t="s">
        <v>502</v>
      </c>
      <c r="D77" s="1">
        <v>1</v>
      </c>
      <c r="E77" s="1">
        <v>-7</v>
      </c>
      <c r="F77" s="1">
        <v>3</v>
      </c>
      <c r="G77" s="1">
        <v>14</v>
      </c>
      <c r="H77" s="1">
        <v>-3</v>
      </c>
      <c r="I77" s="1">
        <v>-1</v>
      </c>
      <c r="J77" s="1">
        <v>10</v>
      </c>
      <c r="K77" s="1">
        <v>9</v>
      </c>
      <c r="L77" s="1">
        <v>-11</v>
      </c>
      <c r="M77" s="1">
        <v>-7</v>
      </c>
      <c r="N77" s="1">
        <v>2</v>
      </c>
      <c r="O77" s="1">
        <v>14</v>
      </c>
      <c r="P77" s="1">
        <v>17</v>
      </c>
      <c r="Q77" s="1">
        <v>17</v>
      </c>
      <c r="R77" s="1">
        <v>-11</v>
      </c>
      <c r="S77" s="1">
        <v>-1</v>
      </c>
      <c r="T77" s="1">
        <v>-5</v>
      </c>
      <c r="U77" s="1">
        <v>-12</v>
      </c>
      <c r="V77" s="1" t="s">
        <v>9</v>
      </c>
      <c r="W77" s="1" t="s">
        <v>9</v>
      </c>
      <c r="X77" s="1" t="s">
        <v>9</v>
      </c>
      <c r="Y77" s="1">
        <v>29</v>
      </c>
      <c r="Z77" s="1">
        <v>18</v>
      </c>
      <c r="AA77" s="1">
        <v>9</v>
      </c>
      <c r="AB77" s="1">
        <v>0</v>
      </c>
      <c r="AC77" s="1">
        <v>9</v>
      </c>
      <c r="AE77">
        <f t="shared" si="13"/>
        <v>15</v>
      </c>
      <c r="AF77">
        <f t="shared" si="14"/>
        <v>2</v>
      </c>
      <c r="AG77">
        <f t="shared" si="15"/>
        <v>1</v>
      </c>
      <c r="AH77">
        <f t="shared" si="16"/>
        <v>0</v>
      </c>
      <c r="AI77">
        <f t="shared" si="9"/>
        <v>18</v>
      </c>
      <c r="AK77" s="1" t="s">
        <v>502</v>
      </c>
      <c r="AL77" s="43">
        <f t="shared" si="10"/>
        <v>0</v>
      </c>
      <c r="AM77" s="43">
        <f t="shared" si="11"/>
        <v>12</v>
      </c>
      <c r="AN77" s="43">
        <f t="shared" si="12"/>
        <v>5</v>
      </c>
      <c r="AO77" s="43">
        <f t="shared" si="17"/>
        <v>1</v>
      </c>
    </row>
    <row r="78" spans="1:41" x14ac:dyDescent="0.25">
      <c r="A78" s="1" t="s">
        <v>384</v>
      </c>
      <c r="B78" s="1" t="s">
        <v>385</v>
      </c>
      <c r="C78" s="1" t="s">
        <v>399</v>
      </c>
      <c r="D78" s="1">
        <v>-8</v>
      </c>
      <c r="E78" s="1">
        <v>-11</v>
      </c>
      <c r="F78" s="1">
        <v>1</v>
      </c>
      <c r="G78" s="1">
        <v>-11</v>
      </c>
      <c r="H78" s="1">
        <v>-1</v>
      </c>
      <c r="I78" s="1">
        <v>-6</v>
      </c>
      <c r="J78" s="1">
        <v>7</v>
      </c>
      <c r="K78" s="1">
        <v>14</v>
      </c>
      <c r="L78" s="1">
        <v>-18</v>
      </c>
      <c r="M78" s="1">
        <v>-2</v>
      </c>
      <c r="N78" s="1">
        <v>-14</v>
      </c>
      <c r="O78" s="1">
        <v>-5</v>
      </c>
      <c r="P78" s="1">
        <v>-1</v>
      </c>
      <c r="Q78" s="1">
        <v>5</v>
      </c>
      <c r="R78" s="1">
        <v>8</v>
      </c>
      <c r="S78" s="1">
        <v>9</v>
      </c>
      <c r="T78" s="1">
        <v>17</v>
      </c>
      <c r="U78" s="1">
        <v>3</v>
      </c>
      <c r="V78" s="1" t="s">
        <v>9</v>
      </c>
      <c r="W78" s="1" t="s">
        <v>9</v>
      </c>
      <c r="X78" s="1" t="s">
        <v>9</v>
      </c>
      <c r="Y78" s="1">
        <v>-13</v>
      </c>
      <c r="Z78" s="1">
        <v>18</v>
      </c>
      <c r="AA78" s="1">
        <v>8</v>
      </c>
      <c r="AB78" s="1">
        <v>0</v>
      </c>
      <c r="AC78" s="1">
        <v>10</v>
      </c>
      <c r="AE78">
        <f t="shared" si="13"/>
        <v>17</v>
      </c>
      <c r="AF78">
        <f t="shared" si="14"/>
        <v>1</v>
      </c>
      <c r="AG78">
        <f t="shared" si="15"/>
        <v>0</v>
      </c>
      <c r="AH78">
        <f t="shared" si="16"/>
        <v>0</v>
      </c>
      <c r="AI78">
        <f t="shared" si="9"/>
        <v>18</v>
      </c>
      <c r="AK78" s="1" t="s">
        <v>399</v>
      </c>
      <c r="AL78" s="43">
        <f t="shared" si="10"/>
        <v>18</v>
      </c>
      <c r="AM78" s="43">
        <f t="shared" si="11"/>
        <v>0</v>
      </c>
      <c r="AN78" s="43">
        <f t="shared" si="12"/>
        <v>0</v>
      </c>
      <c r="AO78" s="43">
        <f t="shared" si="17"/>
        <v>0</v>
      </c>
    </row>
    <row r="79" spans="1:41" x14ac:dyDescent="0.25">
      <c r="A79" s="1" t="s">
        <v>993</v>
      </c>
      <c r="B79" s="1" t="s">
        <v>994</v>
      </c>
      <c r="C79" s="1" t="s">
        <v>995</v>
      </c>
      <c r="D79" s="1" t="s">
        <v>9</v>
      </c>
      <c r="E79" s="1" t="s">
        <v>9</v>
      </c>
      <c r="F79" s="1">
        <v>8</v>
      </c>
      <c r="G79" s="1">
        <v>1</v>
      </c>
      <c r="H79" s="1">
        <v>8</v>
      </c>
      <c r="I79" s="1" t="s">
        <v>9</v>
      </c>
      <c r="J79" s="1">
        <v>-2</v>
      </c>
      <c r="K79" s="1" t="s">
        <v>9</v>
      </c>
      <c r="L79" s="1">
        <v>0</v>
      </c>
      <c r="M79" s="1" t="s">
        <v>9</v>
      </c>
      <c r="N79" s="1">
        <v>7</v>
      </c>
      <c r="O79" s="1">
        <v>19</v>
      </c>
      <c r="P79" s="1" t="s">
        <v>9</v>
      </c>
      <c r="Q79" s="1">
        <v>29</v>
      </c>
      <c r="R79" s="1">
        <v>-23</v>
      </c>
      <c r="S79" s="1">
        <v>11</v>
      </c>
      <c r="T79" s="1">
        <v>8</v>
      </c>
      <c r="U79" s="1">
        <v>26</v>
      </c>
      <c r="V79" s="1" t="s">
        <v>9</v>
      </c>
      <c r="W79" s="1" t="s">
        <v>9</v>
      </c>
      <c r="X79" s="1" t="s">
        <v>9</v>
      </c>
      <c r="Y79" s="1">
        <v>92</v>
      </c>
      <c r="Z79" s="1">
        <v>12</v>
      </c>
      <c r="AA79" s="1">
        <v>9</v>
      </c>
      <c r="AB79" s="1">
        <v>1</v>
      </c>
      <c r="AC79" s="1">
        <v>2</v>
      </c>
      <c r="AE79">
        <f t="shared" si="13"/>
        <v>7</v>
      </c>
      <c r="AF79">
        <f t="shared" si="14"/>
        <v>5</v>
      </c>
      <c r="AG79">
        <f t="shared" si="15"/>
        <v>0</v>
      </c>
      <c r="AH79">
        <f t="shared" si="16"/>
        <v>0</v>
      </c>
      <c r="AI79">
        <f t="shared" si="9"/>
        <v>12</v>
      </c>
      <c r="AK79" s="1" t="s">
        <v>995</v>
      </c>
      <c r="AL79" s="43">
        <f t="shared" si="10"/>
        <v>0</v>
      </c>
      <c r="AM79" s="43">
        <f t="shared" si="11"/>
        <v>0</v>
      </c>
      <c r="AN79" s="43">
        <f t="shared" si="12"/>
        <v>0</v>
      </c>
      <c r="AO79" s="43">
        <f t="shared" si="17"/>
        <v>12</v>
      </c>
    </row>
    <row r="80" spans="1:41" x14ac:dyDescent="0.25">
      <c r="A80" s="1" t="s">
        <v>936</v>
      </c>
      <c r="B80" s="1" t="s">
        <v>937</v>
      </c>
      <c r="C80" s="1" t="s">
        <v>938</v>
      </c>
      <c r="D80" s="1">
        <v>16</v>
      </c>
      <c r="E80" s="1">
        <v>-8</v>
      </c>
      <c r="F80" s="1">
        <v>-20</v>
      </c>
      <c r="G80" s="1">
        <v>-1</v>
      </c>
      <c r="H80" s="1" t="s">
        <v>9</v>
      </c>
      <c r="I80" s="1">
        <v>0</v>
      </c>
      <c r="J80" s="1" t="s">
        <v>9</v>
      </c>
      <c r="K80" s="1">
        <v>1</v>
      </c>
      <c r="L80" s="1">
        <v>0</v>
      </c>
      <c r="M80" s="1">
        <v>2</v>
      </c>
      <c r="N80" s="1">
        <v>-9</v>
      </c>
      <c r="O80" s="1">
        <v>8</v>
      </c>
      <c r="P80" s="1">
        <v>3</v>
      </c>
      <c r="Q80" s="1">
        <v>-3</v>
      </c>
      <c r="R80" s="1">
        <v>23</v>
      </c>
      <c r="S80" s="1">
        <v>3</v>
      </c>
      <c r="T80" s="1">
        <v>-7</v>
      </c>
      <c r="U80" s="1">
        <v>-4</v>
      </c>
      <c r="V80" s="1" t="s">
        <v>9</v>
      </c>
      <c r="W80" s="1" t="s">
        <v>9</v>
      </c>
      <c r="X80" s="1" t="s">
        <v>9</v>
      </c>
      <c r="Y80" s="1">
        <v>4</v>
      </c>
      <c r="Z80" s="1">
        <v>16</v>
      </c>
      <c r="AA80" s="1">
        <v>7</v>
      </c>
      <c r="AB80" s="1">
        <v>2</v>
      </c>
      <c r="AC80" s="1">
        <v>7</v>
      </c>
      <c r="AE80">
        <f t="shared" si="13"/>
        <v>1</v>
      </c>
      <c r="AF80">
        <f t="shared" si="14"/>
        <v>0</v>
      </c>
      <c r="AG80">
        <f t="shared" si="15"/>
        <v>9</v>
      </c>
      <c r="AH80">
        <f t="shared" si="16"/>
        <v>6</v>
      </c>
      <c r="AI80">
        <f t="shared" si="9"/>
        <v>16</v>
      </c>
      <c r="AK80" s="1" t="s">
        <v>938</v>
      </c>
      <c r="AL80" s="43">
        <f t="shared" si="10"/>
        <v>0</v>
      </c>
      <c r="AM80" s="43">
        <f t="shared" si="11"/>
        <v>0</v>
      </c>
      <c r="AN80" s="43">
        <f t="shared" si="12"/>
        <v>1</v>
      </c>
      <c r="AO80" s="43">
        <f t="shared" si="17"/>
        <v>15</v>
      </c>
    </row>
    <row r="81" spans="1:41" x14ac:dyDescent="0.25">
      <c r="A81" s="1" t="s">
        <v>55</v>
      </c>
      <c r="B81" s="1" t="s">
        <v>998</v>
      </c>
      <c r="C81" s="1" t="s">
        <v>999</v>
      </c>
      <c r="D81" s="1">
        <v>11</v>
      </c>
      <c r="E81" s="1">
        <v>-11</v>
      </c>
      <c r="F81" s="1">
        <v>-6</v>
      </c>
      <c r="G81" s="1">
        <v>11</v>
      </c>
      <c r="H81" s="1">
        <v>10</v>
      </c>
      <c r="I81" s="1">
        <v>-1</v>
      </c>
      <c r="J81" s="1">
        <v>5</v>
      </c>
      <c r="K81" s="1" t="s">
        <v>9</v>
      </c>
      <c r="L81" s="1">
        <v>-12</v>
      </c>
      <c r="M81" s="1">
        <v>2</v>
      </c>
      <c r="N81" s="1">
        <v>-16</v>
      </c>
      <c r="O81" s="1" t="s">
        <v>9</v>
      </c>
      <c r="P81" s="1">
        <v>1</v>
      </c>
      <c r="Q81" s="1" t="s">
        <v>9</v>
      </c>
      <c r="R81" s="1">
        <v>-6</v>
      </c>
      <c r="S81" s="1" t="s">
        <v>9</v>
      </c>
      <c r="T81" s="1">
        <v>2</v>
      </c>
      <c r="U81" s="1">
        <v>-10</v>
      </c>
      <c r="V81" s="1" t="s">
        <v>9</v>
      </c>
      <c r="W81" s="1" t="s">
        <v>9</v>
      </c>
      <c r="X81" s="1" t="s">
        <v>9</v>
      </c>
      <c r="Y81" s="1">
        <v>-20</v>
      </c>
      <c r="Z81" s="1">
        <v>14</v>
      </c>
      <c r="AA81" s="1">
        <v>7</v>
      </c>
      <c r="AB81" s="1">
        <v>0</v>
      </c>
      <c r="AC81" s="1">
        <v>7</v>
      </c>
      <c r="AE81">
        <f t="shared" si="13"/>
        <v>0</v>
      </c>
      <c r="AF81">
        <f t="shared" si="14"/>
        <v>6</v>
      </c>
      <c r="AG81">
        <f t="shared" si="15"/>
        <v>6</v>
      </c>
      <c r="AH81">
        <f t="shared" si="16"/>
        <v>2</v>
      </c>
      <c r="AI81">
        <f t="shared" si="9"/>
        <v>14</v>
      </c>
      <c r="AK81" s="1" t="s">
        <v>999</v>
      </c>
      <c r="AL81" s="43">
        <f t="shared" si="10"/>
        <v>0</v>
      </c>
      <c r="AM81" s="43">
        <f t="shared" si="11"/>
        <v>0</v>
      </c>
      <c r="AN81" s="43">
        <f t="shared" si="12"/>
        <v>14</v>
      </c>
      <c r="AO81" s="43">
        <f t="shared" si="17"/>
        <v>0</v>
      </c>
    </row>
    <row r="82" spans="1:41" x14ac:dyDescent="0.25">
      <c r="A82" s="1" t="s">
        <v>944</v>
      </c>
      <c r="B82" s="1" t="s">
        <v>35</v>
      </c>
      <c r="C82" s="1" t="s">
        <v>945</v>
      </c>
      <c r="D82" s="1">
        <v>1</v>
      </c>
      <c r="E82" s="1">
        <v>-4</v>
      </c>
      <c r="F82" s="1">
        <v>-10</v>
      </c>
      <c r="G82" s="1">
        <v>-12</v>
      </c>
      <c r="H82" s="1">
        <v>1</v>
      </c>
      <c r="I82" s="1">
        <v>-14</v>
      </c>
      <c r="J82" s="1">
        <v>0</v>
      </c>
      <c r="K82" s="1">
        <v>-6</v>
      </c>
      <c r="L82" s="1">
        <v>-11</v>
      </c>
      <c r="M82" s="1">
        <v>8</v>
      </c>
      <c r="N82" s="1">
        <v>13</v>
      </c>
      <c r="O82" s="1">
        <v>-7</v>
      </c>
      <c r="P82" s="1">
        <v>4</v>
      </c>
      <c r="Q82" s="1">
        <v>-6</v>
      </c>
      <c r="R82" s="1">
        <v>-2</v>
      </c>
      <c r="S82" s="1">
        <v>0</v>
      </c>
      <c r="T82" s="1">
        <v>-17</v>
      </c>
      <c r="U82" s="1">
        <v>-5</v>
      </c>
      <c r="V82" s="1" t="s">
        <v>9</v>
      </c>
      <c r="W82" s="1" t="s">
        <v>9</v>
      </c>
      <c r="X82" s="1" t="s">
        <v>9</v>
      </c>
      <c r="Y82" s="1">
        <v>-67</v>
      </c>
      <c r="Z82" s="1">
        <v>18</v>
      </c>
      <c r="AA82" s="1">
        <v>5</v>
      </c>
      <c r="AB82" s="1">
        <v>2</v>
      </c>
      <c r="AC82" s="1">
        <v>11</v>
      </c>
      <c r="AE82">
        <f t="shared" si="13"/>
        <v>12</v>
      </c>
      <c r="AF82">
        <f t="shared" si="14"/>
        <v>4</v>
      </c>
      <c r="AG82">
        <f t="shared" si="15"/>
        <v>2</v>
      </c>
      <c r="AH82">
        <f t="shared" si="16"/>
        <v>0</v>
      </c>
      <c r="AI82">
        <f t="shared" si="9"/>
        <v>18</v>
      </c>
      <c r="AK82" s="1" t="s">
        <v>945</v>
      </c>
      <c r="AL82" s="43">
        <f t="shared" si="10"/>
        <v>0</v>
      </c>
      <c r="AM82" s="43">
        <f t="shared" si="11"/>
        <v>18</v>
      </c>
      <c r="AN82" s="43">
        <f t="shared" si="12"/>
        <v>0</v>
      </c>
      <c r="AO82" s="43">
        <f t="shared" si="17"/>
        <v>0</v>
      </c>
    </row>
    <row r="83" spans="1:41" x14ac:dyDescent="0.25">
      <c r="A83" s="1" t="s">
        <v>74</v>
      </c>
      <c r="B83" s="1" t="s">
        <v>125</v>
      </c>
      <c r="C83" s="1" t="s">
        <v>126</v>
      </c>
      <c r="D83" s="1">
        <v>1</v>
      </c>
      <c r="E83" s="1">
        <v>-20</v>
      </c>
      <c r="F83" s="1">
        <v>3</v>
      </c>
      <c r="G83" s="1">
        <v>11</v>
      </c>
      <c r="H83" s="1">
        <v>10</v>
      </c>
      <c r="I83" s="1">
        <v>-9</v>
      </c>
      <c r="J83" s="1">
        <v>-5</v>
      </c>
      <c r="K83" s="1">
        <v>24</v>
      </c>
      <c r="L83" s="1">
        <v>-16</v>
      </c>
      <c r="M83" s="1">
        <v>2</v>
      </c>
      <c r="N83" s="1">
        <v>-16</v>
      </c>
      <c r="O83" s="1" t="s">
        <v>9</v>
      </c>
      <c r="P83" s="1" t="s">
        <v>9</v>
      </c>
      <c r="Q83" s="1" t="s">
        <v>9</v>
      </c>
      <c r="R83" s="1" t="s">
        <v>9</v>
      </c>
      <c r="S83" s="1" t="s">
        <v>9</v>
      </c>
      <c r="T83" s="1" t="s">
        <v>9</v>
      </c>
      <c r="U83" s="1" t="s">
        <v>9</v>
      </c>
      <c r="V83" s="1" t="s">
        <v>9</v>
      </c>
      <c r="W83" s="1" t="s">
        <v>9</v>
      </c>
      <c r="X83" s="1" t="s">
        <v>9</v>
      </c>
      <c r="Y83" s="1">
        <v>-15</v>
      </c>
      <c r="Z83" s="1">
        <v>11</v>
      </c>
      <c r="AA83" s="1">
        <v>6</v>
      </c>
      <c r="AB83" s="1">
        <v>0</v>
      </c>
      <c r="AC83" s="1">
        <v>5</v>
      </c>
      <c r="AE83">
        <f t="shared" si="13"/>
        <v>2</v>
      </c>
      <c r="AF83">
        <f t="shared" si="14"/>
        <v>5</v>
      </c>
      <c r="AG83">
        <f t="shared" si="15"/>
        <v>4</v>
      </c>
      <c r="AH83">
        <f t="shared" si="16"/>
        <v>0</v>
      </c>
      <c r="AI83">
        <f t="shared" si="9"/>
        <v>11</v>
      </c>
      <c r="AK83" s="1" t="s">
        <v>126</v>
      </c>
      <c r="AL83" s="43">
        <f t="shared" si="10"/>
        <v>0</v>
      </c>
      <c r="AM83" s="43">
        <f t="shared" si="11"/>
        <v>0</v>
      </c>
      <c r="AN83" s="43">
        <f t="shared" si="12"/>
        <v>11</v>
      </c>
      <c r="AO83" s="43">
        <f t="shared" si="17"/>
        <v>0</v>
      </c>
    </row>
    <row r="84" spans="1:41" x14ac:dyDescent="0.25">
      <c r="A84" s="1" t="s">
        <v>122</v>
      </c>
      <c r="B84" s="1" t="s">
        <v>1061</v>
      </c>
      <c r="C84" s="1" t="s">
        <v>1033</v>
      </c>
      <c r="D84" s="1">
        <v>1</v>
      </c>
      <c r="E84" s="1" t="s">
        <v>9</v>
      </c>
      <c r="F84" s="1" t="s">
        <v>9</v>
      </c>
      <c r="G84" s="1" t="s">
        <v>9</v>
      </c>
      <c r="H84" s="1" t="s">
        <v>9</v>
      </c>
      <c r="I84" s="1" t="s">
        <v>9</v>
      </c>
      <c r="J84" s="1" t="s">
        <v>9</v>
      </c>
      <c r="K84" s="1" t="s">
        <v>9</v>
      </c>
      <c r="L84" s="1">
        <v>-11</v>
      </c>
      <c r="M84" s="1" t="s">
        <v>9</v>
      </c>
      <c r="N84" s="1">
        <v>13</v>
      </c>
      <c r="O84" s="1" t="s">
        <v>9</v>
      </c>
      <c r="P84" s="1" t="s">
        <v>9</v>
      </c>
      <c r="Q84" s="1" t="s">
        <v>9</v>
      </c>
      <c r="R84" s="1" t="s">
        <v>9</v>
      </c>
      <c r="S84" s="1" t="s">
        <v>9</v>
      </c>
      <c r="T84" s="1" t="s">
        <v>9</v>
      </c>
      <c r="U84" s="1" t="s">
        <v>9</v>
      </c>
      <c r="V84" s="1" t="s">
        <v>9</v>
      </c>
      <c r="W84" s="1" t="s">
        <v>9</v>
      </c>
      <c r="X84" s="1" t="s">
        <v>9</v>
      </c>
      <c r="Y84" s="1">
        <v>3</v>
      </c>
      <c r="Z84" s="1">
        <v>3</v>
      </c>
      <c r="AA84" s="1">
        <v>2</v>
      </c>
      <c r="AB84" s="1">
        <v>0</v>
      </c>
      <c r="AC84" s="1">
        <v>1</v>
      </c>
      <c r="AE84">
        <f t="shared" si="13"/>
        <v>0</v>
      </c>
      <c r="AF84">
        <f t="shared" si="14"/>
        <v>3</v>
      </c>
      <c r="AG84">
        <f t="shared" si="15"/>
        <v>0</v>
      </c>
      <c r="AH84">
        <f t="shared" si="16"/>
        <v>0</v>
      </c>
      <c r="AI84">
        <f t="shared" si="9"/>
        <v>3</v>
      </c>
      <c r="AK84" s="1" t="s">
        <v>1033</v>
      </c>
      <c r="AL84" s="43">
        <f t="shared" si="10"/>
        <v>0</v>
      </c>
      <c r="AM84" s="43">
        <f t="shared" si="11"/>
        <v>3</v>
      </c>
      <c r="AN84" s="43">
        <f t="shared" si="12"/>
        <v>0</v>
      </c>
      <c r="AO84" s="43">
        <f t="shared" si="17"/>
        <v>0</v>
      </c>
    </row>
    <row r="85" spans="1:41" x14ac:dyDescent="0.25">
      <c r="A85" s="1" t="s">
        <v>13</v>
      </c>
      <c r="B85" s="1" t="s">
        <v>551</v>
      </c>
      <c r="C85" s="1" t="s">
        <v>553</v>
      </c>
      <c r="D85" s="1">
        <v>-8</v>
      </c>
      <c r="E85" s="1">
        <v>-5</v>
      </c>
      <c r="F85" s="1">
        <v>3</v>
      </c>
      <c r="G85" s="1" t="s">
        <v>9</v>
      </c>
      <c r="H85" s="1" t="s">
        <v>9</v>
      </c>
      <c r="I85" s="1">
        <v>-13</v>
      </c>
      <c r="J85" s="1">
        <v>10</v>
      </c>
      <c r="K85" s="1">
        <v>11</v>
      </c>
      <c r="L85" s="1">
        <v>-6</v>
      </c>
      <c r="M85" s="1">
        <v>0</v>
      </c>
      <c r="N85" s="1">
        <v>-9</v>
      </c>
      <c r="O85" s="1">
        <v>-1</v>
      </c>
      <c r="P85" s="1">
        <v>-10</v>
      </c>
      <c r="Q85" s="1">
        <v>1</v>
      </c>
      <c r="R85" s="1">
        <v>8</v>
      </c>
      <c r="S85" s="1">
        <v>2</v>
      </c>
      <c r="T85" s="1" t="s">
        <v>9</v>
      </c>
      <c r="U85" s="1">
        <v>-21</v>
      </c>
      <c r="V85" s="1" t="s">
        <v>9</v>
      </c>
      <c r="W85" s="1" t="s">
        <v>9</v>
      </c>
      <c r="X85" s="1" t="s">
        <v>9</v>
      </c>
      <c r="Y85" s="1">
        <v>-38</v>
      </c>
      <c r="Z85" s="1">
        <v>15</v>
      </c>
      <c r="AA85" s="1">
        <v>6</v>
      </c>
      <c r="AB85" s="1">
        <v>1</v>
      </c>
      <c r="AC85" s="1">
        <v>8</v>
      </c>
      <c r="AE85">
        <f t="shared" si="13"/>
        <v>11</v>
      </c>
      <c r="AF85">
        <f t="shared" si="14"/>
        <v>3</v>
      </c>
      <c r="AG85">
        <f t="shared" si="15"/>
        <v>1</v>
      </c>
      <c r="AH85">
        <f t="shared" si="16"/>
        <v>0</v>
      </c>
      <c r="AI85">
        <f t="shared" si="9"/>
        <v>15</v>
      </c>
      <c r="AK85" s="1" t="s">
        <v>553</v>
      </c>
      <c r="AL85" s="43">
        <f t="shared" si="10"/>
        <v>0</v>
      </c>
      <c r="AM85" s="43">
        <f t="shared" si="11"/>
        <v>0</v>
      </c>
      <c r="AN85" s="43">
        <f t="shared" si="12"/>
        <v>15</v>
      </c>
      <c r="AO85" s="43">
        <f t="shared" si="17"/>
        <v>0</v>
      </c>
    </row>
    <row r="86" spans="1:41" x14ac:dyDescent="0.25">
      <c r="A86" s="1" t="s">
        <v>92</v>
      </c>
      <c r="B86" s="1" t="s">
        <v>1062</v>
      </c>
      <c r="C86" s="1" t="s">
        <v>1034</v>
      </c>
      <c r="D86" s="1" t="s">
        <v>9</v>
      </c>
      <c r="E86" s="1" t="s">
        <v>9</v>
      </c>
      <c r="F86" s="1" t="s">
        <v>9</v>
      </c>
      <c r="G86" s="1" t="s">
        <v>9</v>
      </c>
      <c r="H86" s="1" t="s">
        <v>9</v>
      </c>
      <c r="I86" s="1">
        <v>-34</v>
      </c>
      <c r="J86" s="1" t="s">
        <v>9</v>
      </c>
      <c r="K86" s="1" t="s">
        <v>9</v>
      </c>
      <c r="L86" s="1" t="s">
        <v>9</v>
      </c>
      <c r="M86" s="1" t="s">
        <v>9</v>
      </c>
      <c r="N86" s="1" t="s">
        <v>9</v>
      </c>
      <c r="O86" s="1" t="s">
        <v>9</v>
      </c>
      <c r="P86" s="1" t="s">
        <v>9</v>
      </c>
      <c r="Q86" s="1" t="s">
        <v>9</v>
      </c>
      <c r="R86" s="1" t="s">
        <v>9</v>
      </c>
      <c r="S86" s="1" t="s">
        <v>9</v>
      </c>
      <c r="T86" s="1" t="s">
        <v>9</v>
      </c>
      <c r="U86" s="1" t="s">
        <v>9</v>
      </c>
      <c r="V86" s="1" t="s">
        <v>9</v>
      </c>
      <c r="W86" s="1" t="s">
        <v>9</v>
      </c>
      <c r="X86" s="1" t="s">
        <v>9</v>
      </c>
      <c r="Y86" s="1">
        <v>-34</v>
      </c>
      <c r="Z86" s="1">
        <v>1</v>
      </c>
      <c r="AA86" s="1">
        <v>0</v>
      </c>
      <c r="AB86" s="1">
        <v>0</v>
      </c>
      <c r="AC86" s="1">
        <v>1</v>
      </c>
      <c r="AE86">
        <f t="shared" si="13"/>
        <v>0</v>
      </c>
      <c r="AF86">
        <f t="shared" si="14"/>
        <v>0</v>
      </c>
      <c r="AG86">
        <f t="shared" si="15"/>
        <v>1</v>
      </c>
      <c r="AH86">
        <f t="shared" si="16"/>
        <v>0</v>
      </c>
      <c r="AI86">
        <f t="shared" si="9"/>
        <v>1</v>
      </c>
      <c r="AK86" s="1" t="s">
        <v>1034</v>
      </c>
      <c r="AL86" s="43">
        <f t="shared" si="10"/>
        <v>0</v>
      </c>
      <c r="AM86" s="43">
        <f t="shared" si="11"/>
        <v>0</v>
      </c>
      <c r="AN86" s="43">
        <f t="shared" si="12"/>
        <v>0</v>
      </c>
      <c r="AO86" s="43">
        <f t="shared" si="17"/>
        <v>1</v>
      </c>
    </row>
    <row r="87" spans="1:41" x14ac:dyDescent="0.25">
      <c r="A87" s="1" t="s">
        <v>755</v>
      </c>
      <c r="B87" s="1" t="s">
        <v>753</v>
      </c>
      <c r="C87" s="1" t="s">
        <v>737</v>
      </c>
      <c r="D87" s="1" t="s">
        <v>9</v>
      </c>
      <c r="E87" s="1" t="s">
        <v>9</v>
      </c>
      <c r="F87" s="1" t="s">
        <v>9</v>
      </c>
      <c r="G87" s="1" t="s">
        <v>9</v>
      </c>
      <c r="H87" s="1">
        <v>-11</v>
      </c>
      <c r="I87" s="1" t="s">
        <v>9</v>
      </c>
      <c r="J87" s="1" t="s">
        <v>9</v>
      </c>
      <c r="K87" s="1" t="s">
        <v>9</v>
      </c>
      <c r="L87" s="1" t="s">
        <v>9</v>
      </c>
      <c r="M87" s="1" t="s">
        <v>9</v>
      </c>
      <c r="N87" s="1" t="s">
        <v>9</v>
      </c>
      <c r="O87" s="1" t="s">
        <v>9</v>
      </c>
      <c r="P87" s="1" t="s">
        <v>9</v>
      </c>
      <c r="Q87" s="1" t="s">
        <v>9</v>
      </c>
      <c r="R87" s="1" t="s">
        <v>9</v>
      </c>
      <c r="S87" s="1" t="s">
        <v>9</v>
      </c>
      <c r="T87" s="1" t="s">
        <v>9</v>
      </c>
      <c r="U87" s="1" t="s">
        <v>9</v>
      </c>
      <c r="V87" s="1" t="s">
        <v>9</v>
      </c>
      <c r="W87" s="1" t="s">
        <v>9</v>
      </c>
      <c r="X87" s="1" t="s">
        <v>9</v>
      </c>
      <c r="Y87" s="1">
        <v>-11</v>
      </c>
      <c r="Z87" s="1">
        <v>1</v>
      </c>
      <c r="AA87" s="1">
        <v>0</v>
      </c>
      <c r="AB87" s="1">
        <v>0</v>
      </c>
      <c r="AC87" s="1">
        <v>1</v>
      </c>
      <c r="AE87">
        <f t="shared" si="13"/>
        <v>0</v>
      </c>
      <c r="AF87">
        <f t="shared" si="14"/>
        <v>0</v>
      </c>
      <c r="AG87">
        <f t="shared" si="15"/>
        <v>1</v>
      </c>
      <c r="AH87">
        <f t="shared" si="16"/>
        <v>0</v>
      </c>
      <c r="AI87">
        <f t="shared" si="9"/>
        <v>1</v>
      </c>
      <c r="AK87" s="1" t="s">
        <v>737</v>
      </c>
      <c r="AL87" s="43">
        <f t="shared" si="10"/>
        <v>0</v>
      </c>
      <c r="AM87" s="43">
        <f t="shared" si="11"/>
        <v>0</v>
      </c>
      <c r="AN87" s="43">
        <f t="shared" si="12"/>
        <v>0</v>
      </c>
      <c r="AO87" s="43">
        <f t="shared" si="17"/>
        <v>1</v>
      </c>
    </row>
    <row r="88" spans="1:41" x14ac:dyDescent="0.25">
      <c r="A88" s="1" t="s">
        <v>133</v>
      </c>
      <c r="B88" s="1" t="s">
        <v>132</v>
      </c>
      <c r="C88" s="1" t="s">
        <v>134</v>
      </c>
      <c r="D88" s="1">
        <v>16</v>
      </c>
      <c r="E88" s="1">
        <v>-8</v>
      </c>
      <c r="F88" s="1">
        <v>-10</v>
      </c>
      <c r="G88" s="1">
        <v>24</v>
      </c>
      <c r="H88" s="1" t="s">
        <v>9</v>
      </c>
      <c r="I88" s="1">
        <v>-1</v>
      </c>
      <c r="J88" s="1">
        <v>-2</v>
      </c>
      <c r="K88" s="1">
        <v>-10</v>
      </c>
      <c r="L88" s="1">
        <v>0</v>
      </c>
      <c r="M88" s="1" t="s">
        <v>9</v>
      </c>
      <c r="N88" s="1">
        <v>-9</v>
      </c>
      <c r="O88" s="1">
        <v>2</v>
      </c>
      <c r="P88" s="1">
        <v>-2</v>
      </c>
      <c r="Q88" s="1">
        <v>-20</v>
      </c>
      <c r="R88" s="1">
        <v>23</v>
      </c>
      <c r="S88" s="1">
        <v>11</v>
      </c>
      <c r="T88" s="1">
        <v>3</v>
      </c>
      <c r="U88" s="1">
        <v>16</v>
      </c>
      <c r="V88" s="1" t="s">
        <v>9</v>
      </c>
      <c r="W88" s="1" t="s">
        <v>9</v>
      </c>
      <c r="X88" s="1" t="s">
        <v>9</v>
      </c>
      <c r="Y88" s="1">
        <v>33</v>
      </c>
      <c r="Z88" s="1">
        <v>16</v>
      </c>
      <c r="AA88" s="1">
        <v>7</v>
      </c>
      <c r="AB88" s="1">
        <v>1</v>
      </c>
      <c r="AC88" s="1">
        <v>8</v>
      </c>
      <c r="AE88">
        <f t="shared" si="13"/>
        <v>4</v>
      </c>
      <c r="AF88">
        <f t="shared" si="14"/>
        <v>3</v>
      </c>
      <c r="AG88">
        <f t="shared" si="15"/>
        <v>0</v>
      </c>
      <c r="AH88">
        <f t="shared" si="16"/>
        <v>9</v>
      </c>
      <c r="AI88">
        <f t="shared" si="9"/>
        <v>16</v>
      </c>
      <c r="AK88" s="1" t="s">
        <v>134</v>
      </c>
      <c r="AL88" s="43">
        <f t="shared" si="10"/>
        <v>0</v>
      </c>
      <c r="AM88" s="43">
        <f t="shared" si="11"/>
        <v>0</v>
      </c>
      <c r="AN88" s="43">
        <f t="shared" si="12"/>
        <v>0</v>
      </c>
      <c r="AO88" s="43">
        <f t="shared" si="17"/>
        <v>17</v>
      </c>
    </row>
    <row r="89" spans="1:41" x14ac:dyDescent="0.25">
      <c r="A89" s="1" t="s">
        <v>1063</v>
      </c>
      <c r="B89" s="1" t="s">
        <v>132</v>
      </c>
      <c r="C89" s="1" t="s">
        <v>1035</v>
      </c>
      <c r="D89" s="1" t="s">
        <v>9</v>
      </c>
      <c r="E89" s="1" t="s">
        <v>9</v>
      </c>
      <c r="F89" s="1" t="s">
        <v>9</v>
      </c>
      <c r="G89" s="1">
        <v>1</v>
      </c>
      <c r="H89" s="1">
        <v>-11</v>
      </c>
      <c r="I89" s="1">
        <v>10</v>
      </c>
      <c r="J89" s="1" t="s">
        <v>9</v>
      </c>
      <c r="K89" s="1">
        <v>1</v>
      </c>
      <c r="L89" s="1">
        <v>0</v>
      </c>
      <c r="M89" s="1" t="s">
        <v>9</v>
      </c>
      <c r="N89" s="1">
        <v>-9</v>
      </c>
      <c r="O89" s="1">
        <v>1</v>
      </c>
      <c r="P89" s="1">
        <v>-11</v>
      </c>
      <c r="Q89" s="1">
        <v>-7</v>
      </c>
      <c r="R89" s="1" t="s">
        <v>9</v>
      </c>
      <c r="S89" s="1">
        <v>11</v>
      </c>
      <c r="T89" s="1">
        <v>3</v>
      </c>
      <c r="U89" s="1">
        <v>-13</v>
      </c>
      <c r="V89" s="1" t="s">
        <v>9</v>
      </c>
      <c r="W89" s="1" t="s">
        <v>9</v>
      </c>
      <c r="X89" s="1" t="s">
        <v>9</v>
      </c>
      <c r="Y89" s="1">
        <v>-24</v>
      </c>
      <c r="Z89" s="1">
        <v>12</v>
      </c>
      <c r="AA89" s="1">
        <v>6</v>
      </c>
      <c r="AB89" s="1">
        <v>1</v>
      </c>
      <c r="AC89" s="1">
        <v>5</v>
      </c>
      <c r="AE89">
        <f t="shared" si="13"/>
        <v>11</v>
      </c>
      <c r="AF89">
        <f t="shared" si="14"/>
        <v>1</v>
      </c>
      <c r="AG89">
        <f t="shared" si="15"/>
        <v>0</v>
      </c>
      <c r="AH89">
        <f t="shared" si="16"/>
        <v>0</v>
      </c>
      <c r="AI89">
        <f t="shared" si="9"/>
        <v>12</v>
      </c>
      <c r="AK89" s="1" t="s">
        <v>1035</v>
      </c>
      <c r="AL89" s="43">
        <f t="shared" si="10"/>
        <v>0</v>
      </c>
      <c r="AM89" s="43">
        <f t="shared" si="11"/>
        <v>0</v>
      </c>
      <c r="AN89" s="43">
        <f t="shared" si="12"/>
        <v>0</v>
      </c>
      <c r="AO89" s="43">
        <f t="shared" si="17"/>
        <v>12</v>
      </c>
    </row>
    <row r="90" spans="1:41" x14ac:dyDescent="0.25">
      <c r="A90" s="1" t="s">
        <v>1004</v>
      </c>
      <c r="B90" s="1" t="s">
        <v>132</v>
      </c>
      <c r="C90" s="1" t="s">
        <v>1005</v>
      </c>
      <c r="D90" s="1">
        <v>-8</v>
      </c>
      <c r="E90" s="1">
        <v>-11</v>
      </c>
      <c r="F90" s="1">
        <v>1</v>
      </c>
      <c r="G90" s="1">
        <v>-11</v>
      </c>
      <c r="H90" s="1">
        <v>-1</v>
      </c>
      <c r="I90" s="1">
        <v>-6</v>
      </c>
      <c r="J90" s="1">
        <v>10</v>
      </c>
      <c r="K90" s="1">
        <v>14</v>
      </c>
      <c r="L90" s="1">
        <v>-18</v>
      </c>
      <c r="M90" s="1" t="s">
        <v>9</v>
      </c>
      <c r="N90" s="1">
        <v>14</v>
      </c>
      <c r="O90" s="1">
        <v>-4</v>
      </c>
      <c r="P90" s="1">
        <v>7</v>
      </c>
      <c r="Q90" s="1">
        <v>0</v>
      </c>
      <c r="R90" s="1" t="s">
        <v>9</v>
      </c>
      <c r="S90" s="1">
        <v>-12</v>
      </c>
      <c r="T90" s="1">
        <v>1</v>
      </c>
      <c r="U90" s="1">
        <v>4</v>
      </c>
      <c r="V90" s="1" t="s">
        <v>9</v>
      </c>
      <c r="W90" s="1" t="s">
        <v>9</v>
      </c>
      <c r="X90" s="1" t="s">
        <v>9</v>
      </c>
      <c r="Y90" s="1">
        <v>-20</v>
      </c>
      <c r="Z90" s="1">
        <v>16</v>
      </c>
      <c r="AA90" s="1">
        <v>7</v>
      </c>
      <c r="AB90" s="1">
        <v>1</v>
      </c>
      <c r="AC90" s="1">
        <v>8</v>
      </c>
      <c r="AE90">
        <f t="shared" si="13"/>
        <v>0</v>
      </c>
      <c r="AF90">
        <f t="shared" si="14"/>
        <v>0</v>
      </c>
      <c r="AG90">
        <f t="shared" si="15"/>
        <v>1</v>
      </c>
      <c r="AH90">
        <f t="shared" si="16"/>
        <v>15</v>
      </c>
      <c r="AI90">
        <f t="shared" si="9"/>
        <v>16</v>
      </c>
      <c r="AK90" s="1" t="s">
        <v>1005</v>
      </c>
      <c r="AL90" s="43">
        <f t="shared" si="10"/>
        <v>16</v>
      </c>
      <c r="AM90" s="43">
        <f t="shared" si="11"/>
        <v>0</v>
      </c>
      <c r="AN90" s="43">
        <f t="shared" si="12"/>
        <v>0</v>
      </c>
      <c r="AO90" s="43">
        <f t="shared" si="17"/>
        <v>0</v>
      </c>
    </row>
    <row r="91" spans="1:41" x14ac:dyDescent="0.25">
      <c r="A91" s="1" t="s">
        <v>35</v>
      </c>
      <c r="B91" s="1" t="s">
        <v>135</v>
      </c>
      <c r="C91" s="1" t="s">
        <v>137</v>
      </c>
      <c r="D91" s="1">
        <v>6</v>
      </c>
      <c r="E91" s="1">
        <v>19</v>
      </c>
      <c r="F91" s="1">
        <v>7</v>
      </c>
      <c r="G91" s="1">
        <v>16</v>
      </c>
      <c r="H91" s="1">
        <v>-10</v>
      </c>
      <c r="I91" s="1">
        <v>-12</v>
      </c>
      <c r="J91" s="1">
        <v>-2</v>
      </c>
      <c r="K91" s="1">
        <v>9</v>
      </c>
      <c r="L91" s="1">
        <v>-9</v>
      </c>
      <c r="M91" s="1">
        <v>9</v>
      </c>
      <c r="N91" s="1">
        <v>-5</v>
      </c>
      <c r="O91" s="1">
        <v>5</v>
      </c>
      <c r="P91" s="1">
        <v>9</v>
      </c>
      <c r="Q91" s="1">
        <v>-9</v>
      </c>
      <c r="R91" s="1">
        <v>23</v>
      </c>
      <c r="S91" s="1">
        <v>6</v>
      </c>
      <c r="T91" s="1">
        <v>3</v>
      </c>
      <c r="U91" s="1">
        <v>2</v>
      </c>
      <c r="V91" s="1" t="s">
        <v>9</v>
      </c>
      <c r="W91" s="1" t="s">
        <v>9</v>
      </c>
      <c r="X91" s="1" t="s">
        <v>9</v>
      </c>
      <c r="Y91" s="1">
        <v>67</v>
      </c>
      <c r="Z91" s="1">
        <v>18</v>
      </c>
      <c r="AA91" s="1">
        <v>12</v>
      </c>
      <c r="AB91" s="1">
        <v>0</v>
      </c>
      <c r="AC91" s="1">
        <v>6</v>
      </c>
      <c r="AE91">
        <f t="shared" si="13"/>
        <v>0</v>
      </c>
      <c r="AF91">
        <f t="shared" si="14"/>
        <v>0</v>
      </c>
      <c r="AG91">
        <f t="shared" si="15"/>
        <v>1</v>
      </c>
      <c r="AH91">
        <f t="shared" si="16"/>
        <v>17</v>
      </c>
      <c r="AI91">
        <f t="shared" si="9"/>
        <v>18</v>
      </c>
      <c r="AK91" s="1" t="s">
        <v>137</v>
      </c>
      <c r="AL91" s="43">
        <f t="shared" si="10"/>
        <v>18</v>
      </c>
      <c r="AM91" s="43">
        <f t="shared" si="11"/>
        <v>0</v>
      </c>
      <c r="AN91" s="43">
        <f t="shared" si="12"/>
        <v>0</v>
      </c>
      <c r="AO91" s="43">
        <f t="shared" si="17"/>
        <v>0</v>
      </c>
    </row>
    <row r="92" spans="1:41" x14ac:dyDescent="0.25">
      <c r="A92" s="1" t="s">
        <v>43</v>
      </c>
      <c r="B92" s="1" t="s">
        <v>784</v>
      </c>
      <c r="C92" s="1" t="s">
        <v>768</v>
      </c>
      <c r="D92" s="1" t="s">
        <v>9</v>
      </c>
      <c r="E92" s="1" t="s">
        <v>9</v>
      </c>
      <c r="F92" s="1" t="s">
        <v>9</v>
      </c>
      <c r="G92" s="1">
        <v>1</v>
      </c>
      <c r="H92" s="1">
        <v>-5</v>
      </c>
      <c r="I92" s="1">
        <v>1</v>
      </c>
      <c r="J92" s="1" t="s">
        <v>9</v>
      </c>
      <c r="K92" s="1">
        <v>13</v>
      </c>
      <c r="L92" s="1" t="s">
        <v>9</v>
      </c>
      <c r="M92" s="1" t="s">
        <v>9</v>
      </c>
      <c r="N92" s="1">
        <v>-9</v>
      </c>
      <c r="O92" s="1">
        <v>2</v>
      </c>
      <c r="P92" s="1" t="s">
        <v>9</v>
      </c>
      <c r="Q92" s="1" t="s">
        <v>9</v>
      </c>
      <c r="R92" s="1">
        <v>-23</v>
      </c>
      <c r="S92" s="1">
        <v>-8</v>
      </c>
      <c r="T92" s="1">
        <v>3</v>
      </c>
      <c r="U92" s="1" t="s">
        <v>9</v>
      </c>
      <c r="V92" s="1" t="s">
        <v>9</v>
      </c>
      <c r="W92" s="1" t="s">
        <v>9</v>
      </c>
      <c r="X92" s="1" t="s">
        <v>9</v>
      </c>
      <c r="Y92" s="1">
        <v>-25</v>
      </c>
      <c r="Z92" s="1">
        <v>9</v>
      </c>
      <c r="AA92" s="1">
        <v>5</v>
      </c>
      <c r="AB92" s="1">
        <v>0</v>
      </c>
      <c r="AC92" s="1">
        <v>4</v>
      </c>
      <c r="AE92">
        <f t="shared" si="13"/>
        <v>0</v>
      </c>
      <c r="AF92">
        <f t="shared" si="14"/>
        <v>4</v>
      </c>
      <c r="AG92">
        <f t="shared" si="15"/>
        <v>5</v>
      </c>
      <c r="AH92">
        <f t="shared" si="16"/>
        <v>0</v>
      </c>
      <c r="AI92">
        <f t="shared" si="9"/>
        <v>9</v>
      </c>
      <c r="AK92" s="1" t="s">
        <v>768</v>
      </c>
      <c r="AL92" s="43">
        <f t="shared" si="10"/>
        <v>0</v>
      </c>
      <c r="AM92" s="43">
        <f t="shared" si="11"/>
        <v>0</v>
      </c>
      <c r="AN92" s="43">
        <f t="shared" si="12"/>
        <v>0</v>
      </c>
      <c r="AO92" s="43">
        <f t="shared" si="17"/>
        <v>9</v>
      </c>
    </row>
    <row r="93" spans="1:41" x14ac:dyDescent="0.25">
      <c r="A93" s="1" t="s">
        <v>1064</v>
      </c>
      <c r="B93" s="1" t="s">
        <v>1065</v>
      </c>
      <c r="C93" s="1" t="s">
        <v>1037</v>
      </c>
      <c r="D93" s="1">
        <v>-8</v>
      </c>
      <c r="E93" s="1">
        <v>11</v>
      </c>
      <c r="F93" s="1" t="s">
        <v>9</v>
      </c>
      <c r="G93" s="1">
        <v>-6</v>
      </c>
      <c r="H93" s="1">
        <v>-10</v>
      </c>
      <c r="I93" s="1">
        <v>-1</v>
      </c>
      <c r="J93" s="1">
        <v>10</v>
      </c>
      <c r="K93" s="1">
        <v>9</v>
      </c>
      <c r="L93" s="1">
        <v>-11</v>
      </c>
      <c r="M93" s="1">
        <v>-7</v>
      </c>
      <c r="N93" s="1">
        <v>2</v>
      </c>
      <c r="O93" s="1" t="s">
        <v>9</v>
      </c>
      <c r="P93" s="1">
        <v>4</v>
      </c>
      <c r="Q93" s="1">
        <v>-6</v>
      </c>
      <c r="R93" s="1">
        <v>-2</v>
      </c>
      <c r="S93" s="1">
        <v>0</v>
      </c>
      <c r="T93" s="1" t="s">
        <v>9</v>
      </c>
      <c r="U93" s="1" t="s">
        <v>9</v>
      </c>
      <c r="V93" s="1" t="s">
        <v>9</v>
      </c>
      <c r="W93" s="1" t="s">
        <v>9</v>
      </c>
      <c r="X93" s="1" t="s">
        <v>9</v>
      </c>
      <c r="Y93" s="1">
        <v>-15</v>
      </c>
      <c r="Z93" s="1">
        <v>14</v>
      </c>
      <c r="AA93" s="1">
        <v>5</v>
      </c>
      <c r="AB93" s="1">
        <v>1</v>
      </c>
      <c r="AC93" s="1">
        <v>8</v>
      </c>
      <c r="AE93">
        <f t="shared" si="13"/>
        <v>0</v>
      </c>
      <c r="AF93">
        <f t="shared" si="14"/>
        <v>0</v>
      </c>
      <c r="AG93">
        <f t="shared" si="15"/>
        <v>4</v>
      </c>
      <c r="AH93">
        <f t="shared" si="16"/>
        <v>10</v>
      </c>
      <c r="AI93">
        <f t="shared" si="9"/>
        <v>14</v>
      </c>
      <c r="AK93" s="1" t="s">
        <v>1037</v>
      </c>
      <c r="AL93" s="43">
        <f t="shared" si="10"/>
        <v>0</v>
      </c>
      <c r="AM93" s="43">
        <f t="shared" si="11"/>
        <v>14</v>
      </c>
      <c r="AN93" s="43">
        <f t="shared" si="12"/>
        <v>0</v>
      </c>
      <c r="AO93" s="43">
        <f t="shared" si="17"/>
        <v>0</v>
      </c>
    </row>
    <row r="94" spans="1:41" x14ac:dyDescent="0.25">
      <c r="A94" s="1" t="s">
        <v>169</v>
      </c>
      <c r="B94" s="1" t="s">
        <v>1066</v>
      </c>
      <c r="C94" s="1" t="s">
        <v>1042</v>
      </c>
      <c r="D94" s="1" t="s">
        <v>9</v>
      </c>
      <c r="E94" s="1" t="s">
        <v>9</v>
      </c>
      <c r="F94" s="1" t="s">
        <v>9</v>
      </c>
      <c r="G94" s="1" t="s">
        <v>9</v>
      </c>
      <c r="H94" s="1" t="s">
        <v>9</v>
      </c>
      <c r="I94" s="1" t="s">
        <v>9</v>
      </c>
      <c r="J94" s="1" t="s">
        <v>9</v>
      </c>
      <c r="K94" s="1" t="s">
        <v>9</v>
      </c>
      <c r="L94" s="1" t="s">
        <v>9</v>
      </c>
      <c r="M94" s="1" t="s">
        <v>9</v>
      </c>
      <c r="N94" s="1" t="s">
        <v>9</v>
      </c>
      <c r="O94" s="1" t="s">
        <v>9</v>
      </c>
      <c r="P94" s="1" t="s">
        <v>9</v>
      </c>
      <c r="Q94" s="1">
        <v>-20</v>
      </c>
      <c r="R94" s="1">
        <v>-20</v>
      </c>
      <c r="S94" s="1">
        <v>-4</v>
      </c>
      <c r="T94" s="1">
        <v>-21</v>
      </c>
      <c r="U94" s="1">
        <v>26</v>
      </c>
      <c r="V94" s="1" t="s">
        <v>9</v>
      </c>
      <c r="W94" s="1" t="s">
        <v>9</v>
      </c>
      <c r="X94" s="1" t="s">
        <v>9</v>
      </c>
      <c r="Y94" s="1">
        <v>-39</v>
      </c>
      <c r="Z94" s="1">
        <v>5</v>
      </c>
      <c r="AA94" s="1">
        <v>1</v>
      </c>
      <c r="AB94" s="1">
        <v>0</v>
      </c>
      <c r="AC94" s="1">
        <v>4</v>
      </c>
      <c r="AE94">
        <f t="shared" si="13"/>
        <v>1</v>
      </c>
      <c r="AF94">
        <f t="shared" si="14"/>
        <v>2</v>
      </c>
      <c r="AG94">
        <f t="shared" si="15"/>
        <v>2</v>
      </c>
      <c r="AH94">
        <f t="shared" si="16"/>
        <v>0</v>
      </c>
      <c r="AI94">
        <f t="shared" si="9"/>
        <v>5</v>
      </c>
      <c r="AK94" s="1" t="s">
        <v>1042</v>
      </c>
      <c r="AL94" s="43">
        <f t="shared" si="10"/>
        <v>0</v>
      </c>
      <c r="AM94" s="43">
        <f t="shared" si="11"/>
        <v>0</v>
      </c>
      <c r="AN94" s="43">
        <f t="shared" si="12"/>
        <v>2</v>
      </c>
      <c r="AO94" s="43">
        <f t="shared" si="17"/>
        <v>3</v>
      </c>
    </row>
    <row r="95" spans="1:41" x14ac:dyDescent="0.25">
      <c r="A95" s="1" t="s">
        <v>146</v>
      </c>
      <c r="B95" s="1" t="s">
        <v>147</v>
      </c>
      <c r="C95" s="1" t="s">
        <v>148</v>
      </c>
      <c r="D95" s="1" t="s">
        <v>9</v>
      </c>
      <c r="E95" s="1" t="s">
        <v>9</v>
      </c>
      <c r="F95" s="1" t="s">
        <v>9</v>
      </c>
      <c r="G95" s="1" t="s">
        <v>9</v>
      </c>
      <c r="H95" s="1" t="s">
        <v>9</v>
      </c>
      <c r="I95" s="1" t="s">
        <v>9</v>
      </c>
      <c r="J95" s="1" t="s">
        <v>9</v>
      </c>
      <c r="K95" s="1">
        <v>8</v>
      </c>
      <c r="L95" s="1" t="s">
        <v>9</v>
      </c>
      <c r="M95" s="1" t="s">
        <v>9</v>
      </c>
      <c r="N95" s="1" t="s">
        <v>9</v>
      </c>
      <c r="O95" s="1" t="s">
        <v>9</v>
      </c>
      <c r="P95" s="1" t="s">
        <v>9</v>
      </c>
      <c r="Q95" s="1" t="s">
        <v>9</v>
      </c>
      <c r="R95" s="1" t="s">
        <v>9</v>
      </c>
      <c r="S95" s="1" t="s">
        <v>9</v>
      </c>
      <c r="T95" s="1" t="s">
        <v>9</v>
      </c>
      <c r="U95" s="1" t="s">
        <v>9</v>
      </c>
      <c r="V95" s="1" t="s">
        <v>9</v>
      </c>
      <c r="W95" s="1" t="s">
        <v>9</v>
      </c>
      <c r="X95" s="1" t="s">
        <v>9</v>
      </c>
      <c r="Y95" s="1">
        <v>8</v>
      </c>
      <c r="Z95" s="1">
        <v>1</v>
      </c>
      <c r="AA95" s="1">
        <v>1</v>
      </c>
      <c r="AB95" s="1">
        <v>0</v>
      </c>
      <c r="AC95" s="1">
        <v>0</v>
      </c>
      <c r="AE95">
        <f t="shared" si="13"/>
        <v>0</v>
      </c>
      <c r="AF95">
        <f t="shared" si="14"/>
        <v>1</v>
      </c>
      <c r="AG95">
        <f t="shared" si="15"/>
        <v>0</v>
      </c>
      <c r="AH95">
        <f t="shared" si="16"/>
        <v>0</v>
      </c>
      <c r="AI95">
        <f t="shared" si="9"/>
        <v>1</v>
      </c>
      <c r="AK95" s="1" t="s">
        <v>148</v>
      </c>
      <c r="AL95" s="43">
        <f t="shared" si="10"/>
        <v>0</v>
      </c>
      <c r="AM95" s="43">
        <f t="shared" si="11"/>
        <v>0</v>
      </c>
      <c r="AN95" s="43">
        <f t="shared" si="12"/>
        <v>0</v>
      </c>
      <c r="AO95" s="43">
        <f t="shared" si="17"/>
        <v>1</v>
      </c>
    </row>
    <row r="96" spans="1:41" x14ac:dyDescent="0.25">
      <c r="A96" s="1" t="s">
        <v>149</v>
      </c>
      <c r="B96" s="1" t="s">
        <v>147</v>
      </c>
      <c r="C96" s="1" t="s">
        <v>150</v>
      </c>
      <c r="D96" s="1" t="s">
        <v>9</v>
      </c>
      <c r="E96" s="1">
        <v>1</v>
      </c>
      <c r="F96" s="1">
        <v>1</v>
      </c>
      <c r="G96" s="1">
        <v>-8</v>
      </c>
      <c r="H96" s="1">
        <v>-5</v>
      </c>
      <c r="I96" s="1">
        <v>8</v>
      </c>
      <c r="J96" s="1">
        <v>-1</v>
      </c>
      <c r="K96" s="1">
        <v>-7</v>
      </c>
      <c r="L96" s="1">
        <v>-2</v>
      </c>
      <c r="M96" s="1">
        <v>2</v>
      </c>
      <c r="N96" s="1">
        <v>-10</v>
      </c>
      <c r="O96" s="1">
        <v>2</v>
      </c>
      <c r="P96" s="1">
        <v>-7</v>
      </c>
      <c r="Q96" s="1">
        <v>-11</v>
      </c>
      <c r="R96" s="1">
        <v>-2</v>
      </c>
      <c r="S96" s="1">
        <v>-10</v>
      </c>
      <c r="T96" s="1">
        <v>-1</v>
      </c>
      <c r="U96" s="1">
        <v>-24</v>
      </c>
      <c r="V96" s="1" t="s">
        <v>9</v>
      </c>
      <c r="W96" s="1" t="s">
        <v>9</v>
      </c>
      <c r="X96" s="1" t="s">
        <v>9</v>
      </c>
      <c r="Y96" s="1">
        <v>-74</v>
      </c>
      <c r="Z96" s="1">
        <v>17</v>
      </c>
      <c r="AA96" s="1">
        <v>5</v>
      </c>
      <c r="AB96" s="1">
        <v>0</v>
      </c>
      <c r="AC96" s="1">
        <v>12</v>
      </c>
      <c r="AE96">
        <f t="shared" si="13"/>
        <v>0</v>
      </c>
      <c r="AF96">
        <f t="shared" si="14"/>
        <v>0</v>
      </c>
      <c r="AG96">
        <f t="shared" si="15"/>
        <v>0</v>
      </c>
      <c r="AH96">
        <f t="shared" si="16"/>
        <v>17</v>
      </c>
      <c r="AI96">
        <f t="shared" si="9"/>
        <v>17</v>
      </c>
      <c r="AK96" s="1" t="s">
        <v>150</v>
      </c>
      <c r="AL96" s="43">
        <f t="shared" si="10"/>
        <v>0</v>
      </c>
      <c r="AM96" s="43">
        <f t="shared" si="11"/>
        <v>17</v>
      </c>
      <c r="AN96" s="43">
        <f t="shared" si="12"/>
        <v>0</v>
      </c>
      <c r="AO96" s="43">
        <f t="shared" si="17"/>
        <v>0</v>
      </c>
    </row>
    <row r="97" spans="1:41" x14ac:dyDescent="0.25">
      <c r="A97" s="1" t="s">
        <v>948</v>
      </c>
      <c r="B97" s="1" t="s">
        <v>949</v>
      </c>
      <c r="C97" s="1" t="s">
        <v>950</v>
      </c>
      <c r="D97" s="1">
        <v>-8</v>
      </c>
      <c r="E97" s="1">
        <v>8</v>
      </c>
      <c r="F97" s="1">
        <v>0</v>
      </c>
      <c r="G97" s="1">
        <v>-1</v>
      </c>
      <c r="H97" s="1">
        <v>18</v>
      </c>
      <c r="I97" s="1">
        <v>-9</v>
      </c>
      <c r="J97" s="1">
        <v>0</v>
      </c>
      <c r="K97" s="1">
        <v>-12</v>
      </c>
      <c r="L97" s="1">
        <v>0</v>
      </c>
      <c r="M97" s="1">
        <v>12</v>
      </c>
      <c r="N97" s="1" t="s">
        <v>9</v>
      </c>
      <c r="O97" s="1">
        <v>4</v>
      </c>
      <c r="P97" s="1">
        <v>-6</v>
      </c>
      <c r="Q97" s="1">
        <v>-19</v>
      </c>
      <c r="R97" s="1">
        <v>-6</v>
      </c>
      <c r="S97" s="1">
        <v>-6</v>
      </c>
      <c r="T97" s="1">
        <v>3</v>
      </c>
      <c r="U97" s="1">
        <v>7</v>
      </c>
      <c r="V97" s="1" t="s">
        <v>9</v>
      </c>
      <c r="W97" s="1" t="s">
        <v>9</v>
      </c>
      <c r="X97" s="1" t="s">
        <v>9</v>
      </c>
      <c r="Y97" s="1">
        <v>-15</v>
      </c>
      <c r="Z97" s="1">
        <v>17</v>
      </c>
      <c r="AA97" s="1">
        <v>6</v>
      </c>
      <c r="AB97" s="1">
        <v>3</v>
      </c>
      <c r="AC97" s="1">
        <v>8</v>
      </c>
      <c r="AE97">
        <f t="shared" si="13"/>
        <v>8</v>
      </c>
      <c r="AF97">
        <f t="shared" si="14"/>
        <v>3</v>
      </c>
      <c r="AG97">
        <f t="shared" si="15"/>
        <v>6</v>
      </c>
      <c r="AH97">
        <f t="shared" si="16"/>
        <v>0</v>
      </c>
      <c r="AI97">
        <f t="shared" si="9"/>
        <v>17</v>
      </c>
      <c r="AK97" s="1" t="s">
        <v>950</v>
      </c>
      <c r="AL97" s="43">
        <f t="shared" si="10"/>
        <v>0</v>
      </c>
      <c r="AM97" s="43">
        <f t="shared" si="11"/>
        <v>0</v>
      </c>
      <c r="AN97" s="43">
        <f t="shared" si="12"/>
        <v>11</v>
      </c>
      <c r="AO97" s="43">
        <f t="shared" si="17"/>
        <v>6</v>
      </c>
    </row>
    <row r="98" spans="1:41" x14ac:dyDescent="0.25">
      <c r="A98" s="1" t="s">
        <v>104</v>
      </c>
      <c r="B98" s="1" t="s">
        <v>1067</v>
      </c>
      <c r="C98" s="1" t="s">
        <v>1039</v>
      </c>
      <c r="D98" s="1" t="s">
        <v>9</v>
      </c>
      <c r="E98" s="1" t="s">
        <v>9</v>
      </c>
      <c r="F98" s="1" t="s">
        <v>9</v>
      </c>
      <c r="G98" s="1" t="s">
        <v>9</v>
      </c>
      <c r="H98" s="1" t="s">
        <v>9</v>
      </c>
      <c r="I98" s="1" t="s">
        <v>9</v>
      </c>
      <c r="J98" s="1" t="s">
        <v>9</v>
      </c>
      <c r="K98" s="1" t="s">
        <v>9</v>
      </c>
      <c r="L98" s="1" t="s">
        <v>9</v>
      </c>
      <c r="M98" s="1" t="s">
        <v>9</v>
      </c>
      <c r="N98" s="1" t="s">
        <v>9</v>
      </c>
      <c r="O98" s="1">
        <v>2</v>
      </c>
      <c r="P98" s="1">
        <v>-2</v>
      </c>
      <c r="Q98" s="1">
        <v>-7</v>
      </c>
      <c r="R98" s="1">
        <v>-4</v>
      </c>
      <c r="S98" s="1">
        <v>-12</v>
      </c>
      <c r="T98" s="1">
        <v>2</v>
      </c>
      <c r="U98" s="1" t="s">
        <v>9</v>
      </c>
      <c r="V98" s="1" t="s">
        <v>9</v>
      </c>
      <c r="W98" s="1" t="s">
        <v>9</v>
      </c>
      <c r="X98" s="1" t="s">
        <v>9</v>
      </c>
      <c r="Y98" s="1">
        <v>-21</v>
      </c>
      <c r="Z98" s="1">
        <v>6</v>
      </c>
      <c r="AA98" s="1">
        <v>2</v>
      </c>
      <c r="AB98" s="1">
        <v>0</v>
      </c>
      <c r="AC98" s="1">
        <v>4</v>
      </c>
      <c r="AE98">
        <f t="shared" si="13"/>
        <v>2</v>
      </c>
      <c r="AF98">
        <f t="shared" si="14"/>
        <v>3</v>
      </c>
      <c r="AG98">
        <f t="shared" si="15"/>
        <v>1</v>
      </c>
      <c r="AH98">
        <f t="shared" si="16"/>
        <v>0</v>
      </c>
      <c r="AI98">
        <f t="shared" si="9"/>
        <v>6</v>
      </c>
      <c r="AK98" s="1" t="s">
        <v>1039</v>
      </c>
      <c r="AL98" s="43">
        <f t="shared" si="10"/>
        <v>0</v>
      </c>
      <c r="AM98" s="43">
        <f t="shared" si="11"/>
        <v>0</v>
      </c>
      <c r="AN98" s="43">
        <f t="shared" si="12"/>
        <v>0</v>
      </c>
      <c r="AO98" s="43">
        <f t="shared" si="17"/>
        <v>6</v>
      </c>
    </row>
    <row r="99" spans="1:41" x14ac:dyDescent="0.25">
      <c r="A99" s="1" t="s">
        <v>77</v>
      </c>
      <c r="B99" s="1" t="s">
        <v>1068</v>
      </c>
      <c r="C99" s="1" t="s">
        <v>1038</v>
      </c>
      <c r="D99" s="1">
        <v>-8</v>
      </c>
      <c r="E99" s="1">
        <v>11</v>
      </c>
      <c r="F99" s="1">
        <v>-22</v>
      </c>
      <c r="G99" s="1">
        <v>-6</v>
      </c>
      <c r="H99" s="1">
        <v>-10</v>
      </c>
      <c r="I99" s="1">
        <v>-1</v>
      </c>
      <c r="J99" s="1">
        <v>10</v>
      </c>
      <c r="K99" s="1">
        <v>9</v>
      </c>
      <c r="L99" s="1">
        <v>-11</v>
      </c>
      <c r="M99" s="1">
        <v>-7</v>
      </c>
      <c r="N99" s="1">
        <v>2</v>
      </c>
      <c r="O99" s="1">
        <v>14</v>
      </c>
      <c r="P99" s="1">
        <v>17</v>
      </c>
      <c r="Q99" s="1">
        <v>17</v>
      </c>
      <c r="R99" s="1">
        <v>-11</v>
      </c>
      <c r="S99" s="1">
        <v>-1</v>
      </c>
      <c r="T99" s="1">
        <v>-5</v>
      </c>
      <c r="U99" s="1">
        <v>-12</v>
      </c>
      <c r="V99" s="1" t="s">
        <v>9</v>
      </c>
      <c r="W99" s="1" t="s">
        <v>9</v>
      </c>
      <c r="X99" s="1" t="s">
        <v>9</v>
      </c>
      <c r="Y99" s="1">
        <v>-14</v>
      </c>
      <c r="Z99" s="1">
        <v>18</v>
      </c>
      <c r="AA99" s="1">
        <v>7</v>
      </c>
      <c r="AB99" s="1">
        <v>0</v>
      </c>
      <c r="AC99" s="1">
        <v>11</v>
      </c>
      <c r="AE99">
        <f t="shared" si="13"/>
        <v>0</v>
      </c>
      <c r="AF99">
        <f t="shared" si="14"/>
        <v>7</v>
      </c>
      <c r="AG99">
        <f t="shared" si="15"/>
        <v>10</v>
      </c>
      <c r="AH99">
        <f t="shared" si="16"/>
        <v>1</v>
      </c>
      <c r="AI99">
        <f t="shared" si="9"/>
        <v>18</v>
      </c>
      <c r="AK99" s="1" t="s">
        <v>1038</v>
      </c>
      <c r="AL99" s="43">
        <f t="shared" si="10"/>
        <v>0</v>
      </c>
      <c r="AM99" s="43">
        <f t="shared" si="11"/>
        <v>18</v>
      </c>
      <c r="AN99" s="43">
        <f t="shared" si="12"/>
        <v>0</v>
      </c>
      <c r="AO99" s="43">
        <f t="shared" si="17"/>
        <v>0</v>
      </c>
    </row>
    <row r="100" spans="1:41" x14ac:dyDescent="0.25">
      <c r="A100" s="1" t="s">
        <v>151</v>
      </c>
      <c r="B100" s="1" t="s">
        <v>152</v>
      </c>
      <c r="C100" s="1" t="s">
        <v>153</v>
      </c>
      <c r="D100" s="1" t="s">
        <v>9</v>
      </c>
      <c r="E100" s="1" t="s">
        <v>9</v>
      </c>
      <c r="F100" s="1" t="s">
        <v>9</v>
      </c>
      <c r="G100" s="1" t="s">
        <v>9</v>
      </c>
      <c r="H100" s="1">
        <v>-11</v>
      </c>
      <c r="I100" s="1" t="s">
        <v>9</v>
      </c>
      <c r="J100" s="1" t="s">
        <v>9</v>
      </c>
      <c r="K100" s="1" t="s">
        <v>9</v>
      </c>
      <c r="L100" s="1" t="s">
        <v>9</v>
      </c>
      <c r="M100" s="1" t="s">
        <v>9</v>
      </c>
      <c r="N100" s="1" t="s">
        <v>9</v>
      </c>
      <c r="O100" s="1" t="s">
        <v>9</v>
      </c>
      <c r="P100" s="1" t="s">
        <v>9</v>
      </c>
      <c r="Q100" s="1" t="s">
        <v>9</v>
      </c>
      <c r="R100" s="1" t="s">
        <v>9</v>
      </c>
      <c r="S100" s="1" t="s">
        <v>9</v>
      </c>
      <c r="T100" s="1" t="s">
        <v>9</v>
      </c>
      <c r="U100" s="1" t="s">
        <v>9</v>
      </c>
      <c r="V100" s="1" t="s">
        <v>9</v>
      </c>
      <c r="W100" s="1" t="s">
        <v>9</v>
      </c>
      <c r="X100" s="1" t="s">
        <v>9</v>
      </c>
      <c r="Y100" s="1">
        <v>-11</v>
      </c>
      <c r="Z100" s="1">
        <v>1</v>
      </c>
      <c r="AA100" s="1">
        <v>0</v>
      </c>
      <c r="AB100" s="1">
        <v>0</v>
      </c>
      <c r="AC100" s="1">
        <v>1</v>
      </c>
      <c r="AE100">
        <f t="shared" si="13"/>
        <v>0</v>
      </c>
      <c r="AF100">
        <f t="shared" si="14"/>
        <v>0</v>
      </c>
      <c r="AG100">
        <f t="shared" si="15"/>
        <v>0</v>
      </c>
      <c r="AH100">
        <f t="shared" si="16"/>
        <v>1</v>
      </c>
      <c r="AI100">
        <f t="shared" si="9"/>
        <v>1</v>
      </c>
      <c r="AK100" s="1" t="s">
        <v>153</v>
      </c>
      <c r="AL100" s="43">
        <f t="shared" si="10"/>
        <v>0</v>
      </c>
      <c r="AM100" s="43">
        <f t="shared" si="11"/>
        <v>0</v>
      </c>
      <c r="AN100" s="43">
        <f t="shared" si="12"/>
        <v>0</v>
      </c>
      <c r="AO100" s="43">
        <f t="shared" si="17"/>
        <v>1</v>
      </c>
    </row>
    <row r="101" spans="1:41" x14ac:dyDescent="0.25">
      <c r="A101" s="1" t="s">
        <v>169</v>
      </c>
      <c r="B101" s="1" t="s">
        <v>174</v>
      </c>
      <c r="C101" s="1" t="s">
        <v>739</v>
      </c>
      <c r="D101" s="1">
        <v>-14</v>
      </c>
      <c r="E101" s="1">
        <v>17</v>
      </c>
      <c r="F101" s="1">
        <v>-16</v>
      </c>
      <c r="G101" s="1">
        <v>3</v>
      </c>
      <c r="H101" s="1">
        <v>-1</v>
      </c>
      <c r="I101" s="1">
        <v>-7</v>
      </c>
      <c r="J101" s="1">
        <v>-1</v>
      </c>
      <c r="K101" s="1">
        <v>8</v>
      </c>
      <c r="L101" s="1">
        <v>-5</v>
      </c>
      <c r="M101" s="1">
        <v>-7</v>
      </c>
      <c r="N101" s="1">
        <v>-2</v>
      </c>
      <c r="O101" s="1">
        <v>8</v>
      </c>
      <c r="P101" s="1">
        <v>20</v>
      </c>
      <c r="Q101" s="1">
        <v>-4</v>
      </c>
      <c r="R101" s="1">
        <v>-13</v>
      </c>
      <c r="S101" s="1">
        <v>-3</v>
      </c>
      <c r="T101" s="1">
        <v>1</v>
      </c>
      <c r="U101" s="1">
        <v>1</v>
      </c>
      <c r="V101" s="1" t="s">
        <v>9</v>
      </c>
      <c r="W101" s="1" t="s">
        <v>9</v>
      </c>
      <c r="X101" s="1" t="s">
        <v>9</v>
      </c>
      <c r="Y101" s="1">
        <v>-15</v>
      </c>
      <c r="Z101" s="1">
        <v>18</v>
      </c>
      <c r="AA101" s="1">
        <v>7</v>
      </c>
      <c r="AB101" s="1">
        <v>0</v>
      </c>
      <c r="AC101" s="1">
        <v>11</v>
      </c>
      <c r="AE101">
        <f t="shared" si="13"/>
        <v>18</v>
      </c>
      <c r="AF101">
        <f t="shared" si="14"/>
        <v>0</v>
      </c>
      <c r="AG101">
        <f t="shared" si="15"/>
        <v>0</v>
      </c>
      <c r="AH101">
        <f t="shared" si="16"/>
        <v>0</v>
      </c>
      <c r="AI101">
        <f t="shared" si="9"/>
        <v>18</v>
      </c>
      <c r="AK101" s="1" t="s">
        <v>739</v>
      </c>
      <c r="AL101" s="43">
        <f t="shared" si="10"/>
        <v>18</v>
      </c>
      <c r="AM101" s="43">
        <f t="shared" si="11"/>
        <v>0</v>
      </c>
      <c r="AN101" s="43">
        <f t="shared" si="12"/>
        <v>0</v>
      </c>
      <c r="AO101" s="43">
        <f t="shared" si="17"/>
        <v>0</v>
      </c>
    </row>
    <row r="102" spans="1:41" x14ac:dyDescent="0.25">
      <c r="A102" s="1" t="s">
        <v>169</v>
      </c>
      <c r="B102" s="1" t="s">
        <v>189</v>
      </c>
      <c r="C102" s="1" t="s">
        <v>255</v>
      </c>
      <c r="D102" s="1">
        <v>-14</v>
      </c>
      <c r="E102" s="1">
        <v>17</v>
      </c>
      <c r="F102" s="1">
        <v>-16</v>
      </c>
      <c r="G102" s="1">
        <v>3</v>
      </c>
      <c r="H102" s="1">
        <v>-1</v>
      </c>
      <c r="I102" s="1">
        <v>-7</v>
      </c>
      <c r="J102" s="1">
        <v>10</v>
      </c>
      <c r="K102" s="1">
        <v>8</v>
      </c>
      <c r="L102" s="1">
        <v>-5</v>
      </c>
      <c r="M102" s="1">
        <v>-7</v>
      </c>
      <c r="N102" s="1">
        <v>14</v>
      </c>
      <c r="O102" s="1">
        <v>-4</v>
      </c>
      <c r="P102" s="1">
        <v>7</v>
      </c>
      <c r="Q102" s="1">
        <v>0</v>
      </c>
      <c r="R102" s="1">
        <v>-4</v>
      </c>
      <c r="S102" s="1">
        <v>-12</v>
      </c>
      <c r="T102" s="1">
        <v>1</v>
      </c>
      <c r="U102" s="1">
        <v>4</v>
      </c>
      <c r="V102" s="1" t="s">
        <v>9</v>
      </c>
      <c r="W102" s="1" t="s">
        <v>9</v>
      </c>
      <c r="X102" s="1" t="s">
        <v>9</v>
      </c>
      <c r="Y102" s="1">
        <v>-6</v>
      </c>
      <c r="Z102" s="1">
        <v>18</v>
      </c>
      <c r="AA102" s="1">
        <v>8</v>
      </c>
      <c r="AB102" s="1">
        <v>1</v>
      </c>
      <c r="AC102" s="1">
        <v>9</v>
      </c>
      <c r="AE102">
        <f t="shared" si="13"/>
        <v>8</v>
      </c>
      <c r="AF102">
        <f>IF(ISERROR(VLOOKUP($C102,$A$114:$C$194,3,FALSE)=2),0,IF(VLOOKUP($C102,$A$114:$C$194,3,FALSE)=2,1,0))+IF(ISERROR(VLOOKUP($C102,$D$114:$F$194,3,FALSE)=2),0,IF(VLOOKUP($C102,$D$114:$F$194,3,FALSE)=2,1,0))+IF(ISERROR(VLOOKUP($C102,$G$114:$I$194,3,FALSE)=2),0,IF(VLOOKUP($C102,$G$114:$I$194,3,FALSE)=2,1,0))+IF(ISERROR(VLOOKUP($C102,$J$114:$L$194,3,FALSE)=2),0,IF(VLOOKUP($C102,$J$114:$L$194,3,FALSE)=2,1,0))+IF(ISERROR(VLOOKUP($C102,$M$114:$O$194,3,FALSE)=2),0,IF(VLOOKUP($C102,$M$114:$O$194,3,FALSE)=2,1,0))+IF(ISERROR(VLOOKUP($C102,$P$114:$R$194,3,FALSE)=2),0,IF(VLOOKUP($C102,$P$114:$R$194,3,FALSE)=2,1,0))+IF(ISERROR(VLOOKUP($C102,$S$114:$U$194,3,FALSE)=2),0,IF(VLOOKUP($C102,$S$114:$U$194,3,FALSE)=2,1,0))+IF(ISERROR(VLOOKUP($C102,$V$114:$X$194,3,FALSE)=2),0,IF(VLOOKUP($C102,$V$114:$X$194,3,FALSE)=2,1,0))+IF(ISERROR(VLOOKUP($C102,$Y$114:$AA$194,3,FALSE)=2),0,IF(VLOOKUP($C102,$Y$114:$AA$194,3,FALSE)=2,1,0))+IF(ISERROR(VLOOKUP($C102,$AB$114:$AD$194,3,FALSE)=2),0,IF(VLOOKUP($C102,$AB$114:$AD$194,3,FALSE)=2,1,0))+IF(ISERROR(VLOOKUP($C102,$AE$114:$AG$194,3,FALSE)=2),0,IF(VLOOKUP($C102,$AE$114:$AG$194,3,FALSE)=2,1,0))+IF(ISERROR(VLOOKUP($C102,$AH$114:$AJ$194,3,FALSE)=2),0,IF(VLOOKUP($C102,$AH$114:$AJ$194,3,FALSE)=2,1,0))+IF(ISERROR(VLOOKUP($C102,$AK$114:$AM$194,3,FALSE)=2),0,IF(VLOOKUP($C102,$AK$114:$AM$194,3,FALSE)=2,1,0))+IF(ISERROR(VLOOKUP($C102,$AN$114:$AP$194,3,FALSE)=2),0,IF(VLOOKUP($C102,$AN$114:$AP$194,3,FALSE)=2,1,0))+IF(ISERROR(VLOOKUP($C102,$AQ$114:$AS$194,3,FALSE)=2),0,IF(VLOOKUP($C102,$AQ$114:$AS$194,3,FALSE)=2,1,0))+IF(ISERROR(VLOOKUP($C102,$AT$114:$AV$194,3,FALSE)=2),0,IF(VLOOKUP($C102,$AT$114:$AV$194,3,FALSE)=2,1,0))+IF(ISERROR(VLOOKUP($C102,$AW$114:$AY$194,3,FALSE)=2),0,IF(VLOOKUP($C102,$AW$114:$AY$194,3,FALSE)=2,1,0))+IF(ISERROR(VLOOKUP($C102,$AZ$114:$BB$194,3,FALSE)=2),0,IF(VLOOKUP($C102,$AZ$114:$BB$194,3,FALSE)=2,1,0))+IF(ISERROR(VLOOKUP($C102,$BC$114:$BE$194,3,FALSE)=2),0,IF(VLOOKUP($C102,$BC$114:$BE$194,3,FALSE)=2,1,0))+IF(ISERROR(VLOOKUP($C102,$BF$114:$BH$194,3,FALSE)=2),0,IF(VLOOKUP($C102,$BF$114:$BH$194,3,FALSE)=2,1,0))+IF(ISERROR(VLOOKUP($C102,$BI$114:$BK$194,3,FALSE)=2),0,IF(VLOOKUP($C102,$BI$114:$BK$194,3,FALSE)=2,1,0))</f>
        <v>9</v>
      </c>
      <c r="AG102">
        <f t="shared" si="15"/>
        <v>1</v>
      </c>
      <c r="AH102">
        <f t="shared" si="16"/>
        <v>0</v>
      </c>
      <c r="AI102">
        <f t="shared" si="9"/>
        <v>18</v>
      </c>
      <c r="AK102" s="1" t="s">
        <v>255</v>
      </c>
      <c r="AL102" s="43">
        <f t="shared" si="10"/>
        <v>18</v>
      </c>
      <c r="AM102" s="43">
        <f t="shared" si="11"/>
        <v>0</v>
      </c>
      <c r="AN102" s="43">
        <f t="shared" si="12"/>
        <v>0</v>
      </c>
      <c r="AO102" s="43">
        <f t="shared" si="17"/>
        <v>0</v>
      </c>
    </row>
    <row r="103" spans="1:41" x14ac:dyDescent="0.25">
      <c r="A103" s="1" t="s">
        <v>169</v>
      </c>
      <c r="B103" s="1" t="s">
        <v>200</v>
      </c>
      <c r="C103" s="1" t="s">
        <v>797</v>
      </c>
      <c r="D103" s="1">
        <v>-2</v>
      </c>
      <c r="E103" s="1">
        <v>11</v>
      </c>
      <c r="F103" s="1">
        <v>-22</v>
      </c>
      <c r="G103" s="1">
        <v>-6</v>
      </c>
      <c r="H103" s="1">
        <v>-10</v>
      </c>
      <c r="I103" s="1">
        <v>-1</v>
      </c>
      <c r="J103" s="1">
        <v>10</v>
      </c>
      <c r="K103" s="1">
        <v>9</v>
      </c>
      <c r="L103" s="1">
        <v>-11</v>
      </c>
      <c r="M103" s="1">
        <v>-7</v>
      </c>
      <c r="N103" s="1">
        <v>2</v>
      </c>
      <c r="O103" s="1">
        <v>14</v>
      </c>
      <c r="P103" s="1">
        <v>17</v>
      </c>
      <c r="Q103" s="1">
        <v>17</v>
      </c>
      <c r="R103" s="1">
        <v>-11</v>
      </c>
      <c r="S103" s="1">
        <v>-1</v>
      </c>
      <c r="T103" s="1">
        <v>-5</v>
      </c>
      <c r="U103" s="1">
        <v>-12</v>
      </c>
      <c r="V103" s="1" t="s">
        <v>9</v>
      </c>
      <c r="W103" s="1" t="s">
        <v>9</v>
      </c>
      <c r="X103" s="1" t="s">
        <v>9</v>
      </c>
      <c r="Y103" s="1">
        <v>-8</v>
      </c>
      <c r="Z103" s="1">
        <v>18</v>
      </c>
      <c r="AA103" s="1">
        <v>7</v>
      </c>
      <c r="AB103" s="1">
        <v>0</v>
      </c>
      <c r="AC103" s="1">
        <v>11</v>
      </c>
      <c r="AE103">
        <f t="shared" si="13"/>
        <v>0</v>
      </c>
      <c r="AF103">
        <f>IF(ISERROR(VLOOKUP($C103,$A$114:$C$194,3,FALSE)=2),0,IF(VLOOKUP($C103,$A$114:$C$194,3,FALSE)=2,1,0))+IF(ISERROR(VLOOKUP($C103,$D$114:$F$194,3,FALSE)=2),0,IF(VLOOKUP($C103,$D$114:$F$194,3,FALSE)=2,1,0))+IF(ISERROR(VLOOKUP($C103,$G$114:$I$194,3,FALSE)=2),0,IF(VLOOKUP($C103,$G$114:$I$194,3,FALSE)=2,1,0))+IF(ISERROR(VLOOKUP($C103,$J$114:$L$194,3,FALSE)=2),0,IF(VLOOKUP($C103,$J$114:$L$194,3,FALSE)=2,1,0))+IF(ISERROR(VLOOKUP($C103,$M$114:$O$194,3,FALSE)=2),0,IF(VLOOKUP($C103,$M$114:$O$194,3,FALSE)=2,1,0))+IF(ISERROR(VLOOKUP($C103,$P$114:$R$194,3,FALSE)=2),0,IF(VLOOKUP($C103,$P$114:$R$194,3,FALSE)=2,1,0))+IF(ISERROR(VLOOKUP($C103,$S$114:$U$194,3,FALSE)=2),0,IF(VLOOKUP($C103,$S$114:$U$194,3,FALSE)=2,1,0))+IF(ISERROR(VLOOKUP($C103,$V$114:$X$194,3,FALSE)=2),0,IF(VLOOKUP($C103,$V$114:$X$194,3,FALSE)=2,1,0))+IF(ISERROR(VLOOKUP($C103,$Y$114:$AA$194,3,FALSE)=2),0,IF(VLOOKUP($C103,$Y$114:$AA$194,3,FALSE)=2,1,0))+IF(ISERROR(VLOOKUP($C103,$AB$114:$AD$194,3,FALSE)=2),0,IF(VLOOKUP($C103,$AB$114:$AD$194,3,FALSE)=2,1,0))+IF(ISERROR(VLOOKUP($C103,$AE$114:$AG$194,3,FALSE)=2),0,IF(VLOOKUP($C103,$AE$114:$AG$194,3,FALSE)=2,1,0))+IF(ISERROR(VLOOKUP($C103,$AH$114:$AJ$194,3,FALSE)=2),0,IF(VLOOKUP($C103,$AH$114:$AJ$194,3,FALSE)=2,1,0))+IF(ISERROR(VLOOKUP($C103,$AK$114:$AM$194,3,FALSE)=2),0,IF(VLOOKUP($C103,$AK$114:$AM$194,3,FALSE)=2,1,0))+IF(ISERROR(VLOOKUP($C103,$AN$114:$AP$194,3,FALSE)=2),0,IF(VLOOKUP($C103,$AN$114:$AP$194,3,FALSE)=2,1,0))+IF(ISERROR(VLOOKUP($C103,$AQ$114:$AS$194,3,FALSE)=2),0,IF(VLOOKUP($C103,$AQ$114:$AS$194,3,FALSE)=2,1,0))+IF(ISERROR(VLOOKUP($C103,$AT$114:$AV$194,3,FALSE)=2),0,IF(VLOOKUP($C103,$AT$114:$AV$194,3,FALSE)=2,1,0))+IF(ISERROR(VLOOKUP($C103,$AW$114:$AY$194,3,FALSE)=2),0,IF(VLOOKUP($C103,$AW$114:$AY$194,3,FALSE)=2,1,0))+IF(ISERROR(VLOOKUP($C103,$AZ$114:$BB$194,3,FALSE)=2),0,IF(VLOOKUP($C103,$AZ$114:$BB$194,3,FALSE)=2,1,0))+IF(ISERROR(VLOOKUP($C103,$BC$114:$BE$194,3,FALSE)=2),0,IF(VLOOKUP($C103,$BC$114:$BE$194,3,FALSE)=2,1,0))+IF(ISERROR(VLOOKUP($C103,$BF$114:$BH$194,3,FALSE)=2),0,IF(VLOOKUP($C103,$BF$114:$BH$194,3,FALSE)=2,1,0))+IF(ISERROR(VLOOKUP($C103,$BI$114:$BK$194,3,FALSE)=2),0,IF(VLOOKUP($C103,$BI$114:$BK$194,3,FALSE)=2,1,0))</f>
        <v>10</v>
      </c>
      <c r="AG103">
        <f t="shared" si="15"/>
        <v>8</v>
      </c>
      <c r="AH103">
        <f t="shared" si="16"/>
        <v>0</v>
      </c>
      <c r="AI103">
        <f t="shared" ref="AI103" si="18">SUM(AE103:AH103)</f>
        <v>18</v>
      </c>
      <c r="AK103" s="1" t="s">
        <v>797</v>
      </c>
      <c r="AL103" s="43">
        <f t="shared" si="10"/>
        <v>0</v>
      </c>
      <c r="AM103" s="43">
        <f t="shared" si="11"/>
        <v>18</v>
      </c>
      <c r="AN103" s="43">
        <f t="shared" si="12"/>
        <v>0</v>
      </c>
      <c r="AO103" s="43">
        <f t="shared" si="17"/>
        <v>0</v>
      </c>
    </row>
    <row r="114" spans="1:61" x14ac:dyDescent="0.25">
      <c r="A114" t="s">
        <v>835</v>
      </c>
      <c r="D114" t="s">
        <v>836</v>
      </c>
      <c r="G114" t="s">
        <v>837</v>
      </c>
      <c r="J114" t="s">
        <v>838</v>
      </c>
      <c r="M114" t="s">
        <v>839</v>
      </c>
      <c r="P114" t="s">
        <v>840</v>
      </c>
      <c r="S114" t="s">
        <v>841</v>
      </c>
      <c r="V114" t="s">
        <v>842</v>
      </c>
      <c r="Y114" t="s">
        <v>843</v>
      </c>
      <c r="AB114" t="s">
        <v>844</v>
      </c>
      <c r="AE114" t="s">
        <v>845</v>
      </c>
      <c r="AH114" t="s">
        <v>846</v>
      </c>
      <c r="AK114" t="s">
        <v>847</v>
      </c>
      <c r="AN114" t="s">
        <v>848</v>
      </c>
      <c r="AQ114" t="s">
        <v>849</v>
      </c>
      <c r="AT114" t="s">
        <v>850</v>
      </c>
      <c r="AW114" t="s">
        <v>851</v>
      </c>
      <c r="AZ114" t="s">
        <v>852</v>
      </c>
      <c r="BC114" t="s">
        <v>864</v>
      </c>
      <c r="BF114" t="s">
        <v>865</v>
      </c>
      <c r="BI114" t="s">
        <v>866</v>
      </c>
    </row>
    <row r="115" spans="1:61" x14ac:dyDescent="0.25">
      <c r="A115" t="s">
        <v>399</v>
      </c>
      <c r="B115">
        <v>-8</v>
      </c>
      <c r="C115">
        <v>1</v>
      </c>
      <c r="D115" t="s">
        <v>399</v>
      </c>
      <c r="E115">
        <v>-11</v>
      </c>
      <c r="F115">
        <v>1</v>
      </c>
      <c r="G115" t="s">
        <v>399</v>
      </c>
      <c r="H115">
        <v>1</v>
      </c>
      <c r="I115">
        <v>1</v>
      </c>
      <c r="J115" t="s">
        <v>399</v>
      </c>
      <c r="K115">
        <v>-11</v>
      </c>
      <c r="L115">
        <v>1</v>
      </c>
      <c r="M115" t="s">
        <v>399</v>
      </c>
      <c r="N115">
        <v>-1</v>
      </c>
      <c r="O115">
        <v>1</v>
      </c>
      <c r="P115" t="s">
        <v>399</v>
      </c>
      <c r="Q115">
        <v>-6</v>
      </c>
      <c r="R115">
        <v>1</v>
      </c>
      <c r="S115" t="s">
        <v>606</v>
      </c>
      <c r="T115">
        <v>10</v>
      </c>
      <c r="U115">
        <v>1</v>
      </c>
      <c r="V115" t="s">
        <v>399</v>
      </c>
      <c r="W115">
        <v>14</v>
      </c>
      <c r="X115">
        <v>1</v>
      </c>
      <c r="Y115" t="s">
        <v>399</v>
      </c>
      <c r="Z115">
        <v>-18</v>
      </c>
      <c r="AA115">
        <v>1</v>
      </c>
      <c r="AB115" t="s">
        <v>399</v>
      </c>
      <c r="AC115">
        <v>-2</v>
      </c>
      <c r="AD115">
        <v>1</v>
      </c>
      <c r="AE115" t="s">
        <v>255</v>
      </c>
      <c r="AF115">
        <v>14</v>
      </c>
      <c r="AG115">
        <v>1</v>
      </c>
      <c r="AH115" t="s">
        <v>255</v>
      </c>
      <c r="AI115">
        <v>-4</v>
      </c>
      <c r="AJ115">
        <v>1</v>
      </c>
      <c r="AK115" t="s">
        <v>255</v>
      </c>
      <c r="AL115">
        <v>7</v>
      </c>
      <c r="AM115">
        <v>1</v>
      </c>
      <c r="AN115" t="s">
        <v>255</v>
      </c>
      <c r="AO115">
        <v>0</v>
      </c>
      <c r="AP115">
        <v>1</v>
      </c>
      <c r="AQ115" t="s">
        <v>255</v>
      </c>
      <c r="AR115">
        <v>-4</v>
      </c>
      <c r="AS115">
        <v>1</v>
      </c>
      <c r="AT115" t="s">
        <v>255</v>
      </c>
      <c r="AU115">
        <v>-12</v>
      </c>
      <c r="AV115">
        <v>1</v>
      </c>
      <c r="AW115" t="s">
        <v>255</v>
      </c>
      <c r="AX115">
        <v>1</v>
      </c>
      <c r="AY115">
        <v>1</v>
      </c>
      <c r="AZ115" t="s">
        <v>255</v>
      </c>
      <c r="BA115">
        <v>4</v>
      </c>
      <c r="BB115">
        <v>1</v>
      </c>
    </row>
    <row r="116" spans="1:61" x14ac:dyDescent="0.25">
      <c r="A116" t="s">
        <v>606</v>
      </c>
      <c r="B116">
        <v>-8</v>
      </c>
      <c r="C116">
        <v>2</v>
      </c>
      <c r="D116" t="s">
        <v>606</v>
      </c>
      <c r="E116">
        <v>-11</v>
      </c>
      <c r="F116">
        <v>2</v>
      </c>
      <c r="G116" t="s">
        <v>1018</v>
      </c>
      <c r="H116">
        <v>1</v>
      </c>
      <c r="I116">
        <v>2</v>
      </c>
      <c r="J116" t="s">
        <v>1018</v>
      </c>
      <c r="K116">
        <v>-11</v>
      </c>
      <c r="L116">
        <v>2</v>
      </c>
      <c r="M116" t="s">
        <v>1018</v>
      </c>
      <c r="N116">
        <v>-1</v>
      </c>
      <c r="O116">
        <v>2</v>
      </c>
      <c r="P116" t="s">
        <v>1028</v>
      </c>
      <c r="Q116">
        <v>-6</v>
      </c>
      <c r="R116">
        <v>2</v>
      </c>
      <c r="S116" t="s">
        <v>255</v>
      </c>
      <c r="T116">
        <v>10</v>
      </c>
      <c r="U116">
        <v>2</v>
      </c>
      <c r="V116" t="s">
        <v>1018</v>
      </c>
      <c r="W116">
        <v>14</v>
      </c>
      <c r="X116">
        <v>2</v>
      </c>
      <c r="Y116" t="s">
        <v>1018</v>
      </c>
      <c r="Z116">
        <v>-18</v>
      </c>
      <c r="AA116">
        <v>2</v>
      </c>
      <c r="AB116" t="s">
        <v>1018</v>
      </c>
      <c r="AC116">
        <v>-2</v>
      </c>
      <c r="AD116">
        <v>2</v>
      </c>
      <c r="AE116" t="s">
        <v>82</v>
      </c>
      <c r="AF116">
        <v>14</v>
      </c>
      <c r="AG116">
        <v>2</v>
      </c>
      <c r="AH116" t="s">
        <v>82</v>
      </c>
      <c r="AI116">
        <v>-4</v>
      </c>
      <c r="AJ116">
        <v>2</v>
      </c>
      <c r="AK116" t="s">
        <v>82</v>
      </c>
      <c r="AL116">
        <v>7</v>
      </c>
      <c r="AM116">
        <v>2</v>
      </c>
      <c r="AN116" t="s">
        <v>82</v>
      </c>
      <c r="AO116">
        <v>0</v>
      </c>
      <c r="AP116">
        <v>2</v>
      </c>
      <c r="AQ116" t="s">
        <v>82</v>
      </c>
      <c r="AR116">
        <v>-4</v>
      </c>
      <c r="AS116">
        <v>2</v>
      </c>
      <c r="AT116" t="s">
        <v>82</v>
      </c>
      <c r="AU116">
        <v>-12</v>
      </c>
      <c r="AV116">
        <v>2</v>
      </c>
      <c r="AW116" t="s">
        <v>82</v>
      </c>
      <c r="AX116">
        <v>1</v>
      </c>
      <c r="AY116">
        <v>2</v>
      </c>
      <c r="AZ116" t="s">
        <v>82</v>
      </c>
      <c r="BA116">
        <v>4</v>
      </c>
      <c r="BB116">
        <v>2</v>
      </c>
    </row>
    <row r="117" spans="1:61" x14ac:dyDescent="0.25">
      <c r="A117" t="s">
        <v>614</v>
      </c>
      <c r="B117">
        <v>-8</v>
      </c>
      <c r="C117">
        <v>3</v>
      </c>
      <c r="D117" t="s">
        <v>614</v>
      </c>
      <c r="E117">
        <v>-11</v>
      </c>
      <c r="F117">
        <v>3</v>
      </c>
      <c r="G117" t="s">
        <v>73</v>
      </c>
      <c r="H117">
        <v>1</v>
      </c>
      <c r="I117">
        <v>3</v>
      </c>
      <c r="J117" t="s">
        <v>73</v>
      </c>
      <c r="K117">
        <v>-11</v>
      </c>
      <c r="L117">
        <v>3</v>
      </c>
      <c r="M117" t="s">
        <v>73</v>
      </c>
      <c r="N117">
        <v>-1</v>
      </c>
      <c r="O117">
        <v>3</v>
      </c>
      <c r="P117" t="s">
        <v>73</v>
      </c>
      <c r="Q117">
        <v>-6</v>
      </c>
      <c r="R117">
        <v>3</v>
      </c>
      <c r="S117" t="s">
        <v>503</v>
      </c>
      <c r="T117">
        <v>10</v>
      </c>
      <c r="U117">
        <v>3</v>
      </c>
      <c r="V117" t="s">
        <v>73</v>
      </c>
      <c r="W117">
        <v>14</v>
      </c>
      <c r="X117">
        <v>3</v>
      </c>
      <c r="Y117" t="s">
        <v>73</v>
      </c>
      <c r="Z117">
        <v>-18</v>
      </c>
      <c r="AA117">
        <v>3</v>
      </c>
      <c r="AB117" t="s">
        <v>614</v>
      </c>
      <c r="AC117">
        <v>-2</v>
      </c>
      <c r="AD117">
        <v>3</v>
      </c>
      <c r="AE117" t="s">
        <v>503</v>
      </c>
      <c r="AF117">
        <v>14</v>
      </c>
      <c r="AG117">
        <v>3</v>
      </c>
      <c r="AH117" t="s">
        <v>503</v>
      </c>
      <c r="AI117">
        <v>-4</v>
      </c>
      <c r="AJ117">
        <v>3</v>
      </c>
      <c r="AK117" t="s">
        <v>503</v>
      </c>
      <c r="AL117">
        <v>7</v>
      </c>
      <c r="AM117">
        <v>3</v>
      </c>
      <c r="AN117" t="s">
        <v>503</v>
      </c>
      <c r="AO117">
        <v>0</v>
      </c>
      <c r="AP117">
        <v>3</v>
      </c>
      <c r="AQ117" t="s">
        <v>503</v>
      </c>
      <c r="AR117">
        <v>-4</v>
      </c>
      <c r="AS117">
        <v>3</v>
      </c>
      <c r="AT117" t="s">
        <v>503</v>
      </c>
      <c r="AU117">
        <v>-12</v>
      </c>
      <c r="AV117">
        <v>3</v>
      </c>
      <c r="AW117" t="s">
        <v>1005</v>
      </c>
      <c r="AX117">
        <v>1</v>
      </c>
      <c r="AY117">
        <v>3</v>
      </c>
      <c r="AZ117" t="s">
        <v>503</v>
      </c>
      <c r="BA117">
        <v>4</v>
      </c>
      <c r="BB117">
        <v>3</v>
      </c>
    </row>
    <row r="118" spans="1:61" x14ac:dyDescent="0.25">
      <c r="A118" t="s">
        <v>1005</v>
      </c>
      <c r="B118">
        <v>-8</v>
      </c>
      <c r="C118">
        <v>4</v>
      </c>
      <c r="D118" t="s">
        <v>1005</v>
      </c>
      <c r="E118">
        <v>-11</v>
      </c>
      <c r="F118">
        <v>4</v>
      </c>
      <c r="G118" t="s">
        <v>1005</v>
      </c>
      <c r="H118">
        <v>1</v>
      </c>
      <c r="I118">
        <v>4</v>
      </c>
      <c r="J118" t="s">
        <v>1005</v>
      </c>
      <c r="K118">
        <v>-11</v>
      </c>
      <c r="L118">
        <v>4</v>
      </c>
      <c r="M118" t="s">
        <v>1005</v>
      </c>
      <c r="N118">
        <v>-1</v>
      </c>
      <c r="O118">
        <v>4</v>
      </c>
      <c r="P118" t="s">
        <v>1005</v>
      </c>
      <c r="Q118">
        <v>-6</v>
      </c>
      <c r="R118">
        <v>4</v>
      </c>
      <c r="S118" t="s">
        <v>1005</v>
      </c>
      <c r="T118">
        <v>10</v>
      </c>
      <c r="U118">
        <v>4</v>
      </c>
      <c r="V118" t="s">
        <v>1005</v>
      </c>
      <c r="W118">
        <v>14</v>
      </c>
      <c r="X118">
        <v>4</v>
      </c>
      <c r="Y118" t="s">
        <v>1005</v>
      </c>
      <c r="Z118">
        <v>-18</v>
      </c>
      <c r="AA118">
        <v>4</v>
      </c>
      <c r="AB118" t="s">
        <v>73</v>
      </c>
      <c r="AC118">
        <v>-2</v>
      </c>
      <c r="AD118">
        <v>4</v>
      </c>
      <c r="AE118" t="s">
        <v>1005</v>
      </c>
      <c r="AF118">
        <v>14</v>
      </c>
      <c r="AG118">
        <v>4</v>
      </c>
      <c r="AH118" t="s">
        <v>1005</v>
      </c>
      <c r="AI118">
        <v>-4</v>
      </c>
      <c r="AJ118">
        <v>4</v>
      </c>
      <c r="AK118" t="s">
        <v>1005</v>
      </c>
      <c r="AL118">
        <v>7</v>
      </c>
      <c r="AM118">
        <v>4</v>
      </c>
      <c r="AN118" t="s">
        <v>1005</v>
      </c>
      <c r="AO118">
        <v>0</v>
      </c>
      <c r="AP118">
        <v>4</v>
      </c>
      <c r="AQ118" t="s">
        <v>874</v>
      </c>
      <c r="AR118">
        <v>-4</v>
      </c>
      <c r="AS118">
        <v>4</v>
      </c>
      <c r="AT118" t="s">
        <v>1005</v>
      </c>
      <c r="AU118">
        <v>-12</v>
      </c>
      <c r="AV118">
        <v>4</v>
      </c>
      <c r="AW118" t="s">
        <v>503</v>
      </c>
      <c r="AX118">
        <v>1</v>
      </c>
      <c r="AY118">
        <v>4</v>
      </c>
      <c r="AZ118" t="s">
        <v>1005</v>
      </c>
      <c r="BA118">
        <v>4</v>
      </c>
      <c r="BB118">
        <v>4</v>
      </c>
    </row>
    <row r="119" spans="1:61" x14ac:dyDescent="0.25">
      <c r="A119" t="s">
        <v>739</v>
      </c>
      <c r="B119">
        <v>-14</v>
      </c>
      <c r="C119">
        <v>1</v>
      </c>
      <c r="D119" t="s">
        <v>739</v>
      </c>
      <c r="E119">
        <v>17</v>
      </c>
      <c r="F119">
        <v>1</v>
      </c>
      <c r="G119" t="s">
        <v>739</v>
      </c>
      <c r="H119">
        <v>-16</v>
      </c>
      <c r="I119">
        <v>1</v>
      </c>
      <c r="J119" t="s">
        <v>739</v>
      </c>
      <c r="K119">
        <v>3</v>
      </c>
      <c r="L119">
        <v>1</v>
      </c>
      <c r="M119" t="s">
        <v>739</v>
      </c>
      <c r="N119">
        <v>-1</v>
      </c>
      <c r="O119">
        <v>1</v>
      </c>
      <c r="P119" t="s">
        <v>739</v>
      </c>
      <c r="Q119">
        <v>-7</v>
      </c>
      <c r="R119">
        <v>1</v>
      </c>
      <c r="S119" t="s">
        <v>739</v>
      </c>
      <c r="T119">
        <v>-1</v>
      </c>
      <c r="U119">
        <v>1</v>
      </c>
      <c r="V119" t="s">
        <v>739</v>
      </c>
      <c r="W119">
        <v>8</v>
      </c>
      <c r="X119">
        <v>1</v>
      </c>
      <c r="Y119" t="s">
        <v>739</v>
      </c>
      <c r="Z119">
        <v>-5</v>
      </c>
      <c r="AA119">
        <v>1</v>
      </c>
      <c r="AB119" t="s">
        <v>739</v>
      </c>
      <c r="AC119">
        <v>-7</v>
      </c>
      <c r="AD119">
        <v>1</v>
      </c>
      <c r="AE119" t="s">
        <v>739</v>
      </c>
      <c r="AF119">
        <v>-2</v>
      </c>
      <c r="AG119">
        <v>1</v>
      </c>
      <c r="AH119" t="s">
        <v>739</v>
      </c>
      <c r="AI119">
        <v>8</v>
      </c>
      <c r="AJ119">
        <v>1</v>
      </c>
      <c r="AK119" t="s">
        <v>739</v>
      </c>
      <c r="AL119">
        <v>20</v>
      </c>
      <c r="AM119">
        <v>1</v>
      </c>
      <c r="AN119" t="s">
        <v>739</v>
      </c>
      <c r="AO119">
        <v>-4</v>
      </c>
      <c r="AP119">
        <v>1</v>
      </c>
      <c r="AQ119" t="s">
        <v>739</v>
      </c>
      <c r="AR119">
        <v>-13</v>
      </c>
      <c r="AS119">
        <v>1</v>
      </c>
      <c r="AT119" t="s">
        <v>739</v>
      </c>
      <c r="AU119">
        <v>-3</v>
      </c>
      <c r="AV119">
        <v>1</v>
      </c>
      <c r="AW119" t="s">
        <v>739</v>
      </c>
      <c r="AX119">
        <v>1</v>
      </c>
      <c r="AY119">
        <v>1</v>
      </c>
      <c r="AZ119" t="s">
        <v>739</v>
      </c>
      <c r="BA119">
        <v>1</v>
      </c>
      <c r="BB119">
        <v>1</v>
      </c>
    </row>
    <row r="120" spans="1:61" x14ac:dyDescent="0.25">
      <c r="A120" t="s">
        <v>255</v>
      </c>
      <c r="B120">
        <v>-14</v>
      </c>
      <c r="C120">
        <v>2</v>
      </c>
      <c r="D120" t="s">
        <v>255</v>
      </c>
      <c r="E120">
        <v>17</v>
      </c>
      <c r="F120">
        <v>2</v>
      </c>
      <c r="G120" t="s">
        <v>606</v>
      </c>
      <c r="H120">
        <v>-16</v>
      </c>
      <c r="I120">
        <v>2</v>
      </c>
      <c r="J120" t="s">
        <v>255</v>
      </c>
      <c r="K120">
        <v>3</v>
      </c>
      <c r="L120">
        <v>2</v>
      </c>
      <c r="M120" t="s">
        <v>255</v>
      </c>
      <c r="N120">
        <v>-1</v>
      </c>
      <c r="O120">
        <v>2</v>
      </c>
      <c r="P120" t="s">
        <v>255</v>
      </c>
      <c r="Q120">
        <v>-7</v>
      </c>
      <c r="R120">
        <v>2</v>
      </c>
      <c r="S120" t="s">
        <v>1025</v>
      </c>
      <c r="T120">
        <v>-1</v>
      </c>
      <c r="U120">
        <v>2</v>
      </c>
      <c r="V120" t="s">
        <v>255</v>
      </c>
      <c r="W120">
        <v>8</v>
      </c>
      <c r="X120">
        <v>2</v>
      </c>
      <c r="Y120" t="s">
        <v>255</v>
      </c>
      <c r="Z120">
        <v>-5</v>
      </c>
      <c r="AA120">
        <v>2</v>
      </c>
      <c r="AB120" t="s">
        <v>255</v>
      </c>
      <c r="AC120">
        <v>-7</v>
      </c>
      <c r="AD120">
        <v>2</v>
      </c>
      <c r="AE120" t="s">
        <v>1025</v>
      </c>
      <c r="AF120">
        <v>-2</v>
      </c>
      <c r="AG120">
        <v>2</v>
      </c>
      <c r="AH120" t="s">
        <v>1025</v>
      </c>
      <c r="AI120">
        <v>8</v>
      </c>
      <c r="AJ120">
        <v>2</v>
      </c>
      <c r="AK120" t="s">
        <v>1025</v>
      </c>
      <c r="AL120">
        <v>20</v>
      </c>
      <c r="AM120">
        <v>2</v>
      </c>
      <c r="AN120" t="s">
        <v>1025</v>
      </c>
      <c r="AO120">
        <v>-4</v>
      </c>
      <c r="AP120">
        <v>2</v>
      </c>
      <c r="AQ120" t="s">
        <v>1025</v>
      </c>
      <c r="AR120">
        <v>-13</v>
      </c>
      <c r="AS120">
        <v>2</v>
      </c>
      <c r="AT120" t="s">
        <v>1025</v>
      </c>
      <c r="AU120">
        <v>-3</v>
      </c>
      <c r="AV120">
        <v>2</v>
      </c>
      <c r="AW120" t="s">
        <v>1025</v>
      </c>
      <c r="AX120">
        <v>1</v>
      </c>
      <c r="AY120">
        <v>2</v>
      </c>
      <c r="AZ120" t="s">
        <v>1025</v>
      </c>
      <c r="BA120">
        <v>1</v>
      </c>
      <c r="BB120">
        <v>2</v>
      </c>
    </row>
    <row r="121" spans="1:61" x14ac:dyDescent="0.25">
      <c r="A121" t="s">
        <v>955</v>
      </c>
      <c r="B121">
        <v>-14</v>
      </c>
      <c r="C121">
        <v>3</v>
      </c>
      <c r="D121" t="s">
        <v>955</v>
      </c>
      <c r="E121">
        <v>17</v>
      </c>
      <c r="F121">
        <v>3</v>
      </c>
      <c r="G121" t="s">
        <v>255</v>
      </c>
      <c r="H121">
        <v>-16</v>
      </c>
      <c r="I121">
        <v>3</v>
      </c>
      <c r="J121" t="s">
        <v>955</v>
      </c>
      <c r="K121">
        <v>3</v>
      </c>
      <c r="L121">
        <v>3</v>
      </c>
      <c r="M121" t="s">
        <v>955</v>
      </c>
      <c r="N121">
        <v>-1</v>
      </c>
      <c r="O121">
        <v>3</v>
      </c>
      <c r="P121" t="s">
        <v>955</v>
      </c>
      <c r="Q121">
        <v>-7</v>
      </c>
      <c r="R121">
        <v>3</v>
      </c>
      <c r="S121" t="s">
        <v>73</v>
      </c>
      <c r="T121">
        <v>-1</v>
      </c>
      <c r="U121">
        <v>3</v>
      </c>
      <c r="V121" t="s">
        <v>955</v>
      </c>
      <c r="W121">
        <v>8</v>
      </c>
      <c r="X121">
        <v>3</v>
      </c>
      <c r="Y121" t="s">
        <v>955</v>
      </c>
      <c r="Z121">
        <v>-5</v>
      </c>
      <c r="AA121">
        <v>3</v>
      </c>
      <c r="AB121" t="s">
        <v>955</v>
      </c>
      <c r="AC121">
        <v>-7</v>
      </c>
      <c r="AD121">
        <v>3</v>
      </c>
      <c r="AE121" t="s">
        <v>73</v>
      </c>
      <c r="AF121">
        <v>-2</v>
      </c>
      <c r="AG121">
        <v>3</v>
      </c>
      <c r="AH121" t="s">
        <v>73</v>
      </c>
      <c r="AI121">
        <v>8</v>
      </c>
      <c r="AJ121">
        <v>3</v>
      </c>
      <c r="AK121" t="s">
        <v>73</v>
      </c>
      <c r="AL121">
        <v>20</v>
      </c>
      <c r="AM121">
        <v>3</v>
      </c>
      <c r="AN121" t="s">
        <v>73</v>
      </c>
      <c r="AO121">
        <v>-4</v>
      </c>
      <c r="AP121">
        <v>3</v>
      </c>
      <c r="AQ121" t="s">
        <v>73</v>
      </c>
      <c r="AR121">
        <v>-13</v>
      </c>
      <c r="AS121">
        <v>3</v>
      </c>
      <c r="AT121" t="s">
        <v>73</v>
      </c>
      <c r="AU121">
        <v>-3</v>
      </c>
      <c r="AV121">
        <v>3</v>
      </c>
      <c r="AW121" t="s">
        <v>73</v>
      </c>
      <c r="AX121">
        <v>1</v>
      </c>
      <c r="AY121">
        <v>3</v>
      </c>
      <c r="AZ121" t="s">
        <v>73</v>
      </c>
      <c r="BA121">
        <v>1</v>
      </c>
      <c r="BB121">
        <v>3</v>
      </c>
    </row>
    <row r="122" spans="1:61" x14ac:dyDescent="0.25">
      <c r="A122" t="s">
        <v>609</v>
      </c>
      <c r="B122">
        <v>-14</v>
      </c>
      <c r="C122">
        <v>4</v>
      </c>
      <c r="D122" t="s">
        <v>609</v>
      </c>
      <c r="E122">
        <v>17</v>
      </c>
      <c r="F122">
        <v>4</v>
      </c>
      <c r="G122" t="s">
        <v>609</v>
      </c>
      <c r="H122">
        <v>-16</v>
      </c>
      <c r="I122">
        <v>4</v>
      </c>
      <c r="J122" t="s">
        <v>609</v>
      </c>
      <c r="K122">
        <v>3</v>
      </c>
      <c r="L122">
        <v>4</v>
      </c>
      <c r="M122" t="s">
        <v>609</v>
      </c>
      <c r="N122">
        <v>-1</v>
      </c>
      <c r="O122">
        <v>4</v>
      </c>
      <c r="P122" t="s">
        <v>609</v>
      </c>
      <c r="Q122">
        <v>-7</v>
      </c>
      <c r="R122">
        <v>4</v>
      </c>
      <c r="S122" t="s">
        <v>609</v>
      </c>
      <c r="T122">
        <v>-1</v>
      </c>
      <c r="U122">
        <v>4</v>
      </c>
      <c r="V122" t="s">
        <v>609</v>
      </c>
      <c r="W122">
        <v>8</v>
      </c>
      <c r="X122">
        <v>4</v>
      </c>
      <c r="Y122" t="s">
        <v>609</v>
      </c>
      <c r="Z122">
        <v>-5</v>
      </c>
      <c r="AA122">
        <v>4</v>
      </c>
      <c r="AB122" t="s">
        <v>609</v>
      </c>
      <c r="AC122">
        <v>-7</v>
      </c>
      <c r="AD122">
        <v>4</v>
      </c>
      <c r="AE122" t="s">
        <v>609</v>
      </c>
      <c r="AF122">
        <v>-2</v>
      </c>
      <c r="AG122">
        <v>4</v>
      </c>
      <c r="AH122" t="s">
        <v>609</v>
      </c>
      <c r="AI122">
        <v>8</v>
      </c>
      <c r="AJ122">
        <v>4</v>
      </c>
      <c r="AK122" t="s">
        <v>609</v>
      </c>
      <c r="AL122">
        <v>20</v>
      </c>
      <c r="AM122">
        <v>4</v>
      </c>
      <c r="AN122" t="s">
        <v>609</v>
      </c>
      <c r="AO122">
        <v>-4</v>
      </c>
      <c r="AP122">
        <v>4</v>
      </c>
      <c r="AQ122" t="s">
        <v>609</v>
      </c>
      <c r="AR122">
        <v>-13</v>
      </c>
      <c r="AS122">
        <v>4</v>
      </c>
      <c r="AT122" t="s">
        <v>609</v>
      </c>
      <c r="AU122">
        <v>-3</v>
      </c>
      <c r="AV122">
        <v>4</v>
      </c>
      <c r="AW122" t="s">
        <v>609</v>
      </c>
      <c r="AX122">
        <v>1</v>
      </c>
      <c r="AY122">
        <v>4</v>
      </c>
      <c r="AZ122" t="s">
        <v>609</v>
      </c>
      <c r="BA122">
        <v>1</v>
      </c>
      <c r="BB122">
        <v>4</v>
      </c>
    </row>
    <row r="123" spans="1:61" x14ac:dyDescent="0.25">
      <c r="A123" t="s">
        <v>724</v>
      </c>
      <c r="B123">
        <v>4</v>
      </c>
      <c r="C123">
        <v>1</v>
      </c>
      <c r="D123" t="s">
        <v>724</v>
      </c>
      <c r="E123">
        <v>-6</v>
      </c>
      <c r="F123">
        <v>1</v>
      </c>
      <c r="G123" t="s">
        <v>724</v>
      </c>
      <c r="H123">
        <v>9</v>
      </c>
      <c r="I123">
        <v>1</v>
      </c>
      <c r="J123" t="s">
        <v>606</v>
      </c>
      <c r="K123">
        <v>11</v>
      </c>
      <c r="L123">
        <v>1</v>
      </c>
      <c r="M123" t="s">
        <v>606</v>
      </c>
      <c r="N123">
        <v>-2</v>
      </c>
      <c r="O123">
        <v>1</v>
      </c>
      <c r="P123" t="s">
        <v>606</v>
      </c>
      <c r="Q123">
        <v>-1</v>
      </c>
      <c r="R123">
        <v>1</v>
      </c>
      <c r="S123" t="s">
        <v>399</v>
      </c>
      <c r="T123">
        <v>7</v>
      </c>
      <c r="U123">
        <v>1</v>
      </c>
      <c r="V123" t="s">
        <v>606</v>
      </c>
      <c r="W123">
        <v>12</v>
      </c>
      <c r="X123">
        <v>1</v>
      </c>
      <c r="Y123" t="s">
        <v>606</v>
      </c>
      <c r="Z123">
        <v>1</v>
      </c>
      <c r="AA123">
        <v>1</v>
      </c>
      <c r="AB123" t="s">
        <v>606</v>
      </c>
      <c r="AC123">
        <v>-2</v>
      </c>
      <c r="AD123">
        <v>1</v>
      </c>
      <c r="AE123" t="s">
        <v>399</v>
      </c>
      <c r="AF123">
        <v>-14</v>
      </c>
      <c r="AG123">
        <v>1</v>
      </c>
      <c r="AH123" t="s">
        <v>399</v>
      </c>
      <c r="AI123">
        <v>-5</v>
      </c>
      <c r="AJ123">
        <v>1</v>
      </c>
      <c r="AK123" t="s">
        <v>399</v>
      </c>
      <c r="AL123">
        <v>-1</v>
      </c>
      <c r="AM123">
        <v>1</v>
      </c>
      <c r="AN123" t="s">
        <v>399</v>
      </c>
      <c r="AO123">
        <v>5</v>
      </c>
      <c r="AP123">
        <v>1</v>
      </c>
      <c r="AQ123" t="s">
        <v>724</v>
      </c>
      <c r="AR123">
        <v>8</v>
      </c>
      <c r="AS123">
        <v>1</v>
      </c>
      <c r="AT123" t="s">
        <v>399</v>
      </c>
      <c r="AU123">
        <v>9</v>
      </c>
      <c r="AV123">
        <v>1</v>
      </c>
      <c r="AW123" t="s">
        <v>399</v>
      </c>
      <c r="AX123">
        <v>17</v>
      </c>
      <c r="AY123">
        <v>1</v>
      </c>
      <c r="AZ123" t="s">
        <v>399</v>
      </c>
      <c r="BA123">
        <v>3</v>
      </c>
      <c r="BB123">
        <v>1</v>
      </c>
    </row>
    <row r="124" spans="1:61" x14ac:dyDescent="0.25">
      <c r="A124" t="s">
        <v>874</v>
      </c>
      <c r="B124">
        <v>4</v>
      </c>
      <c r="C124">
        <v>2</v>
      </c>
      <c r="D124" t="s">
        <v>874</v>
      </c>
      <c r="E124">
        <v>-6</v>
      </c>
      <c r="F124">
        <v>2</v>
      </c>
      <c r="G124" t="s">
        <v>697</v>
      </c>
      <c r="H124">
        <v>9</v>
      </c>
      <c r="I124">
        <v>2</v>
      </c>
      <c r="J124" t="s">
        <v>697</v>
      </c>
      <c r="K124">
        <v>11</v>
      </c>
      <c r="L124">
        <v>2</v>
      </c>
      <c r="M124" t="s">
        <v>697</v>
      </c>
      <c r="N124">
        <v>-2</v>
      </c>
      <c r="O124">
        <v>2</v>
      </c>
      <c r="P124" t="s">
        <v>697</v>
      </c>
      <c r="Q124">
        <v>-1</v>
      </c>
      <c r="R124">
        <v>2</v>
      </c>
      <c r="S124" t="s">
        <v>697</v>
      </c>
      <c r="T124">
        <v>7</v>
      </c>
      <c r="U124">
        <v>2</v>
      </c>
      <c r="V124" t="s">
        <v>697</v>
      </c>
      <c r="W124">
        <v>12</v>
      </c>
      <c r="X124">
        <v>2</v>
      </c>
      <c r="Y124" t="s">
        <v>697</v>
      </c>
      <c r="Z124">
        <v>1</v>
      </c>
      <c r="AA124">
        <v>2</v>
      </c>
      <c r="AB124" t="s">
        <v>697</v>
      </c>
      <c r="AC124">
        <v>-2</v>
      </c>
      <c r="AD124">
        <v>2</v>
      </c>
      <c r="AE124" t="s">
        <v>697</v>
      </c>
      <c r="AF124">
        <v>-14</v>
      </c>
      <c r="AG124">
        <v>2</v>
      </c>
      <c r="AH124" t="s">
        <v>697</v>
      </c>
      <c r="AI124">
        <v>-5</v>
      </c>
      <c r="AJ124">
        <v>2</v>
      </c>
      <c r="AK124" t="s">
        <v>697</v>
      </c>
      <c r="AL124">
        <v>-1</v>
      </c>
      <c r="AM124">
        <v>2</v>
      </c>
      <c r="AN124" t="s">
        <v>955</v>
      </c>
      <c r="AO124">
        <v>5</v>
      </c>
      <c r="AP124">
        <v>2</v>
      </c>
      <c r="AQ124" t="s">
        <v>399</v>
      </c>
      <c r="AR124">
        <v>8</v>
      </c>
      <c r="AS124">
        <v>2</v>
      </c>
      <c r="AT124" t="s">
        <v>955</v>
      </c>
      <c r="AU124">
        <v>9</v>
      </c>
      <c r="AV124">
        <v>2</v>
      </c>
      <c r="AW124" t="s">
        <v>955</v>
      </c>
      <c r="AX124">
        <v>17</v>
      </c>
      <c r="AY124">
        <v>2</v>
      </c>
      <c r="AZ124" t="s">
        <v>955</v>
      </c>
      <c r="BA124">
        <v>3</v>
      </c>
      <c r="BB124">
        <v>2</v>
      </c>
    </row>
    <row r="125" spans="1:61" x14ac:dyDescent="0.25">
      <c r="A125" t="s">
        <v>1018</v>
      </c>
      <c r="B125">
        <v>4</v>
      </c>
      <c r="C125">
        <v>3</v>
      </c>
      <c r="D125" t="s">
        <v>1018</v>
      </c>
      <c r="E125">
        <v>-6</v>
      </c>
      <c r="F125">
        <v>3</v>
      </c>
      <c r="G125" t="s">
        <v>874</v>
      </c>
      <c r="H125">
        <v>9</v>
      </c>
      <c r="I125">
        <v>3</v>
      </c>
      <c r="J125" t="s">
        <v>874</v>
      </c>
      <c r="K125">
        <v>11</v>
      </c>
      <c r="L125">
        <v>3</v>
      </c>
      <c r="M125" t="s">
        <v>874</v>
      </c>
      <c r="N125">
        <v>-2</v>
      </c>
      <c r="O125">
        <v>3</v>
      </c>
      <c r="P125" t="s">
        <v>874</v>
      </c>
      <c r="Q125">
        <v>-1</v>
      </c>
      <c r="R125">
        <v>3</v>
      </c>
      <c r="S125" t="s">
        <v>874</v>
      </c>
      <c r="T125">
        <v>7</v>
      </c>
      <c r="U125">
        <v>3</v>
      </c>
      <c r="V125" t="s">
        <v>874</v>
      </c>
      <c r="W125">
        <v>12</v>
      </c>
      <c r="X125">
        <v>3</v>
      </c>
      <c r="Y125" t="s">
        <v>874</v>
      </c>
      <c r="Z125">
        <v>1</v>
      </c>
      <c r="AA125">
        <v>3</v>
      </c>
      <c r="AB125" t="s">
        <v>874</v>
      </c>
      <c r="AC125">
        <v>-2</v>
      </c>
      <c r="AD125">
        <v>3</v>
      </c>
      <c r="AE125" t="s">
        <v>874</v>
      </c>
      <c r="AF125">
        <v>-14</v>
      </c>
      <c r="AG125">
        <v>3</v>
      </c>
      <c r="AH125" t="s">
        <v>874</v>
      </c>
      <c r="AI125">
        <v>-5</v>
      </c>
      <c r="AJ125">
        <v>3</v>
      </c>
      <c r="AK125" t="s">
        <v>874</v>
      </c>
      <c r="AL125">
        <v>-1</v>
      </c>
      <c r="AM125">
        <v>3</v>
      </c>
      <c r="AN125" t="s">
        <v>874</v>
      </c>
      <c r="AO125">
        <v>5</v>
      </c>
      <c r="AP125">
        <v>3</v>
      </c>
      <c r="AQ125" t="s">
        <v>955</v>
      </c>
      <c r="AR125">
        <v>8</v>
      </c>
      <c r="AS125">
        <v>3</v>
      </c>
      <c r="AT125" t="s">
        <v>874</v>
      </c>
      <c r="AU125">
        <v>9</v>
      </c>
      <c r="AV125">
        <v>3</v>
      </c>
      <c r="AW125" t="s">
        <v>42</v>
      </c>
      <c r="AX125">
        <v>17</v>
      </c>
      <c r="AY125">
        <v>3</v>
      </c>
      <c r="AZ125" t="s">
        <v>874</v>
      </c>
      <c r="BA125">
        <v>3</v>
      </c>
      <c r="BB125">
        <v>3</v>
      </c>
    </row>
    <row r="126" spans="1:61" x14ac:dyDescent="0.25">
      <c r="A126" t="s">
        <v>42</v>
      </c>
      <c r="B126">
        <v>4</v>
      </c>
      <c r="C126">
        <v>4</v>
      </c>
      <c r="D126" t="s">
        <v>42</v>
      </c>
      <c r="E126">
        <v>-6</v>
      </c>
      <c r="F126">
        <v>4</v>
      </c>
      <c r="G126" t="s">
        <v>42</v>
      </c>
      <c r="H126">
        <v>9</v>
      </c>
      <c r="I126">
        <v>4</v>
      </c>
      <c r="J126" t="s">
        <v>42</v>
      </c>
      <c r="K126">
        <v>11</v>
      </c>
      <c r="L126">
        <v>4</v>
      </c>
      <c r="M126" t="s">
        <v>42</v>
      </c>
      <c r="N126">
        <v>-2</v>
      </c>
      <c r="O126">
        <v>4</v>
      </c>
      <c r="P126" t="s">
        <v>42</v>
      </c>
      <c r="Q126">
        <v>-1</v>
      </c>
      <c r="R126">
        <v>4</v>
      </c>
      <c r="S126" t="s">
        <v>42</v>
      </c>
      <c r="T126">
        <v>7</v>
      </c>
      <c r="U126">
        <v>4</v>
      </c>
      <c r="V126" t="s">
        <v>42</v>
      </c>
      <c r="W126">
        <v>12</v>
      </c>
      <c r="X126">
        <v>4</v>
      </c>
      <c r="Y126" t="s">
        <v>42</v>
      </c>
      <c r="Z126">
        <v>1</v>
      </c>
      <c r="AA126">
        <v>4</v>
      </c>
      <c r="AB126" t="s">
        <v>42</v>
      </c>
      <c r="AC126">
        <v>-2</v>
      </c>
      <c r="AD126">
        <v>4</v>
      </c>
      <c r="AE126" t="s">
        <v>42</v>
      </c>
      <c r="AF126">
        <v>-14</v>
      </c>
      <c r="AG126">
        <v>4</v>
      </c>
      <c r="AH126" t="s">
        <v>42</v>
      </c>
      <c r="AI126">
        <v>-5</v>
      </c>
      <c r="AJ126">
        <v>4</v>
      </c>
      <c r="AK126" t="s">
        <v>42</v>
      </c>
      <c r="AL126">
        <v>-1</v>
      </c>
      <c r="AM126">
        <v>4</v>
      </c>
      <c r="AN126" t="s">
        <v>42</v>
      </c>
      <c r="AO126">
        <v>5</v>
      </c>
      <c r="AP126">
        <v>4</v>
      </c>
      <c r="AQ126" t="s">
        <v>42</v>
      </c>
      <c r="AR126">
        <v>8</v>
      </c>
      <c r="AS126">
        <v>4</v>
      </c>
      <c r="AT126" t="s">
        <v>42</v>
      </c>
      <c r="AU126">
        <v>9</v>
      </c>
      <c r="AV126">
        <v>4</v>
      </c>
      <c r="AW126" t="s">
        <v>874</v>
      </c>
      <c r="AX126">
        <v>17</v>
      </c>
      <c r="AY126">
        <v>4</v>
      </c>
      <c r="AZ126" t="s">
        <v>42</v>
      </c>
      <c r="BA126">
        <v>3</v>
      </c>
      <c r="BB126">
        <v>4</v>
      </c>
    </row>
    <row r="127" spans="1:61" x14ac:dyDescent="0.25">
      <c r="A127" t="s">
        <v>1025</v>
      </c>
      <c r="B127">
        <v>6</v>
      </c>
      <c r="C127">
        <v>1</v>
      </c>
      <c r="D127" t="s">
        <v>1025</v>
      </c>
      <c r="E127">
        <v>19</v>
      </c>
      <c r="F127">
        <v>1</v>
      </c>
      <c r="G127" t="s">
        <v>1025</v>
      </c>
      <c r="H127">
        <v>7</v>
      </c>
      <c r="I127">
        <v>1</v>
      </c>
      <c r="J127" t="s">
        <v>1025</v>
      </c>
      <c r="K127">
        <v>16</v>
      </c>
      <c r="L127">
        <v>1</v>
      </c>
      <c r="M127" t="s">
        <v>1025</v>
      </c>
      <c r="N127">
        <v>-10</v>
      </c>
      <c r="O127">
        <v>1</v>
      </c>
      <c r="P127" t="s">
        <v>1025</v>
      </c>
      <c r="Q127">
        <v>-12</v>
      </c>
      <c r="R127">
        <v>1</v>
      </c>
      <c r="S127" t="s">
        <v>1018</v>
      </c>
      <c r="T127">
        <v>-2</v>
      </c>
      <c r="U127">
        <v>1</v>
      </c>
      <c r="V127" t="s">
        <v>1025</v>
      </c>
      <c r="W127">
        <v>9</v>
      </c>
      <c r="X127">
        <v>1</v>
      </c>
      <c r="Y127" t="s">
        <v>1025</v>
      </c>
      <c r="Z127">
        <v>-9</v>
      </c>
      <c r="AA127">
        <v>1</v>
      </c>
      <c r="AB127" t="s">
        <v>1028</v>
      </c>
      <c r="AC127">
        <v>9</v>
      </c>
      <c r="AD127">
        <v>1</v>
      </c>
      <c r="AE127" t="s">
        <v>1018</v>
      </c>
      <c r="AF127">
        <v>-5</v>
      </c>
      <c r="AG127">
        <v>1</v>
      </c>
      <c r="AH127" t="s">
        <v>1018</v>
      </c>
      <c r="AI127">
        <v>5</v>
      </c>
      <c r="AJ127">
        <v>1</v>
      </c>
      <c r="AK127" t="s">
        <v>1018</v>
      </c>
      <c r="AL127">
        <v>9</v>
      </c>
      <c r="AM127">
        <v>1</v>
      </c>
      <c r="AN127" t="s">
        <v>1018</v>
      </c>
      <c r="AO127">
        <v>-9</v>
      </c>
      <c r="AP127">
        <v>1</v>
      </c>
      <c r="AQ127" t="s">
        <v>1018</v>
      </c>
      <c r="AR127">
        <v>23</v>
      </c>
      <c r="AS127">
        <v>1</v>
      </c>
      <c r="AT127" t="s">
        <v>1018</v>
      </c>
      <c r="AU127">
        <v>6</v>
      </c>
      <c r="AV127">
        <v>1</v>
      </c>
      <c r="AW127" t="s">
        <v>1018</v>
      </c>
      <c r="AX127">
        <v>3</v>
      </c>
      <c r="AY127">
        <v>1</v>
      </c>
      <c r="AZ127" t="s">
        <v>1018</v>
      </c>
      <c r="BA127">
        <v>2</v>
      </c>
      <c r="BB127">
        <v>1</v>
      </c>
    </row>
    <row r="128" spans="1:61" x14ac:dyDescent="0.25">
      <c r="A128" t="s">
        <v>73</v>
      </c>
      <c r="B128">
        <v>6</v>
      </c>
      <c r="C128">
        <v>2</v>
      </c>
      <c r="D128" t="s">
        <v>73</v>
      </c>
      <c r="E128">
        <v>19</v>
      </c>
      <c r="F128">
        <v>2</v>
      </c>
      <c r="G128" t="s">
        <v>614</v>
      </c>
      <c r="H128">
        <v>7</v>
      </c>
      <c r="I128">
        <v>2</v>
      </c>
      <c r="J128" t="s">
        <v>503</v>
      </c>
      <c r="K128">
        <v>16</v>
      </c>
      <c r="L128">
        <v>2</v>
      </c>
      <c r="M128" t="s">
        <v>503</v>
      </c>
      <c r="N128">
        <v>-10</v>
      </c>
      <c r="O128">
        <v>2</v>
      </c>
      <c r="P128" t="s">
        <v>614</v>
      </c>
      <c r="Q128">
        <v>-12</v>
      </c>
      <c r="R128">
        <v>2</v>
      </c>
      <c r="S128" t="s">
        <v>955</v>
      </c>
      <c r="T128">
        <v>-2</v>
      </c>
      <c r="U128">
        <v>2</v>
      </c>
      <c r="V128" t="s">
        <v>503</v>
      </c>
      <c r="W128">
        <v>9</v>
      </c>
      <c r="X128">
        <v>2</v>
      </c>
      <c r="Y128" t="s">
        <v>503</v>
      </c>
      <c r="Z128">
        <v>-9</v>
      </c>
      <c r="AA128">
        <v>2</v>
      </c>
      <c r="AB128" t="s">
        <v>82</v>
      </c>
      <c r="AC128">
        <v>9</v>
      </c>
      <c r="AD128">
        <v>2</v>
      </c>
      <c r="AE128" t="s">
        <v>955</v>
      </c>
      <c r="AF128">
        <v>-5</v>
      </c>
      <c r="AG128">
        <v>2</v>
      </c>
      <c r="AH128" t="s">
        <v>955</v>
      </c>
      <c r="AI128">
        <v>5</v>
      </c>
      <c r="AJ128">
        <v>2</v>
      </c>
      <c r="AK128" t="s">
        <v>955</v>
      </c>
      <c r="AL128">
        <v>9</v>
      </c>
      <c r="AM128">
        <v>2</v>
      </c>
      <c r="AN128" t="s">
        <v>697</v>
      </c>
      <c r="AO128">
        <v>-9</v>
      </c>
      <c r="AP128">
        <v>2</v>
      </c>
      <c r="AQ128" t="s">
        <v>697</v>
      </c>
      <c r="AR128">
        <v>23</v>
      </c>
      <c r="AS128">
        <v>2</v>
      </c>
      <c r="AT128" t="s">
        <v>697</v>
      </c>
      <c r="AU128">
        <v>6</v>
      </c>
      <c r="AV128">
        <v>2</v>
      </c>
      <c r="AW128" t="s">
        <v>724</v>
      </c>
      <c r="AX128">
        <v>3</v>
      </c>
      <c r="AY128">
        <v>2</v>
      </c>
      <c r="AZ128" t="s">
        <v>697</v>
      </c>
      <c r="BA128">
        <v>2</v>
      </c>
      <c r="BB128">
        <v>2</v>
      </c>
    </row>
    <row r="129" spans="1:54" x14ac:dyDescent="0.25">
      <c r="A129" t="s">
        <v>503</v>
      </c>
      <c r="B129">
        <v>6</v>
      </c>
      <c r="C129">
        <v>3</v>
      </c>
      <c r="D129" t="s">
        <v>503</v>
      </c>
      <c r="E129">
        <v>19</v>
      </c>
      <c r="F129">
        <v>3</v>
      </c>
      <c r="G129" t="s">
        <v>503</v>
      </c>
      <c r="H129">
        <v>7</v>
      </c>
      <c r="I129">
        <v>3</v>
      </c>
      <c r="J129" t="s">
        <v>614</v>
      </c>
      <c r="K129">
        <v>16</v>
      </c>
      <c r="L129">
        <v>3</v>
      </c>
      <c r="M129" t="s">
        <v>614</v>
      </c>
      <c r="N129">
        <v>-10</v>
      </c>
      <c r="O129">
        <v>3</v>
      </c>
      <c r="P129" t="s">
        <v>503</v>
      </c>
      <c r="Q129">
        <v>-12</v>
      </c>
      <c r="R129">
        <v>3</v>
      </c>
      <c r="S129" t="s">
        <v>614</v>
      </c>
      <c r="T129">
        <v>-2</v>
      </c>
      <c r="U129">
        <v>3</v>
      </c>
      <c r="V129" t="s">
        <v>614</v>
      </c>
      <c r="W129">
        <v>9</v>
      </c>
      <c r="X129">
        <v>3</v>
      </c>
      <c r="Y129" t="s">
        <v>614</v>
      </c>
      <c r="Z129">
        <v>-9</v>
      </c>
      <c r="AA129">
        <v>3</v>
      </c>
      <c r="AB129" t="s">
        <v>1025</v>
      </c>
      <c r="AC129">
        <v>9</v>
      </c>
      <c r="AD129">
        <v>3</v>
      </c>
      <c r="AE129" t="s">
        <v>614</v>
      </c>
      <c r="AF129">
        <v>-5</v>
      </c>
      <c r="AG129">
        <v>3</v>
      </c>
      <c r="AH129" t="s">
        <v>614</v>
      </c>
      <c r="AI129">
        <v>5</v>
      </c>
      <c r="AJ129">
        <v>3</v>
      </c>
      <c r="AK129" t="s">
        <v>614</v>
      </c>
      <c r="AL129">
        <v>9</v>
      </c>
      <c r="AM129">
        <v>3</v>
      </c>
      <c r="AN129" t="s">
        <v>614</v>
      </c>
      <c r="AO129">
        <v>-9</v>
      </c>
      <c r="AP129">
        <v>3</v>
      </c>
      <c r="AQ129" t="s">
        <v>614</v>
      </c>
      <c r="AR129">
        <v>23</v>
      </c>
      <c r="AS129">
        <v>3</v>
      </c>
      <c r="AT129" t="s">
        <v>614</v>
      </c>
      <c r="AU129">
        <v>6</v>
      </c>
      <c r="AV129">
        <v>3</v>
      </c>
      <c r="AW129" t="s">
        <v>137</v>
      </c>
      <c r="AX129">
        <v>3</v>
      </c>
      <c r="AY129">
        <v>3</v>
      </c>
      <c r="AZ129" t="s">
        <v>614</v>
      </c>
      <c r="BA129">
        <v>2</v>
      </c>
      <c r="BB129">
        <v>3</v>
      </c>
    </row>
    <row r="130" spans="1:54" x14ac:dyDescent="0.25">
      <c r="A130" t="s">
        <v>137</v>
      </c>
      <c r="B130">
        <v>6</v>
      </c>
      <c r="C130">
        <v>4</v>
      </c>
      <c r="D130" t="s">
        <v>137</v>
      </c>
      <c r="E130">
        <v>19</v>
      </c>
      <c r="F130">
        <v>4</v>
      </c>
      <c r="G130" t="s">
        <v>137</v>
      </c>
      <c r="H130">
        <v>7</v>
      </c>
      <c r="I130">
        <v>4</v>
      </c>
      <c r="J130" t="s">
        <v>137</v>
      </c>
      <c r="K130">
        <v>16</v>
      </c>
      <c r="L130">
        <v>4</v>
      </c>
      <c r="M130" t="s">
        <v>137</v>
      </c>
      <c r="N130">
        <v>-10</v>
      </c>
      <c r="O130">
        <v>4</v>
      </c>
      <c r="P130" t="s">
        <v>137</v>
      </c>
      <c r="Q130">
        <v>-12</v>
      </c>
      <c r="R130">
        <v>4</v>
      </c>
      <c r="S130" t="s">
        <v>137</v>
      </c>
      <c r="T130">
        <v>-2</v>
      </c>
      <c r="U130">
        <v>4</v>
      </c>
      <c r="V130" t="s">
        <v>137</v>
      </c>
      <c r="W130">
        <v>9</v>
      </c>
      <c r="X130">
        <v>4</v>
      </c>
      <c r="Y130" t="s">
        <v>137</v>
      </c>
      <c r="Z130">
        <v>-9</v>
      </c>
      <c r="AA130">
        <v>4</v>
      </c>
      <c r="AB130" t="s">
        <v>137</v>
      </c>
      <c r="AC130">
        <v>9</v>
      </c>
      <c r="AD130">
        <v>4</v>
      </c>
      <c r="AE130" t="s">
        <v>137</v>
      </c>
      <c r="AF130">
        <v>-5</v>
      </c>
      <c r="AG130">
        <v>4</v>
      </c>
      <c r="AH130" t="s">
        <v>137</v>
      </c>
      <c r="AI130">
        <v>5</v>
      </c>
      <c r="AJ130">
        <v>4</v>
      </c>
      <c r="AK130" t="s">
        <v>137</v>
      </c>
      <c r="AL130">
        <v>9</v>
      </c>
      <c r="AM130">
        <v>4</v>
      </c>
      <c r="AN130" t="s">
        <v>137</v>
      </c>
      <c r="AO130">
        <v>-9</v>
      </c>
      <c r="AP130">
        <v>4</v>
      </c>
      <c r="AQ130" t="s">
        <v>137</v>
      </c>
      <c r="AR130">
        <v>23</v>
      </c>
      <c r="AS130">
        <v>4</v>
      </c>
      <c r="AT130" t="s">
        <v>137</v>
      </c>
      <c r="AU130">
        <v>6</v>
      </c>
      <c r="AV130">
        <v>4</v>
      </c>
      <c r="AW130" t="s">
        <v>614</v>
      </c>
      <c r="AX130">
        <v>3</v>
      </c>
      <c r="AY130">
        <v>4</v>
      </c>
      <c r="AZ130" t="s">
        <v>137</v>
      </c>
      <c r="BA130">
        <v>2</v>
      </c>
      <c r="BB130">
        <v>4</v>
      </c>
    </row>
    <row r="131" spans="1:54" x14ac:dyDescent="0.25">
      <c r="A131" t="s">
        <v>878</v>
      </c>
      <c r="B131">
        <v>-3</v>
      </c>
      <c r="C131">
        <v>1</v>
      </c>
      <c r="D131" t="s">
        <v>878</v>
      </c>
      <c r="E131">
        <v>1</v>
      </c>
      <c r="F131">
        <v>1</v>
      </c>
      <c r="G131" t="s">
        <v>878</v>
      </c>
      <c r="H131">
        <v>5</v>
      </c>
      <c r="I131">
        <v>1</v>
      </c>
      <c r="J131" t="s">
        <v>1015</v>
      </c>
      <c r="K131">
        <v>-10</v>
      </c>
      <c r="L131">
        <v>1</v>
      </c>
      <c r="M131" t="s">
        <v>1015</v>
      </c>
      <c r="N131">
        <v>-17</v>
      </c>
      <c r="O131">
        <v>1</v>
      </c>
      <c r="P131" t="s">
        <v>1015</v>
      </c>
      <c r="Q131">
        <v>3</v>
      </c>
      <c r="R131">
        <v>1</v>
      </c>
      <c r="S131" t="s">
        <v>1015</v>
      </c>
      <c r="T131">
        <v>0</v>
      </c>
      <c r="U131">
        <v>1</v>
      </c>
      <c r="V131" t="s">
        <v>1015</v>
      </c>
      <c r="W131">
        <v>7</v>
      </c>
      <c r="X131">
        <v>1</v>
      </c>
      <c r="Y131" t="s">
        <v>724</v>
      </c>
      <c r="Z131">
        <v>-4</v>
      </c>
      <c r="AA131">
        <v>1</v>
      </c>
      <c r="AB131" t="s">
        <v>1015</v>
      </c>
      <c r="AC131">
        <v>0</v>
      </c>
      <c r="AD131">
        <v>1</v>
      </c>
      <c r="AE131" t="s">
        <v>724</v>
      </c>
      <c r="AF131">
        <v>9</v>
      </c>
      <c r="AG131">
        <v>1</v>
      </c>
      <c r="AH131" t="s">
        <v>724</v>
      </c>
      <c r="AI131">
        <v>-1</v>
      </c>
      <c r="AJ131">
        <v>1</v>
      </c>
      <c r="AK131" t="s">
        <v>724</v>
      </c>
      <c r="AL131">
        <v>2</v>
      </c>
      <c r="AM131">
        <v>1</v>
      </c>
      <c r="AN131" t="s">
        <v>724</v>
      </c>
      <c r="AO131">
        <v>-7</v>
      </c>
      <c r="AP131">
        <v>1</v>
      </c>
      <c r="AQ131" t="s">
        <v>157</v>
      </c>
      <c r="AR131">
        <v>-5</v>
      </c>
      <c r="AS131">
        <v>1</v>
      </c>
      <c r="AT131" t="s">
        <v>724</v>
      </c>
      <c r="AU131">
        <v>5</v>
      </c>
      <c r="AV131">
        <v>1</v>
      </c>
      <c r="AW131" t="s">
        <v>157</v>
      </c>
      <c r="AX131">
        <v>3</v>
      </c>
      <c r="AY131">
        <v>1</v>
      </c>
      <c r="AZ131" t="s">
        <v>724</v>
      </c>
      <c r="BA131">
        <v>-7</v>
      </c>
      <c r="BB131">
        <v>1</v>
      </c>
    </row>
    <row r="132" spans="1:54" x14ac:dyDescent="0.25">
      <c r="A132" t="s">
        <v>97</v>
      </c>
      <c r="B132">
        <v>-3</v>
      </c>
      <c r="C132">
        <v>2</v>
      </c>
      <c r="D132" t="s">
        <v>857</v>
      </c>
      <c r="E132">
        <v>1</v>
      </c>
      <c r="F132">
        <v>2</v>
      </c>
      <c r="G132" t="s">
        <v>857</v>
      </c>
      <c r="H132">
        <v>5</v>
      </c>
      <c r="I132">
        <v>2</v>
      </c>
      <c r="J132" t="s">
        <v>857</v>
      </c>
      <c r="K132">
        <v>-10</v>
      </c>
      <c r="L132">
        <v>2</v>
      </c>
      <c r="M132" t="s">
        <v>857</v>
      </c>
      <c r="N132">
        <v>-17</v>
      </c>
      <c r="O132">
        <v>2</v>
      </c>
      <c r="P132" t="s">
        <v>97</v>
      </c>
      <c r="Q132">
        <v>3</v>
      </c>
      <c r="R132">
        <v>2</v>
      </c>
      <c r="S132" t="s">
        <v>857</v>
      </c>
      <c r="T132">
        <v>0</v>
      </c>
      <c r="U132">
        <v>2</v>
      </c>
      <c r="V132" t="s">
        <v>857</v>
      </c>
      <c r="W132">
        <v>7</v>
      </c>
      <c r="X132">
        <v>2</v>
      </c>
      <c r="Y132" t="s">
        <v>857</v>
      </c>
      <c r="Z132">
        <v>-4</v>
      </c>
      <c r="AA132">
        <v>2</v>
      </c>
      <c r="AB132" t="s">
        <v>724</v>
      </c>
      <c r="AC132">
        <v>0</v>
      </c>
      <c r="AD132">
        <v>2</v>
      </c>
      <c r="AE132" t="s">
        <v>857</v>
      </c>
      <c r="AF132">
        <v>9</v>
      </c>
      <c r="AG132">
        <v>2</v>
      </c>
      <c r="AH132" t="s">
        <v>857</v>
      </c>
      <c r="AI132">
        <v>-1</v>
      </c>
      <c r="AJ132">
        <v>2</v>
      </c>
      <c r="AK132" t="s">
        <v>857</v>
      </c>
      <c r="AL132">
        <v>2</v>
      </c>
      <c r="AM132">
        <v>2</v>
      </c>
      <c r="AN132" t="s">
        <v>857</v>
      </c>
      <c r="AO132">
        <v>-7</v>
      </c>
      <c r="AP132">
        <v>2</v>
      </c>
      <c r="AQ132" t="s">
        <v>857</v>
      </c>
      <c r="AR132">
        <v>-5</v>
      </c>
      <c r="AS132">
        <v>2</v>
      </c>
      <c r="AT132" t="s">
        <v>857</v>
      </c>
      <c r="AU132">
        <v>5</v>
      </c>
      <c r="AV132">
        <v>2</v>
      </c>
      <c r="AW132" t="s">
        <v>857</v>
      </c>
      <c r="AX132">
        <v>3</v>
      </c>
      <c r="AY132">
        <v>2</v>
      </c>
      <c r="AZ132" t="s">
        <v>857</v>
      </c>
      <c r="BA132">
        <v>-7</v>
      </c>
      <c r="BB132">
        <v>2</v>
      </c>
    </row>
    <row r="133" spans="1:54" x14ac:dyDescent="0.25">
      <c r="A133" t="s">
        <v>857</v>
      </c>
      <c r="B133">
        <v>-3</v>
      </c>
      <c r="C133">
        <v>3</v>
      </c>
      <c r="D133" t="s">
        <v>97</v>
      </c>
      <c r="E133">
        <v>1</v>
      </c>
      <c r="F133">
        <v>3</v>
      </c>
      <c r="G133" t="s">
        <v>97</v>
      </c>
      <c r="H133">
        <v>5</v>
      </c>
      <c r="I133">
        <v>3</v>
      </c>
      <c r="J133" t="s">
        <v>97</v>
      </c>
      <c r="K133">
        <v>-10</v>
      </c>
      <c r="L133">
        <v>3</v>
      </c>
      <c r="M133" t="s">
        <v>97</v>
      </c>
      <c r="N133">
        <v>-17</v>
      </c>
      <c r="O133">
        <v>3</v>
      </c>
      <c r="P133" t="s">
        <v>413</v>
      </c>
      <c r="Q133">
        <v>3</v>
      </c>
      <c r="R133">
        <v>3</v>
      </c>
      <c r="S133" t="s">
        <v>413</v>
      </c>
      <c r="T133">
        <v>0</v>
      </c>
      <c r="U133">
        <v>3</v>
      </c>
      <c r="V133" t="s">
        <v>413</v>
      </c>
      <c r="W133">
        <v>7</v>
      </c>
      <c r="X133">
        <v>3</v>
      </c>
      <c r="Y133" t="s">
        <v>413</v>
      </c>
      <c r="Z133">
        <v>-4</v>
      </c>
      <c r="AA133">
        <v>3</v>
      </c>
      <c r="AB133" t="s">
        <v>857</v>
      </c>
      <c r="AC133">
        <v>0</v>
      </c>
      <c r="AD133">
        <v>3</v>
      </c>
      <c r="AE133" t="s">
        <v>413</v>
      </c>
      <c r="AF133">
        <v>9</v>
      </c>
      <c r="AG133">
        <v>3</v>
      </c>
      <c r="AH133" t="s">
        <v>413</v>
      </c>
      <c r="AI133">
        <v>-1</v>
      </c>
      <c r="AJ133">
        <v>3</v>
      </c>
      <c r="AK133" t="s">
        <v>413</v>
      </c>
      <c r="AL133">
        <v>2</v>
      </c>
      <c r="AM133">
        <v>3</v>
      </c>
      <c r="AN133" t="s">
        <v>413</v>
      </c>
      <c r="AO133">
        <v>-7</v>
      </c>
      <c r="AP133">
        <v>3</v>
      </c>
      <c r="AQ133" t="s">
        <v>413</v>
      </c>
      <c r="AR133">
        <v>-5</v>
      </c>
      <c r="AS133">
        <v>3</v>
      </c>
      <c r="AT133" t="s">
        <v>413</v>
      </c>
      <c r="AU133">
        <v>5</v>
      </c>
      <c r="AV133">
        <v>3</v>
      </c>
      <c r="AW133" t="s">
        <v>413</v>
      </c>
      <c r="AX133">
        <v>3</v>
      </c>
      <c r="AY133">
        <v>3</v>
      </c>
      <c r="AZ133" t="s">
        <v>413</v>
      </c>
      <c r="BA133">
        <v>-7</v>
      </c>
      <c r="BB133">
        <v>3</v>
      </c>
    </row>
    <row r="134" spans="1:54" x14ac:dyDescent="0.25">
      <c r="A134" t="s">
        <v>396</v>
      </c>
      <c r="B134">
        <v>-3</v>
      </c>
      <c r="C134">
        <v>4</v>
      </c>
      <c r="D134" t="s">
        <v>396</v>
      </c>
      <c r="E134">
        <v>1</v>
      </c>
      <c r="F134">
        <v>4</v>
      </c>
      <c r="G134" t="s">
        <v>396</v>
      </c>
      <c r="H134">
        <v>5</v>
      </c>
      <c r="I134">
        <v>4</v>
      </c>
      <c r="J134" t="s">
        <v>396</v>
      </c>
      <c r="K134">
        <v>-10</v>
      </c>
      <c r="L134">
        <v>4</v>
      </c>
      <c r="M134" t="s">
        <v>396</v>
      </c>
      <c r="N134">
        <v>-17</v>
      </c>
      <c r="O134">
        <v>4</v>
      </c>
      <c r="P134" t="s">
        <v>396</v>
      </c>
      <c r="Q134">
        <v>3</v>
      </c>
      <c r="R134">
        <v>4</v>
      </c>
      <c r="S134" t="s">
        <v>396</v>
      </c>
      <c r="T134">
        <v>0</v>
      </c>
      <c r="U134">
        <v>4</v>
      </c>
      <c r="V134" t="s">
        <v>396</v>
      </c>
      <c r="W134">
        <v>7</v>
      </c>
      <c r="X134">
        <v>4</v>
      </c>
      <c r="Y134" t="s">
        <v>396</v>
      </c>
      <c r="Z134">
        <v>-4</v>
      </c>
      <c r="AA134">
        <v>4</v>
      </c>
      <c r="AB134" t="s">
        <v>396</v>
      </c>
      <c r="AC134">
        <v>0</v>
      </c>
      <c r="AD134">
        <v>4</v>
      </c>
      <c r="AE134" t="s">
        <v>396</v>
      </c>
      <c r="AF134">
        <v>9</v>
      </c>
      <c r="AG134">
        <v>4</v>
      </c>
      <c r="AH134" t="s">
        <v>396</v>
      </c>
      <c r="AI134">
        <v>-1</v>
      </c>
      <c r="AJ134">
        <v>4</v>
      </c>
      <c r="AK134" t="s">
        <v>396</v>
      </c>
      <c r="AL134">
        <v>2</v>
      </c>
      <c r="AM134">
        <v>4</v>
      </c>
      <c r="AN134" t="s">
        <v>396</v>
      </c>
      <c r="AO134">
        <v>-7</v>
      </c>
      <c r="AP134">
        <v>4</v>
      </c>
      <c r="AQ134" t="s">
        <v>396</v>
      </c>
      <c r="AR134">
        <v>-5</v>
      </c>
      <c r="AS134">
        <v>4</v>
      </c>
      <c r="AT134" t="s">
        <v>396</v>
      </c>
      <c r="AU134">
        <v>5</v>
      </c>
      <c r="AV134">
        <v>4</v>
      </c>
      <c r="AW134" t="s">
        <v>396</v>
      </c>
      <c r="AX134">
        <v>3</v>
      </c>
      <c r="AY134">
        <v>4</v>
      </c>
      <c r="AZ134" t="s">
        <v>396</v>
      </c>
      <c r="BA134">
        <v>-7</v>
      </c>
      <c r="BB134">
        <v>4</v>
      </c>
    </row>
    <row r="135" spans="1:54" x14ac:dyDescent="0.25">
      <c r="A135" t="s">
        <v>877</v>
      </c>
      <c r="B135">
        <v>-8</v>
      </c>
      <c r="C135">
        <v>1</v>
      </c>
      <c r="D135" t="s">
        <v>877</v>
      </c>
      <c r="E135">
        <v>11</v>
      </c>
      <c r="F135">
        <v>1</v>
      </c>
      <c r="G135" t="s">
        <v>877</v>
      </c>
      <c r="H135">
        <v>-22</v>
      </c>
      <c r="I135">
        <v>1</v>
      </c>
      <c r="J135" t="s">
        <v>724</v>
      </c>
      <c r="K135">
        <v>-6</v>
      </c>
      <c r="L135">
        <v>1</v>
      </c>
      <c r="M135" t="s">
        <v>878</v>
      </c>
      <c r="N135">
        <v>-10</v>
      </c>
      <c r="O135">
        <v>1</v>
      </c>
      <c r="P135" t="s">
        <v>878</v>
      </c>
      <c r="Q135">
        <v>-1</v>
      </c>
      <c r="R135">
        <v>1</v>
      </c>
      <c r="S135" t="s">
        <v>502</v>
      </c>
      <c r="T135">
        <v>10</v>
      </c>
      <c r="U135">
        <v>1</v>
      </c>
      <c r="V135" t="s">
        <v>502</v>
      </c>
      <c r="W135">
        <v>9</v>
      </c>
      <c r="X135">
        <v>1</v>
      </c>
      <c r="Y135" t="s">
        <v>502</v>
      </c>
      <c r="Z135">
        <v>-11</v>
      </c>
      <c r="AA135">
        <v>1</v>
      </c>
      <c r="AB135" t="s">
        <v>502</v>
      </c>
      <c r="AC135">
        <v>-7</v>
      </c>
      <c r="AD135">
        <v>1</v>
      </c>
      <c r="AE135" t="s">
        <v>502</v>
      </c>
      <c r="AF135">
        <v>2</v>
      </c>
      <c r="AG135">
        <v>1</v>
      </c>
      <c r="AH135" t="s">
        <v>502</v>
      </c>
      <c r="AI135">
        <v>14</v>
      </c>
      <c r="AJ135">
        <v>1</v>
      </c>
      <c r="AK135" t="s">
        <v>502</v>
      </c>
      <c r="AL135">
        <v>17</v>
      </c>
      <c r="AM135">
        <v>1</v>
      </c>
      <c r="AN135" t="s">
        <v>502</v>
      </c>
      <c r="AO135">
        <v>17</v>
      </c>
      <c r="AP135">
        <v>1</v>
      </c>
      <c r="AQ135" t="s">
        <v>502</v>
      </c>
      <c r="AR135">
        <v>-11</v>
      </c>
      <c r="AS135">
        <v>1</v>
      </c>
      <c r="AT135" t="s">
        <v>502</v>
      </c>
      <c r="AU135">
        <v>-1</v>
      </c>
      <c r="AV135">
        <v>1</v>
      </c>
      <c r="AW135" t="s">
        <v>502</v>
      </c>
      <c r="AX135">
        <v>-5</v>
      </c>
      <c r="AY135">
        <v>1</v>
      </c>
      <c r="AZ135" t="s">
        <v>502</v>
      </c>
      <c r="BA135">
        <v>-12</v>
      </c>
      <c r="BB135">
        <v>1</v>
      </c>
    </row>
    <row r="136" spans="1:54" x14ac:dyDescent="0.25">
      <c r="A136" t="s">
        <v>1028</v>
      </c>
      <c r="B136">
        <v>-8</v>
      </c>
      <c r="C136">
        <v>2</v>
      </c>
      <c r="D136" t="s">
        <v>797</v>
      </c>
      <c r="E136">
        <v>11</v>
      </c>
      <c r="F136">
        <v>2</v>
      </c>
      <c r="G136" t="s">
        <v>559</v>
      </c>
      <c r="H136">
        <v>-22</v>
      </c>
      <c r="I136">
        <v>2</v>
      </c>
      <c r="J136" t="s">
        <v>797</v>
      </c>
      <c r="K136">
        <v>-6</v>
      </c>
      <c r="L136">
        <v>2</v>
      </c>
      <c r="M136" t="s">
        <v>797</v>
      </c>
      <c r="N136">
        <v>-10</v>
      </c>
      <c r="O136">
        <v>2</v>
      </c>
      <c r="P136" t="s">
        <v>797</v>
      </c>
      <c r="Q136">
        <v>-1</v>
      </c>
      <c r="R136">
        <v>2</v>
      </c>
      <c r="S136" t="s">
        <v>797</v>
      </c>
      <c r="T136">
        <v>10</v>
      </c>
      <c r="U136">
        <v>2</v>
      </c>
      <c r="V136" t="s">
        <v>797</v>
      </c>
      <c r="W136">
        <v>9</v>
      </c>
      <c r="X136">
        <v>2</v>
      </c>
      <c r="Y136" t="s">
        <v>797</v>
      </c>
      <c r="Z136">
        <v>-11</v>
      </c>
      <c r="AA136">
        <v>2</v>
      </c>
      <c r="AB136" t="s">
        <v>797</v>
      </c>
      <c r="AC136">
        <v>-7</v>
      </c>
      <c r="AD136">
        <v>2</v>
      </c>
      <c r="AE136" t="s">
        <v>797</v>
      </c>
      <c r="AF136">
        <v>2</v>
      </c>
      <c r="AG136">
        <v>2</v>
      </c>
      <c r="AH136" t="s">
        <v>1038</v>
      </c>
      <c r="AI136">
        <v>14</v>
      </c>
      <c r="AJ136">
        <v>2</v>
      </c>
      <c r="AK136" t="s">
        <v>1038</v>
      </c>
      <c r="AL136">
        <v>17</v>
      </c>
      <c r="AM136">
        <v>2</v>
      </c>
      <c r="AN136" t="s">
        <v>1038</v>
      </c>
      <c r="AO136">
        <v>17</v>
      </c>
      <c r="AP136">
        <v>2</v>
      </c>
      <c r="AQ136" t="s">
        <v>1038</v>
      </c>
      <c r="AR136">
        <v>-11</v>
      </c>
      <c r="AS136">
        <v>2</v>
      </c>
      <c r="AT136" t="s">
        <v>1038</v>
      </c>
      <c r="AU136">
        <v>-1</v>
      </c>
      <c r="AV136">
        <v>2</v>
      </c>
      <c r="AW136" t="s">
        <v>1038</v>
      </c>
      <c r="AX136">
        <v>-5</v>
      </c>
      <c r="AY136">
        <v>2</v>
      </c>
      <c r="AZ136" t="s">
        <v>1038</v>
      </c>
      <c r="BA136">
        <v>-12</v>
      </c>
      <c r="BB136">
        <v>2</v>
      </c>
    </row>
    <row r="137" spans="1:54" x14ac:dyDescent="0.25">
      <c r="A137" t="s">
        <v>1038</v>
      </c>
      <c r="B137">
        <v>-8</v>
      </c>
      <c r="C137">
        <v>3</v>
      </c>
      <c r="D137" t="s">
        <v>1038</v>
      </c>
      <c r="E137">
        <v>11</v>
      </c>
      <c r="F137">
        <v>3</v>
      </c>
      <c r="G137" t="s">
        <v>797</v>
      </c>
      <c r="H137">
        <v>-22</v>
      </c>
      <c r="I137">
        <v>3</v>
      </c>
      <c r="J137" t="s">
        <v>1038</v>
      </c>
      <c r="K137">
        <v>-6</v>
      </c>
      <c r="L137">
        <v>3</v>
      </c>
      <c r="M137" t="s">
        <v>1038</v>
      </c>
      <c r="N137">
        <v>-10</v>
      </c>
      <c r="O137">
        <v>3</v>
      </c>
      <c r="P137" t="s">
        <v>1038</v>
      </c>
      <c r="Q137">
        <v>-1</v>
      </c>
      <c r="R137">
        <v>3</v>
      </c>
      <c r="S137" t="s">
        <v>1038</v>
      </c>
      <c r="T137">
        <v>10</v>
      </c>
      <c r="U137">
        <v>3</v>
      </c>
      <c r="V137" t="s">
        <v>1038</v>
      </c>
      <c r="W137">
        <v>9</v>
      </c>
      <c r="X137">
        <v>3</v>
      </c>
      <c r="Y137" t="s">
        <v>1038</v>
      </c>
      <c r="Z137">
        <v>-11</v>
      </c>
      <c r="AA137">
        <v>3</v>
      </c>
      <c r="AB137" t="s">
        <v>1038</v>
      </c>
      <c r="AC137">
        <v>-7</v>
      </c>
      <c r="AD137">
        <v>3</v>
      </c>
      <c r="AE137" t="s">
        <v>1038</v>
      </c>
      <c r="AF137">
        <v>2</v>
      </c>
      <c r="AG137">
        <v>3</v>
      </c>
      <c r="AH137" t="s">
        <v>797</v>
      </c>
      <c r="AI137">
        <v>14</v>
      </c>
      <c r="AJ137">
        <v>3</v>
      </c>
      <c r="AK137" t="s">
        <v>797</v>
      </c>
      <c r="AL137">
        <v>17</v>
      </c>
      <c r="AM137">
        <v>3</v>
      </c>
      <c r="AN137" t="s">
        <v>797</v>
      </c>
      <c r="AO137">
        <v>17</v>
      </c>
      <c r="AP137">
        <v>3</v>
      </c>
      <c r="AQ137" t="s">
        <v>797</v>
      </c>
      <c r="AR137">
        <v>-11</v>
      </c>
      <c r="AS137">
        <v>3</v>
      </c>
      <c r="AT137" t="s">
        <v>797</v>
      </c>
      <c r="AU137">
        <v>-1</v>
      </c>
      <c r="AV137">
        <v>3</v>
      </c>
      <c r="AW137" t="s">
        <v>797</v>
      </c>
      <c r="AX137">
        <v>-5</v>
      </c>
      <c r="AY137">
        <v>3</v>
      </c>
      <c r="AZ137" t="s">
        <v>797</v>
      </c>
      <c r="BA137">
        <v>-12</v>
      </c>
      <c r="BB137">
        <v>3</v>
      </c>
    </row>
    <row r="138" spans="1:54" x14ac:dyDescent="0.25">
      <c r="A138" t="s">
        <v>1037</v>
      </c>
      <c r="B138">
        <v>-8</v>
      </c>
      <c r="C138">
        <v>4</v>
      </c>
      <c r="D138" t="s">
        <v>1037</v>
      </c>
      <c r="E138">
        <v>11</v>
      </c>
      <c r="F138">
        <v>4</v>
      </c>
      <c r="G138" t="s">
        <v>1038</v>
      </c>
      <c r="H138">
        <v>-22</v>
      </c>
      <c r="I138">
        <v>4</v>
      </c>
      <c r="J138" t="s">
        <v>1037</v>
      </c>
      <c r="K138">
        <v>-6</v>
      </c>
      <c r="L138">
        <v>4</v>
      </c>
      <c r="M138" t="s">
        <v>1037</v>
      </c>
      <c r="N138">
        <v>-10</v>
      </c>
      <c r="O138">
        <v>4</v>
      </c>
      <c r="P138" t="s">
        <v>1037</v>
      </c>
      <c r="Q138">
        <v>-1</v>
      </c>
      <c r="R138">
        <v>4</v>
      </c>
      <c r="S138" t="s">
        <v>1037</v>
      </c>
      <c r="T138">
        <v>10</v>
      </c>
      <c r="U138">
        <v>4</v>
      </c>
      <c r="V138" t="s">
        <v>1037</v>
      </c>
      <c r="W138">
        <v>9</v>
      </c>
      <c r="X138">
        <v>4</v>
      </c>
      <c r="Y138" t="s">
        <v>1037</v>
      </c>
      <c r="Z138">
        <v>-11</v>
      </c>
      <c r="AA138">
        <v>4</v>
      </c>
      <c r="AB138" t="s">
        <v>1037</v>
      </c>
      <c r="AC138">
        <v>-7</v>
      </c>
      <c r="AD138">
        <v>4</v>
      </c>
      <c r="AE138" t="s">
        <v>1037</v>
      </c>
      <c r="AF138">
        <v>2</v>
      </c>
      <c r="AG138">
        <v>4</v>
      </c>
      <c r="AH138" t="s">
        <v>236</v>
      </c>
      <c r="AI138">
        <v>14</v>
      </c>
      <c r="AJ138">
        <v>4</v>
      </c>
      <c r="AK138" t="s">
        <v>236</v>
      </c>
      <c r="AL138">
        <v>17</v>
      </c>
      <c r="AM138">
        <v>4</v>
      </c>
      <c r="AN138" t="s">
        <v>236</v>
      </c>
      <c r="AO138">
        <v>17</v>
      </c>
      <c r="AP138">
        <v>4</v>
      </c>
      <c r="AQ138" t="s">
        <v>236</v>
      </c>
      <c r="AR138">
        <v>-11</v>
      </c>
      <c r="AS138">
        <v>4</v>
      </c>
      <c r="AT138" t="s">
        <v>236</v>
      </c>
      <c r="AU138">
        <v>-1</v>
      </c>
      <c r="AV138">
        <v>4</v>
      </c>
      <c r="AW138" t="s">
        <v>236</v>
      </c>
      <c r="AX138">
        <v>-5</v>
      </c>
      <c r="AY138">
        <v>4</v>
      </c>
      <c r="AZ138" t="s">
        <v>236</v>
      </c>
      <c r="BA138">
        <v>-12</v>
      </c>
      <c r="BB138">
        <v>4</v>
      </c>
    </row>
    <row r="139" spans="1:54" x14ac:dyDescent="0.25">
      <c r="A139" t="s">
        <v>615</v>
      </c>
      <c r="B139">
        <v>1</v>
      </c>
      <c r="C139">
        <v>1</v>
      </c>
      <c r="D139" t="s">
        <v>1015</v>
      </c>
      <c r="E139">
        <v>-4</v>
      </c>
      <c r="F139">
        <v>1</v>
      </c>
      <c r="G139" t="s">
        <v>1015</v>
      </c>
      <c r="H139">
        <v>-10</v>
      </c>
      <c r="I139">
        <v>1</v>
      </c>
      <c r="J139" t="s">
        <v>878</v>
      </c>
      <c r="K139">
        <v>-12</v>
      </c>
      <c r="L139">
        <v>1</v>
      </c>
      <c r="M139" t="s">
        <v>877</v>
      </c>
      <c r="N139">
        <v>1</v>
      </c>
      <c r="O139">
        <v>1</v>
      </c>
      <c r="P139" t="s">
        <v>945</v>
      </c>
      <c r="Q139">
        <v>-14</v>
      </c>
      <c r="R139">
        <v>1</v>
      </c>
      <c r="S139" t="s">
        <v>945</v>
      </c>
      <c r="T139">
        <v>0</v>
      </c>
      <c r="U139">
        <v>1</v>
      </c>
      <c r="V139" t="s">
        <v>945</v>
      </c>
      <c r="W139">
        <v>-6</v>
      </c>
      <c r="X139">
        <v>1</v>
      </c>
      <c r="Y139" t="s">
        <v>945</v>
      </c>
      <c r="Z139">
        <v>-11</v>
      </c>
      <c r="AA139">
        <v>1</v>
      </c>
      <c r="AB139" t="s">
        <v>877</v>
      </c>
      <c r="AC139">
        <v>8</v>
      </c>
      <c r="AD139">
        <v>1</v>
      </c>
      <c r="AE139" t="s">
        <v>945</v>
      </c>
      <c r="AF139">
        <v>13</v>
      </c>
      <c r="AG139">
        <v>1</v>
      </c>
      <c r="AH139" t="s">
        <v>945</v>
      </c>
      <c r="AI139">
        <v>-7</v>
      </c>
      <c r="AJ139">
        <v>1</v>
      </c>
      <c r="AK139" t="s">
        <v>945</v>
      </c>
      <c r="AL139">
        <v>4</v>
      </c>
      <c r="AM139">
        <v>1</v>
      </c>
      <c r="AN139" t="s">
        <v>945</v>
      </c>
      <c r="AO139">
        <v>-6</v>
      </c>
      <c r="AP139">
        <v>1</v>
      </c>
      <c r="AQ139" t="s">
        <v>945</v>
      </c>
      <c r="AR139">
        <v>-2</v>
      </c>
      <c r="AS139">
        <v>1</v>
      </c>
      <c r="AT139" t="s">
        <v>945</v>
      </c>
      <c r="AU139">
        <v>0</v>
      </c>
      <c r="AV139">
        <v>1</v>
      </c>
      <c r="AW139" t="s">
        <v>945</v>
      </c>
      <c r="AX139">
        <v>-17</v>
      </c>
      <c r="AY139">
        <v>1</v>
      </c>
      <c r="AZ139" t="s">
        <v>945</v>
      </c>
      <c r="BA139">
        <v>-5</v>
      </c>
      <c r="BB139">
        <v>1</v>
      </c>
    </row>
    <row r="140" spans="1:54" x14ac:dyDescent="0.25">
      <c r="A140" t="s">
        <v>1033</v>
      </c>
      <c r="B140">
        <v>1</v>
      </c>
      <c r="C140">
        <v>2</v>
      </c>
      <c r="D140" t="s">
        <v>945</v>
      </c>
      <c r="E140">
        <v>-4</v>
      </c>
      <c r="F140">
        <v>2</v>
      </c>
      <c r="G140" t="s">
        <v>945</v>
      </c>
      <c r="H140">
        <v>-10</v>
      </c>
      <c r="I140">
        <v>2</v>
      </c>
      <c r="J140" t="s">
        <v>945</v>
      </c>
      <c r="K140">
        <v>-12</v>
      </c>
      <c r="L140">
        <v>2</v>
      </c>
      <c r="M140" t="s">
        <v>945</v>
      </c>
      <c r="N140">
        <v>1</v>
      </c>
      <c r="O140">
        <v>2</v>
      </c>
      <c r="P140" t="s">
        <v>877</v>
      </c>
      <c r="Q140">
        <v>-14</v>
      </c>
      <c r="R140">
        <v>2</v>
      </c>
      <c r="S140" t="s">
        <v>1028</v>
      </c>
      <c r="T140">
        <v>0</v>
      </c>
      <c r="U140">
        <v>2</v>
      </c>
      <c r="V140" t="s">
        <v>1028</v>
      </c>
      <c r="W140">
        <v>-6</v>
      </c>
      <c r="X140">
        <v>2</v>
      </c>
      <c r="Y140" t="s">
        <v>1033</v>
      </c>
      <c r="Z140">
        <v>-11</v>
      </c>
      <c r="AA140">
        <v>2</v>
      </c>
      <c r="AB140" t="s">
        <v>873</v>
      </c>
      <c r="AC140">
        <v>8</v>
      </c>
      <c r="AD140">
        <v>2</v>
      </c>
      <c r="AE140" t="s">
        <v>1033</v>
      </c>
      <c r="AF140">
        <v>13</v>
      </c>
      <c r="AG140">
        <v>2</v>
      </c>
      <c r="AH140" t="s">
        <v>606</v>
      </c>
      <c r="AI140">
        <v>-7</v>
      </c>
      <c r="AJ140">
        <v>2</v>
      </c>
      <c r="AK140" t="s">
        <v>606</v>
      </c>
      <c r="AL140">
        <v>4</v>
      </c>
      <c r="AM140">
        <v>2</v>
      </c>
      <c r="AN140" t="s">
        <v>606</v>
      </c>
      <c r="AO140">
        <v>-6</v>
      </c>
      <c r="AP140">
        <v>2</v>
      </c>
      <c r="AQ140" t="s">
        <v>606</v>
      </c>
      <c r="AR140">
        <v>-2</v>
      </c>
      <c r="AS140">
        <v>2</v>
      </c>
      <c r="AT140" t="s">
        <v>606</v>
      </c>
      <c r="AU140">
        <v>0</v>
      </c>
      <c r="AV140">
        <v>2</v>
      </c>
      <c r="AW140" t="s">
        <v>1071</v>
      </c>
      <c r="AX140">
        <v>-17</v>
      </c>
      <c r="AY140">
        <v>2</v>
      </c>
      <c r="AZ140" t="s">
        <v>97</v>
      </c>
      <c r="BA140">
        <v>-5</v>
      </c>
      <c r="BB140">
        <v>2</v>
      </c>
    </row>
    <row r="141" spans="1:54" x14ac:dyDescent="0.25">
      <c r="A141" t="s">
        <v>945</v>
      </c>
      <c r="B141">
        <v>1</v>
      </c>
      <c r="C141">
        <v>3</v>
      </c>
      <c r="D141" t="s">
        <v>413</v>
      </c>
      <c r="E141">
        <v>-4</v>
      </c>
      <c r="F141">
        <v>3</v>
      </c>
      <c r="G141" t="s">
        <v>413</v>
      </c>
      <c r="H141">
        <v>-10</v>
      </c>
      <c r="I141">
        <v>3</v>
      </c>
      <c r="J141" t="s">
        <v>413</v>
      </c>
      <c r="K141">
        <v>-12</v>
      </c>
      <c r="L141">
        <v>3</v>
      </c>
      <c r="M141" t="s">
        <v>413</v>
      </c>
      <c r="N141">
        <v>1</v>
      </c>
      <c r="O141">
        <v>3</v>
      </c>
      <c r="P141" t="s">
        <v>857</v>
      </c>
      <c r="Q141">
        <v>-14</v>
      </c>
      <c r="R141">
        <v>3</v>
      </c>
      <c r="S141" t="s">
        <v>82</v>
      </c>
      <c r="T141">
        <v>0</v>
      </c>
      <c r="U141">
        <v>3</v>
      </c>
      <c r="V141" t="s">
        <v>82</v>
      </c>
      <c r="W141">
        <v>-6</v>
      </c>
      <c r="X141">
        <v>3</v>
      </c>
      <c r="Y141" t="s">
        <v>236</v>
      </c>
      <c r="Z141">
        <v>-11</v>
      </c>
      <c r="AA141">
        <v>3</v>
      </c>
      <c r="AB141" t="s">
        <v>945</v>
      </c>
      <c r="AC141">
        <v>8</v>
      </c>
      <c r="AD141">
        <v>3</v>
      </c>
      <c r="AE141" t="s">
        <v>236</v>
      </c>
      <c r="AF141">
        <v>13</v>
      </c>
      <c r="AG141">
        <v>3</v>
      </c>
      <c r="AH141" t="s">
        <v>97</v>
      </c>
      <c r="AI141">
        <v>-7</v>
      </c>
      <c r="AJ141">
        <v>3</v>
      </c>
      <c r="AK141" t="s">
        <v>1037</v>
      </c>
      <c r="AL141">
        <v>4</v>
      </c>
      <c r="AM141">
        <v>3</v>
      </c>
      <c r="AN141" t="s">
        <v>1037</v>
      </c>
      <c r="AO141">
        <v>-6</v>
      </c>
      <c r="AP141">
        <v>3</v>
      </c>
      <c r="AQ141" t="s">
        <v>1037</v>
      </c>
      <c r="AR141">
        <v>-2</v>
      </c>
      <c r="AS141">
        <v>3</v>
      </c>
      <c r="AT141" t="s">
        <v>1037</v>
      </c>
      <c r="AU141">
        <v>0</v>
      </c>
      <c r="AV141">
        <v>3</v>
      </c>
      <c r="AW141" t="s">
        <v>606</v>
      </c>
      <c r="AX141">
        <v>-17</v>
      </c>
      <c r="AY141">
        <v>3</v>
      </c>
      <c r="AZ141" t="s">
        <v>559</v>
      </c>
      <c r="BA141">
        <v>-5</v>
      </c>
      <c r="BB141">
        <v>3</v>
      </c>
    </row>
    <row r="142" spans="1:54" x14ac:dyDescent="0.25">
      <c r="A142" t="s">
        <v>79</v>
      </c>
      <c r="B142">
        <v>1</v>
      </c>
      <c r="C142">
        <v>4</v>
      </c>
      <c r="D142" t="s">
        <v>79</v>
      </c>
      <c r="E142">
        <v>-4</v>
      </c>
      <c r="F142">
        <v>4</v>
      </c>
      <c r="G142" t="s">
        <v>79</v>
      </c>
      <c r="H142">
        <v>-10</v>
      </c>
      <c r="I142">
        <v>4</v>
      </c>
      <c r="J142" t="s">
        <v>79</v>
      </c>
      <c r="K142">
        <v>-12</v>
      </c>
      <c r="L142">
        <v>4</v>
      </c>
      <c r="M142" t="s">
        <v>79</v>
      </c>
      <c r="N142">
        <v>1</v>
      </c>
      <c r="O142">
        <v>4</v>
      </c>
      <c r="P142" t="s">
        <v>79</v>
      </c>
      <c r="Q142">
        <v>-14</v>
      </c>
      <c r="R142">
        <v>4</v>
      </c>
      <c r="S142" t="s">
        <v>79</v>
      </c>
      <c r="T142">
        <v>0</v>
      </c>
      <c r="U142">
        <v>4</v>
      </c>
      <c r="V142" t="s">
        <v>79</v>
      </c>
      <c r="W142">
        <v>-6</v>
      </c>
      <c r="X142">
        <v>4</v>
      </c>
      <c r="Y142" t="s">
        <v>79</v>
      </c>
      <c r="Z142">
        <v>-11</v>
      </c>
      <c r="AA142">
        <v>4</v>
      </c>
      <c r="AB142" t="s">
        <v>79</v>
      </c>
      <c r="AC142">
        <v>8</v>
      </c>
      <c r="AD142">
        <v>4</v>
      </c>
      <c r="AE142" t="s">
        <v>79</v>
      </c>
      <c r="AF142">
        <v>13</v>
      </c>
      <c r="AG142">
        <v>4</v>
      </c>
      <c r="AH142" t="s">
        <v>79</v>
      </c>
      <c r="AI142">
        <v>-7</v>
      </c>
      <c r="AJ142">
        <v>4</v>
      </c>
      <c r="AK142" t="s">
        <v>79</v>
      </c>
      <c r="AL142">
        <v>4</v>
      </c>
      <c r="AM142">
        <v>4</v>
      </c>
      <c r="AN142" t="s">
        <v>79</v>
      </c>
      <c r="AO142">
        <v>-6</v>
      </c>
      <c r="AP142">
        <v>4</v>
      </c>
      <c r="AQ142" t="s">
        <v>79</v>
      </c>
      <c r="AR142">
        <v>-2</v>
      </c>
      <c r="AS142">
        <v>4</v>
      </c>
      <c r="AT142" t="s">
        <v>79</v>
      </c>
      <c r="AU142">
        <v>0</v>
      </c>
      <c r="AV142">
        <v>4</v>
      </c>
      <c r="AW142" t="s">
        <v>97</v>
      </c>
      <c r="AX142">
        <v>-17</v>
      </c>
      <c r="AY142">
        <v>4</v>
      </c>
      <c r="AZ142" t="s">
        <v>606</v>
      </c>
      <c r="BA142">
        <v>-5</v>
      </c>
      <c r="BB142">
        <v>4</v>
      </c>
    </row>
    <row r="143" spans="1:54" x14ac:dyDescent="0.25">
      <c r="A143" t="s">
        <v>1015</v>
      </c>
      <c r="B143">
        <v>-2</v>
      </c>
      <c r="C143">
        <v>1</v>
      </c>
      <c r="D143" t="s">
        <v>615</v>
      </c>
      <c r="E143">
        <v>1</v>
      </c>
      <c r="F143">
        <v>1</v>
      </c>
      <c r="G143" t="s">
        <v>615</v>
      </c>
      <c r="H143">
        <v>1</v>
      </c>
      <c r="I143">
        <v>1</v>
      </c>
      <c r="J143" t="s">
        <v>615</v>
      </c>
      <c r="K143">
        <v>-8</v>
      </c>
      <c r="L143">
        <v>1</v>
      </c>
      <c r="M143" t="s">
        <v>615</v>
      </c>
      <c r="N143">
        <v>-5</v>
      </c>
      <c r="O143">
        <v>1</v>
      </c>
      <c r="P143" t="s">
        <v>615</v>
      </c>
      <c r="Q143">
        <v>8</v>
      </c>
      <c r="R143">
        <v>1</v>
      </c>
      <c r="S143" t="s">
        <v>877</v>
      </c>
      <c r="T143">
        <v>-1</v>
      </c>
      <c r="U143">
        <v>1</v>
      </c>
      <c r="V143" t="s">
        <v>615</v>
      </c>
      <c r="W143">
        <v>-7</v>
      </c>
      <c r="X143">
        <v>1</v>
      </c>
      <c r="Y143" t="s">
        <v>1028</v>
      </c>
      <c r="Z143">
        <v>-2</v>
      </c>
      <c r="AA143">
        <v>1</v>
      </c>
      <c r="AB143" t="s">
        <v>615</v>
      </c>
      <c r="AC143">
        <v>2</v>
      </c>
      <c r="AD143">
        <v>1</v>
      </c>
      <c r="AE143" t="s">
        <v>1028</v>
      </c>
      <c r="AF143">
        <v>-10</v>
      </c>
      <c r="AG143">
        <v>1</v>
      </c>
      <c r="AH143" t="s">
        <v>1028</v>
      </c>
      <c r="AI143">
        <v>2</v>
      </c>
      <c r="AJ143">
        <v>1</v>
      </c>
      <c r="AK143" t="s">
        <v>1028</v>
      </c>
      <c r="AL143">
        <v>-7</v>
      </c>
      <c r="AM143">
        <v>1</v>
      </c>
      <c r="AN143" t="s">
        <v>1028</v>
      </c>
      <c r="AO143">
        <v>-11</v>
      </c>
      <c r="AP143">
        <v>1</v>
      </c>
      <c r="AQ143" t="s">
        <v>1028</v>
      </c>
      <c r="AR143">
        <v>-2</v>
      </c>
      <c r="AS143">
        <v>1</v>
      </c>
      <c r="AT143" t="s">
        <v>1028</v>
      </c>
      <c r="AU143">
        <v>-10</v>
      </c>
      <c r="AV143">
        <v>1</v>
      </c>
      <c r="AW143" t="s">
        <v>1028</v>
      </c>
      <c r="AX143">
        <v>-1</v>
      </c>
      <c r="AY143">
        <v>1</v>
      </c>
      <c r="AZ143" t="s">
        <v>1028</v>
      </c>
      <c r="BA143">
        <v>-24</v>
      </c>
      <c r="BB143">
        <v>1</v>
      </c>
    </row>
    <row r="144" spans="1:54" x14ac:dyDescent="0.25">
      <c r="A144" t="s">
        <v>797</v>
      </c>
      <c r="B144">
        <v>-2</v>
      </c>
      <c r="C144">
        <v>2</v>
      </c>
      <c r="D144" t="s">
        <v>236</v>
      </c>
      <c r="E144">
        <v>1</v>
      </c>
      <c r="F144">
        <v>2</v>
      </c>
      <c r="G144" t="s">
        <v>1028</v>
      </c>
      <c r="H144">
        <v>1</v>
      </c>
      <c r="I144">
        <v>2</v>
      </c>
      <c r="J144" t="s">
        <v>1028</v>
      </c>
      <c r="K144">
        <v>-8</v>
      </c>
      <c r="L144">
        <v>2</v>
      </c>
      <c r="M144" t="s">
        <v>1028</v>
      </c>
      <c r="N144">
        <v>-5</v>
      </c>
      <c r="O144">
        <v>2</v>
      </c>
      <c r="P144" t="s">
        <v>71</v>
      </c>
      <c r="Q144">
        <v>8</v>
      </c>
      <c r="R144">
        <v>2</v>
      </c>
      <c r="S144" t="s">
        <v>71</v>
      </c>
      <c r="T144">
        <v>-1</v>
      </c>
      <c r="U144">
        <v>2</v>
      </c>
      <c r="V144" t="s">
        <v>71</v>
      </c>
      <c r="W144">
        <v>-7</v>
      </c>
      <c r="X144">
        <v>2</v>
      </c>
      <c r="Y144" t="s">
        <v>31</v>
      </c>
      <c r="Z144">
        <v>-2</v>
      </c>
      <c r="AA144">
        <v>2</v>
      </c>
      <c r="AB144" t="s">
        <v>31</v>
      </c>
      <c r="AC144">
        <v>2</v>
      </c>
      <c r="AD144">
        <v>2</v>
      </c>
      <c r="AE144" t="s">
        <v>31</v>
      </c>
      <c r="AF144">
        <v>-10</v>
      </c>
      <c r="AG144">
        <v>2</v>
      </c>
      <c r="AH144" t="s">
        <v>31</v>
      </c>
      <c r="AI144">
        <v>2</v>
      </c>
      <c r="AJ144">
        <v>2</v>
      </c>
      <c r="AK144" t="s">
        <v>31</v>
      </c>
      <c r="AL144">
        <v>-7</v>
      </c>
      <c r="AM144">
        <v>2</v>
      </c>
      <c r="AN144" t="s">
        <v>31</v>
      </c>
      <c r="AO144">
        <v>-11</v>
      </c>
      <c r="AP144">
        <v>2</v>
      </c>
      <c r="AQ144" t="s">
        <v>31</v>
      </c>
      <c r="AR144">
        <v>-2</v>
      </c>
      <c r="AS144">
        <v>2</v>
      </c>
      <c r="AT144" t="s">
        <v>31</v>
      </c>
      <c r="AU144">
        <v>-10</v>
      </c>
      <c r="AV144">
        <v>2</v>
      </c>
      <c r="AW144" t="s">
        <v>31</v>
      </c>
      <c r="AX144">
        <v>-1</v>
      </c>
      <c r="AY144">
        <v>2</v>
      </c>
      <c r="AZ144" t="s">
        <v>31</v>
      </c>
      <c r="BA144">
        <v>-24</v>
      </c>
      <c r="BB144">
        <v>2</v>
      </c>
    </row>
    <row r="145" spans="1:54" x14ac:dyDescent="0.25">
      <c r="A145" t="s">
        <v>236</v>
      </c>
      <c r="B145">
        <v>-2</v>
      </c>
      <c r="C145">
        <v>3</v>
      </c>
      <c r="D145" t="s">
        <v>697</v>
      </c>
      <c r="E145">
        <v>1</v>
      </c>
      <c r="F145">
        <v>3</v>
      </c>
      <c r="G145" t="s">
        <v>236</v>
      </c>
      <c r="H145">
        <v>1</v>
      </c>
      <c r="I145">
        <v>3</v>
      </c>
      <c r="J145" t="s">
        <v>236</v>
      </c>
      <c r="K145">
        <v>-8</v>
      </c>
      <c r="L145">
        <v>3</v>
      </c>
      <c r="M145" t="s">
        <v>236</v>
      </c>
      <c r="N145">
        <v>-5</v>
      </c>
      <c r="O145">
        <v>3</v>
      </c>
      <c r="P145" t="s">
        <v>236</v>
      </c>
      <c r="Q145">
        <v>8</v>
      </c>
      <c r="R145">
        <v>3</v>
      </c>
      <c r="S145" t="s">
        <v>236</v>
      </c>
      <c r="T145">
        <v>-1</v>
      </c>
      <c r="U145">
        <v>3</v>
      </c>
      <c r="V145" t="s">
        <v>236</v>
      </c>
      <c r="W145">
        <v>-7</v>
      </c>
      <c r="X145">
        <v>3</v>
      </c>
      <c r="Y145" t="s">
        <v>71</v>
      </c>
      <c r="Z145">
        <v>-2</v>
      </c>
      <c r="AA145">
        <v>3</v>
      </c>
      <c r="AB145" t="s">
        <v>71</v>
      </c>
      <c r="AC145">
        <v>2</v>
      </c>
      <c r="AD145">
        <v>3</v>
      </c>
      <c r="AE145" t="s">
        <v>71</v>
      </c>
      <c r="AF145">
        <v>-10</v>
      </c>
      <c r="AG145">
        <v>3</v>
      </c>
      <c r="AH145" t="s">
        <v>71</v>
      </c>
      <c r="AI145">
        <v>2</v>
      </c>
      <c r="AJ145">
        <v>3</v>
      </c>
      <c r="AK145" t="s">
        <v>71</v>
      </c>
      <c r="AL145">
        <v>-7</v>
      </c>
      <c r="AM145">
        <v>3</v>
      </c>
      <c r="AN145" t="s">
        <v>71</v>
      </c>
      <c r="AO145">
        <v>-11</v>
      </c>
      <c r="AP145">
        <v>3</v>
      </c>
      <c r="AQ145" t="s">
        <v>71</v>
      </c>
      <c r="AR145">
        <v>-2</v>
      </c>
      <c r="AS145">
        <v>3</v>
      </c>
      <c r="AT145" t="s">
        <v>71</v>
      </c>
      <c r="AU145">
        <v>-10</v>
      </c>
      <c r="AV145">
        <v>3</v>
      </c>
      <c r="AW145" t="s">
        <v>71</v>
      </c>
      <c r="AX145">
        <v>-1</v>
      </c>
      <c r="AY145">
        <v>3</v>
      </c>
      <c r="AZ145" t="s">
        <v>71</v>
      </c>
      <c r="BA145">
        <v>-24</v>
      </c>
      <c r="BB145">
        <v>3</v>
      </c>
    </row>
    <row r="146" spans="1:54" x14ac:dyDescent="0.25">
      <c r="A146" t="s">
        <v>697</v>
      </c>
      <c r="B146">
        <v>-2</v>
      </c>
      <c r="C146">
        <v>4</v>
      </c>
      <c r="D146" t="s">
        <v>150</v>
      </c>
      <c r="E146">
        <v>1</v>
      </c>
      <c r="F146">
        <v>4</v>
      </c>
      <c r="G146" t="s">
        <v>150</v>
      </c>
      <c r="H146">
        <v>1</v>
      </c>
      <c r="I146">
        <v>4</v>
      </c>
      <c r="J146" t="s">
        <v>150</v>
      </c>
      <c r="K146">
        <v>-8</v>
      </c>
      <c r="L146">
        <v>4</v>
      </c>
      <c r="M146" t="s">
        <v>150</v>
      </c>
      <c r="N146">
        <v>-5</v>
      </c>
      <c r="O146">
        <v>4</v>
      </c>
      <c r="P146" t="s">
        <v>150</v>
      </c>
      <c r="Q146">
        <v>8</v>
      </c>
      <c r="R146">
        <v>4</v>
      </c>
      <c r="S146" t="s">
        <v>150</v>
      </c>
      <c r="T146">
        <v>-1</v>
      </c>
      <c r="U146">
        <v>4</v>
      </c>
      <c r="V146" t="s">
        <v>150</v>
      </c>
      <c r="W146">
        <v>-7</v>
      </c>
      <c r="X146">
        <v>4</v>
      </c>
      <c r="Y146" t="s">
        <v>150</v>
      </c>
      <c r="Z146">
        <v>-2</v>
      </c>
      <c r="AA146">
        <v>4</v>
      </c>
      <c r="AB146" t="s">
        <v>150</v>
      </c>
      <c r="AC146">
        <v>2</v>
      </c>
      <c r="AD146">
        <v>4</v>
      </c>
      <c r="AE146" t="s">
        <v>150</v>
      </c>
      <c r="AF146">
        <v>-10</v>
      </c>
      <c r="AG146">
        <v>4</v>
      </c>
      <c r="AH146" t="s">
        <v>150</v>
      </c>
      <c r="AI146">
        <v>2</v>
      </c>
      <c r="AJ146">
        <v>4</v>
      </c>
      <c r="AK146" t="s">
        <v>150</v>
      </c>
      <c r="AL146">
        <v>-7</v>
      </c>
      <c r="AM146">
        <v>4</v>
      </c>
      <c r="AN146" t="s">
        <v>150</v>
      </c>
      <c r="AO146">
        <v>-11</v>
      </c>
      <c r="AP146">
        <v>4</v>
      </c>
      <c r="AQ146" t="s">
        <v>150</v>
      </c>
      <c r="AR146">
        <v>-2</v>
      </c>
      <c r="AS146">
        <v>4</v>
      </c>
      <c r="AT146" t="s">
        <v>150</v>
      </c>
      <c r="AU146">
        <v>-10</v>
      </c>
      <c r="AV146">
        <v>4</v>
      </c>
      <c r="AW146" t="s">
        <v>150</v>
      </c>
      <c r="AX146">
        <v>-1</v>
      </c>
      <c r="AY146">
        <v>4</v>
      </c>
      <c r="AZ146" t="s">
        <v>150</v>
      </c>
      <c r="BA146">
        <v>-24</v>
      </c>
      <c r="BB146">
        <v>4</v>
      </c>
    </row>
    <row r="147" spans="1:54" x14ac:dyDescent="0.25">
      <c r="A147" t="s">
        <v>115</v>
      </c>
      <c r="B147">
        <v>1</v>
      </c>
      <c r="C147">
        <v>1</v>
      </c>
      <c r="D147" t="s">
        <v>115</v>
      </c>
      <c r="E147">
        <v>-20</v>
      </c>
      <c r="F147">
        <v>1</v>
      </c>
      <c r="G147" t="s">
        <v>938</v>
      </c>
      <c r="H147">
        <v>-20</v>
      </c>
      <c r="I147">
        <v>1</v>
      </c>
      <c r="J147" t="s">
        <v>115</v>
      </c>
      <c r="K147">
        <v>10</v>
      </c>
      <c r="L147">
        <v>1</v>
      </c>
      <c r="M147" t="s">
        <v>115</v>
      </c>
      <c r="N147">
        <v>1</v>
      </c>
      <c r="O147">
        <v>1</v>
      </c>
      <c r="P147" t="s">
        <v>553</v>
      </c>
      <c r="Q147">
        <v>-13</v>
      </c>
      <c r="R147">
        <v>1</v>
      </c>
      <c r="S147" t="s">
        <v>553</v>
      </c>
      <c r="T147">
        <v>10</v>
      </c>
      <c r="U147">
        <v>1</v>
      </c>
      <c r="V147" t="s">
        <v>553</v>
      </c>
      <c r="W147">
        <v>11</v>
      </c>
      <c r="X147">
        <v>1</v>
      </c>
      <c r="Y147" t="s">
        <v>553</v>
      </c>
      <c r="Z147">
        <v>-6</v>
      </c>
      <c r="AA147">
        <v>1</v>
      </c>
      <c r="AB147" t="s">
        <v>553</v>
      </c>
      <c r="AC147">
        <v>0</v>
      </c>
      <c r="AD147">
        <v>1</v>
      </c>
      <c r="AE147" t="s">
        <v>553</v>
      </c>
      <c r="AF147">
        <v>-9</v>
      </c>
      <c r="AG147">
        <v>1</v>
      </c>
      <c r="AH147" t="s">
        <v>553</v>
      </c>
      <c r="AI147">
        <v>-1</v>
      </c>
      <c r="AJ147">
        <v>1</v>
      </c>
      <c r="AK147" t="s">
        <v>628</v>
      </c>
      <c r="AL147">
        <v>-10</v>
      </c>
      <c r="AM147">
        <v>1</v>
      </c>
      <c r="AN147" t="s">
        <v>628</v>
      </c>
      <c r="AO147">
        <v>1</v>
      </c>
      <c r="AP147">
        <v>1</v>
      </c>
      <c r="AQ147" t="s">
        <v>628</v>
      </c>
      <c r="AR147">
        <v>8</v>
      </c>
      <c r="AS147">
        <v>1</v>
      </c>
      <c r="AT147" t="s">
        <v>553</v>
      </c>
      <c r="AU147">
        <v>2</v>
      </c>
      <c r="AV147">
        <v>1</v>
      </c>
      <c r="AW147" t="s">
        <v>950</v>
      </c>
      <c r="AX147">
        <v>3</v>
      </c>
      <c r="AY147">
        <v>1</v>
      </c>
      <c r="AZ147" t="s">
        <v>950</v>
      </c>
      <c r="BA147">
        <v>7</v>
      </c>
      <c r="BB147">
        <v>1</v>
      </c>
    </row>
    <row r="148" spans="1:54" x14ac:dyDescent="0.25">
      <c r="A148" t="s">
        <v>502</v>
      </c>
      <c r="B148">
        <v>1</v>
      </c>
      <c r="C148">
        <v>2</v>
      </c>
      <c r="D148" t="s">
        <v>126</v>
      </c>
      <c r="E148">
        <v>-20</v>
      </c>
      <c r="F148">
        <v>2</v>
      </c>
      <c r="G148" t="s">
        <v>1024</v>
      </c>
      <c r="H148">
        <v>-20</v>
      </c>
      <c r="I148">
        <v>2</v>
      </c>
      <c r="J148" t="s">
        <v>1024</v>
      </c>
      <c r="K148">
        <v>10</v>
      </c>
      <c r="L148">
        <v>2</v>
      </c>
      <c r="M148" t="s">
        <v>1024</v>
      </c>
      <c r="N148">
        <v>1</v>
      </c>
      <c r="O148">
        <v>2</v>
      </c>
      <c r="P148" t="s">
        <v>115</v>
      </c>
      <c r="Q148">
        <v>-13</v>
      </c>
      <c r="R148">
        <v>2</v>
      </c>
      <c r="S148" t="s">
        <v>1024</v>
      </c>
      <c r="T148">
        <v>10</v>
      </c>
      <c r="U148">
        <v>2</v>
      </c>
      <c r="V148" t="s">
        <v>696</v>
      </c>
      <c r="W148">
        <v>11</v>
      </c>
      <c r="X148">
        <v>2</v>
      </c>
      <c r="Y148" t="s">
        <v>877</v>
      </c>
      <c r="Z148">
        <v>-6</v>
      </c>
      <c r="AA148">
        <v>2</v>
      </c>
      <c r="AB148" t="s">
        <v>628</v>
      </c>
      <c r="AC148">
        <v>0</v>
      </c>
      <c r="AD148">
        <v>2</v>
      </c>
      <c r="AE148" t="s">
        <v>877</v>
      </c>
      <c r="AF148">
        <v>-9</v>
      </c>
      <c r="AG148">
        <v>2</v>
      </c>
      <c r="AH148" t="s">
        <v>1029</v>
      </c>
      <c r="AI148">
        <v>-1</v>
      </c>
      <c r="AJ148">
        <v>2</v>
      </c>
      <c r="AK148" t="s">
        <v>553</v>
      </c>
      <c r="AL148">
        <v>-10</v>
      </c>
      <c r="AM148">
        <v>2</v>
      </c>
      <c r="AN148" t="s">
        <v>553</v>
      </c>
      <c r="AO148">
        <v>1</v>
      </c>
      <c r="AP148">
        <v>2</v>
      </c>
      <c r="AQ148" t="s">
        <v>553</v>
      </c>
      <c r="AR148">
        <v>8</v>
      </c>
      <c r="AS148">
        <v>2</v>
      </c>
      <c r="AT148" t="s">
        <v>703</v>
      </c>
      <c r="AU148">
        <v>2</v>
      </c>
      <c r="AV148">
        <v>2</v>
      </c>
      <c r="AW148" t="s">
        <v>703</v>
      </c>
      <c r="AX148">
        <v>3</v>
      </c>
      <c r="AY148">
        <v>2</v>
      </c>
      <c r="AZ148" t="s">
        <v>703</v>
      </c>
      <c r="BA148">
        <v>7</v>
      </c>
      <c r="BB148">
        <v>2</v>
      </c>
    </row>
    <row r="149" spans="1:54" x14ac:dyDescent="0.25">
      <c r="A149" t="s">
        <v>126</v>
      </c>
      <c r="B149">
        <v>1</v>
      </c>
      <c r="C149">
        <v>3</v>
      </c>
      <c r="D149" t="s">
        <v>1028</v>
      </c>
      <c r="E149">
        <v>-20</v>
      </c>
      <c r="F149">
        <v>3</v>
      </c>
      <c r="G149" t="s">
        <v>115</v>
      </c>
      <c r="H149">
        <v>-20</v>
      </c>
      <c r="I149">
        <v>3</v>
      </c>
      <c r="J149" t="s">
        <v>12</v>
      </c>
      <c r="K149">
        <v>10</v>
      </c>
      <c r="L149">
        <v>3</v>
      </c>
      <c r="M149" t="s">
        <v>12</v>
      </c>
      <c r="N149">
        <v>1</v>
      </c>
      <c r="O149">
        <v>3</v>
      </c>
      <c r="P149" t="s">
        <v>100</v>
      </c>
      <c r="Q149">
        <v>-13</v>
      </c>
      <c r="R149">
        <v>3</v>
      </c>
      <c r="S149" t="s">
        <v>12</v>
      </c>
      <c r="T149">
        <v>10</v>
      </c>
      <c r="U149">
        <v>3</v>
      </c>
      <c r="V149" t="s">
        <v>1024</v>
      </c>
      <c r="W149">
        <v>11</v>
      </c>
      <c r="X149">
        <v>3</v>
      </c>
      <c r="Y149" t="s">
        <v>1024</v>
      </c>
      <c r="Z149">
        <v>-6</v>
      </c>
      <c r="AA149">
        <v>3</v>
      </c>
      <c r="AB149" t="s">
        <v>1024</v>
      </c>
      <c r="AC149">
        <v>0</v>
      </c>
      <c r="AD149">
        <v>3</v>
      </c>
      <c r="AE149" t="s">
        <v>1024</v>
      </c>
      <c r="AF149">
        <v>-9</v>
      </c>
      <c r="AG149">
        <v>3</v>
      </c>
      <c r="AH149" t="s">
        <v>559</v>
      </c>
      <c r="AI149">
        <v>-1</v>
      </c>
      <c r="AJ149">
        <v>3</v>
      </c>
      <c r="AK149" t="s">
        <v>559</v>
      </c>
      <c r="AL149">
        <v>-10</v>
      </c>
      <c r="AM149">
        <v>3</v>
      </c>
      <c r="AN149" t="s">
        <v>559</v>
      </c>
      <c r="AO149">
        <v>1</v>
      </c>
      <c r="AP149">
        <v>3</v>
      </c>
      <c r="AQ149" t="s">
        <v>1024</v>
      </c>
      <c r="AR149">
        <v>8</v>
      </c>
      <c r="AS149">
        <v>3</v>
      </c>
      <c r="AT149" t="s">
        <v>1024</v>
      </c>
      <c r="AU149">
        <v>2</v>
      </c>
      <c r="AV149">
        <v>3</v>
      </c>
      <c r="AW149" t="s">
        <v>1024</v>
      </c>
      <c r="AX149">
        <v>3</v>
      </c>
      <c r="AY149">
        <v>3</v>
      </c>
      <c r="AZ149" t="s">
        <v>1024</v>
      </c>
      <c r="BA149">
        <v>7</v>
      </c>
      <c r="BB149">
        <v>3</v>
      </c>
    </row>
    <row r="150" spans="1:54" x14ac:dyDescent="0.25">
      <c r="A150" t="s">
        <v>12</v>
      </c>
      <c r="B150">
        <v>1</v>
      </c>
      <c r="C150">
        <v>4</v>
      </c>
      <c r="D150" t="s">
        <v>12</v>
      </c>
      <c r="E150">
        <v>-20</v>
      </c>
      <c r="F150">
        <v>4</v>
      </c>
      <c r="G150" t="s">
        <v>12</v>
      </c>
      <c r="H150">
        <v>-20</v>
      </c>
      <c r="I150">
        <v>4</v>
      </c>
      <c r="J150" t="s">
        <v>157</v>
      </c>
      <c r="K150">
        <v>10</v>
      </c>
      <c r="L150">
        <v>4</v>
      </c>
      <c r="M150" t="s">
        <v>157</v>
      </c>
      <c r="N150">
        <v>1</v>
      </c>
      <c r="O150">
        <v>4</v>
      </c>
      <c r="P150" t="s">
        <v>12</v>
      </c>
      <c r="Q150">
        <v>-13</v>
      </c>
      <c r="R150">
        <v>4</v>
      </c>
      <c r="S150" t="s">
        <v>157</v>
      </c>
      <c r="T150">
        <v>10</v>
      </c>
      <c r="U150">
        <v>4</v>
      </c>
      <c r="V150" t="s">
        <v>157</v>
      </c>
      <c r="W150">
        <v>11</v>
      </c>
      <c r="X150">
        <v>4</v>
      </c>
      <c r="Y150" t="s">
        <v>157</v>
      </c>
      <c r="Z150">
        <v>-6</v>
      </c>
      <c r="AA150">
        <v>4</v>
      </c>
      <c r="AB150" t="s">
        <v>559</v>
      </c>
      <c r="AC150">
        <v>0</v>
      </c>
      <c r="AD150">
        <v>4</v>
      </c>
      <c r="AE150" t="s">
        <v>157</v>
      </c>
      <c r="AF150">
        <v>-9</v>
      </c>
      <c r="AG150">
        <v>4</v>
      </c>
      <c r="AH150" t="s">
        <v>157</v>
      </c>
      <c r="AI150">
        <v>-1</v>
      </c>
      <c r="AJ150">
        <v>4</v>
      </c>
      <c r="AK150" t="s">
        <v>157</v>
      </c>
      <c r="AL150">
        <v>-10</v>
      </c>
      <c r="AM150">
        <v>4</v>
      </c>
      <c r="AN150" t="s">
        <v>157</v>
      </c>
      <c r="AO150">
        <v>1</v>
      </c>
      <c r="AP150">
        <v>4</v>
      </c>
      <c r="AQ150" t="s">
        <v>97</v>
      </c>
      <c r="AR150">
        <v>8</v>
      </c>
      <c r="AS150">
        <v>4</v>
      </c>
      <c r="AT150" t="s">
        <v>97</v>
      </c>
      <c r="AU150">
        <v>2</v>
      </c>
      <c r="AV150">
        <v>4</v>
      </c>
      <c r="AW150" t="s">
        <v>18</v>
      </c>
      <c r="AX150">
        <v>3</v>
      </c>
      <c r="AY150">
        <v>4</v>
      </c>
      <c r="AZ150" t="s">
        <v>157</v>
      </c>
      <c r="BA150">
        <v>7</v>
      </c>
      <c r="BB150">
        <v>4</v>
      </c>
    </row>
    <row r="151" spans="1:54" x14ac:dyDescent="0.25">
      <c r="A151" t="s">
        <v>950</v>
      </c>
      <c r="B151">
        <v>-8</v>
      </c>
      <c r="C151">
        <v>1</v>
      </c>
      <c r="D151" t="s">
        <v>553</v>
      </c>
      <c r="E151">
        <v>-5</v>
      </c>
      <c r="F151">
        <v>1</v>
      </c>
      <c r="G151" t="s">
        <v>553</v>
      </c>
      <c r="H151">
        <v>3</v>
      </c>
      <c r="I151">
        <v>1</v>
      </c>
      <c r="J151" t="s">
        <v>502</v>
      </c>
      <c r="K151">
        <v>14</v>
      </c>
      <c r="L151">
        <v>1</v>
      </c>
      <c r="M151" t="s">
        <v>502</v>
      </c>
      <c r="N151">
        <v>-3</v>
      </c>
      <c r="O151">
        <v>1</v>
      </c>
      <c r="P151" t="s">
        <v>502</v>
      </c>
      <c r="Q151">
        <v>-1</v>
      </c>
      <c r="R151">
        <v>1</v>
      </c>
      <c r="S151" t="s">
        <v>115</v>
      </c>
      <c r="T151">
        <v>5</v>
      </c>
      <c r="U151">
        <v>1</v>
      </c>
      <c r="V151" t="s">
        <v>115</v>
      </c>
      <c r="W151">
        <v>24</v>
      </c>
      <c r="X151">
        <v>1</v>
      </c>
      <c r="Y151" t="s">
        <v>696</v>
      </c>
      <c r="Z151">
        <v>-5</v>
      </c>
      <c r="AA151">
        <v>1</v>
      </c>
      <c r="AB151" t="s">
        <v>115</v>
      </c>
      <c r="AC151">
        <v>2</v>
      </c>
      <c r="AD151">
        <v>1</v>
      </c>
      <c r="AE151" t="s">
        <v>696</v>
      </c>
      <c r="AF151">
        <v>-3</v>
      </c>
      <c r="AG151">
        <v>1</v>
      </c>
      <c r="AH151" t="s">
        <v>115</v>
      </c>
      <c r="AI151">
        <v>14</v>
      </c>
      <c r="AJ151">
        <v>1</v>
      </c>
      <c r="AK151" t="s">
        <v>115</v>
      </c>
      <c r="AL151">
        <v>-6</v>
      </c>
      <c r="AM151">
        <v>1</v>
      </c>
      <c r="AN151" t="s">
        <v>115</v>
      </c>
      <c r="AO151">
        <v>-7</v>
      </c>
      <c r="AP151">
        <v>1</v>
      </c>
      <c r="AQ151" t="s">
        <v>115</v>
      </c>
      <c r="AR151">
        <v>-5</v>
      </c>
      <c r="AS151">
        <v>1</v>
      </c>
      <c r="AT151" t="s">
        <v>950</v>
      </c>
      <c r="AU151">
        <v>-6</v>
      </c>
      <c r="AV151">
        <v>1</v>
      </c>
      <c r="AW151" t="s">
        <v>1042</v>
      </c>
      <c r="AX151">
        <v>-21</v>
      </c>
      <c r="AY151">
        <v>1</v>
      </c>
      <c r="AZ151" t="s">
        <v>553</v>
      </c>
      <c r="BA151">
        <v>-21</v>
      </c>
      <c r="BB151">
        <v>1</v>
      </c>
    </row>
    <row r="152" spans="1:54" x14ac:dyDescent="0.25">
      <c r="A152" t="s">
        <v>1024</v>
      </c>
      <c r="B152">
        <v>-8</v>
      </c>
      <c r="C152">
        <v>2</v>
      </c>
      <c r="D152" t="s">
        <v>1024</v>
      </c>
      <c r="E152">
        <v>-5</v>
      </c>
      <c r="F152">
        <v>2</v>
      </c>
      <c r="G152" t="s">
        <v>502</v>
      </c>
      <c r="H152">
        <v>3</v>
      </c>
      <c r="I152">
        <v>2</v>
      </c>
      <c r="J152" t="s">
        <v>696</v>
      </c>
      <c r="K152">
        <v>14</v>
      </c>
      <c r="L152">
        <v>2</v>
      </c>
      <c r="M152" t="s">
        <v>696</v>
      </c>
      <c r="N152">
        <v>-3</v>
      </c>
      <c r="O152">
        <v>2</v>
      </c>
      <c r="P152" t="s">
        <v>696</v>
      </c>
      <c r="Q152">
        <v>-1</v>
      </c>
      <c r="R152">
        <v>2</v>
      </c>
      <c r="S152" t="s">
        <v>696</v>
      </c>
      <c r="T152">
        <v>5</v>
      </c>
      <c r="U152">
        <v>2</v>
      </c>
      <c r="V152" t="s">
        <v>126</v>
      </c>
      <c r="W152">
        <v>24</v>
      </c>
      <c r="X152">
        <v>2</v>
      </c>
      <c r="Y152" t="s">
        <v>115</v>
      </c>
      <c r="Z152">
        <v>-5</v>
      </c>
      <c r="AA152">
        <v>2</v>
      </c>
      <c r="AB152" t="s">
        <v>696</v>
      </c>
      <c r="AC152">
        <v>2</v>
      </c>
      <c r="AD152">
        <v>2</v>
      </c>
      <c r="AE152" t="s">
        <v>115</v>
      </c>
      <c r="AF152">
        <v>-3</v>
      </c>
      <c r="AG152">
        <v>2</v>
      </c>
      <c r="AH152" t="s">
        <v>1024</v>
      </c>
      <c r="AI152">
        <v>14</v>
      </c>
      <c r="AJ152">
        <v>2</v>
      </c>
      <c r="AK152" t="s">
        <v>1024</v>
      </c>
      <c r="AL152">
        <v>-6</v>
      </c>
      <c r="AM152">
        <v>2</v>
      </c>
      <c r="AN152" t="s">
        <v>1024</v>
      </c>
      <c r="AO152">
        <v>-7</v>
      </c>
      <c r="AP152">
        <v>2</v>
      </c>
      <c r="AQ152" t="s">
        <v>877</v>
      </c>
      <c r="AR152">
        <v>-5</v>
      </c>
      <c r="AS152">
        <v>2</v>
      </c>
      <c r="AT152" t="s">
        <v>877</v>
      </c>
      <c r="AU152">
        <v>-6</v>
      </c>
      <c r="AV152">
        <v>2</v>
      </c>
      <c r="AW152" t="s">
        <v>696</v>
      </c>
      <c r="AX152">
        <v>-21</v>
      </c>
      <c r="AY152">
        <v>2</v>
      </c>
      <c r="AZ152" t="s">
        <v>877</v>
      </c>
      <c r="BA152">
        <v>-21</v>
      </c>
      <c r="BB152">
        <v>2</v>
      </c>
    </row>
    <row r="153" spans="1:54" x14ac:dyDescent="0.25">
      <c r="A153" t="s">
        <v>553</v>
      </c>
      <c r="B153">
        <v>-8</v>
      </c>
      <c r="C153">
        <v>3</v>
      </c>
      <c r="D153" t="s">
        <v>18</v>
      </c>
      <c r="E153">
        <v>-5</v>
      </c>
      <c r="F153">
        <v>3</v>
      </c>
      <c r="G153" t="s">
        <v>126</v>
      </c>
      <c r="H153">
        <v>3</v>
      </c>
      <c r="I153">
        <v>3</v>
      </c>
      <c r="J153" t="s">
        <v>559</v>
      </c>
      <c r="K153">
        <v>14</v>
      </c>
      <c r="L153">
        <v>3</v>
      </c>
      <c r="M153" t="s">
        <v>873</v>
      </c>
      <c r="N153">
        <v>-3</v>
      </c>
      <c r="O153">
        <v>3</v>
      </c>
      <c r="P153" t="s">
        <v>873</v>
      </c>
      <c r="Q153">
        <v>-1</v>
      </c>
      <c r="R153">
        <v>3</v>
      </c>
      <c r="S153" t="s">
        <v>873</v>
      </c>
      <c r="T153">
        <v>5</v>
      </c>
      <c r="U153">
        <v>3</v>
      </c>
      <c r="V153" t="s">
        <v>873</v>
      </c>
      <c r="W153">
        <v>24</v>
      </c>
      <c r="X153">
        <v>3</v>
      </c>
      <c r="Y153" t="s">
        <v>873</v>
      </c>
      <c r="Z153">
        <v>-5</v>
      </c>
      <c r="AA153">
        <v>3</v>
      </c>
      <c r="AB153" t="s">
        <v>126</v>
      </c>
      <c r="AC153">
        <v>2</v>
      </c>
      <c r="AD153">
        <v>3</v>
      </c>
      <c r="AE153" t="s">
        <v>873</v>
      </c>
      <c r="AF153">
        <v>-3</v>
      </c>
      <c r="AG153">
        <v>3</v>
      </c>
      <c r="AH153" t="s">
        <v>873</v>
      </c>
      <c r="AI153">
        <v>14</v>
      </c>
      <c r="AJ153">
        <v>3</v>
      </c>
      <c r="AK153" t="s">
        <v>873</v>
      </c>
      <c r="AL153">
        <v>-6</v>
      </c>
      <c r="AM153">
        <v>3</v>
      </c>
      <c r="AN153" t="s">
        <v>873</v>
      </c>
      <c r="AO153">
        <v>-7</v>
      </c>
      <c r="AP153">
        <v>3</v>
      </c>
      <c r="AQ153" t="s">
        <v>873</v>
      </c>
      <c r="AR153">
        <v>-5</v>
      </c>
      <c r="AS153">
        <v>3</v>
      </c>
      <c r="AT153" t="s">
        <v>873</v>
      </c>
      <c r="AU153">
        <v>-6</v>
      </c>
      <c r="AV153">
        <v>3</v>
      </c>
      <c r="AW153" t="s">
        <v>877</v>
      </c>
      <c r="AX153">
        <v>-21</v>
      </c>
      <c r="AY153">
        <v>3</v>
      </c>
      <c r="AZ153" t="s">
        <v>873</v>
      </c>
      <c r="BA153">
        <v>-21</v>
      </c>
      <c r="BB153">
        <v>3</v>
      </c>
    </row>
    <row r="154" spans="1:54" x14ac:dyDescent="0.25">
      <c r="A154" t="s">
        <v>71</v>
      </c>
      <c r="B154">
        <v>-8</v>
      </c>
      <c r="C154">
        <v>4</v>
      </c>
      <c r="D154" t="s">
        <v>71</v>
      </c>
      <c r="E154">
        <v>-5</v>
      </c>
      <c r="F154">
        <v>4</v>
      </c>
      <c r="G154" t="s">
        <v>71</v>
      </c>
      <c r="H154">
        <v>3</v>
      </c>
      <c r="I154">
        <v>4</v>
      </c>
      <c r="J154" t="s">
        <v>71</v>
      </c>
      <c r="K154">
        <v>14</v>
      </c>
      <c r="L154">
        <v>4</v>
      </c>
      <c r="M154" t="s">
        <v>71</v>
      </c>
      <c r="N154">
        <v>-3</v>
      </c>
      <c r="O154">
        <v>4</v>
      </c>
      <c r="P154" t="s">
        <v>999</v>
      </c>
      <c r="Q154">
        <v>-1</v>
      </c>
      <c r="R154">
        <v>4</v>
      </c>
      <c r="S154" t="s">
        <v>999</v>
      </c>
      <c r="T154">
        <v>5</v>
      </c>
      <c r="U154">
        <v>4</v>
      </c>
      <c r="V154" t="s">
        <v>12</v>
      </c>
      <c r="W154">
        <v>24</v>
      </c>
      <c r="X154">
        <v>4</v>
      </c>
      <c r="Y154" t="s">
        <v>12</v>
      </c>
      <c r="Z154">
        <v>-5</v>
      </c>
      <c r="AA154">
        <v>4</v>
      </c>
      <c r="AB154" t="s">
        <v>12</v>
      </c>
      <c r="AC154">
        <v>2</v>
      </c>
      <c r="AD154">
        <v>4</v>
      </c>
      <c r="AE154" t="s">
        <v>12</v>
      </c>
      <c r="AF154">
        <v>-3</v>
      </c>
      <c r="AG154">
        <v>4</v>
      </c>
      <c r="AH154" t="s">
        <v>12</v>
      </c>
      <c r="AI154">
        <v>14</v>
      </c>
      <c r="AJ154">
        <v>4</v>
      </c>
      <c r="AK154" t="s">
        <v>12</v>
      </c>
      <c r="AL154">
        <v>-6</v>
      </c>
      <c r="AM154">
        <v>4</v>
      </c>
      <c r="AN154" t="s">
        <v>12</v>
      </c>
      <c r="AO154">
        <v>-7</v>
      </c>
      <c r="AP154">
        <v>4</v>
      </c>
      <c r="AQ154" t="s">
        <v>12</v>
      </c>
      <c r="AR154">
        <v>-5</v>
      </c>
      <c r="AS154">
        <v>4</v>
      </c>
      <c r="AT154" t="s">
        <v>12</v>
      </c>
      <c r="AU154">
        <v>-6</v>
      </c>
      <c r="AV154">
        <v>4</v>
      </c>
      <c r="AW154" t="s">
        <v>12</v>
      </c>
      <c r="AX154">
        <v>-21</v>
      </c>
      <c r="AY154">
        <v>4</v>
      </c>
      <c r="AZ154" t="s">
        <v>12</v>
      </c>
      <c r="BA154">
        <v>-21</v>
      </c>
      <c r="BB154">
        <v>4</v>
      </c>
    </row>
    <row r="155" spans="1:54" x14ac:dyDescent="0.25">
      <c r="A155" t="s">
        <v>733</v>
      </c>
      <c r="B155">
        <v>20</v>
      </c>
      <c r="C155">
        <v>1</v>
      </c>
      <c r="D155" t="s">
        <v>733</v>
      </c>
      <c r="E155">
        <v>-13</v>
      </c>
      <c r="F155">
        <v>1</v>
      </c>
      <c r="G155" t="s">
        <v>733</v>
      </c>
      <c r="H155">
        <v>1</v>
      </c>
      <c r="I155">
        <v>1</v>
      </c>
      <c r="J155" t="s">
        <v>733</v>
      </c>
      <c r="K155">
        <v>-9</v>
      </c>
      <c r="L155">
        <v>1</v>
      </c>
      <c r="M155" t="s">
        <v>950</v>
      </c>
      <c r="N155">
        <v>18</v>
      </c>
      <c r="O155">
        <v>1</v>
      </c>
      <c r="P155" t="s">
        <v>733</v>
      </c>
      <c r="Q155">
        <v>-17</v>
      </c>
      <c r="R155">
        <v>1</v>
      </c>
      <c r="S155" t="s">
        <v>733</v>
      </c>
      <c r="T155">
        <v>2</v>
      </c>
      <c r="U155">
        <v>1</v>
      </c>
      <c r="V155" t="s">
        <v>733</v>
      </c>
      <c r="W155">
        <v>6</v>
      </c>
      <c r="X155">
        <v>1</v>
      </c>
      <c r="Y155" t="s">
        <v>126</v>
      </c>
      <c r="Z155">
        <v>-16</v>
      </c>
      <c r="AA155">
        <v>1</v>
      </c>
      <c r="AB155" t="s">
        <v>733</v>
      </c>
      <c r="AC155">
        <v>2</v>
      </c>
      <c r="AD155">
        <v>1</v>
      </c>
      <c r="AE155" t="s">
        <v>126</v>
      </c>
      <c r="AF155">
        <v>-16</v>
      </c>
      <c r="AG155">
        <v>1</v>
      </c>
      <c r="AH155" t="s">
        <v>878</v>
      </c>
      <c r="AI155">
        <v>-2</v>
      </c>
      <c r="AJ155">
        <v>1</v>
      </c>
      <c r="AK155" t="s">
        <v>878</v>
      </c>
      <c r="AL155">
        <v>1</v>
      </c>
      <c r="AM155">
        <v>1</v>
      </c>
      <c r="AN155" t="s">
        <v>878</v>
      </c>
      <c r="AO155">
        <v>12</v>
      </c>
      <c r="AP155">
        <v>1</v>
      </c>
      <c r="AQ155" t="s">
        <v>878</v>
      </c>
      <c r="AR155">
        <v>5</v>
      </c>
      <c r="AS155">
        <v>1</v>
      </c>
      <c r="AT155" t="s">
        <v>628</v>
      </c>
      <c r="AU155">
        <v>-3</v>
      </c>
      <c r="AV155">
        <v>1</v>
      </c>
      <c r="AW155" t="s">
        <v>628</v>
      </c>
      <c r="AX155">
        <v>7</v>
      </c>
      <c r="AY155">
        <v>1</v>
      </c>
      <c r="AZ155" t="s">
        <v>628</v>
      </c>
      <c r="BA155">
        <v>-22</v>
      </c>
      <c r="BB155">
        <v>1</v>
      </c>
    </row>
    <row r="156" spans="1:54" x14ac:dyDescent="0.25">
      <c r="A156" t="s">
        <v>494</v>
      </c>
      <c r="B156">
        <v>20</v>
      </c>
      <c r="C156">
        <v>2</v>
      </c>
      <c r="D156" t="s">
        <v>494</v>
      </c>
      <c r="E156">
        <v>-13</v>
      </c>
      <c r="F156">
        <v>2</v>
      </c>
      <c r="G156" t="s">
        <v>494</v>
      </c>
      <c r="H156">
        <v>1</v>
      </c>
      <c r="I156">
        <v>2</v>
      </c>
      <c r="J156" t="s">
        <v>494</v>
      </c>
      <c r="K156">
        <v>-9</v>
      </c>
      <c r="L156">
        <v>2</v>
      </c>
      <c r="M156" t="s">
        <v>494</v>
      </c>
      <c r="N156">
        <v>18</v>
      </c>
      <c r="O156">
        <v>2</v>
      </c>
      <c r="P156" t="s">
        <v>1024</v>
      </c>
      <c r="Q156">
        <v>-17</v>
      </c>
      <c r="R156">
        <v>2</v>
      </c>
      <c r="S156" t="s">
        <v>494</v>
      </c>
      <c r="T156">
        <v>2</v>
      </c>
      <c r="U156">
        <v>2</v>
      </c>
      <c r="V156" t="s">
        <v>494</v>
      </c>
      <c r="W156">
        <v>6</v>
      </c>
      <c r="X156">
        <v>2</v>
      </c>
      <c r="Y156" t="s">
        <v>878</v>
      </c>
      <c r="Z156">
        <v>-16</v>
      </c>
      <c r="AA156">
        <v>2</v>
      </c>
      <c r="AB156" t="s">
        <v>494</v>
      </c>
      <c r="AC156">
        <v>2</v>
      </c>
      <c r="AD156">
        <v>2</v>
      </c>
      <c r="AE156" t="s">
        <v>878</v>
      </c>
      <c r="AF156">
        <v>-16</v>
      </c>
      <c r="AG156">
        <v>2</v>
      </c>
      <c r="AH156" t="s">
        <v>494</v>
      </c>
      <c r="AI156">
        <v>-2</v>
      </c>
      <c r="AJ156">
        <v>2</v>
      </c>
      <c r="AK156" t="s">
        <v>999</v>
      </c>
      <c r="AL156">
        <v>1</v>
      </c>
      <c r="AM156">
        <v>2</v>
      </c>
      <c r="AN156" t="s">
        <v>494</v>
      </c>
      <c r="AO156">
        <v>12</v>
      </c>
      <c r="AP156">
        <v>2</v>
      </c>
      <c r="AQ156" t="s">
        <v>494</v>
      </c>
      <c r="AR156">
        <v>5</v>
      </c>
      <c r="AS156">
        <v>2</v>
      </c>
      <c r="AT156" t="s">
        <v>494</v>
      </c>
      <c r="AU156">
        <v>-3</v>
      </c>
      <c r="AV156">
        <v>2</v>
      </c>
      <c r="AW156" t="s">
        <v>494</v>
      </c>
      <c r="AX156">
        <v>7</v>
      </c>
      <c r="AY156">
        <v>2</v>
      </c>
      <c r="AZ156" t="s">
        <v>494</v>
      </c>
      <c r="BA156">
        <v>-22</v>
      </c>
      <c r="BB156">
        <v>2</v>
      </c>
    </row>
    <row r="157" spans="1:54" x14ac:dyDescent="0.25">
      <c r="A157" t="s">
        <v>31</v>
      </c>
      <c r="B157">
        <v>20</v>
      </c>
      <c r="C157">
        <v>3</v>
      </c>
      <c r="D157" t="s">
        <v>31</v>
      </c>
      <c r="E157">
        <v>-13</v>
      </c>
      <c r="F157">
        <v>3</v>
      </c>
      <c r="G157" t="s">
        <v>31</v>
      </c>
      <c r="H157">
        <v>1</v>
      </c>
      <c r="I157">
        <v>3</v>
      </c>
      <c r="J157" t="s">
        <v>31</v>
      </c>
      <c r="K157">
        <v>-9</v>
      </c>
      <c r="L157">
        <v>3</v>
      </c>
      <c r="M157" t="s">
        <v>31</v>
      </c>
      <c r="N157">
        <v>18</v>
      </c>
      <c r="O157">
        <v>3</v>
      </c>
      <c r="P157" t="s">
        <v>494</v>
      </c>
      <c r="Q157">
        <v>-17</v>
      </c>
      <c r="R157">
        <v>3</v>
      </c>
      <c r="S157" t="s">
        <v>31</v>
      </c>
      <c r="T157">
        <v>2</v>
      </c>
      <c r="U157">
        <v>3</v>
      </c>
      <c r="V157" t="s">
        <v>31</v>
      </c>
      <c r="W157">
        <v>6</v>
      </c>
      <c r="X157">
        <v>3</v>
      </c>
      <c r="Y157" t="s">
        <v>494</v>
      </c>
      <c r="Z157">
        <v>-16</v>
      </c>
      <c r="AA157">
        <v>3</v>
      </c>
      <c r="AB157" t="s">
        <v>999</v>
      </c>
      <c r="AC157">
        <v>2</v>
      </c>
      <c r="AD157">
        <v>3</v>
      </c>
      <c r="AE157" t="s">
        <v>494</v>
      </c>
      <c r="AF157">
        <v>-16</v>
      </c>
      <c r="AG157">
        <v>3</v>
      </c>
      <c r="AH157" t="s">
        <v>345</v>
      </c>
      <c r="AI157">
        <v>-2</v>
      </c>
      <c r="AJ157">
        <v>3</v>
      </c>
      <c r="AK157" t="s">
        <v>345</v>
      </c>
      <c r="AL157">
        <v>1</v>
      </c>
      <c r="AM157">
        <v>3</v>
      </c>
      <c r="AN157" t="s">
        <v>345</v>
      </c>
      <c r="AO157">
        <v>12</v>
      </c>
      <c r="AP157">
        <v>3</v>
      </c>
      <c r="AQ157" t="s">
        <v>345</v>
      </c>
      <c r="AR157">
        <v>5</v>
      </c>
      <c r="AS157">
        <v>3</v>
      </c>
      <c r="AT157" t="s">
        <v>345</v>
      </c>
      <c r="AU157">
        <v>-3</v>
      </c>
      <c r="AV157">
        <v>3</v>
      </c>
      <c r="AW157" t="s">
        <v>345</v>
      </c>
      <c r="AX157">
        <v>7</v>
      </c>
      <c r="AY157">
        <v>3</v>
      </c>
      <c r="AZ157" t="s">
        <v>345</v>
      </c>
      <c r="BA157">
        <v>-22</v>
      </c>
      <c r="BB157">
        <v>3</v>
      </c>
    </row>
    <row r="158" spans="1:54" x14ac:dyDescent="0.25">
      <c r="A158" t="s">
        <v>91</v>
      </c>
      <c r="B158">
        <v>20</v>
      </c>
      <c r="C158">
        <v>4</v>
      </c>
      <c r="D158" t="s">
        <v>91</v>
      </c>
      <c r="E158">
        <v>-13</v>
      </c>
      <c r="F158">
        <v>4</v>
      </c>
      <c r="G158" t="s">
        <v>91</v>
      </c>
      <c r="H158">
        <v>1</v>
      </c>
      <c r="I158">
        <v>4</v>
      </c>
      <c r="J158" t="s">
        <v>91</v>
      </c>
      <c r="K158">
        <v>-9</v>
      </c>
      <c r="L158">
        <v>4</v>
      </c>
      <c r="M158" t="s">
        <v>91</v>
      </c>
      <c r="N158">
        <v>18</v>
      </c>
      <c r="O158">
        <v>4</v>
      </c>
      <c r="P158" t="s">
        <v>91</v>
      </c>
      <c r="Q158">
        <v>-17</v>
      </c>
      <c r="R158">
        <v>4</v>
      </c>
      <c r="S158" t="s">
        <v>91</v>
      </c>
      <c r="T158">
        <v>2</v>
      </c>
      <c r="U158">
        <v>4</v>
      </c>
      <c r="V158" t="s">
        <v>91</v>
      </c>
      <c r="W158">
        <v>6</v>
      </c>
      <c r="X158">
        <v>4</v>
      </c>
      <c r="Y158" t="s">
        <v>91</v>
      </c>
      <c r="Z158">
        <v>-16</v>
      </c>
      <c r="AA158">
        <v>4</v>
      </c>
      <c r="AB158" t="s">
        <v>91</v>
      </c>
      <c r="AC158">
        <v>2</v>
      </c>
      <c r="AD158">
        <v>4</v>
      </c>
      <c r="AE158" t="s">
        <v>91</v>
      </c>
      <c r="AF158">
        <v>-16</v>
      </c>
      <c r="AG158">
        <v>4</v>
      </c>
      <c r="AH158" t="s">
        <v>91</v>
      </c>
      <c r="AI158">
        <v>-2</v>
      </c>
      <c r="AJ158">
        <v>4</v>
      </c>
      <c r="AK158" t="s">
        <v>91</v>
      </c>
      <c r="AL158">
        <v>1</v>
      </c>
      <c r="AM158">
        <v>4</v>
      </c>
      <c r="AN158" t="s">
        <v>91</v>
      </c>
      <c r="AO158">
        <v>12</v>
      </c>
      <c r="AP158">
        <v>4</v>
      </c>
      <c r="AQ158" t="s">
        <v>91</v>
      </c>
      <c r="AR158">
        <v>5</v>
      </c>
      <c r="AS158">
        <v>4</v>
      </c>
      <c r="AT158" t="s">
        <v>91</v>
      </c>
      <c r="AU158">
        <v>-3</v>
      </c>
      <c r="AV158">
        <v>4</v>
      </c>
      <c r="AW158" t="s">
        <v>91</v>
      </c>
      <c r="AX158">
        <v>7</v>
      </c>
      <c r="AY158">
        <v>4</v>
      </c>
      <c r="AZ158" t="s">
        <v>91</v>
      </c>
      <c r="BA158">
        <v>-22</v>
      </c>
      <c r="BB158">
        <v>4</v>
      </c>
    </row>
    <row r="159" spans="1:54" x14ac:dyDescent="0.25">
      <c r="A159" t="s">
        <v>628</v>
      </c>
      <c r="B159">
        <v>11</v>
      </c>
      <c r="C159">
        <v>1</v>
      </c>
      <c r="D159" t="s">
        <v>628</v>
      </c>
      <c r="E159">
        <v>-11</v>
      </c>
      <c r="F159">
        <v>1</v>
      </c>
      <c r="G159" t="s">
        <v>628</v>
      </c>
      <c r="H159">
        <v>-6</v>
      </c>
      <c r="I159">
        <v>1</v>
      </c>
      <c r="J159" t="s">
        <v>628</v>
      </c>
      <c r="K159">
        <v>11</v>
      </c>
      <c r="L159">
        <v>1</v>
      </c>
      <c r="M159" t="s">
        <v>628</v>
      </c>
      <c r="N159">
        <v>10</v>
      </c>
      <c r="O159">
        <v>1</v>
      </c>
      <c r="P159" t="s">
        <v>628</v>
      </c>
      <c r="Q159">
        <v>-9</v>
      </c>
      <c r="R159">
        <v>1</v>
      </c>
      <c r="S159" t="s">
        <v>878</v>
      </c>
      <c r="T159">
        <v>-5</v>
      </c>
      <c r="U159">
        <v>1</v>
      </c>
      <c r="V159" t="s">
        <v>878</v>
      </c>
      <c r="W159">
        <v>10</v>
      </c>
      <c r="X159">
        <v>1</v>
      </c>
      <c r="Y159" t="s">
        <v>628</v>
      </c>
      <c r="Z159">
        <v>-12</v>
      </c>
      <c r="AA159">
        <v>1</v>
      </c>
      <c r="AB159" t="s">
        <v>878</v>
      </c>
      <c r="AC159">
        <v>12</v>
      </c>
      <c r="AD159">
        <v>1</v>
      </c>
      <c r="AE159" t="s">
        <v>628</v>
      </c>
      <c r="AF159">
        <v>-16</v>
      </c>
      <c r="AG159">
        <v>1</v>
      </c>
      <c r="AH159" t="s">
        <v>628</v>
      </c>
      <c r="AI159">
        <v>4</v>
      </c>
      <c r="AJ159">
        <v>1</v>
      </c>
      <c r="AK159" t="s">
        <v>950</v>
      </c>
      <c r="AL159">
        <v>-6</v>
      </c>
      <c r="AM159">
        <v>1</v>
      </c>
      <c r="AN159" t="s">
        <v>950</v>
      </c>
      <c r="AO159">
        <v>-19</v>
      </c>
      <c r="AP159">
        <v>1</v>
      </c>
      <c r="AQ159" t="s">
        <v>950</v>
      </c>
      <c r="AR159">
        <v>-6</v>
      </c>
      <c r="AS159">
        <v>1</v>
      </c>
      <c r="AT159" t="s">
        <v>115</v>
      </c>
      <c r="AU159">
        <v>-4</v>
      </c>
      <c r="AV159">
        <v>1</v>
      </c>
      <c r="AW159" t="s">
        <v>115</v>
      </c>
      <c r="AX159">
        <v>2</v>
      </c>
      <c r="AY159">
        <v>1</v>
      </c>
      <c r="AZ159" t="s">
        <v>115</v>
      </c>
      <c r="BA159">
        <v>-10</v>
      </c>
      <c r="BB159">
        <v>1</v>
      </c>
    </row>
    <row r="160" spans="1:54" x14ac:dyDescent="0.25">
      <c r="A160" t="s">
        <v>696</v>
      </c>
      <c r="B160">
        <v>11</v>
      </c>
      <c r="C160">
        <v>2</v>
      </c>
      <c r="D160" t="s">
        <v>696</v>
      </c>
      <c r="E160">
        <v>-11</v>
      </c>
      <c r="F160">
        <v>2</v>
      </c>
      <c r="G160" t="s">
        <v>696</v>
      </c>
      <c r="H160">
        <v>-6</v>
      </c>
      <c r="I160">
        <v>2</v>
      </c>
      <c r="J160" t="s">
        <v>126</v>
      </c>
      <c r="K160">
        <v>11</v>
      </c>
      <c r="L160">
        <v>2</v>
      </c>
      <c r="M160" t="s">
        <v>126</v>
      </c>
      <c r="N160">
        <v>10</v>
      </c>
      <c r="O160">
        <v>2</v>
      </c>
      <c r="P160" t="s">
        <v>950</v>
      </c>
      <c r="Q160">
        <v>-9</v>
      </c>
      <c r="R160">
        <v>2</v>
      </c>
      <c r="S160" t="s">
        <v>126</v>
      </c>
      <c r="T160">
        <v>-5</v>
      </c>
      <c r="U160">
        <v>2</v>
      </c>
      <c r="V160" t="s">
        <v>877</v>
      </c>
      <c r="W160">
        <v>10</v>
      </c>
      <c r="X160">
        <v>2</v>
      </c>
      <c r="Y160" t="s">
        <v>999</v>
      </c>
      <c r="Z160">
        <v>-12</v>
      </c>
      <c r="AA160">
        <v>2</v>
      </c>
      <c r="AB160" t="s">
        <v>950</v>
      </c>
      <c r="AC160">
        <v>12</v>
      </c>
      <c r="AD160">
        <v>2</v>
      </c>
      <c r="AE160" t="s">
        <v>999</v>
      </c>
      <c r="AF160">
        <v>-16</v>
      </c>
      <c r="AG160">
        <v>2</v>
      </c>
      <c r="AH160" t="s">
        <v>950</v>
      </c>
      <c r="AI160">
        <v>4</v>
      </c>
      <c r="AJ160">
        <v>2</v>
      </c>
      <c r="AK160" t="s">
        <v>877</v>
      </c>
      <c r="AL160">
        <v>-6</v>
      </c>
      <c r="AM160">
        <v>2</v>
      </c>
      <c r="AN160" t="s">
        <v>877</v>
      </c>
      <c r="AO160">
        <v>-19</v>
      </c>
      <c r="AP160">
        <v>2</v>
      </c>
      <c r="AQ160" t="s">
        <v>999</v>
      </c>
      <c r="AR160">
        <v>-6</v>
      </c>
      <c r="AS160">
        <v>2</v>
      </c>
      <c r="AT160" t="s">
        <v>1042</v>
      </c>
      <c r="AU160">
        <v>-4</v>
      </c>
      <c r="AV160">
        <v>2</v>
      </c>
      <c r="AW160" t="s">
        <v>999</v>
      </c>
      <c r="AX160">
        <v>2</v>
      </c>
      <c r="AY160">
        <v>2</v>
      </c>
      <c r="AZ160" t="s">
        <v>999</v>
      </c>
      <c r="BA160">
        <v>-10</v>
      </c>
      <c r="BB160">
        <v>2</v>
      </c>
    </row>
    <row r="161" spans="1:54" x14ac:dyDescent="0.25">
      <c r="A161" t="s">
        <v>999</v>
      </c>
      <c r="B161">
        <v>11</v>
      </c>
      <c r="C161">
        <v>3</v>
      </c>
      <c r="D161" t="s">
        <v>999</v>
      </c>
      <c r="E161">
        <v>-11</v>
      </c>
      <c r="F161">
        <v>3</v>
      </c>
      <c r="G161" t="s">
        <v>999</v>
      </c>
      <c r="H161">
        <v>-6</v>
      </c>
      <c r="I161">
        <v>3</v>
      </c>
      <c r="J161" t="s">
        <v>999</v>
      </c>
      <c r="K161">
        <v>11</v>
      </c>
      <c r="L161">
        <v>3</v>
      </c>
      <c r="M161" t="s">
        <v>999</v>
      </c>
      <c r="N161">
        <v>10</v>
      </c>
      <c r="O161">
        <v>3</v>
      </c>
      <c r="P161" t="s">
        <v>126</v>
      </c>
      <c r="Q161">
        <v>-9</v>
      </c>
      <c r="R161">
        <v>3</v>
      </c>
      <c r="S161" t="s">
        <v>97</v>
      </c>
      <c r="T161">
        <v>-5</v>
      </c>
      <c r="U161">
        <v>3</v>
      </c>
      <c r="V161" t="s">
        <v>97</v>
      </c>
      <c r="W161">
        <v>10</v>
      </c>
      <c r="X161">
        <v>3</v>
      </c>
      <c r="Y161" t="s">
        <v>97</v>
      </c>
      <c r="Z161">
        <v>-12</v>
      </c>
      <c r="AA161">
        <v>3</v>
      </c>
      <c r="AB161" t="s">
        <v>97</v>
      </c>
      <c r="AC161">
        <v>12</v>
      </c>
      <c r="AD161">
        <v>3</v>
      </c>
      <c r="AE161" t="s">
        <v>97</v>
      </c>
      <c r="AF161">
        <v>-16</v>
      </c>
      <c r="AG161">
        <v>3</v>
      </c>
      <c r="AH161" t="s">
        <v>877</v>
      </c>
      <c r="AI161">
        <v>4</v>
      </c>
      <c r="AJ161">
        <v>3</v>
      </c>
      <c r="AK161" t="s">
        <v>97</v>
      </c>
      <c r="AL161">
        <v>-6</v>
      </c>
      <c r="AM161">
        <v>3</v>
      </c>
      <c r="AN161" t="s">
        <v>97</v>
      </c>
      <c r="AO161">
        <v>-19</v>
      </c>
      <c r="AP161">
        <v>3</v>
      </c>
      <c r="AQ161" t="s">
        <v>284</v>
      </c>
      <c r="AR161">
        <v>-6</v>
      </c>
      <c r="AS161">
        <v>3</v>
      </c>
      <c r="AT161" t="s">
        <v>559</v>
      </c>
      <c r="AU161">
        <v>-4</v>
      </c>
      <c r="AV161">
        <v>3</v>
      </c>
      <c r="AW161" t="s">
        <v>878</v>
      </c>
      <c r="AX161">
        <v>2</v>
      </c>
      <c r="AY161">
        <v>3</v>
      </c>
      <c r="AZ161" t="s">
        <v>878</v>
      </c>
      <c r="BA161">
        <v>-10</v>
      </c>
      <c r="BB161">
        <v>3</v>
      </c>
    </row>
    <row r="162" spans="1:54" x14ac:dyDescent="0.25">
      <c r="A162" t="s">
        <v>157</v>
      </c>
      <c r="B162">
        <v>11</v>
      </c>
      <c r="C162">
        <v>4</v>
      </c>
      <c r="D162" t="s">
        <v>157</v>
      </c>
      <c r="E162">
        <v>-11</v>
      </c>
      <c r="F162">
        <v>4</v>
      </c>
      <c r="G162" t="s">
        <v>18</v>
      </c>
      <c r="H162">
        <v>-6</v>
      </c>
      <c r="I162">
        <v>4</v>
      </c>
      <c r="J162" t="s">
        <v>18</v>
      </c>
      <c r="K162">
        <v>11</v>
      </c>
      <c r="L162">
        <v>4</v>
      </c>
      <c r="M162" t="s">
        <v>18</v>
      </c>
      <c r="N162">
        <v>10</v>
      </c>
      <c r="O162">
        <v>4</v>
      </c>
      <c r="P162" t="s">
        <v>18</v>
      </c>
      <c r="Q162">
        <v>-9</v>
      </c>
      <c r="R162">
        <v>4</v>
      </c>
      <c r="S162" t="s">
        <v>18</v>
      </c>
      <c r="T162">
        <v>-5</v>
      </c>
      <c r="U162">
        <v>4</v>
      </c>
      <c r="V162" t="s">
        <v>18</v>
      </c>
      <c r="W162">
        <v>10</v>
      </c>
      <c r="X162">
        <v>4</v>
      </c>
      <c r="Y162" t="s">
        <v>18</v>
      </c>
      <c r="Z162">
        <v>-12</v>
      </c>
      <c r="AA162">
        <v>4</v>
      </c>
      <c r="AB162" t="s">
        <v>18</v>
      </c>
      <c r="AC162">
        <v>12</v>
      </c>
      <c r="AD162">
        <v>4</v>
      </c>
      <c r="AE162" t="s">
        <v>18</v>
      </c>
      <c r="AF162">
        <v>-16</v>
      </c>
      <c r="AG162">
        <v>4</v>
      </c>
      <c r="AH162" t="s">
        <v>18</v>
      </c>
      <c r="AI162">
        <v>4</v>
      </c>
      <c r="AJ162">
        <v>4</v>
      </c>
      <c r="AK162" t="s">
        <v>18</v>
      </c>
      <c r="AL162">
        <v>-6</v>
      </c>
      <c r="AM162">
        <v>4</v>
      </c>
      <c r="AN162" t="s">
        <v>18</v>
      </c>
      <c r="AO162">
        <v>-19</v>
      </c>
      <c r="AP162">
        <v>4</v>
      </c>
      <c r="AQ162" t="s">
        <v>559</v>
      </c>
      <c r="AR162">
        <v>-6</v>
      </c>
      <c r="AS162">
        <v>4</v>
      </c>
      <c r="AT162" t="s">
        <v>157</v>
      </c>
      <c r="AU162">
        <v>-4</v>
      </c>
      <c r="AV162">
        <v>4</v>
      </c>
      <c r="AW162" t="s">
        <v>284</v>
      </c>
      <c r="AX162">
        <v>2</v>
      </c>
      <c r="AY162">
        <v>4</v>
      </c>
      <c r="AZ162" t="s">
        <v>284</v>
      </c>
      <c r="BA162">
        <v>-10</v>
      </c>
      <c r="BB162">
        <v>4</v>
      </c>
    </row>
    <row r="163" spans="1:54" x14ac:dyDescent="0.25">
      <c r="A163" t="s">
        <v>134</v>
      </c>
      <c r="B163">
        <v>16</v>
      </c>
      <c r="C163">
        <v>1</v>
      </c>
      <c r="D163" t="s">
        <v>134</v>
      </c>
      <c r="E163">
        <v>-8</v>
      </c>
      <c r="F163">
        <v>1</v>
      </c>
      <c r="G163" t="s">
        <v>134</v>
      </c>
      <c r="H163">
        <v>-10</v>
      </c>
      <c r="I163">
        <v>1</v>
      </c>
      <c r="J163" t="s">
        <v>926</v>
      </c>
      <c r="K163">
        <v>-1</v>
      </c>
      <c r="L163">
        <v>1</v>
      </c>
      <c r="M163" t="s">
        <v>977</v>
      </c>
      <c r="N163">
        <v>-9</v>
      </c>
      <c r="O163">
        <v>1</v>
      </c>
      <c r="P163" t="s">
        <v>977</v>
      </c>
      <c r="Q163">
        <v>-1</v>
      </c>
      <c r="R163">
        <v>1</v>
      </c>
      <c r="S163" t="s">
        <v>134</v>
      </c>
      <c r="T163">
        <v>-2</v>
      </c>
      <c r="U163">
        <v>1</v>
      </c>
      <c r="V163" t="s">
        <v>929</v>
      </c>
      <c r="W163">
        <v>8</v>
      </c>
      <c r="X163">
        <v>1</v>
      </c>
      <c r="Y163" t="s">
        <v>733</v>
      </c>
      <c r="Z163">
        <v>0</v>
      </c>
      <c r="AA163">
        <v>1</v>
      </c>
      <c r="AB163" t="s">
        <v>977</v>
      </c>
      <c r="AC163">
        <v>2</v>
      </c>
      <c r="AD163">
        <v>1</v>
      </c>
      <c r="AE163" t="s">
        <v>977</v>
      </c>
      <c r="AF163">
        <v>-9</v>
      </c>
      <c r="AG163">
        <v>1</v>
      </c>
      <c r="AH163" t="s">
        <v>923</v>
      </c>
      <c r="AI163">
        <v>8</v>
      </c>
      <c r="AJ163">
        <v>1</v>
      </c>
      <c r="AK163" t="s">
        <v>923</v>
      </c>
      <c r="AL163">
        <v>3</v>
      </c>
      <c r="AM163">
        <v>1</v>
      </c>
      <c r="AN163" t="s">
        <v>923</v>
      </c>
      <c r="AO163">
        <v>-3</v>
      </c>
      <c r="AP163">
        <v>1</v>
      </c>
      <c r="AQ163" t="s">
        <v>995</v>
      </c>
      <c r="AR163">
        <v>-23</v>
      </c>
      <c r="AS163">
        <v>1</v>
      </c>
      <c r="AT163" t="s">
        <v>923</v>
      </c>
      <c r="AU163">
        <v>3</v>
      </c>
      <c r="AV163">
        <v>1</v>
      </c>
      <c r="AW163" t="s">
        <v>923</v>
      </c>
      <c r="AX163">
        <v>-7</v>
      </c>
      <c r="AY163">
        <v>1</v>
      </c>
      <c r="AZ163" t="s">
        <v>923</v>
      </c>
      <c r="BA163">
        <v>-4</v>
      </c>
      <c r="BB163">
        <v>1</v>
      </c>
    </row>
    <row r="164" spans="1:54" x14ac:dyDescent="0.25">
      <c r="A164" t="s">
        <v>933</v>
      </c>
      <c r="B164">
        <v>16</v>
      </c>
      <c r="C164">
        <v>2</v>
      </c>
      <c r="D164" t="s">
        <v>923</v>
      </c>
      <c r="E164">
        <v>-8</v>
      </c>
      <c r="F164">
        <v>2</v>
      </c>
      <c r="G164" t="s">
        <v>979</v>
      </c>
      <c r="H164">
        <v>-10</v>
      </c>
      <c r="I164">
        <v>2</v>
      </c>
      <c r="J164" t="s">
        <v>923</v>
      </c>
      <c r="K164">
        <v>-1</v>
      </c>
      <c r="L164">
        <v>2</v>
      </c>
      <c r="M164" t="s">
        <v>979</v>
      </c>
      <c r="N164">
        <v>-9</v>
      </c>
      <c r="O164">
        <v>2</v>
      </c>
      <c r="P164" t="s">
        <v>134</v>
      </c>
      <c r="Q164">
        <v>-1</v>
      </c>
      <c r="R164">
        <v>2</v>
      </c>
      <c r="S164" t="s">
        <v>995</v>
      </c>
      <c r="T164">
        <v>-2</v>
      </c>
      <c r="U164">
        <v>2</v>
      </c>
      <c r="V164" t="s">
        <v>148</v>
      </c>
      <c r="W164">
        <v>8</v>
      </c>
      <c r="X164">
        <v>2</v>
      </c>
      <c r="Y164" t="s">
        <v>901</v>
      </c>
      <c r="Z164">
        <v>0</v>
      </c>
      <c r="AA164">
        <v>2</v>
      </c>
      <c r="AB164" t="s">
        <v>923</v>
      </c>
      <c r="AC164">
        <v>2</v>
      </c>
      <c r="AD164">
        <v>2</v>
      </c>
      <c r="AE164" t="s">
        <v>923</v>
      </c>
      <c r="AF164">
        <v>-9</v>
      </c>
      <c r="AG164">
        <v>2</v>
      </c>
      <c r="AH164" t="s">
        <v>933</v>
      </c>
      <c r="AI164">
        <v>8</v>
      </c>
      <c r="AJ164">
        <v>2</v>
      </c>
      <c r="AK164" t="s">
        <v>933</v>
      </c>
      <c r="AL164">
        <v>3</v>
      </c>
      <c r="AM164">
        <v>2</v>
      </c>
      <c r="AN164" t="s">
        <v>933</v>
      </c>
      <c r="AO164">
        <v>-3</v>
      </c>
      <c r="AP164">
        <v>2</v>
      </c>
      <c r="AQ164" t="s">
        <v>901</v>
      </c>
      <c r="AR164">
        <v>-23</v>
      </c>
      <c r="AS164">
        <v>2</v>
      </c>
      <c r="AT164" t="s">
        <v>933</v>
      </c>
      <c r="AU164">
        <v>3</v>
      </c>
      <c r="AV164">
        <v>2</v>
      </c>
      <c r="AW164" t="s">
        <v>933</v>
      </c>
      <c r="AX164">
        <v>-7</v>
      </c>
      <c r="AY164">
        <v>2</v>
      </c>
      <c r="AZ164" t="s">
        <v>933</v>
      </c>
      <c r="BA164">
        <v>-4</v>
      </c>
      <c r="BB164">
        <v>2</v>
      </c>
    </row>
    <row r="165" spans="1:54" x14ac:dyDescent="0.25">
      <c r="A165" t="s">
        <v>938</v>
      </c>
      <c r="B165">
        <v>16</v>
      </c>
      <c r="C165">
        <v>3</v>
      </c>
      <c r="D165" t="s">
        <v>938</v>
      </c>
      <c r="E165">
        <v>-8</v>
      </c>
      <c r="F165">
        <v>3</v>
      </c>
      <c r="G165" t="s">
        <v>923</v>
      </c>
      <c r="H165">
        <v>-10</v>
      </c>
      <c r="I165">
        <v>3</v>
      </c>
      <c r="J165" t="s">
        <v>933</v>
      </c>
      <c r="K165">
        <v>-1</v>
      </c>
      <c r="L165">
        <v>3</v>
      </c>
      <c r="M165" t="s">
        <v>901</v>
      </c>
      <c r="N165">
        <v>-9</v>
      </c>
      <c r="O165">
        <v>3</v>
      </c>
      <c r="P165" t="s">
        <v>901</v>
      </c>
      <c r="Q165">
        <v>-1</v>
      </c>
      <c r="R165">
        <v>3</v>
      </c>
      <c r="S165" t="s">
        <v>901</v>
      </c>
      <c r="T165">
        <v>-2</v>
      </c>
      <c r="U165">
        <v>3</v>
      </c>
      <c r="V165" t="s">
        <v>763</v>
      </c>
      <c r="W165">
        <v>8</v>
      </c>
      <c r="X165">
        <v>3</v>
      </c>
      <c r="Y165" t="s">
        <v>284</v>
      </c>
      <c r="Z165">
        <v>0</v>
      </c>
      <c r="AA165">
        <v>3</v>
      </c>
      <c r="AB165" t="s">
        <v>933</v>
      </c>
      <c r="AC165">
        <v>2</v>
      </c>
      <c r="AD165">
        <v>3</v>
      </c>
      <c r="AE165" t="s">
        <v>933</v>
      </c>
      <c r="AF165">
        <v>-9</v>
      </c>
      <c r="AG165">
        <v>3</v>
      </c>
      <c r="AH165" t="s">
        <v>938</v>
      </c>
      <c r="AI165">
        <v>8</v>
      </c>
      <c r="AJ165">
        <v>3</v>
      </c>
      <c r="AK165" t="s">
        <v>938</v>
      </c>
      <c r="AL165">
        <v>3</v>
      </c>
      <c r="AM165">
        <v>3</v>
      </c>
      <c r="AN165" t="s">
        <v>938</v>
      </c>
      <c r="AO165">
        <v>-3</v>
      </c>
      <c r="AP165">
        <v>3</v>
      </c>
      <c r="AQ165" t="s">
        <v>1027</v>
      </c>
      <c r="AR165">
        <v>-23</v>
      </c>
      <c r="AS165">
        <v>3</v>
      </c>
      <c r="AT165" t="s">
        <v>938</v>
      </c>
      <c r="AU165">
        <v>3</v>
      </c>
      <c r="AV165">
        <v>3</v>
      </c>
      <c r="AW165" t="s">
        <v>938</v>
      </c>
      <c r="AX165">
        <v>-7</v>
      </c>
      <c r="AY165">
        <v>3</v>
      </c>
      <c r="AZ165" t="s">
        <v>938</v>
      </c>
      <c r="BA165">
        <v>-4</v>
      </c>
      <c r="BB165">
        <v>3</v>
      </c>
    </row>
    <row r="166" spans="1:54" x14ac:dyDescent="0.25">
      <c r="A166" t="s">
        <v>345</v>
      </c>
      <c r="B166">
        <v>16</v>
      </c>
      <c r="C166">
        <v>4</v>
      </c>
      <c r="D166" t="s">
        <v>345</v>
      </c>
      <c r="E166">
        <v>-8</v>
      </c>
      <c r="F166">
        <v>4</v>
      </c>
      <c r="G166" t="s">
        <v>345</v>
      </c>
      <c r="H166">
        <v>-10</v>
      </c>
      <c r="I166">
        <v>4</v>
      </c>
      <c r="J166" t="s">
        <v>938</v>
      </c>
      <c r="K166">
        <v>-1</v>
      </c>
      <c r="L166">
        <v>4</v>
      </c>
      <c r="M166" t="s">
        <v>345</v>
      </c>
      <c r="N166">
        <v>-9</v>
      </c>
      <c r="O166">
        <v>4</v>
      </c>
      <c r="P166" t="s">
        <v>763</v>
      </c>
      <c r="Q166">
        <v>-1</v>
      </c>
      <c r="R166">
        <v>4</v>
      </c>
      <c r="S166" t="s">
        <v>763</v>
      </c>
      <c r="T166">
        <v>-2</v>
      </c>
      <c r="U166">
        <v>4</v>
      </c>
      <c r="V166" t="s">
        <v>559</v>
      </c>
      <c r="W166">
        <v>8</v>
      </c>
      <c r="X166">
        <v>4</v>
      </c>
      <c r="Y166" t="s">
        <v>763</v>
      </c>
      <c r="Z166">
        <v>0</v>
      </c>
      <c r="AA166">
        <v>4</v>
      </c>
      <c r="AB166" t="s">
        <v>938</v>
      </c>
      <c r="AC166">
        <v>2</v>
      </c>
      <c r="AD166">
        <v>4</v>
      </c>
      <c r="AE166" t="s">
        <v>938</v>
      </c>
      <c r="AF166">
        <v>-9</v>
      </c>
      <c r="AG166">
        <v>4</v>
      </c>
      <c r="AH166" t="s">
        <v>696</v>
      </c>
      <c r="AI166">
        <v>8</v>
      </c>
      <c r="AJ166">
        <v>4</v>
      </c>
      <c r="AK166" t="s">
        <v>696</v>
      </c>
      <c r="AL166">
        <v>3</v>
      </c>
      <c r="AM166">
        <v>4</v>
      </c>
      <c r="AN166" t="s">
        <v>696</v>
      </c>
      <c r="AO166">
        <v>-3</v>
      </c>
      <c r="AP166">
        <v>4</v>
      </c>
      <c r="AQ166" t="s">
        <v>696</v>
      </c>
      <c r="AR166">
        <v>-23</v>
      </c>
      <c r="AS166">
        <v>4</v>
      </c>
      <c r="AT166" t="s">
        <v>696</v>
      </c>
      <c r="AU166">
        <v>3</v>
      </c>
      <c r="AV166">
        <v>4</v>
      </c>
      <c r="AW166" t="s">
        <v>615</v>
      </c>
      <c r="AX166">
        <v>-7</v>
      </c>
      <c r="AY166">
        <v>4</v>
      </c>
      <c r="AZ166" t="s">
        <v>696</v>
      </c>
      <c r="BA166">
        <v>-4</v>
      </c>
      <c r="BB166">
        <v>4</v>
      </c>
    </row>
    <row r="167" spans="1:54" x14ac:dyDescent="0.25">
      <c r="A167" t="s">
        <v>929</v>
      </c>
      <c r="B167">
        <v>14</v>
      </c>
      <c r="C167">
        <v>1</v>
      </c>
      <c r="D167" t="s">
        <v>929</v>
      </c>
      <c r="E167">
        <v>-7</v>
      </c>
      <c r="F167">
        <v>1</v>
      </c>
      <c r="G167" t="s">
        <v>929</v>
      </c>
      <c r="H167">
        <v>8</v>
      </c>
      <c r="I167">
        <v>1</v>
      </c>
      <c r="J167" t="s">
        <v>929</v>
      </c>
      <c r="K167">
        <v>-17</v>
      </c>
      <c r="L167">
        <v>1</v>
      </c>
      <c r="M167" t="s">
        <v>1035</v>
      </c>
      <c r="N167">
        <v>-11</v>
      </c>
      <c r="O167">
        <v>1</v>
      </c>
      <c r="P167" t="s">
        <v>979</v>
      </c>
      <c r="Q167">
        <v>-15</v>
      </c>
      <c r="R167">
        <v>1</v>
      </c>
      <c r="S167" t="s">
        <v>929</v>
      </c>
      <c r="T167">
        <v>0</v>
      </c>
      <c r="U167">
        <v>1</v>
      </c>
      <c r="V167" t="s">
        <v>989</v>
      </c>
      <c r="W167">
        <v>-12</v>
      </c>
      <c r="X167">
        <v>1</v>
      </c>
      <c r="Y167" t="s">
        <v>989</v>
      </c>
      <c r="Z167">
        <v>0</v>
      </c>
      <c r="AA167">
        <v>1</v>
      </c>
      <c r="AB167" t="s">
        <v>989</v>
      </c>
      <c r="AC167">
        <v>1</v>
      </c>
      <c r="AD167">
        <v>1</v>
      </c>
      <c r="AE167" t="s">
        <v>989</v>
      </c>
      <c r="AF167">
        <v>-6</v>
      </c>
      <c r="AG167">
        <v>1</v>
      </c>
      <c r="AH167" t="s">
        <v>989</v>
      </c>
      <c r="AI167">
        <v>-4</v>
      </c>
      <c r="AJ167">
        <v>1</v>
      </c>
      <c r="AK167" t="s">
        <v>977</v>
      </c>
      <c r="AL167">
        <v>15</v>
      </c>
      <c r="AM167">
        <v>1</v>
      </c>
      <c r="AN167" t="s">
        <v>977</v>
      </c>
      <c r="AO167">
        <v>20</v>
      </c>
      <c r="AP167">
        <v>1</v>
      </c>
      <c r="AQ167" t="s">
        <v>977</v>
      </c>
      <c r="AR167">
        <v>-20</v>
      </c>
      <c r="AS167">
        <v>1</v>
      </c>
      <c r="AT167" t="s">
        <v>977</v>
      </c>
      <c r="AU167">
        <v>-8</v>
      </c>
      <c r="AV167">
        <v>1</v>
      </c>
      <c r="AW167" t="s">
        <v>977</v>
      </c>
      <c r="AX167">
        <v>-4</v>
      </c>
      <c r="AY167">
        <v>1</v>
      </c>
      <c r="AZ167" t="s">
        <v>977</v>
      </c>
      <c r="BA167">
        <v>8</v>
      </c>
      <c r="BB167">
        <v>1</v>
      </c>
    </row>
    <row r="168" spans="1:54" x14ac:dyDescent="0.25">
      <c r="A168" t="s">
        <v>977</v>
      </c>
      <c r="B168">
        <v>14</v>
      </c>
      <c r="C168">
        <v>2</v>
      </c>
      <c r="D168" t="s">
        <v>725</v>
      </c>
      <c r="E168">
        <v>-7</v>
      </c>
      <c r="F168">
        <v>2</v>
      </c>
      <c r="G168" t="s">
        <v>995</v>
      </c>
      <c r="H168">
        <v>8</v>
      </c>
      <c r="I168">
        <v>2</v>
      </c>
      <c r="J168" t="s">
        <v>613</v>
      </c>
      <c r="K168">
        <v>-17</v>
      </c>
      <c r="L168">
        <v>2</v>
      </c>
      <c r="M168" t="s">
        <v>929</v>
      </c>
      <c r="N168">
        <v>-11</v>
      </c>
      <c r="O168">
        <v>2</v>
      </c>
      <c r="P168" t="s">
        <v>929</v>
      </c>
      <c r="Q168">
        <v>-15</v>
      </c>
      <c r="R168">
        <v>2</v>
      </c>
      <c r="S168" t="s">
        <v>979</v>
      </c>
      <c r="T168">
        <v>0</v>
      </c>
      <c r="U168">
        <v>2</v>
      </c>
      <c r="V168" t="s">
        <v>975</v>
      </c>
      <c r="W168">
        <v>-12</v>
      </c>
      <c r="X168">
        <v>2</v>
      </c>
      <c r="Y168" t="s">
        <v>975</v>
      </c>
      <c r="Z168">
        <v>0</v>
      </c>
      <c r="AA168">
        <v>2</v>
      </c>
      <c r="AB168" t="s">
        <v>975</v>
      </c>
      <c r="AC168">
        <v>1</v>
      </c>
      <c r="AD168">
        <v>2</v>
      </c>
      <c r="AE168" t="s">
        <v>975</v>
      </c>
      <c r="AF168">
        <v>-6</v>
      </c>
      <c r="AG168">
        <v>2</v>
      </c>
      <c r="AH168" t="s">
        <v>975</v>
      </c>
      <c r="AI168">
        <v>-4</v>
      </c>
      <c r="AJ168">
        <v>2</v>
      </c>
      <c r="AK168" t="s">
        <v>733</v>
      </c>
      <c r="AL168">
        <v>15</v>
      </c>
      <c r="AM168">
        <v>2</v>
      </c>
      <c r="AN168" t="s">
        <v>733</v>
      </c>
      <c r="AO168">
        <v>20</v>
      </c>
      <c r="AP168">
        <v>2</v>
      </c>
      <c r="AQ168" t="s">
        <v>960</v>
      </c>
      <c r="AR168">
        <v>-20</v>
      </c>
      <c r="AS168">
        <v>2</v>
      </c>
      <c r="AT168" t="s">
        <v>1027</v>
      </c>
      <c r="AU168">
        <v>-8</v>
      </c>
      <c r="AV168">
        <v>2</v>
      </c>
      <c r="AW168" t="s">
        <v>901</v>
      </c>
      <c r="AX168">
        <v>-4</v>
      </c>
      <c r="AY168">
        <v>2</v>
      </c>
      <c r="AZ168" t="s">
        <v>901</v>
      </c>
      <c r="BA168">
        <v>8</v>
      </c>
      <c r="BB168">
        <v>2</v>
      </c>
    </row>
    <row r="169" spans="1:54" x14ac:dyDescent="0.25">
      <c r="A169" t="s">
        <v>613</v>
      </c>
      <c r="B169">
        <v>14</v>
      </c>
      <c r="C169">
        <v>3</v>
      </c>
      <c r="D169" t="s">
        <v>502</v>
      </c>
      <c r="E169">
        <v>-7</v>
      </c>
      <c r="F169">
        <v>3</v>
      </c>
      <c r="G169" t="s">
        <v>1072</v>
      </c>
      <c r="H169">
        <v>8</v>
      </c>
      <c r="I169">
        <v>3</v>
      </c>
      <c r="J169" t="s">
        <v>345</v>
      </c>
      <c r="K169">
        <v>-17</v>
      </c>
      <c r="L169">
        <v>3</v>
      </c>
      <c r="M169" t="s">
        <v>737</v>
      </c>
      <c r="N169">
        <v>-11</v>
      </c>
      <c r="O169">
        <v>3</v>
      </c>
      <c r="P169" t="s">
        <v>975</v>
      </c>
      <c r="Q169">
        <v>-15</v>
      </c>
      <c r="R169">
        <v>3</v>
      </c>
      <c r="S169" t="s">
        <v>950</v>
      </c>
      <c r="T169">
        <v>0</v>
      </c>
      <c r="U169">
        <v>3</v>
      </c>
      <c r="V169" t="s">
        <v>950</v>
      </c>
      <c r="W169">
        <v>-12</v>
      </c>
      <c r="X169">
        <v>3</v>
      </c>
      <c r="Y169" t="s">
        <v>950</v>
      </c>
      <c r="Z169">
        <v>0</v>
      </c>
      <c r="AA169">
        <v>3</v>
      </c>
      <c r="AB169" t="s">
        <v>284</v>
      </c>
      <c r="AC169">
        <v>1</v>
      </c>
      <c r="AD169">
        <v>3</v>
      </c>
      <c r="AE169" t="s">
        <v>733</v>
      </c>
      <c r="AF169">
        <v>-6</v>
      </c>
      <c r="AG169">
        <v>3</v>
      </c>
      <c r="AH169" t="s">
        <v>733</v>
      </c>
      <c r="AI169">
        <v>-4</v>
      </c>
      <c r="AJ169">
        <v>3</v>
      </c>
      <c r="AK169" t="s">
        <v>613</v>
      </c>
      <c r="AL169">
        <v>15</v>
      </c>
      <c r="AM169">
        <v>3</v>
      </c>
      <c r="AN169" t="s">
        <v>613</v>
      </c>
      <c r="AO169">
        <v>20</v>
      </c>
      <c r="AP169">
        <v>3</v>
      </c>
      <c r="AQ169" t="s">
        <v>1042</v>
      </c>
      <c r="AR169">
        <v>-20</v>
      </c>
      <c r="AS169">
        <v>3</v>
      </c>
      <c r="AT169" t="s">
        <v>733</v>
      </c>
      <c r="AU169">
        <v>-8</v>
      </c>
      <c r="AV169">
        <v>3</v>
      </c>
      <c r="AW169" t="s">
        <v>733</v>
      </c>
      <c r="AX169">
        <v>-4</v>
      </c>
      <c r="AY169">
        <v>3</v>
      </c>
      <c r="AZ169" t="s">
        <v>733</v>
      </c>
      <c r="BA169">
        <v>8</v>
      </c>
      <c r="BB169">
        <v>3</v>
      </c>
    </row>
    <row r="170" spans="1:54" x14ac:dyDescent="0.25">
      <c r="A170" t="s">
        <v>763</v>
      </c>
      <c r="B170">
        <v>14</v>
      </c>
      <c r="C170">
        <v>4</v>
      </c>
      <c r="D170" t="s">
        <v>763</v>
      </c>
      <c r="E170">
        <v>-7</v>
      </c>
      <c r="F170">
        <v>4</v>
      </c>
      <c r="G170" t="s">
        <v>763</v>
      </c>
      <c r="H170">
        <v>8</v>
      </c>
      <c r="I170">
        <v>4</v>
      </c>
      <c r="J170" t="s">
        <v>763</v>
      </c>
      <c r="K170">
        <v>-17</v>
      </c>
      <c r="L170">
        <v>4</v>
      </c>
      <c r="M170" t="s">
        <v>153</v>
      </c>
      <c r="N170">
        <v>-11</v>
      </c>
      <c r="O170">
        <v>4</v>
      </c>
      <c r="P170" t="s">
        <v>613</v>
      </c>
      <c r="Q170">
        <v>-15</v>
      </c>
      <c r="R170">
        <v>4</v>
      </c>
      <c r="S170" t="s">
        <v>100</v>
      </c>
      <c r="T170">
        <v>0</v>
      </c>
      <c r="U170">
        <v>4</v>
      </c>
      <c r="V170" t="s">
        <v>100</v>
      </c>
      <c r="W170">
        <v>-12</v>
      </c>
      <c r="X170">
        <v>4</v>
      </c>
      <c r="Y170" t="s">
        <v>100</v>
      </c>
      <c r="Z170">
        <v>0</v>
      </c>
      <c r="AA170">
        <v>4</v>
      </c>
      <c r="AB170" t="s">
        <v>763</v>
      </c>
      <c r="AC170">
        <v>1</v>
      </c>
      <c r="AD170">
        <v>4</v>
      </c>
      <c r="AE170" t="s">
        <v>763</v>
      </c>
      <c r="AF170">
        <v>-6</v>
      </c>
      <c r="AG170">
        <v>4</v>
      </c>
      <c r="AH170" t="s">
        <v>763</v>
      </c>
      <c r="AI170">
        <v>-4</v>
      </c>
      <c r="AJ170">
        <v>4</v>
      </c>
      <c r="AK170" t="s">
        <v>763</v>
      </c>
      <c r="AL170">
        <v>15</v>
      </c>
      <c r="AM170">
        <v>4</v>
      </c>
      <c r="AN170" t="s">
        <v>763</v>
      </c>
      <c r="AO170">
        <v>20</v>
      </c>
      <c r="AP170">
        <v>4</v>
      </c>
      <c r="AQ170" t="s">
        <v>613</v>
      </c>
      <c r="AR170">
        <v>-20</v>
      </c>
      <c r="AS170">
        <v>4</v>
      </c>
      <c r="AT170" t="s">
        <v>763</v>
      </c>
      <c r="AU170">
        <v>-8</v>
      </c>
      <c r="AV170">
        <v>4</v>
      </c>
      <c r="AW170" t="s">
        <v>763</v>
      </c>
      <c r="AX170">
        <v>-4</v>
      </c>
      <c r="AY170">
        <v>4</v>
      </c>
      <c r="AZ170" t="s">
        <v>763</v>
      </c>
      <c r="BA170">
        <v>8</v>
      </c>
      <c r="BB170">
        <v>4</v>
      </c>
    </row>
    <row r="171" spans="1:54" x14ac:dyDescent="0.25">
      <c r="A171" t="s">
        <v>989</v>
      </c>
      <c r="B171">
        <v>7</v>
      </c>
      <c r="C171">
        <v>1</v>
      </c>
      <c r="D171" t="s">
        <v>989</v>
      </c>
      <c r="E171">
        <v>8</v>
      </c>
      <c r="F171">
        <v>1</v>
      </c>
      <c r="G171" t="s">
        <v>725</v>
      </c>
      <c r="H171">
        <v>0</v>
      </c>
      <c r="I171">
        <v>1</v>
      </c>
      <c r="J171" t="s">
        <v>975</v>
      </c>
      <c r="K171">
        <v>-1</v>
      </c>
      <c r="L171">
        <v>1</v>
      </c>
      <c r="M171" t="s">
        <v>995</v>
      </c>
      <c r="N171">
        <v>8</v>
      </c>
      <c r="O171">
        <v>1</v>
      </c>
      <c r="P171" t="s">
        <v>923</v>
      </c>
      <c r="Q171">
        <v>0</v>
      </c>
      <c r="R171">
        <v>1</v>
      </c>
      <c r="S171" t="s">
        <v>725</v>
      </c>
      <c r="T171">
        <v>2</v>
      </c>
      <c r="U171">
        <v>1</v>
      </c>
      <c r="V171" t="s">
        <v>977</v>
      </c>
      <c r="W171">
        <v>-10</v>
      </c>
      <c r="X171">
        <v>1</v>
      </c>
      <c r="Y171" t="s">
        <v>628</v>
      </c>
      <c r="Z171">
        <v>0</v>
      </c>
      <c r="AA171">
        <v>1</v>
      </c>
      <c r="AB171" t="s">
        <v>901</v>
      </c>
      <c r="AC171">
        <v>10</v>
      </c>
      <c r="AD171">
        <v>1</v>
      </c>
      <c r="AE171" t="s">
        <v>901</v>
      </c>
      <c r="AF171">
        <v>-10</v>
      </c>
      <c r="AG171">
        <v>1</v>
      </c>
      <c r="AH171" t="s">
        <v>977</v>
      </c>
      <c r="AI171">
        <v>-6</v>
      </c>
      <c r="AJ171">
        <v>1</v>
      </c>
      <c r="AK171" t="s">
        <v>901</v>
      </c>
      <c r="AL171">
        <v>-8</v>
      </c>
      <c r="AM171">
        <v>1</v>
      </c>
      <c r="AN171" t="s">
        <v>901</v>
      </c>
      <c r="AO171">
        <v>-7</v>
      </c>
      <c r="AP171">
        <v>1</v>
      </c>
      <c r="AQ171" t="s">
        <v>1029</v>
      </c>
      <c r="AR171">
        <v>-11</v>
      </c>
      <c r="AS171">
        <v>1</v>
      </c>
      <c r="AT171" t="s">
        <v>989</v>
      </c>
      <c r="AU171">
        <v>5</v>
      </c>
      <c r="AV171">
        <v>1</v>
      </c>
      <c r="AW171" t="s">
        <v>989</v>
      </c>
      <c r="AX171">
        <v>-12</v>
      </c>
      <c r="AY171">
        <v>1</v>
      </c>
      <c r="AZ171" t="s">
        <v>989</v>
      </c>
      <c r="BA171">
        <v>26</v>
      </c>
      <c r="BB171">
        <v>1</v>
      </c>
    </row>
    <row r="172" spans="1:54" x14ac:dyDescent="0.25">
      <c r="A172" t="s">
        <v>975</v>
      </c>
      <c r="B172">
        <v>7</v>
      </c>
      <c r="C172">
        <v>2</v>
      </c>
      <c r="D172" t="s">
        <v>975</v>
      </c>
      <c r="E172">
        <v>8</v>
      </c>
      <c r="F172">
        <v>2</v>
      </c>
      <c r="G172" t="s">
        <v>989</v>
      </c>
      <c r="H172">
        <v>0</v>
      </c>
      <c r="I172">
        <v>2</v>
      </c>
      <c r="J172" t="s">
        <v>901</v>
      </c>
      <c r="K172">
        <v>-1</v>
      </c>
      <c r="L172">
        <v>2</v>
      </c>
      <c r="M172" t="s">
        <v>975</v>
      </c>
      <c r="N172">
        <v>8</v>
      </c>
      <c r="O172">
        <v>2</v>
      </c>
      <c r="P172" t="s">
        <v>933</v>
      </c>
      <c r="Q172">
        <v>0</v>
      </c>
      <c r="R172">
        <v>2</v>
      </c>
      <c r="S172" t="s">
        <v>933</v>
      </c>
      <c r="T172">
        <v>2</v>
      </c>
      <c r="U172">
        <v>2</v>
      </c>
      <c r="V172" t="s">
        <v>134</v>
      </c>
      <c r="W172">
        <v>-10</v>
      </c>
      <c r="X172">
        <v>2</v>
      </c>
      <c r="Y172" t="s">
        <v>1029</v>
      </c>
      <c r="Z172">
        <v>0</v>
      </c>
      <c r="AA172">
        <v>2</v>
      </c>
      <c r="AB172" t="s">
        <v>1029</v>
      </c>
      <c r="AC172">
        <v>10</v>
      </c>
      <c r="AD172">
        <v>2</v>
      </c>
      <c r="AE172" t="s">
        <v>1029</v>
      </c>
      <c r="AF172">
        <v>-10</v>
      </c>
      <c r="AG172">
        <v>2</v>
      </c>
      <c r="AH172" t="s">
        <v>1027</v>
      </c>
      <c r="AI172">
        <v>-6</v>
      </c>
      <c r="AJ172">
        <v>2</v>
      </c>
      <c r="AK172" t="s">
        <v>1029</v>
      </c>
      <c r="AL172">
        <v>-8</v>
      </c>
      <c r="AM172">
        <v>2</v>
      </c>
      <c r="AN172" t="s">
        <v>989</v>
      </c>
      <c r="AO172">
        <v>-7</v>
      </c>
      <c r="AP172">
        <v>2</v>
      </c>
      <c r="AQ172" t="s">
        <v>975</v>
      </c>
      <c r="AR172">
        <v>-11</v>
      </c>
      <c r="AS172">
        <v>2</v>
      </c>
      <c r="AT172" t="s">
        <v>901</v>
      </c>
      <c r="AU172">
        <v>5</v>
      </c>
      <c r="AV172">
        <v>2</v>
      </c>
      <c r="AW172" t="s">
        <v>975</v>
      </c>
      <c r="AX172">
        <v>-12</v>
      </c>
      <c r="AY172">
        <v>2</v>
      </c>
      <c r="AZ172" t="s">
        <v>1042</v>
      </c>
      <c r="BA172">
        <v>26</v>
      </c>
      <c r="BB172">
        <v>2</v>
      </c>
    </row>
    <row r="173" spans="1:54" x14ac:dyDescent="0.25">
      <c r="A173" t="s">
        <v>901</v>
      </c>
      <c r="B173">
        <v>7</v>
      </c>
      <c r="C173">
        <v>3</v>
      </c>
      <c r="D173" t="s">
        <v>950</v>
      </c>
      <c r="E173">
        <v>8</v>
      </c>
      <c r="F173">
        <v>3</v>
      </c>
      <c r="G173" t="s">
        <v>950</v>
      </c>
      <c r="H173">
        <v>0</v>
      </c>
      <c r="I173">
        <v>3</v>
      </c>
      <c r="J173" t="s">
        <v>950</v>
      </c>
      <c r="K173">
        <v>-1</v>
      </c>
      <c r="L173">
        <v>3</v>
      </c>
      <c r="M173" t="s">
        <v>989</v>
      </c>
      <c r="N173">
        <v>8</v>
      </c>
      <c r="O173">
        <v>3</v>
      </c>
      <c r="P173" t="s">
        <v>938</v>
      </c>
      <c r="Q173">
        <v>0</v>
      </c>
      <c r="R173">
        <v>3</v>
      </c>
      <c r="S173" t="s">
        <v>613</v>
      </c>
      <c r="T173">
        <v>2</v>
      </c>
      <c r="U173">
        <v>3</v>
      </c>
      <c r="V173" t="s">
        <v>901</v>
      </c>
      <c r="W173">
        <v>-10</v>
      </c>
      <c r="X173">
        <v>3</v>
      </c>
      <c r="Y173" t="s">
        <v>613</v>
      </c>
      <c r="Z173">
        <v>0</v>
      </c>
      <c r="AA173">
        <v>3</v>
      </c>
      <c r="AB173" t="s">
        <v>613</v>
      </c>
      <c r="AC173">
        <v>10</v>
      </c>
      <c r="AD173">
        <v>3</v>
      </c>
      <c r="AE173" t="s">
        <v>284</v>
      </c>
      <c r="AF173">
        <v>-10</v>
      </c>
      <c r="AG173">
        <v>3</v>
      </c>
      <c r="AH173" t="s">
        <v>901</v>
      </c>
      <c r="AI173">
        <v>-6</v>
      </c>
      <c r="AJ173">
        <v>3</v>
      </c>
      <c r="AK173" t="s">
        <v>284</v>
      </c>
      <c r="AL173">
        <v>-8</v>
      </c>
      <c r="AM173">
        <v>3</v>
      </c>
      <c r="AN173" t="s">
        <v>1029</v>
      </c>
      <c r="AO173">
        <v>-7</v>
      </c>
      <c r="AP173">
        <v>3</v>
      </c>
      <c r="AQ173" t="s">
        <v>989</v>
      </c>
      <c r="AR173">
        <v>-11</v>
      </c>
      <c r="AS173">
        <v>3</v>
      </c>
      <c r="AT173" t="s">
        <v>1029</v>
      </c>
      <c r="AU173">
        <v>5</v>
      </c>
      <c r="AV173">
        <v>3</v>
      </c>
      <c r="AW173" t="s">
        <v>1029</v>
      </c>
      <c r="AX173">
        <v>-12</v>
      </c>
      <c r="AY173">
        <v>3</v>
      </c>
      <c r="AZ173" t="s">
        <v>1029</v>
      </c>
      <c r="BA173">
        <v>26</v>
      </c>
      <c r="BB173">
        <v>3</v>
      </c>
    </row>
    <row r="174" spans="1:54" x14ac:dyDescent="0.25">
      <c r="A174" t="s">
        <v>100</v>
      </c>
      <c r="B174">
        <v>7</v>
      </c>
      <c r="C174">
        <v>4</v>
      </c>
      <c r="D174" t="s">
        <v>100</v>
      </c>
      <c r="E174">
        <v>8</v>
      </c>
      <c r="F174">
        <v>4</v>
      </c>
      <c r="G174" t="s">
        <v>100</v>
      </c>
      <c r="H174">
        <v>0</v>
      </c>
      <c r="I174">
        <v>4</v>
      </c>
      <c r="J174" t="s">
        <v>100</v>
      </c>
      <c r="K174">
        <v>-1</v>
      </c>
      <c r="L174">
        <v>4</v>
      </c>
      <c r="M174" t="s">
        <v>100</v>
      </c>
      <c r="N174">
        <v>8</v>
      </c>
      <c r="O174">
        <v>4</v>
      </c>
      <c r="P174" t="s">
        <v>345</v>
      </c>
      <c r="Q174">
        <v>0</v>
      </c>
      <c r="R174">
        <v>4</v>
      </c>
      <c r="S174" t="s">
        <v>345</v>
      </c>
      <c r="T174">
        <v>2</v>
      </c>
      <c r="U174">
        <v>4</v>
      </c>
      <c r="V174" t="s">
        <v>345</v>
      </c>
      <c r="W174">
        <v>-10</v>
      </c>
      <c r="X174">
        <v>4</v>
      </c>
      <c r="Y174" t="s">
        <v>345</v>
      </c>
      <c r="Z174">
        <v>0</v>
      </c>
      <c r="AA174">
        <v>4</v>
      </c>
      <c r="AB174" t="s">
        <v>345</v>
      </c>
      <c r="AC174">
        <v>10</v>
      </c>
      <c r="AD174">
        <v>4</v>
      </c>
      <c r="AE174" t="s">
        <v>345</v>
      </c>
      <c r="AF174">
        <v>-10</v>
      </c>
      <c r="AG174">
        <v>4</v>
      </c>
      <c r="AH174" t="s">
        <v>284</v>
      </c>
      <c r="AI174">
        <v>-6</v>
      </c>
      <c r="AJ174">
        <v>4</v>
      </c>
      <c r="AK174" t="s">
        <v>100</v>
      </c>
      <c r="AL174">
        <v>-8</v>
      </c>
      <c r="AM174">
        <v>4</v>
      </c>
      <c r="AN174" t="s">
        <v>100</v>
      </c>
      <c r="AO174">
        <v>-7</v>
      </c>
      <c r="AP174">
        <v>4</v>
      </c>
      <c r="AQ174" t="s">
        <v>100</v>
      </c>
      <c r="AR174">
        <v>-11</v>
      </c>
      <c r="AS174">
        <v>4</v>
      </c>
      <c r="AT174" t="s">
        <v>100</v>
      </c>
      <c r="AU174">
        <v>5</v>
      </c>
      <c r="AV174">
        <v>4</v>
      </c>
      <c r="AW174" t="s">
        <v>100</v>
      </c>
      <c r="AX174">
        <v>-12</v>
      </c>
      <c r="AY174">
        <v>4</v>
      </c>
      <c r="AZ174" t="s">
        <v>100</v>
      </c>
      <c r="BA174">
        <v>26</v>
      </c>
      <c r="BB174">
        <v>4</v>
      </c>
    </row>
    <row r="175" spans="1:54" x14ac:dyDescent="0.25">
      <c r="A175" t="s">
        <v>960</v>
      </c>
      <c r="B175">
        <v>20</v>
      </c>
      <c r="C175">
        <v>1</v>
      </c>
      <c r="D175" t="s">
        <v>960</v>
      </c>
      <c r="E175">
        <v>6</v>
      </c>
      <c r="F175">
        <v>1</v>
      </c>
      <c r="G175" t="s">
        <v>960</v>
      </c>
      <c r="H175">
        <v>-15</v>
      </c>
      <c r="I175">
        <v>1</v>
      </c>
      <c r="J175" t="s">
        <v>960</v>
      </c>
      <c r="K175">
        <v>11</v>
      </c>
      <c r="L175">
        <v>1</v>
      </c>
      <c r="M175" t="s">
        <v>960</v>
      </c>
      <c r="N175">
        <v>-17</v>
      </c>
      <c r="O175">
        <v>1</v>
      </c>
      <c r="P175" t="s">
        <v>960</v>
      </c>
      <c r="Q175">
        <v>-4</v>
      </c>
      <c r="R175">
        <v>1</v>
      </c>
      <c r="S175" t="s">
        <v>960</v>
      </c>
      <c r="T175">
        <v>14</v>
      </c>
      <c r="U175">
        <v>1</v>
      </c>
      <c r="V175" t="s">
        <v>960</v>
      </c>
      <c r="W175">
        <v>9</v>
      </c>
      <c r="X175">
        <v>1</v>
      </c>
      <c r="Y175" t="s">
        <v>929</v>
      </c>
      <c r="Z175">
        <v>0</v>
      </c>
      <c r="AA175">
        <v>1</v>
      </c>
      <c r="AB175" t="s">
        <v>929</v>
      </c>
      <c r="AC175">
        <v>4</v>
      </c>
      <c r="AD175">
        <v>1</v>
      </c>
      <c r="AE175" t="s">
        <v>929</v>
      </c>
      <c r="AF175">
        <v>-7</v>
      </c>
      <c r="AG175">
        <v>1</v>
      </c>
      <c r="AH175" t="s">
        <v>929</v>
      </c>
      <c r="AI175">
        <v>9</v>
      </c>
      <c r="AJ175">
        <v>1</v>
      </c>
      <c r="AK175" t="s">
        <v>929</v>
      </c>
      <c r="AL175">
        <v>22</v>
      </c>
      <c r="AM175">
        <v>1</v>
      </c>
      <c r="AN175" t="s">
        <v>929</v>
      </c>
      <c r="AO175">
        <v>-12</v>
      </c>
      <c r="AP175">
        <v>1</v>
      </c>
      <c r="AQ175" t="s">
        <v>929</v>
      </c>
      <c r="AR175">
        <v>3</v>
      </c>
      <c r="AS175">
        <v>1</v>
      </c>
      <c r="AT175" t="s">
        <v>929</v>
      </c>
      <c r="AU175">
        <v>16</v>
      </c>
      <c r="AV175">
        <v>1</v>
      </c>
      <c r="AW175" t="s">
        <v>929</v>
      </c>
      <c r="AX175">
        <v>4</v>
      </c>
      <c r="AY175">
        <v>1</v>
      </c>
      <c r="AZ175" t="s">
        <v>929</v>
      </c>
      <c r="BA175">
        <v>-5</v>
      </c>
      <c r="BB175">
        <v>1</v>
      </c>
    </row>
    <row r="176" spans="1:54" x14ac:dyDescent="0.25">
      <c r="A176" t="s">
        <v>876</v>
      </c>
      <c r="B176">
        <v>20</v>
      </c>
      <c r="C176">
        <v>2</v>
      </c>
      <c r="D176" t="s">
        <v>901</v>
      </c>
      <c r="E176">
        <v>6</v>
      </c>
      <c r="F176">
        <v>2</v>
      </c>
      <c r="G176" t="s">
        <v>876</v>
      </c>
      <c r="H176">
        <v>-15</v>
      </c>
      <c r="I176">
        <v>2</v>
      </c>
      <c r="J176" t="s">
        <v>876</v>
      </c>
      <c r="K176">
        <v>11</v>
      </c>
      <c r="L176">
        <v>2</v>
      </c>
      <c r="M176" t="s">
        <v>876</v>
      </c>
      <c r="N176">
        <v>-17</v>
      </c>
      <c r="O176">
        <v>2</v>
      </c>
      <c r="P176" t="s">
        <v>876</v>
      </c>
      <c r="Q176">
        <v>-4</v>
      </c>
      <c r="R176">
        <v>2</v>
      </c>
      <c r="S176" t="s">
        <v>876</v>
      </c>
      <c r="T176">
        <v>14</v>
      </c>
      <c r="U176">
        <v>2</v>
      </c>
      <c r="V176" t="s">
        <v>876</v>
      </c>
      <c r="W176">
        <v>9</v>
      </c>
      <c r="X176">
        <v>2</v>
      </c>
      <c r="Y176" t="s">
        <v>876</v>
      </c>
      <c r="Z176">
        <v>0</v>
      </c>
      <c r="AA176">
        <v>2</v>
      </c>
      <c r="AB176" t="s">
        <v>876</v>
      </c>
      <c r="AC176">
        <v>4</v>
      </c>
      <c r="AD176">
        <v>2</v>
      </c>
      <c r="AE176" t="s">
        <v>876</v>
      </c>
      <c r="AF176">
        <v>-7</v>
      </c>
      <c r="AG176">
        <v>2</v>
      </c>
      <c r="AH176" t="s">
        <v>876</v>
      </c>
      <c r="AI176">
        <v>9</v>
      </c>
      <c r="AJ176">
        <v>2</v>
      </c>
      <c r="AK176" t="s">
        <v>876</v>
      </c>
      <c r="AL176">
        <v>22</v>
      </c>
      <c r="AM176">
        <v>2</v>
      </c>
      <c r="AN176" t="s">
        <v>876</v>
      </c>
      <c r="AO176">
        <v>-12</v>
      </c>
      <c r="AP176">
        <v>2</v>
      </c>
      <c r="AQ176" t="s">
        <v>876</v>
      </c>
      <c r="AR176">
        <v>3</v>
      </c>
      <c r="AS176">
        <v>2</v>
      </c>
      <c r="AT176" t="s">
        <v>876</v>
      </c>
      <c r="AU176">
        <v>16</v>
      </c>
      <c r="AV176">
        <v>2</v>
      </c>
      <c r="AW176" t="s">
        <v>876</v>
      </c>
      <c r="AX176">
        <v>4</v>
      </c>
      <c r="AY176">
        <v>2</v>
      </c>
      <c r="AZ176" t="s">
        <v>876</v>
      </c>
      <c r="BA176">
        <v>-5</v>
      </c>
      <c r="BB176">
        <v>2</v>
      </c>
    </row>
    <row r="177" spans="1:54" x14ac:dyDescent="0.25">
      <c r="A177" t="s">
        <v>703</v>
      </c>
      <c r="B177">
        <v>20</v>
      </c>
      <c r="C177">
        <v>3</v>
      </c>
      <c r="D177" t="s">
        <v>703</v>
      </c>
      <c r="E177">
        <v>6</v>
      </c>
      <c r="F177">
        <v>3</v>
      </c>
      <c r="G177" t="s">
        <v>703</v>
      </c>
      <c r="H177">
        <v>-15</v>
      </c>
      <c r="I177">
        <v>3</v>
      </c>
      <c r="J177" t="s">
        <v>703</v>
      </c>
      <c r="K177">
        <v>11</v>
      </c>
      <c r="L177">
        <v>3</v>
      </c>
      <c r="M177" t="s">
        <v>703</v>
      </c>
      <c r="N177">
        <v>-17</v>
      </c>
      <c r="O177">
        <v>3</v>
      </c>
      <c r="P177" t="s">
        <v>703</v>
      </c>
      <c r="Q177">
        <v>-4</v>
      </c>
      <c r="R177">
        <v>3</v>
      </c>
      <c r="S177" t="s">
        <v>703</v>
      </c>
      <c r="T177">
        <v>14</v>
      </c>
      <c r="U177">
        <v>3</v>
      </c>
      <c r="V177" t="s">
        <v>703</v>
      </c>
      <c r="W177">
        <v>9</v>
      </c>
      <c r="X177">
        <v>3</v>
      </c>
      <c r="Y177" t="s">
        <v>703</v>
      </c>
      <c r="Z177">
        <v>0</v>
      </c>
      <c r="AA177">
        <v>3</v>
      </c>
      <c r="AB177" t="s">
        <v>703</v>
      </c>
      <c r="AC177">
        <v>4</v>
      </c>
      <c r="AD177">
        <v>3</v>
      </c>
      <c r="AE177" t="s">
        <v>703</v>
      </c>
      <c r="AF177">
        <v>-7</v>
      </c>
      <c r="AG177">
        <v>3</v>
      </c>
      <c r="AH177" t="s">
        <v>703</v>
      </c>
      <c r="AI177">
        <v>9</v>
      </c>
      <c r="AJ177">
        <v>3</v>
      </c>
      <c r="AK177" t="s">
        <v>703</v>
      </c>
      <c r="AL177">
        <v>22</v>
      </c>
      <c r="AM177">
        <v>3</v>
      </c>
      <c r="AN177" t="s">
        <v>703</v>
      </c>
      <c r="AO177">
        <v>-12</v>
      </c>
      <c r="AP177">
        <v>3</v>
      </c>
      <c r="AQ177" t="s">
        <v>703</v>
      </c>
      <c r="AR177">
        <v>3</v>
      </c>
      <c r="AS177">
        <v>3</v>
      </c>
      <c r="AT177" t="s">
        <v>613</v>
      </c>
      <c r="AU177">
        <v>16</v>
      </c>
      <c r="AV177">
        <v>3</v>
      </c>
      <c r="AW177" t="s">
        <v>613</v>
      </c>
      <c r="AX177">
        <v>4</v>
      </c>
      <c r="AY177">
        <v>3</v>
      </c>
      <c r="AZ177" t="s">
        <v>613</v>
      </c>
      <c r="BA177">
        <v>-5</v>
      </c>
      <c r="BB177">
        <v>3</v>
      </c>
    </row>
    <row r="178" spans="1:54" x14ac:dyDescent="0.25">
      <c r="A178" t="s">
        <v>723</v>
      </c>
      <c r="B178">
        <v>20</v>
      </c>
      <c r="C178">
        <v>4</v>
      </c>
      <c r="D178" t="s">
        <v>723</v>
      </c>
      <c r="E178">
        <v>6</v>
      </c>
      <c r="F178">
        <v>4</v>
      </c>
      <c r="G178" t="s">
        <v>723</v>
      </c>
      <c r="H178">
        <v>-15</v>
      </c>
      <c r="I178">
        <v>4</v>
      </c>
      <c r="J178" t="s">
        <v>723</v>
      </c>
      <c r="K178">
        <v>11</v>
      </c>
      <c r="L178">
        <v>4</v>
      </c>
      <c r="M178" t="s">
        <v>723</v>
      </c>
      <c r="N178">
        <v>-17</v>
      </c>
      <c r="O178">
        <v>4</v>
      </c>
      <c r="P178" t="s">
        <v>723</v>
      </c>
      <c r="Q178">
        <v>-4</v>
      </c>
      <c r="R178">
        <v>4</v>
      </c>
      <c r="S178" t="s">
        <v>723</v>
      </c>
      <c r="T178">
        <v>14</v>
      </c>
      <c r="U178">
        <v>4</v>
      </c>
      <c r="V178" t="s">
        <v>723</v>
      </c>
      <c r="W178">
        <v>9</v>
      </c>
      <c r="X178">
        <v>4</v>
      </c>
      <c r="Y178" t="s">
        <v>723</v>
      </c>
      <c r="Z178">
        <v>0</v>
      </c>
      <c r="AA178">
        <v>4</v>
      </c>
      <c r="AB178" t="s">
        <v>723</v>
      </c>
      <c r="AC178">
        <v>4</v>
      </c>
      <c r="AD178">
        <v>4</v>
      </c>
      <c r="AE178" t="s">
        <v>100</v>
      </c>
      <c r="AF178">
        <v>-7</v>
      </c>
      <c r="AG178">
        <v>4</v>
      </c>
      <c r="AH178" t="s">
        <v>723</v>
      </c>
      <c r="AI178">
        <v>9</v>
      </c>
      <c r="AJ178">
        <v>4</v>
      </c>
      <c r="AK178" t="s">
        <v>723</v>
      </c>
      <c r="AL178">
        <v>22</v>
      </c>
      <c r="AM178">
        <v>4</v>
      </c>
      <c r="AN178" t="s">
        <v>723</v>
      </c>
      <c r="AO178">
        <v>-12</v>
      </c>
      <c r="AP178">
        <v>4</v>
      </c>
      <c r="AQ178" t="s">
        <v>723</v>
      </c>
      <c r="AR178">
        <v>3</v>
      </c>
      <c r="AS178">
        <v>4</v>
      </c>
      <c r="AT178" t="s">
        <v>723</v>
      </c>
      <c r="AU178">
        <v>16</v>
      </c>
      <c r="AV178">
        <v>4</v>
      </c>
      <c r="AW178" t="s">
        <v>723</v>
      </c>
      <c r="AX178">
        <v>4</v>
      </c>
      <c r="AY178">
        <v>4</v>
      </c>
      <c r="AZ178" t="s">
        <v>723</v>
      </c>
      <c r="BA178">
        <v>-5</v>
      </c>
      <c r="BB178">
        <v>4</v>
      </c>
    </row>
    <row r="179" spans="1:54" x14ac:dyDescent="0.25">
      <c r="A179" t="s">
        <v>480</v>
      </c>
      <c r="B179" t="s">
        <v>9</v>
      </c>
      <c r="C179">
        <v>1</v>
      </c>
      <c r="D179" t="s">
        <v>480</v>
      </c>
      <c r="E179" t="s">
        <v>9</v>
      </c>
      <c r="F179">
        <v>1</v>
      </c>
      <c r="G179" t="s">
        <v>480</v>
      </c>
      <c r="H179" t="s">
        <v>9</v>
      </c>
      <c r="I179">
        <v>1</v>
      </c>
      <c r="J179">
        <v>0</v>
      </c>
      <c r="K179" t="s">
        <v>9</v>
      </c>
      <c r="L179">
        <v>1</v>
      </c>
      <c r="M179">
        <v>0</v>
      </c>
      <c r="N179" t="s">
        <v>9</v>
      </c>
      <c r="O179">
        <v>1</v>
      </c>
      <c r="P179">
        <v>0</v>
      </c>
      <c r="Q179" t="s">
        <v>9</v>
      </c>
      <c r="R179">
        <v>1</v>
      </c>
      <c r="S179" t="s">
        <v>480</v>
      </c>
      <c r="T179" t="s">
        <v>9</v>
      </c>
      <c r="U179">
        <v>1</v>
      </c>
      <c r="V179">
        <v>0</v>
      </c>
      <c r="W179" t="s">
        <v>9</v>
      </c>
      <c r="X179">
        <v>1</v>
      </c>
      <c r="Y179">
        <v>0</v>
      </c>
      <c r="Z179" t="s">
        <v>9</v>
      </c>
      <c r="AA179">
        <v>1</v>
      </c>
      <c r="AB179">
        <v>0</v>
      </c>
      <c r="AC179" t="s">
        <v>9</v>
      </c>
      <c r="AD179">
        <v>1</v>
      </c>
      <c r="AE179">
        <v>0</v>
      </c>
      <c r="AF179" t="s">
        <v>9</v>
      </c>
      <c r="AG179">
        <v>1</v>
      </c>
      <c r="AH179">
        <v>0</v>
      </c>
      <c r="AI179" t="s">
        <v>9</v>
      </c>
      <c r="AJ179">
        <v>1</v>
      </c>
      <c r="AK179">
        <v>0</v>
      </c>
      <c r="AL179" t="s">
        <v>9</v>
      </c>
      <c r="AM179">
        <v>1</v>
      </c>
      <c r="AN179">
        <v>0</v>
      </c>
      <c r="AO179" t="s">
        <v>9</v>
      </c>
      <c r="AP179">
        <v>1</v>
      </c>
      <c r="AQ179">
        <v>0</v>
      </c>
      <c r="AR179" t="s">
        <v>9</v>
      </c>
      <c r="AS179">
        <v>1</v>
      </c>
      <c r="AT179">
        <v>0</v>
      </c>
      <c r="AU179" t="s">
        <v>9</v>
      </c>
      <c r="AV179">
        <v>1</v>
      </c>
      <c r="AW179">
        <v>0</v>
      </c>
      <c r="AX179" t="s">
        <v>9</v>
      </c>
      <c r="AY179">
        <v>1</v>
      </c>
      <c r="AZ179">
        <v>0</v>
      </c>
      <c r="BA179" t="s">
        <v>9</v>
      </c>
      <c r="BB179">
        <v>1</v>
      </c>
    </row>
    <row r="180" spans="1:54" x14ac:dyDescent="0.25">
      <c r="A180">
        <v>0</v>
      </c>
      <c r="B180" t="s">
        <v>9</v>
      </c>
      <c r="C180">
        <v>2</v>
      </c>
      <c r="D180">
        <v>0</v>
      </c>
      <c r="E180" t="s">
        <v>9</v>
      </c>
      <c r="F180">
        <v>2</v>
      </c>
      <c r="G180">
        <v>0</v>
      </c>
      <c r="H180" t="s">
        <v>9</v>
      </c>
      <c r="I180">
        <v>2</v>
      </c>
      <c r="J180">
        <v>0</v>
      </c>
      <c r="K180" t="s">
        <v>9</v>
      </c>
      <c r="L180">
        <v>2</v>
      </c>
      <c r="M180">
        <v>0</v>
      </c>
      <c r="N180" t="s">
        <v>9</v>
      </c>
      <c r="O180">
        <v>2</v>
      </c>
      <c r="P180">
        <v>0</v>
      </c>
      <c r="Q180" t="s">
        <v>9</v>
      </c>
      <c r="R180">
        <v>2</v>
      </c>
      <c r="S180">
        <v>0</v>
      </c>
      <c r="T180" t="s">
        <v>9</v>
      </c>
      <c r="U180">
        <v>2</v>
      </c>
      <c r="V180">
        <v>0</v>
      </c>
      <c r="W180" t="s">
        <v>9</v>
      </c>
      <c r="X180">
        <v>2</v>
      </c>
      <c r="Y180">
        <v>0</v>
      </c>
      <c r="Z180" t="s">
        <v>9</v>
      </c>
      <c r="AA180">
        <v>2</v>
      </c>
      <c r="AB180">
        <v>0</v>
      </c>
      <c r="AC180" t="s">
        <v>9</v>
      </c>
      <c r="AD180">
        <v>2</v>
      </c>
      <c r="AE180">
        <v>0</v>
      </c>
      <c r="AF180" t="s">
        <v>9</v>
      </c>
      <c r="AG180">
        <v>2</v>
      </c>
      <c r="AH180">
        <v>0</v>
      </c>
      <c r="AI180" t="s">
        <v>9</v>
      </c>
      <c r="AJ180">
        <v>2</v>
      </c>
      <c r="AK180">
        <v>0</v>
      </c>
      <c r="AL180" t="s">
        <v>9</v>
      </c>
      <c r="AM180">
        <v>2</v>
      </c>
      <c r="AN180">
        <v>0</v>
      </c>
      <c r="AO180" t="s">
        <v>9</v>
      </c>
      <c r="AP180">
        <v>2</v>
      </c>
      <c r="AQ180">
        <v>0</v>
      </c>
      <c r="AR180" t="s">
        <v>9</v>
      </c>
      <c r="AS180">
        <v>2</v>
      </c>
      <c r="AT180">
        <v>0</v>
      </c>
      <c r="AU180" t="s">
        <v>9</v>
      </c>
      <c r="AV180">
        <v>2</v>
      </c>
      <c r="AW180">
        <v>0</v>
      </c>
      <c r="AX180" t="s">
        <v>9</v>
      </c>
      <c r="AY180">
        <v>2</v>
      </c>
      <c r="AZ180">
        <v>0</v>
      </c>
      <c r="BA180" t="s">
        <v>9</v>
      </c>
      <c r="BB180">
        <v>2</v>
      </c>
    </row>
    <row r="181" spans="1:54" x14ac:dyDescent="0.25">
      <c r="A181">
        <v>0</v>
      </c>
      <c r="B181" t="s">
        <v>9</v>
      </c>
      <c r="C181">
        <v>3</v>
      </c>
      <c r="D181">
        <v>0</v>
      </c>
      <c r="E181" t="s">
        <v>9</v>
      </c>
      <c r="F181">
        <v>3</v>
      </c>
      <c r="G181">
        <v>0</v>
      </c>
      <c r="H181" t="s">
        <v>9</v>
      </c>
      <c r="I181">
        <v>3</v>
      </c>
      <c r="J181">
        <v>0</v>
      </c>
      <c r="K181" t="s">
        <v>9</v>
      </c>
      <c r="L181">
        <v>3</v>
      </c>
      <c r="M181">
        <v>0</v>
      </c>
      <c r="N181" t="s">
        <v>9</v>
      </c>
      <c r="O181">
        <v>3</v>
      </c>
      <c r="P181">
        <v>0</v>
      </c>
      <c r="Q181" t="s">
        <v>9</v>
      </c>
      <c r="R181">
        <v>3</v>
      </c>
      <c r="S181">
        <v>0</v>
      </c>
      <c r="T181" t="s">
        <v>9</v>
      </c>
      <c r="U181">
        <v>3</v>
      </c>
      <c r="V181">
        <v>0</v>
      </c>
      <c r="W181" t="s">
        <v>9</v>
      </c>
      <c r="X181">
        <v>3</v>
      </c>
      <c r="Y181">
        <v>0</v>
      </c>
      <c r="Z181" t="s">
        <v>9</v>
      </c>
      <c r="AA181">
        <v>3</v>
      </c>
      <c r="AB181">
        <v>0</v>
      </c>
      <c r="AC181" t="s">
        <v>9</v>
      </c>
      <c r="AD181">
        <v>3</v>
      </c>
      <c r="AE181">
        <v>0</v>
      </c>
      <c r="AF181" t="s">
        <v>9</v>
      </c>
      <c r="AG181">
        <v>3</v>
      </c>
      <c r="AH181">
        <v>0</v>
      </c>
      <c r="AI181" t="s">
        <v>9</v>
      </c>
      <c r="AJ181">
        <v>3</v>
      </c>
      <c r="AK181">
        <v>0</v>
      </c>
      <c r="AL181" t="s">
        <v>9</v>
      </c>
      <c r="AM181">
        <v>3</v>
      </c>
      <c r="AN181">
        <v>0</v>
      </c>
      <c r="AO181" t="s">
        <v>9</v>
      </c>
      <c r="AP181">
        <v>3</v>
      </c>
      <c r="AQ181">
        <v>0</v>
      </c>
      <c r="AR181" t="s">
        <v>9</v>
      </c>
      <c r="AS181">
        <v>3</v>
      </c>
      <c r="AT181">
        <v>0</v>
      </c>
      <c r="AU181" t="s">
        <v>9</v>
      </c>
      <c r="AV181">
        <v>3</v>
      </c>
      <c r="AW181">
        <v>0</v>
      </c>
      <c r="AX181" t="s">
        <v>9</v>
      </c>
      <c r="AY181">
        <v>3</v>
      </c>
      <c r="AZ181">
        <v>0</v>
      </c>
      <c r="BA181" t="s">
        <v>9</v>
      </c>
      <c r="BB181">
        <v>3</v>
      </c>
    </row>
    <row r="182" spans="1:54" x14ac:dyDescent="0.25">
      <c r="A182">
        <v>0</v>
      </c>
      <c r="B182">
        <v>0</v>
      </c>
      <c r="C182">
        <v>4</v>
      </c>
      <c r="D182">
        <v>0</v>
      </c>
      <c r="E182">
        <v>0</v>
      </c>
      <c r="F182">
        <v>4</v>
      </c>
      <c r="G182">
        <v>0</v>
      </c>
      <c r="H182">
        <v>0</v>
      </c>
      <c r="I182">
        <v>4</v>
      </c>
      <c r="J182">
        <v>0</v>
      </c>
      <c r="K182">
        <v>0</v>
      </c>
      <c r="L182">
        <v>4</v>
      </c>
      <c r="M182">
        <v>0</v>
      </c>
      <c r="N182">
        <v>0</v>
      </c>
      <c r="O182">
        <v>4</v>
      </c>
      <c r="P182">
        <v>0</v>
      </c>
      <c r="Q182">
        <v>0</v>
      </c>
      <c r="R182">
        <v>4</v>
      </c>
      <c r="S182">
        <v>0</v>
      </c>
      <c r="T182">
        <v>0</v>
      </c>
      <c r="U182">
        <v>4</v>
      </c>
      <c r="V182">
        <v>0</v>
      </c>
      <c r="W182">
        <v>0</v>
      </c>
      <c r="X182">
        <v>4</v>
      </c>
      <c r="Y182">
        <v>0</v>
      </c>
      <c r="Z182">
        <v>0</v>
      </c>
      <c r="AA182">
        <v>4</v>
      </c>
      <c r="AB182">
        <v>0</v>
      </c>
      <c r="AC182">
        <v>0</v>
      </c>
      <c r="AD182">
        <v>4</v>
      </c>
      <c r="AE182">
        <v>0</v>
      </c>
      <c r="AF182">
        <v>0</v>
      </c>
      <c r="AG182">
        <v>4</v>
      </c>
      <c r="AH182">
        <v>0</v>
      </c>
      <c r="AI182">
        <v>0</v>
      </c>
      <c r="AJ182">
        <v>4</v>
      </c>
      <c r="AK182">
        <v>0</v>
      </c>
      <c r="AL182">
        <v>0</v>
      </c>
      <c r="AM182">
        <v>4</v>
      </c>
      <c r="AN182">
        <v>0</v>
      </c>
      <c r="AO182">
        <v>0</v>
      </c>
      <c r="AP182">
        <v>4</v>
      </c>
      <c r="AQ182">
        <v>0</v>
      </c>
      <c r="AR182">
        <v>0</v>
      </c>
      <c r="AS182">
        <v>4</v>
      </c>
      <c r="AT182">
        <v>0</v>
      </c>
      <c r="AU182">
        <v>0</v>
      </c>
      <c r="AV182">
        <v>4</v>
      </c>
      <c r="AW182">
        <v>0</v>
      </c>
      <c r="AX182">
        <v>0</v>
      </c>
      <c r="AY182">
        <v>4</v>
      </c>
      <c r="AZ182">
        <v>0</v>
      </c>
      <c r="BA182">
        <v>0</v>
      </c>
      <c r="BB182">
        <v>4</v>
      </c>
    </row>
    <row r="183" spans="1:54" x14ac:dyDescent="0.25">
      <c r="A183">
        <v>0</v>
      </c>
      <c r="B183" t="s">
        <v>9</v>
      </c>
      <c r="C183">
        <v>1</v>
      </c>
      <c r="D183">
        <v>0</v>
      </c>
      <c r="E183" t="s">
        <v>9</v>
      </c>
      <c r="F183">
        <v>1</v>
      </c>
      <c r="G183">
        <v>0</v>
      </c>
      <c r="H183" t="s">
        <v>9</v>
      </c>
      <c r="I183">
        <v>1</v>
      </c>
      <c r="J183" t="s">
        <v>995</v>
      </c>
      <c r="K183">
        <v>1</v>
      </c>
      <c r="L183">
        <v>1</v>
      </c>
      <c r="M183" t="s">
        <v>1030</v>
      </c>
      <c r="N183">
        <v>7</v>
      </c>
      <c r="O183">
        <v>1</v>
      </c>
      <c r="P183" t="s">
        <v>1016</v>
      </c>
      <c r="Q183">
        <v>-34</v>
      </c>
      <c r="R183">
        <v>1</v>
      </c>
      <c r="S183">
        <v>0</v>
      </c>
      <c r="T183" t="s">
        <v>9</v>
      </c>
      <c r="U183">
        <v>1</v>
      </c>
      <c r="V183" t="s">
        <v>1035</v>
      </c>
      <c r="W183">
        <v>1</v>
      </c>
      <c r="X183">
        <v>1</v>
      </c>
      <c r="Y183" t="s">
        <v>960</v>
      </c>
      <c r="Z183">
        <v>0</v>
      </c>
      <c r="AA183">
        <v>1</v>
      </c>
      <c r="AB183">
        <v>0</v>
      </c>
      <c r="AC183">
        <v>4</v>
      </c>
      <c r="AD183">
        <v>1</v>
      </c>
      <c r="AE183" t="s">
        <v>1017</v>
      </c>
      <c r="AF183">
        <v>-21</v>
      </c>
      <c r="AG183">
        <v>1</v>
      </c>
      <c r="AH183" t="s">
        <v>1035</v>
      </c>
      <c r="AI183">
        <v>1</v>
      </c>
      <c r="AJ183">
        <v>1</v>
      </c>
      <c r="AK183" t="s">
        <v>1035</v>
      </c>
      <c r="AL183">
        <v>-11</v>
      </c>
      <c r="AM183">
        <v>1</v>
      </c>
      <c r="AN183" t="s">
        <v>1035</v>
      </c>
      <c r="AO183">
        <v>-7</v>
      </c>
      <c r="AP183">
        <v>1</v>
      </c>
      <c r="AQ183" t="s">
        <v>923</v>
      </c>
      <c r="AR183">
        <v>23</v>
      </c>
      <c r="AS183">
        <v>1</v>
      </c>
      <c r="AT183" t="s">
        <v>1035</v>
      </c>
      <c r="AU183">
        <v>11</v>
      </c>
      <c r="AV183">
        <v>1</v>
      </c>
      <c r="AW183" t="s">
        <v>1035</v>
      </c>
      <c r="AX183">
        <v>3</v>
      </c>
      <c r="AY183">
        <v>1</v>
      </c>
      <c r="AZ183" t="s">
        <v>1026</v>
      </c>
      <c r="BA183">
        <v>16</v>
      </c>
      <c r="BB183">
        <v>1</v>
      </c>
    </row>
    <row r="184" spans="1:54" x14ac:dyDescent="0.25">
      <c r="A184">
        <v>0</v>
      </c>
      <c r="B184" t="s">
        <v>9</v>
      </c>
      <c r="C184">
        <v>2</v>
      </c>
      <c r="D184">
        <v>0</v>
      </c>
      <c r="E184" t="s">
        <v>9</v>
      </c>
      <c r="F184">
        <v>2</v>
      </c>
      <c r="G184">
        <v>0</v>
      </c>
      <c r="H184" t="s">
        <v>9</v>
      </c>
      <c r="I184">
        <v>2</v>
      </c>
      <c r="J184" t="s">
        <v>1035</v>
      </c>
      <c r="K184">
        <v>1</v>
      </c>
      <c r="L184">
        <v>2</v>
      </c>
      <c r="M184" t="s">
        <v>1031</v>
      </c>
      <c r="N184">
        <v>7</v>
      </c>
      <c r="O184">
        <v>2</v>
      </c>
      <c r="P184" t="s">
        <v>1074</v>
      </c>
      <c r="Q184">
        <v>-34</v>
      </c>
      <c r="R184">
        <v>2</v>
      </c>
      <c r="S184">
        <v>0</v>
      </c>
      <c r="T184" t="s">
        <v>9</v>
      </c>
      <c r="U184">
        <v>2</v>
      </c>
      <c r="V184" t="s">
        <v>933</v>
      </c>
      <c r="W184">
        <v>1</v>
      </c>
      <c r="X184">
        <v>2</v>
      </c>
      <c r="Y184" t="s">
        <v>933</v>
      </c>
      <c r="Z184">
        <v>0</v>
      </c>
      <c r="AA184">
        <v>2</v>
      </c>
      <c r="AB184">
        <v>0</v>
      </c>
      <c r="AC184">
        <v>4</v>
      </c>
      <c r="AD184">
        <v>2</v>
      </c>
      <c r="AE184" t="s">
        <v>1026</v>
      </c>
      <c r="AF184">
        <v>-21</v>
      </c>
      <c r="AG184">
        <v>2</v>
      </c>
      <c r="AH184" t="s">
        <v>1026</v>
      </c>
      <c r="AI184">
        <v>1</v>
      </c>
      <c r="AJ184">
        <v>2</v>
      </c>
      <c r="AK184" t="s">
        <v>1026</v>
      </c>
      <c r="AL184">
        <v>-11</v>
      </c>
      <c r="AM184">
        <v>2</v>
      </c>
      <c r="AN184" t="s">
        <v>1039</v>
      </c>
      <c r="AO184">
        <v>-7</v>
      </c>
      <c r="AP184">
        <v>2</v>
      </c>
      <c r="AQ184" t="s">
        <v>134</v>
      </c>
      <c r="AR184">
        <v>23</v>
      </c>
      <c r="AS184">
        <v>2</v>
      </c>
      <c r="AT184" t="s">
        <v>995</v>
      </c>
      <c r="AU184">
        <v>11</v>
      </c>
      <c r="AV184">
        <v>2</v>
      </c>
      <c r="AW184" t="s">
        <v>768</v>
      </c>
      <c r="AX184">
        <v>3</v>
      </c>
      <c r="AY184">
        <v>2</v>
      </c>
      <c r="AZ184" t="s">
        <v>1023</v>
      </c>
      <c r="BA184">
        <v>16</v>
      </c>
      <c r="BB184">
        <v>2</v>
      </c>
    </row>
    <row r="185" spans="1:54" x14ac:dyDescent="0.25">
      <c r="A185">
        <v>0</v>
      </c>
      <c r="B185" t="s">
        <v>9</v>
      </c>
      <c r="C185">
        <v>3</v>
      </c>
      <c r="D185">
        <v>0</v>
      </c>
      <c r="E185" t="s">
        <v>9</v>
      </c>
      <c r="F185">
        <v>3</v>
      </c>
      <c r="G185">
        <v>0</v>
      </c>
      <c r="H185" t="s">
        <v>9</v>
      </c>
      <c r="I185">
        <v>3</v>
      </c>
      <c r="J185" t="s">
        <v>725</v>
      </c>
      <c r="K185">
        <v>1</v>
      </c>
      <c r="L185">
        <v>3</v>
      </c>
      <c r="M185">
        <v>0</v>
      </c>
      <c r="N185">
        <v>7</v>
      </c>
      <c r="O185">
        <v>3</v>
      </c>
      <c r="P185" t="s">
        <v>1034</v>
      </c>
      <c r="Q185">
        <v>-34</v>
      </c>
      <c r="R185">
        <v>3</v>
      </c>
      <c r="S185">
        <v>0</v>
      </c>
      <c r="T185" t="s">
        <v>9</v>
      </c>
      <c r="U185">
        <v>3</v>
      </c>
      <c r="V185" t="s">
        <v>923</v>
      </c>
      <c r="W185">
        <v>1</v>
      </c>
      <c r="X185">
        <v>3</v>
      </c>
      <c r="Y185" t="s">
        <v>923</v>
      </c>
      <c r="Z185">
        <v>0</v>
      </c>
      <c r="AA185">
        <v>3</v>
      </c>
      <c r="AB185">
        <v>0</v>
      </c>
      <c r="AC185">
        <v>4</v>
      </c>
      <c r="AD185">
        <v>3</v>
      </c>
      <c r="AE185" t="s">
        <v>1023</v>
      </c>
      <c r="AF185">
        <v>-21</v>
      </c>
      <c r="AG185">
        <v>3</v>
      </c>
      <c r="AH185" t="s">
        <v>1023</v>
      </c>
      <c r="AI185">
        <v>1</v>
      </c>
      <c r="AJ185">
        <v>3</v>
      </c>
      <c r="AK185" t="s">
        <v>1023</v>
      </c>
      <c r="AL185">
        <v>-11</v>
      </c>
      <c r="AM185">
        <v>3</v>
      </c>
      <c r="AN185" t="s">
        <v>1023</v>
      </c>
      <c r="AO185">
        <v>-7</v>
      </c>
      <c r="AP185">
        <v>3</v>
      </c>
      <c r="AQ185" t="s">
        <v>926</v>
      </c>
      <c r="AR185">
        <v>23</v>
      </c>
      <c r="AS185">
        <v>3</v>
      </c>
      <c r="AT185" t="s">
        <v>1041</v>
      </c>
      <c r="AU185">
        <v>11</v>
      </c>
      <c r="AV185">
        <v>3</v>
      </c>
      <c r="AW185" t="s">
        <v>960</v>
      </c>
      <c r="AX185">
        <v>3</v>
      </c>
      <c r="AY185">
        <v>3</v>
      </c>
      <c r="AZ185" t="s">
        <v>1020</v>
      </c>
      <c r="BA185">
        <v>16</v>
      </c>
      <c r="BB185">
        <v>3</v>
      </c>
    </row>
    <row r="186" spans="1:54" x14ac:dyDescent="0.25">
      <c r="A186">
        <v>0</v>
      </c>
      <c r="B186">
        <v>0</v>
      </c>
      <c r="C186">
        <v>4</v>
      </c>
      <c r="D186">
        <v>0</v>
      </c>
      <c r="E186">
        <v>0</v>
      </c>
      <c r="F186">
        <v>4</v>
      </c>
      <c r="G186">
        <v>0</v>
      </c>
      <c r="H186">
        <v>0</v>
      </c>
      <c r="I186">
        <v>4</v>
      </c>
      <c r="J186" t="s">
        <v>1020</v>
      </c>
      <c r="K186">
        <v>1</v>
      </c>
      <c r="L186">
        <v>4</v>
      </c>
      <c r="M186" t="s">
        <v>1032</v>
      </c>
      <c r="N186">
        <v>7</v>
      </c>
      <c r="O186">
        <v>4</v>
      </c>
      <c r="P186" t="s">
        <v>1023</v>
      </c>
      <c r="Q186">
        <v>-34</v>
      </c>
      <c r="R186">
        <v>4</v>
      </c>
      <c r="S186">
        <v>0</v>
      </c>
      <c r="T186">
        <v>0</v>
      </c>
      <c r="U186">
        <v>4</v>
      </c>
      <c r="V186" t="s">
        <v>938</v>
      </c>
      <c r="W186">
        <v>1</v>
      </c>
      <c r="X186">
        <v>4</v>
      </c>
      <c r="Y186" t="s">
        <v>938</v>
      </c>
      <c r="Z186">
        <v>0</v>
      </c>
      <c r="AA186">
        <v>4</v>
      </c>
      <c r="AB186">
        <v>0</v>
      </c>
      <c r="AC186">
        <v>4</v>
      </c>
      <c r="AD186">
        <v>4</v>
      </c>
      <c r="AE186" t="s">
        <v>1027</v>
      </c>
      <c r="AF186">
        <v>-21</v>
      </c>
      <c r="AG186">
        <v>4</v>
      </c>
      <c r="AH186" t="s">
        <v>1020</v>
      </c>
      <c r="AI186">
        <v>1</v>
      </c>
      <c r="AJ186">
        <v>4</v>
      </c>
      <c r="AK186" t="s">
        <v>1020</v>
      </c>
      <c r="AL186">
        <v>-11</v>
      </c>
      <c r="AM186">
        <v>4</v>
      </c>
      <c r="AN186" t="s">
        <v>1020</v>
      </c>
      <c r="AO186">
        <v>-7</v>
      </c>
      <c r="AP186">
        <v>4</v>
      </c>
      <c r="AQ186" t="s">
        <v>938</v>
      </c>
      <c r="AR186">
        <v>23</v>
      </c>
      <c r="AS186">
        <v>4</v>
      </c>
      <c r="AT186" t="s">
        <v>134</v>
      </c>
      <c r="AU186">
        <v>11</v>
      </c>
      <c r="AV186">
        <v>4</v>
      </c>
      <c r="AW186" t="s">
        <v>134</v>
      </c>
      <c r="AX186">
        <v>3</v>
      </c>
      <c r="AY186">
        <v>4</v>
      </c>
      <c r="AZ186" t="s">
        <v>134</v>
      </c>
      <c r="BA186">
        <v>16</v>
      </c>
      <c r="BB186">
        <v>4</v>
      </c>
    </row>
    <row r="187" spans="1:54" x14ac:dyDescent="0.25">
      <c r="A187">
        <v>0</v>
      </c>
      <c r="B187" t="s">
        <v>9</v>
      </c>
      <c r="C187">
        <v>1</v>
      </c>
      <c r="D187">
        <v>0</v>
      </c>
      <c r="E187" t="s">
        <v>9</v>
      </c>
      <c r="F187">
        <v>1</v>
      </c>
      <c r="G187">
        <v>0</v>
      </c>
      <c r="H187" t="s">
        <v>9</v>
      </c>
      <c r="I187">
        <v>1</v>
      </c>
      <c r="J187" t="s">
        <v>1017</v>
      </c>
      <c r="K187">
        <v>1</v>
      </c>
      <c r="L187">
        <v>1</v>
      </c>
      <c r="M187" t="s">
        <v>1017</v>
      </c>
      <c r="N187">
        <v>-5</v>
      </c>
      <c r="O187">
        <v>1</v>
      </c>
      <c r="P187" t="s">
        <v>1035</v>
      </c>
      <c r="Q187">
        <v>10</v>
      </c>
      <c r="R187">
        <v>1</v>
      </c>
      <c r="S187">
        <v>0</v>
      </c>
      <c r="T187" t="s">
        <v>9</v>
      </c>
      <c r="U187">
        <v>1</v>
      </c>
      <c r="V187" t="s">
        <v>1026</v>
      </c>
      <c r="W187">
        <v>19</v>
      </c>
      <c r="X187">
        <v>1</v>
      </c>
      <c r="Y187" t="s">
        <v>1026</v>
      </c>
      <c r="Z187">
        <v>0</v>
      </c>
      <c r="AA187">
        <v>1</v>
      </c>
      <c r="AB187">
        <v>0</v>
      </c>
      <c r="AC187">
        <v>4</v>
      </c>
      <c r="AD187">
        <v>1</v>
      </c>
      <c r="AE187" t="s">
        <v>995</v>
      </c>
      <c r="AF187">
        <v>7</v>
      </c>
      <c r="AG187">
        <v>1</v>
      </c>
      <c r="AH187" t="s">
        <v>995</v>
      </c>
      <c r="AI187">
        <v>19</v>
      </c>
      <c r="AJ187">
        <v>1</v>
      </c>
      <c r="AK187" t="s">
        <v>1039</v>
      </c>
      <c r="AL187">
        <v>-2</v>
      </c>
      <c r="AM187">
        <v>1</v>
      </c>
      <c r="AN187" t="s">
        <v>1026</v>
      </c>
      <c r="AO187">
        <v>-20</v>
      </c>
      <c r="AP187">
        <v>1</v>
      </c>
      <c r="AQ187" t="s">
        <v>1026</v>
      </c>
      <c r="AR187">
        <v>-23</v>
      </c>
      <c r="AS187">
        <v>1</v>
      </c>
      <c r="AT187" t="s">
        <v>1026</v>
      </c>
      <c r="AU187">
        <v>-8</v>
      </c>
      <c r="AV187">
        <v>1</v>
      </c>
      <c r="AW187" t="s">
        <v>1026</v>
      </c>
      <c r="AX187">
        <v>8</v>
      </c>
      <c r="AY187">
        <v>1</v>
      </c>
      <c r="AZ187" t="s">
        <v>995</v>
      </c>
      <c r="BA187">
        <v>26</v>
      </c>
      <c r="BB187">
        <v>1</v>
      </c>
    </row>
    <row r="188" spans="1:54" x14ac:dyDescent="0.25">
      <c r="A188">
        <v>0</v>
      </c>
      <c r="B188" t="s">
        <v>9</v>
      </c>
      <c r="C188">
        <v>2</v>
      </c>
      <c r="D188">
        <v>0</v>
      </c>
      <c r="E188" t="s">
        <v>9</v>
      </c>
      <c r="F188">
        <v>2</v>
      </c>
      <c r="G188">
        <v>0</v>
      </c>
      <c r="H188" t="s">
        <v>9</v>
      </c>
      <c r="I188">
        <v>2</v>
      </c>
      <c r="J188" t="s">
        <v>1026</v>
      </c>
      <c r="K188">
        <v>1</v>
      </c>
      <c r="L188">
        <v>2</v>
      </c>
      <c r="M188" t="s">
        <v>1026</v>
      </c>
      <c r="N188">
        <v>-5</v>
      </c>
      <c r="O188">
        <v>2</v>
      </c>
      <c r="P188" t="s">
        <v>973</v>
      </c>
      <c r="Q188">
        <v>10</v>
      </c>
      <c r="R188">
        <v>2</v>
      </c>
      <c r="S188">
        <v>0</v>
      </c>
      <c r="T188" t="s">
        <v>9</v>
      </c>
      <c r="U188">
        <v>2</v>
      </c>
      <c r="V188" t="s">
        <v>1023</v>
      </c>
      <c r="W188">
        <v>19</v>
      </c>
      <c r="X188">
        <v>2</v>
      </c>
      <c r="Y188" t="s">
        <v>1023</v>
      </c>
      <c r="Z188">
        <v>0</v>
      </c>
      <c r="AA188">
        <v>2</v>
      </c>
      <c r="AB188">
        <v>0</v>
      </c>
      <c r="AC188">
        <v>4</v>
      </c>
      <c r="AD188">
        <v>2</v>
      </c>
      <c r="AE188" t="s">
        <v>979</v>
      </c>
      <c r="AF188">
        <v>7</v>
      </c>
      <c r="AG188">
        <v>2</v>
      </c>
      <c r="AH188" t="s">
        <v>979</v>
      </c>
      <c r="AI188">
        <v>19</v>
      </c>
      <c r="AJ188">
        <v>2</v>
      </c>
      <c r="AK188" t="s">
        <v>975</v>
      </c>
      <c r="AL188">
        <v>-2</v>
      </c>
      <c r="AM188">
        <v>2</v>
      </c>
      <c r="AN188" t="s">
        <v>975</v>
      </c>
      <c r="AO188">
        <v>-20</v>
      </c>
      <c r="AP188">
        <v>2</v>
      </c>
      <c r="AQ188">
        <v>0</v>
      </c>
      <c r="AR188">
        <v>-23</v>
      </c>
      <c r="AS188">
        <v>2</v>
      </c>
      <c r="AT188" t="s">
        <v>768</v>
      </c>
      <c r="AU188">
        <v>-8</v>
      </c>
      <c r="AV188">
        <v>2</v>
      </c>
      <c r="AW188" t="s">
        <v>995</v>
      </c>
      <c r="AX188">
        <v>8</v>
      </c>
      <c r="AY188">
        <v>2</v>
      </c>
      <c r="AZ188" t="s">
        <v>1041</v>
      </c>
      <c r="BA188">
        <v>26</v>
      </c>
      <c r="BB188">
        <v>2</v>
      </c>
    </row>
    <row r="189" spans="1:54" x14ac:dyDescent="0.25">
      <c r="A189">
        <v>0</v>
      </c>
      <c r="B189" t="s">
        <v>9</v>
      </c>
      <c r="C189">
        <v>3</v>
      </c>
      <c r="D189">
        <v>0</v>
      </c>
      <c r="E189" t="s">
        <v>9</v>
      </c>
      <c r="F189">
        <v>3</v>
      </c>
      <c r="G189">
        <v>0</v>
      </c>
      <c r="H189" t="s">
        <v>9</v>
      </c>
      <c r="I189">
        <v>3</v>
      </c>
      <c r="J189" t="s">
        <v>768</v>
      </c>
      <c r="K189">
        <v>1</v>
      </c>
      <c r="L189">
        <v>3</v>
      </c>
      <c r="M189" t="s">
        <v>768</v>
      </c>
      <c r="N189">
        <v>-5</v>
      </c>
      <c r="O189">
        <v>3</v>
      </c>
      <c r="P189" t="s">
        <v>134</v>
      </c>
      <c r="Q189">
        <v>10</v>
      </c>
      <c r="R189">
        <v>3</v>
      </c>
      <c r="S189">
        <v>0</v>
      </c>
      <c r="T189" t="s">
        <v>9</v>
      </c>
      <c r="U189">
        <v>3</v>
      </c>
      <c r="V189" t="s">
        <v>979</v>
      </c>
      <c r="W189">
        <v>19</v>
      </c>
      <c r="X189">
        <v>3</v>
      </c>
      <c r="Y189" t="s">
        <v>979</v>
      </c>
      <c r="Z189">
        <v>0</v>
      </c>
      <c r="AA189">
        <v>3</v>
      </c>
      <c r="AB189">
        <v>0</v>
      </c>
      <c r="AC189">
        <v>4</v>
      </c>
      <c r="AD189">
        <v>3</v>
      </c>
      <c r="AE189" t="s">
        <v>960</v>
      </c>
      <c r="AF189">
        <v>7</v>
      </c>
      <c r="AG189">
        <v>3</v>
      </c>
      <c r="AH189" t="s">
        <v>960</v>
      </c>
      <c r="AI189">
        <v>19</v>
      </c>
      <c r="AJ189">
        <v>3</v>
      </c>
      <c r="AK189" t="s">
        <v>989</v>
      </c>
      <c r="AL189">
        <v>-2</v>
      </c>
      <c r="AM189">
        <v>3</v>
      </c>
      <c r="AN189" t="s">
        <v>1042</v>
      </c>
      <c r="AO189">
        <v>-20</v>
      </c>
      <c r="AP189">
        <v>3</v>
      </c>
      <c r="AQ189" t="s">
        <v>768</v>
      </c>
      <c r="AR189">
        <v>-23</v>
      </c>
      <c r="AS189">
        <v>3</v>
      </c>
      <c r="AT189" t="s">
        <v>979</v>
      </c>
      <c r="AU189">
        <v>-8</v>
      </c>
      <c r="AV189">
        <v>3</v>
      </c>
      <c r="AW189" t="s">
        <v>979</v>
      </c>
      <c r="AX189">
        <v>8</v>
      </c>
      <c r="AY189">
        <v>3</v>
      </c>
      <c r="AZ189" t="s">
        <v>960</v>
      </c>
      <c r="BA189">
        <v>26</v>
      </c>
      <c r="BB189">
        <v>3</v>
      </c>
    </row>
    <row r="190" spans="1:54" x14ac:dyDescent="0.25">
      <c r="A190">
        <v>0</v>
      </c>
      <c r="B190">
        <v>0</v>
      </c>
      <c r="C190">
        <v>4</v>
      </c>
      <c r="D190">
        <v>0</v>
      </c>
      <c r="E190">
        <v>0</v>
      </c>
      <c r="F190">
        <v>4</v>
      </c>
      <c r="G190">
        <v>0</v>
      </c>
      <c r="H190">
        <v>0</v>
      </c>
      <c r="I190">
        <v>4</v>
      </c>
      <c r="J190" t="s">
        <v>398</v>
      </c>
      <c r="K190">
        <v>1</v>
      </c>
      <c r="L190">
        <v>4</v>
      </c>
      <c r="M190" t="s">
        <v>1020</v>
      </c>
      <c r="N190">
        <v>-5</v>
      </c>
      <c r="O190">
        <v>4</v>
      </c>
      <c r="P190" t="s">
        <v>725</v>
      </c>
      <c r="Q190">
        <v>10</v>
      </c>
      <c r="R190">
        <v>4</v>
      </c>
      <c r="S190">
        <v>0</v>
      </c>
      <c r="T190">
        <v>0</v>
      </c>
      <c r="U190">
        <v>4</v>
      </c>
      <c r="V190" t="s">
        <v>725</v>
      </c>
      <c r="W190">
        <v>19</v>
      </c>
      <c r="X190">
        <v>4</v>
      </c>
      <c r="Y190" t="s">
        <v>725</v>
      </c>
      <c r="Z190">
        <v>0</v>
      </c>
      <c r="AA190">
        <v>4</v>
      </c>
      <c r="AB190">
        <v>0</v>
      </c>
      <c r="AC190">
        <v>4</v>
      </c>
      <c r="AD190">
        <v>4</v>
      </c>
      <c r="AE190" t="s">
        <v>725</v>
      </c>
      <c r="AF190">
        <v>7</v>
      </c>
      <c r="AG190">
        <v>4</v>
      </c>
      <c r="AH190" t="s">
        <v>725</v>
      </c>
      <c r="AI190">
        <v>19</v>
      </c>
      <c r="AJ190">
        <v>4</v>
      </c>
      <c r="AK190" t="s">
        <v>134</v>
      </c>
      <c r="AL190">
        <v>-2</v>
      </c>
      <c r="AM190">
        <v>4</v>
      </c>
      <c r="AN190" t="s">
        <v>134</v>
      </c>
      <c r="AO190">
        <v>-20</v>
      </c>
      <c r="AP190">
        <v>4</v>
      </c>
      <c r="AQ190" t="s">
        <v>1020</v>
      </c>
      <c r="AR190">
        <v>-23</v>
      </c>
      <c r="AS190">
        <v>4</v>
      </c>
      <c r="AT190" t="s">
        <v>725</v>
      </c>
      <c r="AU190">
        <v>-8</v>
      </c>
      <c r="AV190">
        <v>4</v>
      </c>
      <c r="AW190" t="s">
        <v>725</v>
      </c>
      <c r="AX190">
        <v>8</v>
      </c>
      <c r="AY190">
        <v>4</v>
      </c>
      <c r="AZ190" t="s">
        <v>615</v>
      </c>
      <c r="BA190">
        <v>26</v>
      </c>
      <c r="BB190">
        <v>4</v>
      </c>
    </row>
    <row r="191" spans="1:54" x14ac:dyDescent="0.25">
      <c r="A191">
        <v>0</v>
      </c>
      <c r="B191" t="s">
        <v>9</v>
      </c>
      <c r="C191">
        <v>1</v>
      </c>
      <c r="D191">
        <v>0</v>
      </c>
      <c r="E191" t="s">
        <v>9</v>
      </c>
      <c r="F191">
        <v>1</v>
      </c>
      <c r="G191">
        <v>0</v>
      </c>
      <c r="H191" t="s">
        <v>9</v>
      </c>
      <c r="I191">
        <v>1</v>
      </c>
      <c r="J191" t="s">
        <v>979</v>
      </c>
      <c r="K191">
        <v>24</v>
      </c>
      <c r="L191">
        <v>1</v>
      </c>
      <c r="M191" t="s">
        <v>973</v>
      </c>
      <c r="N191">
        <v>10</v>
      </c>
      <c r="O191">
        <v>1</v>
      </c>
      <c r="P191" t="s">
        <v>918</v>
      </c>
      <c r="Q191">
        <v>1</v>
      </c>
      <c r="R191">
        <v>1</v>
      </c>
      <c r="S191">
        <v>0</v>
      </c>
      <c r="T191" t="s">
        <v>9</v>
      </c>
      <c r="U191">
        <v>1</v>
      </c>
      <c r="V191">
        <v>0</v>
      </c>
      <c r="W191">
        <v>13</v>
      </c>
      <c r="X191">
        <v>1</v>
      </c>
      <c r="Y191" t="s">
        <v>1035</v>
      </c>
      <c r="Z191">
        <v>0</v>
      </c>
      <c r="AA191">
        <v>1</v>
      </c>
      <c r="AB191">
        <v>0</v>
      </c>
      <c r="AC191">
        <v>4</v>
      </c>
      <c r="AD191">
        <v>1</v>
      </c>
      <c r="AE191" t="s">
        <v>1035</v>
      </c>
      <c r="AF191">
        <v>-9</v>
      </c>
      <c r="AG191">
        <v>1</v>
      </c>
      <c r="AH191" t="s">
        <v>1017</v>
      </c>
      <c r="AI191">
        <v>2</v>
      </c>
      <c r="AJ191">
        <v>1</v>
      </c>
      <c r="AK191" t="s">
        <v>979</v>
      </c>
      <c r="AL191">
        <v>5</v>
      </c>
      <c r="AM191">
        <v>1</v>
      </c>
      <c r="AN191" t="s">
        <v>995</v>
      </c>
      <c r="AO191">
        <v>29</v>
      </c>
      <c r="AP191">
        <v>1</v>
      </c>
      <c r="AQ191" t="s">
        <v>1023</v>
      </c>
      <c r="AR191">
        <v>-4</v>
      </c>
      <c r="AS191">
        <v>1</v>
      </c>
      <c r="AT191" t="s">
        <v>1039</v>
      </c>
      <c r="AU191">
        <v>-12</v>
      </c>
      <c r="AV191">
        <v>1</v>
      </c>
      <c r="AW191" t="s">
        <v>973</v>
      </c>
      <c r="AX191">
        <v>2</v>
      </c>
      <c r="AY191">
        <v>1</v>
      </c>
      <c r="AZ191" t="s">
        <v>1035</v>
      </c>
      <c r="BA191">
        <v>-13</v>
      </c>
      <c r="BB191">
        <v>1</v>
      </c>
    </row>
    <row r="192" spans="1:54" x14ac:dyDescent="0.25">
      <c r="A192">
        <v>0</v>
      </c>
      <c r="B192" t="s">
        <v>9</v>
      </c>
      <c r="C192">
        <v>2</v>
      </c>
      <c r="D192">
        <v>0</v>
      </c>
      <c r="E192" t="s">
        <v>9</v>
      </c>
      <c r="F192">
        <v>2</v>
      </c>
      <c r="G192">
        <v>0</v>
      </c>
      <c r="H192" t="s">
        <v>9</v>
      </c>
      <c r="I192">
        <v>2</v>
      </c>
      <c r="J192" t="s">
        <v>973</v>
      </c>
      <c r="K192">
        <v>24</v>
      </c>
      <c r="L192">
        <v>2</v>
      </c>
      <c r="M192" t="s">
        <v>1019</v>
      </c>
      <c r="N192">
        <v>10</v>
      </c>
      <c r="O192">
        <v>2</v>
      </c>
      <c r="P192" t="s">
        <v>905</v>
      </c>
      <c r="Q192">
        <v>1</v>
      </c>
      <c r="R192">
        <v>2</v>
      </c>
      <c r="S192">
        <v>0</v>
      </c>
      <c r="T192" t="s">
        <v>9</v>
      </c>
      <c r="U192">
        <v>2</v>
      </c>
      <c r="V192" t="s">
        <v>973</v>
      </c>
      <c r="W192">
        <v>13</v>
      </c>
      <c r="X192">
        <v>2</v>
      </c>
      <c r="Y192" t="s">
        <v>995</v>
      </c>
      <c r="Z192">
        <v>0</v>
      </c>
      <c r="AA192">
        <v>2</v>
      </c>
      <c r="AB192">
        <v>0</v>
      </c>
      <c r="AC192">
        <v>4</v>
      </c>
      <c r="AD192">
        <v>2</v>
      </c>
      <c r="AE192" t="s">
        <v>768</v>
      </c>
      <c r="AF192">
        <v>-9</v>
      </c>
      <c r="AG192">
        <v>2</v>
      </c>
      <c r="AH192" t="s">
        <v>768</v>
      </c>
      <c r="AI192">
        <v>2</v>
      </c>
      <c r="AJ192">
        <v>2</v>
      </c>
      <c r="AK192" t="s">
        <v>960</v>
      </c>
      <c r="AL192">
        <v>5</v>
      </c>
      <c r="AM192">
        <v>2</v>
      </c>
      <c r="AN192" t="s">
        <v>979</v>
      </c>
      <c r="AO192">
        <v>29</v>
      </c>
      <c r="AP192">
        <v>2</v>
      </c>
      <c r="AQ192" t="s">
        <v>1039</v>
      </c>
      <c r="AR192">
        <v>-4</v>
      </c>
      <c r="AS192">
        <v>2</v>
      </c>
      <c r="AT192" t="s">
        <v>973</v>
      </c>
      <c r="AU192">
        <v>-12</v>
      </c>
      <c r="AV192">
        <v>2</v>
      </c>
      <c r="AW192" t="s">
        <v>1039</v>
      </c>
      <c r="AX192">
        <v>2</v>
      </c>
      <c r="AY192">
        <v>2</v>
      </c>
      <c r="AZ192" t="s">
        <v>975</v>
      </c>
      <c r="BA192">
        <v>-13</v>
      </c>
      <c r="BB192">
        <v>2</v>
      </c>
    </row>
    <row r="193" spans="1:54" x14ac:dyDescent="0.25">
      <c r="A193">
        <v>0</v>
      </c>
      <c r="B193" t="s">
        <v>9</v>
      </c>
      <c r="C193">
        <v>3</v>
      </c>
      <c r="D193">
        <v>0</v>
      </c>
      <c r="E193" t="s">
        <v>9</v>
      </c>
      <c r="F193">
        <v>3</v>
      </c>
      <c r="G193">
        <v>0</v>
      </c>
      <c r="H193" t="s">
        <v>9</v>
      </c>
      <c r="I193">
        <v>3</v>
      </c>
      <c r="J193" t="s">
        <v>1019</v>
      </c>
      <c r="K193">
        <v>24</v>
      </c>
      <c r="L193">
        <v>3</v>
      </c>
      <c r="M193" t="s">
        <v>725</v>
      </c>
      <c r="N193">
        <v>10</v>
      </c>
      <c r="O193">
        <v>3</v>
      </c>
      <c r="P193" t="s">
        <v>768</v>
      </c>
      <c r="Q193">
        <v>1</v>
      </c>
      <c r="R193">
        <v>3</v>
      </c>
      <c r="S193">
        <v>0</v>
      </c>
      <c r="T193" t="s">
        <v>9</v>
      </c>
      <c r="U193">
        <v>3</v>
      </c>
      <c r="V193" t="s">
        <v>768</v>
      </c>
      <c r="W193">
        <v>13</v>
      </c>
      <c r="X193">
        <v>3</v>
      </c>
      <c r="Y193" t="s">
        <v>977</v>
      </c>
      <c r="Z193">
        <v>0</v>
      </c>
      <c r="AA193">
        <v>3</v>
      </c>
      <c r="AB193">
        <v>0</v>
      </c>
      <c r="AC193">
        <v>4</v>
      </c>
      <c r="AD193">
        <v>3</v>
      </c>
      <c r="AE193" t="s">
        <v>1074</v>
      </c>
      <c r="AF193">
        <v>-9</v>
      </c>
      <c r="AG193">
        <v>3</v>
      </c>
      <c r="AH193" t="s">
        <v>1039</v>
      </c>
      <c r="AI193">
        <v>2</v>
      </c>
      <c r="AJ193">
        <v>3</v>
      </c>
      <c r="AK193" t="s">
        <v>1027</v>
      </c>
      <c r="AL193">
        <v>5</v>
      </c>
      <c r="AM193">
        <v>3</v>
      </c>
      <c r="AN193" t="s">
        <v>960</v>
      </c>
      <c r="AO193">
        <v>29</v>
      </c>
      <c r="AP193">
        <v>3</v>
      </c>
      <c r="AQ193" t="s">
        <v>979</v>
      </c>
      <c r="AR193">
        <v>-4</v>
      </c>
      <c r="AS193">
        <v>3</v>
      </c>
      <c r="AT193" t="s">
        <v>1023</v>
      </c>
      <c r="AU193">
        <v>-12</v>
      </c>
      <c r="AV193">
        <v>3</v>
      </c>
      <c r="AW193" t="s">
        <v>1023</v>
      </c>
      <c r="AX193">
        <v>2</v>
      </c>
      <c r="AY193">
        <v>3</v>
      </c>
      <c r="AZ193" t="s">
        <v>979</v>
      </c>
      <c r="BA193">
        <v>-13</v>
      </c>
      <c r="BB193">
        <v>3</v>
      </c>
    </row>
    <row r="194" spans="1:54" x14ac:dyDescent="0.25">
      <c r="A194">
        <v>0</v>
      </c>
      <c r="B194">
        <v>0</v>
      </c>
      <c r="C194">
        <v>4</v>
      </c>
      <c r="D194">
        <v>0</v>
      </c>
      <c r="E194">
        <v>0</v>
      </c>
      <c r="F194">
        <v>4</v>
      </c>
      <c r="G194">
        <v>0</v>
      </c>
      <c r="H194">
        <v>0</v>
      </c>
      <c r="I194">
        <v>4</v>
      </c>
      <c r="J194" t="s">
        <v>134</v>
      </c>
      <c r="K194">
        <v>24</v>
      </c>
      <c r="L194">
        <v>4</v>
      </c>
      <c r="M194" t="s">
        <v>963</v>
      </c>
      <c r="N194">
        <v>10</v>
      </c>
      <c r="O194">
        <v>4</v>
      </c>
      <c r="P194" t="s">
        <v>1020</v>
      </c>
      <c r="Q194">
        <v>1</v>
      </c>
      <c r="R194">
        <v>4</v>
      </c>
      <c r="S194">
        <v>0</v>
      </c>
      <c r="T194">
        <v>0</v>
      </c>
      <c r="U194">
        <v>4</v>
      </c>
      <c r="V194" t="s">
        <v>1020</v>
      </c>
      <c r="W194">
        <v>13</v>
      </c>
      <c r="X194">
        <v>4</v>
      </c>
      <c r="Y194" t="s">
        <v>134</v>
      </c>
      <c r="Z194">
        <v>0</v>
      </c>
      <c r="AA194">
        <v>4</v>
      </c>
      <c r="AB194">
        <v>0</v>
      </c>
      <c r="AC194">
        <v>4</v>
      </c>
      <c r="AD194">
        <v>4</v>
      </c>
      <c r="AE194" t="s">
        <v>134</v>
      </c>
      <c r="AF194">
        <v>-9</v>
      </c>
      <c r="AG194">
        <v>4</v>
      </c>
      <c r="AH194" t="s">
        <v>134</v>
      </c>
      <c r="AI194">
        <v>2</v>
      </c>
      <c r="AJ194">
        <v>4</v>
      </c>
      <c r="AK194" t="s">
        <v>725</v>
      </c>
      <c r="AL194">
        <v>5</v>
      </c>
      <c r="AM194">
        <v>4</v>
      </c>
      <c r="AN194" t="s">
        <v>725</v>
      </c>
      <c r="AO194">
        <v>29</v>
      </c>
      <c r="AP194">
        <v>4</v>
      </c>
      <c r="AQ194" t="s">
        <v>725</v>
      </c>
      <c r="AR194">
        <v>-4</v>
      </c>
      <c r="AS194">
        <v>4</v>
      </c>
      <c r="AT194" t="s">
        <v>1020</v>
      </c>
      <c r="AU194">
        <v>-12</v>
      </c>
      <c r="AV194">
        <v>4</v>
      </c>
      <c r="AW194" t="s">
        <v>1020</v>
      </c>
      <c r="AX194">
        <v>2</v>
      </c>
      <c r="AY194">
        <v>4</v>
      </c>
      <c r="AZ194" t="s">
        <v>725</v>
      </c>
      <c r="BA194">
        <v>-13</v>
      </c>
      <c r="BB194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E3297-EBAC-434F-A0D1-C8AE692ECE43}">
  <dimension ref="A1:BK190"/>
  <sheetViews>
    <sheetView topLeftCell="A31" workbookViewId="0">
      <selection activeCell="AH2" sqref="AH2"/>
    </sheetView>
  </sheetViews>
  <sheetFormatPr defaultRowHeight="15" x14ac:dyDescent="0.25"/>
  <cols>
    <col min="2" max="2" width="11.7109375" bestFit="1" customWidth="1"/>
    <col min="3" max="3" width="16.28515625" bestFit="1" customWidth="1"/>
    <col min="37" max="37" width="8.85546875"/>
  </cols>
  <sheetData>
    <row r="1" spans="1:4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J1" s="3"/>
      <c r="AK1" s="3"/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54" t="s">
        <v>104</v>
      </c>
      <c r="B2" s="54" t="s">
        <v>634</v>
      </c>
      <c r="C2" s="30" t="s">
        <v>608</v>
      </c>
      <c r="D2" s="38">
        <v>-1</v>
      </c>
      <c r="E2" s="38">
        <v>0</v>
      </c>
      <c r="F2" s="38">
        <v>13</v>
      </c>
      <c r="G2" s="38">
        <v>-4</v>
      </c>
      <c r="H2" s="38">
        <v>9</v>
      </c>
      <c r="I2" s="38">
        <v>12</v>
      </c>
      <c r="J2" s="38">
        <v>-2</v>
      </c>
      <c r="K2" s="38">
        <v>4</v>
      </c>
      <c r="L2" s="38">
        <v>30</v>
      </c>
      <c r="M2" s="38">
        <v>8</v>
      </c>
      <c r="N2" s="38">
        <v>-24</v>
      </c>
      <c r="O2" s="38">
        <v>22</v>
      </c>
      <c r="P2" s="38">
        <v>-13</v>
      </c>
      <c r="Q2" s="38">
        <v>2</v>
      </c>
      <c r="R2" s="38">
        <v>7</v>
      </c>
      <c r="S2" s="38">
        <v>-13</v>
      </c>
      <c r="T2" s="38">
        <v>-16</v>
      </c>
      <c r="U2" s="38">
        <v>-10</v>
      </c>
      <c r="V2" s="38" t="s">
        <v>9</v>
      </c>
      <c r="W2" s="38" t="s">
        <v>9</v>
      </c>
      <c r="X2" s="38" t="s">
        <v>9</v>
      </c>
      <c r="Y2" s="56">
        <v>24</v>
      </c>
      <c r="Z2" s="31">
        <v>18</v>
      </c>
      <c r="AA2" s="31">
        <v>9</v>
      </c>
      <c r="AB2" s="31">
        <v>1</v>
      </c>
      <c r="AC2" s="31">
        <v>8</v>
      </c>
      <c r="AE2">
        <f t="shared" ref="AE2:AE33" si="0">IF(ISERROR(VLOOKUP($C2,$A$114:$C$190,3,FALSE)=1),0,IF(VLOOKUP($C2,$A$114:$C$190,3,FALSE)=1,1,0))+IF(ISERROR(VLOOKUP($C2,$D$114:$F$190,3,FALSE)=1),0,IF(VLOOKUP($C2,$D$114:$F$190,3,FALSE)=1,1,0))+IF(ISERROR(VLOOKUP($C2,$G$114:$I$190,3,FALSE)=1),0,IF(VLOOKUP($C2,$G$114:$I$190,3,FALSE)=1,1,0))+IF(ISERROR(VLOOKUP($C2,$J$114:$L$190,3,FALSE)=1),0,IF(VLOOKUP($C2,$J$114:$L$190,3,FALSE)=1,1,0))+IF(ISERROR(VLOOKUP($C2,$M$114:$O$190,3,FALSE)=1),0,IF(VLOOKUP($C2,$M$114:$O$190,3,FALSE)=1,1,0))+IF(ISERROR(VLOOKUP($C2,$P$114:$R$190,3,FALSE)=1),0,IF(VLOOKUP($C2,$P$114:$R$190,3,FALSE)=1,1,0))+IF(ISERROR(VLOOKUP($C2,$S$114:$U$190,3,FALSE)=1),0,IF(VLOOKUP($C2,$S$114:$U$190,3,FALSE)=1,1,0))+IF(ISERROR(VLOOKUP($C2,$V$114:$X$190,3,FALSE)=1),0,IF(VLOOKUP($C2,$V$114:$X$190,3,FALSE)=1,1,0))+IF(ISERROR(VLOOKUP($C2,$Y$114:$AA$190,3,FALSE)=1),0,IF(VLOOKUP($C2,$Y$114:$AA$190,3,FALSE)=1,1,0))+IF(ISERROR(VLOOKUP($C2,$AB$114:$AD$190,3,FALSE)=1),0,IF(VLOOKUP($C2,$AB$114:$AD$190,3,FALSE)=1,1,0))+IF(ISERROR(VLOOKUP($C2,$AE$114:$AG$190,3,FALSE)=1),0,IF(VLOOKUP($C2,$AE$114:$AG$190,3,FALSE)=1,1,0))+IF(ISERROR(VLOOKUP($C2,$AH$114:$AJ$190,3,FALSE)=1),0,IF(VLOOKUP($C2,$AH$114:$AJ$190,3,FALSE)=1,1,0))+IF(ISERROR(VLOOKUP($C2,$AK$114:$AM$190,3,FALSE)=1),0,IF(VLOOKUP($C2,$AK$114:$AM$190,3,FALSE)=1,1,0))+IF(ISERROR(VLOOKUP($C2,$AN$114:$AP$190,3,FALSE)=1),0,IF(VLOOKUP($C2,$AN$114:$AP$190,3,FALSE)=1,1,0))+IF(ISERROR(VLOOKUP($C2,$AQ$114:$AS$190,3,FALSE)=1),0,IF(VLOOKUP($C2,$AQ$114:$AS$190,3,FALSE)=1,1,0))+IF(ISERROR(VLOOKUP($C2,$AT$114:$AV$190,3,FALSE)=1),0,IF(VLOOKUP($C2,$AT$114:$AV$190,3,FALSE)=1,1,0))+IF(ISERROR(VLOOKUP($C2,$AW$114:$AY$190,3,FALSE)=1),0,IF(VLOOKUP($C2,$AW$114:$AY$190,3,FALSE)=1,1,0))+IF(ISERROR(VLOOKUP($C2,$AZ$114:$BB$190,3,FALSE)=1),0,IF(VLOOKUP($C2,$AZ$114:$BB$190,3,FALSE)=1,1,0))+IF(ISERROR(VLOOKUP($C2,$BC$114:$BE$190,3,FALSE)=1),0,IF(VLOOKUP($C2,$BC$114:$BE$190,3,FALSE)=1,1,0))+IF(ISERROR(VLOOKUP($C2,$BF$114:$BH$190,3,FALSE)=1),0,IF(VLOOKUP($C2,$BF$114:$BH$190,3,FALSE)=1,1,0))+IF(ISERROR(VLOOKUP($C2,$BI$114:$BK$190,3,FALSE)=1),0,IF(VLOOKUP($C2,$BI$114:$BK$190,3,FALSE)=1,1,0))</f>
        <v>0</v>
      </c>
      <c r="AF2">
        <f t="shared" ref="AF2:AF33" si="1">IF(ISERROR(VLOOKUP($C2,$A$114:$C$190,3,FALSE)=2),0,IF(VLOOKUP($C2,$A$114:$C$190,3,FALSE)=2,1,0))+IF(ISERROR(VLOOKUP($C2,$D$114:$F$190,3,FALSE)=2),0,IF(VLOOKUP($C2,$D$114:$F$190,3,FALSE)=2,1,0))+IF(ISERROR(VLOOKUP($C2,$G$114:$I$190,3,FALSE)=2),0,IF(VLOOKUP($C2,$G$114:$I$190,3,FALSE)=2,1,0))+IF(ISERROR(VLOOKUP($C2,$J$114:$L$190,3,FALSE)=2),0,IF(VLOOKUP($C2,$J$114:$L$190,3,FALSE)=2,1,0))+IF(ISERROR(VLOOKUP($C2,$M$114:$O$190,3,FALSE)=2),0,IF(VLOOKUP($C2,$M$114:$O$190,3,FALSE)=2,1,0))+IF(ISERROR(VLOOKUP($C2,$P$114:$R$190,3,FALSE)=2),0,IF(VLOOKUP($C2,$P$114:$R$190,3,FALSE)=2,1,0))+IF(ISERROR(VLOOKUP($C2,$S$114:$U$190,3,FALSE)=2),0,IF(VLOOKUP($C2,$S$114:$U$190,3,FALSE)=2,1,0))+IF(ISERROR(VLOOKUP($C2,$V$114:$X$190,3,FALSE)=2),0,IF(VLOOKUP($C2,$V$114:$X$190,3,FALSE)=2,1,0))+IF(ISERROR(VLOOKUP($C2,$Y$114:$AA$190,3,FALSE)=2),0,IF(VLOOKUP($C2,$Y$114:$AA$190,3,FALSE)=2,1,0))+IF(ISERROR(VLOOKUP($C2,$AB$114:$AD$190,3,FALSE)=2),0,IF(VLOOKUP($C2,$AB$114:$AD$190,3,FALSE)=2,1,0))+IF(ISERROR(VLOOKUP($C2,$AE$114:$AG$190,3,FALSE)=2),0,IF(VLOOKUP($C2,$AE$114:$AG$190,3,FALSE)=2,1,0))+IF(ISERROR(VLOOKUP($C2,$AH$114:$AJ$190,3,FALSE)=2),0,IF(VLOOKUP($C2,$AH$114:$AJ$190,3,FALSE)=2,1,0))+IF(ISERROR(VLOOKUP($C2,$AK$114:$AM$190,3,FALSE)=2),0,IF(VLOOKUP($C2,$AK$114:$AM$190,3,FALSE)=2,1,0))+IF(ISERROR(VLOOKUP($C2,$AN$114:$AP$190,3,FALSE)=2),0,IF(VLOOKUP($C2,$AN$114:$AP$190,3,FALSE)=2,1,0))+IF(ISERROR(VLOOKUP($C2,$AQ$114:$AS$190,3,FALSE)=2),0,IF(VLOOKUP($C2,$AQ$114:$AS$190,3,FALSE)=2,1,0))+IF(ISERROR(VLOOKUP($C2,$AT$114:$AV$190,3,FALSE)=2),0,IF(VLOOKUP($C2,$AT$114:$AV$190,3,FALSE)=2,1,0))+IF(ISERROR(VLOOKUP($C2,$AW$114:$AY$190,3,FALSE)=2),0,IF(VLOOKUP($C2,$AW$114:$AY$190,3,FALSE)=2,1,0))+IF(ISERROR(VLOOKUP($C2,$AZ$114:$BB$190,3,FALSE)=2),0,IF(VLOOKUP($C2,$AZ$114:$BB$190,3,FALSE)=2,1,0))+IF(ISERROR(VLOOKUP($C2,$BC$114:$BE$190,3,FALSE)=2),0,IF(VLOOKUP($C2,$BC$114:$BE$190,3,FALSE)=2,1,0))+IF(ISERROR(VLOOKUP($C2,$BF$114:$BH$190,3,FALSE)=2),0,IF(VLOOKUP($C2,$BF$114:$BH$190,3,FALSE)=2,1,0))+IF(ISERROR(VLOOKUP($C2,$BI$114:$BK$190,3,FALSE)=2),0,IF(VLOOKUP($C2,$BI$114:$BK$190,3,FALSE)=2,1,0))</f>
        <v>0</v>
      </c>
      <c r="AG2">
        <f t="shared" ref="AG2:AG33" si="2">IF(ISERROR(VLOOKUP($C2,$A$114:$C$190,3,FALSE)=3),0,IF(VLOOKUP($C2,$A$114:$C$190,3,FALSE)=3,1,0))+IF(ISERROR(VLOOKUP($C2,$D$114:$F$190,3,FALSE)=3),0,IF(VLOOKUP($C2,$D$114:$F$190,3,FALSE)=3,1,0))+IF(ISERROR(VLOOKUP($C2,$G$114:$I$190,3,FALSE)=3),0,IF(VLOOKUP($C2,$G$114:$I$190,3,FALSE)=3,1,0))+IF(ISERROR(VLOOKUP($C2,$J$114:$L$190,3,FALSE)=3),0,IF(VLOOKUP($C2,$J$114:$L$190,3,FALSE)=3,1,0))+IF(ISERROR(VLOOKUP($C2,$M$114:$O$190,3,FALSE)=3),0,IF(VLOOKUP($C2,$M$114:$O$190,3,FALSE)=3,1,0))+IF(ISERROR(VLOOKUP($C2,$P$114:$R$190,3,FALSE)=3),0,IF(VLOOKUP($C2,$P$114:$R$190,3,FALSE)=3,1,0))+IF(ISERROR(VLOOKUP($C2,$S$114:$U$190,3,FALSE)=3),0,IF(VLOOKUP($C2,$S$114:$U$190,3,FALSE)=3,1,0))+IF(ISERROR(VLOOKUP($C2,$V$114:$X$190,3,FALSE)=3),0,IF(VLOOKUP($C2,$V$114:$X$190,3,FALSE)=3,1,0))+IF(ISERROR(VLOOKUP($C2,$Y$114:$AA$190,3,FALSE)=3),0,IF(VLOOKUP($C2,$Y$114:$AA$190,3,FALSE)=3,1,0))+IF(ISERROR(VLOOKUP($C2,$AB$114:$AD$190,3,FALSE)=3),0,IF(VLOOKUP($C2,$AB$114:$AD$190,3,FALSE)=3,1,0))+IF(ISERROR(VLOOKUP($C2,$AE$114:$AG$190,3,FALSE)=3),0,IF(VLOOKUP($C2,$AE$114:$AG$190,3,FALSE)=3,1,0))+IF(ISERROR(VLOOKUP($C2,$AH$114:$AJ$190,3,FALSE)=3),0,IF(VLOOKUP($C2,$AH$114:$AJ$190,3,FALSE)=3,1,0))+IF(ISERROR(VLOOKUP($C2,$AK$114:$AM$190,3,FALSE)=3),0,IF(VLOOKUP($C2,$AK$114:$AM$190,3,FALSE)=3,1,0))+IF(ISERROR(VLOOKUP($C2,$AN$114:$AP$190,3,FALSE)=3),0,IF(VLOOKUP($C2,$AN$114:$AP$190,3,FALSE)=3,1,0))+IF(ISERROR(VLOOKUP($C2,$AQ$114:$AS$190,3,FALSE)=3),0,IF(VLOOKUP($C2,$AQ$114:$AS$190,3,FALSE)=3,1,0))+IF(ISERROR(VLOOKUP($C2,$AT$114:$AV$190,3,FALSE)=3),0,IF(VLOOKUP($C2,$AT$114:$AV$190,3,FALSE)=3,1,0))+IF(ISERROR(VLOOKUP($C2,$AW$114:$AY$190,3,FALSE)=3),0,IF(VLOOKUP($C2,$AW$114:$AY$190,3,FALSE)=3,1,0))+IF(ISERROR(VLOOKUP($C2,$AZ$114:$BB$190,3,FALSE)=3),0,IF(VLOOKUP($C2,$AZ$114:$BB$190,3,FALSE)=3,1,0))+IF(ISERROR(VLOOKUP($C2,$BC$114:$BE$190,3,FALSE)=3),0,IF(VLOOKUP($C2,$BC$114:$BE$190,3,FALSE)=3,1,0))+IF(ISERROR(VLOOKUP($C2,$BF$114:$BH$190,3,FALSE)=3),0,IF(VLOOKUP($C2,$BF$114:$BH$190,3,FALSE)=3,1,0))+IF(ISERROR(VLOOKUP($C2,$BI$114:$BK$190,3,FALSE)=3),0,IF(VLOOKUP($C2,$BI$114:$BK$190,3,FALSE)=3,1,0))</f>
        <v>0</v>
      </c>
      <c r="AH2">
        <f t="shared" ref="AH2:AH33" si="3">IF(ISERROR(VLOOKUP($C2,$A$114:$C$190,3,FALSE)=4),0,IF(VLOOKUP($C2,$A$114:$C$190,3,FALSE)=4,1,0))+IF(ISERROR(VLOOKUP($C2,$D$114:$F$190,3,FALSE)=4),0,IF(VLOOKUP($C2,$D$114:$F$190,3,FALSE)=4,1,0))+IF(ISERROR(VLOOKUP($C2,$G$114:$I$190,3,FALSE)=4),0,IF(VLOOKUP($C2,$G$114:$I$190,3,FALSE)=4,1,0))+IF(ISERROR(VLOOKUP($C2,$J$114:$L$190,3,FALSE)=4),0,IF(VLOOKUP($C2,$J$114:$L$190,3,FALSE)=4,1,0))+IF(ISERROR(VLOOKUP($C2,$M$114:$O$190,3,FALSE)=4),0,IF(VLOOKUP($C2,$M$114:$O$190,3,FALSE)=4,1,0))+IF(ISERROR(VLOOKUP($C2,$P$114:$R$190,3,FALSE)=4),0,IF(VLOOKUP($C2,$P$114:$R$190,3,FALSE)=4,1,0))+IF(ISERROR(VLOOKUP($C2,$S$114:$U$190,3,FALSE)=4),0,IF(VLOOKUP($C2,$S$114:$U$190,3,FALSE)=4,1,0))+IF(ISERROR(VLOOKUP($C2,$V$114:$X$190,3,FALSE)=4),0,IF(VLOOKUP($C2,$V$114:$X$190,3,FALSE)=4,1,0))+IF(ISERROR(VLOOKUP($C2,$Y$114:$AA$190,3,FALSE)=4),0,IF(VLOOKUP($C2,$Y$114:$AA$190,3,FALSE)=4,1,0))+IF(ISERROR(VLOOKUP($C2,$AB$114:$AD$190,3,FALSE)=4),0,IF(VLOOKUP($C2,$AB$114:$AD$190,3,FALSE)=4,1,0))+IF(ISERROR(VLOOKUP($C2,$AE$114:$AG$190,3,FALSE)=4),0,IF(VLOOKUP($C2,$AE$114:$AG$190,3,FALSE)=4,1,0))+IF(ISERROR(VLOOKUP($C2,$AH$114:$AJ$190,3,FALSE)=4),0,IF(VLOOKUP($C2,$AH$114:$AJ$190,3,FALSE)=4,1,0))+IF(ISERROR(VLOOKUP($C2,$AK$114:$AM$190,3,FALSE)=4),0,IF(VLOOKUP($C2,$AK$114:$AM$190,3,FALSE)=4,1,0))+IF(ISERROR(VLOOKUP($C2,$AN$114:$AP$190,3,FALSE)=4),0,IF(VLOOKUP($C2,$AN$114:$AP$190,3,FALSE)=4,1,0))+IF(ISERROR(VLOOKUP($C2,$AQ$114:$AS$190,3,FALSE)=4),0,IF(VLOOKUP($C2,$AQ$114:$AS$190,3,FALSE)=4,1,0))+IF(ISERROR(VLOOKUP($C2,$AT$114:$AV$190,3,FALSE)=4),0,IF(VLOOKUP($C2,$AT$114:$AV$190,3,FALSE)=4,1,0))+IF(ISERROR(VLOOKUP($C2,$AW$114:$AY$190,3,FALSE)=4),0,IF(VLOOKUP($C2,$AW$114:$AY$190,3,FALSE)=4,1,0))+IF(ISERROR(VLOOKUP($C2,$AZ$114:$BB$190,3,FALSE)=4),0,IF(VLOOKUP($C2,$AZ$114:$BB$190,3,FALSE)=4,1,0))+IF(ISERROR(VLOOKUP($C2,$BC$114:$BE$190,3,FALSE)=4),0,IF(VLOOKUP($C2,$BC$114:$BE$190,3,FALSE)=4,1,0))+IF(ISERROR(VLOOKUP($C2,$BF$114:$BH$190,3,FALSE)=4),0,IF(VLOOKUP($C2,$BF$114:$BH$190,3,FALSE)=4,1,0))+IF(ISERROR(VLOOKUP($C2,$BI$114:$BK$190,3,FALSE)=4),0,IF(VLOOKUP($C2,$BI$114:$BK$190,3,FALSE)=4,1,0))</f>
        <v>18</v>
      </c>
      <c r="AI2">
        <f t="shared" ref="AI2" si="4">SUM(AE2:AH2)</f>
        <v>18</v>
      </c>
      <c r="AK2" t="s">
        <v>608</v>
      </c>
      <c r="AL2" s="43">
        <f t="shared" ref="AL2:AL33" si="5">COUNTIF($A$115:$BK$130,$AK2)</f>
        <v>0</v>
      </c>
      <c r="AM2" s="43">
        <f t="shared" ref="AM2:AM33" si="6">COUNTIF($A$131:$BK$146,$AK2)</f>
        <v>0</v>
      </c>
      <c r="AN2" s="43">
        <f t="shared" ref="AN2:AN33" si="7">COUNTIF($A$147:$BK$162,$AK2)</f>
        <v>0</v>
      </c>
      <c r="AO2" s="43">
        <f t="shared" ref="AO2:AO33" si="8">COUNTIF($A$163:$BK$190,$AK2)</f>
        <v>18</v>
      </c>
    </row>
    <row r="3" spans="1:41" x14ac:dyDescent="0.25">
      <c r="A3" s="55" t="s">
        <v>164</v>
      </c>
      <c r="B3" s="55" t="s">
        <v>411</v>
      </c>
      <c r="C3" s="30" t="s">
        <v>413</v>
      </c>
      <c r="D3" s="38">
        <v>5</v>
      </c>
      <c r="E3" s="38">
        <v>3</v>
      </c>
      <c r="F3" s="38">
        <v>12</v>
      </c>
      <c r="G3" s="38">
        <v>18</v>
      </c>
      <c r="H3" s="38">
        <v>2</v>
      </c>
      <c r="I3" s="38">
        <v>1</v>
      </c>
      <c r="J3" s="38">
        <v>1</v>
      </c>
      <c r="K3" s="38">
        <v>16</v>
      </c>
      <c r="L3" s="38">
        <v>-4</v>
      </c>
      <c r="M3" s="38">
        <v>-14</v>
      </c>
      <c r="N3" s="38">
        <v>13</v>
      </c>
      <c r="O3" s="38">
        <v>-4</v>
      </c>
      <c r="P3" s="38">
        <v>-1</v>
      </c>
      <c r="Q3" s="38">
        <v>6</v>
      </c>
      <c r="R3" s="38">
        <v>-18</v>
      </c>
      <c r="S3" s="38">
        <v>0</v>
      </c>
      <c r="T3" s="38">
        <v>-3</v>
      </c>
      <c r="U3" s="38">
        <v>-11</v>
      </c>
      <c r="V3" s="38">
        <v>3</v>
      </c>
      <c r="W3" s="38">
        <v>5</v>
      </c>
      <c r="X3" s="38">
        <v>14</v>
      </c>
      <c r="Y3" s="56">
        <v>44</v>
      </c>
      <c r="Z3" s="31">
        <v>21</v>
      </c>
      <c r="AA3" s="31">
        <v>13</v>
      </c>
      <c r="AB3" s="31">
        <v>1</v>
      </c>
      <c r="AC3" s="31">
        <v>7</v>
      </c>
      <c r="AE3">
        <f t="shared" si="0"/>
        <v>0</v>
      </c>
      <c r="AF3">
        <f t="shared" si="1"/>
        <v>0</v>
      </c>
      <c r="AG3">
        <f t="shared" si="2"/>
        <v>21</v>
      </c>
      <c r="AH3">
        <f t="shared" si="3"/>
        <v>0</v>
      </c>
      <c r="AI3">
        <f t="shared" ref="AI3:AI66" si="9">SUM(AE3:AH3)</f>
        <v>21</v>
      </c>
      <c r="AK3" t="s">
        <v>413</v>
      </c>
      <c r="AL3" s="43">
        <f t="shared" si="5"/>
        <v>0</v>
      </c>
      <c r="AM3" s="43">
        <f t="shared" si="6"/>
        <v>21</v>
      </c>
      <c r="AN3" s="43">
        <f t="shared" si="7"/>
        <v>0</v>
      </c>
      <c r="AO3" s="43">
        <f t="shared" si="8"/>
        <v>0</v>
      </c>
    </row>
    <row r="4" spans="1:41" x14ac:dyDescent="0.25">
      <c r="A4" s="55" t="s">
        <v>146</v>
      </c>
      <c r="B4" s="55" t="s">
        <v>206</v>
      </c>
      <c r="C4" s="30" t="s">
        <v>345</v>
      </c>
      <c r="D4" s="38">
        <v>-23</v>
      </c>
      <c r="E4" s="38">
        <v>-23</v>
      </c>
      <c r="F4" s="38">
        <v>5</v>
      </c>
      <c r="G4" s="38">
        <v>-19</v>
      </c>
      <c r="H4" s="38">
        <v>-7</v>
      </c>
      <c r="I4" s="38">
        <v>10</v>
      </c>
      <c r="J4" s="38">
        <v>-1</v>
      </c>
      <c r="K4" s="38">
        <v>-9</v>
      </c>
      <c r="L4" s="38">
        <v>4</v>
      </c>
      <c r="M4" s="38">
        <v>9</v>
      </c>
      <c r="N4" s="38">
        <v>-2</v>
      </c>
      <c r="O4" s="38">
        <v>29</v>
      </c>
      <c r="P4" s="38">
        <v>-3</v>
      </c>
      <c r="Q4" s="38">
        <v>4</v>
      </c>
      <c r="R4" s="38">
        <v>-14</v>
      </c>
      <c r="S4" s="38">
        <v>6</v>
      </c>
      <c r="T4" s="38">
        <v>-29</v>
      </c>
      <c r="U4" s="38">
        <v>3</v>
      </c>
      <c r="V4" s="38" t="s">
        <v>9</v>
      </c>
      <c r="W4" s="38" t="s">
        <v>9</v>
      </c>
      <c r="X4" s="38" t="s">
        <v>9</v>
      </c>
      <c r="Y4" s="56">
        <v>-60</v>
      </c>
      <c r="Z4" s="31">
        <v>18</v>
      </c>
      <c r="AA4" s="31">
        <v>8</v>
      </c>
      <c r="AB4" s="31">
        <v>0</v>
      </c>
      <c r="AC4" s="31">
        <v>10</v>
      </c>
      <c r="AE4">
        <f t="shared" si="0"/>
        <v>0</v>
      </c>
      <c r="AF4">
        <f t="shared" si="1"/>
        <v>1</v>
      </c>
      <c r="AG4">
        <f t="shared" si="2"/>
        <v>5</v>
      </c>
      <c r="AH4">
        <f t="shared" si="3"/>
        <v>12</v>
      </c>
      <c r="AI4">
        <f t="shared" si="9"/>
        <v>18</v>
      </c>
      <c r="AK4" t="s">
        <v>345</v>
      </c>
      <c r="AL4" s="43">
        <f t="shared" si="5"/>
        <v>0</v>
      </c>
      <c r="AM4" s="43">
        <f t="shared" si="6"/>
        <v>0</v>
      </c>
      <c r="AN4" s="43">
        <f t="shared" si="7"/>
        <v>2</v>
      </c>
      <c r="AO4" s="43">
        <f t="shared" si="8"/>
        <v>16</v>
      </c>
    </row>
    <row r="5" spans="1:41" x14ac:dyDescent="0.25">
      <c r="A5" s="55" t="s">
        <v>779</v>
      </c>
      <c r="B5" s="55" t="s">
        <v>897</v>
      </c>
      <c r="C5" s="30" t="s">
        <v>879</v>
      </c>
      <c r="D5" s="38">
        <v>2</v>
      </c>
      <c r="E5" s="38" t="s">
        <v>9</v>
      </c>
      <c r="F5" s="38">
        <v>11</v>
      </c>
      <c r="G5" s="38">
        <v>21</v>
      </c>
      <c r="H5" s="38">
        <v>11</v>
      </c>
      <c r="I5" s="38">
        <v>14</v>
      </c>
      <c r="J5" s="38">
        <v>16</v>
      </c>
      <c r="K5" s="38">
        <v>10</v>
      </c>
      <c r="L5" s="38" t="s">
        <v>9</v>
      </c>
      <c r="M5" s="38">
        <v>12</v>
      </c>
      <c r="N5" s="38">
        <v>20</v>
      </c>
      <c r="O5" s="38" t="s">
        <v>9</v>
      </c>
      <c r="P5" s="38" t="s">
        <v>9</v>
      </c>
      <c r="Q5" s="38">
        <v>2</v>
      </c>
      <c r="R5" s="38">
        <v>-2</v>
      </c>
      <c r="S5" s="38">
        <v>15</v>
      </c>
      <c r="T5" s="38">
        <v>13</v>
      </c>
      <c r="U5" s="38">
        <v>28</v>
      </c>
      <c r="V5" s="38">
        <v>-8</v>
      </c>
      <c r="W5" s="38">
        <v>0</v>
      </c>
      <c r="X5" s="38">
        <v>1</v>
      </c>
      <c r="Y5" s="56">
        <v>166</v>
      </c>
      <c r="Z5" s="31">
        <v>17</v>
      </c>
      <c r="AA5" s="31">
        <v>14</v>
      </c>
      <c r="AB5" s="31">
        <v>1</v>
      </c>
      <c r="AC5" s="31">
        <v>2</v>
      </c>
      <c r="AE5">
        <f t="shared" si="0"/>
        <v>0</v>
      </c>
      <c r="AF5">
        <f t="shared" si="1"/>
        <v>0</v>
      </c>
      <c r="AG5">
        <f t="shared" si="2"/>
        <v>17</v>
      </c>
      <c r="AH5">
        <f t="shared" si="3"/>
        <v>0</v>
      </c>
      <c r="AI5">
        <f t="shared" si="9"/>
        <v>17</v>
      </c>
      <c r="AK5" t="s">
        <v>879</v>
      </c>
      <c r="AL5" s="43">
        <f t="shared" si="5"/>
        <v>0</v>
      </c>
      <c r="AM5" s="43">
        <f t="shared" si="6"/>
        <v>17</v>
      </c>
      <c r="AN5" s="43">
        <f t="shared" si="7"/>
        <v>0</v>
      </c>
      <c r="AO5" s="43">
        <f t="shared" si="8"/>
        <v>0</v>
      </c>
    </row>
    <row r="6" spans="1:41" x14ac:dyDescent="0.25">
      <c r="A6" s="54" t="s">
        <v>861</v>
      </c>
      <c r="B6" s="54" t="s">
        <v>862</v>
      </c>
      <c r="C6" s="30" t="s">
        <v>857</v>
      </c>
      <c r="D6" s="38">
        <v>3</v>
      </c>
      <c r="E6" s="38">
        <v>0</v>
      </c>
      <c r="F6" s="38">
        <v>14</v>
      </c>
      <c r="G6" s="38">
        <v>-10</v>
      </c>
      <c r="H6" s="38">
        <v>-11</v>
      </c>
      <c r="I6" s="38">
        <v>13</v>
      </c>
      <c r="J6" s="38">
        <v>0</v>
      </c>
      <c r="K6" s="38">
        <v>-12</v>
      </c>
      <c r="L6" s="38">
        <v>4</v>
      </c>
      <c r="M6" s="38">
        <v>-1</v>
      </c>
      <c r="N6" s="38">
        <v>20</v>
      </c>
      <c r="O6" s="38">
        <v>7</v>
      </c>
      <c r="P6" s="38">
        <v>-18</v>
      </c>
      <c r="Q6" s="38">
        <v>-7</v>
      </c>
      <c r="R6" s="38">
        <v>2</v>
      </c>
      <c r="S6" s="38">
        <v>35</v>
      </c>
      <c r="T6" s="38">
        <v>12</v>
      </c>
      <c r="U6" s="38">
        <v>-11</v>
      </c>
      <c r="V6" s="38" t="s">
        <v>9</v>
      </c>
      <c r="W6" s="38" t="s">
        <v>9</v>
      </c>
      <c r="X6" s="38" t="s">
        <v>9</v>
      </c>
      <c r="Y6" s="56">
        <v>40</v>
      </c>
      <c r="Z6" s="31">
        <v>18</v>
      </c>
      <c r="AA6" s="31">
        <v>9</v>
      </c>
      <c r="AB6" s="31">
        <v>2</v>
      </c>
      <c r="AC6" s="31">
        <v>7</v>
      </c>
      <c r="AE6">
        <f t="shared" si="0"/>
        <v>17</v>
      </c>
      <c r="AF6">
        <f t="shared" si="1"/>
        <v>1</v>
      </c>
      <c r="AG6">
        <f t="shared" si="2"/>
        <v>0</v>
      </c>
      <c r="AH6">
        <f t="shared" si="3"/>
        <v>0</v>
      </c>
      <c r="AI6">
        <f t="shared" si="9"/>
        <v>18</v>
      </c>
      <c r="AK6" t="s">
        <v>857</v>
      </c>
      <c r="AL6" s="43">
        <f t="shared" si="5"/>
        <v>17</v>
      </c>
      <c r="AM6" s="43">
        <f t="shared" si="6"/>
        <v>1</v>
      </c>
      <c r="AN6" s="43">
        <f t="shared" si="7"/>
        <v>0</v>
      </c>
      <c r="AO6" s="43">
        <f t="shared" si="8"/>
        <v>0</v>
      </c>
    </row>
    <row r="7" spans="1:41" x14ac:dyDescent="0.25">
      <c r="A7" s="54" t="s">
        <v>208</v>
      </c>
      <c r="B7" s="55" t="s">
        <v>11</v>
      </c>
      <c r="C7" s="30" t="s">
        <v>918</v>
      </c>
      <c r="D7" s="38" t="s">
        <v>9</v>
      </c>
      <c r="E7" s="38" t="s">
        <v>9</v>
      </c>
      <c r="F7" s="38" t="s">
        <v>9</v>
      </c>
      <c r="G7" s="38" t="s">
        <v>9</v>
      </c>
      <c r="H7" s="38" t="s">
        <v>9</v>
      </c>
      <c r="I7" s="38" t="s">
        <v>9</v>
      </c>
      <c r="J7" s="38" t="s">
        <v>9</v>
      </c>
      <c r="K7" s="38" t="s">
        <v>9</v>
      </c>
      <c r="L7" s="38" t="s">
        <v>9</v>
      </c>
      <c r="M7" s="38" t="s">
        <v>9</v>
      </c>
      <c r="N7" s="38" t="s">
        <v>9</v>
      </c>
      <c r="O7" s="38" t="s">
        <v>9</v>
      </c>
      <c r="P7" s="38" t="s">
        <v>9</v>
      </c>
      <c r="Q7" s="38" t="s">
        <v>9</v>
      </c>
      <c r="R7" s="38" t="s">
        <v>9</v>
      </c>
      <c r="S7" s="38" t="s">
        <v>9</v>
      </c>
      <c r="T7" s="38">
        <v>-5</v>
      </c>
      <c r="U7" s="38">
        <v>-19</v>
      </c>
      <c r="V7" s="38" t="s">
        <v>9</v>
      </c>
      <c r="W7" s="38" t="s">
        <v>9</v>
      </c>
      <c r="X7" s="38" t="s">
        <v>9</v>
      </c>
      <c r="Y7" s="56">
        <v>-24</v>
      </c>
      <c r="Z7" s="31">
        <v>2</v>
      </c>
      <c r="AA7" s="31">
        <v>0</v>
      </c>
      <c r="AB7" s="31">
        <v>0</v>
      </c>
      <c r="AC7" s="31">
        <v>2</v>
      </c>
      <c r="AE7">
        <f t="shared" si="0"/>
        <v>1</v>
      </c>
      <c r="AF7">
        <f t="shared" si="1"/>
        <v>1</v>
      </c>
      <c r="AG7">
        <f t="shared" si="2"/>
        <v>0</v>
      </c>
      <c r="AH7">
        <f t="shared" si="3"/>
        <v>0</v>
      </c>
      <c r="AI7">
        <f t="shared" si="9"/>
        <v>2</v>
      </c>
      <c r="AK7" t="s">
        <v>918</v>
      </c>
      <c r="AL7" s="43">
        <f t="shared" si="5"/>
        <v>0</v>
      </c>
      <c r="AM7" s="43">
        <f t="shared" si="6"/>
        <v>0</v>
      </c>
      <c r="AN7" s="43">
        <f t="shared" si="7"/>
        <v>0</v>
      </c>
      <c r="AO7" s="43">
        <f t="shared" si="8"/>
        <v>2</v>
      </c>
    </row>
    <row r="8" spans="1:41" x14ac:dyDescent="0.25">
      <c r="A8" s="54" t="s">
        <v>10</v>
      </c>
      <c r="B8" s="54" t="s">
        <v>11</v>
      </c>
      <c r="C8" s="30" t="s">
        <v>12</v>
      </c>
      <c r="D8" s="38">
        <v>3</v>
      </c>
      <c r="E8" s="38">
        <v>-2</v>
      </c>
      <c r="F8" s="38">
        <v>-11</v>
      </c>
      <c r="G8" s="38">
        <v>-5</v>
      </c>
      <c r="H8" s="38">
        <v>-3</v>
      </c>
      <c r="I8" s="38">
        <v>16</v>
      </c>
      <c r="J8" s="38">
        <v>8</v>
      </c>
      <c r="K8" s="38">
        <v>10</v>
      </c>
      <c r="L8" s="38">
        <v>13</v>
      </c>
      <c r="M8" s="38">
        <v>-11</v>
      </c>
      <c r="N8" s="38">
        <v>0</v>
      </c>
      <c r="O8" s="38">
        <v>-17</v>
      </c>
      <c r="P8" s="38">
        <v>-6</v>
      </c>
      <c r="Q8" s="38">
        <v>11</v>
      </c>
      <c r="R8" s="38">
        <v>7</v>
      </c>
      <c r="S8" s="38">
        <v>2</v>
      </c>
      <c r="T8" s="38">
        <v>-2</v>
      </c>
      <c r="U8" s="38">
        <v>45</v>
      </c>
      <c r="V8" s="38">
        <v>-11</v>
      </c>
      <c r="W8" s="38">
        <v>7</v>
      </c>
      <c r="X8" s="38">
        <v>0</v>
      </c>
      <c r="Y8" s="56">
        <v>54</v>
      </c>
      <c r="Z8" s="31">
        <v>21</v>
      </c>
      <c r="AA8" s="31">
        <v>10</v>
      </c>
      <c r="AB8" s="31">
        <v>2</v>
      </c>
      <c r="AC8" s="31">
        <v>9</v>
      </c>
      <c r="AE8">
        <f t="shared" si="0"/>
        <v>0</v>
      </c>
      <c r="AF8">
        <f t="shared" si="1"/>
        <v>1</v>
      </c>
      <c r="AG8">
        <f t="shared" si="2"/>
        <v>13</v>
      </c>
      <c r="AH8">
        <f t="shared" si="3"/>
        <v>7</v>
      </c>
      <c r="AI8">
        <f t="shared" si="9"/>
        <v>21</v>
      </c>
      <c r="AK8" t="s">
        <v>12</v>
      </c>
      <c r="AL8" s="43">
        <f t="shared" si="5"/>
        <v>0</v>
      </c>
      <c r="AM8" s="43">
        <f t="shared" si="6"/>
        <v>14</v>
      </c>
      <c r="AN8" s="43">
        <f t="shared" si="7"/>
        <v>7</v>
      </c>
      <c r="AO8" s="43">
        <f t="shared" si="8"/>
        <v>0</v>
      </c>
    </row>
    <row r="9" spans="1:41" x14ac:dyDescent="0.25">
      <c r="A9" s="54" t="s">
        <v>13</v>
      </c>
      <c r="B9" s="54" t="s">
        <v>14</v>
      </c>
      <c r="C9" s="30" t="s">
        <v>15</v>
      </c>
      <c r="D9" s="38">
        <v>-7</v>
      </c>
      <c r="E9" s="38">
        <v>-10</v>
      </c>
      <c r="F9" s="38">
        <v>-10</v>
      </c>
      <c r="G9" s="38">
        <v>3</v>
      </c>
      <c r="H9" s="38" t="s">
        <v>9</v>
      </c>
      <c r="I9" s="38" t="s">
        <v>9</v>
      </c>
      <c r="J9" s="38">
        <v>-18</v>
      </c>
      <c r="K9" s="38">
        <v>17</v>
      </c>
      <c r="L9" s="38">
        <v>4</v>
      </c>
      <c r="M9" s="38">
        <v>-6</v>
      </c>
      <c r="N9" s="38">
        <v>-9</v>
      </c>
      <c r="O9" s="38">
        <v>-11</v>
      </c>
      <c r="P9" s="38">
        <v>6</v>
      </c>
      <c r="Q9" s="38" t="s">
        <v>9</v>
      </c>
      <c r="R9" s="38">
        <v>-1</v>
      </c>
      <c r="S9" s="38">
        <v>-33</v>
      </c>
      <c r="T9" s="38">
        <v>16</v>
      </c>
      <c r="U9" s="38">
        <v>15</v>
      </c>
      <c r="V9" s="38" t="s">
        <v>9</v>
      </c>
      <c r="W9" s="38" t="s">
        <v>9</v>
      </c>
      <c r="X9" s="38" t="s">
        <v>9</v>
      </c>
      <c r="Y9" s="56">
        <v>-44</v>
      </c>
      <c r="Z9" s="31">
        <v>15</v>
      </c>
      <c r="AA9" s="31">
        <v>6</v>
      </c>
      <c r="AB9" s="31">
        <v>0</v>
      </c>
      <c r="AC9" s="31">
        <v>9</v>
      </c>
      <c r="AE9">
        <f t="shared" si="0"/>
        <v>1</v>
      </c>
      <c r="AF9">
        <f t="shared" si="1"/>
        <v>7</v>
      </c>
      <c r="AG9">
        <f t="shared" si="2"/>
        <v>2</v>
      </c>
      <c r="AH9">
        <f t="shared" si="3"/>
        <v>5</v>
      </c>
      <c r="AI9">
        <f t="shared" si="9"/>
        <v>15</v>
      </c>
      <c r="AK9" t="s">
        <v>15</v>
      </c>
      <c r="AL9" s="43">
        <f t="shared" si="5"/>
        <v>0</v>
      </c>
      <c r="AM9" s="43">
        <f t="shared" si="6"/>
        <v>0</v>
      </c>
      <c r="AN9" s="43">
        <f t="shared" si="7"/>
        <v>0</v>
      </c>
      <c r="AO9" s="43">
        <f t="shared" si="8"/>
        <v>15</v>
      </c>
    </row>
    <row r="10" spans="1:41" x14ac:dyDescent="0.25">
      <c r="A10" s="55" t="s">
        <v>16</v>
      </c>
      <c r="B10" s="54" t="s">
        <v>17</v>
      </c>
      <c r="C10" s="30" t="s">
        <v>18</v>
      </c>
      <c r="D10" s="38">
        <v>5</v>
      </c>
      <c r="E10" s="38">
        <v>9</v>
      </c>
      <c r="F10" s="38">
        <v>7</v>
      </c>
      <c r="G10" s="38">
        <v>14</v>
      </c>
      <c r="H10" s="38">
        <v>-5</v>
      </c>
      <c r="I10" s="38">
        <v>8</v>
      </c>
      <c r="J10" s="38">
        <v>16</v>
      </c>
      <c r="K10" s="38">
        <v>-18</v>
      </c>
      <c r="L10" s="38">
        <v>7</v>
      </c>
      <c r="M10" s="38">
        <v>0</v>
      </c>
      <c r="N10" s="38">
        <v>-4</v>
      </c>
      <c r="O10" s="38">
        <v>29</v>
      </c>
      <c r="P10" s="38">
        <v>-7</v>
      </c>
      <c r="Q10" s="38">
        <v>23</v>
      </c>
      <c r="R10" s="38">
        <v>8</v>
      </c>
      <c r="S10" s="38">
        <v>2</v>
      </c>
      <c r="T10" s="38">
        <v>6</v>
      </c>
      <c r="U10" s="38">
        <v>10</v>
      </c>
      <c r="V10" s="38">
        <v>10</v>
      </c>
      <c r="W10" s="38">
        <v>-2</v>
      </c>
      <c r="X10" s="38">
        <v>-8</v>
      </c>
      <c r="Y10" s="56">
        <v>110</v>
      </c>
      <c r="Z10" s="31">
        <v>21</v>
      </c>
      <c r="AA10" s="31">
        <v>14</v>
      </c>
      <c r="AB10" s="31">
        <v>1</v>
      </c>
      <c r="AC10" s="31">
        <v>6</v>
      </c>
      <c r="AE10">
        <f t="shared" si="0"/>
        <v>0</v>
      </c>
      <c r="AF10">
        <f t="shared" si="1"/>
        <v>0</v>
      </c>
      <c r="AG10">
        <f t="shared" si="2"/>
        <v>0</v>
      </c>
      <c r="AH10">
        <f t="shared" si="3"/>
        <v>21</v>
      </c>
      <c r="AI10">
        <f t="shared" si="9"/>
        <v>21</v>
      </c>
      <c r="AK10" t="s">
        <v>18</v>
      </c>
      <c r="AL10" s="43">
        <f t="shared" si="5"/>
        <v>0</v>
      </c>
      <c r="AM10" s="43">
        <f t="shared" si="6"/>
        <v>0</v>
      </c>
      <c r="AN10" s="43">
        <f t="shared" si="7"/>
        <v>21</v>
      </c>
      <c r="AO10" s="43">
        <f t="shared" si="8"/>
        <v>0</v>
      </c>
    </row>
    <row r="11" spans="1:41" x14ac:dyDescent="0.25">
      <c r="A11" s="54" t="s">
        <v>77</v>
      </c>
      <c r="B11" s="54" t="s">
        <v>176</v>
      </c>
      <c r="C11" s="30" t="s">
        <v>723</v>
      </c>
      <c r="D11" s="38">
        <v>-23</v>
      </c>
      <c r="E11" s="38">
        <v>-23</v>
      </c>
      <c r="F11" s="38">
        <v>-8</v>
      </c>
      <c r="G11" s="38">
        <v>-10</v>
      </c>
      <c r="H11" s="38">
        <v>-2</v>
      </c>
      <c r="I11" s="38">
        <v>-3</v>
      </c>
      <c r="J11" s="38" t="s">
        <v>9</v>
      </c>
      <c r="K11" s="38">
        <v>-16</v>
      </c>
      <c r="L11" s="38">
        <v>22</v>
      </c>
      <c r="M11" s="38">
        <v>-5</v>
      </c>
      <c r="N11" s="38">
        <v>-11</v>
      </c>
      <c r="O11" s="38" t="s">
        <v>9</v>
      </c>
      <c r="P11" s="38">
        <v>-9</v>
      </c>
      <c r="Q11" s="38" t="s">
        <v>9</v>
      </c>
      <c r="R11" s="38">
        <v>-1</v>
      </c>
      <c r="S11" s="38">
        <v>6</v>
      </c>
      <c r="T11" s="38">
        <v>1</v>
      </c>
      <c r="U11" s="38">
        <v>3</v>
      </c>
      <c r="V11" s="38" t="s">
        <v>9</v>
      </c>
      <c r="W11" s="38" t="s">
        <v>9</v>
      </c>
      <c r="X11" s="38" t="s">
        <v>9</v>
      </c>
      <c r="Y11" s="56">
        <v>-79</v>
      </c>
      <c r="Z11" s="31">
        <v>15</v>
      </c>
      <c r="AA11" s="31">
        <v>4</v>
      </c>
      <c r="AB11" s="31">
        <v>0</v>
      </c>
      <c r="AC11" s="31">
        <v>11</v>
      </c>
      <c r="AE11">
        <f t="shared" si="0"/>
        <v>10</v>
      </c>
      <c r="AF11">
        <f t="shared" si="1"/>
        <v>0</v>
      </c>
      <c r="AG11">
        <f t="shared" si="2"/>
        <v>4</v>
      </c>
      <c r="AH11">
        <f t="shared" si="3"/>
        <v>1</v>
      </c>
      <c r="AI11">
        <f t="shared" si="9"/>
        <v>15</v>
      </c>
      <c r="AK11" t="s">
        <v>723</v>
      </c>
      <c r="AL11" s="43">
        <f t="shared" si="5"/>
        <v>0</v>
      </c>
      <c r="AM11" s="43">
        <f t="shared" si="6"/>
        <v>0</v>
      </c>
      <c r="AN11" s="43">
        <f t="shared" si="7"/>
        <v>0</v>
      </c>
      <c r="AO11" s="43">
        <f t="shared" si="8"/>
        <v>15</v>
      </c>
    </row>
    <row r="12" spans="1:41" x14ac:dyDescent="0.25">
      <c r="A12" s="55" t="s">
        <v>919</v>
      </c>
      <c r="B12" s="55" t="s">
        <v>920</v>
      </c>
      <c r="C12" s="30" t="s">
        <v>921</v>
      </c>
      <c r="D12" s="38" t="s">
        <v>9</v>
      </c>
      <c r="E12" s="38" t="s">
        <v>9</v>
      </c>
      <c r="F12" s="38" t="s">
        <v>9</v>
      </c>
      <c r="G12" s="38">
        <v>-7</v>
      </c>
      <c r="H12" s="38" t="s">
        <v>9</v>
      </c>
      <c r="I12" s="38" t="s">
        <v>9</v>
      </c>
      <c r="J12" s="38" t="s">
        <v>9</v>
      </c>
      <c r="K12" s="38" t="s">
        <v>9</v>
      </c>
      <c r="L12" s="38" t="s">
        <v>9</v>
      </c>
      <c r="M12" s="38" t="s">
        <v>9</v>
      </c>
      <c r="N12" s="38" t="s">
        <v>9</v>
      </c>
      <c r="O12" s="38" t="s">
        <v>9</v>
      </c>
      <c r="P12" s="38" t="s">
        <v>9</v>
      </c>
      <c r="Q12" s="38" t="s">
        <v>9</v>
      </c>
      <c r="R12" s="38" t="s">
        <v>9</v>
      </c>
      <c r="S12" s="38" t="s">
        <v>9</v>
      </c>
      <c r="T12" s="38" t="s">
        <v>9</v>
      </c>
      <c r="U12" s="38" t="s">
        <v>9</v>
      </c>
      <c r="V12" s="38" t="s">
        <v>9</v>
      </c>
      <c r="W12" s="38" t="s">
        <v>9</v>
      </c>
      <c r="X12" s="38" t="s">
        <v>9</v>
      </c>
      <c r="Y12" s="56">
        <v>-7</v>
      </c>
      <c r="Z12" s="31">
        <v>1</v>
      </c>
      <c r="AA12" s="31">
        <v>0</v>
      </c>
      <c r="AB12" s="31">
        <v>0</v>
      </c>
      <c r="AC12" s="31">
        <v>1</v>
      </c>
      <c r="AE12">
        <f t="shared" si="0"/>
        <v>0</v>
      </c>
      <c r="AF12">
        <f t="shared" si="1"/>
        <v>0</v>
      </c>
      <c r="AG12">
        <f t="shared" si="2"/>
        <v>1</v>
      </c>
      <c r="AH12">
        <f t="shared" si="3"/>
        <v>0</v>
      </c>
      <c r="AI12">
        <f t="shared" si="9"/>
        <v>1</v>
      </c>
      <c r="AK12" t="s">
        <v>921</v>
      </c>
      <c r="AL12" s="43">
        <f t="shared" si="5"/>
        <v>0</v>
      </c>
      <c r="AM12" s="43">
        <f t="shared" si="6"/>
        <v>0</v>
      </c>
      <c r="AN12" s="43">
        <f t="shared" si="7"/>
        <v>0</v>
      </c>
      <c r="AO12" s="43">
        <f t="shared" si="8"/>
        <v>1</v>
      </c>
    </row>
    <row r="13" spans="1:41" x14ac:dyDescent="0.25">
      <c r="A13" s="55" t="s">
        <v>16</v>
      </c>
      <c r="B13" s="55" t="s">
        <v>674</v>
      </c>
      <c r="C13" s="30" t="s">
        <v>696</v>
      </c>
      <c r="D13" s="38">
        <v>-1</v>
      </c>
      <c r="E13" s="38">
        <v>0</v>
      </c>
      <c r="F13" s="38">
        <v>13</v>
      </c>
      <c r="G13" s="38">
        <v>-4</v>
      </c>
      <c r="H13" s="38">
        <v>9</v>
      </c>
      <c r="I13" s="38">
        <v>12</v>
      </c>
      <c r="J13" s="38">
        <v>-2</v>
      </c>
      <c r="K13" s="38">
        <v>4</v>
      </c>
      <c r="L13" s="38">
        <v>30</v>
      </c>
      <c r="M13" s="38" t="s">
        <v>9</v>
      </c>
      <c r="N13" s="38" t="s">
        <v>9</v>
      </c>
      <c r="O13" s="38" t="s">
        <v>9</v>
      </c>
      <c r="P13" s="38" t="s">
        <v>9</v>
      </c>
      <c r="Q13" s="38" t="s">
        <v>9</v>
      </c>
      <c r="R13" s="38">
        <v>-15</v>
      </c>
      <c r="S13" s="38">
        <v>17</v>
      </c>
      <c r="T13" s="38">
        <v>1</v>
      </c>
      <c r="U13" s="38">
        <v>-2</v>
      </c>
      <c r="V13" s="38" t="s">
        <v>9</v>
      </c>
      <c r="W13" s="38" t="s">
        <v>9</v>
      </c>
      <c r="X13" s="38" t="s">
        <v>9</v>
      </c>
      <c r="Y13" s="56">
        <v>62</v>
      </c>
      <c r="Z13" s="31">
        <v>13</v>
      </c>
      <c r="AA13" s="31">
        <v>7</v>
      </c>
      <c r="AB13" s="31">
        <v>1</v>
      </c>
      <c r="AC13" s="31">
        <v>5</v>
      </c>
      <c r="AE13">
        <f t="shared" si="0"/>
        <v>0</v>
      </c>
      <c r="AF13">
        <f t="shared" si="1"/>
        <v>0</v>
      </c>
      <c r="AG13">
        <f t="shared" si="2"/>
        <v>11</v>
      </c>
      <c r="AH13">
        <f t="shared" si="3"/>
        <v>2</v>
      </c>
      <c r="AI13">
        <f t="shared" si="9"/>
        <v>13</v>
      </c>
      <c r="AK13" t="s">
        <v>696</v>
      </c>
      <c r="AL13" s="43">
        <f t="shared" si="5"/>
        <v>0</v>
      </c>
      <c r="AM13" s="43">
        <f t="shared" si="6"/>
        <v>0</v>
      </c>
      <c r="AN13" s="43">
        <f t="shared" si="7"/>
        <v>0</v>
      </c>
      <c r="AO13" s="43">
        <f t="shared" si="8"/>
        <v>13</v>
      </c>
    </row>
    <row r="14" spans="1:41" x14ac:dyDescent="0.25">
      <c r="A14" s="54" t="s">
        <v>572</v>
      </c>
      <c r="B14" s="54" t="s">
        <v>19</v>
      </c>
      <c r="C14" s="30" t="s">
        <v>20</v>
      </c>
      <c r="D14" s="38">
        <v>-18</v>
      </c>
      <c r="E14" s="38">
        <v>5</v>
      </c>
      <c r="F14" s="38">
        <v>-5</v>
      </c>
      <c r="G14" s="38">
        <v>5</v>
      </c>
      <c r="H14" s="38">
        <v>-1</v>
      </c>
      <c r="I14" s="38">
        <v>0</v>
      </c>
      <c r="J14" s="38">
        <v>-18</v>
      </c>
      <c r="K14" s="38">
        <v>17</v>
      </c>
      <c r="L14" s="38">
        <v>8</v>
      </c>
      <c r="M14" s="38">
        <v>9</v>
      </c>
      <c r="N14" s="38">
        <v>-2</v>
      </c>
      <c r="O14" s="38" t="s">
        <v>9</v>
      </c>
      <c r="P14" s="38" t="s">
        <v>9</v>
      </c>
      <c r="Q14" s="38" t="s">
        <v>9</v>
      </c>
      <c r="R14" s="38" t="s">
        <v>9</v>
      </c>
      <c r="S14" s="38" t="s">
        <v>9</v>
      </c>
      <c r="T14" s="38" t="s">
        <v>9</v>
      </c>
      <c r="U14" s="38" t="s">
        <v>9</v>
      </c>
      <c r="V14" s="38" t="s">
        <v>9</v>
      </c>
      <c r="W14" s="38" t="s">
        <v>9</v>
      </c>
      <c r="X14" s="38" t="s">
        <v>9</v>
      </c>
      <c r="Y14" s="56">
        <v>0</v>
      </c>
      <c r="Z14" s="31">
        <v>11</v>
      </c>
      <c r="AA14" s="31">
        <v>5</v>
      </c>
      <c r="AB14" s="31">
        <v>1</v>
      </c>
      <c r="AC14" s="31">
        <v>5</v>
      </c>
      <c r="AE14">
        <f t="shared" si="0"/>
        <v>5</v>
      </c>
      <c r="AF14">
        <f t="shared" si="1"/>
        <v>2</v>
      </c>
      <c r="AG14">
        <f t="shared" si="2"/>
        <v>4</v>
      </c>
      <c r="AH14">
        <f t="shared" si="3"/>
        <v>0</v>
      </c>
      <c r="AI14">
        <f t="shared" si="9"/>
        <v>11</v>
      </c>
      <c r="AK14" t="s">
        <v>20</v>
      </c>
      <c r="AL14" s="43">
        <f t="shared" si="5"/>
        <v>0</v>
      </c>
      <c r="AM14" s="43">
        <f t="shared" si="6"/>
        <v>0</v>
      </c>
      <c r="AN14" s="43">
        <f t="shared" si="7"/>
        <v>0</v>
      </c>
      <c r="AO14" s="43">
        <f t="shared" si="8"/>
        <v>11</v>
      </c>
    </row>
    <row r="15" spans="1:41" x14ac:dyDescent="0.25">
      <c r="A15" s="54" t="s">
        <v>29</v>
      </c>
      <c r="B15" s="54" t="s">
        <v>30</v>
      </c>
      <c r="C15" s="30" t="s">
        <v>31</v>
      </c>
      <c r="D15" s="38">
        <v>5</v>
      </c>
      <c r="E15" s="38">
        <v>0</v>
      </c>
      <c r="F15" s="38">
        <v>11</v>
      </c>
      <c r="G15" s="38">
        <v>21</v>
      </c>
      <c r="H15" s="38">
        <v>8</v>
      </c>
      <c r="I15" s="38">
        <v>6</v>
      </c>
      <c r="J15" s="38">
        <v>-4</v>
      </c>
      <c r="K15" s="38">
        <v>10</v>
      </c>
      <c r="L15" s="38">
        <v>13</v>
      </c>
      <c r="M15" s="38">
        <v>-11</v>
      </c>
      <c r="N15" s="38">
        <v>0</v>
      </c>
      <c r="O15" s="38">
        <v>-7</v>
      </c>
      <c r="P15" s="38">
        <v>-4</v>
      </c>
      <c r="Q15" s="38">
        <v>-20</v>
      </c>
      <c r="R15" s="38">
        <v>14</v>
      </c>
      <c r="S15" s="38">
        <v>0</v>
      </c>
      <c r="T15" s="38">
        <v>-2</v>
      </c>
      <c r="U15" s="38">
        <v>15</v>
      </c>
      <c r="V15" s="38">
        <v>-5</v>
      </c>
      <c r="W15" s="38">
        <v>-6</v>
      </c>
      <c r="X15" s="38">
        <v>0</v>
      </c>
      <c r="Y15" s="56">
        <v>44</v>
      </c>
      <c r="Z15" s="31">
        <v>21</v>
      </c>
      <c r="AA15" s="31">
        <v>9</v>
      </c>
      <c r="AB15" s="31">
        <v>4</v>
      </c>
      <c r="AC15" s="31">
        <v>8</v>
      </c>
      <c r="AE15">
        <f t="shared" si="0"/>
        <v>0</v>
      </c>
      <c r="AF15">
        <f t="shared" si="1"/>
        <v>17</v>
      </c>
      <c r="AG15">
        <f t="shared" si="2"/>
        <v>4</v>
      </c>
      <c r="AH15">
        <f t="shared" si="3"/>
        <v>0</v>
      </c>
      <c r="AI15">
        <f t="shared" si="9"/>
        <v>21</v>
      </c>
      <c r="AK15" t="s">
        <v>31</v>
      </c>
      <c r="AL15" s="43">
        <f t="shared" si="5"/>
        <v>0</v>
      </c>
      <c r="AM15" s="43">
        <f t="shared" si="6"/>
        <v>18</v>
      </c>
      <c r="AN15" s="43">
        <f t="shared" si="7"/>
        <v>3</v>
      </c>
      <c r="AO15" s="43">
        <f t="shared" si="8"/>
        <v>0</v>
      </c>
    </row>
    <row r="16" spans="1:41" x14ac:dyDescent="0.25">
      <c r="A16" s="54" t="s">
        <v>585</v>
      </c>
      <c r="B16" s="55" t="s">
        <v>922</v>
      </c>
      <c r="C16" s="30" t="s">
        <v>923</v>
      </c>
      <c r="D16" s="38" t="s">
        <v>9</v>
      </c>
      <c r="E16" s="38">
        <v>1</v>
      </c>
      <c r="F16" s="38">
        <v>2</v>
      </c>
      <c r="G16" s="38">
        <v>-13</v>
      </c>
      <c r="H16" s="38" t="s">
        <v>9</v>
      </c>
      <c r="I16" s="38">
        <v>-7</v>
      </c>
      <c r="J16" s="38" t="s">
        <v>9</v>
      </c>
      <c r="K16" s="38" t="s">
        <v>9</v>
      </c>
      <c r="L16" s="38" t="s">
        <v>9</v>
      </c>
      <c r="M16" s="38">
        <v>1</v>
      </c>
      <c r="N16" s="38">
        <v>-24</v>
      </c>
      <c r="O16" s="38">
        <v>22</v>
      </c>
      <c r="P16" s="38">
        <v>-3</v>
      </c>
      <c r="Q16" s="38" t="s">
        <v>9</v>
      </c>
      <c r="R16" s="38">
        <v>11</v>
      </c>
      <c r="S16" s="38">
        <v>-13</v>
      </c>
      <c r="T16" s="38">
        <v>-16</v>
      </c>
      <c r="U16" s="38">
        <v>2</v>
      </c>
      <c r="V16" s="38" t="s">
        <v>9</v>
      </c>
      <c r="W16" s="38" t="s">
        <v>9</v>
      </c>
      <c r="X16" s="38" t="s">
        <v>9</v>
      </c>
      <c r="Y16" s="56">
        <v>-37</v>
      </c>
      <c r="Z16" s="31">
        <v>12</v>
      </c>
      <c r="AA16" s="31">
        <v>6</v>
      </c>
      <c r="AB16" s="31">
        <v>0</v>
      </c>
      <c r="AC16" s="31">
        <v>6</v>
      </c>
      <c r="AE16">
        <f t="shared" si="0"/>
        <v>4</v>
      </c>
      <c r="AF16">
        <f t="shared" si="1"/>
        <v>0</v>
      </c>
      <c r="AG16">
        <f t="shared" si="2"/>
        <v>2</v>
      </c>
      <c r="AH16">
        <f t="shared" si="3"/>
        <v>6</v>
      </c>
      <c r="AI16">
        <f t="shared" si="9"/>
        <v>12</v>
      </c>
      <c r="AK16" t="s">
        <v>923</v>
      </c>
      <c r="AL16" s="43">
        <f t="shared" si="5"/>
        <v>1</v>
      </c>
      <c r="AM16" s="43">
        <f t="shared" si="6"/>
        <v>0</v>
      </c>
      <c r="AN16" s="43">
        <f t="shared" si="7"/>
        <v>0</v>
      </c>
      <c r="AO16" s="43">
        <f t="shared" si="8"/>
        <v>12</v>
      </c>
    </row>
    <row r="17" spans="1:41" x14ac:dyDescent="0.25">
      <c r="A17" s="55" t="s">
        <v>678</v>
      </c>
      <c r="B17" s="55" t="s">
        <v>178</v>
      </c>
      <c r="C17" s="30" t="s">
        <v>724</v>
      </c>
      <c r="D17" s="38">
        <v>0</v>
      </c>
      <c r="E17" s="38">
        <v>-4</v>
      </c>
      <c r="F17" s="38">
        <v>7</v>
      </c>
      <c r="G17" s="38">
        <v>14</v>
      </c>
      <c r="H17" s="38">
        <v>-5</v>
      </c>
      <c r="I17" s="38">
        <v>8</v>
      </c>
      <c r="J17" s="38">
        <v>16</v>
      </c>
      <c r="K17" s="38">
        <v>-18</v>
      </c>
      <c r="L17" s="38">
        <v>7</v>
      </c>
      <c r="M17" s="38">
        <v>0</v>
      </c>
      <c r="N17" s="38">
        <v>-4</v>
      </c>
      <c r="O17" s="38">
        <v>29</v>
      </c>
      <c r="P17" s="38">
        <v>-7</v>
      </c>
      <c r="Q17" s="38">
        <v>23</v>
      </c>
      <c r="R17" s="38">
        <v>8</v>
      </c>
      <c r="S17" s="38">
        <v>0</v>
      </c>
      <c r="T17" s="38">
        <v>6</v>
      </c>
      <c r="U17" s="38">
        <v>10</v>
      </c>
      <c r="V17" s="38">
        <v>10</v>
      </c>
      <c r="W17" s="38">
        <v>-2</v>
      </c>
      <c r="X17" s="38">
        <v>-8</v>
      </c>
      <c r="Y17" s="56">
        <v>90</v>
      </c>
      <c r="Z17" s="31">
        <v>21</v>
      </c>
      <c r="AA17" s="31">
        <v>11</v>
      </c>
      <c r="AB17" s="31">
        <v>3</v>
      </c>
      <c r="AC17" s="31">
        <v>7</v>
      </c>
      <c r="AE17">
        <f t="shared" si="0"/>
        <v>21</v>
      </c>
      <c r="AF17">
        <f t="shared" si="1"/>
        <v>0</v>
      </c>
      <c r="AG17">
        <f t="shared" si="2"/>
        <v>0</v>
      </c>
      <c r="AH17">
        <f t="shared" si="3"/>
        <v>0</v>
      </c>
      <c r="AI17">
        <f t="shared" si="9"/>
        <v>21</v>
      </c>
      <c r="AK17" t="s">
        <v>724</v>
      </c>
      <c r="AL17" s="43">
        <f t="shared" si="5"/>
        <v>0</v>
      </c>
      <c r="AM17" s="43">
        <f t="shared" si="6"/>
        <v>1</v>
      </c>
      <c r="AN17" s="43">
        <f t="shared" si="7"/>
        <v>20</v>
      </c>
      <c r="AO17" s="43">
        <f t="shared" si="8"/>
        <v>0</v>
      </c>
    </row>
    <row r="18" spans="1:41" x14ac:dyDescent="0.25">
      <c r="A18" s="55" t="s">
        <v>880</v>
      </c>
      <c r="B18" s="55" t="s">
        <v>881</v>
      </c>
      <c r="C18" s="30" t="s">
        <v>868</v>
      </c>
      <c r="D18" s="38">
        <v>-1</v>
      </c>
      <c r="E18" s="38" t="s">
        <v>9</v>
      </c>
      <c r="F18" s="38">
        <v>-10</v>
      </c>
      <c r="G18" s="38" t="s">
        <v>9</v>
      </c>
      <c r="H18" s="38" t="s">
        <v>9</v>
      </c>
      <c r="I18" s="38">
        <v>0</v>
      </c>
      <c r="J18" s="38" t="s">
        <v>9</v>
      </c>
      <c r="K18" s="38">
        <v>-9</v>
      </c>
      <c r="L18" s="38">
        <v>4</v>
      </c>
      <c r="M18" s="38" t="s">
        <v>9</v>
      </c>
      <c r="N18" s="38">
        <v>5</v>
      </c>
      <c r="O18" s="38">
        <v>-3</v>
      </c>
      <c r="P18" s="38">
        <v>-3</v>
      </c>
      <c r="Q18" s="38">
        <v>2</v>
      </c>
      <c r="R18" s="38">
        <v>7</v>
      </c>
      <c r="S18" s="38">
        <v>6</v>
      </c>
      <c r="T18" s="38" t="s">
        <v>9</v>
      </c>
      <c r="U18" s="38" t="s">
        <v>9</v>
      </c>
      <c r="V18" s="38" t="s">
        <v>9</v>
      </c>
      <c r="W18" s="38" t="s">
        <v>9</v>
      </c>
      <c r="X18" s="38" t="s">
        <v>9</v>
      </c>
      <c r="Y18" s="56">
        <v>-2</v>
      </c>
      <c r="Z18" s="31">
        <v>11</v>
      </c>
      <c r="AA18" s="31">
        <v>5</v>
      </c>
      <c r="AB18" s="31">
        <v>1</v>
      </c>
      <c r="AC18" s="31">
        <v>5</v>
      </c>
      <c r="AE18">
        <f t="shared" si="0"/>
        <v>1</v>
      </c>
      <c r="AF18">
        <f t="shared" si="1"/>
        <v>0</v>
      </c>
      <c r="AG18">
        <f t="shared" si="2"/>
        <v>7</v>
      </c>
      <c r="AH18">
        <f t="shared" si="3"/>
        <v>3</v>
      </c>
      <c r="AI18">
        <f t="shared" si="9"/>
        <v>11</v>
      </c>
      <c r="AK18" t="s">
        <v>868</v>
      </c>
      <c r="AL18" s="43">
        <f t="shared" si="5"/>
        <v>0</v>
      </c>
      <c r="AM18" s="43">
        <f t="shared" si="6"/>
        <v>0</v>
      </c>
      <c r="AN18" s="43">
        <f t="shared" si="7"/>
        <v>0</v>
      </c>
      <c r="AO18" s="43">
        <f t="shared" si="8"/>
        <v>11</v>
      </c>
    </row>
    <row r="19" spans="1:41" x14ac:dyDescent="0.25">
      <c r="A19" s="54" t="s">
        <v>437</v>
      </c>
      <c r="B19" s="54" t="s">
        <v>744</v>
      </c>
      <c r="C19" s="30" t="s">
        <v>725</v>
      </c>
      <c r="D19" s="38">
        <v>-7</v>
      </c>
      <c r="E19" s="38">
        <v>-10</v>
      </c>
      <c r="F19" s="38">
        <v>3</v>
      </c>
      <c r="G19" s="38">
        <v>-7</v>
      </c>
      <c r="H19" s="38" t="s">
        <v>9</v>
      </c>
      <c r="I19" s="38" t="s">
        <v>9</v>
      </c>
      <c r="J19" s="38">
        <v>-12</v>
      </c>
      <c r="K19" s="38">
        <v>0</v>
      </c>
      <c r="L19" s="38">
        <v>-8</v>
      </c>
      <c r="M19" s="38">
        <v>-8</v>
      </c>
      <c r="N19" s="38">
        <v>-9</v>
      </c>
      <c r="O19" s="38">
        <v>22</v>
      </c>
      <c r="P19" s="38">
        <v>-3</v>
      </c>
      <c r="Q19" s="38" t="s">
        <v>9</v>
      </c>
      <c r="R19" s="38">
        <v>-15</v>
      </c>
      <c r="S19" s="38">
        <v>-8</v>
      </c>
      <c r="T19" s="38">
        <v>-14</v>
      </c>
      <c r="U19" s="38">
        <v>-19</v>
      </c>
      <c r="V19" s="38" t="s">
        <v>9</v>
      </c>
      <c r="W19" s="38" t="s">
        <v>9</v>
      </c>
      <c r="X19" s="38" t="s">
        <v>9</v>
      </c>
      <c r="Y19" s="56">
        <v>-95</v>
      </c>
      <c r="Z19" s="31">
        <v>15</v>
      </c>
      <c r="AA19" s="31">
        <v>2</v>
      </c>
      <c r="AB19" s="31">
        <v>1</v>
      </c>
      <c r="AC19" s="31">
        <v>12</v>
      </c>
      <c r="AE19">
        <f t="shared" si="0"/>
        <v>1</v>
      </c>
      <c r="AF19">
        <f t="shared" si="1"/>
        <v>4</v>
      </c>
      <c r="AG19">
        <f t="shared" si="2"/>
        <v>8</v>
      </c>
      <c r="AH19">
        <f t="shared" si="3"/>
        <v>2</v>
      </c>
      <c r="AI19">
        <f t="shared" si="9"/>
        <v>15</v>
      </c>
      <c r="AK19" t="s">
        <v>725</v>
      </c>
      <c r="AL19" s="43">
        <f t="shared" si="5"/>
        <v>0</v>
      </c>
      <c r="AM19" s="43">
        <f t="shared" si="6"/>
        <v>0</v>
      </c>
      <c r="AN19" s="43">
        <f t="shared" si="7"/>
        <v>0</v>
      </c>
      <c r="AO19" s="43">
        <f t="shared" si="8"/>
        <v>15</v>
      </c>
    </row>
    <row r="20" spans="1:41" x14ac:dyDescent="0.25">
      <c r="A20" s="54" t="s">
        <v>89</v>
      </c>
      <c r="B20" s="54" t="s">
        <v>675</v>
      </c>
      <c r="C20" s="30" t="s">
        <v>697</v>
      </c>
      <c r="D20" s="38">
        <v>2</v>
      </c>
      <c r="E20" s="38">
        <v>0</v>
      </c>
      <c r="F20" s="38">
        <v>11</v>
      </c>
      <c r="G20" s="38">
        <v>21</v>
      </c>
      <c r="H20" s="38">
        <v>8</v>
      </c>
      <c r="I20" s="38">
        <v>6</v>
      </c>
      <c r="J20" s="38">
        <v>-4</v>
      </c>
      <c r="K20" s="38">
        <v>8</v>
      </c>
      <c r="L20" s="38">
        <v>11</v>
      </c>
      <c r="M20" s="38">
        <v>13</v>
      </c>
      <c r="N20" s="38">
        <v>20</v>
      </c>
      <c r="O20" s="38">
        <v>8</v>
      </c>
      <c r="P20" s="38">
        <v>-6</v>
      </c>
      <c r="Q20" s="38">
        <v>-20</v>
      </c>
      <c r="R20" s="38">
        <v>14</v>
      </c>
      <c r="S20" s="38">
        <v>3</v>
      </c>
      <c r="T20" s="38">
        <v>2</v>
      </c>
      <c r="U20" s="38">
        <v>15</v>
      </c>
      <c r="V20" s="38">
        <v>-5</v>
      </c>
      <c r="W20" s="38">
        <v>-6</v>
      </c>
      <c r="X20" s="38">
        <v>0</v>
      </c>
      <c r="Y20" s="56">
        <v>101</v>
      </c>
      <c r="Z20" s="31">
        <v>21</v>
      </c>
      <c r="AA20" s="31">
        <v>14</v>
      </c>
      <c r="AB20" s="31">
        <v>2</v>
      </c>
      <c r="AC20" s="31">
        <v>5</v>
      </c>
      <c r="AE20">
        <f t="shared" si="0"/>
        <v>20</v>
      </c>
      <c r="AF20">
        <f t="shared" si="1"/>
        <v>1</v>
      </c>
      <c r="AG20">
        <f t="shared" si="2"/>
        <v>0</v>
      </c>
      <c r="AH20">
        <f t="shared" si="3"/>
        <v>0</v>
      </c>
      <c r="AI20">
        <f t="shared" si="9"/>
        <v>21</v>
      </c>
      <c r="AK20" t="s">
        <v>697</v>
      </c>
      <c r="AL20" s="43">
        <f t="shared" si="5"/>
        <v>2</v>
      </c>
      <c r="AM20" s="43">
        <f t="shared" si="6"/>
        <v>19</v>
      </c>
      <c r="AN20" s="43">
        <f t="shared" si="7"/>
        <v>0</v>
      </c>
      <c r="AO20" s="43">
        <f t="shared" si="8"/>
        <v>0</v>
      </c>
    </row>
    <row r="21" spans="1:41" x14ac:dyDescent="0.25">
      <c r="A21" s="55" t="s">
        <v>40</v>
      </c>
      <c r="B21" s="55" t="s">
        <v>41</v>
      </c>
      <c r="C21" s="30" t="s">
        <v>42</v>
      </c>
      <c r="D21" s="38" t="s">
        <v>9</v>
      </c>
      <c r="E21" s="38" t="s">
        <v>9</v>
      </c>
      <c r="F21" s="38" t="s">
        <v>9</v>
      </c>
      <c r="G21" s="38" t="s">
        <v>9</v>
      </c>
      <c r="H21" s="38" t="s">
        <v>9</v>
      </c>
      <c r="I21" s="38" t="s">
        <v>9</v>
      </c>
      <c r="J21" s="38" t="s">
        <v>9</v>
      </c>
      <c r="K21" s="38" t="s">
        <v>9</v>
      </c>
      <c r="L21" s="38">
        <v>-13</v>
      </c>
      <c r="M21" s="38">
        <v>16</v>
      </c>
      <c r="N21" s="38">
        <v>2</v>
      </c>
      <c r="O21" s="38">
        <v>6</v>
      </c>
      <c r="P21" s="38">
        <v>-1</v>
      </c>
      <c r="Q21" s="38">
        <v>-7</v>
      </c>
      <c r="R21" s="38">
        <v>-6</v>
      </c>
      <c r="S21" s="38">
        <v>0</v>
      </c>
      <c r="T21" s="38">
        <v>-3</v>
      </c>
      <c r="U21" s="38">
        <v>-14</v>
      </c>
      <c r="V21" s="38" t="s">
        <v>9</v>
      </c>
      <c r="W21" s="38" t="s">
        <v>9</v>
      </c>
      <c r="X21" s="38" t="s">
        <v>9</v>
      </c>
      <c r="Y21" s="56">
        <v>-20</v>
      </c>
      <c r="Z21" s="31">
        <v>10</v>
      </c>
      <c r="AA21" s="31">
        <v>3</v>
      </c>
      <c r="AB21" s="31">
        <v>1</v>
      </c>
      <c r="AC21" s="31">
        <v>6</v>
      </c>
      <c r="AE21">
        <f t="shared" si="0"/>
        <v>0</v>
      </c>
      <c r="AF21">
        <f t="shared" si="1"/>
        <v>0</v>
      </c>
      <c r="AG21">
        <f t="shared" si="2"/>
        <v>1</v>
      </c>
      <c r="AH21">
        <f t="shared" si="3"/>
        <v>9</v>
      </c>
      <c r="AI21">
        <f t="shared" si="9"/>
        <v>10</v>
      </c>
      <c r="AK21" t="s">
        <v>42</v>
      </c>
      <c r="AL21" s="43">
        <f t="shared" si="5"/>
        <v>10</v>
      </c>
      <c r="AM21" s="43">
        <f t="shared" si="6"/>
        <v>0</v>
      </c>
      <c r="AN21" s="43">
        <f t="shared" si="7"/>
        <v>0</v>
      </c>
      <c r="AO21" s="43">
        <f t="shared" si="8"/>
        <v>0</v>
      </c>
    </row>
    <row r="22" spans="1:41" x14ac:dyDescent="0.25">
      <c r="A22" s="54" t="s">
        <v>43</v>
      </c>
      <c r="B22" s="54" t="s">
        <v>44</v>
      </c>
      <c r="C22" s="30" t="s">
        <v>45</v>
      </c>
      <c r="D22" s="38">
        <v>-18</v>
      </c>
      <c r="E22" s="38">
        <v>5</v>
      </c>
      <c r="F22" s="38">
        <v>3</v>
      </c>
      <c r="G22" s="38">
        <v>-7</v>
      </c>
      <c r="H22" s="38" t="s">
        <v>9</v>
      </c>
      <c r="I22" s="38" t="s">
        <v>9</v>
      </c>
      <c r="J22" s="38">
        <v>-2</v>
      </c>
      <c r="K22" s="38">
        <v>0</v>
      </c>
      <c r="L22" s="38">
        <v>8</v>
      </c>
      <c r="M22" s="38">
        <v>1</v>
      </c>
      <c r="N22" s="38">
        <v>5</v>
      </c>
      <c r="O22" s="38">
        <v>-3</v>
      </c>
      <c r="P22" s="38">
        <v>6</v>
      </c>
      <c r="Q22" s="38" t="s">
        <v>9</v>
      </c>
      <c r="R22" s="38">
        <v>-15</v>
      </c>
      <c r="S22" s="38">
        <v>-8</v>
      </c>
      <c r="T22" s="38">
        <v>-16</v>
      </c>
      <c r="U22" s="38">
        <v>-19</v>
      </c>
      <c r="V22" s="38" t="s">
        <v>9</v>
      </c>
      <c r="W22" s="38" t="s">
        <v>9</v>
      </c>
      <c r="X22" s="38" t="s">
        <v>9</v>
      </c>
      <c r="Y22" s="56">
        <v>-60</v>
      </c>
      <c r="Z22" s="31">
        <v>15</v>
      </c>
      <c r="AA22" s="31">
        <v>6</v>
      </c>
      <c r="AB22" s="31">
        <v>1</v>
      </c>
      <c r="AC22" s="31">
        <v>8</v>
      </c>
      <c r="AE22">
        <f t="shared" si="0"/>
        <v>3</v>
      </c>
      <c r="AF22">
        <f t="shared" si="1"/>
        <v>4</v>
      </c>
      <c r="AG22">
        <f t="shared" si="2"/>
        <v>4</v>
      </c>
      <c r="AH22">
        <f t="shared" si="3"/>
        <v>4</v>
      </c>
      <c r="AI22">
        <f t="shared" si="9"/>
        <v>15</v>
      </c>
      <c r="AK22" t="s">
        <v>45</v>
      </c>
      <c r="AL22" s="43">
        <f t="shared" si="5"/>
        <v>0</v>
      </c>
      <c r="AM22" s="43">
        <f t="shared" si="6"/>
        <v>0</v>
      </c>
      <c r="AN22" s="43">
        <f t="shared" si="7"/>
        <v>0</v>
      </c>
      <c r="AO22" s="43">
        <f t="shared" si="8"/>
        <v>15</v>
      </c>
    </row>
    <row r="23" spans="1:41" x14ac:dyDescent="0.25">
      <c r="A23" s="54" t="s">
        <v>895</v>
      </c>
      <c r="B23" s="54" t="s">
        <v>896</v>
      </c>
      <c r="C23" s="30" t="s">
        <v>878</v>
      </c>
      <c r="D23" s="38">
        <v>14</v>
      </c>
      <c r="E23" s="38">
        <v>10</v>
      </c>
      <c r="F23" s="38">
        <v>11</v>
      </c>
      <c r="G23" s="38">
        <v>24</v>
      </c>
      <c r="H23" s="38">
        <v>3</v>
      </c>
      <c r="I23" s="38">
        <v>8</v>
      </c>
      <c r="J23" s="38">
        <v>8</v>
      </c>
      <c r="K23" s="38">
        <v>-1</v>
      </c>
      <c r="L23" s="38">
        <v>17</v>
      </c>
      <c r="M23" s="38">
        <v>9</v>
      </c>
      <c r="N23" s="38">
        <v>-13</v>
      </c>
      <c r="O23" s="38">
        <v>3</v>
      </c>
      <c r="P23" s="38">
        <v>7</v>
      </c>
      <c r="Q23" s="38">
        <v>30</v>
      </c>
      <c r="R23" s="38">
        <v>19</v>
      </c>
      <c r="S23" s="38">
        <v>-18</v>
      </c>
      <c r="T23" s="38">
        <v>1</v>
      </c>
      <c r="U23" s="38">
        <v>11</v>
      </c>
      <c r="V23" s="38" t="s">
        <v>9</v>
      </c>
      <c r="W23" s="38">
        <v>14</v>
      </c>
      <c r="X23" s="38">
        <v>6</v>
      </c>
      <c r="Y23" s="56">
        <v>163</v>
      </c>
      <c r="Z23" s="31">
        <v>20</v>
      </c>
      <c r="AA23" s="31">
        <v>17</v>
      </c>
      <c r="AB23" s="31">
        <v>0</v>
      </c>
      <c r="AC23" s="31">
        <v>3</v>
      </c>
      <c r="AE23">
        <f t="shared" si="0"/>
        <v>20</v>
      </c>
      <c r="AF23">
        <f t="shared" si="1"/>
        <v>0</v>
      </c>
      <c r="AG23">
        <f t="shared" si="2"/>
        <v>0</v>
      </c>
      <c r="AH23">
        <f t="shared" si="3"/>
        <v>0</v>
      </c>
      <c r="AI23">
        <f t="shared" si="9"/>
        <v>20</v>
      </c>
      <c r="AK23" t="s">
        <v>878</v>
      </c>
      <c r="AL23" s="43">
        <f t="shared" si="5"/>
        <v>0</v>
      </c>
      <c r="AM23" s="43">
        <f t="shared" si="6"/>
        <v>0</v>
      </c>
      <c r="AN23" s="43">
        <f t="shared" si="7"/>
        <v>20</v>
      </c>
      <c r="AO23" s="43">
        <f t="shared" si="8"/>
        <v>0</v>
      </c>
    </row>
    <row r="24" spans="1:41" x14ac:dyDescent="0.25">
      <c r="A24" s="54" t="s">
        <v>171</v>
      </c>
      <c r="B24" s="54" t="s">
        <v>577</v>
      </c>
      <c r="C24" s="30" t="s">
        <v>562</v>
      </c>
      <c r="D24" s="38">
        <v>0</v>
      </c>
      <c r="E24" s="38" t="s">
        <v>9</v>
      </c>
      <c r="F24" s="38">
        <v>-10</v>
      </c>
      <c r="G24" s="38" t="s">
        <v>9</v>
      </c>
      <c r="H24" s="38" t="s">
        <v>9</v>
      </c>
      <c r="I24" s="38" t="s">
        <v>9</v>
      </c>
      <c r="J24" s="38">
        <v>-12</v>
      </c>
      <c r="K24" s="38">
        <v>0</v>
      </c>
      <c r="L24" s="38" t="s">
        <v>9</v>
      </c>
      <c r="M24" s="38">
        <v>-6</v>
      </c>
      <c r="N24" s="38" t="s">
        <v>9</v>
      </c>
      <c r="O24" s="38" t="s">
        <v>9</v>
      </c>
      <c r="P24" s="38" t="s">
        <v>9</v>
      </c>
      <c r="Q24" s="38" t="s">
        <v>9</v>
      </c>
      <c r="R24" s="38" t="s">
        <v>9</v>
      </c>
      <c r="S24" s="38" t="s">
        <v>9</v>
      </c>
      <c r="T24" s="38" t="s">
        <v>9</v>
      </c>
      <c r="U24" s="38" t="s">
        <v>9</v>
      </c>
      <c r="V24" s="38" t="s">
        <v>9</v>
      </c>
      <c r="W24" s="38" t="s">
        <v>9</v>
      </c>
      <c r="X24" s="38" t="s">
        <v>9</v>
      </c>
      <c r="Y24" s="56">
        <v>-28</v>
      </c>
      <c r="Z24" s="31">
        <v>5</v>
      </c>
      <c r="AA24" s="31">
        <v>0</v>
      </c>
      <c r="AB24" s="31">
        <v>2</v>
      </c>
      <c r="AC24" s="31">
        <v>3</v>
      </c>
      <c r="AE24">
        <f t="shared" si="0"/>
        <v>4</v>
      </c>
      <c r="AF24">
        <f t="shared" si="1"/>
        <v>1</v>
      </c>
      <c r="AG24">
        <f t="shared" si="2"/>
        <v>0</v>
      </c>
      <c r="AH24">
        <f t="shared" si="3"/>
        <v>0</v>
      </c>
      <c r="AI24">
        <f t="shared" si="9"/>
        <v>5</v>
      </c>
      <c r="AK24" t="s">
        <v>562</v>
      </c>
      <c r="AL24" s="43">
        <f t="shared" si="5"/>
        <v>0</v>
      </c>
      <c r="AM24" s="43">
        <f t="shared" si="6"/>
        <v>0</v>
      </c>
      <c r="AN24" s="43">
        <f t="shared" si="7"/>
        <v>0</v>
      </c>
      <c r="AO24" s="43">
        <f t="shared" si="8"/>
        <v>5</v>
      </c>
    </row>
    <row r="25" spans="1:41" x14ac:dyDescent="0.25">
      <c r="A25" s="55" t="s">
        <v>380</v>
      </c>
      <c r="B25" s="55" t="s">
        <v>379</v>
      </c>
      <c r="C25" s="30" t="s">
        <v>395</v>
      </c>
      <c r="D25" s="38" t="s">
        <v>9</v>
      </c>
      <c r="E25" s="38" t="s">
        <v>9</v>
      </c>
      <c r="F25" s="38" t="s">
        <v>9</v>
      </c>
      <c r="G25" s="38" t="s">
        <v>9</v>
      </c>
      <c r="H25" s="38" t="s">
        <v>9</v>
      </c>
      <c r="I25" s="38" t="s">
        <v>9</v>
      </c>
      <c r="J25" s="38" t="s">
        <v>9</v>
      </c>
      <c r="K25" s="38">
        <v>-2</v>
      </c>
      <c r="L25" s="38" t="s">
        <v>9</v>
      </c>
      <c r="M25" s="38" t="s">
        <v>9</v>
      </c>
      <c r="N25" s="38" t="s">
        <v>9</v>
      </c>
      <c r="O25" s="38" t="s">
        <v>9</v>
      </c>
      <c r="P25" s="38" t="s">
        <v>9</v>
      </c>
      <c r="Q25" s="38" t="s">
        <v>9</v>
      </c>
      <c r="R25" s="38" t="s">
        <v>9</v>
      </c>
      <c r="S25" s="38" t="s">
        <v>9</v>
      </c>
      <c r="T25" s="38">
        <v>7</v>
      </c>
      <c r="U25" s="38">
        <v>45</v>
      </c>
      <c r="V25" s="38" t="s">
        <v>9</v>
      </c>
      <c r="W25" s="38" t="s">
        <v>9</v>
      </c>
      <c r="X25" s="38" t="s">
        <v>9</v>
      </c>
      <c r="Y25" s="56">
        <v>50</v>
      </c>
      <c r="Z25" s="31">
        <v>3</v>
      </c>
      <c r="AA25" s="31">
        <v>2</v>
      </c>
      <c r="AB25" s="31">
        <v>0</v>
      </c>
      <c r="AC25" s="31">
        <v>1</v>
      </c>
      <c r="AE25">
        <f t="shared" si="0"/>
        <v>0</v>
      </c>
      <c r="AF25">
        <f t="shared" si="1"/>
        <v>0</v>
      </c>
      <c r="AG25">
        <f t="shared" si="2"/>
        <v>3</v>
      </c>
      <c r="AH25">
        <f t="shared" si="3"/>
        <v>0</v>
      </c>
      <c r="AI25">
        <f t="shared" si="9"/>
        <v>3</v>
      </c>
      <c r="AK25" t="s">
        <v>395</v>
      </c>
      <c r="AL25" s="43">
        <f t="shared" si="5"/>
        <v>0</v>
      </c>
      <c r="AM25" s="43">
        <f t="shared" si="6"/>
        <v>0</v>
      </c>
      <c r="AN25" s="43">
        <f t="shared" si="7"/>
        <v>3</v>
      </c>
      <c r="AO25" s="43">
        <f t="shared" si="8"/>
        <v>0</v>
      </c>
    </row>
    <row r="26" spans="1:41" x14ac:dyDescent="0.25">
      <c r="A26" s="54" t="s">
        <v>58</v>
      </c>
      <c r="B26" s="54" t="s">
        <v>670</v>
      </c>
      <c r="C26" s="30" t="s">
        <v>628</v>
      </c>
      <c r="D26" s="38">
        <v>9</v>
      </c>
      <c r="E26" s="38">
        <v>-10</v>
      </c>
      <c r="F26" s="38">
        <v>-5</v>
      </c>
      <c r="G26" s="38">
        <v>-19</v>
      </c>
      <c r="H26" s="38">
        <v>-7</v>
      </c>
      <c r="I26" s="38">
        <v>10</v>
      </c>
      <c r="J26" s="38">
        <v>-1</v>
      </c>
      <c r="K26" s="38">
        <v>-9</v>
      </c>
      <c r="L26" s="38">
        <v>4</v>
      </c>
      <c r="M26" s="38">
        <v>-9</v>
      </c>
      <c r="N26" s="38">
        <v>-2</v>
      </c>
      <c r="O26" s="38">
        <v>4</v>
      </c>
      <c r="P26" s="38">
        <v>0</v>
      </c>
      <c r="Q26" s="38">
        <v>4</v>
      </c>
      <c r="R26" s="38">
        <v>-14</v>
      </c>
      <c r="S26" s="38">
        <v>-10</v>
      </c>
      <c r="T26" s="38">
        <v>1</v>
      </c>
      <c r="U26" s="38">
        <v>-10</v>
      </c>
      <c r="V26" s="38" t="s">
        <v>9</v>
      </c>
      <c r="W26" s="38" t="s">
        <v>9</v>
      </c>
      <c r="X26" s="38" t="s">
        <v>9</v>
      </c>
      <c r="Y26" s="56">
        <v>-64</v>
      </c>
      <c r="Z26" s="31">
        <v>18</v>
      </c>
      <c r="AA26" s="31">
        <v>6</v>
      </c>
      <c r="AB26" s="31">
        <v>1</v>
      </c>
      <c r="AC26" s="31">
        <v>11</v>
      </c>
      <c r="AE26">
        <f t="shared" si="0"/>
        <v>12</v>
      </c>
      <c r="AF26">
        <f t="shared" si="1"/>
        <v>4</v>
      </c>
      <c r="AG26">
        <f t="shared" si="2"/>
        <v>2</v>
      </c>
      <c r="AH26">
        <f t="shared" si="3"/>
        <v>0</v>
      </c>
      <c r="AI26">
        <f t="shared" si="9"/>
        <v>18</v>
      </c>
      <c r="AK26" t="s">
        <v>628</v>
      </c>
      <c r="AL26" s="43">
        <f t="shared" si="5"/>
        <v>0</v>
      </c>
      <c r="AM26" s="43">
        <f t="shared" si="6"/>
        <v>0</v>
      </c>
      <c r="AN26" s="43">
        <f t="shared" si="7"/>
        <v>4</v>
      </c>
      <c r="AO26" s="43">
        <f t="shared" si="8"/>
        <v>14</v>
      </c>
    </row>
    <row r="27" spans="1:41" x14ac:dyDescent="0.25">
      <c r="A27" s="54" t="s">
        <v>86</v>
      </c>
      <c r="B27" s="54" t="s">
        <v>746</v>
      </c>
      <c r="C27" s="30" t="s">
        <v>740</v>
      </c>
      <c r="D27" s="38" t="s">
        <v>9</v>
      </c>
      <c r="E27" s="38" t="s">
        <v>9</v>
      </c>
      <c r="F27" s="38" t="s">
        <v>9</v>
      </c>
      <c r="G27" s="38" t="s">
        <v>9</v>
      </c>
      <c r="H27" s="38" t="s">
        <v>9</v>
      </c>
      <c r="I27" s="38" t="s">
        <v>9</v>
      </c>
      <c r="J27" s="38" t="s">
        <v>9</v>
      </c>
      <c r="K27" s="38" t="s">
        <v>9</v>
      </c>
      <c r="L27" s="38" t="s">
        <v>9</v>
      </c>
      <c r="M27" s="38" t="s">
        <v>9</v>
      </c>
      <c r="N27" s="38">
        <v>-12</v>
      </c>
      <c r="O27" s="38" t="s">
        <v>9</v>
      </c>
      <c r="P27" s="38" t="s">
        <v>9</v>
      </c>
      <c r="Q27" s="38" t="s">
        <v>9</v>
      </c>
      <c r="R27" s="38" t="s">
        <v>9</v>
      </c>
      <c r="S27" s="38" t="s">
        <v>9</v>
      </c>
      <c r="T27" s="38" t="s">
        <v>9</v>
      </c>
      <c r="U27" s="38" t="s">
        <v>9</v>
      </c>
      <c r="V27" s="38" t="s">
        <v>9</v>
      </c>
      <c r="W27" s="38" t="s">
        <v>9</v>
      </c>
      <c r="X27" s="38" t="s">
        <v>9</v>
      </c>
      <c r="Y27" s="56">
        <v>-12</v>
      </c>
      <c r="Z27" s="31">
        <v>1</v>
      </c>
      <c r="AA27" s="31">
        <v>0</v>
      </c>
      <c r="AB27" s="31">
        <v>0</v>
      </c>
      <c r="AC27" s="31">
        <v>1</v>
      </c>
      <c r="AE27">
        <f t="shared" si="0"/>
        <v>0</v>
      </c>
      <c r="AF27">
        <f t="shared" si="1"/>
        <v>0</v>
      </c>
      <c r="AG27">
        <f t="shared" si="2"/>
        <v>1</v>
      </c>
      <c r="AH27">
        <f t="shared" si="3"/>
        <v>0</v>
      </c>
      <c r="AI27">
        <f t="shared" si="9"/>
        <v>1</v>
      </c>
      <c r="AK27" t="s">
        <v>740</v>
      </c>
      <c r="AL27" s="43">
        <f t="shared" si="5"/>
        <v>0</v>
      </c>
      <c r="AM27" s="43">
        <f t="shared" si="6"/>
        <v>0</v>
      </c>
      <c r="AN27" s="43">
        <f t="shared" si="7"/>
        <v>0</v>
      </c>
      <c r="AO27" s="43">
        <f t="shared" si="8"/>
        <v>1</v>
      </c>
    </row>
    <row r="28" spans="1:41" x14ac:dyDescent="0.25">
      <c r="A28" s="54" t="s">
        <v>50</v>
      </c>
      <c r="B28" s="54" t="s">
        <v>51</v>
      </c>
      <c r="C28" s="30" t="s">
        <v>52</v>
      </c>
      <c r="D28" s="38">
        <v>3</v>
      </c>
      <c r="E28" s="38">
        <v>0</v>
      </c>
      <c r="F28" s="38">
        <v>14</v>
      </c>
      <c r="G28" s="38">
        <v>-10</v>
      </c>
      <c r="H28" s="38">
        <v>-11</v>
      </c>
      <c r="I28" s="38">
        <v>13</v>
      </c>
      <c r="J28" s="38">
        <v>0</v>
      </c>
      <c r="K28" s="38">
        <v>-12</v>
      </c>
      <c r="L28" s="38">
        <v>4</v>
      </c>
      <c r="M28" s="38">
        <v>34</v>
      </c>
      <c r="N28" s="38">
        <v>8</v>
      </c>
      <c r="O28" s="38">
        <v>-2</v>
      </c>
      <c r="P28" s="38">
        <v>-11</v>
      </c>
      <c r="Q28" s="38">
        <v>-9</v>
      </c>
      <c r="R28" s="38">
        <v>-5</v>
      </c>
      <c r="S28" s="38">
        <v>3</v>
      </c>
      <c r="T28" s="38">
        <v>2</v>
      </c>
      <c r="U28" s="38">
        <v>-8</v>
      </c>
      <c r="V28" s="38" t="s">
        <v>9</v>
      </c>
      <c r="W28" s="38" t="s">
        <v>9</v>
      </c>
      <c r="X28" s="38" t="s">
        <v>9</v>
      </c>
      <c r="Y28" s="56">
        <v>13</v>
      </c>
      <c r="Z28" s="31">
        <v>18</v>
      </c>
      <c r="AA28" s="31">
        <v>8</v>
      </c>
      <c r="AB28" s="31">
        <v>2</v>
      </c>
      <c r="AC28" s="31">
        <v>8</v>
      </c>
      <c r="AE28">
        <f t="shared" si="0"/>
        <v>0</v>
      </c>
      <c r="AF28">
        <f t="shared" si="1"/>
        <v>0</v>
      </c>
      <c r="AG28">
        <f t="shared" si="2"/>
        <v>0</v>
      </c>
      <c r="AH28">
        <f t="shared" si="3"/>
        <v>18</v>
      </c>
      <c r="AI28">
        <f t="shared" si="9"/>
        <v>18</v>
      </c>
      <c r="AK28" t="s">
        <v>52</v>
      </c>
      <c r="AL28" s="43">
        <f t="shared" si="5"/>
        <v>18</v>
      </c>
      <c r="AM28" s="43">
        <f t="shared" si="6"/>
        <v>0</v>
      </c>
      <c r="AN28" s="43">
        <f t="shared" si="7"/>
        <v>0</v>
      </c>
      <c r="AO28" s="43">
        <f t="shared" si="8"/>
        <v>0</v>
      </c>
    </row>
    <row r="29" spans="1:41" x14ac:dyDescent="0.25">
      <c r="A29" s="55" t="s">
        <v>53</v>
      </c>
      <c r="B29" s="55" t="s">
        <v>51</v>
      </c>
      <c r="C29" s="30" t="s">
        <v>54</v>
      </c>
      <c r="D29" s="38">
        <v>11</v>
      </c>
      <c r="E29" s="38">
        <v>9</v>
      </c>
      <c r="F29" s="38">
        <v>5</v>
      </c>
      <c r="G29" s="38">
        <v>1</v>
      </c>
      <c r="H29" s="38">
        <v>-3</v>
      </c>
      <c r="I29" s="38">
        <v>16</v>
      </c>
      <c r="J29" s="38">
        <v>-4</v>
      </c>
      <c r="K29" s="38">
        <v>8</v>
      </c>
      <c r="L29" s="38">
        <v>11</v>
      </c>
      <c r="M29" s="38">
        <v>13</v>
      </c>
      <c r="N29" s="38">
        <v>20</v>
      </c>
      <c r="O29" s="38">
        <v>8</v>
      </c>
      <c r="P29" s="38">
        <v>-11</v>
      </c>
      <c r="Q29" s="38">
        <v>-6</v>
      </c>
      <c r="R29" s="38">
        <v>14</v>
      </c>
      <c r="S29" s="38">
        <v>0</v>
      </c>
      <c r="T29" s="38" t="s">
        <v>9</v>
      </c>
      <c r="U29" s="38">
        <v>15</v>
      </c>
      <c r="V29" s="38">
        <v>-5</v>
      </c>
      <c r="W29" s="38">
        <v>-6</v>
      </c>
      <c r="X29" s="38">
        <v>0</v>
      </c>
      <c r="Y29" s="56">
        <v>96</v>
      </c>
      <c r="Z29" s="31">
        <v>20</v>
      </c>
      <c r="AA29" s="31">
        <v>12</v>
      </c>
      <c r="AB29" s="31">
        <v>2</v>
      </c>
      <c r="AC29" s="31">
        <v>6</v>
      </c>
      <c r="AE29">
        <f t="shared" si="0"/>
        <v>0</v>
      </c>
      <c r="AF29">
        <f t="shared" si="1"/>
        <v>6</v>
      </c>
      <c r="AG29">
        <f t="shared" si="2"/>
        <v>14</v>
      </c>
      <c r="AH29">
        <f t="shared" si="3"/>
        <v>0</v>
      </c>
      <c r="AI29">
        <f t="shared" si="9"/>
        <v>20</v>
      </c>
      <c r="AK29" t="s">
        <v>54</v>
      </c>
      <c r="AL29" s="43">
        <f t="shared" si="5"/>
        <v>0</v>
      </c>
      <c r="AM29" s="43">
        <f t="shared" si="6"/>
        <v>19</v>
      </c>
      <c r="AN29" s="43">
        <f t="shared" si="7"/>
        <v>1</v>
      </c>
      <c r="AO29" s="43">
        <f t="shared" si="8"/>
        <v>0</v>
      </c>
    </row>
    <row r="30" spans="1:41" x14ac:dyDescent="0.25">
      <c r="A30" s="54" t="s">
        <v>32</v>
      </c>
      <c r="B30" s="54" t="s">
        <v>381</v>
      </c>
      <c r="C30" s="30" t="s">
        <v>396</v>
      </c>
      <c r="D30" s="38">
        <v>11</v>
      </c>
      <c r="E30" s="38">
        <v>10</v>
      </c>
      <c r="F30" s="38">
        <v>5</v>
      </c>
      <c r="G30" s="38">
        <v>1</v>
      </c>
      <c r="H30" s="38">
        <v>-3</v>
      </c>
      <c r="I30" s="38">
        <v>16</v>
      </c>
      <c r="J30" s="38">
        <v>8</v>
      </c>
      <c r="K30" s="38">
        <v>10</v>
      </c>
      <c r="L30" s="38">
        <v>13</v>
      </c>
      <c r="M30" s="38">
        <v>-11</v>
      </c>
      <c r="N30" s="38">
        <v>0</v>
      </c>
      <c r="O30" s="38">
        <v>-17</v>
      </c>
      <c r="P30" s="38">
        <v>-10</v>
      </c>
      <c r="Q30" s="38">
        <v>-6</v>
      </c>
      <c r="R30" s="38">
        <v>-3</v>
      </c>
      <c r="S30" s="38">
        <v>10</v>
      </c>
      <c r="T30" s="38">
        <v>-3</v>
      </c>
      <c r="U30" s="38">
        <v>6</v>
      </c>
      <c r="V30" s="38">
        <v>9</v>
      </c>
      <c r="W30" s="38">
        <v>3</v>
      </c>
      <c r="X30" s="38">
        <v>4</v>
      </c>
      <c r="Y30" s="56">
        <v>53</v>
      </c>
      <c r="Z30" s="31">
        <v>21</v>
      </c>
      <c r="AA30" s="31">
        <v>13</v>
      </c>
      <c r="AB30" s="31">
        <v>1</v>
      </c>
      <c r="AC30" s="31">
        <v>7</v>
      </c>
      <c r="AE30">
        <f t="shared" si="0"/>
        <v>0</v>
      </c>
      <c r="AF30">
        <f t="shared" si="1"/>
        <v>0</v>
      </c>
      <c r="AG30">
        <f t="shared" si="2"/>
        <v>0</v>
      </c>
      <c r="AH30">
        <f t="shared" si="3"/>
        <v>21</v>
      </c>
      <c r="AI30">
        <f t="shared" si="9"/>
        <v>21</v>
      </c>
      <c r="AK30" t="s">
        <v>396</v>
      </c>
      <c r="AL30" s="43">
        <f t="shared" si="5"/>
        <v>0</v>
      </c>
      <c r="AM30" s="43">
        <f t="shared" si="6"/>
        <v>21</v>
      </c>
      <c r="AN30" s="43">
        <f t="shared" si="7"/>
        <v>0</v>
      </c>
      <c r="AO30" s="43">
        <f t="shared" si="8"/>
        <v>0</v>
      </c>
    </row>
    <row r="31" spans="1:41" x14ac:dyDescent="0.25">
      <c r="A31" s="54" t="s">
        <v>58</v>
      </c>
      <c r="B31" s="55" t="s">
        <v>59</v>
      </c>
      <c r="C31" s="30" t="s">
        <v>60</v>
      </c>
      <c r="D31" s="38" t="s">
        <v>9</v>
      </c>
      <c r="E31" s="38" t="s">
        <v>9</v>
      </c>
      <c r="F31" s="38" t="s">
        <v>9</v>
      </c>
      <c r="G31" s="38" t="s">
        <v>9</v>
      </c>
      <c r="H31" s="38" t="s">
        <v>9</v>
      </c>
      <c r="I31" s="38" t="s">
        <v>9</v>
      </c>
      <c r="J31" s="38" t="s">
        <v>9</v>
      </c>
      <c r="K31" s="38">
        <v>10</v>
      </c>
      <c r="L31" s="38" t="s">
        <v>9</v>
      </c>
      <c r="M31" s="38" t="s">
        <v>9</v>
      </c>
      <c r="N31" s="38" t="s">
        <v>9</v>
      </c>
      <c r="O31" s="38" t="s">
        <v>9</v>
      </c>
      <c r="P31" s="38" t="s">
        <v>9</v>
      </c>
      <c r="Q31" s="38" t="s">
        <v>9</v>
      </c>
      <c r="R31" s="38" t="s">
        <v>9</v>
      </c>
      <c r="S31" s="38" t="s">
        <v>9</v>
      </c>
      <c r="T31" s="38" t="s">
        <v>9</v>
      </c>
      <c r="U31" s="38" t="s">
        <v>9</v>
      </c>
      <c r="V31" s="38" t="s">
        <v>9</v>
      </c>
      <c r="W31" s="38" t="s">
        <v>9</v>
      </c>
      <c r="X31" s="38" t="s">
        <v>9</v>
      </c>
      <c r="Y31" s="56">
        <v>10</v>
      </c>
      <c r="Z31" s="31">
        <v>1</v>
      </c>
      <c r="AA31" s="31">
        <v>1</v>
      </c>
      <c r="AB31" s="31">
        <v>0</v>
      </c>
      <c r="AC31" s="31">
        <v>0</v>
      </c>
      <c r="AE31">
        <f t="shared" si="0"/>
        <v>0</v>
      </c>
      <c r="AF31">
        <f t="shared" si="1"/>
        <v>0</v>
      </c>
      <c r="AG31">
        <f t="shared" si="2"/>
        <v>0</v>
      </c>
      <c r="AH31">
        <f t="shared" si="3"/>
        <v>1</v>
      </c>
      <c r="AI31">
        <f t="shared" si="9"/>
        <v>1</v>
      </c>
      <c r="AK31" t="s">
        <v>60</v>
      </c>
      <c r="AL31" s="43">
        <f t="shared" si="5"/>
        <v>0</v>
      </c>
      <c r="AM31" s="43">
        <f t="shared" si="6"/>
        <v>0</v>
      </c>
      <c r="AN31" s="43">
        <f t="shared" si="7"/>
        <v>0</v>
      </c>
      <c r="AO31" s="43">
        <f t="shared" si="8"/>
        <v>1</v>
      </c>
    </row>
    <row r="32" spans="1:41" x14ac:dyDescent="0.25">
      <c r="A32" s="55" t="s">
        <v>383</v>
      </c>
      <c r="B32" s="55" t="s">
        <v>900</v>
      </c>
      <c r="C32" s="30" t="s">
        <v>901</v>
      </c>
      <c r="D32" s="38">
        <v>-1</v>
      </c>
      <c r="E32" s="38">
        <v>10</v>
      </c>
      <c r="F32" s="38" t="s">
        <v>9</v>
      </c>
      <c r="G32" s="38">
        <v>-19</v>
      </c>
      <c r="H32" s="38" t="s">
        <v>9</v>
      </c>
      <c r="I32" s="38">
        <v>12</v>
      </c>
      <c r="J32" s="38">
        <v>16</v>
      </c>
      <c r="K32" s="38">
        <v>-9</v>
      </c>
      <c r="L32" s="38">
        <v>9</v>
      </c>
      <c r="M32" s="38">
        <v>-5</v>
      </c>
      <c r="N32" s="38">
        <v>22</v>
      </c>
      <c r="O32" s="38" t="s">
        <v>9</v>
      </c>
      <c r="P32" s="38">
        <v>-13</v>
      </c>
      <c r="Q32" s="38">
        <v>-6</v>
      </c>
      <c r="R32" s="38">
        <v>-6</v>
      </c>
      <c r="S32" s="38">
        <v>17</v>
      </c>
      <c r="T32" s="38">
        <v>-6</v>
      </c>
      <c r="U32" s="38">
        <v>-2</v>
      </c>
      <c r="V32" s="38" t="s">
        <v>9</v>
      </c>
      <c r="W32" s="38" t="s">
        <v>9</v>
      </c>
      <c r="X32" s="38" t="s">
        <v>9</v>
      </c>
      <c r="Y32" s="56">
        <v>19</v>
      </c>
      <c r="Z32" s="31">
        <v>15</v>
      </c>
      <c r="AA32" s="31">
        <v>6</v>
      </c>
      <c r="AB32" s="31">
        <v>0</v>
      </c>
      <c r="AC32" s="31">
        <v>9</v>
      </c>
      <c r="AE32">
        <f t="shared" si="0"/>
        <v>8</v>
      </c>
      <c r="AF32">
        <f t="shared" si="1"/>
        <v>6</v>
      </c>
      <c r="AG32">
        <f t="shared" si="2"/>
        <v>1</v>
      </c>
      <c r="AH32">
        <f t="shared" si="3"/>
        <v>0</v>
      </c>
      <c r="AI32">
        <f t="shared" si="9"/>
        <v>15</v>
      </c>
      <c r="AK32" t="s">
        <v>901</v>
      </c>
      <c r="AL32" s="43">
        <f t="shared" si="5"/>
        <v>0</v>
      </c>
      <c r="AM32" s="43">
        <f t="shared" si="6"/>
        <v>0</v>
      </c>
      <c r="AN32" s="43">
        <f t="shared" si="7"/>
        <v>0</v>
      </c>
      <c r="AO32" s="43">
        <f t="shared" si="8"/>
        <v>15</v>
      </c>
    </row>
    <row r="33" spans="1:41" x14ac:dyDescent="0.25">
      <c r="A33" s="54" t="s">
        <v>534</v>
      </c>
      <c r="B33" s="54" t="s">
        <v>535</v>
      </c>
      <c r="C33" s="30" t="s">
        <v>494</v>
      </c>
      <c r="D33" s="38">
        <v>14</v>
      </c>
      <c r="E33" s="38">
        <v>10</v>
      </c>
      <c r="F33" s="38">
        <v>11</v>
      </c>
      <c r="G33" s="38">
        <v>24</v>
      </c>
      <c r="H33" s="38">
        <v>3</v>
      </c>
      <c r="I33" s="38">
        <v>8</v>
      </c>
      <c r="J33" s="38">
        <v>8</v>
      </c>
      <c r="K33" s="38">
        <v>-1</v>
      </c>
      <c r="L33" s="38">
        <v>17</v>
      </c>
      <c r="M33" s="38">
        <v>9</v>
      </c>
      <c r="N33" s="38">
        <v>-13</v>
      </c>
      <c r="O33" s="38" t="s">
        <v>9</v>
      </c>
      <c r="P33" s="38">
        <v>7</v>
      </c>
      <c r="Q33" s="38">
        <v>30</v>
      </c>
      <c r="R33" s="38">
        <v>19</v>
      </c>
      <c r="S33" s="38">
        <v>-18</v>
      </c>
      <c r="T33" s="38">
        <v>1</v>
      </c>
      <c r="U33" s="38">
        <v>11</v>
      </c>
      <c r="V33" s="38">
        <v>3</v>
      </c>
      <c r="W33" s="38">
        <v>14</v>
      </c>
      <c r="X33" s="38">
        <v>6</v>
      </c>
      <c r="Y33" s="56">
        <v>163</v>
      </c>
      <c r="Z33" s="31">
        <v>20</v>
      </c>
      <c r="AA33" s="31">
        <v>17</v>
      </c>
      <c r="AB33" s="31">
        <v>0</v>
      </c>
      <c r="AC33" s="31">
        <v>3</v>
      </c>
      <c r="AE33">
        <f t="shared" si="0"/>
        <v>1</v>
      </c>
      <c r="AF33">
        <f t="shared" si="1"/>
        <v>19</v>
      </c>
      <c r="AG33">
        <f t="shared" si="2"/>
        <v>0</v>
      </c>
      <c r="AH33">
        <f t="shared" si="3"/>
        <v>0</v>
      </c>
      <c r="AI33">
        <f t="shared" si="9"/>
        <v>20</v>
      </c>
      <c r="AK33" t="s">
        <v>494</v>
      </c>
      <c r="AL33" s="43">
        <f t="shared" si="5"/>
        <v>0</v>
      </c>
      <c r="AM33" s="43">
        <f t="shared" si="6"/>
        <v>0</v>
      </c>
      <c r="AN33" s="43">
        <f t="shared" si="7"/>
        <v>20</v>
      </c>
      <c r="AO33" s="43">
        <f t="shared" si="8"/>
        <v>0</v>
      </c>
    </row>
    <row r="34" spans="1:41" x14ac:dyDescent="0.25">
      <c r="A34" s="54" t="s">
        <v>924</v>
      </c>
      <c r="B34" s="54" t="s">
        <v>925</v>
      </c>
      <c r="C34" s="30" t="s">
        <v>926</v>
      </c>
      <c r="D34" s="38" t="s">
        <v>9</v>
      </c>
      <c r="E34" s="38" t="s">
        <v>9</v>
      </c>
      <c r="F34" s="38" t="s">
        <v>9</v>
      </c>
      <c r="G34" s="38" t="s">
        <v>9</v>
      </c>
      <c r="H34" s="38" t="s">
        <v>9</v>
      </c>
      <c r="I34" s="38">
        <v>0</v>
      </c>
      <c r="J34" s="38" t="s">
        <v>9</v>
      </c>
      <c r="K34" s="38" t="s">
        <v>9</v>
      </c>
      <c r="L34" s="38">
        <v>-8</v>
      </c>
      <c r="M34" s="38">
        <v>-6</v>
      </c>
      <c r="N34" s="38" t="s">
        <v>9</v>
      </c>
      <c r="O34" s="38" t="s">
        <v>9</v>
      </c>
      <c r="P34" s="38" t="s">
        <v>9</v>
      </c>
      <c r="Q34" s="38" t="s">
        <v>9</v>
      </c>
      <c r="R34" s="38">
        <v>11</v>
      </c>
      <c r="S34" s="38" t="s">
        <v>9</v>
      </c>
      <c r="T34" s="38">
        <v>-14</v>
      </c>
      <c r="U34" s="38">
        <v>9</v>
      </c>
      <c r="V34" s="38" t="s">
        <v>9</v>
      </c>
      <c r="W34" s="38" t="s">
        <v>9</v>
      </c>
      <c r="X34" s="38" t="s">
        <v>9</v>
      </c>
      <c r="Y34" s="56">
        <v>-8</v>
      </c>
      <c r="Z34" s="31">
        <v>6</v>
      </c>
      <c r="AA34" s="31">
        <v>2</v>
      </c>
      <c r="AB34" s="31">
        <v>1</v>
      </c>
      <c r="AC34" s="31">
        <v>3</v>
      </c>
      <c r="AE34">
        <f t="shared" ref="AE34:AE65" si="10">IF(ISERROR(VLOOKUP($C34,$A$114:$C$190,3,FALSE)=1),0,IF(VLOOKUP($C34,$A$114:$C$190,3,FALSE)=1,1,0))+IF(ISERROR(VLOOKUP($C34,$D$114:$F$190,3,FALSE)=1),0,IF(VLOOKUP($C34,$D$114:$F$190,3,FALSE)=1,1,0))+IF(ISERROR(VLOOKUP($C34,$G$114:$I$190,3,FALSE)=1),0,IF(VLOOKUP($C34,$G$114:$I$190,3,FALSE)=1,1,0))+IF(ISERROR(VLOOKUP($C34,$J$114:$L$190,3,FALSE)=1),0,IF(VLOOKUP($C34,$J$114:$L$190,3,FALSE)=1,1,0))+IF(ISERROR(VLOOKUP($C34,$M$114:$O$190,3,FALSE)=1),0,IF(VLOOKUP($C34,$M$114:$O$190,3,FALSE)=1,1,0))+IF(ISERROR(VLOOKUP($C34,$P$114:$R$190,3,FALSE)=1),0,IF(VLOOKUP($C34,$P$114:$R$190,3,FALSE)=1,1,0))+IF(ISERROR(VLOOKUP($C34,$S$114:$U$190,3,FALSE)=1),0,IF(VLOOKUP($C34,$S$114:$U$190,3,FALSE)=1,1,0))+IF(ISERROR(VLOOKUP($C34,$V$114:$X$190,3,FALSE)=1),0,IF(VLOOKUP($C34,$V$114:$X$190,3,FALSE)=1,1,0))+IF(ISERROR(VLOOKUP($C34,$Y$114:$AA$190,3,FALSE)=1),0,IF(VLOOKUP($C34,$Y$114:$AA$190,3,FALSE)=1,1,0))+IF(ISERROR(VLOOKUP($C34,$AB$114:$AD$190,3,FALSE)=1),0,IF(VLOOKUP($C34,$AB$114:$AD$190,3,FALSE)=1,1,0))+IF(ISERROR(VLOOKUP($C34,$AE$114:$AG$190,3,FALSE)=1),0,IF(VLOOKUP($C34,$AE$114:$AG$190,3,FALSE)=1,1,0))+IF(ISERROR(VLOOKUP($C34,$AH$114:$AJ$190,3,FALSE)=1),0,IF(VLOOKUP($C34,$AH$114:$AJ$190,3,FALSE)=1,1,0))+IF(ISERROR(VLOOKUP($C34,$AK$114:$AM$190,3,FALSE)=1),0,IF(VLOOKUP($C34,$AK$114:$AM$190,3,FALSE)=1,1,0))+IF(ISERROR(VLOOKUP($C34,$AN$114:$AP$190,3,FALSE)=1),0,IF(VLOOKUP($C34,$AN$114:$AP$190,3,FALSE)=1,1,0))+IF(ISERROR(VLOOKUP($C34,$AQ$114:$AS$190,3,FALSE)=1),0,IF(VLOOKUP($C34,$AQ$114:$AS$190,3,FALSE)=1,1,0))+IF(ISERROR(VLOOKUP($C34,$AT$114:$AV$190,3,FALSE)=1),0,IF(VLOOKUP($C34,$AT$114:$AV$190,3,FALSE)=1,1,0))+IF(ISERROR(VLOOKUP($C34,$AW$114:$AY$190,3,FALSE)=1),0,IF(VLOOKUP($C34,$AW$114:$AY$190,3,FALSE)=1,1,0))+IF(ISERROR(VLOOKUP($C34,$AZ$114:$BB$190,3,FALSE)=1),0,IF(VLOOKUP($C34,$AZ$114:$BB$190,3,FALSE)=1,1,0))+IF(ISERROR(VLOOKUP($C34,$BC$114:$BE$190,3,FALSE)=1),0,IF(VLOOKUP($C34,$BC$114:$BE$190,3,FALSE)=1,1,0))+IF(ISERROR(VLOOKUP($C34,$BF$114:$BH$190,3,FALSE)=1),0,IF(VLOOKUP($C34,$BF$114:$BH$190,3,FALSE)=1,1,0))+IF(ISERROR(VLOOKUP($C34,$BI$114:$BK$190,3,FALSE)=1),0,IF(VLOOKUP($C34,$BI$114:$BK$190,3,FALSE)=1,1,0))</f>
        <v>1</v>
      </c>
      <c r="AF34">
        <f t="shared" ref="AF34:AF65" si="11">IF(ISERROR(VLOOKUP($C34,$A$114:$C$190,3,FALSE)=2),0,IF(VLOOKUP($C34,$A$114:$C$190,3,FALSE)=2,1,0))+IF(ISERROR(VLOOKUP($C34,$D$114:$F$190,3,FALSE)=2),0,IF(VLOOKUP($C34,$D$114:$F$190,3,FALSE)=2,1,0))+IF(ISERROR(VLOOKUP($C34,$G$114:$I$190,3,FALSE)=2),0,IF(VLOOKUP($C34,$G$114:$I$190,3,FALSE)=2,1,0))+IF(ISERROR(VLOOKUP($C34,$J$114:$L$190,3,FALSE)=2),0,IF(VLOOKUP($C34,$J$114:$L$190,3,FALSE)=2,1,0))+IF(ISERROR(VLOOKUP($C34,$M$114:$O$190,3,FALSE)=2),0,IF(VLOOKUP($C34,$M$114:$O$190,3,FALSE)=2,1,0))+IF(ISERROR(VLOOKUP($C34,$P$114:$R$190,3,FALSE)=2),0,IF(VLOOKUP($C34,$P$114:$R$190,3,FALSE)=2,1,0))+IF(ISERROR(VLOOKUP($C34,$S$114:$U$190,3,FALSE)=2),0,IF(VLOOKUP($C34,$S$114:$U$190,3,FALSE)=2,1,0))+IF(ISERROR(VLOOKUP($C34,$V$114:$X$190,3,FALSE)=2),0,IF(VLOOKUP($C34,$V$114:$X$190,3,FALSE)=2,1,0))+IF(ISERROR(VLOOKUP($C34,$Y$114:$AA$190,3,FALSE)=2),0,IF(VLOOKUP($C34,$Y$114:$AA$190,3,FALSE)=2,1,0))+IF(ISERROR(VLOOKUP($C34,$AB$114:$AD$190,3,FALSE)=2),0,IF(VLOOKUP($C34,$AB$114:$AD$190,3,FALSE)=2,1,0))+IF(ISERROR(VLOOKUP($C34,$AE$114:$AG$190,3,FALSE)=2),0,IF(VLOOKUP($C34,$AE$114:$AG$190,3,FALSE)=2,1,0))+IF(ISERROR(VLOOKUP($C34,$AH$114:$AJ$190,3,FALSE)=2),0,IF(VLOOKUP($C34,$AH$114:$AJ$190,3,FALSE)=2,1,0))+IF(ISERROR(VLOOKUP($C34,$AK$114:$AM$190,3,FALSE)=2),0,IF(VLOOKUP($C34,$AK$114:$AM$190,3,FALSE)=2,1,0))+IF(ISERROR(VLOOKUP($C34,$AN$114:$AP$190,3,FALSE)=2),0,IF(VLOOKUP($C34,$AN$114:$AP$190,3,FALSE)=2,1,0))+IF(ISERROR(VLOOKUP($C34,$AQ$114:$AS$190,3,FALSE)=2),0,IF(VLOOKUP($C34,$AQ$114:$AS$190,3,FALSE)=2,1,0))+IF(ISERROR(VLOOKUP($C34,$AT$114:$AV$190,3,FALSE)=2),0,IF(VLOOKUP($C34,$AT$114:$AV$190,3,FALSE)=2,1,0))+IF(ISERROR(VLOOKUP($C34,$AW$114:$AY$190,3,FALSE)=2),0,IF(VLOOKUP($C34,$AW$114:$AY$190,3,FALSE)=2,1,0))+IF(ISERROR(VLOOKUP($C34,$AZ$114:$BB$190,3,FALSE)=2),0,IF(VLOOKUP($C34,$AZ$114:$BB$190,3,FALSE)=2,1,0))+IF(ISERROR(VLOOKUP($C34,$BC$114:$BE$190,3,FALSE)=2),0,IF(VLOOKUP($C34,$BC$114:$BE$190,3,FALSE)=2,1,0))+IF(ISERROR(VLOOKUP($C34,$BF$114:$BH$190,3,FALSE)=2),0,IF(VLOOKUP($C34,$BF$114:$BH$190,3,FALSE)=2,1,0))+IF(ISERROR(VLOOKUP($C34,$BI$114:$BK$190,3,FALSE)=2),0,IF(VLOOKUP($C34,$BI$114:$BK$190,3,FALSE)=2,1,0))</f>
        <v>4</v>
      </c>
      <c r="AG34">
        <f t="shared" ref="AG34:AG65" si="12">IF(ISERROR(VLOOKUP($C34,$A$114:$C$190,3,FALSE)=3),0,IF(VLOOKUP($C34,$A$114:$C$190,3,FALSE)=3,1,0))+IF(ISERROR(VLOOKUP($C34,$D$114:$F$190,3,FALSE)=3),0,IF(VLOOKUP($C34,$D$114:$F$190,3,FALSE)=3,1,0))+IF(ISERROR(VLOOKUP($C34,$G$114:$I$190,3,FALSE)=3),0,IF(VLOOKUP($C34,$G$114:$I$190,3,FALSE)=3,1,0))+IF(ISERROR(VLOOKUP($C34,$J$114:$L$190,3,FALSE)=3),0,IF(VLOOKUP($C34,$J$114:$L$190,3,FALSE)=3,1,0))+IF(ISERROR(VLOOKUP($C34,$M$114:$O$190,3,FALSE)=3),0,IF(VLOOKUP($C34,$M$114:$O$190,3,FALSE)=3,1,0))+IF(ISERROR(VLOOKUP($C34,$P$114:$R$190,3,FALSE)=3),0,IF(VLOOKUP($C34,$P$114:$R$190,3,FALSE)=3,1,0))+IF(ISERROR(VLOOKUP($C34,$S$114:$U$190,3,FALSE)=3),0,IF(VLOOKUP($C34,$S$114:$U$190,3,FALSE)=3,1,0))+IF(ISERROR(VLOOKUP($C34,$V$114:$X$190,3,FALSE)=3),0,IF(VLOOKUP($C34,$V$114:$X$190,3,FALSE)=3,1,0))+IF(ISERROR(VLOOKUP($C34,$Y$114:$AA$190,3,FALSE)=3),0,IF(VLOOKUP($C34,$Y$114:$AA$190,3,FALSE)=3,1,0))+IF(ISERROR(VLOOKUP($C34,$AB$114:$AD$190,3,FALSE)=3),0,IF(VLOOKUP($C34,$AB$114:$AD$190,3,FALSE)=3,1,0))+IF(ISERROR(VLOOKUP($C34,$AE$114:$AG$190,3,FALSE)=3),0,IF(VLOOKUP($C34,$AE$114:$AG$190,3,FALSE)=3,1,0))+IF(ISERROR(VLOOKUP($C34,$AH$114:$AJ$190,3,FALSE)=3),0,IF(VLOOKUP($C34,$AH$114:$AJ$190,3,FALSE)=3,1,0))+IF(ISERROR(VLOOKUP($C34,$AK$114:$AM$190,3,FALSE)=3),0,IF(VLOOKUP($C34,$AK$114:$AM$190,3,FALSE)=3,1,0))+IF(ISERROR(VLOOKUP($C34,$AN$114:$AP$190,3,FALSE)=3),0,IF(VLOOKUP($C34,$AN$114:$AP$190,3,FALSE)=3,1,0))+IF(ISERROR(VLOOKUP($C34,$AQ$114:$AS$190,3,FALSE)=3),0,IF(VLOOKUP($C34,$AQ$114:$AS$190,3,FALSE)=3,1,0))+IF(ISERROR(VLOOKUP($C34,$AT$114:$AV$190,3,FALSE)=3),0,IF(VLOOKUP($C34,$AT$114:$AV$190,3,FALSE)=3,1,0))+IF(ISERROR(VLOOKUP($C34,$AW$114:$AY$190,3,FALSE)=3),0,IF(VLOOKUP($C34,$AW$114:$AY$190,3,FALSE)=3,1,0))+IF(ISERROR(VLOOKUP($C34,$AZ$114:$BB$190,3,FALSE)=3),0,IF(VLOOKUP($C34,$AZ$114:$BB$190,3,FALSE)=3,1,0))+IF(ISERROR(VLOOKUP($C34,$BC$114:$BE$190,3,FALSE)=3),0,IF(VLOOKUP($C34,$BC$114:$BE$190,3,FALSE)=3,1,0))+IF(ISERROR(VLOOKUP($C34,$BF$114:$BH$190,3,FALSE)=3),0,IF(VLOOKUP($C34,$BF$114:$BH$190,3,FALSE)=3,1,0))+IF(ISERROR(VLOOKUP($C34,$BI$114:$BK$190,3,FALSE)=3),0,IF(VLOOKUP($C34,$BI$114:$BK$190,3,FALSE)=3,1,0))</f>
        <v>1</v>
      </c>
      <c r="AH34">
        <f t="shared" ref="AH34:AH65" si="13">IF(ISERROR(VLOOKUP($C34,$A$114:$C$190,3,FALSE)=4),0,IF(VLOOKUP($C34,$A$114:$C$190,3,FALSE)=4,1,0))+IF(ISERROR(VLOOKUP($C34,$D$114:$F$190,3,FALSE)=4),0,IF(VLOOKUP($C34,$D$114:$F$190,3,FALSE)=4,1,0))+IF(ISERROR(VLOOKUP($C34,$G$114:$I$190,3,FALSE)=4),0,IF(VLOOKUP($C34,$G$114:$I$190,3,FALSE)=4,1,0))+IF(ISERROR(VLOOKUP($C34,$J$114:$L$190,3,FALSE)=4),0,IF(VLOOKUP($C34,$J$114:$L$190,3,FALSE)=4,1,0))+IF(ISERROR(VLOOKUP($C34,$M$114:$O$190,3,FALSE)=4),0,IF(VLOOKUP($C34,$M$114:$O$190,3,FALSE)=4,1,0))+IF(ISERROR(VLOOKUP($C34,$P$114:$R$190,3,FALSE)=4),0,IF(VLOOKUP($C34,$P$114:$R$190,3,FALSE)=4,1,0))+IF(ISERROR(VLOOKUP($C34,$S$114:$U$190,3,FALSE)=4),0,IF(VLOOKUP($C34,$S$114:$U$190,3,FALSE)=4,1,0))+IF(ISERROR(VLOOKUP($C34,$V$114:$X$190,3,FALSE)=4),0,IF(VLOOKUP($C34,$V$114:$X$190,3,FALSE)=4,1,0))+IF(ISERROR(VLOOKUP($C34,$Y$114:$AA$190,3,FALSE)=4),0,IF(VLOOKUP($C34,$Y$114:$AA$190,3,FALSE)=4,1,0))+IF(ISERROR(VLOOKUP($C34,$AB$114:$AD$190,3,FALSE)=4),0,IF(VLOOKUP($C34,$AB$114:$AD$190,3,FALSE)=4,1,0))+IF(ISERROR(VLOOKUP($C34,$AE$114:$AG$190,3,FALSE)=4),0,IF(VLOOKUP($C34,$AE$114:$AG$190,3,FALSE)=4,1,0))+IF(ISERROR(VLOOKUP($C34,$AH$114:$AJ$190,3,FALSE)=4),0,IF(VLOOKUP($C34,$AH$114:$AJ$190,3,FALSE)=4,1,0))+IF(ISERROR(VLOOKUP($C34,$AK$114:$AM$190,3,FALSE)=4),0,IF(VLOOKUP($C34,$AK$114:$AM$190,3,FALSE)=4,1,0))+IF(ISERROR(VLOOKUP($C34,$AN$114:$AP$190,3,FALSE)=4),0,IF(VLOOKUP($C34,$AN$114:$AP$190,3,FALSE)=4,1,0))+IF(ISERROR(VLOOKUP($C34,$AQ$114:$AS$190,3,FALSE)=4),0,IF(VLOOKUP($C34,$AQ$114:$AS$190,3,FALSE)=4,1,0))+IF(ISERROR(VLOOKUP($C34,$AT$114:$AV$190,3,FALSE)=4),0,IF(VLOOKUP($C34,$AT$114:$AV$190,3,FALSE)=4,1,0))+IF(ISERROR(VLOOKUP($C34,$AW$114:$AY$190,3,FALSE)=4),0,IF(VLOOKUP($C34,$AW$114:$AY$190,3,FALSE)=4,1,0))+IF(ISERROR(VLOOKUP($C34,$AZ$114:$BB$190,3,FALSE)=4),0,IF(VLOOKUP($C34,$AZ$114:$BB$190,3,FALSE)=4,1,0))+IF(ISERROR(VLOOKUP($C34,$BC$114:$BE$190,3,FALSE)=4),0,IF(VLOOKUP($C34,$BC$114:$BE$190,3,FALSE)=4,1,0))+IF(ISERROR(VLOOKUP($C34,$BF$114:$BH$190,3,FALSE)=4),0,IF(VLOOKUP($C34,$BF$114:$BH$190,3,FALSE)=4,1,0))+IF(ISERROR(VLOOKUP($C34,$BI$114:$BK$190,3,FALSE)=4),0,IF(VLOOKUP($C34,$BI$114:$BK$190,3,FALSE)=4,1,0))</f>
        <v>0</v>
      </c>
      <c r="AI34">
        <f t="shared" si="9"/>
        <v>6</v>
      </c>
      <c r="AK34" t="s">
        <v>926</v>
      </c>
      <c r="AL34" s="43">
        <f t="shared" ref="AL34:AL65" si="14">COUNTIF($A$115:$BK$130,$AK34)</f>
        <v>0</v>
      </c>
      <c r="AM34" s="43">
        <f t="shared" ref="AM34:AM65" si="15">COUNTIF($A$131:$BK$146,$AK34)</f>
        <v>0</v>
      </c>
      <c r="AN34" s="43">
        <f t="shared" ref="AN34:AN65" si="16">COUNTIF($A$147:$BK$162,$AK34)</f>
        <v>0</v>
      </c>
      <c r="AO34" s="43">
        <f t="shared" ref="AO34:AO65" si="17">COUNTIF($A$163:$BK$190,$AK34)</f>
        <v>6</v>
      </c>
    </row>
    <row r="35" spans="1:41" x14ac:dyDescent="0.25">
      <c r="A35" s="54" t="s">
        <v>546</v>
      </c>
      <c r="B35" s="55" t="s">
        <v>645</v>
      </c>
      <c r="C35" s="30" t="s">
        <v>613</v>
      </c>
      <c r="D35" s="38" t="s">
        <v>9</v>
      </c>
      <c r="E35" s="38" t="s">
        <v>9</v>
      </c>
      <c r="F35" s="38" t="s">
        <v>9</v>
      </c>
      <c r="G35" s="38" t="s">
        <v>9</v>
      </c>
      <c r="H35" s="38" t="s">
        <v>9</v>
      </c>
      <c r="I35" s="38" t="s">
        <v>9</v>
      </c>
      <c r="J35" s="38">
        <v>-1</v>
      </c>
      <c r="K35" s="38" t="s">
        <v>9</v>
      </c>
      <c r="L35" s="38" t="s">
        <v>9</v>
      </c>
      <c r="M35" s="38" t="s">
        <v>9</v>
      </c>
      <c r="N35" s="38">
        <v>5</v>
      </c>
      <c r="O35" s="38" t="s">
        <v>9</v>
      </c>
      <c r="P35" s="38">
        <v>-13</v>
      </c>
      <c r="Q35" s="38">
        <v>4</v>
      </c>
      <c r="R35" s="38">
        <v>-14</v>
      </c>
      <c r="S35" s="38">
        <v>6</v>
      </c>
      <c r="T35" s="38">
        <v>1</v>
      </c>
      <c r="U35" s="38">
        <v>3</v>
      </c>
      <c r="V35" s="38" t="s">
        <v>9</v>
      </c>
      <c r="W35" s="38" t="s">
        <v>9</v>
      </c>
      <c r="X35" s="38" t="s">
        <v>9</v>
      </c>
      <c r="Y35" s="56">
        <v>-9</v>
      </c>
      <c r="Z35" s="31">
        <v>8</v>
      </c>
      <c r="AA35" s="31">
        <v>5</v>
      </c>
      <c r="AB35" s="31">
        <v>0</v>
      </c>
      <c r="AC35" s="31">
        <v>3</v>
      </c>
      <c r="AE35">
        <f t="shared" si="10"/>
        <v>1</v>
      </c>
      <c r="AF35">
        <f t="shared" si="11"/>
        <v>5</v>
      </c>
      <c r="AG35">
        <f t="shared" si="12"/>
        <v>2</v>
      </c>
      <c r="AH35">
        <f t="shared" si="13"/>
        <v>0</v>
      </c>
      <c r="AI35">
        <f t="shared" si="9"/>
        <v>8</v>
      </c>
      <c r="AK35" t="s">
        <v>613</v>
      </c>
      <c r="AL35" s="43">
        <f t="shared" si="14"/>
        <v>0</v>
      </c>
      <c r="AM35" s="43">
        <f t="shared" si="15"/>
        <v>0</v>
      </c>
      <c r="AN35" s="43">
        <f t="shared" si="16"/>
        <v>0</v>
      </c>
      <c r="AO35" s="43">
        <f t="shared" si="17"/>
        <v>8</v>
      </c>
    </row>
    <row r="36" spans="1:41" x14ac:dyDescent="0.25">
      <c r="A36" s="55" t="s">
        <v>893</v>
      </c>
      <c r="B36" s="55" t="s">
        <v>894</v>
      </c>
      <c r="C36" s="30" t="s">
        <v>877</v>
      </c>
      <c r="D36" s="38">
        <v>5</v>
      </c>
      <c r="E36" s="38">
        <v>9</v>
      </c>
      <c r="F36" s="38">
        <v>7</v>
      </c>
      <c r="G36" s="38">
        <v>14</v>
      </c>
      <c r="H36" s="38">
        <v>-5</v>
      </c>
      <c r="I36" s="38">
        <v>8</v>
      </c>
      <c r="J36" s="38">
        <v>16</v>
      </c>
      <c r="K36" s="38">
        <v>-18</v>
      </c>
      <c r="L36" s="38">
        <v>7</v>
      </c>
      <c r="M36" s="38">
        <v>0</v>
      </c>
      <c r="N36" s="38">
        <v>-4</v>
      </c>
      <c r="O36" s="38" t="s">
        <v>9</v>
      </c>
      <c r="P36" s="38">
        <v>-7</v>
      </c>
      <c r="Q36" s="38">
        <v>23</v>
      </c>
      <c r="R36" s="38">
        <v>8</v>
      </c>
      <c r="S36" s="38">
        <v>2</v>
      </c>
      <c r="T36" s="38">
        <v>6</v>
      </c>
      <c r="U36" s="38">
        <v>10</v>
      </c>
      <c r="V36" s="38">
        <v>10</v>
      </c>
      <c r="W36" s="38">
        <v>-2</v>
      </c>
      <c r="X36" s="38">
        <v>-8</v>
      </c>
      <c r="Y36" s="56">
        <v>81</v>
      </c>
      <c r="Z36" s="31">
        <v>20</v>
      </c>
      <c r="AA36" s="31">
        <v>13</v>
      </c>
      <c r="AB36" s="31">
        <v>1</v>
      </c>
      <c r="AC36" s="31">
        <v>6</v>
      </c>
      <c r="AE36">
        <f t="shared" si="10"/>
        <v>2</v>
      </c>
      <c r="AF36">
        <f t="shared" si="11"/>
        <v>18</v>
      </c>
      <c r="AG36">
        <f t="shared" si="12"/>
        <v>0</v>
      </c>
      <c r="AH36">
        <f t="shared" si="13"/>
        <v>0</v>
      </c>
      <c r="AI36">
        <f t="shared" si="9"/>
        <v>20</v>
      </c>
      <c r="AK36" t="s">
        <v>877</v>
      </c>
      <c r="AL36" s="43">
        <f t="shared" si="14"/>
        <v>0</v>
      </c>
      <c r="AM36" s="43">
        <f t="shared" si="15"/>
        <v>0</v>
      </c>
      <c r="AN36" s="43">
        <f t="shared" si="16"/>
        <v>20</v>
      </c>
      <c r="AO36" s="43">
        <f t="shared" si="17"/>
        <v>0</v>
      </c>
    </row>
    <row r="37" spans="1:41" x14ac:dyDescent="0.25">
      <c r="A37" s="54" t="s">
        <v>646</v>
      </c>
      <c r="B37" s="54" t="s">
        <v>647</v>
      </c>
      <c r="C37" s="30" t="s">
        <v>600</v>
      </c>
      <c r="D37" s="38">
        <v>-5</v>
      </c>
      <c r="E37" s="38">
        <v>-9</v>
      </c>
      <c r="F37" s="38">
        <v>-7</v>
      </c>
      <c r="G37" s="38">
        <v>-8</v>
      </c>
      <c r="H37" s="38">
        <v>-4</v>
      </c>
      <c r="I37" s="38">
        <v>9</v>
      </c>
      <c r="J37" s="38" t="s">
        <v>9</v>
      </c>
      <c r="K37" s="38">
        <v>-15</v>
      </c>
      <c r="L37" s="38">
        <v>-6</v>
      </c>
      <c r="M37" s="38">
        <v>16</v>
      </c>
      <c r="N37" s="38">
        <v>2</v>
      </c>
      <c r="O37" s="38">
        <v>6</v>
      </c>
      <c r="P37" s="38">
        <v>-1</v>
      </c>
      <c r="Q37" s="38">
        <v>-7</v>
      </c>
      <c r="R37" s="38">
        <v>-6</v>
      </c>
      <c r="S37" s="38">
        <v>0</v>
      </c>
      <c r="T37" s="38">
        <v>-3</v>
      </c>
      <c r="U37" s="38">
        <v>-14</v>
      </c>
      <c r="V37" s="38" t="s">
        <v>9</v>
      </c>
      <c r="W37" s="38" t="s">
        <v>9</v>
      </c>
      <c r="X37" s="38" t="s">
        <v>9</v>
      </c>
      <c r="Y37" s="56">
        <v>-52</v>
      </c>
      <c r="Z37" s="31">
        <v>17</v>
      </c>
      <c r="AA37" s="31">
        <v>4</v>
      </c>
      <c r="AB37" s="31">
        <v>1</v>
      </c>
      <c r="AC37" s="31">
        <v>12</v>
      </c>
      <c r="AE37">
        <f t="shared" si="10"/>
        <v>0</v>
      </c>
      <c r="AF37">
        <f t="shared" si="11"/>
        <v>0</v>
      </c>
      <c r="AG37">
        <f t="shared" si="12"/>
        <v>17</v>
      </c>
      <c r="AH37">
        <f t="shared" si="13"/>
        <v>0</v>
      </c>
      <c r="AI37">
        <f t="shared" si="9"/>
        <v>17</v>
      </c>
      <c r="AK37" t="s">
        <v>600</v>
      </c>
      <c r="AL37" s="43">
        <f t="shared" si="14"/>
        <v>17</v>
      </c>
      <c r="AM37" s="43">
        <f t="shared" si="15"/>
        <v>0</v>
      </c>
      <c r="AN37" s="43">
        <f t="shared" si="16"/>
        <v>0</v>
      </c>
      <c r="AO37" s="43">
        <f t="shared" si="17"/>
        <v>0</v>
      </c>
    </row>
    <row r="38" spans="1:41" x14ac:dyDescent="0.25">
      <c r="A38" s="55" t="s">
        <v>682</v>
      </c>
      <c r="B38" s="55" t="s">
        <v>422</v>
      </c>
      <c r="C38" s="30" t="s">
        <v>703</v>
      </c>
      <c r="D38" s="38">
        <v>-23</v>
      </c>
      <c r="E38" s="38">
        <v>-23</v>
      </c>
      <c r="F38" s="38">
        <v>13</v>
      </c>
      <c r="G38" s="38">
        <v>-4</v>
      </c>
      <c r="H38" s="38">
        <v>9</v>
      </c>
      <c r="I38" s="38">
        <v>12</v>
      </c>
      <c r="J38" s="38">
        <v>-2</v>
      </c>
      <c r="K38" s="38">
        <v>4</v>
      </c>
      <c r="L38" s="38" t="s">
        <v>9</v>
      </c>
      <c r="M38" s="38">
        <v>-5</v>
      </c>
      <c r="N38" s="38">
        <v>-11</v>
      </c>
      <c r="O38" s="38">
        <v>-3</v>
      </c>
      <c r="P38" s="38">
        <v>-3</v>
      </c>
      <c r="Q38" s="38" t="s">
        <v>9</v>
      </c>
      <c r="R38" s="38">
        <v>8</v>
      </c>
      <c r="S38" s="38">
        <v>3</v>
      </c>
      <c r="T38" s="38">
        <v>3</v>
      </c>
      <c r="U38" s="38">
        <v>17</v>
      </c>
      <c r="V38" s="38" t="s">
        <v>9</v>
      </c>
      <c r="W38" s="38" t="s">
        <v>9</v>
      </c>
      <c r="X38" s="38" t="s">
        <v>9</v>
      </c>
      <c r="Y38" s="56">
        <v>-5</v>
      </c>
      <c r="Z38" s="31">
        <v>16</v>
      </c>
      <c r="AA38" s="31">
        <v>8</v>
      </c>
      <c r="AB38" s="31">
        <v>0</v>
      </c>
      <c r="AC38" s="31">
        <v>8</v>
      </c>
      <c r="AE38">
        <f t="shared" si="10"/>
        <v>4</v>
      </c>
      <c r="AF38">
        <f t="shared" si="11"/>
        <v>12</v>
      </c>
      <c r="AG38">
        <f t="shared" si="12"/>
        <v>0</v>
      </c>
      <c r="AH38">
        <f t="shared" si="13"/>
        <v>0</v>
      </c>
      <c r="AI38">
        <f t="shared" si="9"/>
        <v>16</v>
      </c>
      <c r="AK38" t="s">
        <v>703</v>
      </c>
      <c r="AL38" s="43">
        <f t="shared" si="14"/>
        <v>0</v>
      </c>
      <c r="AM38" s="43">
        <f t="shared" si="15"/>
        <v>0</v>
      </c>
      <c r="AN38" s="43">
        <f t="shared" si="16"/>
        <v>0</v>
      </c>
      <c r="AO38" s="43">
        <f t="shared" si="17"/>
        <v>17</v>
      </c>
    </row>
    <row r="39" spans="1:41" x14ac:dyDescent="0.25">
      <c r="A39" s="54" t="s">
        <v>648</v>
      </c>
      <c r="B39" s="55" t="s">
        <v>70</v>
      </c>
      <c r="C39" s="30" t="s">
        <v>614</v>
      </c>
      <c r="D39" s="38">
        <v>-5</v>
      </c>
      <c r="E39" s="38">
        <v>-9</v>
      </c>
      <c r="F39" s="38">
        <v>-7</v>
      </c>
      <c r="G39" s="38">
        <v>-8</v>
      </c>
      <c r="H39" s="38">
        <v>-4</v>
      </c>
      <c r="I39" s="38">
        <v>9</v>
      </c>
      <c r="J39" s="38">
        <v>0</v>
      </c>
      <c r="K39" s="38">
        <v>-15</v>
      </c>
      <c r="L39" s="38">
        <v>-6</v>
      </c>
      <c r="M39" s="38">
        <v>4</v>
      </c>
      <c r="N39" s="38">
        <v>-9</v>
      </c>
      <c r="O39" s="38">
        <v>3</v>
      </c>
      <c r="P39" s="38">
        <v>22</v>
      </c>
      <c r="Q39" s="38">
        <v>1</v>
      </c>
      <c r="R39" s="38">
        <v>-13</v>
      </c>
      <c r="S39" s="38">
        <v>6</v>
      </c>
      <c r="T39" s="38">
        <v>2</v>
      </c>
      <c r="U39" s="38">
        <v>-11</v>
      </c>
      <c r="V39" s="38" t="s">
        <v>9</v>
      </c>
      <c r="W39" s="38" t="s">
        <v>9</v>
      </c>
      <c r="X39" s="38" t="s">
        <v>9</v>
      </c>
      <c r="Y39" s="56">
        <v>-40</v>
      </c>
      <c r="Z39" s="31">
        <v>18</v>
      </c>
      <c r="AA39" s="31">
        <v>7</v>
      </c>
      <c r="AB39" s="31">
        <v>1</v>
      </c>
      <c r="AC39" s="31">
        <v>10</v>
      </c>
      <c r="AE39">
        <f t="shared" si="10"/>
        <v>16</v>
      </c>
      <c r="AF39">
        <f t="shared" si="11"/>
        <v>2</v>
      </c>
      <c r="AG39">
        <f t="shared" si="12"/>
        <v>0</v>
      </c>
      <c r="AH39">
        <f t="shared" si="13"/>
        <v>0</v>
      </c>
      <c r="AI39">
        <f t="shared" si="9"/>
        <v>18</v>
      </c>
      <c r="AK39" t="s">
        <v>614</v>
      </c>
      <c r="AL39" s="43">
        <f t="shared" si="14"/>
        <v>18</v>
      </c>
      <c r="AM39" s="43">
        <f t="shared" si="15"/>
        <v>0</v>
      </c>
      <c r="AN39" s="43">
        <f t="shared" si="16"/>
        <v>0</v>
      </c>
      <c r="AO39" s="43">
        <f t="shared" si="17"/>
        <v>0</v>
      </c>
    </row>
    <row r="40" spans="1:41" x14ac:dyDescent="0.25">
      <c r="A40" s="54" t="s">
        <v>649</v>
      </c>
      <c r="B40" s="54" t="s">
        <v>70</v>
      </c>
      <c r="C40" s="30" t="s">
        <v>609</v>
      </c>
      <c r="D40" s="38">
        <v>3</v>
      </c>
      <c r="E40" s="38">
        <v>0</v>
      </c>
      <c r="F40" s="38">
        <v>-9</v>
      </c>
      <c r="G40" s="38">
        <v>-9</v>
      </c>
      <c r="H40" s="38">
        <v>-11</v>
      </c>
      <c r="I40" s="38">
        <v>16</v>
      </c>
      <c r="J40" s="38">
        <v>5</v>
      </c>
      <c r="K40" s="38">
        <v>-3</v>
      </c>
      <c r="L40" s="38">
        <v>-13</v>
      </c>
      <c r="M40" s="38">
        <v>4</v>
      </c>
      <c r="N40" s="38">
        <v>-9</v>
      </c>
      <c r="O40" s="38">
        <v>3</v>
      </c>
      <c r="P40" s="38">
        <v>-11</v>
      </c>
      <c r="Q40" s="38">
        <v>-7</v>
      </c>
      <c r="R40" s="38">
        <v>2</v>
      </c>
      <c r="S40" s="38">
        <v>35</v>
      </c>
      <c r="T40" s="38">
        <v>12</v>
      </c>
      <c r="U40" s="38">
        <v>-11</v>
      </c>
      <c r="V40" s="38" t="s">
        <v>9</v>
      </c>
      <c r="W40" s="38" t="s">
        <v>9</v>
      </c>
      <c r="X40" s="38" t="s">
        <v>9</v>
      </c>
      <c r="Y40" s="56">
        <v>-3</v>
      </c>
      <c r="Z40" s="31">
        <v>18</v>
      </c>
      <c r="AA40" s="31">
        <v>8</v>
      </c>
      <c r="AB40" s="31">
        <v>1</v>
      </c>
      <c r="AC40" s="31">
        <v>9</v>
      </c>
      <c r="AE40">
        <f t="shared" si="10"/>
        <v>0</v>
      </c>
      <c r="AF40">
        <f t="shared" si="11"/>
        <v>15</v>
      </c>
      <c r="AG40">
        <f t="shared" si="12"/>
        <v>3</v>
      </c>
      <c r="AH40">
        <f t="shared" si="13"/>
        <v>0</v>
      </c>
      <c r="AI40">
        <f t="shared" si="9"/>
        <v>18</v>
      </c>
      <c r="AK40" t="s">
        <v>609</v>
      </c>
      <c r="AL40" s="43">
        <f t="shared" si="14"/>
        <v>18</v>
      </c>
      <c r="AM40" s="43">
        <f t="shared" si="15"/>
        <v>0</v>
      </c>
      <c r="AN40" s="43">
        <f t="shared" si="16"/>
        <v>0</v>
      </c>
      <c r="AO40" s="43">
        <f t="shared" si="17"/>
        <v>0</v>
      </c>
    </row>
    <row r="41" spans="1:41" x14ac:dyDescent="0.25">
      <c r="A41" s="54" t="s">
        <v>53</v>
      </c>
      <c r="B41" s="54" t="s">
        <v>70</v>
      </c>
      <c r="C41" s="30" t="s">
        <v>71</v>
      </c>
      <c r="D41" s="38">
        <v>-9</v>
      </c>
      <c r="E41" s="38">
        <v>10</v>
      </c>
      <c r="F41" s="38">
        <v>12</v>
      </c>
      <c r="G41" s="38">
        <v>11</v>
      </c>
      <c r="H41" s="38">
        <v>4</v>
      </c>
      <c r="I41" s="38">
        <v>11</v>
      </c>
      <c r="J41" s="38">
        <v>1</v>
      </c>
      <c r="K41" s="38">
        <v>11</v>
      </c>
      <c r="L41" s="38">
        <v>2</v>
      </c>
      <c r="M41" s="38">
        <v>-9</v>
      </c>
      <c r="N41" s="38">
        <v>3</v>
      </c>
      <c r="O41" s="38">
        <v>4</v>
      </c>
      <c r="P41" s="38">
        <v>0</v>
      </c>
      <c r="Q41" s="38">
        <v>-11</v>
      </c>
      <c r="R41" s="38">
        <v>5</v>
      </c>
      <c r="S41" s="38">
        <v>-10</v>
      </c>
      <c r="T41" s="38">
        <v>7</v>
      </c>
      <c r="U41" s="38">
        <v>-14</v>
      </c>
      <c r="V41" s="38">
        <v>-4</v>
      </c>
      <c r="W41" s="38">
        <v>2</v>
      </c>
      <c r="X41" s="38">
        <v>8</v>
      </c>
      <c r="Y41" s="56">
        <v>34</v>
      </c>
      <c r="Z41" s="31">
        <v>21</v>
      </c>
      <c r="AA41" s="31">
        <v>14</v>
      </c>
      <c r="AB41" s="31">
        <v>1</v>
      </c>
      <c r="AC41" s="31">
        <v>6</v>
      </c>
      <c r="AE41">
        <f t="shared" si="10"/>
        <v>0</v>
      </c>
      <c r="AF41">
        <f t="shared" si="11"/>
        <v>0</v>
      </c>
      <c r="AG41">
        <f t="shared" si="12"/>
        <v>0</v>
      </c>
      <c r="AH41">
        <f t="shared" si="13"/>
        <v>21</v>
      </c>
      <c r="AI41">
        <f t="shared" si="9"/>
        <v>21</v>
      </c>
      <c r="AK41" t="s">
        <v>71</v>
      </c>
      <c r="AL41" s="43">
        <f t="shared" si="14"/>
        <v>0</v>
      </c>
      <c r="AM41" s="43">
        <f t="shared" si="15"/>
        <v>0</v>
      </c>
      <c r="AN41" s="43">
        <f t="shared" si="16"/>
        <v>21</v>
      </c>
      <c r="AO41" s="43">
        <f t="shared" si="17"/>
        <v>0</v>
      </c>
    </row>
    <row r="42" spans="1:41" x14ac:dyDescent="0.25">
      <c r="A42" s="54" t="s">
        <v>72</v>
      </c>
      <c r="B42" s="54" t="s">
        <v>70</v>
      </c>
      <c r="C42" s="30" t="s">
        <v>73</v>
      </c>
      <c r="D42" s="38">
        <v>-2</v>
      </c>
      <c r="E42" s="38">
        <v>-10</v>
      </c>
      <c r="F42" s="38">
        <v>-9</v>
      </c>
      <c r="G42" s="38">
        <v>-9</v>
      </c>
      <c r="H42" s="38">
        <v>-10</v>
      </c>
      <c r="I42" s="38">
        <v>-3</v>
      </c>
      <c r="J42" s="38">
        <v>6</v>
      </c>
      <c r="K42" s="38">
        <v>11</v>
      </c>
      <c r="L42" s="38">
        <v>9</v>
      </c>
      <c r="M42" s="38">
        <v>-1</v>
      </c>
      <c r="N42" s="38">
        <v>-26</v>
      </c>
      <c r="O42" s="38">
        <v>7</v>
      </c>
      <c r="P42" s="38">
        <v>-18</v>
      </c>
      <c r="Q42" s="38">
        <v>-7</v>
      </c>
      <c r="R42" s="38">
        <v>2</v>
      </c>
      <c r="S42" s="38">
        <v>35</v>
      </c>
      <c r="T42" s="38">
        <v>12</v>
      </c>
      <c r="U42" s="38">
        <v>-11</v>
      </c>
      <c r="V42" s="38" t="s">
        <v>9</v>
      </c>
      <c r="W42" s="38" t="s">
        <v>9</v>
      </c>
      <c r="X42" s="38" t="s">
        <v>9</v>
      </c>
      <c r="Y42" s="56">
        <v>-24</v>
      </c>
      <c r="Z42" s="31">
        <v>18</v>
      </c>
      <c r="AA42" s="31">
        <v>7</v>
      </c>
      <c r="AB42" s="31">
        <v>0</v>
      </c>
      <c r="AC42" s="31">
        <v>11</v>
      </c>
      <c r="AE42">
        <f t="shared" si="10"/>
        <v>0</v>
      </c>
      <c r="AF42">
        <f t="shared" si="11"/>
        <v>0</v>
      </c>
      <c r="AG42">
        <f t="shared" si="12"/>
        <v>0</v>
      </c>
      <c r="AH42">
        <f t="shared" si="13"/>
        <v>18</v>
      </c>
      <c r="AI42">
        <f t="shared" si="9"/>
        <v>18</v>
      </c>
      <c r="AK42" t="s">
        <v>73</v>
      </c>
      <c r="AL42" s="43">
        <f t="shared" si="14"/>
        <v>18</v>
      </c>
      <c r="AM42" s="43">
        <f t="shared" si="15"/>
        <v>0</v>
      </c>
      <c r="AN42" s="43">
        <f t="shared" si="16"/>
        <v>0</v>
      </c>
      <c r="AO42" s="43">
        <f t="shared" si="17"/>
        <v>0</v>
      </c>
    </row>
    <row r="43" spans="1:41" x14ac:dyDescent="0.25">
      <c r="A43" s="54" t="s">
        <v>155</v>
      </c>
      <c r="B43" s="54" t="s">
        <v>156</v>
      </c>
      <c r="C43" s="30" t="s">
        <v>157</v>
      </c>
      <c r="D43" s="38">
        <v>0</v>
      </c>
      <c r="E43" s="38">
        <v>-4</v>
      </c>
      <c r="F43" s="38">
        <v>-6</v>
      </c>
      <c r="G43" s="38">
        <v>33</v>
      </c>
      <c r="H43" s="38">
        <v>6</v>
      </c>
      <c r="I43" s="38">
        <v>11</v>
      </c>
      <c r="J43" s="38">
        <v>0</v>
      </c>
      <c r="K43" s="38">
        <v>-2</v>
      </c>
      <c r="L43" s="38">
        <v>-4</v>
      </c>
      <c r="M43" s="38">
        <v>11</v>
      </c>
      <c r="N43" s="38">
        <v>0</v>
      </c>
      <c r="O43" s="38">
        <v>-7</v>
      </c>
      <c r="P43" s="38">
        <v>-4</v>
      </c>
      <c r="Q43" s="38">
        <v>23</v>
      </c>
      <c r="R43" s="38">
        <v>8</v>
      </c>
      <c r="S43" s="38">
        <v>2</v>
      </c>
      <c r="T43" s="38">
        <v>6</v>
      </c>
      <c r="U43" s="38">
        <v>10</v>
      </c>
      <c r="V43" s="38">
        <v>10</v>
      </c>
      <c r="W43" s="38">
        <v>-2</v>
      </c>
      <c r="X43" s="38">
        <v>-8</v>
      </c>
      <c r="Y43" s="56">
        <v>83</v>
      </c>
      <c r="Z43" s="31">
        <v>21</v>
      </c>
      <c r="AA43" s="31">
        <v>10</v>
      </c>
      <c r="AB43" s="31">
        <v>3</v>
      </c>
      <c r="AC43" s="31">
        <v>8</v>
      </c>
      <c r="AE43">
        <f t="shared" si="10"/>
        <v>0</v>
      </c>
      <c r="AF43">
        <f t="shared" si="11"/>
        <v>0</v>
      </c>
      <c r="AG43">
        <f t="shared" si="12"/>
        <v>8</v>
      </c>
      <c r="AH43">
        <f t="shared" si="13"/>
        <v>13</v>
      </c>
      <c r="AI43">
        <f t="shared" si="9"/>
        <v>21</v>
      </c>
      <c r="AK43" t="s">
        <v>157</v>
      </c>
      <c r="AL43" s="43">
        <f t="shared" si="14"/>
        <v>0</v>
      </c>
      <c r="AM43" s="43">
        <f t="shared" si="15"/>
        <v>0</v>
      </c>
      <c r="AN43" s="43">
        <f t="shared" si="16"/>
        <v>21</v>
      </c>
      <c r="AO43" s="43">
        <f t="shared" si="17"/>
        <v>0</v>
      </c>
    </row>
    <row r="44" spans="1:41" x14ac:dyDescent="0.25">
      <c r="A44" s="54" t="s">
        <v>178</v>
      </c>
      <c r="B44" s="54" t="s">
        <v>75</v>
      </c>
      <c r="C44" s="30" t="s">
        <v>503</v>
      </c>
      <c r="D44" s="38">
        <v>14</v>
      </c>
      <c r="E44" s="38">
        <v>10</v>
      </c>
      <c r="F44" s="38">
        <v>3</v>
      </c>
      <c r="G44" s="38">
        <v>-5</v>
      </c>
      <c r="H44" s="38">
        <v>0</v>
      </c>
      <c r="I44" s="38">
        <v>16</v>
      </c>
      <c r="J44" s="38">
        <v>5</v>
      </c>
      <c r="K44" s="38">
        <v>-3</v>
      </c>
      <c r="L44" s="38">
        <v>-13</v>
      </c>
      <c r="M44" s="38">
        <v>16</v>
      </c>
      <c r="N44" s="38">
        <v>2</v>
      </c>
      <c r="O44" s="38">
        <v>6</v>
      </c>
      <c r="P44" s="38">
        <v>-1</v>
      </c>
      <c r="Q44" s="38">
        <v>-7</v>
      </c>
      <c r="R44" s="38">
        <v>-6</v>
      </c>
      <c r="S44" s="38">
        <v>0</v>
      </c>
      <c r="T44" s="38">
        <v>-3</v>
      </c>
      <c r="U44" s="38">
        <v>-14</v>
      </c>
      <c r="V44" s="38" t="s">
        <v>9</v>
      </c>
      <c r="W44" s="38" t="s">
        <v>9</v>
      </c>
      <c r="X44" s="38" t="s">
        <v>9</v>
      </c>
      <c r="Y44" s="56">
        <v>20</v>
      </c>
      <c r="Z44" s="31">
        <v>18</v>
      </c>
      <c r="AA44" s="31">
        <v>8</v>
      </c>
      <c r="AB44" s="31">
        <v>2</v>
      </c>
      <c r="AC44" s="31">
        <v>8</v>
      </c>
      <c r="AE44">
        <f t="shared" si="10"/>
        <v>17</v>
      </c>
      <c r="AF44">
        <f t="shared" si="11"/>
        <v>1</v>
      </c>
      <c r="AG44">
        <f t="shared" si="12"/>
        <v>0</v>
      </c>
      <c r="AH44">
        <f t="shared" si="13"/>
        <v>0</v>
      </c>
      <c r="AI44">
        <f t="shared" si="9"/>
        <v>18</v>
      </c>
      <c r="AK44" t="s">
        <v>503</v>
      </c>
      <c r="AL44" s="43">
        <f t="shared" si="14"/>
        <v>18</v>
      </c>
      <c r="AM44" s="43">
        <f t="shared" si="15"/>
        <v>0</v>
      </c>
      <c r="AN44" s="43">
        <f t="shared" si="16"/>
        <v>0</v>
      </c>
      <c r="AO44" s="43">
        <f t="shared" si="17"/>
        <v>0</v>
      </c>
    </row>
    <row r="45" spans="1:41" x14ac:dyDescent="0.25">
      <c r="A45" s="54" t="s">
        <v>35</v>
      </c>
      <c r="B45" s="54" t="s">
        <v>75</v>
      </c>
      <c r="C45" s="30" t="s">
        <v>154</v>
      </c>
      <c r="D45" s="38" t="s">
        <v>9</v>
      </c>
      <c r="E45" s="38" t="s">
        <v>9</v>
      </c>
      <c r="F45" s="38" t="s">
        <v>9</v>
      </c>
      <c r="G45" s="38" t="s">
        <v>9</v>
      </c>
      <c r="H45" s="38" t="s">
        <v>9</v>
      </c>
      <c r="I45" s="38" t="s">
        <v>9</v>
      </c>
      <c r="J45" s="38" t="s">
        <v>9</v>
      </c>
      <c r="K45" s="38" t="s">
        <v>9</v>
      </c>
      <c r="L45" s="38">
        <v>4</v>
      </c>
      <c r="M45" s="38" t="s">
        <v>9</v>
      </c>
      <c r="N45" s="38" t="s">
        <v>9</v>
      </c>
      <c r="O45" s="38">
        <v>29</v>
      </c>
      <c r="P45" s="38" t="s">
        <v>9</v>
      </c>
      <c r="Q45" s="38" t="s">
        <v>9</v>
      </c>
      <c r="R45" s="38" t="s">
        <v>9</v>
      </c>
      <c r="S45" s="38">
        <v>2</v>
      </c>
      <c r="T45" s="38" t="s">
        <v>9</v>
      </c>
      <c r="U45" s="38">
        <v>-8</v>
      </c>
      <c r="V45" s="38" t="s">
        <v>9</v>
      </c>
      <c r="W45" s="38" t="s">
        <v>9</v>
      </c>
      <c r="X45" s="38" t="s">
        <v>9</v>
      </c>
      <c r="Y45" s="56">
        <v>27</v>
      </c>
      <c r="Z45" s="31">
        <v>4</v>
      </c>
      <c r="AA45" s="31">
        <v>3</v>
      </c>
      <c r="AB45" s="31">
        <v>0</v>
      </c>
      <c r="AC45" s="31">
        <v>1</v>
      </c>
      <c r="AE45">
        <f t="shared" si="10"/>
        <v>1</v>
      </c>
      <c r="AF45">
        <f t="shared" si="11"/>
        <v>3</v>
      </c>
      <c r="AG45">
        <f t="shared" si="12"/>
        <v>0</v>
      </c>
      <c r="AH45">
        <f t="shared" si="13"/>
        <v>0</v>
      </c>
      <c r="AI45">
        <f t="shared" si="9"/>
        <v>4</v>
      </c>
      <c r="AK45" t="s">
        <v>154</v>
      </c>
      <c r="AL45" s="43">
        <f t="shared" si="14"/>
        <v>1</v>
      </c>
      <c r="AM45" s="43">
        <f t="shared" si="15"/>
        <v>0</v>
      </c>
      <c r="AN45" s="43">
        <f t="shared" si="16"/>
        <v>2</v>
      </c>
      <c r="AO45" s="43">
        <f t="shared" si="17"/>
        <v>1</v>
      </c>
    </row>
    <row r="46" spans="1:41" x14ac:dyDescent="0.25">
      <c r="A46" s="54" t="s">
        <v>77</v>
      </c>
      <c r="B46" s="55" t="s">
        <v>78</v>
      </c>
      <c r="C46" s="30" t="s">
        <v>79</v>
      </c>
      <c r="D46" s="38">
        <v>5</v>
      </c>
      <c r="E46" s="38">
        <v>3</v>
      </c>
      <c r="F46" s="38">
        <v>12</v>
      </c>
      <c r="G46" s="38">
        <v>18</v>
      </c>
      <c r="H46" s="38">
        <v>2</v>
      </c>
      <c r="I46" s="38">
        <v>1</v>
      </c>
      <c r="J46" s="38">
        <v>1</v>
      </c>
      <c r="K46" s="38">
        <v>16</v>
      </c>
      <c r="L46" s="38">
        <v>-4</v>
      </c>
      <c r="M46" s="38">
        <v>-14</v>
      </c>
      <c r="N46" s="38">
        <v>13</v>
      </c>
      <c r="O46" s="38">
        <v>-4</v>
      </c>
      <c r="P46" s="38" t="s">
        <v>9</v>
      </c>
      <c r="Q46" s="38">
        <v>-20</v>
      </c>
      <c r="R46" s="38">
        <v>-3</v>
      </c>
      <c r="S46" s="38">
        <v>10</v>
      </c>
      <c r="T46" s="38">
        <v>-3</v>
      </c>
      <c r="U46" s="38">
        <v>6</v>
      </c>
      <c r="V46" s="38">
        <v>9</v>
      </c>
      <c r="W46" s="38">
        <v>3</v>
      </c>
      <c r="X46" s="38">
        <v>4</v>
      </c>
      <c r="Y46" s="56">
        <v>55</v>
      </c>
      <c r="Z46" s="31">
        <v>20</v>
      </c>
      <c r="AA46" s="31">
        <v>14</v>
      </c>
      <c r="AB46" s="31">
        <v>0</v>
      </c>
      <c r="AC46" s="31">
        <v>6</v>
      </c>
      <c r="AE46">
        <f t="shared" si="10"/>
        <v>0</v>
      </c>
      <c r="AF46">
        <f t="shared" si="11"/>
        <v>0</v>
      </c>
      <c r="AG46">
        <f t="shared" si="12"/>
        <v>8</v>
      </c>
      <c r="AH46">
        <f t="shared" si="13"/>
        <v>12</v>
      </c>
      <c r="AI46">
        <f t="shared" si="9"/>
        <v>20</v>
      </c>
      <c r="AK46" t="s">
        <v>79</v>
      </c>
      <c r="AL46" s="43">
        <f t="shared" si="14"/>
        <v>0</v>
      </c>
      <c r="AM46" s="43">
        <f t="shared" si="15"/>
        <v>20</v>
      </c>
      <c r="AN46" s="43">
        <f t="shared" si="16"/>
        <v>0</v>
      </c>
      <c r="AO46" s="43">
        <f t="shared" si="17"/>
        <v>0</v>
      </c>
    </row>
    <row r="47" spans="1:41" x14ac:dyDescent="0.25">
      <c r="A47" s="55" t="s">
        <v>927</v>
      </c>
      <c r="B47" s="55" t="s">
        <v>928</v>
      </c>
      <c r="C47" s="30" t="s">
        <v>929</v>
      </c>
      <c r="D47" s="38" t="s">
        <v>9</v>
      </c>
      <c r="E47" s="38" t="s">
        <v>9</v>
      </c>
      <c r="F47" s="38" t="s">
        <v>9</v>
      </c>
      <c r="G47" s="38" t="s">
        <v>9</v>
      </c>
      <c r="H47" s="38" t="s">
        <v>9</v>
      </c>
      <c r="I47" s="38">
        <v>3</v>
      </c>
      <c r="J47" s="38">
        <v>-2</v>
      </c>
      <c r="K47" s="38">
        <v>-6</v>
      </c>
      <c r="L47" s="38">
        <v>4</v>
      </c>
      <c r="M47" s="38">
        <v>-8</v>
      </c>
      <c r="N47" s="38" t="s">
        <v>9</v>
      </c>
      <c r="O47" s="38" t="s">
        <v>9</v>
      </c>
      <c r="P47" s="38">
        <v>-3</v>
      </c>
      <c r="Q47" s="38" t="s">
        <v>9</v>
      </c>
      <c r="R47" s="38" t="s">
        <v>9</v>
      </c>
      <c r="S47" s="38">
        <v>-33</v>
      </c>
      <c r="T47" s="38">
        <v>16</v>
      </c>
      <c r="U47" s="38">
        <v>15</v>
      </c>
      <c r="V47" s="38" t="s">
        <v>9</v>
      </c>
      <c r="W47" s="38" t="s">
        <v>9</v>
      </c>
      <c r="X47" s="38" t="s">
        <v>9</v>
      </c>
      <c r="Y47" s="56">
        <v>-14</v>
      </c>
      <c r="Z47" s="31">
        <v>9</v>
      </c>
      <c r="AA47" s="31">
        <v>4</v>
      </c>
      <c r="AB47" s="31">
        <v>0</v>
      </c>
      <c r="AC47" s="31">
        <v>5</v>
      </c>
      <c r="AE47">
        <f t="shared" si="10"/>
        <v>5</v>
      </c>
      <c r="AF47">
        <f t="shared" si="11"/>
        <v>1</v>
      </c>
      <c r="AG47">
        <f t="shared" si="12"/>
        <v>3</v>
      </c>
      <c r="AH47">
        <f t="shared" si="13"/>
        <v>0</v>
      </c>
      <c r="AI47">
        <f t="shared" si="9"/>
        <v>9</v>
      </c>
      <c r="AK47" t="s">
        <v>929</v>
      </c>
      <c r="AL47" s="43">
        <f t="shared" si="14"/>
        <v>0</v>
      </c>
      <c r="AM47" s="43">
        <f t="shared" si="15"/>
        <v>0</v>
      </c>
      <c r="AN47" s="43">
        <f t="shared" si="16"/>
        <v>0</v>
      </c>
      <c r="AO47" s="43">
        <f t="shared" si="17"/>
        <v>9</v>
      </c>
    </row>
    <row r="48" spans="1:41" x14ac:dyDescent="0.25">
      <c r="A48" s="54" t="s">
        <v>55</v>
      </c>
      <c r="B48" s="54" t="s">
        <v>382</v>
      </c>
      <c r="C48" s="30" t="s">
        <v>397</v>
      </c>
      <c r="D48" s="38">
        <v>2</v>
      </c>
      <c r="E48" s="38">
        <v>0</v>
      </c>
      <c r="F48" s="38">
        <v>11</v>
      </c>
      <c r="G48" s="38">
        <v>21</v>
      </c>
      <c r="H48" s="38">
        <v>8</v>
      </c>
      <c r="I48" s="38">
        <v>6</v>
      </c>
      <c r="J48" s="38">
        <v>-4</v>
      </c>
      <c r="K48" s="38">
        <v>8</v>
      </c>
      <c r="L48" s="38">
        <v>11</v>
      </c>
      <c r="M48" s="38">
        <v>13</v>
      </c>
      <c r="N48" s="38">
        <v>20</v>
      </c>
      <c r="O48" s="38">
        <v>8</v>
      </c>
      <c r="P48" s="38">
        <v>-6</v>
      </c>
      <c r="Q48" s="38">
        <v>-20</v>
      </c>
      <c r="R48" s="38">
        <v>14</v>
      </c>
      <c r="S48" s="38">
        <v>0</v>
      </c>
      <c r="T48" s="38">
        <v>-2</v>
      </c>
      <c r="U48" s="38">
        <v>15</v>
      </c>
      <c r="V48" s="38">
        <v>-5</v>
      </c>
      <c r="W48" s="38">
        <v>-6</v>
      </c>
      <c r="X48" s="38">
        <v>0</v>
      </c>
      <c r="Y48" s="56">
        <v>94</v>
      </c>
      <c r="Z48" s="31">
        <v>21</v>
      </c>
      <c r="AA48" s="31">
        <v>12</v>
      </c>
      <c r="AB48" s="31">
        <v>3</v>
      </c>
      <c r="AC48" s="31">
        <v>6</v>
      </c>
      <c r="AE48">
        <f t="shared" si="10"/>
        <v>0</v>
      </c>
      <c r="AF48">
        <f t="shared" si="11"/>
        <v>0</v>
      </c>
      <c r="AG48">
        <f t="shared" si="12"/>
        <v>0</v>
      </c>
      <c r="AH48">
        <f t="shared" si="13"/>
        <v>21</v>
      </c>
      <c r="AI48">
        <f t="shared" si="9"/>
        <v>21</v>
      </c>
      <c r="AK48" t="s">
        <v>397</v>
      </c>
      <c r="AL48" s="43">
        <f t="shared" si="14"/>
        <v>0</v>
      </c>
      <c r="AM48" s="43">
        <f t="shared" si="15"/>
        <v>21</v>
      </c>
      <c r="AN48" s="43">
        <f t="shared" si="16"/>
        <v>0</v>
      </c>
      <c r="AO48" s="43">
        <f t="shared" si="17"/>
        <v>0</v>
      </c>
    </row>
    <row r="49" spans="1:41" x14ac:dyDescent="0.25">
      <c r="A49" s="54" t="s">
        <v>886</v>
      </c>
      <c r="B49" s="54" t="s">
        <v>382</v>
      </c>
      <c r="C49" s="30" t="s">
        <v>871</v>
      </c>
      <c r="D49" s="38">
        <v>0</v>
      </c>
      <c r="E49" s="38">
        <v>0</v>
      </c>
      <c r="F49" s="38">
        <v>-10</v>
      </c>
      <c r="G49" s="38">
        <v>-7</v>
      </c>
      <c r="H49" s="38" t="s">
        <v>9</v>
      </c>
      <c r="I49" s="38">
        <v>3</v>
      </c>
      <c r="J49" s="38">
        <v>-12</v>
      </c>
      <c r="K49" s="38">
        <v>0</v>
      </c>
      <c r="L49" s="38">
        <v>8</v>
      </c>
      <c r="M49" s="38">
        <v>8</v>
      </c>
      <c r="N49" s="38">
        <v>22</v>
      </c>
      <c r="O49" s="38">
        <v>-11</v>
      </c>
      <c r="P49" s="38">
        <v>-3</v>
      </c>
      <c r="Q49" s="38" t="s">
        <v>9</v>
      </c>
      <c r="R49" s="38" t="s">
        <v>9</v>
      </c>
      <c r="S49" s="38">
        <v>-8</v>
      </c>
      <c r="T49" s="38" t="s">
        <v>9</v>
      </c>
      <c r="U49" s="38" t="s">
        <v>9</v>
      </c>
      <c r="V49" s="38" t="s">
        <v>9</v>
      </c>
      <c r="W49" s="38" t="s">
        <v>9</v>
      </c>
      <c r="X49" s="38" t="s">
        <v>9</v>
      </c>
      <c r="Y49" s="56">
        <v>-10</v>
      </c>
      <c r="Z49" s="31">
        <v>13</v>
      </c>
      <c r="AA49" s="31">
        <v>4</v>
      </c>
      <c r="AB49" s="31">
        <v>3</v>
      </c>
      <c r="AC49" s="31">
        <v>6</v>
      </c>
      <c r="AE49">
        <f t="shared" si="10"/>
        <v>7</v>
      </c>
      <c r="AF49">
        <f t="shared" si="11"/>
        <v>0</v>
      </c>
      <c r="AG49">
        <f t="shared" si="12"/>
        <v>3</v>
      </c>
      <c r="AH49">
        <f t="shared" si="13"/>
        <v>3</v>
      </c>
      <c r="AI49">
        <f t="shared" si="9"/>
        <v>13</v>
      </c>
      <c r="AK49" t="s">
        <v>871</v>
      </c>
      <c r="AL49" s="43">
        <f t="shared" si="14"/>
        <v>0</v>
      </c>
      <c r="AM49" s="43">
        <f t="shared" si="15"/>
        <v>0</v>
      </c>
      <c r="AN49" s="43">
        <f t="shared" si="16"/>
        <v>0</v>
      </c>
      <c r="AO49" s="43">
        <f t="shared" si="17"/>
        <v>13</v>
      </c>
    </row>
    <row r="50" spans="1:41" x14ac:dyDescent="0.25">
      <c r="A50" s="54" t="s">
        <v>885</v>
      </c>
      <c r="B50" s="55" t="s">
        <v>382</v>
      </c>
      <c r="C50" s="30" t="s">
        <v>870</v>
      </c>
      <c r="D50" s="38">
        <v>9</v>
      </c>
      <c r="E50" s="38">
        <v>-10</v>
      </c>
      <c r="F50" s="38">
        <v>13</v>
      </c>
      <c r="G50" s="38">
        <v>-4</v>
      </c>
      <c r="H50" s="38">
        <v>9</v>
      </c>
      <c r="I50" s="38" t="s">
        <v>9</v>
      </c>
      <c r="J50" s="38">
        <v>-2</v>
      </c>
      <c r="K50" s="38">
        <v>10</v>
      </c>
      <c r="L50" s="38">
        <v>4</v>
      </c>
      <c r="M50" s="38">
        <v>8</v>
      </c>
      <c r="N50" s="38">
        <v>-24</v>
      </c>
      <c r="O50" s="38" t="s">
        <v>9</v>
      </c>
      <c r="P50" s="38">
        <v>-13</v>
      </c>
      <c r="Q50" s="38">
        <v>2</v>
      </c>
      <c r="R50" s="38">
        <v>7</v>
      </c>
      <c r="S50" s="38">
        <v>-13</v>
      </c>
      <c r="T50" s="38" t="s">
        <v>9</v>
      </c>
      <c r="U50" s="38" t="s">
        <v>9</v>
      </c>
      <c r="V50" s="38" t="s">
        <v>9</v>
      </c>
      <c r="W50" s="38" t="s">
        <v>9</v>
      </c>
      <c r="X50" s="38" t="s">
        <v>9</v>
      </c>
      <c r="Y50" s="56">
        <v>-4</v>
      </c>
      <c r="Z50" s="31">
        <v>14</v>
      </c>
      <c r="AA50" s="31">
        <v>8</v>
      </c>
      <c r="AB50" s="31">
        <v>0</v>
      </c>
      <c r="AC50" s="31">
        <v>6</v>
      </c>
      <c r="AE50">
        <f t="shared" si="10"/>
        <v>8</v>
      </c>
      <c r="AF50">
        <f t="shared" si="11"/>
        <v>6</v>
      </c>
      <c r="AG50">
        <f t="shared" si="12"/>
        <v>0</v>
      </c>
      <c r="AH50">
        <f t="shared" si="13"/>
        <v>0</v>
      </c>
      <c r="AI50">
        <f t="shared" si="9"/>
        <v>14</v>
      </c>
      <c r="AK50" t="s">
        <v>870</v>
      </c>
      <c r="AL50" s="43">
        <f t="shared" si="14"/>
        <v>0</v>
      </c>
      <c r="AM50" s="43">
        <f t="shared" si="15"/>
        <v>0</v>
      </c>
      <c r="AN50" s="43">
        <f t="shared" si="16"/>
        <v>0</v>
      </c>
      <c r="AO50" s="43">
        <f t="shared" si="17"/>
        <v>14</v>
      </c>
    </row>
    <row r="51" spans="1:41" x14ac:dyDescent="0.25">
      <c r="A51" s="54" t="s">
        <v>80</v>
      </c>
      <c r="B51" s="54" t="s">
        <v>81</v>
      </c>
      <c r="C51" s="30" t="s">
        <v>82</v>
      </c>
      <c r="D51" s="38">
        <v>3</v>
      </c>
      <c r="E51" s="38">
        <v>0</v>
      </c>
      <c r="F51" s="38">
        <v>14</v>
      </c>
      <c r="G51" s="38">
        <v>-10</v>
      </c>
      <c r="H51" s="38">
        <v>-10</v>
      </c>
      <c r="I51" s="38">
        <v>-3</v>
      </c>
      <c r="J51" s="38">
        <v>6</v>
      </c>
      <c r="K51" s="38">
        <v>11</v>
      </c>
      <c r="L51" s="38">
        <v>4</v>
      </c>
      <c r="M51" s="38">
        <v>34</v>
      </c>
      <c r="N51" s="38">
        <v>8</v>
      </c>
      <c r="O51" s="38">
        <v>-2</v>
      </c>
      <c r="P51" s="38">
        <v>-11</v>
      </c>
      <c r="Q51" s="38">
        <v>-9</v>
      </c>
      <c r="R51" s="38">
        <v>-5</v>
      </c>
      <c r="S51" s="38">
        <v>3</v>
      </c>
      <c r="T51" s="38">
        <v>2</v>
      </c>
      <c r="U51" s="38">
        <v>-8</v>
      </c>
      <c r="V51" s="38" t="s">
        <v>9</v>
      </c>
      <c r="W51" s="38" t="s">
        <v>9</v>
      </c>
      <c r="X51" s="38" t="s">
        <v>9</v>
      </c>
      <c r="Y51" s="56">
        <v>27</v>
      </c>
      <c r="Z51" s="31">
        <v>18</v>
      </c>
      <c r="AA51" s="31">
        <v>9</v>
      </c>
      <c r="AB51" s="31">
        <v>1</v>
      </c>
      <c r="AC51" s="31">
        <v>8</v>
      </c>
      <c r="AE51">
        <f t="shared" si="10"/>
        <v>0</v>
      </c>
      <c r="AF51">
        <f t="shared" si="11"/>
        <v>4</v>
      </c>
      <c r="AG51">
        <f t="shared" si="12"/>
        <v>14</v>
      </c>
      <c r="AH51">
        <f t="shared" si="13"/>
        <v>0</v>
      </c>
      <c r="AI51">
        <f t="shared" si="9"/>
        <v>18</v>
      </c>
      <c r="AK51" t="s">
        <v>82</v>
      </c>
      <c r="AL51" s="43">
        <f t="shared" si="14"/>
        <v>18</v>
      </c>
      <c r="AM51" s="43">
        <f t="shared" si="15"/>
        <v>0</v>
      </c>
      <c r="AN51" s="43">
        <f t="shared" si="16"/>
        <v>0</v>
      </c>
      <c r="AO51" s="43">
        <f t="shared" si="17"/>
        <v>0</v>
      </c>
    </row>
    <row r="52" spans="1:41" x14ac:dyDescent="0.25">
      <c r="A52" s="54" t="s">
        <v>159</v>
      </c>
      <c r="B52" s="54" t="s">
        <v>888</v>
      </c>
      <c r="C52" s="30" t="s">
        <v>873</v>
      </c>
      <c r="D52" s="38">
        <v>-9</v>
      </c>
      <c r="E52" s="38">
        <v>10</v>
      </c>
      <c r="F52" s="38">
        <v>12</v>
      </c>
      <c r="G52" s="38">
        <v>11</v>
      </c>
      <c r="H52" s="38">
        <v>4</v>
      </c>
      <c r="I52" s="38">
        <v>11</v>
      </c>
      <c r="J52" s="38">
        <v>8</v>
      </c>
      <c r="K52" s="38">
        <v>10</v>
      </c>
      <c r="L52" s="38" t="s">
        <v>9</v>
      </c>
      <c r="M52" s="38">
        <v>-11</v>
      </c>
      <c r="N52" s="38">
        <v>0</v>
      </c>
      <c r="O52" s="38">
        <v>-17</v>
      </c>
      <c r="P52" s="38">
        <v>-10</v>
      </c>
      <c r="Q52" s="38">
        <v>-11</v>
      </c>
      <c r="R52" s="38">
        <v>5</v>
      </c>
      <c r="S52" s="38">
        <v>10</v>
      </c>
      <c r="T52" s="38">
        <v>-3</v>
      </c>
      <c r="U52" s="38">
        <v>-14</v>
      </c>
      <c r="V52" s="38" t="s">
        <v>9</v>
      </c>
      <c r="W52" s="38" t="s">
        <v>9</v>
      </c>
      <c r="X52" s="38">
        <v>8</v>
      </c>
      <c r="Y52" s="56">
        <v>14</v>
      </c>
      <c r="Z52" s="31">
        <v>18</v>
      </c>
      <c r="AA52" s="31">
        <v>10</v>
      </c>
      <c r="AB52" s="31">
        <v>1</v>
      </c>
      <c r="AC52" s="31">
        <v>7</v>
      </c>
      <c r="AE52">
        <f t="shared" si="10"/>
        <v>15</v>
      </c>
      <c r="AF52">
        <f t="shared" si="11"/>
        <v>3</v>
      </c>
      <c r="AG52">
        <f t="shared" si="12"/>
        <v>0</v>
      </c>
      <c r="AH52">
        <f t="shared" si="13"/>
        <v>0</v>
      </c>
      <c r="AI52">
        <f t="shared" si="9"/>
        <v>18</v>
      </c>
      <c r="AK52" t="s">
        <v>873</v>
      </c>
      <c r="AL52" s="43">
        <f t="shared" si="14"/>
        <v>0</v>
      </c>
      <c r="AM52" s="43">
        <f t="shared" si="15"/>
        <v>8</v>
      </c>
      <c r="AN52" s="43">
        <f t="shared" si="16"/>
        <v>10</v>
      </c>
      <c r="AO52" s="43">
        <f t="shared" si="17"/>
        <v>0</v>
      </c>
    </row>
    <row r="53" spans="1:41" x14ac:dyDescent="0.25">
      <c r="A53" s="54" t="s">
        <v>650</v>
      </c>
      <c r="B53" s="54" t="s">
        <v>651</v>
      </c>
      <c r="C53" s="30" t="s">
        <v>603</v>
      </c>
      <c r="D53" s="38">
        <v>5</v>
      </c>
      <c r="E53" s="38">
        <v>10</v>
      </c>
      <c r="F53" s="38">
        <v>7</v>
      </c>
      <c r="G53" s="38">
        <v>14</v>
      </c>
      <c r="H53" s="38">
        <v>-5</v>
      </c>
      <c r="I53" s="38">
        <v>8</v>
      </c>
      <c r="J53" s="38" t="s">
        <v>9</v>
      </c>
      <c r="K53" s="38" t="s">
        <v>9</v>
      </c>
      <c r="L53" s="38">
        <v>7</v>
      </c>
      <c r="M53" s="38">
        <v>13</v>
      </c>
      <c r="N53" s="38">
        <v>-4</v>
      </c>
      <c r="O53" s="38">
        <v>8</v>
      </c>
      <c r="P53" s="38">
        <v>-6</v>
      </c>
      <c r="Q53" s="38" t="s">
        <v>9</v>
      </c>
      <c r="R53" s="38">
        <v>-3</v>
      </c>
      <c r="S53" s="38" t="s">
        <v>9</v>
      </c>
      <c r="T53" s="38" t="s">
        <v>9</v>
      </c>
      <c r="U53" s="38" t="s">
        <v>9</v>
      </c>
      <c r="V53" s="38">
        <v>-4</v>
      </c>
      <c r="W53" s="38">
        <v>2</v>
      </c>
      <c r="X53" s="38" t="s">
        <v>9</v>
      </c>
      <c r="Y53" s="56">
        <v>52</v>
      </c>
      <c r="Z53" s="31">
        <v>14</v>
      </c>
      <c r="AA53" s="31">
        <v>9</v>
      </c>
      <c r="AB53" s="31">
        <v>0</v>
      </c>
      <c r="AC53" s="31">
        <v>5</v>
      </c>
      <c r="AE53">
        <f t="shared" si="10"/>
        <v>0</v>
      </c>
      <c r="AF53">
        <f t="shared" si="11"/>
        <v>7</v>
      </c>
      <c r="AG53">
        <f t="shared" si="12"/>
        <v>7</v>
      </c>
      <c r="AH53">
        <f t="shared" si="13"/>
        <v>0</v>
      </c>
      <c r="AI53">
        <f t="shared" si="9"/>
        <v>14</v>
      </c>
      <c r="AK53" t="s">
        <v>603</v>
      </c>
      <c r="AL53" s="43">
        <f t="shared" si="14"/>
        <v>0</v>
      </c>
      <c r="AM53" s="43">
        <f t="shared" si="15"/>
        <v>5</v>
      </c>
      <c r="AN53" s="43">
        <f t="shared" si="16"/>
        <v>9</v>
      </c>
      <c r="AO53" s="43">
        <f t="shared" si="17"/>
        <v>0</v>
      </c>
    </row>
    <row r="54" spans="1:41" x14ac:dyDescent="0.25">
      <c r="A54" s="54" t="s">
        <v>930</v>
      </c>
      <c r="B54" s="54" t="s">
        <v>310</v>
      </c>
      <c r="C54" s="30" t="s">
        <v>931</v>
      </c>
      <c r="D54" s="38" t="s">
        <v>9</v>
      </c>
      <c r="E54" s="38">
        <v>1</v>
      </c>
      <c r="F54" s="38">
        <v>2</v>
      </c>
      <c r="G54" s="38">
        <v>-13</v>
      </c>
      <c r="H54" s="38" t="s">
        <v>9</v>
      </c>
      <c r="I54" s="38">
        <v>-7</v>
      </c>
      <c r="J54" s="38" t="s">
        <v>9</v>
      </c>
      <c r="K54" s="38" t="s">
        <v>9</v>
      </c>
      <c r="L54" s="38" t="s">
        <v>9</v>
      </c>
      <c r="M54" s="38">
        <v>1</v>
      </c>
      <c r="N54" s="38">
        <v>-12</v>
      </c>
      <c r="O54" s="38" t="s">
        <v>9</v>
      </c>
      <c r="P54" s="38">
        <v>-3</v>
      </c>
      <c r="Q54" s="38" t="s">
        <v>9</v>
      </c>
      <c r="R54" s="38" t="s">
        <v>9</v>
      </c>
      <c r="S54" s="38">
        <v>-17</v>
      </c>
      <c r="T54" s="38" t="s">
        <v>9</v>
      </c>
      <c r="U54" s="38">
        <v>9</v>
      </c>
      <c r="V54" s="38" t="s">
        <v>9</v>
      </c>
      <c r="W54" s="38" t="s">
        <v>9</v>
      </c>
      <c r="X54" s="38" t="s">
        <v>9</v>
      </c>
      <c r="Y54" s="56">
        <v>-39</v>
      </c>
      <c r="Z54" s="31">
        <v>9</v>
      </c>
      <c r="AA54" s="31">
        <v>4</v>
      </c>
      <c r="AB54" s="31">
        <v>0</v>
      </c>
      <c r="AC54" s="31">
        <v>5</v>
      </c>
      <c r="AE54">
        <f t="shared" si="10"/>
        <v>3</v>
      </c>
      <c r="AF54">
        <f t="shared" si="11"/>
        <v>5</v>
      </c>
      <c r="AG54">
        <f t="shared" si="12"/>
        <v>1</v>
      </c>
      <c r="AH54">
        <f t="shared" si="13"/>
        <v>0</v>
      </c>
      <c r="AI54">
        <f t="shared" si="9"/>
        <v>9</v>
      </c>
      <c r="AK54" t="s">
        <v>931</v>
      </c>
      <c r="AL54" s="43">
        <f t="shared" si="14"/>
        <v>0</v>
      </c>
      <c r="AM54" s="43">
        <f t="shared" si="15"/>
        <v>0</v>
      </c>
      <c r="AN54" s="43">
        <f t="shared" si="16"/>
        <v>0</v>
      </c>
      <c r="AO54" s="43">
        <f t="shared" si="17"/>
        <v>9</v>
      </c>
    </row>
    <row r="55" spans="1:41" x14ac:dyDescent="0.25">
      <c r="A55" s="54" t="s">
        <v>686</v>
      </c>
      <c r="B55" s="54" t="s">
        <v>310</v>
      </c>
      <c r="C55" s="30" t="s">
        <v>707</v>
      </c>
      <c r="D55" s="38">
        <v>11</v>
      </c>
      <c r="E55" s="38">
        <v>10</v>
      </c>
      <c r="F55" s="38">
        <v>5</v>
      </c>
      <c r="G55" s="38">
        <v>33</v>
      </c>
      <c r="H55" s="38" t="s">
        <v>9</v>
      </c>
      <c r="I55" s="38" t="s">
        <v>9</v>
      </c>
      <c r="J55" s="38" t="s">
        <v>9</v>
      </c>
      <c r="K55" s="38" t="s">
        <v>9</v>
      </c>
      <c r="L55" s="38">
        <v>4</v>
      </c>
      <c r="M55" s="38">
        <v>4</v>
      </c>
      <c r="N55" s="38">
        <v>-26</v>
      </c>
      <c r="O55" s="38">
        <v>3</v>
      </c>
      <c r="P55" s="38">
        <v>22</v>
      </c>
      <c r="Q55" s="38">
        <v>-7</v>
      </c>
      <c r="R55" s="38">
        <v>2</v>
      </c>
      <c r="S55" s="38">
        <v>35</v>
      </c>
      <c r="T55" s="38">
        <v>12</v>
      </c>
      <c r="U55" s="38" t="s">
        <v>9</v>
      </c>
      <c r="V55" s="38" t="s">
        <v>9</v>
      </c>
      <c r="W55" s="38" t="s">
        <v>9</v>
      </c>
      <c r="X55" s="38" t="s">
        <v>9</v>
      </c>
      <c r="Y55" s="56">
        <v>108</v>
      </c>
      <c r="Z55" s="31">
        <v>13</v>
      </c>
      <c r="AA55" s="31">
        <v>11</v>
      </c>
      <c r="AB55" s="31">
        <v>0</v>
      </c>
      <c r="AC55" s="31">
        <v>2</v>
      </c>
      <c r="AE55">
        <f t="shared" si="10"/>
        <v>1</v>
      </c>
      <c r="AF55">
        <f t="shared" si="11"/>
        <v>3</v>
      </c>
      <c r="AG55">
        <f t="shared" si="12"/>
        <v>9</v>
      </c>
      <c r="AH55">
        <f t="shared" si="13"/>
        <v>0</v>
      </c>
      <c r="AI55">
        <f t="shared" si="9"/>
        <v>13</v>
      </c>
      <c r="AK55" t="s">
        <v>707</v>
      </c>
      <c r="AL55" s="43">
        <f t="shared" si="14"/>
        <v>8</v>
      </c>
      <c r="AM55" s="43">
        <f t="shared" si="15"/>
        <v>4</v>
      </c>
      <c r="AN55" s="43">
        <f t="shared" si="16"/>
        <v>1</v>
      </c>
      <c r="AO55" s="43">
        <f t="shared" si="17"/>
        <v>0</v>
      </c>
    </row>
    <row r="56" spans="1:41" x14ac:dyDescent="0.25">
      <c r="A56" s="54" t="s">
        <v>383</v>
      </c>
      <c r="B56" s="54" t="s">
        <v>337</v>
      </c>
      <c r="C56" s="30" t="s">
        <v>398</v>
      </c>
      <c r="D56" s="38">
        <v>-7</v>
      </c>
      <c r="E56" s="38">
        <v>-10</v>
      </c>
      <c r="F56" s="38" t="s">
        <v>9</v>
      </c>
      <c r="G56" s="38">
        <v>3</v>
      </c>
      <c r="H56" s="38" t="s">
        <v>9</v>
      </c>
      <c r="I56" s="38" t="s">
        <v>9</v>
      </c>
      <c r="J56" s="38" t="s">
        <v>9</v>
      </c>
      <c r="K56" s="38" t="s">
        <v>9</v>
      </c>
      <c r="L56" s="38" t="s">
        <v>9</v>
      </c>
      <c r="M56" s="38" t="s">
        <v>9</v>
      </c>
      <c r="N56" s="38" t="s">
        <v>9</v>
      </c>
      <c r="O56" s="38" t="s">
        <v>9</v>
      </c>
      <c r="P56" s="38" t="s">
        <v>9</v>
      </c>
      <c r="Q56" s="38" t="s">
        <v>9</v>
      </c>
      <c r="R56" s="38" t="s">
        <v>9</v>
      </c>
      <c r="S56" s="38" t="s">
        <v>9</v>
      </c>
      <c r="T56" s="38" t="s">
        <v>9</v>
      </c>
      <c r="U56" s="38" t="s">
        <v>9</v>
      </c>
      <c r="V56" s="38" t="s">
        <v>9</v>
      </c>
      <c r="W56" s="38" t="s">
        <v>9</v>
      </c>
      <c r="X56" s="38" t="s">
        <v>9</v>
      </c>
      <c r="Y56" s="56">
        <v>-14</v>
      </c>
      <c r="Z56" s="31">
        <v>3</v>
      </c>
      <c r="AA56" s="31">
        <v>1</v>
      </c>
      <c r="AB56" s="31">
        <v>0</v>
      </c>
      <c r="AC56" s="31">
        <v>2</v>
      </c>
      <c r="AE56">
        <f t="shared" si="10"/>
        <v>0</v>
      </c>
      <c r="AF56">
        <f t="shared" si="11"/>
        <v>3</v>
      </c>
      <c r="AG56">
        <f t="shared" si="12"/>
        <v>0</v>
      </c>
      <c r="AH56">
        <f t="shared" si="13"/>
        <v>0</v>
      </c>
      <c r="AI56">
        <f t="shared" si="9"/>
        <v>3</v>
      </c>
      <c r="AK56" t="s">
        <v>398</v>
      </c>
      <c r="AL56" s="43">
        <f t="shared" si="14"/>
        <v>0</v>
      </c>
      <c r="AM56" s="43">
        <f t="shared" si="15"/>
        <v>0</v>
      </c>
      <c r="AN56" s="43">
        <f t="shared" si="16"/>
        <v>0</v>
      </c>
      <c r="AO56" s="43">
        <f t="shared" si="17"/>
        <v>3</v>
      </c>
    </row>
    <row r="57" spans="1:41" x14ac:dyDescent="0.25">
      <c r="A57" s="54" t="s">
        <v>883</v>
      </c>
      <c r="B57" s="54" t="s">
        <v>884</v>
      </c>
      <c r="C57" s="30" t="s">
        <v>869</v>
      </c>
      <c r="D57" s="38">
        <v>-7</v>
      </c>
      <c r="E57" s="38" t="s">
        <v>9</v>
      </c>
      <c r="F57" s="38" t="s">
        <v>9</v>
      </c>
      <c r="G57" s="38" t="s">
        <v>9</v>
      </c>
      <c r="H57" s="38" t="s">
        <v>9</v>
      </c>
      <c r="I57" s="38">
        <v>3</v>
      </c>
      <c r="J57" s="38">
        <v>-18</v>
      </c>
      <c r="K57" s="38" t="s">
        <v>9</v>
      </c>
      <c r="L57" s="38" t="s">
        <v>9</v>
      </c>
      <c r="M57" s="38" t="s">
        <v>9</v>
      </c>
      <c r="N57" s="38">
        <v>-9</v>
      </c>
      <c r="O57" s="38" t="s">
        <v>9</v>
      </c>
      <c r="P57" s="38" t="s">
        <v>9</v>
      </c>
      <c r="Q57" s="38" t="s">
        <v>9</v>
      </c>
      <c r="R57" s="38" t="s">
        <v>9</v>
      </c>
      <c r="S57" s="38" t="s">
        <v>9</v>
      </c>
      <c r="T57" s="38" t="s">
        <v>9</v>
      </c>
      <c r="U57" s="38" t="s">
        <v>9</v>
      </c>
      <c r="V57" s="38" t="s">
        <v>9</v>
      </c>
      <c r="W57" s="38" t="s">
        <v>9</v>
      </c>
      <c r="X57" s="38" t="s">
        <v>9</v>
      </c>
      <c r="Y57" s="56">
        <v>-31</v>
      </c>
      <c r="Z57" s="31">
        <v>4</v>
      </c>
      <c r="AA57" s="31">
        <v>1</v>
      </c>
      <c r="AB57" s="31">
        <v>0</v>
      </c>
      <c r="AC57" s="31">
        <v>3</v>
      </c>
      <c r="AE57">
        <f t="shared" si="10"/>
        <v>3</v>
      </c>
      <c r="AF57">
        <f t="shared" si="11"/>
        <v>1</v>
      </c>
      <c r="AG57">
        <f t="shared" si="12"/>
        <v>0</v>
      </c>
      <c r="AH57">
        <f t="shared" si="13"/>
        <v>0</v>
      </c>
      <c r="AI57">
        <f t="shared" si="9"/>
        <v>4</v>
      </c>
      <c r="AK57" t="s">
        <v>869</v>
      </c>
      <c r="AL57" s="43">
        <f t="shared" si="14"/>
        <v>0</v>
      </c>
      <c r="AM57" s="43">
        <f t="shared" si="15"/>
        <v>0</v>
      </c>
      <c r="AN57" s="43">
        <f t="shared" si="16"/>
        <v>0</v>
      </c>
      <c r="AO57" s="43">
        <f t="shared" si="17"/>
        <v>4</v>
      </c>
    </row>
    <row r="58" spans="1:41" x14ac:dyDescent="0.25">
      <c r="A58" s="55" t="s">
        <v>891</v>
      </c>
      <c r="B58" s="55" t="s">
        <v>892</v>
      </c>
      <c r="C58" s="30" t="s">
        <v>876</v>
      </c>
      <c r="D58" s="38">
        <v>-9</v>
      </c>
      <c r="E58" s="38">
        <v>10</v>
      </c>
      <c r="F58" s="38">
        <v>-5</v>
      </c>
      <c r="G58" s="38">
        <v>5</v>
      </c>
      <c r="H58" s="38">
        <v>-7</v>
      </c>
      <c r="I58" s="38">
        <v>-7</v>
      </c>
      <c r="J58" s="38" t="s">
        <v>9</v>
      </c>
      <c r="K58" s="38">
        <v>4</v>
      </c>
      <c r="L58" s="38">
        <v>30</v>
      </c>
      <c r="M58" s="38">
        <v>9</v>
      </c>
      <c r="N58" s="38" t="s">
        <v>9</v>
      </c>
      <c r="O58" s="38">
        <v>-17</v>
      </c>
      <c r="P58" s="38">
        <v>11</v>
      </c>
      <c r="Q58" s="38">
        <v>-1</v>
      </c>
      <c r="R58" s="38">
        <v>-15</v>
      </c>
      <c r="S58" s="38">
        <v>3</v>
      </c>
      <c r="T58" s="38">
        <v>3</v>
      </c>
      <c r="U58" s="38">
        <v>-10</v>
      </c>
      <c r="V58" s="38" t="s">
        <v>9</v>
      </c>
      <c r="W58" s="38" t="s">
        <v>9</v>
      </c>
      <c r="X58" s="38" t="s">
        <v>9</v>
      </c>
      <c r="Y58" s="56">
        <v>4</v>
      </c>
      <c r="Z58" s="31">
        <v>16</v>
      </c>
      <c r="AA58" s="31">
        <v>8</v>
      </c>
      <c r="AB58" s="31">
        <v>0</v>
      </c>
      <c r="AC58" s="31">
        <v>8</v>
      </c>
      <c r="AE58">
        <f t="shared" si="10"/>
        <v>7</v>
      </c>
      <c r="AF58">
        <f t="shared" si="11"/>
        <v>8</v>
      </c>
      <c r="AG58">
        <f t="shared" si="12"/>
        <v>1</v>
      </c>
      <c r="AH58">
        <f t="shared" si="13"/>
        <v>0</v>
      </c>
      <c r="AI58">
        <f t="shared" si="9"/>
        <v>16</v>
      </c>
      <c r="AK58" t="s">
        <v>876</v>
      </c>
      <c r="AL58" s="43">
        <f t="shared" si="14"/>
        <v>0</v>
      </c>
      <c r="AM58" s="43">
        <f t="shared" si="15"/>
        <v>0</v>
      </c>
      <c r="AN58" s="43">
        <f t="shared" si="16"/>
        <v>2</v>
      </c>
      <c r="AO58" s="43">
        <f t="shared" si="17"/>
        <v>14</v>
      </c>
    </row>
    <row r="59" spans="1:41" x14ac:dyDescent="0.25">
      <c r="A59" s="55" t="s">
        <v>129</v>
      </c>
      <c r="B59" s="55" t="s">
        <v>537</v>
      </c>
      <c r="C59" s="30" t="s">
        <v>497</v>
      </c>
      <c r="D59" s="38">
        <v>-2</v>
      </c>
      <c r="E59" s="38">
        <v>-10</v>
      </c>
      <c r="F59" s="38">
        <v>-9</v>
      </c>
      <c r="G59" s="38">
        <v>-9</v>
      </c>
      <c r="H59" s="38">
        <v>-10</v>
      </c>
      <c r="I59" s="38">
        <v>9</v>
      </c>
      <c r="J59" s="38">
        <v>0</v>
      </c>
      <c r="K59" s="38">
        <v>-15</v>
      </c>
      <c r="L59" s="38">
        <v>-6</v>
      </c>
      <c r="M59" s="38">
        <v>-1</v>
      </c>
      <c r="N59" s="38">
        <v>-9</v>
      </c>
      <c r="O59" s="38">
        <v>7</v>
      </c>
      <c r="P59" s="38">
        <v>-18</v>
      </c>
      <c r="Q59" s="38">
        <v>-7</v>
      </c>
      <c r="R59" s="38">
        <v>-6</v>
      </c>
      <c r="S59" s="38">
        <v>0</v>
      </c>
      <c r="T59" s="38">
        <v>-3</v>
      </c>
      <c r="U59" s="38" t="s">
        <v>9</v>
      </c>
      <c r="V59" s="38" t="s">
        <v>9</v>
      </c>
      <c r="W59" s="38" t="s">
        <v>9</v>
      </c>
      <c r="X59" s="38" t="s">
        <v>9</v>
      </c>
      <c r="Y59" s="56">
        <v>-89</v>
      </c>
      <c r="Z59" s="31">
        <v>17</v>
      </c>
      <c r="AA59" s="31">
        <v>2</v>
      </c>
      <c r="AB59" s="31">
        <v>2</v>
      </c>
      <c r="AC59" s="31">
        <v>13</v>
      </c>
      <c r="AE59">
        <f t="shared" si="10"/>
        <v>3</v>
      </c>
      <c r="AF59">
        <f t="shared" si="11"/>
        <v>9</v>
      </c>
      <c r="AG59">
        <f t="shared" si="12"/>
        <v>5</v>
      </c>
      <c r="AH59">
        <f t="shared" si="13"/>
        <v>0</v>
      </c>
      <c r="AI59">
        <f t="shared" si="9"/>
        <v>17</v>
      </c>
      <c r="AK59" t="s">
        <v>497</v>
      </c>
      <c r="AL59" s="43">
        <f t="shared" si="14"/>
        <v>17</v>
      </c>
      <c r="AM59" s="43">
        <f t="shared" si="15"/>
        <v>0</v>
      </c>
      <c r="AN59" s="43">
        <f t="shared" si="16"/>
        <v>0</v>
      </c>
      <c r="AO59" s="43">
        <f t="shared" si="17"/>
        <v>0</v>
      </c>
    </row>
    <row r="60" spans="1:41" x14ac:dyDescent="0.25">
      <c r="A60" s="54" t="s">
        <v>578</v>
      </c>
      <c r="B60" s="54" t="s">
        <v>537</v>
      </c>
      <c r="C60" s="30" t="s">
        <v>606</v>
      </c>
      <c r="D60" s="38">
        <v>3</v>
      </c>
      <c r="E60" s="38">
        <v>-2</v>
      </c>
      <c r="F60" s="38">
        <v>-11</v>
      </c>
      <c r="G60" s="38">
        <v>-5</v>
      </c>
      <c r="H60" s="38">
        <v>11</v>
      </c>
      <c r="I60" s="38">
        <v>14</v>
      </c>
      <c r="J60" s="38">
        <v>16</v>
      </c>
      <c r="K60" s="38">
        <v>10</v>
      </c>
      <c r="L60" s="38">
        <v>4</v>
      </c>
      <c r="M60" s="38">
        <v>12</v>
      </c>
      <c r="N60" s="38">
        <v>20</v>
      </c>
      <c r="O60" s="38">
        <v>-9</v>
      </c>
      <c r="P60" s="38">
        <v>-11</v>
      </c>
      <c r="Q60" s="38">
        <v>2</v>
      </c>
      <c r="R60" s="38">
        <v>-2</v>
      </c>
      <c r="S60" s="38">
        <v>15</v>
      </c>
      <c r="T60" s="38">
        <v>13</v>
      </c>
      <c r="U60" s="38">
        <v>28</v>
      </c>
      <c r="V60" s="38">
        <v>-8</v>
      </c>
      <c r="W60" s="38">
        <v>0</v>
      </c>
      <c r="X60" s="38">
        <v>1</v>
      </c>
      <c r="Y60" s="56">
        <v>101</v>
      </c>
      <c r="Z60" s="31">
        <v>21</v>
      </c>
      <c r="AA60" s="31">
        <v>13</v>
      </c>
      <c r="AB60" s="31">
        <v>1</v>
      </c>
      <c r="AC60" s="31">
        <v>7</v>
      </c>
      <c r="AE60">
        <f t="shared" si="10"/>
        <v>19</v>
      </c>
      <c r="AF60">
        <f t="shared" si="11"/>
        <v>2</v>
      </c>
      <c r="AG60">
        <f t="shared" si="12"/>
        <v>0</v>
      </c>
      <c r="AH60">
        <f t="shared" si="13"/>
        <v>0</v>
      </c>
      <c r="AI60">
        <f t="shared" si="9"/>
        <v>21</v>
      </c>
      <c r="AK60" t="s">
        <v>606</v>
      </c>
      <c r="AL60" s="43">
        <f t="shared" si="14"/>
        <v>0</v>
      </c>
      <c r="AM60" s="43">
        <f t="shared" si="15"/>
        <v>21</v>
      </c>
      <c r="AN60" s="43">
        <f t="shared" si="16"/>
        <v>0</v>
      </c>
      <c r="AO60" s="43">
        <f t="shared" si="17"/>
        <v>0</v>
      </c>
    </row>
    <row r="61" spans="1:41" x14ac:dyDescent="0.25">
      <c r="A61" s="54" t="s">
        <v>89</v>
      </c>
      <c r="B61" s="54" t="s">
        <v>90</v>
      </c>
      <c r="C61" s="30" t="s">
        <v>91</v>
      </c>
      <c r="D61" s="38">
        <v>14</v>
      </c>
      <c r="E61" s="38">
        <v>10</v>
      </c>
      <c r="F61" s="38">
        <v>11</v>
      </c>
      <c r="G61" s="38">
        <v>24</v>
      </c>
      <c r="H61" s="38">
        <v>3</v>
      </c>
      <c r="I61" s="38">
        <v>8</v>
      </c>
      <c r="J61" s="38">
        <v>8</v>
      </c>
      <c r="K61" s="38">
        <v>-1</v>
      </c>
      <c r="L61" s="38">
        <v>17</v>
      </c>
      <c r="M61" s="38">
        <v>9</v>
      </c>
      <c r="N61" s="38">
        <v>-13</v>
      </c>
      <c r="O61" s="38" t="s">
        <v>9</v>
      </c>
      <c r="P61" s="38">
        <v>7</v>
      </c>
      <c r="Q61" s="38">
        <v>30</v>
      </c>
      <c r="R61" s="38">
        <v>19</v>
      </c>
      <c r="S61" s="38">
        <v>-18</v>
      </c>
      <c r="T61" s="38">
        <v>1</v>
      </c>
      <c r="U61" s="38">
        <v>11</v>
      </c>
      <c r="V61" s="38">
        <v>3</v>
      </c>
      <c r="W61" s="38">
        <v>14</v>
      </c>
      <c r="X61" s="38">
        <v>6</v>
      </c>
      <c r="Y61" s="56">
        <v>163</v>
      </c>
      <c r="Z61" s="31">
        <v>20</v>
      </c>
      <c r="AA61" s="31">
        <v>17</v>
      </c>
      <c r="AB61" s="31">
        <v>0</v>
      </c>
      <c r="AC61" s="31">
        <v>3</v>
      </c>
      <c r="AE61">
        <f t="shared" si="10"/>
        <v>0</v>
      </c>
      <c r="AF61">
        <f t="shared" si="11"/>
        <v>0</v>
      </c>
      <c r="AG61">
        <f t="shared" si="12"/>
        <v>0</v>
      </c>
      <c r="AH61">
        <f t="shared" si="13"/>
        <v>20</v>
      </c>
      <c r="AI61">
        <f t="shared" si="9"/>
        <v>20</v>
      </c>
      <c r="AK61" t="s">
        <v>91</v>
      </c>
      <c r="AL61" s="43">
        <f t="shared" si="14"/>
        <v>0</v>
      </c>
      <c r="AM61" s="43">
        <f t="shared" si="15"/>
        <v>0</v>
      </c>
      <c r="AN61" s="43">
        <f t="shared" si="16"/>
        <v>20</v>
      </c>
      <c r="AO61" s="43">
        <f t="shared" si="17"/>
        <v>0</v>
      </c>
    </row>
    <row r="62" spans="1:41" x14ac:dyDescent="0.25">
      <c r="A62" s="54" t="s">
        <v>580</v>
      </c>
      <c r="B62" s="54" t="s">
        <v>581</v>
      </c>
      <c r="C62" s="30" t="s">
        <v>559</v>
      </c>
      <c r="D62" s="38">
        <v>3</v>
      </c>
      <c r="E62" s="38">
        <v>-2</v>
      </c>
      <c r="F62" s="38">
        <v>12</v>
      </c>
      <c r="G62" s="38">
        <v>18</v>
      </c>
      <c r="H62" s="38">
        <v>2</v>
      </c>
      <c r="I62" s="38">
        <v>1</v>
      </c>
      <c r="J62" s="38">
        <v>1</v>
      </c>
      <c r="K62" s="38">
        <v>16</v>
      </c>
      <c r="L62" s="38">
        <v>-4</v>
      </c>
      <c r="M62" s="38">
        <v>-14</v>
      </c>
      <c r="N62" s="38">
        <v>13</v>
      </c>
      <c r="O62" s="38">
        <v>-4</v>
      </c>
      <c r="P62" s="38">
        <v>-1</v>
      </c>
      <c r="Q62" s="38">
        <v>6</v>
      </c>
      <c r="R62" s="38">
        <v>-18</v>
      </c>
      <c r="S62" s="38">
        <v>0</v>
      </c>
      <c r="T62" s="38">
        <v>-3</v>
      </c>
      <c r="U62" s="38">
        <v>-11</v>
      </c>
      <c r="V62" s="38">
        <v>3</v>
      </c>
      <c r="W62" s="38">
        <v>5</v>
      </c>
      <c r="X62" s="38">
        <v>14</v>
      </c>
      <c r="Y62" s="56">
        <v>37</v>
      </c>
      <c r="Z62" s="31">
        <v>21</v>
      </c>
      <c r="AA62" s="31">
        <v>12</v>
      </c>
      <c r="AB62" s="31">
        <v>1</v>
      </c>
      <c r="AC62" s="31">
        <v>8</v>
      </c>
      <c r="AE62">
        <f t="shared" si="10"/>
        <v>1</v>
      </c>
      <c r="AF62">
        <f t="shared" si="11"/>
        <v>20</v>
      </c>
      <c r="AG62">
        <f t="shared" si="12"/>
        <v>0</v>
      </c>
      <c r="AH62">
        <f t="shared" si="13"/>
        <v>0</v>
      </c>
      <c r="AI62">
        <f t="shared" si="9"/>
        <v>21</v>
      </c>
      <c r="AK62" t="s">
        <v>559</v>
      </c>
      <c r="AL62" s="43">
        <f t="shared" si="14"/>
        <v>0</v>
      </c>
      <c r="AM62" s="43">
        <f t="shared" si="15"/>
        <v>21</v>
      </c>
      <c r="AN62" s="43">
        <f t="shared" si="16"/>
        <v>0</v>
      </c>
      <c r="AO62" s="43">
        <f t="shared" si="17"/>
        <v>0</v>
      </c>
    </row>
    <row r="63" spans="1:41" x14ac:dyDescent="0.25">
      <c r="A63" s="54" t="s">
        <v>832</v>
      </c>
      <c r="B63" s="54" t="s">
        <v>904</v>
      </c>
      <c r="C63" s="30" t="s">
        <v>905</v>
      </c>
      <c r="D63" s="38" t="s">
        <v>9</v>
      </c>
      <c r="E63" s="38" t="s">
        <v>9</v>
      </c>
      <c r="F63" s="38" t="s">
        <v>9</v>
      </c>
      <c r="G63" s="38" t="s">
        <v>9</v>
      </c>
      <c r="H63" s="38" t="s">
        <v>9</v>
      </c>
      <c r="I63" s="38" t="s">
        <v>9</v>
      </c>
      <c r="J63" s="38" t="s">
        <v>9</v>
      </c>
      <c r="K63" s="38" t="s">
        <v>9</v>
      </c>
      <c r="L63" s="38" t="s">
        <v>9</v>
      </c>
      <c r="M63" s="38" t="s">
        <v>9</v>
      </c>
      <c r="N63" s="38">
        <v>-12</v>
      </c>
      <c r="O63" s="38" t="s">
        <v>9</v>
      </c>
      <c r="P63" s="38">
        <v>6</v>
      </c>
      <c r="Q63" s="38" t="s">
        <v>9</v>
      </c>
      <c r="R63" s="38">
        <v>-1</v>
      </c>
      <c r="S63" s="38">
        <v>-33</v>
      </c>
      <c r="T63" s="38">
        <v>16</v>
      </c>
      <c r="U63" s="38">
        <v>15</v>
      </c>
      <c r="V63" s="38" t="s">
        <v>9</v>
      </c>
      <c r="W63" s="38" t="s">
        <v>9</v>
      </c>
      <c r="X63" s="38" t="s">
        <v>9</v>
      </c>
      <c r="Y63" s="56">
        <v>-9</v>
      </c>
      <c r="Z63" s="31">
        <v>6</v>
      </c>
      <c r="AA63" s="31">
        <v>3</v>
      </c>
      <c r="AB63" s="31">
        <v>0</v>
      </c>
      <c r="AC63" s="31">
        <v>3</v>
      </c>
      <c r="AE63">
        <f t="shared" si="10"/>
        <v>6</v>
      </c>
      <c r="AF63">
        <f t="shared" si="11"/>
        <v>0</v>
      </c>
      <c r="AG63">
        <f t="shared" si="12"/>
        <v>0</v>
      </c>
      <c r="AH63">
        <f t="shared" si="13"/>
        <v>0</v>
      </c>
      <c r="AI63">
        <f t="shared" si="9"/>
        <v>6</v>
      </c>
      <c r="AK63" t="s">
        <v>905</v>
      </c>
      <c r="AL63" s="43">
        <f t="shared" si="14"/>
        <v>0</v>
      </c>
      <c r="AM63" s="43">
        <f t="shared" si="15"/>
        <v>0</v>
      </c>
      <c r="AN63" s="43">
        <f t="shared" si="16"/>
        <v>0</v>
      </c>
      <c r="AO63" s="43">
        <f t="shared" si="17"/>
        <v>6</v>
      </c>
    </row>
    <row r="64" spans="1:41" x14ac:dyDescent="0.25">
      <c r="A64" s="54" t="s">
        <v>779</v>
      </c>
      <c r="B64" s="54" t="s">
        <v>750</v>
      </c>
      <c r="C64" s="30" t="s">
        <v>763</v>
      </c>
      <c r="D64" s="38">
        <v>9</v>
      </c>
      <c r="E64" s="38">
        <v>-10</v>
      </c>
      <c r="F64" s="38">
        <v>-5</v>
      </c>
      <c r="G64" s="38">
        <v>5</v>
      </c>
      <c r="H64" s="38">
        <v>-1</v>
      </c>
      <c r="I64" s="38">
        <v>-7</v>
      </c>
      <c r="J64" s="38">
        <v>16</v>
      </c>
      <c r="K64" s="38">
        <v>-6</v>
      </c>
      <c r="L64" s="38">
        <v>9</v>
      </c>
      <c r="M64" s="38">
        <v>-5</v>
      </c>
      <c r="N64" s="38">
        <v>22</v>
      </c>
      <c r="O64" s="38">
        <v>-11</v>
      </c>
      <c r="P64" s="38">
        <v>-9</v>
      </c>
      <c r="Q64" s="38">
        <v>-6</v>
      </c>
      <c r="R64" s="38">
        <v>-6</v>
      </c>
      <c r="S64" s="38">
        <v>17</v>
      </c>
      <c r="T64" s="38">
        <v>-6</v>
      </c>
      <c r="U64" s="38">
        <v>-2</v>
      </c>
      <c r="V64" s="38" t="s">
        <v>9</v>
      </c>
      <c r="W64" s="38" t="s">
        <v>9</v>
      </c>
      <c r="X64" s="38" t="s">
        <v>9</v>
      </c>
      <c r="Y64" s="56">
        <v>4</v>
      </c>
      <c r="Z64" s="31">
        <v>18</v>
      </c>
      <c r="AA64" s="31">
        <v>6</v>
      </c>
      <c r="AB64" s="31">
        <v>0</v>
      </c>
      <c r="AC64" s="31">
        <v>12</v>
      </c>
      <c r="AE64">
        <f t="shared" si="10"/>
        <v>0</v>
      </c>
      <c r="AF64">
        <f t="shared" si="11"/>
        <v>0</v>
      </c>
      <c r="AG64">
        <f t="shared" si="12"/>
        <v>0</v>
      </c>
      <c r="AH64">
        <f t="shared" si="13"/>
        <v>18</v>
      </c>
      <c r="AI64">
        <f t="shared" si="9"/>
        <v>18</v>
      </c>
      <c r="AK64" t="s">
        <v>763</v>
      </c>
      <c r="AL64" s="43">
        <f t="shared" si="14"/>
        <v>0</v>
      </c>
      <c r="AM64" s="43">
        <f t="shared" si="15"/>
        <v>0</v>
      </c>
      <c r="AN64" s="43">
        <f t="shared" si="16"/>
        <v>0</v>
      </c>
      <c r="AO64" s="43">
        <f t="shared" si="17"/>
        <v>18</v>
      </c>
    </row>
    <row r="65" spans="1:41" x14ac:dyDescent="0.25">
      <c r="A65" s="54" t="s">
        <v>751</v>
      </c>
      <c r="B65" s="54" t="s">
        <v>750</v>
      </c>
      <c r="C65" s="30" t="s">
        <v>733</v>
      </c>
      <c r="D65" s="38">
        <v>9</v>
      </c>
      <c r="E65" s="38">
        <v>-10</v>
      </c>
      <c r="F65" s="38">
        <v>5</v>
      </c>
      <c r="G65" s="38">
        <v>-19</v>
      </c>
      <c r="H65" s="38">
        <v>-1</v>
      </c>
      <c r="I65" s="38">
        <v>-7</v>
      </c>
      <c r="J65" s="38">
        <v>16</v>
      </c>
      <c r="K65" s="38">
        <v>-6</v>
      </c>
      <c r="L65" s="38">
        <v>9</v>
      </c>
      <c r="M65" s="38">
        <v>-5</v>
      </c>
      <c r="N65" s="38">
        <v>22</v>
      </c>
      <c r="O65" s="38">
        <v>-3</v>
      </c>
      <c r="P65" s="38">
        <v>-9</v>
      </c>
      <c r="Q65" s="38">
        <v>-6</v>
      </c>
      <c r="R65" s="38">
        <v>-6</v>
      </c>
      <c r="S65" s="38">
        <v>17</v>
      </c>
      <c r="T65" s="38">
        <v>-6</v>
      </c>
      <c r="U65" s="38">
        <v>-2</v>
      </c>
      <c r="V65" s="38" t="s">
        <v>9</v>
      </c>
      <c r="W65" s="38" t="s">
        <v>9</v>
      </c>
      <c r="X65" s="38" t="s">
        <v>9</v>
      </c>
      <c r="Y65" s="56">
        <v>-2</v>
      </c>
      <c r="Z65" s="31">
        <v>18</v>
      </c>
      <c r="AA65" s="31">
        <v>6</v>
      </c>
      <c r="AB65" s="31">
        <v>0</v>
      </c>
      <c r="AC65" s="31">
        <v>12</v>
      </c>
      <c r="AE65">
        <f t="shared" si="10"/>
        <v>0</v>
      </c>
      <c r="AF65">
        <f t="shared" si="11"/>
        <v>13</v>
      </c>
      <c r="AG65">
        <f t="shared" si="12"/>
        <v>5</v>
      </c>
      <c r="AH65">
        <f t="shared" si="13"/>
        <v>0</v>
      </c>
      <c r="AI65">
        <f t="shared" si="9"/>
        <v>18</v>
      </c>
      <c r="AK65" t="s">
        <v>733</v>
      </c>
      <c r="AL65" s="43">
        <f t="shared" si="14"/>
        <v>0</v>
      </c>
      <c r="AM65" s="43">
        <f t="shared" si="15"/>
        <v>0</v>
      </c>
      <c r="AN65" s="43">
        <f t="shared" si="16"/>
        <v>0</v>
      </c>
      <c r="AO65" s="43">
        <f t="shared" si="17"/>
        <v>18</v>
      </c>
    </row>
    <row r="66" spans="1:41" x14ac:dyDescent="0.25">
      <c r="A66" s="54" t="s">
        <v>932</v>
      </c>
      <c r="B66" s="55" t="s">
        <v>590</v>
      </c>
      <c r="C66" s="30" t="s">
        <v>933</v>
      </c>
      <c r="D66" s="38" t="s">
        <v>9</v>
      </c>
      <c r="E66" s="38">
        <v>1</v>
      </c>
      <c r="F66" s="38">
        <v>2</v>
      </c>
      <c r="G66" s="38">
        <v>-13</v>
      </c>
      <c r="H66" s="38" t="s">
        <v>9</v>
      </c>
      <c r="I66" s="38">
        <v>-7</v>
      </c>
      <c r="J66" s="38" t="s">
        <v>9</v>
      </c>
      <c r="K66" s="38" t="s">
        <v>9</v>
      </c>
      <c r="L66" s="38">
        <v>-8</v>
      </c>
      <c r="M66" s="38">
        <v>1</v>
      </c>
      <c r="N66" s="38">
        <v>-12</v>
      </c>
      <c r="O66" s="38">
        <v>22</v>
      </c>
      <c r="P66" s="38">
        <v>-3</v>
      </c>
      <c r="Q66" s="38" t="s">
        <v>9</v>
      </c>
      <c r="R66" s="38">
        <v>11</v>
      </c>
      <c r="S66" s="38">
        <v>-17</v>
      </c>
      <c r="T66" s="38" t="s">
        <v>9</v>
      </c>
      <c r="U66" s="38">
        <v>9</v>
      </c>
      <c r="V66" s="38" t="s">
        <v>9</v>
      </c>
      <c r="W66" s="38" t="s">
        <v>9</v>
      </c>
      <c r="X66" s="38" t="s">
        <v>9</v>
      </c>
      <c r="Y66" s="56">
        <v>-14</v>
      </c>
      <c r="Z66" s="31">
        <v>12</v>
      </c>
      <c r="AA66" s="31">
        <v>6</v>
      </c>
      <c r="AB66" s="31">
        <v>0</v>
      </c>
      <c r="AC66" s="31">
        <v>6</v>
      </c>
      <c r="AE66">
        <f t="shared" ref="AE66:AE96" si="18">IF(ISERROR(VLOOKUP($C66,$A$114:$C$190,3,FALSE)=1),0,IF(VLOOKUP($C66,$A$114:$C$190,3,FALSE)=1,1,0))+IF(ISERROR(VLOOKUP($C66,$D$114:$F$190,3,FALSE)=1),0,IF(VLOOKUP($C66,$D$114:$F$190,3,FALSE)=1,1,0))+IF(ISERROR(VLOOKUP($C66,$G$114:$I$190,3,FALSE)=1),0,IF(VLOOKUP($C66,$G$114:$I$190,3,FALSE)=1,1,0))+IF(ISERROR(VLOOKUP($C66,$J$114:$L$190,3,FALSE)=1),0,IF(VLOOKUP($C66,$J$114:$L$190,3,FALSE)=1,1,0))+IF(ISERROR(VLOOKUP($C66,$M$114:$O$190,3,FALSE)=1),0,IF(VLOOKUP($C66,$M$114:$O$190,3,FALSE)=1,1,0))+IF(ISERROR(VLOOKUP($C66,$P$114:$R$190,3,FALSE)=1),0,IF(VLOOKUP($C66,$P$114:$R$190,3,FALSE)=1,1,0))+IF(ISERROR(VLOOKUP($C66,$S$114:$U$190,3,FALSE)=1),0,IF(VLOOKUP($C66,$S$114:$U$190,3,FALSE)=1,1,0))+IF(ISERROR(VLOOKUP($C66,$V$114:$X$190,3,FALSE)=1),0,IF(VLOOKUP($C66,$V$114:$X$190,3,FALSE)=1,1,0))+IF(ISERROR(VLOOKUP($C66,$Y$114:$AA$190,3,FALSE)=1),0,IF(VLOOKUP($C66,$Y$114:$AA$190,3,FALSE)=1,1,0))+IF(ISERROR(VLOOKUP($C66,$AB$114:$AD$190,3,FALSE)=1),0,IF(VLOOKUP($C66,$AB$114:$AD$190,3,FALSE)=1,1,0))+IF(ISERROR(VLOOKUP($C66,$AE$114:$AG$190,3,FALSE)=1),0,IF(VLOOKUP($C66,$AE$114:$AG$190,3,FALSE)=1,1,0))+IF(ISERROR(VLOOKUP($C66,$AH$114:$AJ$190,3,FALSE)=1),0,IF(VLOOKUP($C66,$AH$114:$AJ$190,3,FALSE)=1,1,0))+IF(ISERROR(VLOOKUP($C66,$AK$114:$AM$190,3,FALSE)=1),0,IF(VLOOKUP($C66,$AK$114:$AM$190,3,FALSE)=1,1,0))+IF(ISERROR(VLOOKUP($C66,$AN$114:$AP$190,3,FALSE)=1),0,IF(VLOOKUP($C66,$AN$114:$AP$190,3,FALSE)=1,1,0))+IF(ISERROR(VLOOKUP($C66,$AQ$114:$AS$190,3,FALSE)=1),0,IF(VLOOKUP($C66,$AQ$114:$AS$190,3,FALSE)=1,1,0))+IF(ISERROR(VLOOKUP($C66,$AT$114:$AV$190,3,FALSE)=1),0,IF(VLOOKUP($C66,$AT$114:$AV$190,3,FALSE)=1,1,0))+IF(ISERROR(VLOOKUP($C66,$AW$114:$AY$190,3,FALSE)=1),0,IF(VLOOKUP($C66,$AW$114:$AY$190,3,FALSE)=1,1,0))+IF(ISERROR(VLOOKUP($C66,$AZ$114:$BB$190,3,FALSE)=1),0,IF(VLOOKUP($C66,$AZ$114:$BB$190,3,FALSE)=1,1,0))+IF(ISERROR(VLOOKUP($C66,$BC$114:$BE$190,3,FALSE)=1),0,IF(VLOOKUP($C66,$BC$114:$BE$190,3,FALSE)=1,1,0))+IF(ISERROR(VLOOKUP($C66,$BF$114:$BH$190,3,FALSE)=1),0,IF(VLOOKUP($C66,$BF$114:$BH$190,3,FALSE)=1,1,0))+IF(ISERROR(VLOOKUP($C66,$BI$114:$BK$190,3,FALSE)=1),0,IF(VLOOKUP($C66,$BI$114:$BK$190,3,FALSE)=1,1,0))</f>
        <v>7</v>
      </c>
      <c r="AF66">
        <f t="shared" ref="AF66:AF96" si="19">IF(ISERROR(VLOOKUP($C66,$A$114:$C$190,3,FALSE)=2),0,IF(VLOOKUP($C66,$A$114:$C$190,3,FALSE)=2,1,0))+IF(ISERROR(VLOOKUP($C66,$D$114:$F$190,3,FALSE)=2),0,IF(VLOOKUP($C66,$D$114:$F$190,3,FALSE)=2,1,0))+IF(ISERROR(VLOOKUP($C66,$G$114:$I$190,3,FALSE)=2),0,IF(VLOOKUP($C66,$G$114:$I$190,3,FALSE)=2,1,0))+IF(ISERROR(VLOOKUP($C66,$J$114:$L$190,3,FALSE)=2),0,IF(VLOOKUP($C66,$J$114:$L$190,3,FALSE)=2,1,0))+IF(ISERROR(VLOOKUP($C66,$M$114:$O$190,3,FALSE)=2),0,IF(VLOOKUP($C66,$M$114:$O$190,3,FALSE)=2,1,0))+IF(ISERROR(VLOOKUP($C66,$P$114:$R$190,3,FALSE)=2),0,IF(VLOOKUP($C66,$P$114:$R$190,3,FALSE)=2,1,0))+IF(ISERROR(VLOOKUP($C66,$S$114:$U$190,3,FALSE)=2),0,IF(VLOOKUP($C66,$S$114:$U$190,3,FALSE)=2,1,0))+IF(ISERROR(VLOOKUP($C66,$V$114:$X$190,3,FALSE)=2),0,IF(VLOOKUP($C66,$V$114:$X$190,3,FALSE)=2,1,0))+IF(ISERROR(VLOOKUP($C66,$Y$114:$AA$190,3,FALSE)=2),0,IF(VLOOKUP($C66,$Y$114:$AA$190,3,FALSE)=2,1,0))+IF(ISERROR(VLOOKUP($C66,$AB$114:$AD$190,3,FALSE)=2),0,IF(VLOOKUP($C66,$AB$114:$AD$190,3,FALSE)=2,1,0))+IF(ISERROR(VLOOKUP($C66,$AE$114:$AG$190,3,FALSE)=2),0,IF(VLOOKUP($C66,$AE$114:$AG$190,3,FALSE)=2,1,0))+IF(ISERROR(VLOOKUP($C66,$AH$114:$AJ$190,3,FALSE)=2),0,IF(VLOOKUP($C66,$AH$114:$AJ$190,3,FALSE)=2,1,0))+IF(ISERROR(VLOOKUP($C66,$AK$114:$AM$190,3,FALSE)=2),0,IF(VLOOKUP($C66,$AK$114:$AM$190,3,FALSE)=2,1,0))+IF(ISERROR(VLOOKUP($C66,$AN$114:$AP$190,3,FALSE)=2),0,IF(VLOOKUP($C66,$AN$114:$AP$190,3,FALSE)=2,1,0))+IF(ISERROR(VLOOKUP($C66,$AQ$114:$AS$190,3,FALSE)=2),0,IF(VLOOKUP($C66,$AQ$114:$AS$190,3,FALSE)=2,1,0))+IF(ISERROR(VLOOKUP($C66,$AT$114:$AV$190,3,FALSE)=2),0,IF(VLOOKUP($C66,$AT$114:$AV$190,3,FALSE)=2,1,0))+IF(ISERROR(VLOOKUP($C66,$AW$114:$AY$190,3,FALSE)=2),0,IF(VLOOKUP($C66,$AW$114:$AY$190,3,FALSE)=2,1,0))+IF(ISERROR(VLOOKUP($C66,$AZ$114:$BB$190,3,FALSE)=2),0,IF(VLOOKUP($C66,$AZ$114:$BB$190,3,FALSE)=2,1,0))+IF(ISERROR(VLOOKUP($C66,$BC$114:$BE$190,3,FALSE)=2),0,IF(VLOOKUP($C66,$BC$114:$BE$190,3,FALSE)=2,1,0))+IF(ISERROR(VLOOKUP($C66,$BF$114:$BH$190,3,FALSE)=2),0,IF(VLOOKUP($C66,$BF$114:$BH$190,3,FALSE)=2,1,0))+IF(ISERROR(VLOOKUP($C66,$BI$114:$BK$190,3,FALSE)=2),0,IF(VLOOKUP($C66,$BI$114:$BK$190,3,FALSE)=2,1,0))</f>
        <v>3</v>
      </c>
      <c r="AG66">
        <f t="shared" ref="AG66:AG96" si="20">IF(ISERROR(VLOOKUP($C66,$A$114:$C$190,3,FALSE)=3),0,IF(VLOOKUP($C66,$A$114:$C$190,3,FALSE)=3,1,0))+IF(ISERROR(VLOOKUP($C66,$D$114:$F$190,3,FALSE)=3),0,IF(VLOOKUP($C66,$D$114:$F$190,3,FALSE)=3,1,0))+IF(ISERROR(VLOOKUP($C66,$G$114:$I$190,3,FALSE)=3),0,IF(VLOOKUP($C66,$G$114:$I$190,3,FALSE)=3,1,0))+IF(ISERROR(VLOOKUP($C66,$J$114:$L$190,3,FALSE)=3),0,IF(VLOOKUP($C66,$J$114:$L$190,3,FALSE)=3,1,0))+IF(ISERROR(VLOOKUP($C66,$M$114:$O$190,3,FALSE)=3),0,IF(VLOOKUP($C66,$M$114:$O$190,3,FALSE)=3,1,0))+IF(ISERROR(VLOOKUP($C66,$P$114:$R$190,3,FALSE)=3),0,IF(VLOOKUP($C66,$P$114:$R$190,3,FALSE)=3,1,0))+IF(ISERROR(VLOOKUP($C66,$S$114:$U$190,3,FALSE)=3),0,IF(VLOOKUP($C66,$S$114:$U$190,3,FALSE)=3,1,0))+IF(ISERROR(VLOOKUP($C66,$V$114:$X$190,3,FALSE)=3),0,IF(VLOOKUP($C66,$V$114:$X$190,3,FALSE)=3,1,0))+IF(ISERROR(VLOOKUP($C66,$Y$114:$AA$190,3,FALSE)=3),0,IF(VLOOKUP($C66,$Y$114:$AA$190,3,FALSE)=3,1,0))+IF(ISERROR(VLOOKUP($C66,$AB$114:$AD$190,3,FALSE)=3),0,IF(VLOOKUP($C66,$AB$114:$AD$190,3,FALSE)=3,1,0))+IF(ISERROR(VLOOKUP($C66,$AE$114:$AG$190,3,FALSE)=3),0,IF(VLOOKUP($C66,$AE$114:$AG$190,3,FALSE)=3,1,0))+IF(ISERROR(VLOOKUP($C66,$AH$114:$AJ$190,3,FALSE)=3),0,IF(VLOOKUP($C66,$AH$114:$AJ$190,3,FALSE)=3,1,0))+IF(ISERROR(VLOOKUP($C66,$AK$114:$AM$190,3,FALSE)=3),0,IF(VLOOKUP($C66,$AK$114:$AM$190,3,FALSE)=3,1,0))+IF(ISERROR(VLOOKUP($C66,$AN$114:$AP$190,3,FALSE)=3),0,IF(VLOOKUP($C66,$AN$114:$AP$190,3,FALSE)=3,1,0))+IF(ISERROR(VLOOKUP($C66,$AQ$114:$AS$190,3,FALSE)=3),0,IF(VLOOKUP($C66,$AQ$114:$AS$190,3,FALSE)=3,1,0))+IF(ISERROR(VLOOKUP($C66,$AT$114:$AV$190,3,FALSE)=3),0,IF(VLOOKUP($C66,$AT$114:$AV$190,3,FALSE)=3,1,0))+IF(ISERROR(VLOOKUP($C66,$AW$114:$AY$190,3,FALSE)=3),0,IF(VLOOKUP($C66,$AW$114:$AY$190,3,FALSE)=3,1,0))+IF(ISERROR(VLOOKUP($C66,$AZ$114:$BB$190,3,FALSE)=3),0,IF(VLOOKUP($C66,$AZ$114:$BB$190,3,FALSE)=3,1,0))+IF(ISERROR(VLOOKUP($C66,$BC$114:$BE$190,3,FALSE)=3),0,IF(VLOOKUP($C66,$BC$114:$BE$190,3,FALSE)=3,1,0))+IF(ISERROR(VLOOKUP($C66,$BF$114:$BH$190,3,FALSE)=3),0,IF(VLOOKUP($C66,$BF$114:$BH$190,3,FALSE)=3,1,0))+IF(ISERROR(VLOOKUP($C66,$BI$114:$BK$190,3,FALSE)=3),0,IF(VLOOKUP($C66,$BI$114:$BK$190,3,FALSE)=3,1,0))</f>
        <v>0</v>
      </c>
      <c r="AH66">
        <f t="shared" ref="AH66:AH96" si="21">IF(ISERROR(VLOOKUP($C66,$A$114:$C$190,3,FALSE)=4),0,IF(VLOOKUP($C66,$A$114:$C$190,3,FALSE)=4,1,0))+IF(ISERROR(VLOOKUP($C66,$D$114:$F$190,3,FALSE)=4),0,IF(VLOOKUP($C66,$D$114:$F$190,3,FALSE)=4,1,0))+IF(ISERROR(VLOOKUP($C66,$G$114:$I$190,3,FALSE)=4),0,IF(VLOOKUP($C66,$G$114:$I$190,3,FALSE)=4,1,0))+IF(ISERROR(VLOOKUP($C66,$J$114:$L$190,3,FALSE)=4),0,IF(VLOOKUP($C66,$J$114:$L$190,3,FALSE)=4,1,0))+IF(ISERROR(VLOOKUP($C66,$M$114:$O$190,3,FALSE)=4),0,IF(VLOOKUP($C66,$M$114:$O$190,3,FALSE)=4,1,0))+IF(ISERROR(VLOOKUP($C66,$P$114:$R$190,3,FALSE)=4),0,IF(VLOOKUP($C66,$P$114:$R$190,3,FALSE)=4,1,0))+IF(ISERROR(VLOOKUP($C66,$S$114:$U$190,3,FALSE)=4),0,IF(VLOOKUP($C66,$S$114:$U$190,3,FALSE)=4,1,0))+IF(ISERROR(VLOOKUP($C66,$V$114:$X$190,3,FALSE)=4),0,IF(VLOOKUP($C66,$V$114:$X$190,3,FALSE)=4,1,0))+IF(ISERROR(VLOOKUP($C66,$Y$114:$AA$190,3,FALSE)=4),0,IF(VLOOKUP($C66,$Y$114:$AA$190,3,FALSE)=4,1,0))+IF(ISERROR(VLOOKUP($C66,$AB$114:$AD$190,3,FALSE)=4),0,IF(VLOOKUP($C66,$AB$114:$AD$190,3,FALSE)=4,1,0))+IF(ISERROR(VLOOKUP($C66,$AE$114:$AG$190,3,FALSE)=4),0,IF(VLOOKUP($C66,$AE$114:$AG$190,3,FALSE)=4,1,0))+IF(ISERROR(VLOOKUP($C66,$AH$114:$AJ$190,3,FALSE)=4),0,IF(VLOOKUP($C66,$AH$114:$AJ$190,3,FALSE)=4,1,0))+IF(ISERROR(VLOOKUP($C66,$AK$114:$AM$190,3,FALSE)=4),0,IF(VLOOKUP($C66,$AK$114:$AM$190,3,FALSE)=4,1,0))+IF(ISERROR(VLOOKUP($C66,$AN$114:$AP$190,3,FALSE)=4),0,IF(VLOOKUP($C66,$AN$114:$AP$190,3,FALSE)=4,1,0))+IF(ISERROR(VLOOKUP($C66,$AQ$114:$AS$190,3,FALSE)=4),0,IF(VLOOKUP($C66,$AQ$114:$AS$190,3,FALSE)=4,1,0))+IF(ISERROR(VLOOKUP($C66,$AT$114:$AV$190,3,FALSE)=4),0,IF(VLOOKUP($C66,$AT$114:$AV$190,3,FALSE)=4,1,0))+IF(ISERROR(VLOOKUP($C66,$AW$114:$AY$190,3,FALSE)=4),0,IF(VLOOKUP($C66,$AW$114:$AY$190,3,FALSE)=4,1,0))+IF(ISERROR(VLOOKUP($C66,$AZ$114:$BB$190,3,FALSE)=4),0,IF(VLOOKUP($C66,$AZ$114:$BB$190,3,FALSE)=4,1,0))+IF(ISERROR(VLOOKUP($C66,$BC$114:$BE$190,3,FALSE)=4),0,IF(VLOOKUP($C66,$BC$114:$BE$190,3,FALSE)=4,1,0))+IF(ISERROR(VLOOKUP($C66,$BF$114:$BH$190,3,FALSE)=4),0,IF(VLOOKUP($C66,$BF$114:$BH$190,3,FALSE)=4,1,0))+IF(ISERROR(VLOOKUP($C66,$BI$114:$BK$190,3,FALSE)=4),0,IF(VLOOKUP($C66,$BI$114:$BK$190,3,FALSE)=4,1,0))</f>
        <v>2</v>
      </c>
      <c r="AI66">
        <f t="shared" si="9"/>
        <v>12</v>
      </c>
      <c r="AK66" t="s">
        <v>933</v>
      </c>
      <c r="AL66" s="43">
        <f t="shared" ref="AL66:AL96" si="22">COUNTIF($A$115:$BK$130,$AK66)</f>
        <v>0</v>
      </c>
      <c r="AM66" s="43">
        <f t="shared" ref="AM66:AM96" si="23">COUNTIF($A$131:$BK$146,$AK66)</f>
        <v>0</v>
      </c>
      <c r="AN66" s="43">
        <f t="shared" ref="AN66:AN96" si="24">COUNTIF($A$147:$BK$162,$AK66)</f>
        <v>0</v>
      </c>
      <c r="AO66" s="43">
        <f t="shared" ref="AO66:AO96" si="25">COUNTIF($A$163:$BK$190,$AK66)</f>
        <v>12</v>
      </c>
    </row>
    <row r="67" spans="1:41" x14ac:dyDescent="0.25">
      <c r="A67" s="54" t="s">
        <v>95</v>
      </c>
      <c r="B67" s="54" t="s">
        <v>96</v>
      </c>
      <c r="C67" s="30" t="s">
        <v>97</v>
      </c>
      <c r="D67" s="38">
        <v>14</v>
      </c>
      <c r="E67" s="38">
        <v>10</v>
      </c>
      <c r="F67" s="38">
        <v>11</v>
      </c>
      <c r="G67" s="38">
        <v>24</v>
      </c>
      <c r="H67" s="38">
        <v>3</v>
      </c>
      <c r="I67" s="38">
        <v>8</v>
      </c>
      <c r="J67" s="38">
        <v>8</v>
      </c>
      <c r="K67" s="38">
        <v>-1</v>
      </c>
      <c r="L67" s="38">
        <v>17</v>
      </c>
      <c r="M67" s="38">
        <v>9</v>
      </c>
      <c r="N67" s="38">
        <v>-13</v>
      </c>
      <c r="O67" s="38">
        <v>3</v>
      </c>
      <c r="P67" s="38">
        <v>7</v>
      </c>
      <c r="Q67" s="38">
        <v>30</v>
      </c>
      <c r="R67" s="38">
        <v>19</v>
      </c>
      <c r="S67" s="38">
        <v>-18</v>
      </c>
      <c r="T67" s="38">
        <v>1</v>
      </c>
      <c r="U67" s="38">
        <v>11</v>
      </c>
      <c r="V67" s="38">
        <v>3</v>
      </c>
      <c r="W67" s="38">
        <v>14</v>
      </c>
      <c r="X67" s="38">
        <v>6</v>
      </c>
      <c r="Y67" s="56">
        <v>166</v>
      </c>
      <c r="Z67" s="31">
        <v>21</v>
      </c>
      <c r="AA67" s="31">
        <v>18</v>
      </c>
      <c r="AB67" s="31">
        <v>0</v>
      </c>
      <c r="AC67" s="31">
        <v>3</v>
      </c>
      <c r="AE67">
        <f t="shared" si="18"/>
        <v>0</v>
      </c>
      <c r="AF67">
        <f t="shared" si="19"/>
        <v>0</v>
      </c>
      <c r="AG67">
        <f t="shared" si="20"/>
        <v>20</v>
      </c>
      <c r="AH67">
        <f t="shared" si="21"/>
        <v>1</v>
      </c>
      <c r="AI67">
        <f t="shared" ref="AI67:AI96" si="26">SUM(AE67:AH67)</f>
        <v>21</v>
      </c>
      <c r="AK67" t="s">
        <v>97</v>
      </c>
      <c r="AL67" s="43">
        <f t="shared" si="22"/>
        <v>0</v>
      </c>
      <c r="AM67" s="43">
        <f t="shared" si="23"/>
        <v>0</v>
      </c>
      <c r="AN67" s="43">
        <f t="shared" si="24"/>
        <v>21</v>
      </c>
      <c r="AO67" s="43">
        <f t="shared" si="25"/>
        <v>0</v>
      </c>
    </row>
    <row r="68" spans="1:41" x14ac:dyDescent="0.25">
      <c r="A68" s="54" t="s">
        <v>98</v>
      </c>
      <c r="B68" s="54" t="s">
        <v>99</v>
      </c>
      <c r="C68" s="30" t="s">
        <v>100</v>
      </c>
      <c r="D68" s="38">
        <v>-1</v>
      </c>
      <c r="E68" s="38">
        <v>10</v>
      </c>
      <c r="F68" s="38">
        <v>-8</v>
      </c>
      <c r="G68" s="38">
        <v>-10</v>
      </c>
      <c r="H68" s="38" t="s">
        <v>9</v>
      </c>
      <c r="I68" s="38">
        <v>-3</v>
      </c>
      <c r="J68" s="38">
        <v>16</v>
      </c>
      <c r="K68" s="38">
        <v>-16</v>
      </c>
      <c r="L68" s="38">
        <v>22</v>
      </c>
      <c r="M68" s="38">
        <v>-5</v>
      </c>
      <c r="N68" s="38" t="s">
        <v>9</v>
      </c>
      <c r="O68" s="38">
        <v>-17</v>
      </c>
      <c r="P68" s="38">
        <v>11</v>
      </c>
      <c r="Q68" s="38">
        <v>-1</v>
      </c>
      <c r="R68" s="38">
        <v>8</v>
      </c>
      <c r="S68" s="38">
        <v>3</v>
      </c>
      <c r="T68" s="38">
        <v>3</v>
      </c>
      <c r="U68" s="38">
        <v>17</v>
      </c>
      <c r="V68" s="38">
        <v>3</v>
      </c>
      <c r="W68" s="38" t="s">
        <v>9</v>
      </c>
      <c r="X68" s="38" t="s">
        <v>9</v>
      </c>
      <c r="Y68" s="56">
        <v>32</v>
      </c>
      <c r="Z68" s="31">
        <v>17</v>
      </c>
      <c r="AA68" s="31">
        <v>9</v>
      </c>
      <c r="AB68" s="31">
        <v>0</v>
      </c>
      <c r="AC68" s="31">
        <v>8</v>
      </c>
      <c r="AE68">
        <f t="shared" si="18"/>
        <v>0</v>
      </c>
      <c r="AF68">
        <f t="shared" si="19"/>
        <v>1</v>
      </c>
      <c r="AG68">
        <f t="shared" si="20"/>
        <v>0</v>
      </c>
      <c r="AH68">
        <f t="shared" si="21"/>
        <v>16</v>
      </c>
      <c r="AI68">
        <f t="shared" si="26"/>
        <v>17</v>
      </c>
      <c r="AK68" t="s">
        <v>100</v>
      </c>
      <c r="AL68" s="43">
        <f t="shared" si="22"/>
        <v>0</v>
      </c>
      <c r="AM68" s="43">
        <f t="shared" si="23"/>
        <v>0</v>
      </c>
      <c r="AN68" s="43">
        <f t="shared" si="24"/>
        <v>1</v>
      </c>
      <c r="AO68" s="43">
        <f t="shared" si="25"/>
        <v>16</v>
      </c>
    </row>
    <row r="69" spans="1:41" x14ac:dyDescent="0.25">
      <c r="A69" s="54" t="s">
        <v>101</v>
      </c>
      <c r="B69" s="54" t="s">
        <v>99</v>
      </c>
      <c r="C69" s="30" t="s">
        <v>236</v>
      </c>
      <c r="D69" s="38">
        <v>14</v>
      </c>
      <c r="E69" s="38">
        <v>10</v>
      </c>
      <c r="F69" s="38">
        <v>3</v>
      </c>
      <c r="G69" s="38">
        <v>-5</v>
      </c>
      <c r="H69" s="38">
        <v>0</v>
      </c>
      <c r="I69" s="38">
        <v>13</v>
      </c>
      <c r="J69" s="38">
        <v>0</v>
      </c>
      <c r="K69" s="38">
        <v>-12</v>
      </c>
      <c r="L69" s="38">
        <v>4</v>
      </c>
      <c r="M69" s="38" t="s">
        <v>9</v>
      </c>
      <c r="N69" s="38">
        <v>0</v>
      </c>
      <c r="O69" s="38">
        <v>-17</v>
      </c>
      <c r="P69" s="38">
        <v>-10</v>
      </c>
      <c r="Q69" s="38">
        <v>6</v>
      </c>
      <c r="R69" s="38">
        <v>-18</v>
      </c>
      <c r="S69" s="38">
        <v>10</v>
      </c>
      <c r="T69" s="38">
        <v>-3</v>
      </c>
      <c r="U69" s="38">
        <v>6</v>
      </c>
      <c r="V69" s="38">
        <v>3</v>
      </c>
      <c r="W69" s="38">
        <v>5</v>
      </c>
      <c r="X69" s="38">
        <v>14</v>
      </c>
      <c r="Y69" s="56">
        <v>23</v>
      </c>
      <c r="Z69" s="31">
        <v>20</v>
      </c>
      <c r="AA69" s="31">
        <v>11</v>
      </c>
      <c r="AB69" s="31">
        <v>3</v>
      </c>
      <c r="AC69" s="31">
        <v>6</v>
      </c>
      <c r="AE69">
        <f t="shared" si="18"/>
        <v>5</v>
      </c>
      <c r="AF69">
        <f t="shared" si="19"/>
        <v>14</v>
      </c>
      <c r="AG69">
        <f t="shared" si="20"/>
        <v>1</v>
      </c>
      <c r="AH69">
        <f t="shared" si="21"/>
        <v>0</v>
      </c>
      <c r="AI69">
        <f t="shared" si="26"/>
        <v>20</v>
      </c>
      <c r="AK69" t="s">
        <v>236</v>
      </c>
      <c r="AL69" s="43">
        <f t="shared" si="22"/>
        <v>9</v>
      </c>
      <c r="AM69" s="43">
        <f t="shared" si="23"/>
        <v>11</v>
      </c>
      <c r="AN69" s="43">
        <f t="shared" si="24"/>
        <v>0</v>
      </c>
      <c r="AO69" s="43">
        <f t="shared" si="25"/>
        <v>0</v>
      </c>
    </row>
    <row r="70" spans="1:41" x14ac:dyDescent="0.25">
      <c r="A70" s="54" t="s">
        <v>889</v>
      </c>
      <c r="B70" s="55" t="s">
        <v>102</v>
      </c>
      <c r="C70" s="30" t="s">
        <v>874</v>
      </c>
      <c r="D70" s="38">
        <v>-2</v>
      </c>
      <c r="E70" s="38">
        <v>-10</v>
      </c>
      <c r="F70" s="38">
        <v>-9</v>
      </c>
      <c r="G70" s="38">
        <v>-9</v>
      </c>
      <c r="H70" s="38">
        <v>-10</v>
      </c>
      <c r="I70" s="38">
        <v>-3</v>
      </c>
      <c r="J70" s="38">
        <v>6</v>
      </c>
      <c r="K70" s="38">
        <v>11</v>
      </c>
      <c r="L70" s="38">
        <v>9</v>
      </c>
      <c r="M70" s="38">
        <v>4</v>
      </c>
      <c r="N70" s="38">
        <v>-26</v>
      </c>
      <c r="O70" s="38">
        <v>3</v>
      </c>
      <c r="P70" s="38">
        <v>22</v>
      </c>
      <c r="Q70" s="38">
        <v>1</v>
      </c>
      <c r="R70" s="38">
        <v>-13</v>
      </c>
      <c r="S70" s="38">
        <v>6</v>
      </c>
      <c r="T70" s="38">
        <v>2</v>
      </c>
      <c r="U70" s="38">
        <v>2</v>
      </c>
      <c r="V70" s="38" t="s">
        <v>9</v>
      </c>
      <c r="W70" s="38" t="s">
        <v>9</v>
      </c>
      <c r="X70" s="38" t="s">
        <v>9</v>
      </c>
      <c r="Y70" s="56">
        <v>-16</v>
      </c>
      <c r="Z70" s="31">
        <v>18</v>
      </c>
      <c r="AA70" s="31">
        <v>10</v>
      </c>
      <c r="AB70" s="31">
        <v>0</v>
      </c>
      <c r="AC70" s="31">
        <v>8</v>
      </c>
      <c r="AE70">
        <f t="shared" si="18"/>
        <v>0</v>
      </c>
      <c r="AF70">
        <f t="shared" si="19"/>
        <v>0</v>
      </c>
      <c r="AG70">
        <f t="shared" si="20"/>
        <v>16</v>
      </c>
      <c r="AH70">
        <f t="shared" si="21"/>
        <v>2</v>
      </c>
      <c r="AI70">
        <f t="shared" si="26"/>
        <v>18</v>
      </c>
      <c r="AK70" t="s">
        <v>874</v>
      </c>
      <c r="AL70" s="43">
        <f t="shared" si="22"/>
        <v>18</v>
      </c>
      <c r="AM70" s="43">
        <f t="shared" si="23"/>
        <v>0</v>
      </c>
      <c r="AN70" s="43">
        <f t="shared" si="24"/>
        <v>0</v>
      </c>
      <c r="AO70" s="43">
        <f t="shared" si="25"/>
        <v>0</v>
      </c>
    </row>
    <row r="71" spans="1:41" x14ac:dyDescent="0.25">
      <c r="A71" s="54" t="s">
        <v>113</v>
      </c>
      <c r="B71" s="54" t="s">
        <v>114</v>
      </c>
      <c r="C71" s="30" t="s">
        <v>115</v>
      </c>
      <c r="D71" s="38">
        <v>0</v>
      </c>
      <c r="E71" s="38">
        <v>9</v>
      </c>
      <c r="F71" s="38">
        <v>-6</v>
      </c>
      <c r="G71" s="38">
        <v>33</v>
      </c>
      <c r="H71" s="38">
        <v>6</v>
      </c>
      <c r="I71" s="38">
        <v>11</v>
      </c>
      <c r="J71" s="38">
        <v>0</v>
      </c>
      <c r="K71" s="38">
        <v>-2</v>
      </c>
      <c r="L71" s="38">
        <v>-4</v>
      </c>
      <c r="M71" s="38">
        <v>11</v>
      </c>
      <c r="N71" s="38">
        <v>0</v>
      </c>
      <c r="O71" s="38">
        <v>-7</v>
      </c>
      <c r="P71" s="38">
        <v>-4</v>
      </c>
      <c r="Q71" s="38">
        <v>11</v>
      </c>
      <c r="R71" s="38">
        <v>7</v>
      </c>
      <c r="S71" s="38">
        <v>2</v>
      </c>
      <c r="T71" s="38">
        <v>-29</v>
      </c>
      <c r="U71" s="38">
        <v>45</v>
      </c>
      <c r="V71" s="38">
        <v>-11</v>
      </c>
      <c r="W71" s="38">
        <v>7</v>
      </c>
      <c r="X71" s="38">
        <v>0</v>
      </c>
      <c r="Y71" s="56">
        <v>79</v>
      </c>
      <c r="Z71" s="31">
        <v>21</v>
      </c>
      <c r="AA71" s="31">
        <v>10</v>
      </c>
      <c r="AB71" s="31">
        <v>4</v>
      </c>
      <c r="AC71" s="31">
        <v>7</v>
      </c>
      <c r="AE71">
        <f t="shared" si="18"/>
        <v>20</v>
      </c>
      <c r="AF71">
        <f t="shared" si="19"/>
        <v>1</v>
      </c>
      <c r="AG71">
        <f t="shared" si="20"/>
        <v>0</v>
      </c>
      <c r="AH71">
        <f t="shared" si="21"/>
        <v>0</v>
      </c>
      <c r="AI71">
        <f t="shared" si="26"/>
        <v>21</v>
      </c>
      <c r="AK71" t="s">
        <v>115</v>
      </c>
      <c r="AL71" s="43">
        <f t="shared" si="22"/>
        <v>0</v>
      </c>
      <c r="AM71" s="43">
        <f t="shared" si="23"/>
        <v>0</v>
      </c>
      <c r="AN71" s="43">
        <f t="shared" si="24"/>
        <v>21</v>
      </c>
      <c r="AO71" s="43">
        <f t="shared" si="25"/>
        <v>0</v>
      </c>
    </row>
    <row r="72" spans="1:41" x14ac:dyDescent="0.25">
      <c r="A72" s="55" t="s">
        <v>545</v>
      </c>
      <c r="B72" s="55" t="s">
        <v>544</v>
      </c>
      <c r="C72" s="30" t="s">
        <v>502</v>
      </c>
      <c r="D72" s="38">
        <v>-1</v>
      </c>
      <c r="E72" s="38">
        <v>10</v>
      </c>
      <c r="F72" s="38">
        <v>-8</v>
      </c>
      <c r="G72" s="38">
        <v>-10</v>
      </c>
      <c r="H72" s="38">
        <v>-2</v>
      </c>
      <c r="I72" s="38">
        <v>-3</v>
      </c>
      <c r="J72" s="38" t="s">
        <v>9</v>
      </c>
      <c r="K72" s="38">
        <v>-16</v>
      </c>
      <c r="L72" s="38">
        <v>30</v>
      </c>
      <c r="M72" s="38">
        <v>8</v>
      </c>
      <c r="N72" s="38">
        <v>-24</v>
      </c>
      <c r="O72" s="38">
        <v>-17</v>
      </c>
      <c r="P72" s="38">
        <v>-3</v>
      </c>
      <c r="Q72" s="38">
        <v>2</v>
      </c>
      <c r="R72" s="38">
        <v>7</v>
      </c>
      <c r="S72" s="38">
        <v>-13</v>
      </c>
      <c r="T72" s="38">
        <v>-6</v>
      </c>
      <c r="U72" s="38">
        <v>-10</v>
      </c>
      <c r="V72" s="38" t="s">
        <v>9</v>
      </c>
      <c r="W72" s="38" t="s">
        <v>9</v>
      </c>
      <c r="X72" s="38" t="s">
        <v>9</v>
      </c>
      <c r="Y72" s="56">
        <v>-56</v>
      </c>
      <c r="Z72" s="31">
        <v>17</v>
      </c>
      <c r="AA72" s="31">
        <v>5</v>
      </c>
      <c r="AB72" s="31">
        <v>0</v>
      </c>
      <c r="AC72" s="31">
        <v>12</v>
      </c>
      <c r="AE72">
        <f t="shared" si="18"/>
        <v>1</v>
      </c>
      <c r="AF72">
        <f t="shared" si="19"/>
        <v>3</v>
      </c>
      <c r="AG72">
        <f t="shared" si="20"/>
        <v>13</v>
      </c>
      <c r="AH72">
        <f t="shared" si="21"/>
        <v>0</v>
      </c>
      <c r="AI72">
        <f t="shared" si="26"/>
        <v>17</v>
      </c>
      <c r="AK72" t="s">
        <v>502</v>
      </c>
      <c r="AL72" s="43">
        <f t="shared" si="22"/>
        <v>0</v>
      </c>
      <c r="AM72" s="43">
        <f t="shared" si="23"/>
        <v>0</v>
      </c>
      <c r="AN72" s="43">
        <f t="shared" si="24"/>
        <v>0</v>
      </c>
      <c r="AO72" s="43">
        <f t="shared" si="25"/>
        <v>17</v>
      </c>
    </row>
    <row r="73" spans="1:41" x14ac:dyDescent="0.25">
      <c r="A73" s="54" t="s">
        <v>384</v>
      </c>
      <c r="B73" s="54" t="s">
        <v>385</v>
      </c>
      <c r="C73" s="30" t="s">
        <v>399</v>
      </c>
      <c r="D73" s="38">
        <v>-2</v>
      </c>
      <c r="E73" s="38">
        <v>-10</v>
      </c>
      <c r="F73" s="38">
        <v>-7</v>
      </c>
      <c r="G73" s="38">
        <v>-8</v>
      </c>
      <c r="H73" s="38">
        <v>-4</v>
      </c>
      <c r="I73" s="38">
        <v>-3</v>
      </c>
      <c r="J73" s="38">
        <v>6</v>
      </c>
      <c r="K73" s="38">
        <v>11</v>
      </c>
      <c r="L73" s="38">
        <v>9</v>
      </c>
      <c r="M73" s="38">
        <v>16</v>
      </c>
      <c r="N73" s="38">
        <v>2</v>
      </c>
      <c r="O73" s="38">
        <v>6</v>
      </c>
      <c r="P73" s="38">
        <v>-1</v>
      </c>
      <c r="Q73" s="38">
        <v>-9</v>
      </c>
      <c r="R73" s="38">
        <v>-5</v>
      </c>
      <c r="S73" s="38">
        <v>3</v>
      </c>
      <c r="T73" s="38">
        <v>2</v>
      </c>
      <c r="U73" s="38">
        <v>-14</v>
      </c>
      <c r="V73" s="38" t="s">
        <v>9</v>
      </c>
      <c r="W73" s="38" t="s">
        <v>9</v>
      </c>
      <c r="X73" s="38" t="s">
        <v>9</v>
      </c>
      <c r="Y73" s="56">
        <v>-8</v>
      </c>
      <c r="Z73" s="31">
        <v>18</v>
      </c>
      <c r="AA73" s="31">
        <v>8</v>
      </c>
      <c r="AB73" s="31">
        <v>0</v>
      </c>
      <c r="AC73" s="31">
        <v>10</v>
      </c>
      <c r="AE73">
        <f t="shared" si="18"/>
        <v>9</v>
      </c>
      <c r="AF73">
        <f t="shared" si="19"/>
        <v>9</v>
      </c>
      <c r="AG73">
        <f t="shared" si="20"/>
        <v>0</v>
      </c>
      <c r="AH73">
        <f t="shared" si="21"/>
        <v>0</v>
      </c>
      <c r="AI73">
        <f t="shared" si="26"/>
        <v>18</v>
      </c>
      <c r="AK73" t="s">
        <v>399</v>
      </c>
      <c r="AL73" s="43">
        <f t="shared" si="22"/>
        <v>18</v>
      </c>
      <c r="AM73" s="43">
        <f t="shared" si="23"/>
        <v>0</v>
      </c>
      <c r="AN73" s="43">
        <f t="shared" si="24"/>
        <v>0</v>
      </c>
      <c r="AO73" s="43">
        <f t="shared" si="25"/>
        <v>0</v>
      </c>
    </row>
    <row r="74" spans="1:41" x14ac:dyDescent="0.25">
      <c r="A74" s="54" t="s">
        <v>50</v>
      </c>
      <c r="B74" s="54" t="s">
        <v>934</v>
      </c>
      <c r="C74" s="30" t="s">
        <v>935</v>
      </c>
      <c r="D74" s="38">
        <v>14</v>
      </c>
      <c r="E74" s="38">
        <v>10</v>
      </c>
      <c r="F74" s="38">
        <v>3</v>
      </c>
      <c r="G74" s="38">
        <v>-5</v>
      </c>
      <c r="H74" s="38">
        <v>0</v>
      </c>
      <c r="I74" s="38">
        <v>13</v>
      </c>
      <c r="J74" s="38">
        <v>0</v>
      </c>
      <c r="K74" s="38">
        <v>-12</v>
      </c>
      <c r="L74" s="38" t="s">
        <v>9</v>
      </c>
      <c r="M74" s="38">
        <v>-1</v>
      </c>
      <c r="N74" s="38">
        <v>-26</v>
      </c>
      <c r="O74" s="38">
        <v>7</v>
      </c>
      <c r="P74" s="38">
        <v>-18</v>
      </c>
      <c r="Q74" s="38">
        <v>1</v>
      </c>
      <c r="R74" s="38">
        <v>-13</v>
      </c>
      <c r="S74" s="38">
        <v>6</v>
      </c>
      <c r="T74" s="38">
        <v>2</v>
      </c>
      <c r="U74" s="38">
        <v>2</v>
      </c>
      <c r="V74" s="38" t="s">
        <v>9</v>
      </c>
      <c r="W74" s="38" t="s">
        <v>9</v>
      </c>
      <c r="X74" s="38" t="s">
        <v>9</v>
      </c>
      <c r="Y74" s="56">
        <v>-17</v>
      </c>
      <c r="Z74" s="31">
        <v>17</v>
      </c>
      <c r="AA74" s="31">
        <v>9</v>
      </c>
      <c r="AB74" s="31">
        <v>2</v>
      </c>
      <c r="AC74" s="31">
        <v>6</v>
      </c>
      <c r="AE74">
        <f t="shared" si="18"/>
        <v>0</v>
      </c>
      <c r="AF74">
        <f t="shared" si="19"/>
        <v>9</v>
      </c>
      <c r="AG74">
        <f t="shared" si="20"/>
        <v>8</v>
      </c>
      <c r="AH74">
        <f t="shared" si="21"/>
        <v>0</v>
      </c>
      <c r="AI74">
        <f t="shared" si="26"/>
        <v>17</v>
      </c>
      <c r="AK74" t="s">
        <v>935</v>
      </c>
      <c r="AL74" s="43">
        <f t="shared" si="22"/>
        <v>17</v>
      </c>
      <c r="AM74" s="43">
        <f t="shared" si="23"/>
        <v>0</v>
      </c>
      <c r="AN74" s="43">
        <f t="shared" si="24"/>
        <v>0</v>
      </c>
      <c r="AO74" s="43">
        <f t="shared" si="25"/>
        <v>0</v>
      </c>
    </row>
    <row r="75" spans="1:41" x14ac:dyDescent="0.25">
      <c r="A75" s="54" t="s">
        <v>936</v>
      </c>
      <c r="B75" s="54" t="s">
        <v>937</v>
      </c>
      <c r="C75" s="30" t="s">
        <v>938</v>
      </c>
      <c r="D75" s="38" t="s">
        <v>9</v>
      </c>
      <c r="E75" s="38">
        <v>1</v>
      </c>
      <c r="F75" s="38">
        <v>2</v>
      </c>
      <c r="G75" s="38">
        <v>-13</v>
      </c>
      <c r="H75" s="38" t="s">
        <v>9</v>
      </c>
      <c r="I75" s="38">
        <v>-7</v>
      </c>
      <c r="J75" s="38" t="s">
        <v>9</v>
      </c>
      <c r="K75" s="38" t="s">
        <v>9</v>
      </c>
      <c r="L75" s="38">
        <v>-8</v>
      </c>
      <c r="M75" s="38">
        <v>-6</v>
      </c>
      <c r="N75" s="38" t="s">
        <v>9</v>
      </c>
      <c r="O75" s="38" t="s">
        <v>9</v>
      </c>
      <c r="P75" s="38">
        <v>-3</v>
      </c>
      <c r="Q75" s="38" t="s">
        <v>9</v>
      </c>
      <c r="R75" s="38">
        <v>11</v>
      </c>
      <c r="S75" s="38">
        <v>-17</v>
      </c>
      <c r="T75" s="38">
        <v>-5</v>
      </c>
      <c r="U75" s="38">
        <v>9</v>
      </c>
      <c r="V75" s="38" t="s">
        <v>9</v>
      </c>
      <c r="W75" s="38" t="s">
        <v>9</v>
      </c>
      <c r="X75" s="38" t="s">
        <v>9</v>
      </c>
      <c r="Y75" s="56">
        <v>-36</v>
      </c>
      <c r="Z75" s="31">
        <v>11</v>
      </c>
      <c r="AA75" s="31">
        <v>4</v>
      </c>
      <c r="AB75" s="31">
        <v>0</v>
      </c>
      <c r="AC75" s="31">
        <v>7</v>
      </c>
      <c r="AE75">
        <f t="shared" si="18"/>
        <v>0</v>
      </c>
      <c r="AF75">
        <f t="shared" si="19"/>
        <v>2</v>
      </c>
      <c r="AG75">
        <f t="shared" si="20"/>
        <v>7</v>
      </c>
      <c r="AH75">
        <f t="shared" si="21"/>
        <v>2</v>
      </c>
      <c r="AI75">
        <f t="shared" si="26"/>
        <v>11</v>
      </c>
      <c r="AK75" t="s">
        <v>938</v>
      </c>
      <c r="AL75" s="43">
        <f t="shared" si="22"/>
        <v>0</v>
      </c>
      <c r="AM75" s="43">
        <f t="shared" si="23"/>
        <v>0</v>
      </c>
      <c r="AN75" s="43">
        <f t="shared" si="24"/>
        <v>0</v>
      </c>
      <c r="AO75" s="43">
        <f t="shared" si="25"/>
        <v>11</v>
      </c>
    </row>
    <row r="76" spans="1:41" x14ac:dyDescent="0.25">
      <c r="A76" s="55" t="s">
        <v>882</v>
      </c>
      <c r="B76" s="55" t="s">
        <v>939</v>
      </c>
      <c r="C76" s="30" t="s">
        <v>298</v>
      </c>
      <c r="D76" s="38">
        <v>5</v>
      </c>
      <c r="E76" s="38">
        <v>0</v>
      </c>
      <c r="F76" s="38">
        <v>-6</v>
      </c>
      <c r="G76" s="38" t="s">
        <v>9</v>
      </c>
      <c r="H76" s="38">
        <v>6</v>
      </c>
      <c r="I76" s="38">
        <v>11</v>
      </c>
      <c r="J76" s="38">
        <v>0</v>
      </c>
      <c r="K76" s="38">
        <v>-2</v>
      </c>
      <c r="L76" s="38">
        <v>22</v>
      </c>
      <c r="M76" s="38">
        <v>11</v>
      </c>
      <c r="N76" s="38">
        <v>-11</v>
      </c>
      <c r="O76" s="38">
        <v>3</v>
      </c>
      <c r="P76" s="38">
        <v>11</v>
      </c>
      <c r="Q76" s="38">
        <v>-1</v>
      </c>
      <c r="R76" s="38">
        <v>8</v>
      </c>
      <c r="S76" s="38" t="s">
        <v>9</v>
      </c>
      <c r="T76" s="38">
        <v>3</v>
      </c>
      <c r="U76" s="38">
        <v>17</v>
      </c>
      <c r="V76" s="38" t="s">
        <v>9</v>
      </c>
      <c r="W76" s="38" t="s">
        <v>9</v>
      </c>
      <c r="X76" s="38" t="s">
        <v>9</v>
      </c>
      <c r="Y76" s="56">
        <v>77</v>
      </c>
      <c r="Z76" s="31">
        <v>16</v>
      </c>
      <c r="AA76" s="31">
        <v>10</v>
      </c>
      <c r="AB76" s="31">
        <v>2</v>
      </c>
      <c r="AC76" s="31">
        <v>4</v>
      </c>
      <c r="AE76">
        <f t="shared" si="18"/>
        <v>1</v>
      </c>
      <c r="AF76">
        <f t="shared" si="19"/>
        <v>8</v>
      </c>
      <c r="AG76">
        <f t="shared" si="20"/>
        <v>6</v>
      </c>
      <c r="AH76">
        <f t="shared" si="21"/>
        <v>1</v>
      </c>
      <c r="AI76">
        <f t="shared" si="26"/>
        <v>16</v>
      </c>
      <c r="AK76" t="s">
        <v>298</v>
      </c>
      <c r="AL76" s="43">
        <f t="shared" si="22"/>
        <v>0</v>
      </c>
      <c r="AM76" s="43">
        <f t="shared" si="23"/>
        <v>1</v>
      </c>
      <c r="AN76" s="43">
        <f t="shared" si="24"/>
        <v>8</v>
      </c>
      <c r="AO76" s="43">
        <f t="shared" si="25"/>
        <v>8</v>
      </c>
    </row>
    <row r="77" spans="1:41" x14ac:dyDescent="0.25">
      <c r="A77" s="55" t="s">
        <v>940</v>
      </c>
      <c r="B77" s="55" t="s">
        <v>941</v>
      </c>
      <c r="C77" s="30" t="s">
        <v>942</v>
      </c>
      <c r="D77" s="38">
        <v>-23</v>
      </c>
      <c r="E77" s="38">
        <v>-23</v>
      </c>
      <c r="F77" s="38" t="s">
        <v>9</v>
      </c>
      <c r="G77" s="38" t="s">
        <v>9</v>
      </c>
      <c r="H77" s="38">
        <v>-2</v>
      </c>
      <c r="I77" s="38">
        <v>10</v>
      </c>
      <c r="J77" s="38">
        <v>16</v>
      </c>
      <c r="K77" s="38">
        <v>-18</v>
      </c>
      <c r="L77" s="38">
        <v>-4</v>
      </c>
      <c r="M77" s="38" t="s">
        <v>9</v>
      </c>
      <c r="N77" s="38" t="s">
        <v>9</v>
      </c>
      <c r="O77" s="38">
        <v>-7</v>
      </c>
      <c r="P77" s="38">
        <v>-4</v>
      </c>
      <c r="Q77" s="38">
        <v>4</v>
      </c>
      <c r="R77" s="38">
        <v>-14</v>
      </c>
      <c r="S77" s="38" t="s">
        <v>9</v>
      </c>
      <c r="T77" s="38" t="s">
        <v>9</v>
      </c>
      <c r="U77" s="38">
        <v>3</v>
      </c>
      <c r="V77" s="38" t="s">
        <v>9</v>
      </c>
      <c r="W77" s="38" t="s">
        <v>9</v>
      </c>
      <c r="X77" s="38" t="s">
        <v>9</v>
      </c>
      <c r="Y77" s="56">
        <v>-62</v>
      </c>
      <c r="Z77" s="31">
        <v>12</v>
      </c>
      <c r="AA77" s="31">
        <v>4</v>
      </c>
      <c r="AB77" s="31">
        <v>0</v>
      </c>
      <c r="AC77" s="31">
        <v>8</v>
      </c>
      <c r="AE77">
        <f t="shared" si="18"/>
        <v>2</v>
      </c>
      <c r="AF77">
        <f t="shared" si="19"/>
        <v>3</v>
      </c>
      <c r="AG77">
        <f t="shared" si="20"/>
        <v>3</v>
      </c>
      <c r="AH77">
        <f t="shared" si="21"/>
        <v>4</v>
      </c>
      <c r="AI77">
        <f t="shared" si="26"/>
        <v>12</v>
      </c>
      <c r="AK77" t="s">
        <v>942</v>
      </c>
      <c r="AL77" s="43">
        <f t="shared" si="22"/>
        <v>0</v>
      </c>
      <c r="AM77" s="43">
        <f t="shared" si="23"/>
        <v>0</v>
      </c>
      <c r="AN77" s="43">
        <f t="shared" si="24"/>
        <v>5</v>
      </c>
      <c r="AO77" s="43">
        <f t="shared" si="25"/>
        <v>8</v>
      </c>
    </row>
    <row r="78" spans="1:41" x14ac:dyDescent="0.25">
      <c r="A78" s="55" t="s">
        <v>585</v>
      </c>
      <c r="B78" s="55" t="s">
        <v>941</v>
      </c>
      <c r="C78" s="30" t="s">
        <v>943</v>
      </c>
      <c r="D78" s="38">
        <v>-1</v>
      </c>
      <c r="E78" s="38">
        <v>10</v>
      </c>
      <c r="F78" s="38">
        <v>5</v>
      </c>
      <c r="G78" s="38" t="s">
        <v>9</v>
      </c>
      <c r="H78" s="38">
        <v>-7</v>
      </c>
      <c r="I78" s="38">
        <v>10</v>
      </c>
      <c r="J78" s="38">
        <v>1</v>
      </c>
      <c r="K78" s="38">
        <v>11</v>
      </c>
      <c r="L78" s="38">
        <v>2</v>
      </c>
      <c r="M78" s="38">
        <v>0</v>
      </c>
      <c r="N78" s="38">
        <v>3</v>
      </c>
      <c r="O78" s="38">
        <v>3</v>
      </c>
      <c r="P78" s="38">
        <v>-7</v>
      </c>
      <c r="Q78" s="38">
        <v>-6</v>
      </c>
      <c r="R78" s="38">
        <v>-6</v>
      </c>
      <c r="S78" s="38" t="s">
        <v>9</v>
      </c>
      <c r="T78" s="38" t="s">
        <v>9</v>
      </c>
      <c r="U78" s="38" t="s">
        <v>9</v>
      </c>
      <c r="V78" s="38" t="s">
        <v>9</v>
      </c>
      <c r="W78" s="38" t="s">
        <v>9</v>
      </c>
      <c r="X78" s="38" t="s">
        <v>9</v>
      </c>
      <c r="Y78" s="56">
        <v>18</v>
      </c>
      <c r="Z78" s="31">
        <v>14</v>
      </c>
      <c r="AA78" s="31">
        <v>8</v>
      </c>
      <c r="AB78" s="31">
        <v>1</v>
      </c>
      <c r="AC78" s="31">
        <v>5</v>
      </c>
      <c r="AE78">
        <f t="shared" si="18"/>
        <v>6</v>
      </c>
      <c r="AF78">
        <f t="shared" si="19"/>
        <v>1</v>
      </c>
      <c r="AG78">
        <f t="shared" si="20"/>
        <v>7</v>
      </c>
      <c r="AH78">
        <f t="shared" si="21"/>
        <v>0</v>
      </c>
      <c r="AI78">
        <f t="shared" si="26"/>
        <v>14</v>
      </c>
      <c r="AK78" t="s">
        <v>943</v>
      </c>
      <c r="AL78" s="43">
        <f t="shared" si="22"/>
        <v>0</v>
      </c>
      <c r="AM78" s="43">
        <f t="shared" si="23"/>
        <v>0</v>
      </c>
      <c r="AN78" s="43">
        <f t="shared" si="24"/>
        <v>7</v>
      </c>
      <c r="AO78" s="43">
        <f t="shared" si="25"/>
        <v>8</v>
      </c>
    </row>
    <row r="79" spans="1:41" x14ac:dyDescent="0.25">
      <c r="A79" s="55" t="s">
        <v>119</v>
      </c>
      <c r="B79" s="55" t="s">
        <v>120</v>
      </c>
      <c r="C79" s="30" t="s">
        <v>121</v>
      </c>
      <c r="D79" s="38">
        <v>-5</v>
      </c>
      <c r="E79" s="38">
        <v>-9</v>
      </c>
      <c r="F79" s="38">
        <v>-7</v>
      </c>
      <c r="G79" s="38">
        <v>-8</v>
      </c>
      <c r="H79" s="38">
        <v>-4</v>
      </c>
      <c r="I79" s="38">
        <v>9</v>
      </c>
      <c r="J79" s="38">
        <v>0</v>
      </c>
      <c r="K79" s="38">
        <v>-15</v>
      </c>
      <c r="L79" s="38">
        <v>-6</v>
      </c>
      <c r="M79" s="38" t="s">
        <v>9</v>
      </c>
      <c r="N79" s="38" t="s">
        <v>9</v>
      </c>
      <c r="O79" s="38" t="s">
        <v>9</v>
      </c>
      <c r="P79" s="38" t="s">
        <v>9</v>
      </c>
      <c r="Q79" s="38" t="s">
        <v>9</v>
      </c>
      <c r="R79" s="38" t="s">
        <v>9</v>
      </c>
      <c r="S79" s="38" t="s">
        <v>9</v>
      </c>
      <c r="T79" s="38" t="s">
        <v>9</v>
      </c>
      <c r="U79" s="38" t="s">
        <v>9</v>
      </c>
      <c r="V79" s="38" t="s">
        <v>9</v>
      </c>
      <c r="W79" s="38" t="s">
        <v>9</v>
      </c>
      <c r="X79" s="38" t="s">
        <v>9</v>
      </c>
      <c r="Y79" s="56">
        <v>-45</v>
      </c>
      <c r="Z79" s="31">
        <v>9</v>
      </c>
      <c r="AA79" s="31">
        <v>1</v>
      </c>
      <c r="AB79" s="31">
        <v>1</v>
      </c>
      <c r="AC79" s="31">
        <v>7</v>
      </c>
      <c r="AE79">
        <f t="shared" si="18"/>
        <v>0</v>
      </c>
      <c r="AF79">
        <f t="shared" si="19"/>
        <v>0</v>
      </c>
      <c r="AG79">
        <f t="shared" si="20"/>
        <v>0</v>
      </c>
      <c r="AH79">
        <f t="shared" si="21"/>
        <v>9</v>
      </c>
      <c r="AI79">
        <f t="shared" si="26"/>
        <v>9</v>
      </c>
      <c r="AK79" t="s">
        <v>121</v>
      </c>
      <c r="AL79" s="43">
        <f t="shared" si="22"/>
        <v>9</v>
      </c>
      <c r="AM79" s="43">
        <f t="shared" si="23"/>
        <v>0</v>
      </c>
      <c r="AN79" s="43">
        <f t="shared" si="24"/>
        <v>0</v>
      </c>
      <c r="AO79" s="43">
        <f t="shared" si="25"/>
        <v>0</v>
      </c>
    </row>
    <row r="80" spans="1:41" x14ac:dyDescent="0.25">
      <c r="A80" s="55" t="s">
        <v>122</v>
      </c>
      <c r="B80" s="54" t="s">
        <v>123</v>
      </c>
      <c r="C80" s="30" t="s">
        <v>124</v>
      </c>
      <c r="D80" s="38">
        <v>0</v>
      </c>
      <c r="E80" s="38">
        <v>5</v>
      </c>
      <c r="F80" s="38" t="s">
        <v>9</v>
      </c>
      <c r="G80" s="38" t="s">
        <v>9</v>
      </c>
      <c r="H80" s="38" t="s">
        <v>9</v>
      </c>
      <c r="I80" s="38" t="s">
        <v>9</v>
      </c>
      <c r="J80" s="38" t="s">
        <v>9</v>
      </c>
      <c r="K80" s="38" t="s">
        <v>9</v>
      </c>
      <c r="L80" s="38" t="s">
        <v>9</v>
      </c>
      <c r="M80" s="38" t="s">
        <v>9</v>
      </c>
      <c r="N80" s="38">
        <v>-9</v>
      </c>
      <c r="O80" s="38" t="s">
        <v>9</v>
      </c>
      <c r="P80" s="38" t="s">
        <v>9</v>
      </c>
      <c r="Q80" s="38" t="s">
        <v>9</v>
      </c>
      <c r="R80" s="38" t="s">
        <v>9</v>
      </c>
      <c r="S80" s="38" t="s">
        <v>9</v>
      </c>
      <c r="T80" s="38" t="s">
        <v>9</v>
      </c>
      <c r="U80" s="38" t="s">
        <v>9</v>
      </c>
      <c r="V80" s="38" t="s">
        <v>9</v>
      </c>
      <c r="W80" s="38" t="s">
        <v>9</v>
      </c>
      <c r="X80" s="38" t="s">
        <v>9</v>
      </c>
      <c r="Y80" s="56">
        <v>-4</v>
      </c>
      <c r="Z80" s="31">
        <v>3</v>
      </c>
      <c r="AA80" s="31">
        <v>1</v>
      </c>
      <c r="AB80" s="31">
        <v>1</v>
      </c>
      <c r="AC80" s="31">
        <v>1</v>
      </c>
      <c r="AE80">
        <f t="shared" si="18"/>
        <v>0</v>
      </c>
      <c r="AF80">
        <f t="shared" si="19"/>
        <v>3</v>
      </c>
      <c r="AG80">
        <f t="shared" si="20"/>
        <v>0</v>
      </c>
      <c r="AH80">
        <f t="shared" si="21"/>
        <v>0</v>
      </c>
      <c r="AI80">
        <f t="shared" si="26"/>
        <v>3</v>
      </c>
      <c r="AK80" t="s">
        <v>124</v>
      </c>
      <c r="AL80" s="43">
        <f t="shared" si="22"/>
        <v>0</v>
      </c>
      <c r="AM80" s="43">
        <f t="shared" si="23"/>
        <v>0</v>
      </c>
      <c r="AN80" s="43">
        <f t="shared" si="24"/>
        <v>0</v>
      </c>
      <c r="AO80" s="43">
        <f t="shared" si="25"/>
        <v>3</v>
      </c>
    </row>
    <row r="81" spans="1:41" x14ac:dyDescent="0.25">
      <c r="A81" s="55" t="s">
        <v>944</v>
      </c>
      <c r="B81" s="55" t="s">
        <v>35</v>
      </c>
      <c r="C81" s="30" t="s">
        <v>945</v>
      </c>
      <c r="D81" s="38">
        <v>2</v>
      </c>
      <c r="E81" s="38">
        <v>3</v>
      </c>
      <c r="F81" s="38">
        <v>12</v>
      </c>
      <c r="G81" s="38">
        <v>18</v>
      </c>
      <c r="H81" s="38">
        <v>2</v>
      </c>
      <c r="I81" s="38">
        <v>1</v>
      </c>
      <c r="J81" s="38">
        <v>1</v>
      </c>
      <c r="K81" s="38">
        <v>16</v>
      </c>
      <c r="L81" s="38">
        <v>-4</v>
      </c>
      <c r="M81" s="38">
        <v>-14</v>
      </c>
      <c r="N81" s="38">
        <v>13</v>
      </c>
      <c r="O81" s="38">
        <v>-4</v>
      </c>
      <c r="P81" s="38">
        <v>-1</v>
      </c>
      <c r="Q81" s="38">
        <v>-6</v>
      </c>
      <c r="R81" s="38" t="s">
        <v>9</v>
      </c>
      <c r="S81" s="38" t="s">
        <v>9</v>
      </c>
      <c r="T81" s="38">
        <v>-3</v>
      </c>
      <c r="U81" s="38">
        <v>-11</v>
      </c>
      <c r="V81" s="38">
        <v>9</v>
      </c>
      <c r="W81" s="38">
        <v>3</v>
      </c>
      <c r="X81" s="38">
        <v>4</v>
      </c>
      <c r="Y81" s="56">
        <v>41</v>
      </c>
      <c r="Z81" s="31">
        <v>19</v>
      </c>
      <c r="AA81" s="31">
        <v>12</v>
      </c>
      <c r="AB81" s="31">
        <v>0</v>
      </c>
      <c r="AC81" s="31">
        <v>7</v>
      </c>
      <c r="AE81">
        <f t="shared" si="18"/>
        <v>13</v>
      </c>
      <c r="AF81">
        <f t="shared" si="19"/>
        <v>6</v>
      </c>
      <c r="AG81">
        <f t="shared" si="20"/>
        <v>0</v>
      </c>
      <c r="AH81">
        <f t="shared" si="21"/>
        <v>0</v>
      </c>
      <c r="AI81">
        <f t="shared" si="26"/>
        <v>19</v>
      </c>
      <c r="AK81" t="s">
        <v>945</v>
      </c>
      <c r="AL81" s="43">
        <f t="shared" si="22"/>
        <v>0</v>
      </c>
      <c r="AM81" s="43">
        <f t="shared" si="23"/>
        <v>19</v>
      </c>
      <c r="AN81" s="43">
        <f t="shared" si="24"/>
        <v>0</v>
      </c>
      <c r="AO81" s="43">
        <f t="shared" si="25"/>
        <v>0</v>
      </c>
    </row>
    <row r="82" spans="1:41" x14ac:dyDescent="0.25">
      <c r="A82" s="54" t="s">
        <v>171</v>
      </c>
      <c r="B82" s="54" t="s">
        <v>35</v>
      </c>
      <c r="C82" s="30" t="s">
        <v>252</v>
      </c>
      <c r="D82" s="38">
        <v>-1</v>
      </c>
      <c r="E82" s="38">
        <v>0</v>
      </c>
      <c r="F82" s="38">
        <v>-8</v>
      </c>
      <c r="G82" s="38">
        <v>-10</v>
      </c>
      <c r="H82" s="38">
        <v>-2</v>
      </c>
      <c r="I82" s="38">
        <v>-3</v>
      </c>
      <c r="J82" s="38">
        <v>16</v>
      </c>
      <c r="K82" s="38">
        <v>-16</v>
      </c>
      <c r="L82" s="38">
        <v>22</v>
      </c>
      <c r="M82" s="38">
        <v>9</v>
      </c>
      <c r="N82" s="38">
        <v>-2</v>
      </c>
      <c r="O82" s="38">
        <v>-11</v>
      </c>
      <c r="P82" s="38">
        <v>11</v>
      </c>
      <c r="Q82" s="38">
        <v>-1</v>
      </c>
      <c r="R82" s="38">
        <v>8</v>
      </c>
      <c r="S82" s="38">
        <v>3</v>
      </c>
      <c r="T82" s="38">
        <v>-16</v>
      </c>
      <c r="U82" s="38">
        <v>17</v>
      </c>
      <c r="V82" s="38" t="s">
        <v>9</v>
      </c>
      <c r="W82" s="38" t="s">
        <v>9</v>
      </c>
      <c r="X82" s="38" t="s">
        <v>9</v>
      </c>
      <c r="Y82" s="56">
        <v>16</v>
      </c>
      <c r="Z82" s="31">
        <v>18</v>
      </c>
      <c r="AA82" s="31">
        <v>7</v>
      </c>
      <c r="AB82" s="31">
        <v>1</v>
      </c>
      <c r="AC82" s="31">
        <v>10</v>
      </c>
      <c r="AE82">
        <f t="shared" si="18"/>
        <v>0</v>
      </c>
      <c r="AF82">
        <f t="shared" si="19"/>
        <v>13</v>
      </c>
      <c r="AG82">
        <f t="shared" si="20"/>
        <v>5</v>
      </c>
      <c r="AH82">
        <f t="shared" si="21"/>
        <v>0</v>
      </c>
      <c r="AI82">
        <f t="shared" si="26"/>
        <v>18</v>
      </c>
      <c r="AK82" t="s">
        <v>252</v>
      </c>
      <c r="AL82" s="43">
        <f t="shared" si="22"/>
        <v>0</v>
      </c>
      <c r="AM82" s="43">
        <f t="shared" si="23"/>
        <v>0</v>
      </c>
      <c r="AN82" s="43">
        <f t="shared" si="24"/>
        <v>0</v>
      </c>
      <c r="AO82" s="43">
        <f t="shared" si="25"/>
        <v>18</v>
      </c>
    </row>
    <row r="83" spans="1:41" x14ac:dyDescent="0.25">
      <c r="A83" s="54" t="s">
        <v>832</v>
      </c>
      <c r="B83" s="54" t="s">
        <v>946</v>
      </c>
      <c r="C83" s="30" t="s">
        <v>947</v>
      </c>
      <c r="D83" s="38" t="s">
        <v>9</v>
      </c>
      <c r="E83" s="38" t="s">
        <v>9</v>
      </c>
      <c r="F83" s="38" t="s">
        <v>9</v>
      </c>
      <c r="G83" s="38" t="s">
        <v>9</v>
      </c>
      <c r="H83" s="38" t="s">
        <v>9</v>
      </c>
      <c r="I83" s="38" t="s">
        <v>9</v>
      </c>
      <c r="J83" s="38" t="s">
        <v>9</v>
      </c>
      <c r="K83" s="38">
        <v>10</v>
      </c>
      <c r="L83" s="38" t="s">
        <v>9</v>
      </c>
      <c r="M83" s="38">
        <v>-8</v>
      </c>
      <c r="N83" s="38" t="s">
        <v>9</v>
      </c>
      <c r="O83" s="38" t="s">
        <v>9</v>
      </c>
      <c r="P83" s="38" t="s">
        <v>9</v>
      </c>
      <c r="Q83" s="38" t="s">
        <v>9</v>
      </c>
      <c r="R83" s="38" t="s">
        <v>9</v>
      </c>
      <c r="S83" s="38" t="s">
        <v>9</v>
      </c>
      <c r="T83" s="38" t="s">
        <v>9</v>
      </c>
      <c r="U83" s="38" t="s">
        <v>9</v>
      </c>
      <c r="V83" s="38" t="s">
        <v>9</v>
      </c>
      <c r="W83" s="38" t="s">
        <v>9</v>
      </c>
      <c r="X83" s="38" t="s">
        <v>9</v>
      </c>
      <c r="Y83" s="56">
        <v>2</v>
      </c>
      <c r="Z83" s="31">
        <v>2</v>
      </c>
      <c r="AA83" s="31">
        <v>1</v>
      </c>
      <c r="AB83" s="31">
        <v>0</v>
      </c>
      <c r="AC83" s="31">
        <v>1</v>
      </c>
      <c r="AE83">
        <f t="shared" si="18"/>
        <v>1</v>
      </c>
      <c r="AF83">
        <f t="shared" si="19"/>
        <v>0</v>
      </c>
      <c r="AG83">
        <f t="shared" si="20"/>
        <v>0</v>
      </c>
      <c r="AH83">
        <f t="shared" si="21"/>
        <v>1</v>
      </c>
      <c r="AI83">
        <f t="shared" si="26"/>
        <v>2</v>
      </c>
      <c r="AK83" t="s">
        <v>947</v>
      </c>
      <c r="AL83" s="43">
        <f t="shared" si="22"/>
        <v>0</v>
      </c>
      <c r="AM83" s="43">
        <f t="shared" si="23"/>
        <v>0</v>
      </c>
      <c r="AN83" s="43">
        <f t="shared" si="24"/>
        <v>0</v>
      </c>
      <c r="AO83" s="43">
        <f t="shared" si="25"/>
        <v>2</v>
      </c>
    </row>
    <row r="84" spans="1:41" x14ac:dyDescent="0.25">
      <c r="A84" s="54" t="s">
        <v>74</v>
      </c>
      <c r="B84" s="54" t="s">
        <v>125</v>
      </c>
      <c r="C84" s="30" t="s">
        <v>126</v>
      </c>
      <c r="D84" s="38" t="s">
        <v>9</v>
      </c>
      <c r="E84" s="38">
        <v>-4</v>
      </c>
      <c r="F84" s="38">
        <v>-6</v>
      </c>
      <c r="G84" s="38">
        <v>33</v>
      </c>
      <c r="H84" s="38">
        <v>6</v>
      </c>
      <c r="I84" s="38">
        <v>11</v>
      </c>
      <c r="J84" s="38">
        <v>0</v>
      </c>
      <c r="K84" s="38" t="s">
        <v>9</v>
      </c>
      <c r="L84" s="38">
        <v>-4</v>
      </c>
      <c r="M84" s="38">
        <v>11</v>
      </c>
      <c r="N84" s="38">
        <v>0</v>
      </c>
      <c r="O84" s="38" t="s">
        <v>9</v>
      </c>
      <c r="P84" s="38">
        <v>0</v>
      </c>
      <c r="Q84" s="38">
        <v>11</v>
      </c>
      <c r="R84" s="38">
        <v>7</v>
      </c>
      <c r="S84" s="38">
        <v>2</v>
      </c>
      <c r="T84" s="38">
        <v>-29</v>
      </c>
      <c r="U84" s="38">
        <v>45</v>
      </c>
      <c r="V84" s="38">
        <v>-11</v>
      </c>
      <c r="W84" s="38">
        <v>7</v>
      </c>
      <c r="X84" s="38">
        <v>0</v>
      </c>
      <c r="Y84" s="56">
        <v>79</v>
      </c>
      <c r="Z84" s="31">
        <v>18</v>
      </c>
      <c r="AA84" s="31">
        <v>9</v>
      </c>
      <c r="AB84" s="31">
        <v>4</v>
      </c>
      <c r="AC84" s="31">
        <v>5</v>
      </c>
      <c r="AE84">
        <f t="shared" si="18"/>
        <v>0</v>
      </c>
      <c r="AF84">
        <f t="shared" si="19"/>
        <v>10</v>
      </c>
      <c r="AG84">
        <f t="shared" si="20"/>
        <v>7</v>
      </c>
      <c r="AH84">
        <f t="shared" si="21"/>
        <v>1</v>
      </c>
      <c r="AI84">
        <f t="shared" si="26"/>
        <v>18</v>
      </c>
      <c r="AK84" t="s">
        <v>126</v>
      </c>
      <c r="AL84" s="43">
        <f t="shared" si="22"/>
        <v>0</v>
      </c>
      <c r="AM84" s="43">
        <f t="shared" si="23"/>
        <v>0</v>
      </c>
      <c r="AN84" s="43">
        <f t="shared" si="24"/>
        <v>18</v>
      </c>
      <c r="AO84" s="43">
        <f t="shared" si="25"/>
        <v>0</v>
      </c>
    </row>
    <row r="85" spans="1:41" x14ac:dyDescent="0.25">
      <c r="A85" s="54" t="s">
        <v>13</v>
      </c>
      <c r="B85" s="54" t="s">
        <v>551</v>
      </c>
      <c r="C85" s="30" t="s">
        <v>553</v>
      </c>
      <c r="D85" s="38">
        <v>0</v>
      </c>
      <c r="E85" s="38">
        <v>-4</v>
      </c>
      <c r="F85" s="38">
        <v>12</v>
      </c>
      <c r="G85" s="38">
        <v>11</v>
      </c>
      <c r="H85" s="38">
        <v>4</v>
      </c>
      <c r="I85" s="38">
        <v>11</v>
      </c>
      <c r="J85" s="38">
        <v>1</v>
      </c>
      <c r="K85" s="38">
        <v>11</v>
      </c>
      <c r="L85" s="38">
        <v>2</v>
      </c>
      <c r="M85" s="38">
        <v>-9</v>
      </c>
      <c r="N85" s="38">
        <v>3</v>
      </c>
      <c r="O85" s="38">
        <v>4</v>
      </c>
      <c r="P85" s="38" t="s">
        <v>9</v>
      </c>
      <c r="Q85" s="38">
        <v>-11</v>
      </c>
      <c r="R85" s="38">
        <v>5</v>
      </c>
      <c r="S85" s="38">
        <v>-10</v>
      </c>
      <c r="T85" s="38">
        <v>7</v>
      </c>
      <c r="U85" s="38">
        <v>-14</v>
      </c>
      <c r="V85" s="38">
        <v>-4</v>
      </c>
      <c r="W85" s="38">
        <v>2</v>
      </c>
      <c r="X85" s="38">
        <v>8</v>
      </c>
      <c r="Y85" s="56">
        <v>29</v>
      </c>
      <c r="Z85" s="31">
        <v>20</v>
      </c>
      <c r="AA85" s="31">
        <v>13</v>
      </c>
      <c r="AB85" s="31">
        <v>1</v>
      </c>
      <c r="AC85" s="31">
        <v>6</v>
      </c>
      <c r="AE85">
        <f t="shared" si="18"/>
        <v>5</v>
      </c>
      <c r="AF85">
        <f t="shared" si="19"/>
        <v>14</v>
      </c>
      <c r="AG85">
        <f t="shared" si="20"/>
        <v>1</v>
      </c>
      <c r="AH85">
        <f t="shared" si="21"/>
        <v>0</v>
      </c>
      <c r="AI85">
        <f t="shared" si="26"/>
        <v>20</v>
      </c>
      <c r="AK85" t="s">
        <v>553</v>
      </c>
      <c r="AL85" s="43">
        <f t="shared" si="22"/>
        <v>0</v>
      </c>
      <c r="AM85" s="43">
        <f t="shared" si="23"/>
        <v>0</v>
      </c>
      <c r="AN85" s="43">
        <f t="shared" si="24"/>
        <v>20</v>
      </c>
      <c r="AO85" s="43">
        <f t="shared" si="25"/>
        <v>0</v>
      </c>
    </row>
    <row r="86" spans="1:41" x14ac:dyDescent="0.25">
      <c r="A86" s="55" t="s">
        <v>322</v>
      </c>
      <c r="B86" s="55" t="s">
        <v>575</v>
      </c>
      <c r="C86" s="30" t="s">
        <v>561</v>
      </c>
      <c r="D86" s="38">
        <v>-18</v>
      </c>
      <c r="E86" s="38">
        <v>5</v>
      </c>
      <c r="F86" s="38" t="s">
        <v>9</v>
      </c>
      <c r="G86" s="38">
        <v>3</v>
      </c>
      <c r="H86" s="38" t="s">
        <v>9</v>
      </c>
      <c r="I86" s="38" t="s">
        <v>9</v>
      </c>
      <c r="J86" s="38">
        <v>-18</v>
      </c>
      <c r="K86" s="38">
        <v>17</v>
      </c>
      <c r="L86" s="38">
        <v>8</v>
      </c>
      <c r="M86" s="38">
        <v>-8</v>
      </c>
      <c r="N86" s="38">
        <v>5</v>
      </c>
      <c r="O86" s="38" t="s">
        <v>9</v>
      </c>
      <c r="P86" s="38" t="s">
        <v>9</v>
      </c>
      <c r="Q86" s="38" t="s">
        <v>9</v>
      </c>
      <c r="R86" s="38" t="s">
        <v>9</v>
      </c>
      <c r="S86" s="38" t="s">
        <v>9</v>
      </c>
      <c r="T86" s="38" t="s">
        <v>9</v>
      </c>
      <c r="U86" s="38" t="s">
        <v>9</v>
      </c>
      <c r="V86" s="38" t="s">
        <v>9</v>
      </c>
      <c r="W86" s="38" t="s">
        <v>9</v>
      </c>
      <c r="X86" s="38" t="s">
        <v>9</v>
      </c>
      <c r="Y86" s="56">
        <v>-6</v>
      </c>
      <c r="Z86" s="31">
        <v>8</v>
      </c>
      <c r="AA86" s="31">
        <v>5</v>
      </c>
      <c r="AB86" s="31">
        <v>0</v>
      </c>
      <c r="AC86" s="31">
        <v>3</v>
      </c>
      <c r="AE86">
        <f t="shared" si="18"/>
        <v>6</v>
      </c>
      <c r="AF86">
        <f t="shared" si="19"/>
        <v>2</v>
      </c>
      <c r="AG86">
        <f t="shared" si="20"/>
        <v>0</v>
      </c>
      <c r="AH86">
        <f t="shared" si="21"/>
        <v>0</v>
      </c>
      <c r="AI86">
        <f t="shared" si="26"/>
        <v>8</v>
      </c>
      <c r="AK86" t="s">
        <v>561</v>
      </c>
      <c r="AL86" s="43">
        <f t="shared" si="22"/>
        <v>0</v>
      </c>
      <c r="AM86" s="43">
        <f t="shared" si="23"/>
        <v>0</v>
      </c>
      <c r="AN86" s="43">
        <f t="shared" si="24"/>
        <v>0</v>
      </c>
      <c r="AO86" s="43">
        <f t="shared" si="25"/>
        <v>8</v>
      </c>
    </row>
    <row r="87" spans="1:41" x14ac:dyDescent="0.25">
      <c r="A87" s="54" t="s">
        <v>133</v>
      </c>
      <c r="B87" s="54" t="s">
        <v>132</v>
      </c>
      <c r="C87" s="30" t="s">
        <v>134</v>
      </c>
      <c r="D87" s="38">
        <v>-18</v>
      </c>
      <c r="E87" s="38">
        <v>-10</v>
      </c>
      <c r="F87" s="38">
        <v>5</v>
      </c>
      <c r="G87" s="38">
        <v>3</v>
      </c>
      <c r="H87" s="38" t="s">
        <v>9</v>
      </c>
      <c r="I87" s="38">
        <v>0</v>
      </c>
      <c r="J87" s="38">
        <v>-2</v>
      </c>
      <c r="K87" s="38">
        <v>10</v>
      </c>
      <c r="L87" s="38">
        <v>4</v>
      </c>
      <c r="M87" s="38">
        <v>-5</v>
      </c>
      <c r="N87" s="38">
        <v>-11</v>
      </c>
      <c r="O87" s="38">
        <v>-17</v>
      </c>
      <c r="P87" s="38">
        <v>-3</v>
      </c>
      <c r="Q87" s="38" t="s">
        <v>9</v>
      </c>
      <c r="R87" s="38">
        <v>-1</v>
      </c>
      <c r="S87" s="38">
        <v>-8</v>
      </c>
      <c r="T87" s="38">
        <v>-14</v>
      </c>
      <c r="U87" s="38">
        <v>-19</v>
      </c>
      <c r="V87" s="38" t="s">
        <v>9</v>
      </c>
      <c r="W87" s="38" t="s">
        <v>9</v>
      </c>
      <c r="X87" s="38" t="s">
        <v>9</v>
      </c>
      <c r="Y87" s="56">
        <v>-86</v>
      </c>
      <c r="Z87" s="31">
        <v>16</v>
      </c>
      <c r="AA87" s="31">
        <v>4</v>
      </c>
      <c r="AB87" s="31">
        <v>1</v>
      </c>
      <c r="AC87" s="31">
        <v>11</v>
      </c>
      <c r="AE87">
        <f t="shared" si="18"/>
        <v>4</v>
      </c>
      <c r="AF87">
        <f t="shared" si="19"/>
        <v>0</v>
      </c>
      <c r="AG87">
        <f t="shared" si="20"/>
        <v>6</v>
      </c>
      <c r="AH87">
        <f t="shared" si="21"/>
        <v>6</v>
      </c>
      <c r="AI87">
        <f t="shared" si="26"/>
        <v>16</v>
      </c>
      <c r="AK87" t="s">
        <v>134</v>
      </c>
      <c r="AL87" s="43">
        <f t="shared" si="22"/>
        <v>0</v>
      </c>
      <c r="AM87" s="43">
        <f t="shared" si="23"/>
        <v>0</v>
      </c>
      <c r="AN87" s="43">
        <f t="shared" si="24"/>
        <v>0</v>
      </c>
      <c r="AO87" s="43">
        <f t="shared" si="25"/>
        <v>16</v>
      </c>
    </row>
    <row r="88" spans="1:41" x14ac:dyDescent="0.25">
      <c r="A88" s="54" t="s">
        <v>35</v>
      </c>
      <c r="B88" s="54" t="s">
        <v>135</v>
      </c>
      <c r="C88" s="30" t="s">
        <v>137</v>
      </c>
      <c r="D88" s="38">
        <v>14</v>
      </c>
      <c r="E88" s="38">
        <v>10</v>
      </c>
      <c r="F88" s="38">
        <v>3</v>
      </c>
      <c r="G88" s="38">
        <v>-5</v>
      </c>
      <c r="H88" s="38">
        <v>0</v>
      </c>
      <c r="I88" s="38">
        <v>16</v>
      </c>
      <c r="J88" s="38">
        <v>5</v>
      </c>
      <c r="K88" s="38">
        <v>-3</v>
      </c>
      <c r="L88" s="38">
        <v>-13</v>
      </c>
      <c r="M88" s="38" t="s">
        <v>9</v>
      </c>
      <c r="N88" s="38">
        <v>-9</v>
      </c>
      <c r="O88" s="38" t="s">
        <v>9</v>
      </c>
      <c r="P88" s="38">
        <v>22</v>
      </c>
      <c r="Q88" s="38">
        <v>1</v>
      </c>
      <c r="R88" s="38">
        <v>-13</v>
      </c>
      <c r="S88" s="38">
        <v>6</v>
      </c>
      <c r="T88" s="38">
        <v>2</v>
      </c>
      <c r="U88" s="38">
        <v>2</v>
      </c>
      <c r="V88" s="38" t="s">
        <v>9</v>
      </c>
      <c r="W88" s="38" t="s">
        <v>9</v>
      </c>
      <c r="X88" s="38" t="s">
        <v>9</v>
      </c>
      <c r="Y88" s="56">
        <v>38</v>
      </c>
      <c r="Z88" s="31">
        <v>16</v>
      </c>
      <c r="AA88" s="31">
        <v>10</v>
      </c>
      <c r="AB88" s="31">
        <v>1</v>
      </c>
      <c r="AC88" s="31">
        <v>5</v>
      </c>
      <c r="AE88">
        <f t="shared" si="18"/>
        <v>0</v>
      </c>
      <c r="AF88">
        <f t="shared" si="19"/>
        <v>0</v>
      </c>
      <c r="AG88">
        <f t="shared" si="20"/>
        <v>0</v>
      </c>
      <c r="AH88">
        <f t="shared" si="21"/>
        <v>16</v>
      </c>
      <c r="AI88">
        <f t="shared" si="26"/>
        <v>16</v>
      </c>
      <c r="AK88" t="s">
        <v>137</v>
      </c>
      <c r="AL88" s="43">
        <f t="shared" si="22"/>
        <v>16</v>
      </c>
      <c r="AM88" s="43">
        <f t="shared" si="23"/>
        <v>0</v>
      </c>
      <c r="AN88" s="43">
        <f t="shared" si="24"/>
        <v>0</v>
      </c>
      <c r="AO88" s="43">
        <f t="shared" si="25"/>
        <v>0</v>
      </c>
    </row>
    <row r="89" spans="1:41" x14ac:dyDescent="0.25">
      <c r="A89" s="54" t="s">
        <v>140</v>
      </c>
      <c r="B89" s="54" t="s">
        <v>141</v>
      </c>
      <c r="C89" s="30" t="s">
        <v>142</v>
      </c>
      <c r="D89" s="38">
        <v>-5</v>
      </c>
      <c r="E89" s="38">
        <v>-9</v>
      </c>
      <c r="F89" s="38">
        <v>14</v>
      </c>
      <c r="G89" s="38">
        <v>-10</v>
      </c>
      <c r="H89" s="38">
        <v>8</v>
      </c>
      <c r="I89" s="38">
        <v>6</v>
      </c>
      <c r="J89" s="38">
        <v>8</v>
      </c>
      <c r="K89" s="38">
        <v>8</v>
      </c>
      <c r="L89" s="38">
        <v>11</v>
      </c>
      <c r="M89" s="38">
        <v>34</v>
      </c>
      <c r="N89" s="38">
        <v>8</v>
      </c>
      <c r="O89" s="38">
        <v>-2</v>
      </c>
      <c r="P89" s="38">
        <v>-10</v>
      </c>
      <c r="Q89" s="38">
        <v>-9</v>
      </c>
      <c r="R89" s="38">
        <v>-5</v>
      </c>
      <c r="S89" s="38" t="s">
        <v>9</v>
      </c>
      <c r="T89" s="38" t="s">
        <v>9</v>
      </c>
      <c r="U89" s="38">
        <v>-8</v>
      </c>
      <c r="V89" s="38" t="s">
        <v>9</v>
      </c>
      <c r="W89" s="38" t="s">
        <v>9</v>
      </c>
      <c r="X89" s="38" t="s">
        <v>9</v>
      </c>
      <c r="Y89" s="56">
        <v>39</v>
      </c>
      <c r="Z89" s="31">
        <v>16</v>
      </c>
      <c r="AA89" s="31">
        <v>8</v>
      </c>
      <c r="AB89" s="31">
        <v>0</v>
      </c>
      <c r="AC89" s="31">
        <v>8</v>
      </c>
      <c r="AE89">
        <f t="shared" si="18"/>
        <v>0</v>
      </c>
      <c r="AF89">
        <f t="shared" si="19"/>
        <v>12</v>
      </c>
      <c r="AG89">
        <f t="shared" si="20"/>
        <v>4</v>
      </c>
      <c r="AH89">
        <f t="shared" si="21"/>
        <v>0</v>
      </c>
      <c r="AI89">
        <f t="shared" si="26"/>
        <v>16</v>
      </c>
      <c r="AK89" t="s">
        <v>142</v>
      </c>
      <c r="AL89" s="43">
        <f t="shared" si="22"/>
        <v>10</v>
      </c>
      <c r="AM89" s="43">
        <f t="shared" si="23"/>
        <v>6</v>
      </c>
      <c r="AN89" s="43">
        <f t="shared" si="24"/>
        <v>0</v>
      </c>
      <c r="AO89" s="43">
        <f t="shared" si="25"/>
        <v>0</v>
      </c>
    </row>
    <row r="90" spans="1:41" x14ac:dyDescent="0.25">
      <c r="A90" s="54" t="s">
        <v>146</v>
      </c>
      <c r="B90" s="54" t="s">
        <v>147</v>
      </c>
      <c r="C90" s="30" t="s">
        <v>148</v>
      </c>
      <c r="D90" s="38">
        <v>-9</v>
      </c>
      <c r="E90" s="38">
        <v>10</v>
      </c>
      <c r="F90" s="38">
        <v>12</v>
      </c>
      <c r="G90" s="38">
        <v>11</v>
      </c>
      <c r="H90" s="38">
        <v>4</v>
      </c>
      <c r="I90" s="38">
        <v>11</v>
      </c>
      <c r="J90" s="38">
        <v>1</v>
      </c>
      <c r="K90" s="38">
        <v>11</v>
      </c>
      <c r="L90" s="38">
        <v>2</v>
      </c>
      <c r="M90" s="38">
        <v>-9</v>
      </c>
      <c r="N90" s="38">
        <v>3</v>
      </c>
      <c r="O90" s="38">
        <v>4</v>
      </c>
      <c r="P90" s="38">
        <v>0</v>
      </c>
      <c r="Q90" s="38">
        <v>-11</v>
      </c>
      <c r="R90" s="38">
        <v>5</v>
      </c>
      <c r="S90" s="38">
        <v>-10</v>
      </c>
      <c r="T90" s="38">
        <v>7</v>
      </c>
      <c r="U90" s="38">
        <v>-14</v>
      </c>
      <c r="V90" s="38">
        <v>-4</v>
      </c>
      <c r="W90" s="38">
        <v>2</v>
      </c>
      <c r="X90" s="38">
        <v>8</v>
      </c>
      <c r="Y90" s="56">
        <v>34</v>
      </c>
      <c r="Z90" s="31">
        <v>21</v>
      </c>
      <c r="AA90" s="31">
        <v>14</v>
      </c>
      <c r="AB90" s="31">
        <v>1</v>
      </c>
      <c r="AC90" s="31">
        <v>6</v>
      </c>
      <c r="AE90">
        <f t="shared" si="18"/>
        <v>0</v>
      </c>
      <c r="AF90">
        <f t="shared" si="19"/>
        <v>1</v>
      </c>
      <c r="AG90">
        <f t="shared" si="20"/>
        <v>20</v>
      </c>
      <c r="AH90">
        <f t="shared" si="21"/>
        <v>0</v>
      </c>
      <c r="AI90">
        <f t="shared" si="26"/>
        <v>21</v>
      </c>
      <c r="AK90" t="s">
        <v>148</v>
      </c>
      <c r="AL90" s="43">
        <f t="shared" si="22"/>
        <v>0</v>
      </c>
      <c r="AM90" s="43">
        <f t="shared" si="23"/>
        <v>0</v>
      </c>
      <c r="AN90" s="43">
        <f t="shared" si="24"/>
        <v>21</v>
      </c>
      <c r="AO90" s="43">
        <f t="shared" si="25"/>
        <v>0</v>
      </c>
    </row>
    <row r="91" spans="1:41" x14ac:dyDescent="0.25">
      <c r="A91" s="54" t="s">
        <v>149</v>
      </c>
      <c r="B91" s="54" t="s">
        <v>147</v>
      </c>
      <c r="C91" s="30" t="s">
        <v>150</v>
      </c>
      <c r="D91" s="38">
        <v>3</v>
      </c>
      <c r="E91" s="38">
        <v>-2</v>
      </c>
      <c r="F91" s="38">
        <v>-11</v>
      </c>
      <c r="G91" s="38">
        <v>-5</v>
      </c>
      <c r="H91" s="38">
        <v>11</v>
      </c>
      <c r="I91" s="38">
        <v>14</v>
      </c>
      <c r="J91" s="38">
        <v>16</v>
      </c>
      <c r="K91" s="38">
        <v>10</v>
      </c>
      <c r="L91" s="38">
        <v>4</v>
      </c>
      <c r="M91" s="38">
        <v>12</v>
      </c>
      <c r="N91" s="38">
        <v>20</v>
      </c>
      <c r="O91" s="38">
        <v>-9</v>
      </c>
      <c r="P91" s="38">
        <v>-11</v>
      </c>
      <c r="Q91" s="38">
        <v>2</v>
      </c>
      <c r="R91" s="38">
        <v>-2</v>
      </c>
      <c r="S91" s="38">
        <v>15</v>
      </c>
      <c r="T91" s="38">
        <v>13</v>
      </c>
      <c r="U91" s="38">
        <v>28</v>
      </c>
      <c r="V91" s="38">
        <v>-8</v>
      </c>
      <c r="W91" s="38">
        <v>0</v>
      </c>
      <c r="X91" s="38">
        <v>1</v>
      </c>
      <c r="Y91" s="56">
        <v>101</v>
      </c>
      <c r="Z91" s="31">
        <v>21</v>
      </c>
      <c r="AA91" s="31">
        <v>13</v>
      </c>
      <c r="AB91" s="31">
        <v>1</v>
      </c>
      <c r="AC91" s="31">
        <v>7</v>
      </c>
      <c r="AE91">
        <f t="shared" si="18"/>
        <v>0</v>
      </c>
      <c r="AF91">
        <f t="shared" si="19"/>
        <v>0</v>
      </c>
      <c r="AG91">
        <f t="shared" si="20"/>
        <v>0</v>
      </c>
      <c r="AH91">
        <f t="shared" si="21"/>
        <v>21</v>
      </c>
      <c r="AI91">
        <f t="shared" si="26"/>
        <v>21</v>
      </c>
      <c r="AK91" t="s">
        <v>150</v>
      </c>
      <c r="AL91" s="43">
        <f t="shared" si="22"/>
        <v>0</v>
      </c>
      <c r="AM91" s="43">
        <f t="shared" si="23"/>
        <v>21</v>
      </c>
      <c r="AN91" s="43">
        <f t="shared" si="24"/>
        <v>0</v>
      </c>
      <c r="AO91" s="43">
        <f t="shared" si="25"/>
        <v>0</v>
      </c>
    </row>
    <row r="92" spans="1:41" x14ac:dyDescent="0.25">
      <c r="A92" s="54" t="s">
        <v>948</v>
      </c>
      <c r="B92" s="54" t="s">
        <v>949</v>
      </c>
      <c r="C92" s="30" t="s">
        <v>950</v>
      </c>
      <c r="D92" s="38" t="s">
        <v>9</v>
      </c>
      <c r="E92" s="38" t="s">
        <v>9</v>
      </c>
      <c r="F92" s="38">
        <v>3</v>
      </c>
      <c r="G92" s="38" t="s">
        <v>9</v>
      </c>
      <c r="H92" s="38" t="s">
        <v>9</v>
      </c>
      <c r="I92" s="38">
        <v>3</v>
      </c>
      <c r="J92" s="38" t="s">
        <v>9</v>
      </c>
      <c r="K92" s="38">
        <v>-6</v>
      </c>
      <c r="L92" s="38">
        <v>9</v>
      </c>
      <c r="M92" s="38">
        <v>-5</v>
      </c>
      <c r="N92" s="38" t="s">
        <v>9</v>
      </c>
      <c r="O92" s="38" t="s">
        <v>9</v>
      </c>
      <c r="P92" s="38">
        <v>6</v>
      </c>
      <c r="Q92" s="38" t="s">
        <v>9</v>
      </c>
      <c r="R92" s="38" t="s">
        <v>9</v>
      </c>
      <c r="S92" s="38">
        <v>-33</v>
      </c>
      <c r="T92" s="38">
        <v>16</v>
      </c>
      <c r="U92" s="38">
        <v>15</v>
      </c>
      <c r="V92" s="38" t="s">
        <v>9</v>
      </c>
      <c r="W92" s="38" t="s">
        <v>9</v>
      </c>
      <c r="X92" s="38" t="s">
        <v>9</v>
      </c>
      <c r="Y92" s="56">
        <v>8</v>
      </c>
      <c r="Z92" s="31">
        <v>9</v>
      </c>
      <c r="AA92" s="31">
        <v>6</v>
      </c>
      <c r="AB92" s="31">
        <v>0</v>
      </c>
      <c r="AC92" s="31">
        <v>3</v>
      </c>
      <c r="AE92">
        <f t="shared" si="18"/>
        <v>2</v>
      </c>
      <c r="AF92">
        <f t="shared" si="19"/>
        <v>1</v>
      </c>
      <c r="AG92">
        <f t="shared" si="20"/>
        <v>1</v>
      </c>
      <c r="AH92">
        <f t="shared" si="21"/>
        <v>5</v>
      </c>
      <c r="AI92">
        <f t="shared" si="26"/>
        <v>9</v>
      </c>
      <c r="AK92" t="s">
        <v>950</v>
      </c>
      <c r="AL92" s="43">
        <f t="shared" si="22"/>
        <v>0</v>
      </c>
      <c r="AM92" s="43">
        <f t="shared" si="23"/>
        <v>0</v>
      </c>
      <c r="AN92" s="43">
        <f t="shared" si="24"/>
        <v>0</v>
      </c>
      <c r="AO92" s="43">
        <f t="shared" si="25"/>
        <v>9</v>
      </c>
    </row>
    <row r="93" spans="1:41" x14ac:dyDescent="0.25">
      <c r="A93" s="55" t="s">
        <v>151</v>
      </c>
      <c r="B93" s="55" t="s">
        <v>152</v>
      </c>
      <c r="C93" s="30" t="s">
        <v>153</v>
      </c>
      <c r="D93" s="38">
        <v>0</v>
      </c>
      <c r="E93" s="38" t="s">
        <v>9</v>
      </c>
      <c r="F93" s="38">
        <v>3</v>
      </c>
      <c r="G93" s="38">
        <v>5</v>
      </c>
      <c r="H93" s="38">
        <v>-1</v>
      </c>
      <c r="I93" s="38">
        <v>-7</v>
      </c>
      <c r="J93" s="38" t="s">
        <v>9</v>
      </c>
      <c r="K93" s="38">
        <v>17</v>
      </c>
      <c r="L93" s="38" t="s">
        <v>9</v>
      </c>
      <c r="M93" s="38" t="s">
        <v>9</v>
      </c>
      <c r="N93" s="38" t="s">
        <v>9</v>
      </c>
      <c r="O93" s="38" t="s">
        <v>9</v>
      </c>
      <c r="P93" s="38">
        <v>-9</v>
      </c>
      <c r="Q93" s="38">
        <v>11</v>
      </c>
      <c r="R93" s="38">
        <v>7</v>
      </c>
      <c r="S93" s="38">
        <v>2</v>
      </c>
      <c r="T93" s="38">
        <v>-29</v>
      </c>
      <c r="U93" s="38" t="s">
        <v>9</v>
      </c>
      <c r="V93" s="38">
        <v>-11</v>
      </c>
      <c r="W93" s="38">
        <v>7</v>
      </c>
      <c r="X93" s="38">
        <v>0</v>
      </c>
      <c r="Y93" s="56">
        <v>-5</v>
      </c>
      <c r="Z93" s="31">
        <v>14</v>
      </c>
      <c r="AA93" s="31">
        <v>7</v>
      </c>
      <c r="AB93" s="31">
        <v>2</v>
      </c>
      <c r="AC93" s="31">
        <v>5</v>
      </c>
      <c r="AE93">
        <f t="shared" si="18"/>
        <v>0</v>
      </c>
      <c r="AF93">
        <f t="shared" si="19"/>
        <v>0</v>
      </c>
      <c r="AG93">
        <f t="shared" si="20"/>
        <v>11</v>
      </c>
      <c r="AH93">
        <f t="shared" si="21"/>
        <v>3</v>
      </c>
      <c r="AI93">
        <f t="shared" si="26"/>
        <v>14</v>
      </c>
      <c r="AK93" t="s">
        <v>153</v>
      </c>
      <c r="AL93" s="43">
        <f t="shared" si="22"/>
        <v>0</v>
      </c>
      <c r="AM93" s="43">
        <f t="shared" si="23"/>
        <v>0</v>
      </c>
      <c r="AN93" s="43">
        <f t="shared" si="24"/>
        <v>7</v>
      </c>
      <c r="AO93" s="43">
        <f t="shared" si="25"/>
        <v>7</v>
      </c>
    </row>
    <row r="94" spans="1:41" x14ac:dyDescent="0.25">
      <c r="A94" s="54" t="s">
        <v>169</v>
      </c>
      <c r="B94" s="54" t="s">
        <v>174</v>
      </c>
      <c r="C94" s="30" t="s">
        <v>739</v>
      </c>
      <c r="D94" s="38">
        <v>11</v>
      </c>
      <c r="E94" s="38">
        <v>10</v>
      </c>
      <c r="F94" s="38">
        <v>5</v>
      </c>
      <c r="G94" s="38">
        <v>1</v>
      </c>
      <c r="H94" s="38">
        <v>-3</v>
      </c>
      <c r="I94" s="38">
        <v>16</v>
      </c>
      <c r="J94" s="38">
        <v>0</v>
      </c>
      <c r="K94" s="38" t="s">
        <v>9</v>
      </c>
      <c r="L94" s="38">
        <v>13</v>
      </c>
      <c r="M94" s="38">
        <v>34</v>
      </c>
      <c r="N94" s="38">
        <v>8</v>
      </c>
      <c r="O94" s="38">
        <v>-2</v>
      </c>
      <c r="P94" s="38">
        <v>-11</v>
      </c>
      <c r="Q94" s="38">
        <v>-6</v>
      </c>
      <c r="R94" s="38">
        <v>-3</v>
      </c>
      <c r="S94" s="38">
        <v>0</v>
      </c>
      <c r="T94" s="38">
        <v>-2</v>
      </c>
      <c r="U94" s="38">
        <v>6</v>
      </c>
      <c r="V94" s="38">
        <v>9</v>
      </c>
      <c r="W94" s="38">
        <v>3</v>
      </c>
      <c r="X94" s="38">
        <v>4</v>
      </c>
      <c r="Y94" s="56">
        <v>93</v>
      </c>
      <c r="Z94" s="31">
        <v>20</v>
      </c>
      <c r="AA94" s="31">
        <v>12</v>
      </c>
      <c r="AB94" s="31">
        <v>2</v>
      </c>
      <c r="AC94" s="31">
        <v>6</v>
      </c>
      <c r="AE94">
        <f t="shared" si="18"/>
        <v>20</v>
      </c>
      <c r="AF94">
        <f t="shared" si="19"/>
        <v>0</v>
      </c>
      <c r="AG94">
        <f t="shared" si="20"/>
        <v>0</v>
      </c>
      <c r="AH94">
        <f t="shared" si="21"/>
        <v>0</v>
      </c>
      <c r="AI94">
        <f t="shared" si="26"/>
        <v>20</v>
      </c>
      <c r="AK94" t="s">
        <v>739</v>
      </c>
      <c r="AL94" s="43">
        <f t="shared" si="22"/>
        <v>5</v>
      </c>
      <c r="AM94" s="43">
        <f t="shared" si="23"/>
        <v>15</v>
      </c>
      <c r="AN94" s="43">
        <f t="shared" si="24"/>
        <v>0</v>
      </c>
      <c r="AO94" s="43">
        <f t="shared" si="25"/>
        <v>0</v>
      </c>
    </row>
    <row r="95" spans="1:41" x14ac:dyDescent="0.25">
      <c r="A95" s="54" t="s">
        <v>169</v>
      </c>
      <c r="B95" s="54" t="s">
        <v>189</v>
      </c>
      <c r="C95" s="30" t="s">
        <v>255</v>
      </c>
      <c r="D95" s="38" t="s">
        <v>9</v>
      </c>
      <c r="E95" s="38" t="s">
        <v>9</v>
      </c>
      <c r="F95" s="38" t="s">
        <v>9</v>
      </c>
      <c r="G95" s="38">
        <v>1</v>
      </c>
      <c r="H95" s="38">
        <v>-11</v>
      </c>
      <c r="I95" s="38">
        <v>16</v>
      </c>
      <c r="J95" s="38">
        <v>5</v>
      </c>
      <c r="K95" s="38">
        <v>-3</v>
      </c>
      <c r="L95" s="38">
        <v>9</v>
      </c>
      <c r="M95" s="38" t="s">
        <v>9</v>
      </c>
      <c r="N95" s="38" t="s">
        <v>9</v>
      </c>
      <c r="O95" s="38">
        <v>-9</v>
      </c>
      <c r="P95" s="38">
        <v>-1</v>
      </c>
      <c r="Q95" s="38">
        <v>6</v>
      </c>
      <c r="R95" s="38">
        <v>-18</v>
      </c>
      <c r="S95" s="38">
        <v>0</v>
      </c>
      <c r="T95" s="38">
        <v>-3</v>
      </c>
      <c r="U95" s="38">
        <v>-11</v>
      </c>
      <c r="V95" s="38">
        <v>3</v>
      </c>
      <c r="W95" s="38">
        <v>5</v>
      </c>
      <c r="X95" s="38">
        <v>14</v>
      </c>
      <c r="Y95" s="56">
        <v>3</v>
      </c>
      <c r="Z95" s="31">
        <v>16</v>
      </c>
      <c r="AA95" s="31">
        <v>8</v>
      </c>
      <c r="AB95" s="31">
        <v>1</v>
      </c>
      <c r="AC95" s="31">
        <v>7</v>
      </c>
      <c r="AE95">
        <f t="shared" si="18"/>
        <v>0</v>
      </c>
      <c r="AF95">
        <f t="shared" si="19"/>
        <v>1</v>
      </c>
      <c r="AG95">
        <f t="shared" si="20"/>
        <v>6</v>
      </c>
      <c r="AH95">
        <f t="shared" si="21"/>
        <v>9</v>
      </c>
      <c r="AI95">
        <f t="shared" si="26"/>
        <v>16</v>
      </c>
      <c r="AK95" t="s">
        <v>255</v>
      </c>
      <c r="AL95" s="43">
        <f t="shared" si="22"/>
        <v>5</v>
      </c>
      <c r="AM95" s="43">
        <f t="shared" si="23"/>
        <v>11</v>
      </c>
      <c r="AN95" s="43">
        <f t="shared" si="24"/>
        <v>0</v>
      </c>
      <c r="AO95" s="43">
        <f t="shared" si="25"/>
        <v>0</v>
      </c>
    </row>
    <row r="96" spans="1:41" x14ac:dyDescent="0.25">
      <c r="A96" s="55" t="s">
        <v>169</v>
      </c>
      <c r="B96" s="55" t="s">
        <v>200</v>
      </c>
      <c r="C96" s="30" t="s">
        <v>797</v>
      </c>
      <c r="D96" s="38">
        <v>5</v>
      </c>
      <c r="E96" s="38">
        <v>3</v>
      </c>
      <c r="F96" s="38">
        <v>-11</v>
      </c>
      <c r="G96" s="38">
        <v>-5</v>
      </c>
      <c r="H96" s="38">
        <v>11</v>
      </c>
      <c r="I96" s="38">
        <v>14</v>
      </c>
      <c r="J96" s="38">
        <v>16</v>
      </c>
      <c r="K96" s="38">
        <v>10</v>
      </c>
      <c r="L96" s="38">
        <v>4</v>
      </c>
      <c r="M96" s="38">
        <v>12</v>
      </c>
      <c r="N96" s="38">
        <v>20</v>
      </c>
      <c r="O96" s="38">
        <v>-9</v>
      </c>
      <c r="P96" s="38">
        <v>-11</v>
      </c>
      <c r="Q96" s="38">
        <v>2</v>
      </c>
      <c r="R96" s="38">
        <v>-2</v>
      </c>
      <c r="S96" s="38">
        <v>15</v>
      </c>
      <c r="T96" s="38">
        <v>13</v>
      </c>
      <c r="U96" s="38">
        <v>28</v>
      </c>
      <c r="V96" s="38">
        <v>-8</v>
      </c>
      <c r="W96" s="38">
        <v>0</v>
      </c>
      <c r="X96" s="38">
        <v>1</v>
      </c>
      <c r="Y96" s="56">
        <v>108</v>
      </c>
      <c r="Z96" s="31">
        <v>21</v>
      </c>
      <c r="AA96" s="31">
        <v>14</v>
      </c>
      <c r="AB96" s="31">
        <v>1</v>
      </c>
      <c r="AC96" s="31">
        <v>6</v>
      </c>
      <c r="AE96">
        <f t="shared" si="18"/>
        <v>3</v>
      </c>
      <c r="AF96">
        <f t="shared" si="19"/>
        <v>18</v>
      </c>
      <c r="AG96">
        <f t="shared" si="20"/>
        <v>0</v>
      </c>
      <c r="AH96">
        <f t="shared" si="21"/>
        <v>0</v>
      </c>
      <c r="AI96">
        <f t="shared" si="26"/>
        <v>21</v>
      </c>
      <c r="AK96" t="s">
        <v>797</v>
      </c>
      <c r="AL96" s="43">
        <f t="shared" si="22"/>
        <v>0</v>
      </c>
      <c r="AM96" s="43">
        <f t="shared" si="23"/>
        <v>21</v>
      </c>
      <c r="AN96" s="43">
        <f t="shared" si="24"/>
        <v>0</v>
      </c>
      <c r="AO96" s="43">
        <f t="shared" si="25"/>
        <v>0</v>
      </c>
    </row>
    <row r="114" spans="1:63" x14ac:dyDescent="0.25">
      <c r="A114" s="63" t="s">
        <v>835</v>
      </c>
      <c r="B114" s="63"/>
      <c r="C114" s="57"/>
      <c r="D114" s="57"/>
      <c r="E114" s="63" t="s">
        <v>836</v>
      </c>
      <c r="F114" s="63"/>
      <c r="H114" s="63" t="s">
        <v>837</v>
      </c>
      <c r="I114" s="63"/>
      <c r="K114" s="63" t="s">
        <v>838</v>
      </c>
      <c r="L114" s="63"/>
      <c r="N114" s="63" t="s">
        <v>839</v>
      </c>
      <c r="O114" s="63"/>
      <c r="Q114" s="63" t="s">
        <v>840</v>
      </c>
      <c r="R114" s="63"/>
      <c r="T114" s="63" t="s">
        <v>841</v>
      </c>
      <c r="U114" s="63"/>
      <c r="W114" s="63" t="s">
        <v>842</v>
      </c>
      <c r="X114" s="63"/>
      <c r="Z114" s="63" t="s">
        <v>843</v>
      </c>
      <c r="AA114" s="63"/>
      <c r="AC114" s="63" t="s">
        <v>844</v>
      </c>
      <c r="AD114" s="63"/>
      <c r="AF114" s="63" t="s">
        <v>845</v>
      </c>
      <c r="AG114" s="63"/>
      <c r="AI114" s="63" t="s">
        <v>846</v>
      </c>
      <c r="AJ114" s="63"/>
      <c r="AL114" s="63" t="s">
        <v>847</v>
      </c>
      <c r="AM114" s="63"/>
      <c r="AO114" s="63" t="s">
        <v>848</v>
      </c>
      <c r="AP114" s="63"/>
      <c r="AR114" s="63" t="s">
        <v>849</v>
      </c>
      <c r="AS114" s="63"/>
      <c r="AU114" s="63" t="s">
        <v>850</v>
      </c>
      <c r="AV114" s="63"/>
      <c r="AX114" s="63" t="s">
        <v>851</v>
      </c>
      <c r="AY114" s="63"/>
      <c r="BA114" s="63" t="s">
        <v>852</v>
      </c>
      <c r="BB114" s="63"/>
      <c r="BD114" s="63" t="s">
        <v>864</v>
      </c>
      <c r="BE114" s="63"/>
      <c r="BG114" s="63" t="s">
        <v>865</v>
      </c>
      <c r="BH114" s="63"/>
      <c r="BJ114" s="63" t="s">
        <v>866</v>
      </c>
      <c r="BK114" s="63"/>
    </row>
    <row r="115" spans="1:63" x14ac:dyDescent="0.25">
      <c r="A115" s="36" t="s">
        <v>857</v>
      </c>
      <c r="B115" s="36">
        <v>3</v>
      </c>
      <c r="C115" s="36">
        <v>1</v>
      </c>
      <c r="D115" s="36" t="s">
        <v>857</v>
      </c>
      <c r="E115" s="36">
        <v>0</v>
      </c>
      <c r="F115" s="36">
        <v>1</v>
      </c>
      <c r="G115" s="36" t="s">
        <v>857</v>
      </c>
      <c r="H115" s="36">
        <v>14</v>
      </c>
      <c r="I115" s="36">
        <v>1</v>
      </c>
      <c r="J115" s="36" t="s">
        <v>857</v>
      </c>
      <c r="K115" s="36">
        <v>-10</v>
      </c>
      <c r="L115" s="36">
        <v>1</v>
      </c>
      <c r="M115" s="36" t="s">
        <v>857</v>
      </c>
      <c r="N115" s="36">
        <v>-11</v>
      </c>
      <c r="O115" s="36">
        <v>1</v>
      </c>
      <c r="P115" s="36" t="s">
        <v>857</v>
      </c>
      <c r="Q115" s="36">
        <v>13</v>
      </c>
      <c r="R115" s="36">
        <v>1</v>
      </c>
      <c r="S115" s="36" t="s">
        <v>857</v>
      </c>
      <c r="T115" s="36">
        <v>0</v>
      </c>
      <c r="U115" s="36">
        <v>1</v>
      </c>
      <c r="V115" s="36" t="s">
        <v>857</v>
      </c>
      <c r="W115" s="36">
        <v>-12</v>
      </c>
      <c r="X115" s="36">
        <v>1</v>
      </c>
      <c r="Y115" s="36" t="s">
        <v>857</v>
      </c>
      <c r="Z115" s="36">
        <v>4</v>
      </c>
      <c r="AA115" s="36">
        <v>1</v>
      </c>
      <c r="AB115" s="36" t="s">
        <v>739</v>
      </c>
      <c r="AC115" s="36">
        <v>34</v>
      </c>
      <c r="AD115" s="36">
        <v>1</v>
      </c>
      <c r="AE115" s="36" t="s">
        <v>739</v>
      </c>
      <c r="AF115" s="36">
        <v>8</v>
      </c>
      <c r="AG115" s="36">
        <v>1</v>
      </c>
      <c r="AH115" s="36" t="s">
        <v>739</v>
      </c>
      <c r="AI115" s="36">
        <v>-2</v>
      </c>
      <c r="AJ115" s="36">
        <v>1</v>
      </c>
      <c r="AK115" s="36" t="s">
        <v>739</v>
      </c>
      <c r="AL115" s="36">
        <v>-11</v>
      </c>
      <c r="AM115" s="36">
        <v>1</v>
      </c>
      <c r="AN115" s="36" t="s">
        <v>614</v>
      </c>
      <c r="AO115" s="36">
        <v>1</v>
      </c>
      <c r="AP115" s="36">
        <v>1</v>
      </c>
      <c r="AQ115" s="36" t="s">
        <v>614</v>
      </c>
      <c r="AR115" s="36">
        <v>-13</v>
      </c>
      <c r="AS115" s="36">
        <v>1</v>
      </c>
      <c r="AT115" s="36" t="s">
        <v>614</v>
      </c>
      <c r="AU115" s="36">
        <v>6</v>
      </c>
      <c r="AV115" s="36">
        <v>1</v>
      </c>
      <c r="AW115" s="36" t="s">
        <v>614</v>
      </c>
      <c r="AX115" s="36">
        <v>2</v>
      </c>
      <c r="AY115" s="36">
        <v>1</v>
      </c>
      <c r="AZ115" s="36" t="s">
        <v>923</v>
      </c>
      <c r="BA115" s="36">
        <v>2</v>
      </c>
      <c r="BB115" s="36">
        <v>1</v>
      </c>
    </row>
    <row r="116" spans="1:63" x14ac:dyDescent="0.25">
      <c r="A116" s="36" t="s">
        <v>609</v>
      </c>
      <c r="B116" s="36">
        <v>3</v>
      </c>
      <c r="C116" s="36">
        <v>2</v>
      </c>
      <c r="D116" s="36" t="s">
        <v>609</v>
      </c>
      <c r="E116" s="36">
        <v>0</v>
      </c>
      <c r="F116" s="36">
        <v>2</v>
      </c>
      <c r="G116" s="36" t="s">
        <v>142</v>
      </c>
      <c r="H116" s="36">
        <v>14</v>
      </c>
      <c r="I116" s="36">
        <v>2</v>
      </c>
      <c r="J116" s="36" t="s">
        <v>142</v>
      </c>
      <c r="K116" s="36">
        <v>-10</v>
      </c>
      <c r="L116" s="36">
        <v>2</v>
      </c>
      <c r="M116" s="36" t="s">
        <v>609</v>
      </c>
      <c r="N116" s="36">
        <v>-11</v>
      </c>
      <c r="O116" s="36">
        <v>2</v>
      </c>
      <c r="P116" s="36" t="s">
        <v>236</v>
      </c>
      <c r="Q116" s="36">
        <v>13</v>
      </c>
      <c r="R116" s="36">
        <v>2</v>
      </c>
      <c r="S116" s="36" t="s">
        <v>236</v>
      </c>
      <c r="T116" s="36">
        <v>0</v>
      </c>
      <c r="U116" s="36">
        <v>2</v>
      </c>
      <c r="V116" s="36" t="s">
        <v>236</v>
      </c>
      <c r="W116" s="36">
        <v>-12</v>
      </c>
      <c r="X116" s="36">
        <v>2</v>
      </c>
      <c r="Y116" s="36" t="s">
        <v>236</v>
      </c>
      <c r="Z116" s="36">
        <v>4</v>
      </c>
      <c r="AA116" s="36">
        <v>2</v>
      </c>
      <c r="AB116" s="36" t="s">
        <v>142</v>
      </c>
      <c r="AC116" s="36">
        <v>34</v>
      </c>
      <c r="AD116" s="36">
        <v>2</v>
      </c>
      <c r="AE116" s="36" t="s">
        <v>142</v>
      </c>
      <c r="AF116" s="36">
        <v>8</v>
      </c>
      <c r="AG116" s="36">
        <v>2</v>
      </c>
      <c r="AH116" s="36" t="s">
        <v>142</v>
      </c>
      <c r="AI116" s="36">
        <v>-2</v>
      </c>
      <c r="AJ116" s="36">
        <v>2</v>
      </c>
      <c r="AK116" s="36" t="s">
        <v>609</v>
      </c>
      <c r="AL116" s="36">
        <v>-11</v>
      </c>
      <c r="AM116" s="36">
        <v>2</v>
      </c>
      <c r="AN116" s="36" t="s">
        <v>935</v>
      </c>
      <c r="AO116" s="36">
        <v>1</v>
      </c>
      <c r="AP116" s="36">
        <v>2</v>
      </c>
      <c r="AQ116" s="36" t="s">
        <v>935</v>
      </c>
      <c r="AR116" s="36">
        <v>-13</v>
      </c>
      <c r="AS116" s="36">
        <v>2</v>
      </c>
      <c r="AT116" s="36" t="s">
        <v>935</v>
      </c>
      <c r="AU116" s="36">
        <v>6</v>
      </c>
      <c r="AV116" s="36">
        <v>2</v>
      </c>
      <c r="AW116" s="36" t="s">
        <v>935</v>
      </c>
      <c r="AX116" s="36">
        <v>2</v>
      </c>
      <c r="AY116" s="36">
        <v>2</v>
      </c>
      <c r="AZ116" s="36" t="s">
        <v>935</v>
      </c>
      <c r="BA116" s="36">
        <v>2</v>
      </c>
      <c r="BB116" s="36">
        <v>2</v>
      </c>
    </row>
    <row r="117" spans="1:63" x14ac:dyDescent="0.25">
      <c r="A117" s="36" t="s">
        <v>82</v>
      </c>
      <c r="B117" s="36">
        <v>3</v>
      </c>
      <c r="C117" s="36">
        <v>3</v>
      </c>
      <c r="D117" s="36" t="s">
        <v>82</v>
      </c>
      <c r="E117" s="36">
        <v>0</v>
      </c>
      <c r="F117" s="36">
        <v>3</v>
      </c>
      <c r="G117" s="36" t="s">
        <v>82</v>
      </c>
      <c r="H117" s="36">
        <v>14</v>
      </c>
      <c r="I117" s="36">
        <v>3</v>
      </c>
      <c r="J117" s="36" t="s">
        <v>82</v>
      </c>
      <c r="K117" s="36">
        <v>-10</v>
      </c>
      <c r="L117" s="36">
        <v>3</v>
      </c>
      <c r="M117" s="36" t="s">
        <v>255</v>
      </c>
      <c r="N117" s="36">
        <v>-11</v>
      </c>
      <c r="O117" s="36">
        <v>3</v>
      </c>
      <c r="P117" s="36" t="s">
        <v>935</v>
      </c>
      <c r="Q117" s="36">
        <v>13</v>
      </c>
      <c r="R117" s="36">
        <v>3</v>
      </c>
      <c r="S117" s="36" t="s">
        <v>935</v>
      </c>
      <c r="T117" s="36">
        <v>0</v>
      </c>
      <c r="U117" s="36">
        <v>3</v>
      </c>
      <c r="V117" s="36" t="s">
        <v>935</v>
      </c>
      <c r="W117" s="36">
        <v>-12</v>
      </c>
      <c r="X117" s="36">
        <v>3</v>
      </c>
      <c r="Y117" s="36" t="s">
        <v>82</v>
      </c>
      <c r="Z117" s="36">
        <v>4</v>
      </c>
      <c r="AA117" s="36">
        <v>3</v>
      </c>
      <c r="AB117" s="36" t="s">
        <v>82</v>
      </c>
      <c r="AC117" s="36">
        <v>34</v>
      </c>
      <c r="AD117" s="36">
        <v>3</v>
      </c>
      <c r="AE117" s="36" t="s">
        <v>82</v>
      </c>
      <c r="AF117" s="36">
        <v>8</v>
      </c>
      <c r="AG117" s="36">
        <v>3</v>
      </c>
      <c r="AH117" s="36" t="s">
        <v>82</v>
      </c>
      <c r="AI117" s="36">
        <v>-2</v>
      </c>
      <c r="AJ117" s="36">
        <v>3</v>
      </c>
      <c r="AK117" s="36" t="s">
        <v>82</v>
      </c>
      <c r="AL117" s="36">
        <v>-11</v>
      </c>
      <c r="AM117" s="36">
        <v>3</v>
      </c>
      <c r="AN117" s="36" t="s">
        <v>874</v>
      </c>
      <c r="AO117" s="36">
        <v>1</v>
      </c>
      <c r="AP117" s="36">
        <v>3</v>
      </c>
      <c r="AQ117" s="36" t="s">
        <v>874</v>
      </c>
      <c r="AR117" s="36">
        <v>-13</v>
      </c>
      <c r="AS117" s="36">
        <v>3</v>
      </c>
      <c r="AT117" s="36" t="s">
        <v>874</v>
      </c>
      <c r="AU117" s="36">
        <v>6</v>
      </c>
      <c r="AV117" s="36">
        <v>3</v>
      </c>
      <c r="AW117" s="36" t="s">
        <v>874</v>
      </c>
      <c r="AX117" s="36">
        <v>2</v>
      </c>
      <c r="AY117" s="36">
        <v>3</v>
      </c>
      <c r="AZ117" s="36" t="s">
        <v>874</v>
      </c>
      <c r="BA117" s="36">
        <v>2</v>
      </c>
      <c r="BB117" s="36">
        <v>3</v>
      </c>
    </row>
    <row r="118" spans="1:63" x14ac:dyDescent="0.25">
      <c r="A118" s="36" t="s">
        <v>52</v>
      </c>
      <c r="B118" s="36">
        <v>3</v>
      </c>
      <c r="C118" s="36">
        <v>4</v>
      </c>
      <c r="D118" s="36" t="s">
        <v>52</v>
      </c>
      <c r="E118" s="36">
        <v>0</v>
      </c>
      <c r="F118" s="36">
        <v>4</v>
      </c>
      <c r="G118" s="36" t="s">
        <v>52</v>
      </c>
      <c r="H118" s="36">
        <v>14</v>
      </c>
      <c r="I118" s="36">
        <v>4</v>
      </c>
      <c r="J118" s="36" t="s">
        <v>52</v>
      </c>
      <c r="K118" s="36">
        <v>-10</v>
      </c>
      <c r="L118" s="36">
        <v>4</v>
      </c>
      <c r="M118" s="36" t="s">
        <v>52</v>
      </c>
      <c r="N118" s="36">
        <v>-11</v>
      </c>
      <c r="O118" s="36">
        <v>4</v>
      </c>
      <c r="P118" s="36" t="s">
        <v>52</v>
      </c>
      <c r="Q118" s="36">
        <v>13</v>
      </c>
      <c r="R118" s="36">
        <v>4</v>
      </c>
      <c r="S118" s="36" t="s">
        <v>52</v>
      </c>
      <c r="T118" s="36">
        <v>0</v>
      </c>
      <c r="U118" s="36">
        <v>4</v>
      </c>
      <c r="V118" s="36" t="s">
        <v>52</v>
      </c>
      <c r="W118" s="36">
        <v>-12</v>
      </c>
      <c r="X118" s="36">
        <v>4</v>
      </c>
      <c r="Y118" s="36" t="s">
        <v>52</v>
      </c>
      <c r="Z118" s="36">
        <v>4</v>
      </c>
      <c r="AA118" s="36">
        <v>4</v>
      </c>
      <c r="AB118" s="36" t="s">
        <v>52</v>
      </c>
      <c r="AC118" s="36">
        <v>34</v>
      </c>
      <c r="AD118" s="36">
        <v>4</v>
      </c>
      <c r="AE118" s="36" t="s">
        <v>52</v>
      </c>
      <c r="AF118" s="36">
        <v>8</v>
      </c>
      <c r="AG118" s="36">
        <v>4</v>
      </c>
      <c r="AH118" s="36" t="s">
        <v>52</v>
      </c>
      <c r="AI118" s="36">
        <v>-2</v>
      </c>
      <c r="AJ118" s="36">
        <v>4</v>
      </c>
      <c r="AK118" s="36" t="s">
        <v>52</v>
      </c>
      <c r="AL118" s="36">
        <v>-11</v>
      </c>
      <c r="AM118" s="36">
        <v>4</v>
      </c>
      <c r="AN118" s="36" t="s">
        <v>137</v>
      </c>
      <c r="AO118" s="36">
        <v>1</v>
      </c>
      <c r="AP118" s="36">
        <v>4</v>
      </c>
      <c r="AQ118" s="36" t="s">
        <v>137</v>
      </c>
      <c r="AR118" s="36">
        <v>-13</v>
      </c>
      <c r="AS118" s="36">
        <v>4</v>
      </c>
      <c r="AT118" s="36" t="s">
        <v>137</v>
      </c>
      <c r="AU118" s="36">
        <v>6</v>
      </c>
      <c r="AV118" s="36">
        <v>4</v>
      </c>
      <c r="AW118" s="36" t="s">
        <v>137</v>
      </c>
      <c r="AX118" s="36">
        <v>2</v>
      </c>
      <c r="AY118" s="36">
        <v>4</v>
      </c>
      <c r="AZ118" s="36" t="s">
        <v>137</v>
      </c>
      <c r="BA118" s="36">
        <v>2</v>
      </c>
      <c r="BB118" s="36">
        <v>4</v>
      </c>
    </row>
    <row r="119" spans="1:63" x14ac:dyDescent="0.25">
      <c r="A119" s="36" t="s">
        <v>399</v>
      </c>
      <c r="B119" s="36">
        <v>-2</v>
      </c>
      <c r="C119" s="36">
        <v>1</v>
      </c>
      <c r="D119" s="36" t="s">
        <v>399</v>
      </c>
      <c r="E119" s="36">
        <v>-10</v>
      </c>
      <c r="F119" s="36">
        <v>1</v>
      </c>
      <c r="G119" s="36" t="s">
        <v>497</v>
      </c>
      <c r="H119" s="36">
        <v>-9</v>
      </c>
      <c r="I119" s="36">
        <v>1</v>
      </c>
      <c r="J119" s="36" t="s">
        <v>497</v>
      </c>
      <c r="K119" s="36">
        <v>-9</v>
      </c>
      <c r="L119" s="36">
        <v>1</v>
      </c>
      <c r="M119" s="36" t="s">
        <v>497</v>
      </c>
      <c r="N119" s="36">
        <v>-10</v>
      </c>
      <c r="O119" s="36">
        <v>1</v>
      </c>
      <c r="P119" s="36" t="s">
        <v>399</v>
      </c>
      <c r="Q119" s="36">
        <v>-3</v>
      </c>
      <c r="R119" s="36">
        <v>1</v>
      </c>
      <c r="S119" s="36" t="s">
        <v>399</v>
      </c>
      <c r="T119" s="36">
        <v>6</v>
      </c>
      <c r="U119" s="36">
        <v>1</v>
      </c>
      <c r="V119" s="36" t="s">
        <v>399</v>
      </c>
      <c r="W119" s="36">
        <v>11</v>
      </c>
      <c r="X119" s="36">
        <v>1</v>
      </c>
      <c r="Y119" s="36" t="s">
        <v>399</v>
      </c>
      <c r="Z119" s="36">
        <v>9</v>
      </c>
      <c r="AA119" s="36">
        <v>1</v>
      </c>
      <c r="AB119" s="36" t="s">
        <v>857</v>
      </c>
      <c r="AC119" s="36">
        <v>-1</v>
      </c>
      <c r="AD119" s="36">
        <v>1</v>
      </c>
      <c r="AE119" s="36" t="s">
        <v>707</v>
      </c>
      <c r="AF119" s="36">
        <v>-26</v>
      </c>
      <c r="AG119" s="36">
        <v>1</v>
      </c>
      <c r="AH119" s="36" t="s">
        <v>857</v>
      </c>
      <c r="AI119" s="36">
        <v>7</v>
      </c>
      <c r="AJ119" s="36">
        <v>1</v>
      </c>
      <c r="AK119" s="36" t="s">
        <v>857</v>
      </c>
      <c r="AL119" s="36">
        <v>-18</v>
      </c>
      <c r="AM119" s="36">
        <v>1</v>
      </c>
      <c r="AN119" s="36" t="s">
        <v>503</v>
      </c>
      <c r="AO119" s="36">
        <v>-7</v>
      </c>
      <c r="AP119" s="36">
        <v>1</v>
      </c>
      <c r="AQ119" s="36" t="s">
        <v>503</v>
      </c>
      <c r="AR119" s="36">
        <v>-6</v>
      </c>
      <c r="AS119" s="36">
        <v>1</v>
      </c>
      <c r="AT119" s="36" t="s">
        <v>503</v>
      </c>
      <c r="AU119" s="36">
        <v>0</v>
      </c>
      <c r="AV119" s="36">
        <v>1</v>
      </c>
      <c r="AW119" s="36" t="s">
        <v>503</v>
      </c>
      <c r="AX119" s="36">
        <v>-3</v>
      </c>
      <c r="AY119" s="36">
        <v>1</v>
      </c>
      <c r="AZ119" s="36" t="s">
        <v>399</v>
      </c>
      <c r="BA119" s="36">
        <v>-14</v>
      </c>
      <c r="BB119" s="36">
        <v>1</v>
      </c>
    </row>
    <row r="120" spans="1:63" x14ac:dyDescent="0.25">
      <c r="A120" s="36" t="s">
        <v>497</v>
      </c>
      <c r="B120" s="36">
        <v>-2</v>
      </c>
      <c r="C120" s="36">
        <v>2</v>
      </c>
      <c r="D120" s="36" t="s">
        <v>497</v>
      </c>
      <c r="E120" s="36">
        <v>-10</v>
      </c>
      <c r="F120" s="36">
        <v>2</v>
      </c>
      <c r="G120" s="36" t="s">
        <v>609</v>
      </c>
      <c r="H120" s="36">
        <v>-9</v>
      </c>
      <c r="I120" s="36">
        <v>2</v>
      </c>
      <c r="J120" s="36" t="s">
        <v>609</v>
      </c>
      <c r="K120" s="36">
        <v>-9</v>
      </c>
      <c r="L120" s="36">
        <v>2</v>
      </c>
      <c r="M120" s="36" t="s">
        <v>82</v>
      </c>
      <c r="N120" s="36">
        <v>-10</v>
      </c>
      <c r="O120" s="36">
        <v>2</v>
      </c>
      <c r="P120" s="36" t="s">
        <v>82</v>
      </c>
      <c r="Q120" s="36">
        <v>-3</v>
      </c>
      <c r="R120" s="36">
        <v>2</v>
      </c>
      <c r="S120" s="36" t="s">
        <v>82</v>
      </c>
      <c r="T120" s="36">
        <v>6</v>
      </c>
      <c r="U120" s="36">
        <v>2</v>
      </c>
      <c r="V120" s="36" t="s">
        <v>82</v>
      </c>
      <c r="W120" s="36">
        <v>11</v>
      </c>
      <c r="X120" s="36">
        <v>2</v>
      </c>
      <c r="Y120" s="36" t="s">
        <v>255</v>
      </c>
      <c r="Z120" s="36">
        <v>9</v>
      </c>
      <c r="AA120" s="36">
        <v>2</v>
      </c>
      <c r="AB120" s="36" t="s">
        <v>935</v>
      </c>
      <c r="AC120" s="36">
        <v>-1</v>
      </c>
      <c r="AD120" s="36">
        <v>2</v>
      </c>
      <c r="AE120" s="36" t="s">
        <v>935</v>
      </c>
      <c r="AF120" s="36">
        <v>-26</v>
      </c>
      <c r="AG120" s="36">
        <v>2</v>
      </c>
      <c r="AH120" s="36" t="s">
        <v>935</v>
      </c>
      <c r="AI120" s="36">
        <v>7</v>
      </c>
      <c r="AJ120" s="36">
        <v>2</v>
      </c>
      <c r="AK120" s="36" t="s">
        <v>935</v>
      </c>
      <c r="AL120" s="36">
        <v>-18</v>
      </c>
      <c r="AM120" s="36">
        <v>2</v>
      </c>
      <c r="AN120" s="36" t="s">
        <v>497</v>
      </c>
      <c r="AO120" s="36">
        <v>-7</v>
      </c>
      <c r="AP120" s="36">
        <v>2</v>
      </c>
      <c r="AQ120" s="36" t="s">
        <v>497</v>
      </c>
      <c r="AR120" s="36">
        <v>-6</v>
      </c>
      <c r="AS120" s="36">
        <v>2</v>
      </c>
      <c r="AT120" s="36" t="s">
        <v>497</v>
      </c>
      <c r="AU120" s="36">
        <v>0</v>
      </c>
      <c r="AV120" s="36">
        <v>2</v>
      </c>
      <c r="AW120" s="36" t="s">
        <v>497</v>
      </c>
      <c r="AX120" s="36">
        <v>-3</v>
      </c>
      <c r="AY120" s="36">
        <v>2</v>
      </c>
      <c r="AZ120" s="36" t="s">
        <v>503</v>
      </c>
      <c r="BA120" s="36">
        <v>-14</v>
      </c>
      <c r="BB120" s="36">
        <v>2</v>
      </c>
    </row>
    <row r="121" spans="1:63" x14ac:dyDescent="0.25">
      <c r="A121" s="36" t="s">
        <v>874</v>
      </c>
      <c r="B121" s="36">
        <v>-2</v>
      </c>
      <c r="C121" s="36">
        <v>3</v>
      </c>
      <c r="D121" s="36" t="s">
        <v>874</v>
      </c>
      <c r="E121" s="36">
        <v>-10</v>
      </c>
      <c r="F121" s="36">
        <v>3</v>
      </c>
      <c r="G121" s="36" t="s">
        <v>874</v>
      </c>
      <c r="H121" s="36">
        <v>-9</v>
      </c>
      <c r="I121" s="36">
        <v>3</v>
      </c>
      <c r="J121" s="36" t="s">
        <v>874</v>
      </c>
      <c r="K121" s="36">
        <v>-9</v>
      </c>
      <c r="L121" s="36">
        <v>3</v>
      </c>
      <c r="M121" s="36" t="s">
        <v>874</v>
      </c>
      <c r="N121" s="36">
        <v>-10</v>
      </c>
      <c r="O121" s="36">
        <v>3</v>
      </c>
      <c r="P121" s="36" t="s">
        <v>874</v>
      </c>
      <c r="Q121" s="36">
        <v>-3</v>
      </c>
      <c r="R121" s="36">
        <v>3</v>
      </c>
      <c r="S121" s="36" t="s">
        <v>874</v>
      </c>
      <c r="T121" s="36">
        <v>6</v>
      </c>
      <c r="U121" s="36">
        <v>3</v>
      </c>
      <c r="V121" s="36" t="s">
        <v>874</v>
      </c>
      <c r="W121" s="36">
        <v>11</v>
      </c>
      <c r="X121" s="36">
        <v>3</v>
      </c>
      <c r="Y121" s="36" t="s">
        <v>874</v>
      </c>
      <c r="Z121" s="36">
        <v>9</v>
      </c>
      <c r="AA121" s="36">
        <v>3</v>
      </c>
      <c r="AB121" s="36" t="s">
        <v>497</v>
      </c>
      <c r="AC121" s="36">
        <v>-1</v>
      </c>
      <c r="AD121" s="36">
        <v>3</v>
      </c>
      <c r="AE121" s="36" t="s">
        <v>874</v>
      </c>
      <c r="AF121" s="36">
        <v>-26</v>
      </c>
      <c r="AG121" s="36">
        <v>3</v>
      </c>
      <c r="AH121" s="36" t="s">
        <v>497</v>
      </c>
      <c r="AI121" s="36">
        <v>7</v>
      </c>
      <c r="AJ121" s="36">
        <v>3</v>
      </c>
      <c r="AK121" s="36" t="s">
        <v>497</v>
      </c>
      <c r="AL121" s="36">
        <v>-18</v>
      </c>
      <c r="AM121" s="36">
        <v>3</v>
      </c>
      <c r="AN121" s="36" t="s">
        <v>600</v>
      </c>
      <c r="AO121" s="36">
        <v>-7</v>
      </c>
      <c r="AP121" s="36">
        <v>3</v>
      </c>
      <c r="AQ121" s="36" t="s">
        <v>600</v>
      </c>
      <c r="AR121" s="36">
        <v>-6</v>
      </c>
      <c r="AS121" s="36">
        <v>3</v>
      </c>
      <c r="AT121" s="36" t="s">
        <v>600</v>
      </c>
      <c r="AU121" s="36">
        <v>0</v>
      </c>
      <c r="AV121" s="36">
        <v>3</v>
      </c>
      <c r="AW121" s="36" t="s">
        <v>600</v>
      </c>
      <c r="AX121" s="36">
        <v>-3</v>
      </c>
      <c r="AY121" s="36">
        <v>3</v>
      </c>
      <c r="AZ121" s="36" t="s">
        <v>600</v>
      </c>
      <c r="BA121" s="36">
        <v>-14</v>
      </c>
      <c r="BB121" s="36">
        <v>3</v>
      </c>
    </row>
    <row r="122" spans="1:63" x14ac:dyDescent="0.25">
      <c r="A122" s="36" t="s">
        <v>73</v>
      </c>
      <c r="B122" s="36">
        <v>-2</v>
      </c>
      <c r="C122" s="36">
        <v>4</v>
      </c>
      <c r="D122" s="36" t="s">
        <v>73</v>
      </c>
      <c r="E122" s="36">
        <v>-10</v>
      </c>
      <c r="F122" s="36">
        <v>4</v>
      </c>
      <c r="G122" s="36" t="s">
        <v>73</v>
      </c>
      <c r="H122" s="36">
        <v>-9</v>
      </c>
      <c r="I122" s="36">
        <v>4</v>
      </c>
      <c r="J122" s="36" t="s">
        <v>73</v>
      </c>
      <c r="K122" s="36">
        <v>-9</v>
      </c>
      <c r="L122" s="36">
        <v>4</v>
      </c>
      <c r="M122" s="36" t="s">
        <v>73</v>
      </c>
      <c r="N122" s="36">
        <v>-10</v>
      </c>
      <c r="O122" s="36">
        <v>4</v>
      </c>
      <c r="P122" s="36" t="s">
        <v>73</v>
      </c>
      <c r="Q122" s="36">
        <v>-3</v>
      </c>
      <c r="R122" s="36">
        <v>4</v>
      </c>
      <c r="S122" s="36" t="s">
        <v>73</v>
      </c>
      <c r="T122" s="36">
        <v>6</v>
      </c>
      <c r="U122" s="36">
        <v>4</v>
      </c>
      <c r="V122" s="36" t="s">
        <v>73</v>
      </c>
      <c r="W122" s="36">
        <v>11</v>
      </c>
      <c r="X122" s="36">
        <v>4</v>
      </c>
      <c r="Y122" s="36" t="s">
        <v>73</v>
      </c>
      <c r="Z122" s="36">
        <v>9</v>
      </c>
      <c r="AA122" s="36">
        <v>4</v>
      </c>
      <c r="AB122" s="36" t="s">
        <v>73</v>
      </c>
      <c r="AC122" s="36">
        <v>-1</v>
      </c>
      <c r="AD122" s="36">
        <v>4</v>
      </c>
      <c r="AE122" s="36" t="s">
        <v>73</v>
      </c>
      <c r="AF122" s="36">
        <v>-26</v>
      </c>
      <c r="AG122" s="36">
        <v>4</v>
      </c>
      <c r="AH122" s="36" t="s">
        <v>73</v>
      </c>
      <c r="AI122" s="36">
        <v>7</v>
      </c>
      <c r="AJ122" s="36">
        <v>4</v>
      </c>
      <c r="AK122" s="36" t="s">
        <v>73</v>
      </c>
      <c r="AL122" s="36">
        <v>-18</v>
      </c>
      <c r="AM122" s="36">
        <v>4</v>
      </c>
      <c r="AN122" s="36" t="s">
        <v>42</v>
      </c>
      <c r="AO122" s="36">
        <v>-7</v>
      </c>
      <c r="AP122" s="36">
        <v>4</v>
      </c>
      <c r="AQ122" s="36" t="s">
        <v>42</v>
      </c>
      <c r="AR122" s="36">
        <v>-6</v>
      </c>
      <c r="AS122" s="36">
        <v>4</v>
      </c>
      <c r="AT122" s="36" t="s">
        <v>42</v>
      </c>
      <c r="AU122" s="36">
        <v>0</v>
      </c>
      <c r="AV122" s="36">
        <v>4</v>
      </c>
      <c r="AW122" s="36" t="s">
        <v>42</v>
      </c>
      <c r="AX122" s="36">
        <v>-3</v>
      </c>
      <c r="AY122" s="36">
        <v>4</v>
      </c>
      <c r="AZ122" s="36" t="s">
        <v>42</v>
      </c>
      <c r="BA122" s="36">
        <v>-14</v>
      </c>
      <c r="BB122" s="36">
        <v>4</v>
      </c>
    </row>
    <row r="123" spans="1:63" x14ac:dyDescent="0.25">
      <c r="A123" s="36" t="s">
        <v>614</v>
      </c>
      <c r="B123" s="36">
        <v>-5</v>
      </c>
      <c r="C123" s="36">
        <v>1</v>
      </c>
      <c r="D123" s="36" t="s">
        <v>614</v>
      </c>
      <c r="E123" s="36">
        <v>-9</v>
      </c>
      <c r="F123" s="36">
        <v>1</v>
      </c>
      <c r="G123" s="36" t="s">
        <v>614</v>
      </c>
      <c r="H123" s="36">
        <v>-7</v>
      </c>
      <c r="I123" s="36">
        <v>1</v>
      </c>
      <c r="J123" s="36" t="s">
        <v>614</v>
      </c>
      <c r="K123" s="36">
        <v>-8</v>
      </c>
      <c r="L123" s="36">
        <v>1</v>
      </c>
      <c r="M123" s="36" t="s">
        <v>614</v>
      </c>
      <c r="N123" s="36">
        <v>-4</v>
      </c>
      <c r="O123" s="36">
        <v>1</v>
      </c>
      <c r="P123" s="36" t="s">
        <v>614</v>
      </c>
      <c r="Q123" s="36">
        <v>9</v>
      </c>
      <c r="R123" s="36">
        <v>1</v>
      </c>
      <c r="S123" s="36" t="s">
        <v>739</v>
      </c>
      <c r="T123" s="36">
        <v>0</v>
      </c>
      <c r="U123" s="36">
        <v>1</v>
      </c>
      <c r="V123" s="36" t="s">
        <v>614</v>
      </c>
      <c r="W123" s="36">
        <v>-15</v>
      </c>
      <c r="X123" s="36">
        <v>1</v>
      </c>
      <c r="Y123" s="36" t="s">
        <v>614</v>
      </c>
      <c r="Z123" s="36">
        <v>-6</v>
      </c>
      <c r="AA123" s="36">
        <v>1</v>
      </c>
      <c r="AB123" s="36" t="s">
        <v>614</v>
      </c>
      <c r="AC123" s="36">
        <v>4</v>
      </c>
      <c r="AD123" s="36">
        <v>1</v>
      </c>
      <c r="AE123" s="36" t="s">
        <v>614</v>
      </c>
      <c r="AF123" s="36">
        <v>-9</v>
      </c>
      <c r="AG123" s="36">
        <v>1</v>
      </c>
      <c r="AH123" s="36" t="s">
        <v>614</v>
      </c>
      <c r="AI123" s="36">
        <v>3</v>
      </c>
      <c r="AJ123" s="36">
        <v>1</v>
      </c>
      <c r="AK123" s="36" t="s">
        <v>614</v>
      </c>
      <c r="AL123" s="36">
        <v>22</v>
      </c>
      <c r="AM123" s="36">
        <v>1</v>
      </c>
      <c r="AN123" s="36" t="s">
        <v>399</v>
      </c>
      <c r="AO123" s="36">
        <v>-9</v>
      </c>
      <c r="AP123" s="36">
        <v>1</v>
      </c>
      <c r="AQ123" s="36" t="s">
        <v>399</v>
      </c>
      <c r="AR123" s="36">
        <v>-5</v>
      </c>
      <c r="AS123" s="36">
        <v>1</v>
      </c>
      <c r="AT123" s="36" t="s">
        <v>697</v>
      </c>
      <c r="AU123" s="36">
        <v>3</v>
      </c>
      <c r="AV123" s="36">
        <v>1</v>
      </c>
      <c r="AW123" s="36" t="s">
        <v>697</v>
      </c>
      <c r="AX123" s="36">
        <v>2</v>
      </c>
      <c r="AY123" s="36">
        <v>1</v>
      </c>
      <c r="AZ123" s="36" t="s">
        <v>154</v>
      </c>
      <c r="BA123" s="36">
        <v>-8</v>
      </c>
      <c r="BB123" s="36">
        <v>1</v>
      </c>
    </row>
    <row r="124" spans="1:63" x14ac:dyDescent="0.25">
      <c r="A124" s="36" t="s">
        <v>142</v>
      </c>
      <c r="B124" s="36">
        <v>-5</v>
      </c>
      <c r="C124" s="36">
        <v>2</v>
      </c>
      <c r="D124" s="36" t="s">
        <v>142</v>
      </c>
      <c r="E124" s="36">
        <v>-9</v>
      </c>
      <c r="F124" s="36">
        <v>2</v>
      </c>
      <c r="G124" s="36" t="s">
        <v>399</v>
      </c>
      <c r="H124" s="36">
        <v>-7</v>
      </c>
      <c r="I124" s="36">
        <v>2</v>
      </c>
      <c r="J124" s="36" t="s">
        <v>399</v>
      </c>
      <c r="K124" s="36">
        <v>-8</v>
      </c>
      <c r="L124" s="36">
        <v>2</v>
      </c>
      <c r="M124" s="36" t="s">
        <v>399</v>
      </c>
      <c r="N124" s="36">
        <v>-4</v>
      </c>
      <c r="O124" s="36">
        <v>2</v>
      </c>
      <c r="P124" s="36" t="s">
        <v>497</v>
      </c>
      <c r="Q124" s="36">
        <v>9</v>
      </c>
      <c r="R124" s="36">
        <v>2</v>
      </c>
      <c r="S124" s="36" t="s">
        <v>614</v>
      </c>
      <c r="T124" s="36">
        <v>0</v>
      </c>
      <c r="U124" s="36">
        <v>2</v>
      </c>
      <c r="V124" s="36" t="s">
        <v>497</v>
      </c>
      <c r="W124" s="36">
        <v>-15</v>
      </c>
      <c r="X124" s="36">
        <v>2</v>
      </c>
      <c r="Y124" s="36" t="s">
        <v>497</v>
      </c>
      <c r="Z124" s="36">
        <v>-6</v>
      </c>
      <c r="AA124" s="36">
        <v>2</v>
      </c>
      <c r="AB124" s="36" t="s">
        <v>707</v>
      </c>
      <c r="AC124" s="36">
        <v>4</v>
      </c>
      <c r="AD124" s="36">
        <v>2</v>
      </c>
      <c r="AE124" s="36" t="s">
        <v>609</v>
      </c>
      <c r="AF124" s="36">
        <v>-9</v>
      </c>
      <c r="AG124" s="36">
        <v>2</v>
      </c>
      <c r="AH124" s="36" t="s">
        <v>707</v>
      </c>
      <c r="AI124" s="36">
        <v>3</v>
      </c>
      <c r="AJ124" s="36">
        <v>2</v>
      </c>
      <c r="AK124" s="36" t="s">
        <v>707</v>
      </c>
      <c r="AL124" s="36">
        <v>22</v>
      </c>
      <c r="AM124" s="36">
        <v>2</v>
      </c>
      <c r="AN124" s="36" t="s">
        <v>142</v>
      </c>
      <c r="AO124" s="36">
        <v>-9</v>
      </c>
      <c r="AP124" s="36">
        <v>2</v>
      </c>
      <c r="AQ124" s="36" t="s">
        <v>142</v>
      </c>
      <c r="AR124" s="36">
        <v>-5</v>
      </c>
      <c r="AS124" s="36">
        <v>2</v>
      </c>
      <c r="AT124" s="36" t="s">
        <v>399</v>
      </c>
      <c r="AU124" s="36">
        <v>3</v>
      </c>
      <c r="AV124" s="36">
        <v>2</v>
      </c>
      <c r="AW124" s="36" t="s">
        <v>399</v>
      </c>
      <c r="AX124" s="36">
        <v>2</v>
      </c>
      <c r="AY124" s="36">
        <v>2</v>
      </c>
      <c r="AZ124" s="36" t="s">
        <v>142</v>
      </c>
      <c r="BA124" s="36">
        <v>-8</v>
      </c>
      <c r="BB124" s="36">
        <v>2</v>
      </c>
    </row>
    <row r="125" spans="1:63" x14ac:dyDescent="0.25">
      <c r="A125" s="36" t="s">
        <v>600</v>
      </c>
      <c r="B125" s="36">
        <v>-5</v>
      </c>
      <c r="C125" s="36">
        <v>3</v>
      </c>
      <c r="D125" s="36" t="s">
        <v>600</v>
      </c>
      <c r="E125" s="36">
        <v>-9</v>
      </c>
      <c r="F125" s="36">
        <v>3</v>
      </c>
      <c r="G125" s="36" t="s">
        <v>600</v>
      </c>
      <c r="H125" s="36">
        <v>-7</v>
      </c>
      <c r="I125" s="36">
        <v>3</v>
      </c>
      <c r="J125" s="36" t="s">
        <v>600</v>
      </c>
      <c r="K125" s="36">
        <v>-8</v>
      </c>
      <c r="L125" s="36">
        <v>3</v>
      </c>
      <c r="M125" s="36" t="s">
        <v>600</v>
      </c>
      <c r="N125" s="36">
        <v>-4</v>
      </c>
      <c r="O125" s="36">
        <v>3</v>
      </c>
      <c r="P125" s="36" t="s">
        <v>600</v>
      </c>
      <c r="Q125" s="36">
        <v>9</v>
      </c>
      <c r="R125" s="36">
        <v>3</v>
      </c>
      <c r="S125" s="36" t="s">
        <v>497</v>
      </c>
      <c r="T125" s="36">
        <v>0</v>
      </c>
      <c r="U125" s="36">
        <v>3</v>
      </c>
      <c r="V125" s="36" t="s">
        <v>600</v>
      </c>
      <c r="W125" s="36">
        <v>-15</v>
      </c>
      <c r="X125" s="36">
        <v>3</v>
      </c>
      <c r="Y125" s="36" t="s">
        <v>600</v>
      </c>
      <c r="Z125" s="36">
        <v>-6</v>
      </c>
      <c r="AA125" s="36">
        <v>3</v>
      </c>
      <c r="AB125" s="36" t="s">
        <v>609</v>
      </c>
      <c r="AC125" s="36">
        <v>4</v>
      </c>
      <c r="AD125" s="36">
        <v>3</v>
      </c>
      <c r="AE125" s="36" t="s">
        <v>497</v>
      </c>
      <c r="AF125" s="36">
        <v>-9</v>
      </c>
      <c r="AG125" s="36">
        <v>3</v>
      </c>
      <c r="AH125" s="36" t="s">
        <v>609</v>
      </c>
      <c r="AI125" s="36">
        <v>3</v>
      </c>
      <c r="AJ125" s="36">
        <v>3</v>
      </c>
      <c r="AK125" s="36" t="s">
        <v>874</v>
      </c>
      <c r="AL125" s="36">
        <v>22</v>
      </c>
      <c r="AM125" s="36">
        <v>3</v>
      </c>
      <c r="AN125" s="36" t="s">
        <v>82</v>
      </c>
      <c r="AO125" s="36">
        <v>-9</v>
      </c>
      <c r="AP125" s="36">
        <v>3</v>
      </c>
      <c r="AQ125" s="36" t="s">
        <v>82</v>
      </c>
      <c r="AR125" s="36">
        <v>-5</v>
      </c>
      <c r="AS125" s="36">
        <v>3</v>
      </c>
      <c r="AT125" s="36" t="s">
        <v>82</v>
      </c>
      <c r="AU125" s="36">
        <v>3</v>
      </c>
      <c r="AV125" s="36">
        <v>3</v>
      </c>
      <c r="AW125" s="36" t="s">
        <v>82</v>
      </c>
      <c r="AX125" s="36">
        <v>2</v>
      </c>
      <c r="AY125" s="36">
        <v>3</v>
      </c>
      <c r="AZ125" s="36" t="s">
        <v>82</v>
      </c>
      <c r="BA125" s="36">
        <v>-8</v>
      </c>
      <c r="BB125" s="36">
        <v>3</v>
      </c>
    </row>
    <row r="126" spans="1:63" x14ac:dyDescent="0.25">
      <c r="A126" s="36" t="s">
        <v>121</v>
      </c>
      <c r="B126" s="36">
        <v>-5</v>
      </c>
      <c r="C126" s="36">
        <v>4</v>
      </c>
      <c r="D126" s="36" t="s">
        <v>121</v>
      </c>
      <c r="E126" s="36">
        <v>-9</v>
      </c>
      <c r="F126" s="36">
        <v>4</v>
      </c>
      <c r="G126" s="36" t="s">
        <v>121</v>
      </c>
      <c r="H126" s="36">
        <v>-7</v>
      </c>
      <c r="I126" s="36">
        <v>4</v>
      </c>
      <c r="J126" s="36" t="s">
        <v>121</v>
      </c>
      <c r="K126" s="36">
        <v>-8</v>
      </c>
      <c r="L126" s="36">
        <v>4</v>
      </c>
      <c r="M126" s="36" t="s">
        <v>121</v>
      </c>
      <c r="N126" s="36">
        <v>-4</v>
      </c>
      <c r="O126" s="36">
        <v>4</v>
      </c>
      <c r="P126" s="36" t="s">
        <v>121</v>
      </c>
      <c r="Q126" s="36">
        <v>9</v>
      </c>
      <c r="R126" s="36">
        <v>4</v>
      </c>
      <c r="S126" s="36" t="s">
        <v>121</v>
      </c>
      <c r="T126" s="36">
        <v>0</v>
      </c>
      <c r="U126" s="36">
        <v>4</v>
      </c>
      <c r="V126" s="36" t="s">
        <v>121</v>
      </c>
      <c r="W126" s="36">
        <v>-15</v>
      </c>
      <c r="X126" s="36">
        <v>4</v>
      </c>
      <c r="Y126" s="36" t="s">
        <v>121</v>
      </c>
      <c r="Z126" s="36">
        <v>-6</v>
      </c>
      <c r="AA126" s="36">
        <v>4</v>
      </c>
      <c r="AB126" s="36" t="s">
        <v>874</v>
      </c>
      <c r="AC126" s="36">
        <v>4</v>
      </c>
      <c r="AD126" s="36">
        <v>4</v>
      </c>
      <c r="AE126" s="36" t="s">
        <v>137</v>
      </c>
      <c r="AF126" s="36">
        <v>-9</v>
      </c>
      <c r="AG126" s="36">
        <v>4</v>
      </c>
      <c r="AH126" s="36" t="s">
        <v>874</v>
      </c>
      <c r="AI126" s="36">
        <v>3</v>
      </c>
      <c r="AJ126" s="36">
        <v>4</v>
      </c>
      <c r="AK126" s="36" t="s">
        <v>137</v>
      </c>
      <c r="AL126" s="36">
        <v>22</v>
      </c>
      <c r="AM126" s="36">
        <v>4</v>
      </c>
      <c r="AN126" s="36" t="s">
        <v>52</v>
      </c>
      <c r="AO126" s="36">
        <v>-9</v>
      </c>
      <c r="AP126" s="36">
        <v>4</v>
      </c>
      <c r="AQ126" s="36" t="s">
        <v>52</v>
      </c>
      <c r="AR126" s="36">
        <v>-5</v>
      </c>
      <c r="AS126" s="36">
        <v>4</v>
      </c>
      <c r="AT126" s="36" t="s">
        <v>52</v>
      </c>
      <c r="AU126" s="36">
        <v>3</v>
      </c>
      <c r="AV126" s="36">
        <v>4</v>
      </c>
      <c r="AW126" s="36" t="s">
        <v>52</v>
      </c>
      <c r="AX126" s="36">
        <v>2</v>
      </c>
      <c r="AY126" s="36">
        <v>4</v>
      </c>
      <c r="AZ126" s="36" t="s">
        <v>52</v>
      </c>
      <c r="BA126" s="36">
        <v>-8</v>
      </c>
      <c r="BB126" s="36">
        <v>4</v>
      </c>
    </row>
    <row r="127" spans="1:63" x14ac:dyDescent="0.25">
      <c r="A127" s="36" t="s">
        <v>503</v>
      </c>
      <c r="B127" s="36">
        <v>14</v>
      </c>
      <c r="C127" s="36">
        <v>1</v>
      </c>
      <c r="D127" s="36" t="s">
        <v>503</v>
      </c>
      <c r="E127" s="36">
        <v>10</v>
      </c>
      <c r="F127" s="36">
        <v>1</v>
      </c>
      <c r="G127" s="36" t="s">
        <v>503</v>
      </c>
      <c r="H127" s="36">
        <v>3</v>
      </c>
      <c r="I127" s="36">
        <v>1</v>
      </c>
      <c r="J127" s="36" t="s">
        <v>503</v>
      </c>
      <c r="K127" s="36">
        <v>-5</v>
      </c>
      <c r="L127" s="36">
        <v>1</v>
      </c>
      <c r="M127" s="36" t="s">
        <v>503</v>
      </c>
      <c r="N127" s="36">
        <v>0</v>
      </c>
      <c r="O127" s="36">
        <v>1</v>
      </c>
      <c r="P127" s="36" t="s">
        <v>503</v>
      </c>
      <c r="Q127" s="36">
        <v>16</v>
      </c>
      <c r="R127" s="36">
        <v>1</v>
      </c>
      <c r="S127" s="36" t="s">
        <v>503</v>
      </c>
      <c r="T127" s="36">
        <v>5</v>
      </c>
      <c r="U127" s="36">
        <v>1</v>
      </c>
      <c r="V127" s="36" t="s">
        <v>503</v>
      </c>
      <c r="W127" s="36">
        <v>-3</v>
      </c>
      <c r="X127" s="36">
        <v>1</v>
      </c>
      <c r="Y127" s="36" t="s">
        <v>503</v>
      </c>
      <c r="Z127" s="36">
        <v>-13</v>
      </c>
      <c r="AA127" s="36">
        <v>1</v>
      </c>
      <c r="AB127" s="36" t="s">
        <v>503</v>
      </c>
      <c r="AC127" s="36">
        <v>16</v>
      </c>
      <c r="AD127" s="36">
        <v>1</v>
      </c>
      <c r="AE127" s="36" t="s">
        <v>503</v>
      </c>
      <c r="AF127" s="36">
        <v>2</v>
      </c>
      <c r="AG127" s="36">
        <v>1</v>
      </c>
      <c r="AH127" s="36" t="s">
        <v>503</v>
      </c>
      <c r="AI127" s="36">
        <v>6</v>
      </c>
      <c r="AJ127" s="36">
        <v>1</v>
      </c>
      <c r="AK127" s="36" t="s">
        <v>503</v>
      </c>
      <c r="AL127" s="36">
        <v>-1</v>
      </c>
      <c r="AM127" s="36">
        <v>1</v>
      </c>
      <c r="AN127" s="36" t="s">
        <v>857</v>
      </c>
      <c r="AO127" s="36">
        <v>-7</v>
      </c>
      <c r="AP127" s="36">
        <v>1</v>
      </c>
      <c r="AQ127" s="36" t="s">
        <v>857</v>
      </c>
      <c r="AR127" s="36">
        <v>2</v>
      </c>
      <c r="AS127" s="36">
        <v>1</v>
      </c>
      <c r="AT127" s="36" t="s">
        <v>857</v>
      </c>
      <c r="AU127" s="36">
        <v>35</v>
      </c>
      <c r="AV127" s="36">
        <v>1</v>
      </c>
      <c r="AW127" s="36" t="s">
        <v>857</v>
      </c>
      <c r="AX127" s="36">
        <v>12</v>
      </c>
      <c r="AY127" s="36">
        <v>1</v>
      </c>
      <c r="AZ127" s="36" t="s">
        <v>857</v>
      </c>
      <c r="BA127" s="36">
        <v>-11</v>
      </c>
      <c r="BB127" s="36">
        <v>1</v>
      </c>
    </row>
    <row r="128" spans="1:63" x14ac:dyDescent="0.25">
      <c r="A128" s="36" t="s">
        <v>236</v>
      </c>
      <c r="B128" s="36">
        <v>14</v>
      </c>
      <c r="C128" s="36">
        <v>2</v>
      </c>
      <c r="D128" s="36" t="s">
        <v>236</v>
      </c>
      <c r="E128" s="36">
        <v>10</v>
      </c>
      <c r="F128" s="36">
        <v>2</v>
      </c>
      <c r="G128" s="36" t="s">
        <v>236</v>
      </c>
      <c r="H128" s="36">
        <v>3</v>
      </c>
      <c r="I128" s="36">
        <v>2</v>
      </c>
      <c r="J128" s="36" t="s">
        <v>236</v>
      </c>
      <c r="K128" s="36">
        <v>-5</v>
      </c>
      <c r="L128" s="36">
        <v>2</v>
      </c>
      <c r="M128" s="36" t="s">
        <v>236</v>
      </c>
      <c r="N128" s="36">
        <v>0</v>
      </c>
      <c r="O128" s="36">
        <v>2</v>
      </c>
      <c r="P128" s="36" t="s">
        <v>609</v>
      </c>
      <c r="Q128" s="36">
        <v>16</v>
      </c>
      <c r="R128" s="36">
        <v>2</v>
      </c>
      <c r="S128" s="36" t="s">
        <v>609</v>
      </c>
      <c r="T128" s="36">
        <v>5</v>
      </c>
      <c r="U128" s="36">
        <v>2</v>
      </c>
      <c r="V128" s="36" t="s">
        <v>609</v>
      </c>
      <c r="W128" s="36">
        <v>-3</v>
      </c>
      <c r="X128" s="36">
        <v>2</v>
      </c>
      <c r="Y128" s="36" t="s">
        <v>609</v>
      </c>
      <c r="Z128" s="36">
        <v>-13</v>
      </c>
      <c r="AA128" s="36">
        <v>2</v>
      </c>
      <c r="AB128" s="36" t="s">
        <v>399</v>
      </c>
      <c r="AC128" s="36">
        <v>16</v>
      </c>
      <c r="AD128" s="36">
        <v>2</v>
      </c>
      <c r="AE128" s="36" t="s">
        <v>399</v>
      </c>
      <c r="AF128" s="36">
        <v>2</v>
      </c>
      <c r="AG128" s="36">
        <v>2</v>
      </c>
      <c r="AH128" s="36" t="s">
        <v>399</v>
      </c>
      <c r="AI128" s="36">
        <v>6</v>
      </c>
      <c r="AJ128" s="36">
        <v>2</v>
      </c>
      <c r="AK128" s="36" t="s">
        <v>399</v>
      </c>
      <c r="AL128" s="36">
        <v>-1</v>
      </c>
      <c r="AM128" s="36">
        <v>2</v>
      </c>
      <c r="AN128" s="36" t="s">
        <v>609</v>
      </c>
      <c r="AO128" s="36">
        <v>-7</v>
      </c>
      <c r="AP128" s="36">
        <v>2</v>
      </c>
      <c r="AQ128" s="36" t="s">
        <v>609</v>
      </c>
      <c r="AR128" s="36">
        <v>2</v>
      </c>
      <c r="AS128" s="36">
        <v>2</v>
      </c>
      <c r="AT128" s="36" t="s">
        <v>609</v>
      </c>
      <c r="AU128" s="36">
        <v>35</v>
      </c>
      <c r="AV128" s="36">
        <v>2</v>
      </c>
      <c r="AW128" s="36" t="s">
        <v>609</v>
      </c>
      <c r="AX128" s="36">
        <v>12</v>
      </c>
      <c r="AY128" s="36">
        <v>2</v>
      </c>
      <c r="AZ128" s="36" t="s">
        <v>614</v>
      </c>
      <c r="BA128" s="36">
        <v>-11</v>
      </c>
      <c r="BB128" s="36">
        <v>2</v>
      </c>
    </row>
    <row r="129" spans="1:63" x14ac:dyDescent="0.25">
      <c r="A129" s="36" t="s">
        <v>935</v>
      </c>
      <c r="B129" s="36">
        <v>14</v>
      </c>
      <c r="C129" s="36">
        <v>3</v>
      </c>
      <c r="D129" s="36" t="s">
        <v>935</v>
      </c>
      <c r="E129" s="36">
        <v>10</v>
      </c>
      <c r="F129" s="36">
        <v>3</v>
      </c>
      <c r="G129" s="36" t="s">
        <v>935</v>
      </c>
      <c r="H129" s="36">
        <v>3</v>
      </c>
      <c r="I129" s="36">
        <v>3</v>
      </c>
      <c r="J129" s="36" t="s">
        <v>935</v>
      </c>
      <c r="K129" s="36">
        <v>-5</v>
      </c>
      <c r="L129" s="36">
        <v>3</v>
      </c>
      <c r="M129" s="36" t="s">
        <v>935</v>
      </c>
      <c r="N129" s="36">
        <v>0</v>
      </c>
      <c r="O129" s="36">
        <v>3</v>
      </c>
      <c r="P129" s="36" t="s">
        <v>255</v>
      </c>
      <c r="Q129" s="36">
        <v>16</v>
      </c>
      <c r="R129" s="36">
        <v>3</v>
      </c>
      <c r="S129" s="36" t="s">
        <v>255</v>
      </c>
      <c r="T129" s="36">
        <v>5</v>
      </c>
      <c r="U129" s="36">
        <v>3</v>
      </c>
      <c r="V129" s="36" t="s">
        <v>255</v>
      </c>
      <c r="W129" s="36">
        <v>-3</v>
      </c>
      <c r="X129" s="36">
        <v>3</v>
      </c>
      <c r="Y129" s="36" t="s">
        <v>42</v>
      </c>
      <c r="Z129" s="36">
        <v>-13</v>
      </c>
      <c r="AA129" s="36">
        <v>3</v>
      </c>
      <c r="AB129" s="36" t="s">
        <v>600</v>
      </c>
      <c r="AC129" s="36">
        <v>16</v>
      </c>
      <c r="AD129" s="36">
        <v>3</v>
      </c>
      <c r="AE129" s="36" t="s">
        <v>600</v>
      </c>
      <c r="AF129" s="36">
        <v>2</v>
      </c>
      <c r="AG129" s="36">
        <v>3</v>
      </c>
      <c r="AH129" s="36" t="s">
        <v>600</v>
      </c>
      <c r="AI129" s="36">
        <v>6</v>
      </c>
      <c r="AJ129" s="36">
        <v>3</v>
      </c>
      <c r="AK129" s="36" t="s">
        <v>600</v>
      </c>
      <c r="AL129" s="36">
        <v>-1</v>
      </c>
      <c r="AM129" s="36">
        <v>3</v>
      </c>
      <c r="AN129" s="36" t="s">
        <v>707</v>
      </c>
      <c r="AO129" s="36">
        <v>-7</v>
      </c>
      <c r="AP129" s="36">
        <v>3</v>
      </c>
      <c r="AQ129" s="36" t="s">
        <v>707</v>
      </c>
      <c r="AR129" s="36">
        <v>2</v>
      </c>
      <c r="AS129" s="36">
        <v>3</v>
      </c>
      <c r="AT129" s="36" t="s">
        <v>707</v>
      </c>
      <c r="AU129" s="36">
        <v>35</v>
      </c>
      <c r="AV129" s="36">
        <v>3</v>
      </c>
      <c r="AW129" s="36" t="s">
        <v>707</v>
      </c>
      <c r="AX129" s="36">
        <v>12</v>
      </c>
      <c r="AY129" s="36">
        <v>3</v>
      </c>
      <c r="AZ129" s="36" t="s">
        <v>609</v>
      </c>
      <c r="BA129" s="36">
        <v>-11</v>
      </c>
      <c r="BB129" s="36">
        <v>3</v>
      </c>
    </row>
    <row r="130" spans="1:63" x14ac:dyDescent="0.25">
      <c r="A130" s="36" t="s">
        <v>137</v>
      </c>
      <c r="B130" s="36">
        <v>14</v>
      </c>
      <c r="C130" s="36">
        <v>4</v>
      </c>
      <c r="D130" s="36" t="s">
        <v>137</v>
      </c>
      <c r="E130" s="36">
        <v>10</v>
      </c>
      <c r="F130" s="36">
        <v>4</v>
      </c>
      <c r="G130" s="36" t="s">
        <v>137</v>
      </c>
      <c r="H130" s="36">
        <v>3</v>
      </c>
      <c r="I130" s="36">
        <v>4</v>
      </c>
      <c r="J130" s="36" t="s">
        <v>137</v>
      </c>
      <c r="K130" s="36">
        <v>-5</v>
      </c>
      <c r="L130" s="36">
        <v>4</v>
      </c>
      <c r="M130" s="36" t="s">
        <v>137</v>
      </c>
      <c r="N130" s="36">
        <v>0</v>
      </c>
      <c r="O130" s="36">
        <v>4</v>
      </c>
      <c r="P130" s="36" t="s">
        <v>137</v>
      </c>
      <c r="Q130" s="36">
        <v>16</v>
      </c>
      <c r="R130" s="36">
        <v>4</v>
      </c>
      <c r="S130" s="36" t="s">
        <v>137</v>
      </c>
      <c r="T130" s="36">
        <v>5</v>
      </c>
      <c r="U130" s="36">
        <v>4</v>
      </c>
      <c r="V130" s="36" t="s">
        <v>137</v>
      </c>
      <c r="W130" s="36">
        <v>-3</v>
      </c>
      <c r="X130" s="36">
        <v>4</v>
      </c>
      <c r="Y130" s="36" t="s">
        <v>137</v>
      </c>
      <c r="Z130" s="36">
        <v>-13</v>
      </c>
      <c r="AA130" s="36">
        <v>4</v>
      </c>
      <c r="AB130" s="36" t="s">
        <v>42</v>
      </c>
      <c r="AC130" s="36">
        <v>16</v>
      </c>
      <c r="AD130" s="36">
        <v>4</v>
      </c>
      <c r="AE130" s="36" t="s">
        <v>42</v>
      </c>
      <c r="AF130" s="36">
        <v>2</v>
      </c>
      <c r="AG130" s="36">
        <v>4</v>
      </c>
      <c r="AH130" s="36" t="s">
        <v>42</v>
      </c>
      <c r="AI130" s="36">
        <v>6</v>
      </c>
      <c r="AJ130" s="36">
        <v>4</v>
      </c>
      <c r="AK130" s="36" t="s">
        <v>42</v>
      </c>
      <c r="AL130" s="36">
        <v>-1</v>
      </c>
      <c r="AM130" s="36">
        <v>4</v>
      </c>
      <c r="AN130" s="36" t="s">
        <v>73</v>
      </c>
      <c r="AO130" s="36">
        <v>-7</v>
      </c>
      <c r="AP130" s="36">
        <v>4</v>
      </c>
      <c r="AQ130" s="36" t="s">
        <v>73</v>
      </c>
      <c r="AR130" s="36">
        <v>2</v>
      </c>
      <c r="AS130" s="36">
        <v>4</v>
      </c>
      <c r="AT130" s="36" t="s">
        <v>73</v>
      </c>
      <c r="AU130" s="36">
        <v>35</v>
      </c>
      <c r="AV130" s="36">
        <v>4</v>
      </c>
      <c r="AW130" s="36" t="s">
        <v>73</v>
      </c>
      <c r="AX130" s="36">
        <v>12</v>
      </c>
      <c r="AY130" s="36">
        <v>4</v>
      </c>
      <c r="AZ130" s="36" t="s">
        <v>73</v>
      </c>
      <c r="BA130" s="36">
        <v>-11</v>
      </c>
      <c r="BB130" s="36">
        <v>4</v>
      </c>
    </row>
    <row r="131" spans="1:63" x14ac:dyDescent="0.25">
      <c r="A131" s="36" t="s">
        <v>606</v>
      </c>
      <c r="B131" s="36">
        <v>3</v>
      </c>
      <c r="C131" s="36">
        <v>1</v>
      </c>
      <c r="D131" s="36" t="s">
        <v>606</v>
      </c>
      <c r="E131" s="36">
        <v>-2</v>
      </c>
      <c r="F131" s="36">
        <v>1</v>
      </c>
      <c r="G131" s="36" t="s">
        <v>797</v>
      </c>
      <c r="H131" s="36">
        <v>-11</v>
      </c>
      <c r="I131" s="36">
        <v>1</v>
      </c>
      <c r="J131" s="36" t="s">
        <v>797</v>
      </c>
      <c r="K131" s="36">
        <v>-5</v>
      </c>
      <c r="L131" s="36">
        <v>1</v>
      </c>
      <c r="M131" s="36" t="s">
        <v>606</v>
      </c>
      <c r="N131" s="36">
        <v>11</v>
      </c>
      <c r="O131" s="36">
        <v>1</v>
      </c>
      <c r="P131" s="36" t="s">
        <v>606</v>
      </c>
      <c r="Q131" s="36">
        <v>14</v>
      </c>
      <c r="R131" s="36">
        <v>1</v>
      </c>
      <c r="S131" s="36" t="s">
        <v>606</v>
      </c>
      <c r="T131" s="36">
        <v>16</v>
      </c>
      <c r="U131" s="36">
        <v>1</v>
      </c>
      <c r="V131" s="36" t="s">
        <v>606</v>
      </c>
      <c r="W131" s="36">
        <v>10</v>
      </c>
      <c r="X131" s="36">
        <v>1</v>
      </c>
      <c r="Y131" s="36" t="s">
        <v>606</v>
      </c>
      <c r="Z131" s="36">
        <v>4</v>
      </c>
      <c r="AA131" s="36">
        <v>1</v>
      </c>
      <c r="AB131" s="36" t="s">
        <v>606</v>
      </c>
      <c r="AC131" s="36">
        <v>12</v>
      </c>
      <c r="AD131" s="36">
        <v>1</v>
      </c>
      <c r="AE131" s="36" t="s">
        <v>606</v>
      </c>
      <c r="AF131" s="36">
        <v>20</v>
      </c>
      <c r="AG131" s="36">
        <v>1</v>
      </c>
      <c r="AH131" s="36" t="s">
        <v>606</v>
      </c>
      <c r="AI131" s="36">
        <v>-9</v>
      </c>
      <c r="AJ131" s="36">
        <v>1</v>
      </c>
      <c r="AK131" s="36" t="s">
        <v>606</v>
      </c>
      <c r="AL131" s="36">
        <v>-11</v>
      </c>
      <c r="AM131" s="36">
        <v>1</v>
      </c>
      <c r="AN131" s="36" t="s">
        <v>606</v>
      </c>
      <c r="AO131" s="36">
        <v>2</v>
      </c>
      <c r="AP131" s="36">
        <v>1</v>
      </c>
      <c r="AQ131" s="36" t="s">
        <v>606</v>
      </c>
      <c r="AR131" s="36">
        <v>-2</v>
      </c>
      <c r="AS131" s="36">
        <v>1</v>
      </c>
      <c r="AT131" s="36" t="s">
        <v>606</v>
      </c>
      <c r="AU131" s="36">
        <v>15</v>
      </c>
      <c r="AV131" s="36">
        <v>1</v>
      </c>
      <c r="AW131" s="36" t="s">
        <v>606</v>
      </c>
      <c r="AX131" s="36">
        <v>13</v>
      </c>
      <c r="AY131" s="36">
        <v>1</v>
      </c>
      <c r="AZ131" s="36" t="s">
        <v>606</v>
      </c>
      <c r="BA131" s="36">
        <v>28</v>
      </c>
      <c r="BB131" s="36">
        <v>1</v>
      </c>
      <c r="BC131" s="36" t="s">
        <v>606</v>
      </c>
      <c r="BD131" s="36">
        <v>-8</v>
      </c>
      <c r="BE131" s="36">
        <v>1</v>
      </c>
      <c r="BF131" s="36" t="s">
        <v>606</v>
      </c>
      <c r="BG131" s="36">
        <v>0</v>
      </c>
      <c r="BH131" s="36">
        <v>1</v>
      </c>
      <c r="BI131" s="36" t="s">
        <v>606</v>
      </c>
      <c r="BJ131" s="36">
        <v>1</v>
      </c>
      <c r="BK131" s="36">
        <v>1</v>
      </c>
    </row>
    <row r="132" spans="1:63" x14ac:dyDescent="0.25">
      <c r="A132" s="36" t="s">
        <v>559</v>
      </c>
      <c r="B132" s="36">
        <v>3</v>
      </c>
      <c r="C132" s="36">
        <v>2</v>
      </c>
      <c r="D132" s="36" t="s">
        <v>559</v>
      </c>
      <c r="E132" s="36">
        <v>-2</v>
      </c>
      <c r="F132" s="36">
        <v>2</v>
      </c>
      <c r="G132" s="36" t="s">
        <v>606</v>
      </c>
      <c r="H132" s="36">
        <v>-11</v>
      </c>
      <c r="I132" s="36">
        <v>2</v>
      </c>
      <c r="J132" s="36" t="s">
        <v>606</v>
      </c>
      <c r="K132" s="36">
        <v>-5</v>
      </c>
      <c r="L132" s="36">
        <v>2</v>
      </c>
      <c r="M132" s="36" t="s">
        <v>797</v>
      </c>
      <c r="N132" s="36">
        <v>11</v>
      </c>
      <c r="O132" s="36">
        <v>2</v>
      </c>
      <c r="P132" s="36" t="s">
        <v>797</v>
      </c>
      <c r="Q132" s="36">
        <v>14</v>
      </c>
      <c r="R132" s="36">
        <v>2</v>
      </c>
      <c r="S132" s="36" t="s">
        <v>797</v>
      </c>
      <c r="T132" s="36">
        <v>16</v>
      </c>
      <c r="U132" s="36">
        <v>2</v>
      </c>
      <c r="V132" s="36" t="s">
        <v>797</v>
      </c>
      <c r="W132" s="36">
        <v>10</v>
      </c>
      <c r="X132" s="36">
        <v>2</v>
      </c>
      <c r="Y132" s="36" t="s">
        <v>797</v>
      </c>
      <c r="Z132" s="36">
        <v>4</v>
      </c>
      <c r="AA132" s="36">
        <v>2</v>
      </c>
      <c r="AB132" s="36" t="s">
        <v>797</v>
      </c>
      <c r="AC132" s="36">
        <v>12</v>
      </c>
      <c r="AD132" s="36">
        <v>2</v>
      </c>
      <c r="AE132" s="36" t="s">
        <v>797</v>
      </c>
      <c r="AF132" s="36">
        <v>20</v>
      </c>
      <c r="AG132" s="36">
        <v>2</v>
      </c>
      <c r="AH132" s="36" t="s">
        <v>797</v>
      </c>
      <c r="AI132" s="36">
        <v>-9</v>
      </c>
      <c r="AJ132" s="36">
        <v>2</v>
      </c>
      <c r="AK132" s="36" t="s">
        <v>797</v>
      </c>
      <c r="AL132" s="36">
        <v>-11</v>
      </c>
      <c r="AM132" s="36">
        <v>2</v>
      </c>
      <c r="AN132" s="36" t="s">
        <v>797</v>
      </c>
      <c r="AO132" s="36">
        <v>2</v>
      </c>
      <c r="AP132" s="36">
        <v>2</v>
      </c>
      <c r="AQ132" s="36" t="s">
        <v>797</v>
      </c>
      <c r="AR132" s="36">
        <v>-2</v>
      </c>
      <c r="AS132" s="36">
        <v>2</v>
      </c>
      <c r="AT132" s="36" t="s">
        <v>797</v>
      </c>
      <c r="AU132" s="36">
        <v>15</v>
      </c>
      <c r="AV132" s="36">
        <v>2</v>
      </c>
      <c r="AW132" s="36" t="s">
        <v>797</v>
      </c>
      <c r="AX132" s="36">
        <v>13</v>
      </c>
      <c r="AY132" s="36">
        <v>2</v>
      </c>
      <c r="AZ132" s="36" t="s">
        <v>797</v>
      </c>
      <c r="BA132" s="36">
        <v>28</v>
      </c>
      <c r="BB132" s="36">
        <v>2</v>
      </c>
      <c r="BC132" s="36" t="s">
        <v>797</v>
      </c>
      <c r="BD132" s="36">
        <v>-8</v>
      </c>
      <c r="BE132" s="36">
        <v>2</v>
      </c>
      <c r="BF132" s="36" t="s">
        <v>797</v>
      </c>
      <c r="BG132" s="36">
        <v>0</v>
      </c>
      <c r="BH132" s="36">
        <v>2</v>
      </c>
      <c r="BI132" s="36" t="s">
        <v>797</v>
      </c>
      <c r="BJ132" s="36">
        <v>1</v>
      </c>
      <c r="BK132" s="36">
        <v>2</v>
      </c>
    </row>
    <row r="133" spans="1:63" x14ac:dyDescent="0.25">
      <c r="A133" s="36" t="s">
        <v>12</v>
      </c>
      <c r="B133" s="36">
        <v>3</v>
      </c>
      <c r="C133" s="36">
        <v>3</v>
      </c>
      <c r="D133" s="36" t="s">
        <v>12</v>
      </c>
      <c r="E133" s="36">
        <v>-2</v>
      </c>
      <c r="F133" s="36">
        <v>3</v>
      </c>
      <c r="G133" s="36" t="s">
        <v>12</v>
      </c>
      <c r="H133" s="36">
        <v>-11</v>
      </c>
      <c r="I133" s="36">
        <v>3</v>
      </c>
      <c r="J133" s="36" t="s">
        <v>12</v>
      </c>
      <c r="K133" s="36">
        <v>-5</v>
      </c>
      <c r="L133" s="36">
        <v>3</v>
      </c>
      <c r="M133" s="36" t="s">
        <v>879</v>
      </c>
      <c r="N133" s="36">
        <v>11</v>
      </c>
      <c r="O133" s="36">
        <v>3</v>
      </c>
      <c r="P133" s="36" t="s">
        <v>879</v>
      </c>
      <c r="Q133" s="36">
        <v>14</v>
      </c>
      <c r="R133" s="36">
        <v>3</v>
      </c>
      <c r="S133" s="36" t="s">
        <v>879</v>
      </c>
      <c r="T133" s="36">
        <v>16</v>
      </c>
      <c r="U133" s="36">
        <v>3</v>
      </c>
      <c r="V133" s="36" t="s">
        <v>879</v>
      </c>
      <c r="W133" s="36">
        <v>10</v>
      </c>
      <c r="X133" s="36">
        <v>3</v>
      </c>
      <c r="Y133" s="36" t="s">
        <v>707</v>
      </c>
      <c r="Z133" s="36">
        <v>4</v>
      </c>
      <c r="AA133" s="36">
        <v>3</v>
      </c>
      <c r="AB133" s="36" t="s">
        <v>879</v>
      </c>
      <c r="AC133" s="36">
        <v>12</v>
      </c>
      <c r="AD133" s="36">
        <v>3</v>
      </c>
      <c r="AE133" s="36" t="s">
        <v>879</v>
      </c>
      <c r="AF133" s="36">
        <v>20</v>
      </c>
      <c r="AG133" s="36">
        <v>3</v>
      </c>
      <c r="AH133" s="36" t="s">
        <v>255</v>
      </c>
      <c r="AI133" s="36">
        <v>-9</v>
      </c>
      <c r="AJ133" s="36">
        <v>3</v>
      </c>
      <c r="AK133" s="36" t="s">
        <v>54</v>
      </c>
      <c r="AL133" s="36">
        <v>-11</v>
      </c>
      <c r="AM133" s="36">
        <v>3</v>
      </c>
      <c r="AN133" s="36" t="s">
        <v>879</v>
      </c>
      <c r="AO133" s="36">
        <v>2</v>
      </c>
      <c r="AP133" s="36">
        <v>3</v>
      </c>
      <c r="AQ133" s="36" t="s">
        <v>879</v>
      </c>
      <c r="AR133" s="36">
        <v>-2</v>
      </c>
      <c r="AS133" s="36">
        <v>3</v>
      </c>
      <c r="AT133" s="36" t="s">
        <v>879</v>
      </c>
      <c r="AU133" s="36">
        <v>15</v>
      </c>
      <c r="AV133" s="36">
        <v>3</v>
      </c>
      <c r="AW133" s="36" t="s">
        <v>879</v>
      </c>
      <c r="AX133" s="36">
        <v>13</v>
      </c>
      <c r="AY133" s="36">
        <v>3</v>
      </c>
      <c r="AZ133" s="36" t="s">
        <v>879</v>
      </c>
      <c r="BA133" s="36">
        <v>28</v>
      </c>
      <c r="BB133" s="36">
        <v>3</v>
      </c>
      <c r="BC133" s="36" t="s">
        <v>879</v>
      </c>
      <c r="BD133" s="36">
        <v>-8</v>
      </c>
      <c r="BE133" s="36">
        <v>3</v>
      </c>
      <c r="BF133" s="36" t="s">
        <v>879</v>
      </c>
      <c r="BG133" s="36">
        <v>0</v>
      </c>
      <c r="BH133" s="36">
        <v>3</v>
      </c>
      <c r="BI133" s="36" t="s">
        <v>879</v>
      </c>
      <c r="BJ133" s="36">
        <v>1</v>
      </c>
      <c r="BK133" s="36">
        <v>3</v>
      </c>
    </row>
    <row r="134" spans="1:63" x14ac:dyDescent="0.25">
      <c r="A134" s="36" t="s">
        <v>150</v>
      </c>
      <c r="B134" s="36">
        <v>3</v>
      </c>
      <c r="C134" s="36">
        <v>4</v>
      </c>
      <c r="D134" s="36" t="s">
        <v>150</v>
      </c>
      <c r="E134" s="36">
        <v>-2</v>
      </c>
      <c r="F134" s="36">
        <v>4</v>
      </c>
      <c r="G134" s="36" t="s">
        <v>150</v>
      </c>
      <c r="H134" s="36">
        <v>-11</v>
      </c>
      <c r="I134" s="36">
        <v>4</v>
      </c>
      <c r="J134" s="36" t="s">
        <v>150</v>
      </c>
      <c r="K134" s="36">
        <v>-5</v>
      </c>
      <c r="L134" s="36">
        <v>4</v>
      </c>
      <c r="M134" s="36" t="s">
        <v>150</v>
      </c>
      <c r="N134" s="36">
        <v>11</v>
      </c>
      <c r="O134" s="36">
        <v>4</v>
      </c>
      <c r="P134" s="36" t="s">
        <v>150</v>
      </c>
      <c r="Q134" s="36">
        <v>14</v>
      </c>
      <c r="R134" s="36">
        <v>4</v>
      </c>
      <c r="S134" s="36" t="s">
        <v>150</v>
      </c>
      <c r="T134" s="36">
        <v>16</v>
      </c>
      <c r="U134" s="36">
        <v>4</v>
      </c>
      <c r="V134" s="36" t="s">
        <v>150</v>
      </c>
      <c r="W134" s="36">
        <v>10</v>
      </c>
      <c r="X134" s="36">
        <v>4</v>
      </c>
      <c r="Y134" s="36" t="s">
        <v>150</v>
      </c>
      <c r="Z134" s="36">
        <v>4</v>
      </c>
      <c r="AA134" s="36">
        <v>4</v>
      </c>
      <c r="AB134" s="36" t="s">
        <v>150</v>
      </c>
      <c r="AC134" s="36">
        <v>12</v>
      </c>
      <c r="AD134" s="36">
        <v>4</v>
      </c>
      <c r="AE134" s="36" t="s">
        <v>150</v>
      </c>
      <c r="AF134" s="36">
        <v>20</v>
      </c>
      <c r="AG134" s="36">
        <v>4</v>
      </c>
      <c r="AH134" s="36" t="s">
        <v>150</v>
      </c>
      <c r="AI134" s="36">
        <v>-9</v>
      </c>
      <c r="AJ134" s="36">
        <v>4</v>
      </c>
      <c r="AK134" s="36" t="s">
        <v>150</v>
      </c>
      <c r="AL134" s="36">
        <v>-11</v>
      </c>
      <c r="AM134" s="36">
        <v>4</v>
      </c>
      <c r="AN134" s="36" t="s">
        <v>150</v>
      </c>
      <c r="AO134" s="36">
        <v>2</v>
      </c>
      <c r="AP134" s="36">
        <v>4</v>
      </c>
      <c r="AQ134" s="36" t="s">
        <v>150</v>
      </c>
      <c r="AR134" s="36">
        <v>-2</v>
      </c>
      <c r="AS134" s="36">
        <v>4</v>
      </c>
      <c r="AT134" s="36" t="s">
        <v>150</v>
      </c>
      <c r="AU134" s="36">
        <v>15</v>
      </c>
      <c r="AV134" s="36">
        <v>4</v>
      </c>
      <c r="AW134" s="36" t="s">
        <v>150</v>
      </c>
      <c r="AX134" s="36">
        <v>13</v>
      </c>
      <c r="AY134" s="36">
        <v>4</v>
      </c>
      <c r="AZ134" s="36" t="s">
        <v>150</v>
      </c>
      <c r="BA134" s="36">
        <v>28</v>
      </c>
      <c r="BB134" s="36">
        <v>4</v>
      </c>
      <c r="BC134" s="36" t="s">
        <v>150</v>
      </c>
      <c r="BD134" s="36">
        <v>-8</v>
      </c>
      <c r="BE134" s="36">
        <v>4</v>
      </c>
      <c r="BF134" s="36" t="s">
        <v>150</v>
      </c>
      <c r="BG134" s="36">
        <v>0</v>
      </c>
      <c r="BH134" s="36">
        <v>4</v>
      </c>
      <c r="BI134" s="36" t="s">
        <v>150</v>
      </c>
      <c r="BJ134" s="36">
        <v>1</v>
      </c>
      <c r="BK134" s="36">
        <v>4</v>
      </c>
    </row>
    <row r="135" spans="1:63" x14ac:dyDescent="0.25">
      <c r="A135" s="36" t="s">
        <v>797</v>
      </c>
      <c r="B135" s="36">
        <v>5</v>
      </c>
      <c r="C135" s="36">
        <v>1</v>
      </c>
      <c r="D135" s="36" t="s">
        <v>945</v>
      </c>
      <c r="E135" s="36">
        <v>3</v>
      </c>
      <c r="F135" s="36">
        <v>1</v>
      </c>
      <c r="G135" s="36" t="s">
        <v>945</v>
      </c>
      <c r="H135" s="36">
        <v>12</v>
      </c>
      <c r="I135" s="36">
        <v>1</v>
      </c>
      <c r="J135" s="36" t="s">
        <v>945</v>
      </c>
      <c r="K135" s="36">
        <v>18</v>
      </c>
      <c r="L135" s="36">
        <v>1</v>
      </c>
      <c r="M135" s="36" t="s">
        <v>945</v>
      </c>
      <c r="N135" s="36">
        <v>2</v>
      </c>
      <c r="O135" s="36">
        <v>1</v>
      </c>
      <c r="P135" s="36" t="s">
        <v>945</v>
      </c>
      <c r="Q135" s="36">
        <v>1</v>
      </c>
      <c r="R135" s="36">
        <v>1</v>
      </c>
      <c r="S135" s="36" t="s">
        <v>945</v>
      </c>
      <c r="T135" s="36">
        <v>1</v>
      </c>
      <c r="U135" s="36">
        <v>1</v>
      </c>
      <c r="V135" s="36" t="s">
        <v>945</v>
      </c>
      <c r="W135" s="36">
        <v>16</v>
      </c>
      <c r="X135" s="36">
        <v>1</v>
      </c>
      <c r="Y135" s="36" t="s">
        <v>945</v>
      </c>
      <c r="Z135" s="36">
        <v>-4</v>
      </c>
      <c r="AA135" s="36">
        <v>1</v>
      </c>
      <c r="AB135" s="36" t="s">
        <v>945</v>
      </c>
      <c r="AC135" s="36">
        <v>-14</v>
      </c>
      <c r="AD135" s="36">
        <v>1</v>
      </c>
      <c r="AE135" s="36" t="s">
        <v>945</v>
      </c>
      <c r="AF135" s="36">
        <v>13</v>
      </c>
      <c r="AG135" s="36">
        <v>1</v>
      </c>
      <c r="AH135" s="36" t="s">
        <v>945</v>
      </c>
      <c r="AI135" s="36">
        <v>-4</v>
      </c>
      <c r="AJ135" s="36">
        <v>1</v>
      </c>
      <c r="AK135" s="36" t="s">
        <v>559</v>
      </c>
      <c r="AL135" s="36">
        <v>-1</v>
      </c>
      <c r="AM135" s="36">
        <v>1</v>
      </c>
      <c r="AN135" s="36" t="s">
        <v>236</v>
      </c>
      <c r="AO135" s="36">
        <v>6</v>
      </c>
      <c r="AP135" s="36">
        <v>1</v>
      </c>
      <c r="AQ135" s="36" t="s">
        <v>236</v>
      </c>
      <c r="AR135" s="36">
        <v>-18</v>
      </c>
      <c r="AS135" s="36">
        <v>1</v>
      </c>
      <c r="AT135" s="36" t="s">
        <v>739</v>
      </c>
      <c r="AU135" s="36">
        <v>0</v>
      </c>
      <c r="AV135" s="36">
        <v>1</v>
      </c>
      <c r="AW135" s="36" t="s">
        <v>945</v>
      </c>
      <c r="AX135" s="36">
        <v>-3</v>
      </c>
      <c r="AY135" s="36">
        <v>1</v>
      </c>
      <c r="AZ135" s="36" t="s">
        <v>945</v>
      </c>
      <c r="BA135" s="36">
        <v>-11</v>
      </c>
      <c r="BB135" s="36">
        <v>1</v>
      </c>
      <c r="BC135" s="36" t="s">
        <v>236</v>
      </c>
      <c r="BD135" s="36">
        <v>3</v>
      </c>
      <c r="BE135" s="36">
        <v>1</v>
      </c>
      <c r="BF135" s="36" t="s">
        <v>236</v>
      </c>
      <c r="BG135" s="36">
        <v>5</v>
      </c>
      <c r="BH135" s="36">
        <v>1</v>
      </c>
      <c r="BI135" s="36" t="s">
        <v>236</v>
      </c>
      <c r="BJ135" s="36">
        <v>14</v>
      </c>
      <c r="BK135" s="36">
        <v>1</v>
      </c>
    </row>
    <row r="136" spans="1:63" x14ac:dyDescent="0.25">
      <c r="A136" s="36" t="s">
        <v>31</v>
      </c>
      <c r="B136" s="36">
        <v>5</v>
      </c>
      <c r="C136" s="36">
        <v>2</v>
      </c>
      <c r="D136" s="36" t="s">
        <v>797</v>
      </c>
      <c r="E136" s="36">
        <v>3</v>
      </c>
      <c r="F136" s="36">
        <v>2</v>
      </c>
      <c r="G136" s="36" t="s">
        <v>559</v>
      </c>
      <c r="H136" s="36">
        <v>12</v>
      </c>
      <c r="I136" s="36">
        <v>2</v>
      </c>
      <c r="J136" s="36" t="s">
        <v>559</v>
      </c>
      <c r="K136" s="36">
        <v>18</v>
      </c>
      <c r="L136" s="36">
        <v>2</v>
      </c>
      <c r="M136" s="36" t="s">
        <v>559</v>
      </c>
      <c r="N136" s="36">
        <v>2</v>
      </c>
      <c r="O136" s="36">
        <v>2</v>
      </c>
      <c r="P136" s="36" t="s">
        <v>559</v>
      </c>
      <c r="Q136" s="36">
        <v>1</v>
      </c>
      <c r="R136" s="36">
        <v>2</v>
      </c>
      <c r="S136" s="36" t="s">
        <v>559</v>
      </c>
      <c r="T136" s="36">
        <v>1</v>
      </c>
      <c r="U136" s="36">
        <v>2</v>
      </c>
      <c r="V136" s="36" t="s">
        <v>559</v>
      </c>
      <c r="W136" s="36">
        <v>16</v>
      </c>
      <c r="X136" s="36">
        <v>2</v>
      </c>
      <c r="Y136" s="36" t="s">
        <v>559</v>
      </c>
      <c r="Z136" s="36">
        <v>-4</v>
      </c>
      <c r="AA136" s="36">
        <v>2</v>
      </c>
      <c r="AB136" s="36" t="s">
        <v>559</v>
      </c>
      <c r="AC136" s="36">
        <v>-14</v>
      </c>
      <c r="AD136" s="36">
        <v>2</v>
      </c>
      <c r="AE136" s="36" t="s">
        <v>559</v>
      </c>
      <c r="AF136" s="36">
        <v>13</v>
      </c>
      <c r="AG136" s="36">
        <v>2</v>
      </c>
      <c r="AH136" s="36" t="s">
        <v>559</v>
      </c>
      <c r="AI136" s="36">
        <v>-4</v>
      </c>
      <c r="AJ136" s="36">
        <v>2</v>
      </c>
      <c r="AK136" s="36" t="s">
        <v>945</v>
      </c>
      <c r="AL136" s="36">
        <v>-1</v>
      </c>
      <c r="AM136" s="36">
        <v>2</v>
      </c>
      <c r="AN136" s="36" t="s">
        <v>559</v>
      </c>
      <c r="AO136" s="36">
        <v>6</v>
      </c>
      <c r="AP136" s="36">
        <v>2</v>
      </c>
      <c r="AQ136" s="36" t="s">
        <v>559</v>
      </c>
      <c r="AR136" s="36">
        <v>-18</v>
      </c>
      <c r="AS136" s="36">
        <v>2</v>
      </c>
      <c r="AT136" s="36" t="s">
        <v>559</v>
      </c>
      <c r="AU136" s="36">
        <v>0</v>
      </c>
      <c r="AV136" s="36">
        <v>2</v>
      </c>
      <c r="AW136" s="36" t="s">
        <v>559</v>
      </c>
      <c r="AX136" s="36">
        <v>-3</v>
      </c>
      <c r="AY136" s="36">
        <v>2</v>
      </c>
      <c r="AZ136" s="36" t="s">
        <v>559</v>
      </c>
      <c r="BA136" s="36">
        <v>-11</v>
      </c>
      <c r="BB136" s="36">
        <v>2</v>
      </c>
      <c r="BC136" s="36" t="s">
        <v>559</v>
      </c>
      <c r="BD136" s="36">
        <v>3</v>
      </c>
      <c r="BE136" s="36">
        <v>2</v>
      </c>
      <c r="BF136" s="36" t="s">
        <v>559</v>
      </c>
      <c r="BG136" s="36">
        <v>5</v>
      </c>
      <c r="BH136" s="36">
        <v>2</v>
      </c>
      <c r="BI136" s="36" t="s">
        <v>559</v>
      </c>
      <c r="BJ136" s="36">
        <v>14</v>
      </c>
      <c r="BK136" s="36">
        <v>2</v>
      </c>
    </row>
    <row r="137" spans="1:63" x14ac:dyDescent="0.25">
      <c r="A137" s="36" t="s">
        <v>413</v>
      </c>
      <c r="B137" s="36">
        <v>5</v>
      </c>
      <c r="C137" s="36">
        <v>3</v>
      </c>
      <c r="D137" s="36" t="s">
        <v>413</v>
      </c>
      <c r="E137" s="36">
        <v>3</v>
      </c>
      <c r="F137" s="36">
        <v>3</v>
      </c>
      <c r="G137" s="36" t="s">
        <v>413</v>
      </c>
      <c r="H137" s="36">
        <v>12</v>
      </c>
      <c r="I137" s="36">
        <v>3</v>
      </c>
      <c r="J137" s="36" t="s">
        <v>413</v>
      </c>
      <c r="K137" s="36">
        <v>18</v>
      </c>
      <c r="L137" s="36">
        <v>3</v>
      </c>
      <c r="M137" s="36" t="s">
        <v>413</v>
      </c>
      <c r="N137" s="36">
        <v>2</v>
      </c>
      <c r="O137" s="36">
        <v>3</v>
      </c>
      <c r="P137" s="36" t="s">
        <v>413</v>
      </c>
      <c r="Q137" s="36">
        <v>1</v>
      </c>
      <c r="R137" s="36">
        <v>3</v>
      </c>
      <c r="S137" s="36" t="s">
        <v>413</v>
      </c>
      <c r="T137" s="36">
        <v>1</v>
      </c>
      <c r="U137" s="36">
        <v>3</v>
      </c>
      <c r="V137" s="36" t="s">
        <v>413</v>
      </c>
      <c r="W137" s="36">
        <v>16</v>
      </c>
      <c r="X137" s="36">
        <v>3</v>
      </c>
      <c r="Y137" s="36" t="s">
        <v>413</v>
      </c>
      <c r="Z137" s="36">
        <v>-4</v>
      </c>
      <c r="AA137" s="36">
        <v>3</v>
      </c>
      <c r="AB137" s="36" t="s">
        <v>413</v>
      </c>
      <c r="AC137" s="36">
        <v>-14</v>
      </c>
      <c r="AD137" s="36">
        <v>3</v>
      </c>
      <c r="AE137" s="36" t="s">
        <v>413</v>
      </c>
      <c r="AF137" s="36">
        <v>13</v>
      </c>
      <c r="AG137" s="36">
        <v>3</v>
      </c>
      <c r="AH137" s="36" t="s">
        <v>413</v>
      </c>
      <c r="AI137" s="36">
        <v>-4</v>
      </c>
      <c r="AJ137" s="36">
        <v>3</v>
      </c>
      <c r="AK137" s="36" t="s">
        <v>413</v>
      </c>
      <c r="AL137" s="36">
        <v>-1</v>
      </c>
      <c r="AM137" s="36">
        <v>3</v>
      </c>
      <c r="AN137" s="36" t="s">
        <v>413</v>
      </c>
      <c r="AO137" s="36">
        <v>6</v>
      </c>
      <c r="AP137" s="36">
        <v>3</v>
      </c>
      <c r="AQ137" s="36" t="s">
        <v>413</v>
      </c>
      <c r="AR137" s="36">
        <v>-18</v>
      </c>
      <c r="AS137" s="36">
        <v>3</v>
      </c>
      <c r="AT137" s="36" t="s">
        <v>413</v>
      </c>
      <c r="AU137" s="36">
        <v>0</v>
      </c>
      <c r="AV137" s="36">
        <v>3</v>
      </c>
      <c r="AW137" s="36" t="s">
        <v>413</v>
      </c>
      <c r="AX137" s="36">
        <v>-3</v>
      </c>
      <c r="AY137" s="36">
        <v>3</v>
      </c>
      <c r="AZ137" s="36" t="s">
        <v>413</v>
      </c>
      <c r="BA137" s="36">
        <v>-11</v>
      </c>
      <c r="BB137" s="36">
        <v>3</v>
      </c>
      <c r="BC137" s="36" t="s">
        <v>413</v>
      </c>
      <c r="BD137" s="36">
        <v>3</v>
      </c>
      <c r="BE137" s="36">
        <v>3</v>
      </c>
      <c r="BF137" s="36" t="s">
        <v>413</v>
      </c>
      <c r="BG137" s="36">
        <v>5</v>
      </c>
      <c r="BH137" s="36">
        <v>3</v>
      </c>
      <c r="BI137" s="36" t="s">
        <v>413</v>
      </c>
      <c r="BJ137" s="36">
        <v>14</v>
      </c>
      <c r="BK137" s="36">
        <v>3</v>
      </c>
    </row>
    <row r="138" spans="1:63" x14ac:dyDescent="0.25">
      <c r="A138" s="36" t="s">
        <v>79</v>
      </c>
      <c r="B138" s="36">
        <v>5</v>
      </c>
      <c r="C138" s="36">
        <v>4</v>
      </c>
      <c r="D138" s="36" t="s">
        <v>79</v>
      </c>
      <c r="E138" s="36">
        <v>3</v>
      </c>
      <c r="F138" s="36">
        <v>4</v>
      </c>
      <c r="G138" s="36" t="s">
        <v>79</v>
      </c>
      <c r="H138" s="36">
        <v>12</v>
      </c>
      <c r="I138" s="36">
        <v>4</v>
      </c>
      <c r="J138" s="36" t="s">
        <v>79</v>
      </c>
      <c r="K138" s="36">
        <v>18</v>
      </c>
      <c r="L138" s="36">
        <v>4</v>
      </c>
      <c r="M138" s="36" t="s">
        <v>79</v>
      </c>
      <c r="N138" s="36">
        <v>2</v>
      </c>
      <c r="O138" s="36">
        <v>4</v>
      </c>
      <c r="P138" s="36" t="s">
        <v>79</v>
      </c>
      <c r="Q138" s="36">
        <v>1</v>
      </c>
      <c r="R138" s="36">
        <v>4</v>
      </c>
      <c r="S138" s="36" t="s">
        <v>79</v>
      </c>
      <c r="T138" s="36">
        <v>1</v>
      </c>
      <c r="U138" s="36">
        <v>4</v>
      </c>
      <c r="V138" s="36" t="s">
        <v>79</v>
      </c>
      <c r="W138" s="36">
        <v>16</v>
      </c>
      <c r="X138" s="36">
        <v>4</v>
      </c>
      <c r="Y138" s="36" t="s">
        <v>79</v>
      </c>
      <c r="Z138" s="36">
        <v>-4</v>
      </c>
      <c r="AA138" s="36">
        <v>4</v>
      </c>
      <c r="AB138" s="36" t="s">
        <v>79</v>
      </c>
      <c r="AC138" s="36">
        <v>-14</v>
      </c>
      <c r="AD138" s="36">
        <v>4</v>
      </c>
      <c r="AE138" s="36" t="s">
        <v>79</v>
      </c>
      <c r="AF138" s="36">
        <v>13</v>
      </c>
      <c r="AG138" s="36">
        <v>4</v>
      </c>
      <c r="AH138" s="36" t="s">
        <v>79</v>
      </c>
      <c r="AI138" s="36">
        <v>-4</v>
      </c>
      <c r="AJ138" s="36">
        <v>4</v>
      </c>
      <c r="AK138" s="36" t="s">
        <v>255</v>
      </c>
      <c r="AL138" s="36">
        <v>-1</v>
      </c>
      <c r="AM138" s="36">
        <v>4</v>
      </c>
      <c r="AN138" s="36" t="s">
        <v>255</v>
      </c>
      <c r="AO138" s="36">
        <v>6</v>
      </c>
      <c r="AP138" s="36">
        <v>4</v>
      </c>
      <c r="AQ138" s="36" t="s">
        <v>255</v>
      </c>
      <c r="AR138" s="36">
        <v>-18</v>
      </c>
      <c r="AS138" s="36">
        <v>4</v>
      </c>
      <c r="AT138" s="36" t="s">
        <v>255</v>
      </c>
      <c r="AU138" s="36">
        <v>0</v>
      </c>
      <c r="AV138" s="36">
        <v>4</v>
      </c>
      <c r="AW138" s="36" t="s">
        <v>255</v>
      </c>
      <c r="AX138" s="36">
        <v>-3</v>
      </c>
      <c r="AY138" s="36">
        <v>4</v>
      </c>
      <c r="AZ138" s="36" t="s">
        <v>255</v>
      </c>
      <c r="BA138" s="36">
        <v>-11</v>
      </c>
      <c r="BB138" s="36">
        <v>4</v>
      </c>
      <c r="BC138" s="36" t="s">
        <v>255</v>
      </c>
      <c r="BD138" s="36">
        <v>3</v>
      </c>
      <c r="BE138" s="36">
        <v>4</v>
      </c>
      <c r="BF138" s="36" t="s">
        <v>255</v>
      </c>
      <c r="BG138" s="36">
        <v>5</v>
      </c>
      <c r="BH138" s="36">
        <v>4</v>
      </c>
      <c r="BI138" s="36" t="s">
        <v>255</v>
      </c>
      <c r="BJ138" s="36">
        <v>14</v>
      </c>
      <c r="BK138" s="36">
        <v>4</v>
      </c>
    </row>
    <row r="139" spans="1:63" x14ac:dyDescent="0.25">
      <c r="A139" s="36" t="s">
        <v>739</v>
      </c>
      <c r="B139" s="36">
        <v>11</v>
      </c>
      <c r="C139" s="36">
        <v>1</v>
      </c>
      <c r="D139" s="36" t="s">
        <v>739</v>
      </c>
      <c r="E139" s="36">
        <v>10</v>
      </c>
      <c r="F139" s="36">
        <v>1</v>
      </c>
      <c r="G139" s="36" t="s">
        <v>739</v>
      </c>
      <c r="H139" s="36">
        <v>5</v>
      </c>
      <c r="I139" s="36">
        <v>1</v>
      </c>
      <c r="J139" s="36" t="s">
        <v>739</v>
      </c>
      <c r="K139" s="36">
        <v>1</v>
      </c>
      <c r="L139" s="36">
        <v>1</v>
      </c>
      <c r="M139" s="36" t="s">
        <v>739</v>
      </c>
      <c r="N139" s="36">
        <v>-3</v>
      </c>
      <c r="O139" s="36">
        <v>1</v>
      </c>
      <c r="P139" s="36" t="s">
        <v>739</v>
      </c>
      <c r="Q139" s="36">
        <v>16</v>
      </c>
      <c r="R139" s="36">
        <v>1</v>
      </c>
      <c r="S139" s="36" t="s">
        <v>873</v>
      </c>
      <c r="T139" s="36">
        <v>8</v>
      </c>
      <c r="U139" s="36">
        <v>1</v>
      </c>
      <c r="V139" s="36" t="s">
        <v>873</v>
      </c>
      <c r="W139" s="36">
        <v>10</v>
      </c>
      <c r="X139" s="36">
        <v>1</v>
      </c>
      <c r="Y139" s="36" t="s">
        <v>739</v>
      </c>
      <c r="Z139" s="36">
        <v>13</v>
      </c>
      <c r="AA139" s="36">
        <v>1</v>
      </c>
      <c r="AB139" s="36" t="s">
        <v>873</v>
      </c>
      <c r="AC139" s="36">
        <v>-11</v>
      </c>
      <c r="AD139" s="36">
        <v>1</v>
      </c>
      <c r="AE139" s="36" t="s">
        <v>873</v>
      </c>
      <c r="AF139" s="36">
        <v>0</v>
      </c>
      <c r="AG139" s="36">
        <v>1</v>
      </c>
      <c r="AH139" s="36" t="s">
        <v>873</v>
      </c>
      <c r="AI139" s="36">
        <v>-17</v>
      </c>
      <c r="AJ139" s="36">
        <v>1</v>
      </c>
      <c r="AK139" s="36" t="s">
        <v>873</v>
      </c>
      <c r="AL139" s="36">
        <v>-10</v>
      </c>
      <c r="AM139" s="36">
        <v>1</v>
      </c>
      <c r="AN139" s="36" t="s">
        <v>739</v>
      </c>
      <c r="AO139" s="36">
        <v>-6</v>
      </c>
      <c r="AP139" s="36">
        <v>1</v>
      </c>
      <c r="AQ139" s="36" t="s">
        <v>739</v>
      </c>
      <c r="AR139" s="36">
        <v>-3</v>
      </c>
      <c r="AS139" s="36">
        <v>1</v>
      </c>
      <c r="AT139" s="36" t="s">
        <v>873</v>
      </c>
      <c r="AU139" s="36">
        <v>10</v>
      </c>
      <c r="AV139" s="36">
        <v>1</v>
      </c>
      <c r="AW139" s="36" t="s">
        <v>873</v>
      </c>
      <c r="AX139" s="36">
        <v>-3</v>
      </c>
      <c r="AY139" s="36">
        <v>1</v>
      </c>
      <c r="AZ139" s="36" t="s">
        <v>739</v>
      </c>
      <c r="BA139" s="36">
        <v>6</v>
      </c>
      <c r="BB139" s="36">
        <v>1</v>
      </c>
      <c r="BC139" s="36" t="s">
        <v>739</v>
      </c>
      <c r="BD139" s="36">
        <v>9</v>
      </c>
      <c r="BE139" s="36">
        <v>1</v>
      </c>
      <c r="BF139" s="36" t="s">
        <v>739</v>
      </c>
      <c r="BG139" s="36">
        <v>3</v>
      </c>
      <c r="BH139" s="36">
        <v>1</v>
      </c>
      <c r="BI139" s="36" t="s">
        <v>739</v>
      </c>
      <c r="BJ139" s="36">
        <v>4</v>
      </c>
      <c r="BK139" s="36">
        <v>1</v>
      </c>
    </row>
    <row r="140" spans="1:63" x14ac:dyDescent="0.25">
      <c r="A140" s="36" t="s">
        <v>54</v>
      </c>
      <c r="B140" s="36">
        <v>11</v>
      </c>
      <c r="C140" s="36">
        <v>2</v>
      </c>
      <c r="D140" s="36" t="s">
        <v>603</v>
      </c>
      <c r="E140" s="36">
        <v>10</v>
      </c>
      <c r="F140" s="36">
        <v>2</v>
      </c>
      <c r="G140" s="36" t="s">
        <v>54</v>
      </c>
      <c r="H140" s="36">
        <v>5</v>
      </c>
      <c r="I140" s="36">
        <v>2</v>
      </c>
      <c r="J140" s="36" t="s">
        <v>54</v>
      </c>
      <c r="K140" s="36">
        <v>1</v>
      </c>
      <c r="L140" s="36">
        <v>2</v>
      </c>
      <c r="M140" s="36" t="s">
        <v>54</v>
      </c>
      <c r="N140" s="36">
        <v>-3</v>
      </c>
      <c r="O140" s="36">
        <v>2</v>
      </c>
      <c r="P140" s="36" t="s">
        <v>54</v>
      </c>
      <c r="Q140" s="36">
        <v>16</v>
      </c>
      <c r="R140" s="36">
        <v>2</v>
      </c>
      <c r="S140" s="36" t="s">
        <v>142</v>
      </c>
      <c r="T140" s="36">
        <v>8</v>
      </c>
      <c r="U140" s="36">
        <v>2</v>
      </c>
      <c r="V140" s="36" t="s">
        <v>31</v>
      </c>
      <c r="W140" s="36">
        <v>10</v>
      </c>
      <c r="X140" s="36">
        <v>2</v>
      </c>
      <c r="Y140" s="36" t="s">
        <v>31</v>
      </c>
      <c r="Z140" s="36">
        <v>13</v>
      </c>
      <c r="AA140" s="36">
        <v>2</v>
      </c>
      <c r="AB140" s="36" t="s">
        <v>31</v>
      </c>
      <c r="AC140" s="36">
        <v>-11</v>
      </c>
      <c r="AD140" s="36">
        <v>2</v>
      </c>
      <c r="AE140" s="36" t="s">
        <v>12</v>
      </c>
      <c r="AF140" s="36">
        <v>0</v>
      </c>
      <c r="AG140" s="36">
        <v>2</v>
      </c>
      <c r="AH140" s="36" t="s">
        <v>236</v>
      </c>
      <c r="AI140" s="36">
        <v>-17</v>
      </c>
      <c r="AJ140" s="36">
        <v>2</v>
      </c>
      <c r="AK140" s="36" t="s">
        <v>236</v>
      </c>
      <c r="AL140" s="36">
        <v>-10</v>
      </c>
      <c r="AM140" s="36">
        <v>2</v>
      </c>
      <c r="AN140" s="36" t="s">
        <v>945</v>
      </c>
      <c r="AO140" s="36">
        <v>-6</v>
      </c>
      <c r="AP140" s="36">
        <v>2</v>
      </c>
      <c r="AQ140" s="36" t="s">
        <v>603</v>
      </c>
      <c r="AR140" s="36">
        <v>-3</v>
      </c>
      <c r="AS140" s="36">
        <v>2</v>
      </c>
      <c r="AT140" s="36" t="s">
        <v>236</v>
      </c>
      <c r="AU140" s="36">
        <v>10</v>
      </c>
      <c r="AV140" s="36">
        <v>2</v>
      </c>
      <c r="AW140" s="36" t="s">
        <v>236</v>
      </c>
      <c r="AX140" s="36">
        <v>-3</v>
      </c>
      <c r="AY140" s="36">
        <v>2</v>
      </c>
      <c r="AZ140" s="36" t="s">
        <v>236</v>
      </c>
      <c r="BA140" s="36">
        <v>6</v>
      </c>
      <c r="BB140" s="36">
        <v>2</v>
      </c>
      <c r="BC140" s="36" t="s">
        <v>945</v>
      </c>
      <c r="BD140" s="36">
        <v>9</v>
      </c>
      <c r="BE140" s="36">
        <v>2</v>
      </c>
      <c r="BF140" s="36" t="s">
        <v>945</v>
      </c>
      <c r="BG140" s="36">
        <v>3</v>
      </c>
      <c r="BH140" s="36">
        <v>2</v>
      </c>
      <c r="BI140" s="36" t="s">
        <v>945</v>
      </c>
      <c r="BJ140" s="36">
        <v>4</v>
      </c>
      <c r="BK140" s="36">
        <v>2</v>
      </c>
    </row>
    <row r="141" spans="1:63" x14ac:dyDescent="0.25">
      <c r="A141" s="36" t="s">
        <v>707</v>
      </c>
      <c r="B141" s="36">
        <v>11</v>
      </c>
      <c r="C141" s="36">
        <v>3</v>
      </c>
      <c r="D141" s="36" t="s">
        <v>707</v>
      </c>
      <c r="E141" s="36">
        <v>10</v>
      </c>
      <c r="F141" s="36">
        <v>3</v>
      </c>
      <c r="G141" s="36" t="s">
        <v>707</v>
      </c>
      <c r="H141" s="36">
        <v>5</v>
      </c>
      <c r="I141" s="36">
        <v>3</v>
      </c>
      <c r="J141" s="36" t="s">
        <v>255</v>
      </c>
      <c r="K141" s="36">
        <v>1</v>
      </c>
      <c r="L141" s="36">
        <v>3</v>
      </c>
      <c r="M141" s="36" t="s">
        <v>12</v>
      </c>
      <c r="N141" s="36">
        <v>-3</v>
      </c>
      <c r="O141" s="36">
        <v>3</v>
      </c>
      <c r="P141" s="36" t="s">
        <v>12</v>
      </c>
      <c r="Q141" s="36">
        <v>16</v>
      </c>
      <c r="R141" s="36">
        <v>3</v>
      </c>
      <c r="S141" s="36" t="s">
        <v>12</v>
      </c>
      <c r="T141" s="36">
        <v>8</v>
      </c>
      <c r="U141" s="36">
        <v>3</v>
      </c>
      <c r="V141" s="36" t="s">
        <v>12</v>
      </c>
      <c r="W141" s="36">
        <v>10</v>
      </c>
      <c r="X141" s="36">
        <v>3</v>
      </c>
      <c r="Y141" s="36" t="s">
        <v>12</v>
      </c>
      <c r="Z141" s="36">
        <v>13</v>
      </c>
      <c r="AA141" s="36">
        <v>3</v>
      </c>
      <c r="AB141" s="36" t="s">
        <v>12</v>
      </c>
      <c r="AC141" s="36">
        <v>-11</v>
      </c>
      <c r="AD141" s="36">
        <v>3</v>
      </c>
      <c r="AE141" s="36" t="s">
        <v>236</v>
      </c>
      <c r="AF141" s="36">
        <v>0</v>
      </c>
      <c r="AG141" s="36">
        <v>3</v>
      </c>
      <c r="AH141" s="36" t="s">
        <v>12</v>
      </c>
      <c r="AI141" s="36">
        <v>-17</v>
      </c>
      <c r="AJ141" s="36">
        <v>3</v>
      </c>
      <c r="AK141" s="36" t="s">
        <v>142</v>
      </c>
      <c r="AL141" s="36">
        <v>-10</v>
      </c>
      <c r="AM141" s="36">
        <v>3</v>
      </c>
      <c r="AN141" s="36" t="s">
        <v>54</v>
      </c>
      <c r="AO141" s="36">
        <v>-6</v>
      </c>
      <c r="AP141" s="36">
        <v>3</v>
      </c>
      <c r="AQ141" s="36" t="s">
        <v>79</v>
      </c>
      <c r="AR141" s="36">
        <v>-3</v>
      </c>
      <c r="AS141" s="36">
        <v>3</v>
      </c>
      <c r="AT141" s="36" t="s">
        <v>79</v>
      </c>
      <c r="AU141" s="36">
        <v>10</v>
      </c>
      <c r="AV141" s="36">
        <v>3</v>
      </c>
      <c r="AW141" s="36" t="s">
        <v>79</v>
      </c>
      <c r="AX141" s="36">
        <v>-3</v>
      </c>
      <c r="AY141" s="36">
        <v>3</v>
      </c>
      <c r="AZ141" s="36" t="s">
        <v>79</v>
      </c>
      <c r="BA141" s="36">
        <v>6</v>
      </c>
      <c r="BB141" s="36">
        <v>3</v>
      </c>
      <c r="BC141" s="36" t="s">
        <v>79</v>
      </c>
      <c r="BD141" s="36">
        <v>9</v>
      </c>
      <c r="BE141" s="36">
        <v>3</v>
      </c>
      <c r="BF141" s="36" t="s">
        <v>79</v>
      </c>
      <c r="BG141" s="36">
        <v>3</v>
      </c>
      <c r="BH141" s="36">
        <v>3</v>
      </c>
      <c r="BI141" s="36" t="s">
        <v>79</v>
      </c>
      <c r="BJ141" s="36">
        <v>4</v>
      </c>
      <c r="BK141" s="36">
        <v>3</v>
      </c>
    </row>
    <row r="142" spans="1:63" x14ac:dyDescent="0.25">
      <c r="A142" s="36" t="s">
        <v>396</v>
      </c>
      <c r="B142" s="36">
        <v>11</v>
      </c>
      <c r="C142" s="36">
        <v>4</v>
      </c>
      <c r="D142" s="36" t="s">
        <v>396</v>
      </c>
      <c r="E142" s="36">
        <v>10</v>
      </c>
      <c r="F142" s="36">
        <v>4</v>
      </c>
      <c r="G142" s="36" t="s">
        <v>396</v>
      </c>
      <c r="H142" s="36">
        <v>5</v>
      </c>
      <c r="I142" s="36">
        <v>4</v>
      </c>
      <c r="J142" s="36" t="s">
        <v>396</v>
      </c>
      <c r="K142" s="36">
        <v>1</v>
      </c>
      <c r="L142" s="36">
        <v>4</v>
      </c>
      <c r="M142" s="36" t="s">
        <v>396</v>
      </c>
      <c r="N142" s="36">
        <v>-3</v>
      </c>
      <c r="O142" s="36">
        <v>4</v>
      </c>
      <c r="P142" s="36" t="s">
        <v>396</v>
      </c>
      <c r="Q142" s="36">
        <v>16</v>
      </c>
      <c r="R142" s="36">
        <v>4</v>
      </c>
      <c r="S142" s="36" t="s">
        <v>396</v>
      </c>
      <c r="T142" s="36">
        <v>8</v>
      </c>
      <c r="U142" s="36">
        <v>4</v>
      </c>
      <c r="V142" s="36" t="s">
        <v>396</v>
      </c>
      <c r="W142" s="36">
        <v>10</v>
      </c>
      <c r="X142" s="36">
        <v>4</v>
      </c>
      <c r="Y142" s="36" t="s">
        <v>396</v>
      </c>
      <c r="Z142" s="36">
        <v>13</v>
      </c>
      <c r="AA142" s="36">
        <v>4</v>
      </c>
      <c r="AB142" s="36" t="s">
        <v>396</v>
      </c>
      <c r="AC142" s="36">
        <v>-11</v>
      </c>
      <c r="AD142" s="36">
        <v>4</v>
      </c>
      <c r="AE142" s="36" t="s">
        <v>396</v>
      </c>
      <c r="AF142" s="36">
        <v>0</v>
      </c>
      <c r="AG142" s="36">
        <v>4</v>
      </c>
      <c r="AH142" s="36" t="s">
        <v>396</v>
      </c>
      <c r="AI142" s="36">
        <v>-17</v>
      </c>
      <c r="AJ142" s="36">
        <v>4</v>
      </c>
      <c r="AK142" s="36" t="s">
        <v>396</v>
      </c>
      <c r="AL142" s="36">
        <v>-10</v>
      </c>
      <c r="AM142" s="36">
        <v>4</v>
      </c>
      <c r="AN142" s="36" t="s">
        <v>396</v>
      </c>
      <c r="AO142" s="36">
        <v>-6</v>
      </c>
      <c r="AP142" s="36">
        <v>4</v>
      </c>
      <c r="AQ142" s="36" t="s">
        <v>396</v>
      </c>
      <c r="AR142" s="36">
        <v>-3</v>
      </c>
      <c r="AS142" s="36">
        <v>4</v>
      </c>
      <c r="AT142" s="36" t="s">
        <v>396</v>
      </c>
      <c r="AU142" s="36">
        <v>10</v>
      </c>
      <c r="AV142" s="36">
        <v>4</v>
      </c>
      <c r="AW142" s="36" t="s">
        <v>396</v>
      </c>
      <c r="AX142" s="36">
        <v>-3</v>
      </c>
      <c r="AY142" s="36">
        <v>4</v>
      </c>
      <c r="AZ142" s="36" t="s">
        <v>396</v>
      </c>
      <c r="BA142" s="36">
        <v>6</v>
      </c>
      <c r="BB142" s="36">
        <v>4</v>
      </c>
      <c r="BC142" s="36" t="s">
        <v>396</v>
      </c>
      <c r="BD142" s="36">
        <v>9</v>
      </c>
      <c r="BE142" s="36">
        <v>4</v>
      </c>
      <c r="BF142" s="36" t="s">
        <v>396</v>
      </c>
      <c r="BG142" s="36">
        <v>3</v>
      </c>
      <c r="BH142" s="36">
        <v>4</v>
      </c>
      <c r="BI142" s="36" t="s">
        <v>396</v>
      </c>
      <c r="BJ142" s="36">
        <v>4</v>
      </c>
      <c r="BK142" s="36">
        <v>4</v>
      </c>
    </row>
    <row r="143" spans="1:63" x14ac:dyDescent="0.25">
      <c r="A143" s="36" t="s">
        <v>697</v>
      </c>
      <c r="B143" s="36">
        <v>2</v>
      </c>
      <c r="C143" s="36">
        <v>1</v>
      </c>
      <c r="D143" s="36" t="s">
        <v>298</v>
      </c>
      <c r="E143" s="36">
        <v>0</v>
      </c>
      <c r="F143" s="36">
        <v>1</v>
      </c>
      <c r="G143" s="36" t="s">
        <v>697</v>
      </c>
      <c r="H143" s="36">
        <v>11</v>
      </c>
      <c r="I143" s="36">
        <v>1</v>
      </c>
      <c r="J143" s="36" t="s">
        <v>697</v>
      </c>
      <c r="K143" s="36">
        <v>21</v>
      </c>
      <c r="L143" s="36">
        <v>1</v>
      </c>
      <c r="M143" s="36" t="s">
        <v>697</v>
      </c>
      <c r="N143" s="36">
        <v>8</v>
      </c>
      <c r="O143" s="36">
        <v>1</v>
      </c>
      <c r="P143" s="36" t="s">
        <v>697</v>
      </c>
      <c r="Q143" s="36">
        <v>6</v>
      </c>
      <c r="R143" s="36">
        <v>1</v>
      </c>
      <c r="S143" s="36" t="s">
        <v>697</v>
      </c>
      <c r="T143" s="36">
        <v>-4</v>
      </c>
      <c r="U143" s="36">
        <v>1</v>
      </c>
      <c r="V143" s="36" t="s">
        <v>697</v>
      </c>
      <c r="W143" s="36">
        <v>8</v>
      </c>
      <c r="X143" s="36">
        <v>1</v>
      </c>
      <c r="Y143" s="36" t="s">
        <v>697</v>
      </c>
      <c r="Z143" s="36">
        <v>11</v>
      </c>
      <c r="AA143" s="36">
        <v>1</v>
      </c>
      <c r="AB143" s="36" t="s">
        <v>697</v>
      </c>
      <c r="AC143" s="36">
        <v>13</v>
      </c>
      <c r="AD143" s="36">
        <v>1</v>
      </c>
      <c r="AE143" s="36" t="s">
        <v>697</v>
      </c>
      <c r="AF143" s="36">
        <v>20</v>
      </c>
      <c r="AG143" s="36">
        <v>1</v>
      </c>
      <c r="AH143" s="36" t="s">
        <v>697</v>
      </c>
      <c r="AI143" s="36">
        <v>8</v>
      </c>
      <c r="AJ143" s="36">
        <v>1</v>
      </c>
      <c r="AK143" s="36" t="s">
        <v>697</v>
      </c>
      <c r="AL143" s="36">
        <v>-6</v>
      </c>
      <c r="AM143" s="36">
        <v>1</v>
      </c>
      <c r="AN143" s="36" t="s">
        <v>697</v>
      </c>
      <c r="AO143" s="36">
        <v>-20</v>
      </c>
      <c r="AP143" s="36">
        <v>1</v>
      </c>
      <c r="AQ143" s="36" t="s">
        <v>697</v>
      </c>
      <c r="AR143" s="36">
        <v>14</v>
      </c>
      <c r="AS143" s="36">
        <v>1</v>
      </c>
      <c r="AT143" s="36" t="s">
        <v>724</v>
      </c>
      <c r="AU143" s="36">
        <v>0</v>
      </c>
      <c r="AV143" s="36">
        <v>1</v>
      </c>
      <c r="AW143" s="36" t="s">
        <v>739</v>
      </c>
      <c r="AX143" s="36">
        <v>-2</v>
      </c>
      <c r="AY143" s="36">
        <v>1</v>
      </c>
      <c r="AZ143" s="36" t="s">
        <v>697</v>
      </c>
      <c r="BA143" s="36">
        <v>15</v>
      </c>
      <c r="BB143" s="36">
        <v>1</v>
      </c>
      <c r="BC143" s="36" t="s">
        <v>697</v>
      </c>
      <c r="BD143" s="36">
        <v>-5</v>
      </c>
      <c r="BE143" s="36">
        <v>1</v>
      </c>
      <c r="BF143" s="36" t="s">
        <v>697</v>
      </c>
      <c r="BG143" s="36">
        <v>-6</v>
      </c>
      <c r="BH143" s="36">
        <v>1</v>
      </c>
      <c r="BI143" s="36" t="s">
        <v>697</v>
      </c>
      <c r="BJ143" s="36">
        <v>0</v>
      </c>
      <c r="BK143" s="36">
        <v>1</v>
      </c>
    </row>
    <row r="144" spans="1:63" x14ac:dyDescent="0.25">
      <c r="A144" s="36" t="s">
        <v>945</v>
      </c>
      <c r="B144" s="36">
        <v>2</v>
      </c>
      <c r="C144" s="36">
        <v>2</v>
      </c>
      <c r="D144" s="36" t="s">
        <v>697</v>
      </c>
      <c r="E144" s="36">
        <v>0</v>
      </c>
      <c r="F144" s="36">
        <v>2</v>
      </c>
      <c r="G144" s="36" t="s">
        <v>31</v>
      </c>
      <c r="H144" s="36">
        <v>11</v>
      </c>
      <c r="I144" s="36">
        <v>2</v>
      </c>
      <c r="J144" s="36" t="s">
        <v>31</v>
      </c>
      <c r="K144" s="36">
        <v>21</v>
      </c>
      <c r="L144" s="36">
        <v>2</v>
      </c>
      <c r="M144" s="36" t="s">
        <v>31</v>
      </c>
      <c r="N144" s="36">
        <v>8</v>
      </c>
      <c r="O144" s="36">
        <v>2</v>
      </c>
      <c r="P144" s="36" t="s">
        <v>31</v>
      </c>
      <c r="Q144" s="36">
        <v>6</v>
      </c>
      <c r="R144" s="36">
        <v>2</v>
      </c>
      <c r="S144" s="36" t="s">
        <v>31</v>
      </c>
      <c r="T144" s="36">
        <v>-4</v>
      </c>
      <c r="U144" s="36">
        <v>2</v>
      </c>
      <c r="V144" s="36" t="s">
        <v>142</v>
      </c>
      <c r="W144" s="36">
        <v>8</v>
      </c>
      <c r="X144" s="36">
        <v>2</v>
      </c>
      <c r="Y144" s="36" t="s">
        <v>54</v>
      </c>
      <c r="Z144" s="36">
        <v>11</v>
      </c>
      <c r="AA144" s="36">
        <v>2</v>
      </c>
      <c r="AB144" s="36" t="s">
        <v>603</v>
      </c>
      <c r="AC144" s="36">
        <v>13</v>
      </c>
      <c r="AD144" s="36">
        <v>2</v>
      </c>
      <c r="AE144" s="36" t="s">
        <v>857</v>
      </c>
      <c r="AF144" s="36">
        <v>20</v>
      </c>
      <c r="AG144" s="36">
        <v>2</v>
      </c>
      <c r="AH144" s="36" t="s">
        <v>603</v>
      </c>
      <c r="AI144" s="36">
        <v>8</v>
      </c>
      <c r="AJ144" s="36">
        <v>2</v>
      </c>
      <c r="AK144" s="36" t="s">
        <v>603</v>
      </c>
      <c r="AL144" s="36">
        <v>-6</v>
      </c>
      <c r="AM144" s="36">
        <v>2</v>
      </c>
      <c r="AN144" s="36" t="s">
        <v>31</v>
      </c>
      <c r="AO144" s="36">
        <v>-20</v>
      </c>
      <c r="AP144" s="36">
        <v>2</v>
      </c>
      <c r="AQ144" s="36" t="s">
        <v>31</v>
      </c>
      <c r="AR144" s="36">
        <v>14</v>
      </c>
      <c r="AS144" s="36">
        <v>2</v>
      </c>
      <c r="AT144" s="36" t="s">
        <v>31</v>
      </c>
      <c r="AU144" s="36">
        <v>0</v>
      </c>
      <c r="AV144" s="36">
        <v>2</v>
      </c>
      <c r="AW144" s="36" t="s">
        <v>31</v>
      </c>
      <c r="AX144" s="36">
        <v>-2</v>
      </c>
      <c r="AY144" s="36">
        <v>2</v>
      </c>
      <c r="AZ144" s="36" t="s">
        <v>31</v>
      </c>
      <c r="BA144" s="36">
        <v>15</v>
      </c>
      <c r="BB144" s="36">
        <v>2</v>
      </c>
      <c r="BC144" s="36" t="s">
        <v>31</v>
      </c>
      <c r="BD144" s="36">
        <v>-5</v>
      </c>
      <c r="BE144" s="36">
        <v>2</v>
      </c>
      <c r="BF144" s="36" t="s">
        <v>31</v>
      </c>
      <c r="BG144" s="36">
        <v>-6</v>
      </c>
      <c r="BH144" s="36">
        <v>2</v>
      </c>
      <c r="BI144" s="36" t="s">
        <v>31</v>
      </c>
      <c r="BJ144" s="36">
        <v>0</v>
      </c>
      <c r="BK144" s="36">
        <v>2</v>
      </c>
    </row>
    <row r="145" spans="1:63" x14ac:dyDescent="0.25">
      <c r="A145" s="36" t="s">
        <v>879</v>
      </c>
      <c r="B145" s="36">
        <v>2</v>
      </c>
      <c r="C145" s="36">
        <v>3</v>
      </c>
      <c r="D145" s="36" t="s">
        <v>31</v>
      </c>
      <c r="E145" s="36">
        <v>0</v>
      </c>
      <c r="F145" s="36">
        <v>3</v>
      </c>
      <c r="G145" s="36" t="s">
        <v>879</v>
      </c>
      <c r="H145" s="36">
        <v>11</v>
      </c>
      <c r="I145" s="36">
        <v>3</v>
      </c>
      <c r="J145" s="36" t="s">
        <v>879</v>
      </c>
      <c r="K145" s="36">
        <v>21</v>
      </c>
      <c r="L145" s="36">
        <v>3</v>
      </c>
      <c r="M145" s="36" t="s">
        <v>142</v>
      </c>
      <c r="N145" s="36">
        <v>8</v>
      </c>
      <c r="O145" s="36">
        <v>3</v>
      </c>
      <c r="P145" s="36" t="s">
        <v>142</v>
      </c>
      <c r="Q145" s="36">
        <v>6</v>
      </c>
      <c r="R145" s="36">
        <v>3</v>
      </c>
      <c r="S145" s="36" t="s">
        <v>54</v>
      </c>
      <c r="T145" s="36">
        <v>-4</v>
      </c>
      <c r="U145" s="36">
        <v>3</v>
      </c>
      <c r="V145" s="36" t="s">
        <v>54</v>
      </c>
      <c r="W145" s="36">
        <v>8</v>
      </c>
      <c r="X145" s="36">
        <v>3</v>
      </c>
      <c r="Y145" s="36" t="s">
        <v>142</v>
      </c>
      <c r="Z145" s="36">
        <v>11</v>
      </c>
      <c r="AA145" s="36">
        <v>3</v>
      </c>
      <c r="AB145" s="36" t="s">
        <v>54</v>
      </c>
      <c r="AC145" s="36">
        <v>13</v>
      </c>
      <c r="AD145" s="36">
        <v>3</v>
      </c>
      <c r="AE145" s="36" t="s">
        <v>54</v>
      </c>
      <c r="AF145" s="36">
        <v>20</v>
      </c>
      <c r="AG145" s="36">
        <v>3</v>
      </c>
      <c r="AH145" s="36" t="s">
        <v>54</v>
      </c>
      <c r="AI145" s="36">
        <v>8</v>
      </c>
      <c r="AJ145" s="36">
        <v>3</v>
      </c>
      <c r="AK145" s="36" t="s">
        <v>12</v>
      </c>
      <c r="AL145" s="36">
        <v>-6</v>
      </c>
      <c r="AM145" s="36">
        <v>3</v>
      </c>
      <c r="AN145" s="36" t="s">
        <v>79</v>
      </c>
      <c r="AO145" s="36">
        <v>-20</v>
      </c>
      <c r="AP145" s="36">
        <v>3</v>
      </c>
      <c r="AQ145" s="36" t="s">
        <v>54</v>
      </c>
      <c r="AR145" s="36">
        <v>14</v>
      </c>
      <c r="AS145" s="36">
        <v>3</v>
      </c>
      <c r="AT145" s="36" t="s">
        <v>54</v>
      </c>
      <c r="AU145" s="36">
        <v>0</v>
      </c>
      <c r="AV145" s="36">
        <v>3</v>
      </c>
      <c r="AW145" s="36" t="s">
        <v>12</v>
      </c>
      <c r="AX145" s="36">
        <v>-2</v>
      </c>
      <c r="AY145" s="36">
        <v>3</v>
      </c>
      <c r="AZ145" s="36" t="s">
        <v>54</v>
      </c>
      <c r="BA145" s="36">
        <v>15</v>
      </c>
      <c r="BB145" s="36">
        <v>3</v>
      </c>
      <c r="BC145" s="36" t="s">
        <v>54</v>
      </c>
      <c r="BD145" s="36">
        <v>-5</v>
      </c>
      <c r="BE145" s="36">
        <v>3</v>
      </c>
      <c r="BF145" s="36" t="s">
        <v>54</v>
      </c>
      <c r="BG145" s="36">
        <v>-6</v>
      </c>
      <c r="BH145" s="36">
        <v>3</v>
      </c>
      <c r="BI145" s="36" t="s">
        <v>54</v>
      </c>
      <c r="BJ145" s="36">
        <v>0</v>
      </c>
      <c r="BK145" s="36">
        <v>3</v>
      </c>
    </row>
    <row r="146" spans="1:63" ht="13.15" customHeight="1" x14ac:dyDescent="0.25">
      <c r="A146" s="36" t="s">
        <v>397</v>
      </c>
      <c r="B146" s="36">
        <v>2</v>
      </c>
      <c r="C146" s="36">
        <v>4</v>
      </c>
      <c r="D146" s="36" t="s">
        <v>397</v>
      </c>
      <c r="E146" s="36">
        <v>0</v>
      </c>
      <c r="F146" s="36">
        <v>4</v>
      </c>
      <c r="G146" s="36" t="s">
        <v>397</v>
      </c>
      <c r="H146" s="36">
        <v>11</v>
      </c>
      <c r="I146" s="36">
        <v>4</v>
      </c>
      <c r="J146" s="36" t="s">
        <v>397</v>
      </c>
      <c r="K146" s="36">
        <v>21</v>
      </c>
      <c r="L146" s="36">
        <v>4</v>
      </c>
      <c r="M146" s="36" t="s">
        <v>397</v>
      </c>
      <c r="N146" s="36">
        <v>8</v>
      </c>
      <c r="O146" s="36">
        <v>4</v>
      </c>
      <c r="P146" s="36" t="s">
        <v>397</v>
      </c>
      <c r="Q146" s="36">
        <v>6</v>
      </c>
      <c r="R146" s="36">
        <v>4</v>
      </c>
      <c r="S146" s="36" t="s">
        <v>397</v>
      </c>
      <c r="T146" s="36">
        <v>-4</v>
      </c>
      <c r="U146" s="36">
        <v>4</v>
      </c>
      <c r="V146" s="36" t="s">
        <v>397</v>
      </c>
      <c r="W146" s="36">
        <v>8</v>
      </c>
      <c r="X146" s="36">
        <v>4</v>
      </c>
      <c r="Y146" s="36" t="s">
        <v>397</v>
      </c>
      <c r="Z146" s="36">
        <v>11</v>
      </c>
      <c r="AA146" s="36">
        <v>4</v>
      </c>
      <c r="AB146" s="36" t="s">
        <v>397</v>
      </c>
      <c r="AC146" s="36">
        <v>13</v>
      </c>
      <c r="AD146" s="36">
        <v>4</v>
      </c>
      <c r="AE146" s="36" t="s">
        <v>397</v>
      </c>
      <c r="AF146" s="36">
        <v>20</v>
      </c>
      <c r="AG146" s="36">
        <v>4</v>
      </c>
      <c r="AH146" s="36" t="s">
        <v>397</v>
      </c>
      <c r="AI146" s="36">
        <v>8</v>
      </c>
      <c r="AJ146" s="36">
        <v>4</v>
      </c>
      <c r="AK146" s="36" t="s">
        <v>397</v>
      </c>
      <c r="AL146" s="36">
        <v>-6</v>
      </c>
      <c r="AM146" s="36">
        <v>4</v>
      </c>
      <c r="AN146" s="36" t="s">
        <v>397</v>
      </c>
      <c r="AO146" s="36">
        <v>-20</v>
      </c>
      <c r="AP146" s="36">
        <v>4</v>
      </c>
      <c r="AQ146" s="36" t="s">
        <v>397</v>
      </c>
      <c r="AR146" s="36">
        <v>14</v>
      </c>
      <c r="AS146" s="36">
        <v>4</v>
      </c>
      <c r="AT146" s="36" t="s">
        <v>397</v>
      </c>
      <c r="AU146" s="36">
        <v>0</v>
      </c>
      <c r="AV146" s="36">
        <v>4</v>
      </c>
      <c r="AW146" s="36" t="s">
        <v>397</v>
      </c>
      <c r="AX146" s="36">
        <v>-2</v>
      </c>
      <c r="AY146" s="36">
        <v>4</v>
      </c>
      <c r="AZ146" s="36" t="s">
        <v>397</v>
      </c>
      <c r="BA146" s="36">
        <v>15</v>
      </c>
      <c r="BB146" s="36">
        <v>4</v>
      </c>
      <c r="BC146" s="36" t="s">
        <v>397</v>
      </c>
      <c r="BD146" s="36">
        <v>-5</v>
      </c>
      <c r="BE146" s="36">
        <v>4</v>
      </c>
      <c r="BF146" s="36" t="s">
        <v>397</v>
      </c>
      <c r="BG146" s="36">
        <v>-6</v>
      </c>
      <c r="BH146" s="36">
        <v>4</v>
      </c>
      <c r="BI146" s="36" t="s">
        <v>397</v>
      </c>
      <c r="BJ146" s="36">
        <v>0</v>
      </c>
      <c r="BK146" s="36">
        <v>4</v>
      </c>
    </row>
    <row r="147" spans="1:63" x14ac:dyDescent="0.25">
      <c r="A147" s="36" t="s">
        <v>878</v>
      </c>
      <c r="B147" s="36">
        <v>14</v>
      </c>
      <c r="C147" s="36">
        <v>1</v>
      </c>
      <c r="D147" s="36" t="s">
        <v>878</v>
      </c>
      <c r="E147" s="36">
        <v>10</v>
      </c>
      <c r="F147" s="36">
        <v>1</v>
      </c>
      <c r="G147" s="36" t="s">
        <v>878</v>
      </c>
      <c r="H147" s="36">
        <v>11</v>
      </c>
      <c r="I147" s="36">
        <v>1</v>
      </c>
      <c r="J147" s="36" t="s">
        <v>878</v>
      </c>
      <c r="K147" s="36">
        <v>24</v>
      </c>
      <c r="L147" s="36">
        <v>1</v>
      </c>
      <c r="M147" s="36" t="s">
        <v>878</v>
      </c>
      <c r="N147" s="36">
        <v>3</v>
      </c>
      <c r="O147" s="36">
        <v>1</v>
      </c>
      <c r="P147" s="36" t="s">
        <v>878</v>
      </c>
      <c r="Q147" s="36">
        <v>8</v>
      </c>
      <c r="R147" s="36">
        <v>1</v>
      </c>
      <c r="S147" s="36" t="s">
        <v>878</v>
      </c>
      <c r="T147" s="36">
        <v>8</v>
      </c>
      <c r="U147" s="36">
        <v>1</v>
      </c>
      <c r="V147" s="36" t="s">
        <v>878</v>
      </c>
      <c r="W147" s="36">
        <v>-1</v>
      </c>
      <c r="X147" s="36">
        <v>1</v>
      </c>
      <c r="Y147" s="36" t="s">
        <v>878</v>
      </c>
      <c r="Z147" s="36">
        <v>17</v>
      </c>
      <c r="AA147" s="36">
        <v>1</v>
      </c>
      <c r="AB147" s="36" t="s">
        <v>878</v>
      </c>
      <c r="AC147" s="36">
        <v>9</v>
      </c>
      <c r="AD147" s="36">
        <v>1</v>
      </c>
      <c r="AE147" s="36" t="s">
        <v>878</v>
      </c>
      <c r="AF147" s="36">
        <v>-13</v>
      </c>
      <c r="AG147" s="36">
        <v>1</v>
      </c>
      <c r="AH147" s="36" t="s">
        <v>878</v>
      </c>
      <c r="AI147" s="36">
        <v>3</v>
      </c>
      <c r="AJ147" s="36">
        <v>1</v>
      </c>
      <c r="AK147" s="36" t="s">
        <v>878</v>
      </c>
      <c r="AL147" s="36">
        <v>7</v>
      </c>
      <c r="AM147" s="36">
        <v>1</v>
      </c>
      <c r="AN147" s="36" t="s">
        <v>878</v>
      </c>
      <c r="AO147" s="36">
        <v>30</v>
      </c>
      <c r="AP147" s="36">
        <v>1</v>
      </c>
      <c r="AQ147" s="36" t="s">
        <v>878</v>
      </c>
      <c r="AR147" s="36">
        <v>19</v>
      </c>
      <c r="AS147" s="36">
        <v>1</v>
      </c>
      <c r="AT147" s="36" t="s">
        <v>878</v>
      </c>
      <c r="AU147" s="36">
        <v>-18</v>
      </c>
      <c r="AV147" s="36">
        <v>1</v>
      </c>
      <c r="AW147" s="36" t="s">
        <v>878</v>
      </c>
      <c r="AX147" s="36">
        <v>1</v>
      </c>
      <c r="AY147" s="36">
        <v>1</v>
      </c>
      <c r="AZ147" s="36" t="s">
        <v>878</v>
      </c>
      <c r="BA147" s="36">
        <v>11</v>
      </c>
      <c r="BB147" s="36">
        <v>1</v>
      </c>
      <c r="BC147" s="36" t="s">
        <v>494</v>
      </c>
      <c r="BD147" s="36">
        <v>3</v>
      </c>
      <c r="BE147" s="36">
        <v>1</v>
      </c>
      <c r="BF147" s="36" t="s">
        <v>878</v>
      </c>
      <c r="BG147" s="36">
        <v>14</v>
      </c>
      <c r="BH147" s="36">
        <v>1</v>
      </c>
      <c r="BI147" s="36" t="s">
        <v>878</v>
      </c>
      <c r="BJ147" s="36">
        <v>6</v>
      </c>
      <c r="BK147" s="36">
        <v>1</v>
      </c>
    </row>
    <row r="148" spans="1:63" x14ac:dyDescent="0.25">
      <c r="A148" s="36" t="s">
        <v>494</v>
      </c>
      <c r="B148" s="36">
        <v>14</v>
      </c>
      <c r="C148" s="36">
        <v>2</v>
      </c>
      <c r="D148" s="36" t="s">
        <v>494</v>
      </c>
      <c r="E148" s="36">
        <v>10</v>
      </c>
      <c r="F148" s="36">
        <v>2</v>
      </c>
      <c r="G148" s="36" t="s">
        <v>494</v>
      </c>
      <c r="H148" s="36">
        <v>11</v>
      </c>
      <c r="I148" s="36">
        <v>2</v>
      </c>
      <c r="J148" s="36" t="s">
        <v>494</v>
      </c>
      <c r="K148" s="36">
        <v>24</v>
      </c>
      <c r="L148" s="36">
        <v>2</v>
      </c>
      <c r="M148" s="36" t="s">
        <v>494</v>
      </c>
      <c r="N148" s="36">
        <v>3</v>
      </c>
      <c r="O148" s="36">
        <v>2</v>
      </c>
      <c r="P148" s="36" t="s">
        <v>494</v>
      </c>
      <c r="Q148" s="36">
        <v>8</v>
      </c>
      <c r="R148" s="36">
        <v>2</v>
      </c>
      <c r="S148" s="36" t="s">
        <v>494</v>
      </c>
      <c r="T148" s="36">
        <v>8</v>
      </c>
      <c r="U148" s="36">
        <v>2</v>
      </c>
      <c r="V148" s="36" t="s">
        <v>494</v>
      </c>
      <c r="W148" s="36">
        <v>-1</v>
      </c>
      <c r="X148" s="36">
        <v>2</v>
      </c>
      <c r="Y148" s="36" t="s">
        <v>494</v>
      </c>
      <c r="Z148" s="36">
        <v>17</v>
      </c>
      <c r="AA148" s="36">
        <v>2</v>
      </c>
      <c r="AB148" s="36" t="s">
        <v>494</v>
      </c>
      <c r="AC148" s="36">
        <v>9</v>
      </c>
      <c r="AD148" s="36">
        <v>2</v>
      </c>
      <c r="AE148" s="36" t="s">
        <v>494</v>
      </c>
      <c r="AF148" s="36">
        <v>-13</v>
      </c>
      <c r="AG148" s="36">
        <v>2</v>
      </c>
      <c r="AH148" s="36" t="s">
        <v>298</v>
      </c>
      <c r="AI148" s="36">
        <v>3</v>
      </c>
      <c r="AJ148" s="36">
        <v>2</v>
      </c>
      <c r="AK148" s="36" t="s">
        <v>494</v>
      </c>
      <c r="AL148" s="36">
        <v>7</v>
      </c>
      <c r="AM148" s="36">
        <v>2</v>
      </c>
      <c r="AN148" s="36" t="s">
        <v>494</v>
      </c>
      <c r="AO148" s="36">
        <v>30</v>
      </c>
      <c r="AP148" s="36">
        <v>2</v>
      </c>
      <c r="AQ148" s="36" t="s">
        <v>494</v>
      </c>
      <c r="AR148" s="36">
        <v>19</v>
      </c>
      <c r="AS148" s="36">
        <v>2</v>
      </c>
      <c r="AT148" s="36" t="s">
        <v>494</v>
      </c>
      <c r="AU148" s="36">
        <v>-18</v>
      </c>
      <c r="AV148" s="36">
        <v>2</v>
      </c>
      <c r="AW148" s="36" t="s">
        <v>494</v>
      </c>
      <c r="AX148" s="36">
        <v>1</v>
      </c>
      <c r="AY148" s="36">
        <v>2</v>
      </c>
      <c r="AZ148" s="36" t="s">
        <v>494</v>
      </c>
      <c r="BA148" s="36">
        <v>11</v>
      </c>
      <c r="BB148" s="36">
        <v>2</v>
      </c>
      <c r="BC148" s="36" t="s">
        <v>100</v>
      </c>
      <c r="BD148" s="36">
        <v>3</v>
      </c>
      <c r="BE148" s="36">
        <v>2</v>
      </c>
      <c r="BF148" s="36" t="s">
        <v>494</v>
      </c>
      <c r="BG148" s="36">
        <v>14</v>
      </c>
      <c r="BH148" s="36">
        <v>2</v>
      </c>
      <c r="BI148" s="36" t="s">
        <v>494</v>
      </c>
      <c r="BJ148" s="36">
        <v>6</v>
      </c>
      <c r="BK148" s="36">
        <v>2</v>
      </c>
    </row>
    <row r="149" spans="1:63" x14ac:dyDescent="0.25">
      <c r="A149" s="36" t="s">
        <v>97</v>
      </c>
      <c r="B149" s="36">
        <v>14</v>
      </c>
      <c r="C149" s="36">
        <v>3</v>
      </c>
      <c r="D149" s="36" t="s">
        <v>97</v>
      </c>
      <c r="E149" s="36">
        <v>10</v>
      </c>
      <c r="F149" s="36">
        <v>3</v>
      </c>
      <c r="G149" s="36" t="s">
        <v>97</v>
      </c>
      <c r="H149" s="36">
        <v>11</v>
      </c>
      <c r="I149" s="36">
        <v>3</v>
      </c>
      <c r="J149" s="36" t="s">
        <v>97</v>
      </c>
      <c r="K149" s="36">
        <v>24</v>
      </c>
      <c r="L149" s="36">
        <v>3</v>
      </c>
      <c r="M149" s="36" t="s">
        <v>97</v>
      </c>
      <c r="N149" s="36">
        <v>3</v>
      </c>
      <c r="O149" s="36">
        <v>3</v>
      </c>
      <c r="P149" s="36" t="s">
        <v>97</v>
      </c>
      <c r="Q149" s="36">
        <v>8</v>
      </c>
      <c r="R149" s="36">
        <v>3</v>
      </c>
      <c r="S149" s="36" t="s">
        <v>97</v>
      </c>
      <c r="T149" s="36">
        <v>8</v>
      </c>
      <c r="U149" s="36">
        <v>3</v>
      </c>
      <c r="V149" s="36" t="s">
        <v>97</v>
      </c>
      <c r="W149" s="36">
        <v>-1</v>
      </c>
      <c r="X149" s="36">
        <v>3</v>
      </c>
      <c r="Y149" s="36" t="s">
        <v>97</v>
      </c>
      <c r="Z149" s="36">
        <v>17</v>
      </c>
      <c r="AA149" s="36">
        <v>3</v>
      </c>
      <c r="AB149" s="36" t="s">
        <v>97</v>
      </c>
      <c r="AC149" s="36">
        <v>9</v>
      </c>
      <c r="AD149" s="36">
        <v>3</v>
      </c>
      <c r="AE149" s="36" t="s">
        <v>97</v>
      </c>
      <c r="AF149" s="36">
        <v>-13</v>
      </c>
      <c r="AG149" s="36">
        <v>3</v>
      </c>
      <c r="AH149" s="36" t="s">
        <v>943</v>
      </c>
      <c r="AI149" s="36">
        <v>3</v>
      </c>
      <c r="AJ149" s="36">
        <v>3</v>
      </c>
      <c r="AK149" s="36" t="s">
        <v>97</v>
      </c>
      <c r="AL149" s="36">
        <v>7</v>
      </c>
      <c r="AM149" s="36">
        <v>3</v>
      </c>
      <c r="AN149" s="36" t="s">
        <v>97</v>
      </c>
      <c r="AO149" s="36">
        <v>30</v>
      </c>
      <c r="AP149" s="36">
        <v>3</v>
      </c>
      <c r="AQ149" s="36" t="s">
        <v>97</v>
      </c>
      <c r="AR149" s="36">
        <v>19</v>
      </c>
      <c r="AS149" s="36">
        <v>3</v>
      </c>
      <c r="AT149" s="36" t="s">
        <v>97</v>
      </c>
      <c r="AU149" s="36">
        <v>-18</v>
      </c>
      <c r="AV149" s="36">
        <v>3</v>
      </c>
      <c r="AW149" s="36" t="s">
        <v>97</v>
      </c>
      <c r="AX149" s="36">
        <v>1</v>
      </c>
      <c r="AY149" s="36">
        <v>3</v>
      </c>
      <c r="AZ149" s="36" t="s">
        <v>97</v>
      </c>
      <c r="BA149" s="36">
        <v>11</v>
      </c>
      <c r="BB149" s="36">
        <v>3</v>
      </c>
      <c r="BC149" s="36" t="s">
        <v>97</v>
      </c>
      <c r="BD149" s="36">
        <v>3</v>
      </c>
      <c r="BE149" s="36">
        <v>3</v>
      </c>
      <c r="BF149" s="36" t="s">
        <v>97</v>
      </c>
      <c r="BG149" s="36">
        <v>14</v>
      </c>
      <c r="BH149" s="36">
        <v>3</v>
      </c>
      <c r="BI149" s="36" t="s">
        <v>97</v>
      </c>
      <c r="BJ149" s="36">
        <v>6</v>
      </c>
      <c r="BK149" s="36">
        <v>3</v>
      </c>
    </row>
    <row r="150" spans="1:63" x14ac:dyDescent="0.25">
      <c r="A150" s="36" t="s">
        <v>91</v>
      </c>
      <c r="B150" s="36">
        <v>14</v>
      </c>
      <c r="C150" s="36">
        <v>4</v>
      </c>
      <c r="D150" s="36" t="s">
        <v>91</v>
      </c>
      <c r="E150" s="36">
        <v>10</v>
      </c>
      <c r="F150" s="36">
        <v>4</v>
      </c>
      <c r="G150" s="36" t="s">
        <v>91</v>
      </c>
      <c r="H150" s="36">
        <v>11</v>
      </c>
      <c r="I150" s="36">
        <v>4</v>
      </c>
      <c r="J150" s="36" t="s">
        <v>91</v>
      </c>
      <c r="K150" s="36">
        <v>24</v>
      </c>
      <c r="L150" s="36">
        <v>4</v>
      </c>
      <c r="M150" s="36" t="s">
        <v>91</v>
      </c>
      <c r="N150" s="36">
        <v>3</v>
      </c>
      <c r="O150" s="36">
        <v>4</v>
      </c>
      <c r="P150" s="36" t="s">
        <v>91</v>
      </c>
      <c r="Q150" s="36">
        <v>8</v>
      </c>
      <c r="R150" s="36">
        <v>4</v>
      </c>
      <c r="S150" s="36" t="s">
        <v>91</v>
      </c>
      <c r="T150" s="36">
        <v>8</v>
      </c>
      <c r="U150" s="36">
        <v>4</v>
      </c>
      <c r="V150" s="36" t="s">
        <v>91</v>
      </c>
      <c r="W150" s="36">
        <v>-1</v>
      </c>
      <c r="X150" s="36">
        <v>4</v>
      </c>
      <c r="Y150" s="36" t="s">
        <v>91</v>
      </c>
      <c r="Z150" s="36">
        <v>17</v>
      </c>
      <c r="AA150" s="36">
        <v>4</v>
      </c>
      <c r="AB150" s="36" t="s">
        <v>91</v>
      </c>
      <c r="AC150" s="36">
        <v>9</v>
      </c>
      <c r="AD150" s="36">
        <v>4</v>
      </c>
      <c r="AE150" s="36" t="s">
        <v>91</v>
      </c>
      <c r="AF150" s="36">
        <v>-13</v>
      </c>
      <c r="AG150" s="36">
        <v>4</v>
      </c>
      <c r="AH150" s="36" t="s">
        <v>97</v>
      </c>
      <c r="AI150" s="36">
        <v>3</v>
      </c>
      <c r="AJ150" s="36">
        <v>4</v>
      </c>
      <c r="AK150" s="36" t="s">
        <v>91</v>
      </c>
      <c r="AL150" s="36">
        <v>7</v>
      </c>
      <c r="AM150" s="36">
        <v>4</v>
      </c>
      <c r="AN150" s="36" t="s">
        <v>91</v>
      </c>
      <c r="AO150" s="36">
        <v>30</v>
      </c>
      <c r="AP150" s="36">
        <v>4</v>
      </c>
      <c r="AQ150" s="36" t="s">
        <v>91</v>
      </c>
      <c r="AR150" s="36">
        <v>19</v>
      </c>
      <c r="AS150" s="36">
        <v>4</v>
      </c>
      <c r="AT150" s="36" t="s">
        <v>91</v>
      </c>
      <c r="AU150" s="36">
        <v>-18</v>
      </c>
      <c r="AV150" s="36">
        <v>4</v>
      </c>
      <c r="AW150" s="36" t="s">
        <v>91</v>
      </c>
      <c r="AX150" s="36">
        <v>1</v>
      </c>
      <c r="AY150" s="36">
        <v>4</v>
      </c>
      <c r="AZ150" s="36" t="s">
        <v>91</v>
      </c>
      <c r="BA150" s="36">
        <v>11</v>
      </c>
      <c r="BB150" s="36">
        <v>4</v>
      </c>
      <c r="BC150" s="36" t="s">
        <v>91</v>
      </c>
      <c r="BD150" s="36">
        <v>3</v>
      </c>
      <c r="BE150" s="36">
        <v>4</v>
      </c>
      <c r="BF150" s="36" t="s">
        <v>91</v>
      </c>
      <c r="BG150" s="36">
        <v>14</v>
      </c>
      <c r="BH150" s="36">
        <v>4</v>
      </c>
      <c r="BI150" s="36" t="s">
        <v>91</v>
      </c>
      <c r="BJ150" s="36">
        <v>6</v>
      </c>
      <c r="BK150" s="36">
        <v>4</v>
      </c>
    </row>
    <row r="151" spans="1:63" x14ac:dyDescent="0.25">
      <c r="A151" s="36" t="s">
        <v>876</v>
      </c>
      <c r="B151" s="36">
        <v>-9</v>
      </c>
      <c r="C151" s="36">
        <v>1</v>
      </c>
      <c r="D151" s="36" t="s">
        <v>873</v>
      </c>
      <c r="E151" s="36">
        <v>10</v>
      </c>
      <c r="F151" s="36">
        <v>1</v>
      </c>
      <c r="G151" s="36" t="s">
        <v>873</v>
      </c>
      <c r="H151" s="36">
        <v>12</v>
      </c>
      <c r="I151" s="36">
        <v>1</v>
      </c>
      <c r="J151" s="36" t="s">
        <v>873</v>
      </c>
      <c r="K151" s="36">
        <v>11</v>
      </c>
      <c r="L151" s="36">
        <v>1</v>
      </c>
      <c r="M151" s="36" t="s">
        <v>873</v>
      </c>
      <c r="N151" s="36">
        <v>4</v>
      </c>
      <c r="O151" s="36">
        <v>1</v>
      </c>
      <c r="P151" s="36" t="s">
        <v>873</v>
      </c>
      <c r="Q151" s="36">
        <v>11</v>
      </c>
      <c r="R151" s="36">
        <v>1</v>
      </c>
      <c r="S151" s="36" t="s">
        <v>943</v>
      </c>
      <c r="T151" s="36">
        <v>1</v>
      </c>
      <c r="U151" s="36">
        <v>1</v>
      </c>
      <c r="V151" s="36" t="s">
        <v>943</v>
      </c>
      <c r="W151" s="36">
        <v>11</v>
      </c>
      <c r="X151" s="36">
        <v>1</v>
      </c>
      <c r="Y151" s="36" t="s">
        <v>943</v>
      </c>
      <c r="Z151" s="36">
        <v>2</v>
      </c>
      <c r="AA151" s="36">
        <v>1</v>
      </c>
      <c r="AB151" s="36" t="s">
        <v>628</v>
      </c>
      <c r="AC151" s="36">
        <v>-9</v>
      </c>
      <c r="AD151" s="36">
        <v>1</v>
      </c>
      <c r="AE151" s="36" t="s">
        <v>943</v>
      </c>
      <c r="AF151" s="36">
        <v>3</v>
      </c>
      <c r="AG151" s="36">
        <v>1</v>
      </c>
      <c r="AH151" s="36" t="s">
        <v>628</v>
      </c>
      <c r="AI151" s="36">
        <v>4</v>
      </c>
      <c r="AJ151" s="36">
        <v>1</v>
      </c>
      <c r="AK151" s="36" t="s">
        <v>628</v>
      </c>
      <c r="AL151" s="36">
        <v>0</v>
      </c>
      <c r="AM151" s="36">
        <v>1</v>
      </c>
      <c r="AN151" s="36" t="s">
        <v>873</v>
      </c>
      <c r="AO151" s="36">
        <v>-11</v>
      </c>
      <c r="AP151" s="36">
        <v>1</v>
      </c>
      <c r="AQ151" s="36" t="s">
        <v>873</v>
      </c>
      <c r="AR151" s="36">
        <v>5</v>
      </c>
      <c r="AS151" s="36">
        <v>1</v>
      </c>
      <c r="AT151" s="36" t="s">
        <v>628</v>
      </c>
      <c r="AU151" s="36">
        <v>-10</v>
      </c>
      <c r="AV151" s="36">
        <v>1</v>
      </c>
      <c r="AW151" s="36" t="s">
        <v>553</v>
      </c>
      <c r="AX151" s="36">
        <v>7</v>
      </c>
      <c r="AY151" s="36">
        <v>1</v>
      </c>
      <c r="AZ151" s="36" t="s">
        <v>553</v>
      </c>
      <c r="BA151" s="36">
        <v>-14</v>
      </c>
      <c r="BB151" s="36">
        <v>1</v>
      </c>
      <c r="BC151" s="36" t="s">
        <v>553</v>
      </c>
      <c r="BD151" s="36">
        <v>-4</v>
      </c>
      <c r="BE151" s="36">
        <v>1</v>
      </c>
      <c r="BF151" s="36" t="s">
        <v>553</v>
      </c>
      <c r="BG151" s="36">
        <v>2</v>
      </c>
      <c r="BH151" s="36">
        <v>1</v>
      </c>
      <c r="BI151" s="36" t="s">
        <v>553</v>
      </c>
      <c r="BJ151" s="36">
        <v>8</v>
      </c>
      <c r="BK151" s="36">
        <v>1</v>
      </c>
    </row>
    <row r="152" spans="1:63" x14ac:dyDescent="0.25">
      <c r="A152" s="36" t="s">
        <v>873</v>
      </c>
      <c r="B152" s="36">
        <v>-9</v>
      </c>
      <c r="C152" s="36">
        <v>2</v>
      </c>
      <c r="D152" s="36" t="s">
        <v>876</v>
      </c>
      <c r="E152" s="36">
        <v>10</v>
      </c>
      <c r="F152" s="36">
        <v>2</v>
      </c>
      <c r="G152" s="36" t="s">
        <v>553</v>
      </c>
      <c r="H152" s="36">
        <v>12</v>
      </c>
      <c r="I152" s="36">
        <v>2</v>
      </c>
      <c r="J152" s="36" t="s">
        <v>553</v>
      </c>
      <c r="K152" s="36">
        <v>11</v>
      </c>
      <c r="L152" s="36">
        <v>2</v>
      </c>
      <c r="M152" s="36" t="s">
        <v>553</v>
      </c>
      <c r="N152" s="36">
        <v>4</v>
      </c>
      <c r="O152" s="36">
        <v>2</v>
      </c>
      <c r="P152" s="36" t="s">
        <v>553</v>
      </c>
      <c r="Q152" s="36">
        <v>11</v>
      </c>
      <c r="R152" s="36">
        <v>2</v>
      </c>
      <c r="S152" s="36" t="s">
        <v>553</v>
      </c>
      <c r="T152" s="36">
        <v>1</v>
      </c>
      <c r="U152" s="36">
        <v>2</v>
      </c>
      <c r="V152" s="36" t="s">
        <v>553</v>
      </c>
      <c r="W152" s="36">
        <v>11</v>
      </c>
      <c r="X152" s="36">
        <v>2</v>
      </c>
      <c r="Y152" s="36" t="s">
        <v>553</v>
      </c>
      <c r="Z152" s="36">
        <v>2</v>
      </c>
      <c r="AA152" s="36">
        <v>2</v>
      </c>
      <c r="AB152" s="36" t="s">
        <v>553</v>
      </c>
      <c r="AC152" s="36">
        <v>-9</v>
      </c>
      <c r="AD152" s="36">
        <v>2</v>
      </c>
      <c r="AE152" s="36" t="s">
        <v>553</v>
      </c>
      <c r="AF152" s="36">
        <v>3</v>
      </c>
      <c r="AG152" s="36">
        <v>2</v>
      </c>
      <c r="AH152" s="36" t="s">
        <v>553</v>
      </c>
      <c r="AI152" s="36">
        <v>4</v>
      </c>
      <c r="AJ152" s="36">
        <v>2</v>
      </c>
      <c r="AK152" s="36" t="s">
        <v>126</v>
      </c>
      <c r="AL152" s="36">
        <v>0</v>
      </c>
      <c r="AM152" s="36">
        <v>2</v>
      </c>
      <c r="AN152" s="36" t="s">
        <v>553</v>
      </c>
      <c r="AO152" s="36">
        <v>-11</v>
      </c>
      <c r="AP152" s="36">
        <v>2</v>
      </c>
      <c r="AQ152" s="36" t="s">
        <v>553</v>
      </c>
      <c r="AR152" s="36">
        <v>5</v>
      </c>
      <c r="AS152" s="36">
        <v>2</v>
      </c>
      <c r="AT152" s="36" t="s">
        <v>553</v>
      </c>
      <c r="AU152" s="36">
        <v>-10</v>
      </c>
      <c r="AV152" s="36">
        <v>2</v>
      </c>
      <c r="AW152" s="36" t="s">
        <v>148</v>
      </c>
      <c r="AX152" s="36">
        <v>7</v>
      </c>
      <c r="AY152" s="36">
        <v>2</v>
      </c>
      <c r="AZ152" s="36" t="s">
        <v>873</v>
      </c>
      <c r="BA152" s="36">
        <v>-14</v>
      </c>
      <c r="BB152" s="36">
        <v>2</v>
      </c>
      <c r="BC152" s="36" t="s">
        <v>603</v>
      </c>
      <c r="BD152" s="36">
        <v>-4</v>
      </c>
      <c r="BE152" s="36">
        <v>2</v>
      </c>
      <c r="BF152" s="36" t="s">
        <v>603</v>
      </c>
      <c r="BG152" s="36">
        <v>2</v>
      </c>
      <c r="BH152" s="36">
        <v>2</v>
      </c>
      <c r="BI152" s="36" t="s">
        <v>873</v>
      </c>
      <c r="BJ152" s="36">
        <v>8</v>
      </c>
      <c r="BK152" s="36">
        <v>2</v>
      </c>
    </row>
    <row r="153" spans="1:63" x14ac:dyDescent="0.25">
      <c r="A153" s="36" t="s">
        <v>148</v>
      </c>
      <c r="B153" s="36">
        <v>-9</v>
      </c>
      <c r="C153" s="36">
        <v>3</v>
      </c>
      <c r="D153" s="36" t="s">
        <v>148</v>
      </c>
      <c r="E153" s="36">
        <v>10</v>
      </c>
      <c r="F153" s="36">
        <v>3</v>
      </c>
      <c r="G153" s="36" t="s">
        <v>148</v>
      </c>
      <c r="H153" s="36">
        <v>12</v>
      </c>
      <c r="I153" s="36">
        <v>3</v>
      </c>
      <c r="J153" s="36" t="s">
        <v>148</v>
      </c>
      <c r="K153" s="36">
        <v>11</v>
      </c>
      <c r="L153" s="36">
        <v>3</v>
      </c>
      <c r="M153" s="36" t="s">
        <v>148</v>
      </c>
      <c r="N153" s="36">
        <v>4</v>
      </c>
      <c r="O153" s="36">
        <v>3</v>
      </c>
      <c r="P153" s="36" t="s">
        <v>148</v>
      </c>
      <c r="Q153" s="36">
        <v>11</v>
      </c>
      <c r="R153" s="36">
        <v>3</v>
      </c>
      <c r="S153" s="36" t="s">
        <v>148</v>
      </c>
      <c r="T153" s="36">
        <v>1</v>
      </c>
      <c r="U153" s="36">
        <v>3</v>
      </c>
      <c r="V153" s="36" t="s">
        <v>148</v>
      </c>
      <c r="W153" s="36">
        <v>11</v>
      </c>
      <c r="X153" s="36">
        <v>3</v>
      </c>
      <c r="Y153" s="36" t="s">
        <v>148</v>
      </c>
      <c r="Z153" s="36">
        <v>2</v>
      </c>
      <c r="AA153" s="36">
        <v>3</v>
      </c>
      <c r="AB153" s="36" t="s">
        <v>148</v>
      </c>
      <c r="AC153" s="36">
        <v>-9</v>
      </c>
      <c r="AD153" s="36">
        <v>3</v>
      </c>
      <c r="AE153" s="36" t="s">
        <v>148</v>
      </c>
      <c r="AF153" s="36">
        <v>3</v>
      </c>
      <c r="AG153" s="36">
        <v>3</v>
      </c>
      <c r="AH153" s="36" t="s">
        <v>148</v>
      </c>
      <c r="AI153" s="36">
        <v>4</v>
      </c>
      <c r="AJ153" s="36">
        <v>3</v>
      </c>
      <c r="AK153" s="36" t="s">
        <v>148</v>
      </c>
      <c r="AL153" s="36">
        <v>0</v>
      </c>
      <c r="AM153" s="36">
        <v>3</v>
      </c>
      <c r="AN153" s="36" t="s">
        <v>148</v>
      </c>
      <c r="AO153" s="36">
        <v>-11</v>
      </c>
      <c r="AP153" s="36">
        <v>3</v>
      </c>
      <c r="AQ153" s="36" t="s">
        <v>148</v>
      </c>
      <c r="AR153" s="36">
        <v>5</v>
      </c>
      <c r="AS153" s="36">
        <v>3</v>
      </c>
      <c r="AT153" s="36" t="s">
        <v>148</v>
      </c>
      <c r="AU153" s="36">
        <v>-10</v>
      </c>
      <c r="AV153" s="36">
        <v>3</v>
      </c>
      <c r="AW153" s="36" t="s">
        <v>395</v>
      </c>
      <c r="AX153" s="36">
        <v>7</v>
      </c>
      <c r="AY153" s="36">
        <v>3</v>
      </c>
      <c r="AZ153" s="36" t="s">
        <v>148</v>
      </c>
      <c r="BA153" s="36">
        <v>-14</v>
      </c>
      <c r="BB153" s="36">
        <v>3</v>
      </c>
      <c r="BC153" s="36" t="s">
        <v>148</v>
      </c>
      <c r="BD153" s="36">
        <v>-4</v>
      </c>
      <c r="BE153" s="36">
        <v>3</v>
      </c>
      <c r="BF153" s="36" t="s">
        <v>148</v>
      </c>
      <c r="BG153" s="36">
        <v>2</v>
      </c>
      <c r="BH153" s="36">
        <v>3</v>
      </c>
      <c r="BI153" s="36" t="s">
        <v>148</v>
      </c>
      <c r="BJ153" s="36">
        <v>8</v>
      </c>
      <c r="BK153" s="36">
        <v>3</v>
      </c>
    </row>
    <row r="154" spans="1:63" x14ac:dyDescent="0.25">
      <c r="A154" s="36" t="s">
        <v>71</v>
      </c>
      <c r="B154" s="36">
        <v>-9</v>
      </c>
      <c r="C154" s="36">
        <v>4</v>
      </c>
      <c r="D154" s="36" t="s">
        <v>71</v>
      </c>
      <c r="E154" s="36">
        <v>10</v>
      </c>
      <c r="F154" s="36">
        <v>4</v>
      </c>
      <c r="G154" s="36" t="s">
        <v>71</v>
      </c>
      <c r="H154" s="36">
        <v>12</v>
      </c>
      <c r="I154" s="36">
        <v>4</v>
      </c>
      <c r="J154" s="36" t="s">
        <v>71</v>
      </c>
      <c r="K154" s="36">
        <v>11</v>
      </c>
      <c r="L154" s="36">
        <v>4</v>
      </c>
      <c r="M154" s="36" t="s">
        <v>71</v>
      </c>
      <c r="N154" s="36">
        <v>4</v>
      </c>
      <c r="O154" s="36">
        <v>4</v>
      </c>
      <c r="P154" s="36" t="s">
        <v>71</v>
      </c>
      <c r="Q154" s="36">
        <v>11</v>
      </c>
      <c r="R154" s="36">
        <v>4</v>
      </c>
      <c r="S154" s="36" t="s">
        <v>71</v>
      </c>
      <c r="T154" s="36">
        <v>1</v>
      </c>
      <c r="U154" s="36">
        <v>4</v>
      </c>
      <c r="V154" s="36" t="s">
        <v>71</v>
      </c>
      <c r="W154" s="36">
        <v>11</v>
      </c>
      <c r="X154" s="36">
        <v>4</v>
      </c>
      <c r="Y154" s="36" t="s">
        <v>71</v>
      </c>
      <c r="Z154" s="36">
        <v>2</v>
      </c>
      <c r="AA154" s="36">
        <v>4</v>
      </c>
      <c r="AB154" s="36" t="s">
        <v>71</v>
      </c>
      <c r="AC154" s="36">
        <v>-9</v>
      </c>
      <c r="AD154" s="36">
        <v>4</v>
      </c>
      <c r="AE154" s="36" t="s">
        <v>71</v>
      </c>
      <c r="AF154" s="36">
        <v>3</v>
      </c>
      <c r="AG154" s="36">
        <v>4</v>
      </c>
      <c r="AH154" s="36" t="s">
        <v>71</v>
      </c>
      <c r="AI154" s="36">
        <v>4</v>
      </c>
      <c r="AJ154" s="36">
        <v>4</v>
      </c>
      <c r="AK154" s="36" t="s">
        <v>71</v>
      </c>
      <c r="AL154" s="36">
        <v>0</v>
      </c>
      <c r="AM154" s="36">
        <v>4</v>
      </c>
      <c r="AN154" s="36" t="s">
        <v>71</v>
      </c>
      <c r="AO154" s="36">
        <v>-11</v>
      </c>
      <c r="AP154" s="36">
        <v>4</v>
      </c>
      <c r="AQ154" s="36" t="s">
        <v>71</v>
      </c>
      <c r="AR154" s="36">
        <v>5</v>
      </c>
      <c r="AS154" s="36">
        <v>4</v>
      </c>
      <c r="AT154" s="36" t="s">
        <v>71</v>
      </c>
      <c r="AU154" s="36">
        <v>-10</v>
      </c>
      <c r="AV154" s="36">
        <v>4</v>
      </c>
      <c r="AW154" s="36" t="s">
        <v>71</v>
      </c>
      <c r="AX154" s="36">
        <v>7</v>
      </c>
      <c r="AY154" s="36">
        <v>4</v>
      </c>
      <c r="AZ154" s="36" t="s">
        <v>71</v>
      </c>
      <c r="BA154" s="36">
        <v>-14</v>
      </c>
      <c r="BB154" s="36">
        <v>4</v>
      </c>
      <c r="BC154" s="36" t="s">
        <v>71</v>
      </c>
      <c r="BD154" s="36">
        <v>-4</v>
      </c>
      <c r="BE154" s="36">
        <v>4</v>
      </c>
      <c r="BF154" s="36" t="s">
        <v>71</v>
      </c>
      <c r="BG154" s="36">
        <v>2</v>
      </c>
      <c r="BH154" s="36">
        <v>4</v>
      </c>
      <c r="BI154" s="36" t="s">
        <v>71</v>
      </c>
      <c r="BJ154" s="36">
        <v>8</v>
      </c>
      <c r="BK154" s="36">
        <v>4</v>
      </c>
    </row>
    <row r="155" spans="1:63" x14ac:dyDescent="0.25">
      <c r="A155" s="36" t="s">
        <v>877</v>
      </c>
      <c r="B155" s="36">
        <v>5</v>
      </c>
      <c r="C155" s="36">
        <v>1</v>
      </c>
      <c r="D155" s="36" t="s">
        <v>115</v>
      </c>
      <c r="E155" s="36">
        <v>9</v>
      </c>
      <c r="F155" s="36">
        <v>1</v>
      </c>
      <c r="G155" s="36" t="s">
        <v>724</v>
      </c>
      <c r="H155" s="36">
        <v>7</v>
      </c>
      <c r="I155" s="36">
        <v>1</v>
      </c>
      <c r="J155" s="36" t="s">
        <v>724</v>
      </c>
      <c r="K155" s="36">
        <v>14</v>
      </c>
      <c r="L155" s="36">
        <v>1</v>
      </c>
      <c r="M155" s="36" t="s">
        <v>724</v>
      </c>
      <c r="N155" s="36">
        <v>-5</v>
      </c>
      <c r="O155" s="36">
        <v>1</v>
      </c>
      <c r="P155" s="36" t="s">
        <v>724</v>
      </c>
      <c r="Q155" s="36">
        <v>8</v>
      </c>
      <c r="R155" s="36">
        <v>1</v>
      </c>
      <c r="S155" s="36" t="s">
        <v>724</v>
      </c>
      <c r="T155" s="36">
        <v>16</v>
      </c>
      <c r="U155" s="36">
        <v>1</v>
      </c>
      <c r="V155" s="36" t="s">
        <v>724</v>
      </c>
      <c r="W155" s="36">
        <v>-18</v>
      </c>
      <c r="X155" s="36">
        <v>1</v>
      </c>
      <c r="Y155" s="36" t="s">
        <v>724</v>
      </c>
      <c r="Z155" s="36">
        <v>7</v>
      </c>
      <c r="AA155" s="36">
        <v>1</v>
      </c>
      <c r="AB155" s="36" t="s">
        <v>724</v>
      </c>
      <c r="AC155" s="36">
        <v>0</v>
      </c>
      <c r="AD155" s="36">
        <v>1</v>
      </c>
      <c r="AE155" s="36" t="s">
        <v>724</v>
      </c>
      <c r="AF155" s="36">
        <v>-4</v>
      </c>
      <c r="AG155" s="36">
        <v>1</v>
      </c>
      <c r="AH155" s="36" t="s">
        <v>724</v>
      </c>
      <c r="AI155" s="36">
        <v>29</v>
      </c>
      <c r="AJ155" s="36">
        <v>1</v>
      </c>
      <c r="AK155" s="36" t="s">
        <v>724</v>
      </c>
      <c r="AL155" s="36">
        <v>-7</v>
      </c>
      <c r="AM155" s="36">
        <v>1</v>
      </c>
      <c r="AN155" s="36" t="s">
        <v>724</v>
      </c>
      <c r="AO155" s="36">
        <v>23</v>
      </c>
      <c r="AP155" s="36">
        <v>1</v>
      </c>
      <c r="AQ155" s="36" t="s">
        <v>724</v>
      </c>
      <c r="AR155" s="36">
        <v>8</v>
      </c>
      <c r="AS155" s="36">
        <v>1</v>
      </c>
      <c r="AT155" s="36" t="s">
        <v>877</v>
      </c>
      <c r="AU155" s="36">
        <v>2</v>
      </c>
      <c r="AV155" s="36">
        <v>1</v>
      </c>
      <c r="AW155" s="36" t="s">
        <v>724</v>
      </c>
      <c r="AX155" s="36">
        <v>6</v>
      </c>
      <c r="AY155" s="36">
        <v>1</v>
      </c>
      <c r="AZ155" s="36" t="s">
        <v>724</v>
      </c>
      <c r="BA155" s="36">
        <v>10</v>
      </c>
      <c r="BB155" s="36">
        <v>1</v>
      </c>
      <c r="BC155" s="36" t="s">
        <v>724</v>
      </c>
      <c r="BD155" s="36">
        <v>10</v>
      </c>
      <c r="BE155" s="36">
        <v>1</v>
      </c>
      <c r="BF155" s="36" t="s">
        <v>724</v>
      </c>
      <c r="BG155" s="36">
        <v>-2</v>
      </c>
      <c r="BH155" s="36">
        <v>1</v>
      </c>
      <c r="BI155" s="36" t="s">
        <v>724</v>
      </c>
      <c r="BJ155" s="36">
        <v>-8</v>
      </c>
      <c r="BK155" s="36">
        <v>1</v>
      </c>
    </row>
    <row r="156" spans="1:63" x14ac:dyDescent="0.25">
      <c r="A156" s="36" t="s">
        <v>298</v>
      </c>
      <c r="B156" s="36">
        <v>5</v>
      </c>
      <c r="C156" s="36">
        <v>2</v>
      </c>
      <c r="D156" s="36" t="s">
        <v>877</v>
      </c>
      <c r="E156" s="36">
        <v>9</v>
      </c>
      <c r="F156" s="36">
        <v>2</v>
      </c>
      <c r="G156" s="36" t="s">
        <v>877</v>
      </c>
      <c r="H156" s="36">
        <v>7</v>
      </c>
      <c r="I156" s="36">
        <v>2</v>
      </c>
      <c r="J156" s="36" t="s">
        <v>877</v>
      </c>
      <c r="K156" s="36">
        <v>14</v>
      </c>
      <c r="L156" s="36">
        <v>2</v>
      </c>
      <c r="M156" s="36" t="s">
        <v>877</v>
      </c>
      <c r="N156" s="36">
        <v>-5</v>
      </c>
      <c r="O156" s="36">
        <v>2</v>
      </c>
      <c r="P156" s="36" t="s">
        <v>877</v>
      </c>
      <c r="Q156" s="36">
        <v>8</v>
      </c>
      <c r="R156" s="36">
        <v>2</v>
      </c>
      <c r="S156" s="36" t="s">
        <v>877</v>
      </c>
      <c r="T156" s="36">
        <v>16</v>
      </c>
      <c r="U156" s="36">
        <v>2</v>
      </c>
      <c r="V156" s="36" t="s">
        <v>877</v>
      </c>
      <c r="W156" s="36">
        <v>-18</v>
      </c>
      <c r="X156" s="36">
        <v>2</v>
      </c>
      <c r="Y156" s="36" t="s">
        <v>877</v>
      </c>
      <c r="Z156" s="36">
        <v>7</v>
      </c>
      <c r="AA156" s="36">
        <v>2</v>
      </c>
      <c r="AB156" s="36" t="s">
        <v>877</v>
      </c>
      <c r="AC156" s="36">
        <v>0</v>
      </c>
      <c r="AD156" s="36">
        <v>2</v>
      </c>
      <c r="AE156" s="36" t="s">
        <v>877</v>
      </c>
      <c r="AF156" s="36">
        <v>-4</v>
      </c>
      <c r="AG156" s="36">
        <v>2</v>
      </c>
      <c r="AH156" s="36" t="s">
        <v>154</v>
      </c>
      <c r="AI156" s="36">
        <v>29</v>
      </c>
      <c r="AJ156" s="36">
        <v>2</v>
      </c>
      <c r="AK156" s="36" t="s">
        <v>877</v>
      </c>
      <c r="AL156" s="36">
        <v>-7</v>
      </c>
      <c r="AM156" s="36">
        <v>2</v>
      </c>
      <c r="AN156" s="36" t="s">
        <v>877</v>
      </c>
      <c r="AO156" s="36">
        <v>23</v>
      </c>
      <c r="AP156" s="36">
        <v>2</v>
      </c>
      <c r="AQ156" s="36" t="s">
        <v>877</v>
      </c>
      <c r="AR156" s="36">
        <v>8</v>
      </c>
      <c r="AS156" s="36">
        <v>2</v>
      </c>
      <c r="AT156" s="36" t="s">
        <v>154</v>
      </c>
      <c r="AU156" s="36">
        <v>2</v>
      </c>
      <c r="AV156" s="36">
        <v>2</v>
      </c>
      <c r="AW156" s="36" t="s">
        <v>877</v>
      </c>
      <c r="AX156" s="36">
        <v>6</v>
      </c>
      <c r="AY156" s="36">
        <v>2</v>
      </c>
      <c r="AZ156" s="36" t="s">
        <v>877</v>
      </c>
      <c r="BA156" s="36">
        <v>10</v>
      </c>
      <c r="BB156" s="36">
        <v>2</v>
      </c>
      <c r="BC156" s="36" t="s">
        <v>877</v>
      </c>
      <c r="BD156" s="36">
        <v>10</v>
      </c>
      <c r="BE156" s="36">
        <v>2</v>
      </c>
      <c r="BF156" s="36" t="s">
        <v>877</v>
      </c>
      <c r="BG156" s="36">
        <v>-2</v>
      </c>
      <c r="BH156" s="36">
        <v>2</v>
      </c>
      <c r="BI156" s="36" t="s">
        <v>877</v>
      </c>
      <c r="BJ156" s="36">
        <v>-8</v>
      </c>
      <c r="BK156" s="36">
        <v>2</v>
      </c>
    </row>
    <row r="157" spans="1:63" x14ac:dyDescent="0.25">
      <c r="A157" s="36" t="s">
        <v>603</v>
      </c>
      <c r="B157" s="36">
        <v>5</v>
      </c>
      <c r="C157" s="36">
        <v>3</v>
      </c>
      <c r="D157" s="36" t="s">
        <v>54</v>
      </c>
      <c r="E157" s="36">
        <v>9</v>
      </c>
      <c r="F157" s="36">
        <v>3</v>
      </c>
      <c r="G157" s="36" t="s">
        <v>603</v>
      </c>
      <c r="H157" s="36">
        <v>7</v>
      </c>
      <c r="I157" s="36">
        <v>3</v>
      </c>
      <c r="J157" s="36" t="s">
        <v>603</v>
      </c>
      <c r="K157" s="36">
        <v>14</v>
      </c>
      <c r="L157" s="36">
        <v>3</v>
      </c>
      <c r="M157" s="36" t="s">
        <v>603</v>
      </c>
      <c r="N157" s="36">
        <v>-5</v>
      </c>
      <c r="O157" s="36">
        <v>3</v>
      </c>
      <c r="P157" s="36" t="s">
        <v>603</v>
      </c>
      <c r="Q157" s="36">
        <v>8</v>
      </c>
      <c r="R157" s="36">
        <v>3</v>
      </c>
      <c r="S157" s="36" t="s">
        <v>942</v>
      </c>
      <c r="T157" s="36">
        <v>16</v>
      </c>
      <c r="U157" s="36">
        <v>3</v>
      </c>
      <c r="V157" s="36" t="s">
        <v>942</v>
      </c>
      <c r="W157" s="36">
        <v>-18</v>
      </c>
      <c r="X157" s="36">
        <v>3</v>
      </c>
      <c r="Y157" s="36" t="s">
        <v>603</v>
      </c>
      <c r="Z157" s="36">
        <v>7</v>
      </c>
      <c r="AA157" s="36">
        <v>3</v>
      </c>
      <c r="AB157" s="36" t="s">
        <v>943</v>
      </c>
      <c r="AC157" s="36">
        <v>0</v>
      </c>
      <c r="AD157" s="36">
        <v>3</v>
      </c>
      <c r="AE157" s="36" t="s">
        <v>603</v>
      </c>
      <c r="AF157" s="36">
        <v>-4</v>
      </c>
      <c r="AG157" s="36">
        <v>3</v>
      </c>
      <c r="AH157" s="36" t="s">
        <v>345</v>
      </c>
      <c r="AI157" s="36">
        <v>29</v>
      </c>
      <c r="AJ157" s="36">
        <v>3</v>
      </c>
      <c r="AK157" s="36" t="s">
        <v>943</v>
      </c>
      <c r="AL157" s="36">
        <v>-7</v>
      </c>
      <c r="AM157" s="36">
        <v>3</v>
      </c>
      <c r="AN157" s="36" t="s">
        <v>157</v>
      </c>
      <c r="AO157" s="36">
        <v>23</v>
      </c>
      <c r="AP157" s="36">
        <v>3</v>
      </c>
      <c r="AQ157" s="36" t="s">
        <v>157</v>
      </c>
      <c r="AR157" s="36">
        <v>8</v>
      </c>
      <c r="AS157" s="36">
        <v>3</v>
      </c>
      <c r="AT157" s="36" t="s">
        <v>157</v>
      </c>
      <c r="AU157" s="36">
        <v>2</v>
      </c>
      <c r="AV157" s="36">
        <v>3</v>
      </c>
      <c r="AW157" s="36" t="s">
        <v>157</v>
      </c>
      <c r="AX157" s="36">
        <v>6</v>
      </c>
      <c r="AY157" s="36">
        <v>3</v>
      </c>
      <c r="AZ157" s="36" t="s">
        <v>157</v>
      </c>
      <c r="BA157" s="36">
        <v>10</v>
      </c>
      <c r="BB157" s="36">
        <v>3</v>
      </c>
      <c r="BC157" s="36" t="s">
        <v>157</v>
      </c>
      <c r="BD157" s="36">
        <v>10</v>
      </c>
      <c r="BE157" s="36">
        <v>3</v>
      </c>
      <c r="BF157" s="36" t="s">
        <v>157</v>
      </c>
      <c r="BG157" s="36">
        <v>-2</v>
      </c>
      <c r="BH157" s="36">
        <v>3</v>
      </c>
      <c r="BI157" s="36" t="s">
        <v>157</v>
      </c>
      <c r="BJ157" s="36">
        <v>-8</v>
      </c>
      <c r="BK157" s="36">
        <v>3</v>
      </c>
    </row>
    <row r="158" spans="1:63" x14ac:dyDescent="0.25">
      <c r="A158" s="36" t="s">
        <v>18</v>
      </c>
      <c r="B158" s="36">
        <v>5</v>
      </c>
      <c r="C158" s="36">
        <v>4</v>
      </c>
      <c r="D158" s="36" t="s">
        <v>18</v>
      </c>
      <c r="E158" s="36">
        <v>9</v>
      </c>
      <c r="F158" s="36">
        <v>4</v>
      </c>
      <c r="G158" s="36" t="s">
        <v>18</v>
      </c>
      <c r="H158" s="36">
        <v>7</v>
      </c>
      <c r="I158" s="36">
        <v>4</v>
      </c>
      <c r="J158" s="36" t="s">
        <v>18</v>
      </c>
      <c r="K158" s="36">
        <v>14</v>
      </c>
      <c r="L158" s="36">
        <v>4</v>
      </c>
      <c r="M158" s="36" t="s">
        <v>18</v>
      </c>
      <c r="N158" s="36">
        <v>-5</v>
      </c>
      <c r="O158" s="36">
        <v>4</v>
      </c>
      <c r="P158" s="36" t="s">
        <v>18</v>
      </c>
      <c r="Q158" s="36">
        <v>8</v>
      </c>
      <c r="R158" s="36">
        <v>4</v>
      </c>
      <c r="S158" s="36" t="s">
        <v>18</v>
      </c>
      <c r="T158" s="36">
        <v>16</v>
      </c>
      <c r="U158" s="36">
        <v>4</v>
      </c>
      <c r="V158" s="36" t="s">
        <v>18</v>
      </c>
      <c r="W158" s="36">
        <v>-18</v>
      </c>
      <c r="X158" s="36">
        <v>4</v>
      </c>
      <c r="Y158" s="36" t="s">
        <v>18</v>
      </c>
      <c r="Z158" s="36">
        <v>7</v>
      </c>
      <c r="AA158" s="36">
        <v>4</v>
      </c>
      <c r="AB158" s="36" t="s">
        <v>18</v>
      </c>
      <c r="AC158" s="36">
        <v>0</v>
      </c>
      <c r="AD158" s="36">
        <v>4</v>
      </c>
      <c r="AE158" s="36" t="s">
        <v>18</v>
      </c>
      <c r="AF158" s="36">
        <v>-4</v>
      </c>
      <c r="AG158" s="36">
        <v>4</v>
      </c>
      <c r="AH158" s="36" t="s">
        <v>18</v>
      </c>
      <c r="AI158" s="36">
        <v>29</v>
      </c>
      <c r="AJ158" s="36">
        <v>4</v>
      </c>
      <c r="AK158" s="36" t="s">
        <v>18</v>
      </c>
      <c r="AL158" s="36">
        <v>-7</v>
      </c>
      <c r="AM158" s="36">
        <v>4</v>
      </c>
      <c r="AN158" s="36" t="s">
        <v>18</v>
      </c>
      <c r="AO158" s="36">
        <v>23</v>
      </c>
      <c r="AP158" s="36">
        <v>4</v>
      </c>
      <c r="AQ158" s="36" t="s">
        <v>18</v>
      </c>
      <c r="AR158" s="36">
        <v>8</v>
      </c>
      <c r="AS158" s="36">
        <v>4</v>
      </c>
      <c r="AT158" s="36" t="s">
        <v>18</v>
      </c>
      <c r="AU158" s="36">
        <v>2</v>
      </c>
      <c r="AV158" s="36">
        <v>4</v>
      </c>
      <c r="AW158" s="36" t="s">
        <v>18</v>
      </c>
      <c r="AX158" s="36">
        <v>6</v>
      </c>
      <c r="AY158" s="36">
        <v>4</v>
      </c>
      <c r="AZ158" s="36" t="s">
        <v>18</v>
      </c>
      <c r="BA158" s="36">
        <v>10</v>
      </c>
      <c r="BB158" s="36">
        <v>4</v>
      </c>
      <c r="BC158" s="36" t="s">
        <v>18</v>
      </c>
      <c r="BD158" s="36">
        <v>10</v>
      </c>
      <c r="BE158" s="36">
        <v>4</v>
      </c>
      <c r="BF158" s="36" t="s">
        <v>18</v>
      </c>
      <c r="BG158" s="36">
        <v>-2</v>
      </c>
      <c r="BH158" s="36">
        <v>4</v>
      </c>
      <c r="BI158" s="36" t="s">
        <v>18</v>
      </c>
      <c r="BJ158" s="36">
        <v>-8</v>
      </c>
      <c r="BK158" s="36">
        <v>4</v>
      </c>
    </row>
    <row r="159" spans="1:63" x14ac:dyDescent="0.25">
      <c r="A159" s="36" t="s">
        <v>724</v>
      </c>
      <c r="B159" s="36">
        <v>0</v>
      </c>
      <c r="C159" s="36">
        <v>1</v>
      </c>
      <c r="D159" s="36" t="s">
        <v>724</v>
      </c>
      <c r="E159" s="36">
        <v>-4</v>
      </c>
      <c r="F159" s="36">
        <v>1</v>
      </c>
      <c r="G159" s="36" t="s">
        <v>115</v>
      </c>
      <c r="H159" s="36">
        <v>-6</v>
      </c>
      <c r="I159" s="36">
        <v>1</v>
      </c>
      <c r="J159" s="36" t="s">
        <v>115</v>
      </c>
      <c r="K159" s="36">
        <v>33</v>
      </c>
      <c r="L159" s="36">
        <v>1</v>
      </c>
      <c r="M159" s="36" t="s">
        <v>115</v>
      </c>
      <c r="N159" s="36">
        <v>6</v>
      </c>
      <c r="O159" s="36">
        <v>1</v>
      </c>
      <c r="P159" s="36" t="s">
        <v>115</v>
      </c>
      <c r="Q159" s="36">
        <v>11</v>
      </c>
      <c r="R159" s="36">
        <v>1</v>
      </c>
      <c r="S159" s="36" t="s">
        <v>115</v>
      </c>
      <c r="T159" s="36">
        <v>0</v>
      </c>
      <c r="U159" s="36">
        <v>1</v>
      </c>
      <c r="V159" s="36" t="s">
        <v>115</v>
      </c>
      <c r="W159" s="36">
        <v>-2</v>
      </c>
      <c r="X159" s="36">
        <v>1</v>
      </c>
      <c r="Y159" s="36" t="s">
        <v>115</v>
      </c>
      <c r="Z159" s="36">
        <v>-4</v>
      </c>
      <c r="AA159" s="36">
        <v>1</v>
      </c>
      <c r="AB159" s="36" t="s">
        <v>115</v>
      </c>
      <c r="AC159" s="36">
        <v>11</v>
      </c>
      <c r="AD159" s="36">
        <v>1</v>
      </c>
      <c r="AE159" s="36" t="s">
        <v>115</v>
      </c>
      <c r="AF159" s="36">
        <v>0</v>
      </c>
      <c r="AG159" s="36">
        <v>1</v>
      </c>
      <c r="AH159" s="36" t="s">
        <v>115</v>
      </c>
      <c r="AI159" s="36">
        <v>-7</v>
      </c>
      <c r="AJ159" s="36">
        <v>1</v>
      </c>
      <c r="AK159" s="36" t="s">
        <v>115</v>
      </c>
      <c r="AL159" s="36">
        <v>-4</v>
      </c>
      <c r="AM159" s="36">
        <v>1</v>
      </c>
      <c r="AN159" s="36" t="s">
        <v>115</v>
      </c>
      <c r="AO159" s="36">
        <v>11</v>
      </c>
      <c r="AP159" s="36">
        <v>1</v>
      </c>
      <c r="AQ159" s="36" t="s">
        <v>115</v>
      </c>
      <c r="AR159" s="36">
        <v>7</v>
      </c>
      <c r="AS159" s="36">
        <v>1</v>
      </c>
      <c r="AT159" s="36" t="s">
        <v>115</v>
      </c>
      <c r="AU159" s="36">
        <v>2</v>
      </c>
      <c r="AV159" s="36">
        <v>1</v>
      </c>
      <c r="AW159" s="36" t="s">
        <v>115</v>
      </c>
      <c r="AX159" s="36">
        <v>-29</v>
      </c>
      <c r="AY159" s="36">
        <v>1</v>
      </c>
      <c r="AZ159" s="36" t="s">
        <v>115</v>
      </c>
      <c r="BA159" s="36">
        <v>45</v>
      </c>
      <c r="BB159" s="36">
        <v>1</v>
      </c>
      <c r="BC159" s="36" t="s">
        <v>115</v>
      </c>
      <c r="BD159" s="36">
        <v>-11</v>
      </c>
      <c r="BE159" s="36">
        <v>1</v>
      </c>
      <c r="BF159" s="36" t="s">
        <v>115</v>
      </c>
      <c r="BG159" s="36">
        <v>7</v>
      </c>
      <c r="BH159" s="36">
        <v>1</v>
      </c>
      <c r="BI159" s="36" t="s">
        <v>115</v>
      </c>
      <c r="BJ159" s="36">
        <v>0</v>
      </c>
      <c r="BK159" s="36">
        <v>1</v>
      </c>
    </row>
    <row r="160" spans="1:63" x14ac:dyDescent="0.25">
      <c r="A160" s="36" t="s">
        <v>115</v>
      </c>
      <c r="B160" s="36">
        <v>0</v>
      </c>
      <c r="C160" s="36">
        <v>2</v>
      </c>
      <c r="D160" s="36" t="s">
        <v>553</v>
      </c>
      <c r="E160" s="36">
        <v>-4</v>
      </c>
      <c r="F160" s="36">
        <v>2</v>
      </c>
      <c r="G160" s="36" t="s">
        <v>298</v>
      </c>
      <c r="H160" s="36">
        <v>-6</v>
      </c>
      <c r="I160" s="36">
        <v>2</v>
      </c>
      <c r="J160" s="36" t="s">
        <v>126</v>
      </c>
      <c r="K160" s="36">
        <v>33</v>
      </c>
      <c r="L160" s="36">
        <v>2</v>
      </c>
      <c r="M160" s="36" t="s">
        <v>298</v>
      </c>
      <c r="N160" s="36">
        <v>6</v>
      </c>
      <c r="O160" s="36">
        <v>2</v>
      </c>
      <c r="P160" s="36" t="s">
        <v>298</v>
      </c>
      <c r="Q160" s="36">
        <v>11</v>
      </c>
      <c r="R160" s="36">
        <v>2</v>
      </c>
      <c r="S160" s="36" t="s">
        <v>298</v>
      </c>
      <c r="T160" s="36">
        <v>0</v>
      </c>
      <c r="U160" s="36">
        <v>2</v>
      </c>
      <c r="V160" s="36" t="s">
        <v>298</v>
      </c>
      <c r="W160" s="36">
        <v>-2</v>
      </c>
      <c r="X160" s="36">
        <v>2</v>
      </c>
      <c r="Y160" s="36" t="s">
        <v>942</v>
      </c>
      <c r="Z160" s="36">
        <v>-4</v>
      </c>
      <c r="AA160" s="36">
        <v>2</v>
      </c>
      <c r="AB160" s="36" t="s">
        <v>298</v>
      </c>
      <c r="AC160" s="36">
        <v>11</v>
      </c>
      <c r="AD160" s="36">
        <v>2</v>
      </c>
      <c r="AE160" s="36" t="s">
        <v>126</v>
      </c>
      <c r="AF160" s="36">
        <v>0</v>
      </c>
      <c r="AG160" s="36">
        <v>2</v>
      </c>
      <c r="AH160" s="36" t="s">
        <v>942</v>
      </c>
      <c r="AI160" s="36">
        <v>-7</v>
      </c>
      <c r="AJ160" s="36">
        <v>2</v>
      </c>
      <c r="AK160" s="36" t="s">
        <v>942</v>
      </c>
      <c r="AL160" s="36">
        <v>-4</v>
      </c>
      <c r="AM160" s="36">
        <v>2</v>
      </c>
      <c r="AN160" s="36" t="s">
        <v>126</v>
      </c>
      <c r="AO160" s="36">
        <v>11</v>
      </c>
      <c r="AP160" s="36">
        <v>2</v>
      </c>
      <c r="AQ160" s="36" t="s">
        <v>126</v>
      </c>
      <c r="AR160" s="36">
        <v>7</v>
      </c>
      <c r="AS160" s="36">
        <v>2</v>
      </c>
      <c r="AT160" s="36" t="s">
        <v>126</v>
      </c>
      <c r="AU160" s="36">
        <v>2</v>
      </c>
      <c r="AV160" s="36">
        <v>2</v>
      </c>
      <c r="AW160" s="36" t="s">
        <v>345</v>
      </c>
      <c r="AX160" s="36">
        <v>-29</v>
      </c>
      <c r="AY160" s="36">
        <v>2</v>
      </c>
      <c r="AZ160" s="36" t="s">
        <v>126</v>
      </c>
      <c r="BA160" s="36">
        <v>45</v>
      </c>
      <c r="BB160" s="36">
        <v>2</v>
      </c>
      <c r="BC160" s="36" t="s">
        <v>126</v>
      </c>
      <c r="BD160" s="36">
        <v>-11</v>
      </c>
      <c r="BE160" s="36">
        <v>2</v>
      </c>
      <c r="BF160" s="36" t="s">
        <v>126</v>
      </c>
      <c r="BG160" s="36">
        <v>7</v>
      </c>
      <c r="BH160" s="36">
        <v>2</v>
      </c>
      <c r="BI160" s="36" t="s">
        <v>126</v>
      </c>
      <c r="BJ160" s="36">
        <v>0</v>
      </c>
      <c r="BK160" s="36">
        <v>2</v>
      </c>
    </row>
    <row r="161" spans="1:63" x14ac:dyDescent="0.25">
      <c r="A161" s="36" t="s">
        <v>553</v>
      </c>
      <c r="B161" s="36">
        <v>0</v>
      </c>
      <c r="C161" s="36">
        <v>3</v>
      </c>
      <c r="D161" s="36" t="s">
        <v>126</v>
      </c>
      <c r="E161" s="36">
        <v>-4</v>
      </c>
      <c r="F161" s="36">
        <v>3</v>
      </c>
      <c r="G161" s="36" t="s">
        <v>126</v>
      </c>
      <c r="H161" s="36">
        <v>-6</v>
      </c>
      <c r="I161" s="36">
        <v>3</v>
      </c>
      <c r="J161" s="36" t="s">
        <v>707</v>
      </c>
      <c r="K161" s="36">
        <v>33</v>
      </c>
      <c r="L161" s="36">
        <v>3</v>
      </c>
      <c r="M161" s="36" t="s">
        <v>126</v>
      </c>
      <c r="N161" s="36">
        <v>6</v>
      </c>
      <c r="O161" s="36">
        <v>3</v>
      </c>
      <c r="P161" s="36" t="s">
        <v>126</v>
      </c>
      <c r="Q161" s="36">
        <v>11</v>
      </c>
      <c r="R161" s="36">
        <v>3</v>
      </c>
      <c r="S161" s="36" t="s">
        <v>126</v>
      </c>
      <c r="T161" s="36">
        <v>0</v>
      </c>
      <c r="U161" s="36">
        <v>3</v>
      </c>
      <c r="V161" s="36" t="s">
        <v>395</v>
      </c>
      <c r="W161" s="36">
        <v>-2</v>
      </c>
      <c r="X161" s="36">
        <v>3</v>
      </c>
      <c r="Y161" s="36" t="s">
        <v>126</v>
      </c>
      <c r="Z161" s="36">
        <v>-4</v>
      </c>
      <c r="AA161" s="36">
        <v>3</v>
      </c>
      <c r="AB161" s="36" t="s">
        <v>126</v>
      </c>
      <c r="AC161" s="36">
        <v>11</v>
      </c>
      <c r="AD161" s="36">
        <v>3</v>
      </c>
      <c r="AE161" s="36" t="s">
        <v>31</v>
      </c>
      <c r="AF161" s="36">
        <v>0</v>
      </c>
      <c r="AG161" s="36">
        <v>3</v>
      </c>
      <c r="AH161" s="36" t="s">
        <v>31</v>
      </c>
      <c r="AI161" s="36">
        <v>-7</v>
      </c>
      <c r="AJ161" s="36">
        <v>3</v>
      </c>
      <c r="AK161" s="36" t="s">
        <v>31</v>
      </c>
      <c r="AL161" s="36">
        <v>-4</v>
      </c>
      <c r="AM161" s="36">
        <v>3</v>
      </c>
      <c r="AN161" s="36" t="s">
        <v>153</v>
      </c>
      <c r="AO161" s="36">
        <v>11</v>
      </c>
      <c r="AP161" s="36">
        <v>3</v>
      </c>
      <c r="AQ161" s="36" t="s">
        <v>153</v>
      </c>
      <c r="AR161" s="36">
        <v>7</v>
      </c>
      <c r="AS161" s="36">
        <v>3</v>
      </c>
      <c r="AT161" s="36" t="s">
        <v>153</v>
      </c>
      <c r="AU161" s="36">
        <v>2</v>
      </c>
      <c r="AV161" s="36">
        <v>3</v>
      </c>
      <c r="AW161" s="36" t="s">
        <v>153</v>
      </c>
      <c r="AX161" s="36">
        <v>-29</v>
      </c>
      <c r="AY161" s="36">
        <v>3</v>
      </c>
      <c r="AZ161" s="36" t="s">
        <v>395</v>
      </c>
      <c r="BA161" s="36">
        <v>45</v>
      </c>
      <c r="BB161" s="36">
        <v>3</v>
      </c>
      <c r="BC161" s="36" t="s">
        <v>153</v>
      </c>
      <c r="BD161" s="36">
        <v>-11</v>
      </c>
      <c r="BE161" s="36">
        <v>3</v>
      </c>
      <c r="BF161" s="36" t="s">
        <v>153</v>
      </c>
      <c r="BG161" s="36">
        <v>7</v>
      </c>
      <c r="BH161" s="36">
        <v>3</v>
      </c>
      <c r="BI161" s="36" t="s">
        <v>153</v>
      </c>
      <c r="BJ161" s="36">
        <v>0</v>
      </c>
      <c r="BK161" s="36">
        <v>3</v>
      </c>
    </row>
    <row r="162" spans="1:63" x14ac:dyDescent="0.25">
      <c r="A162" s="36" t="s">
        <v>157</v>
      </c>
      <c r="B162" s="36">
        <v>0</v>
      </c>
      <c r="C162" s="36">
        <v>4</v>
      </c>
      <c r="D162" s="36" t="s">
        <v>157</v>
      </c>
      <c r="E162" s="36">
        <v>-4</v>
      </c>
      <c r="F162" s="36">
        <v>4</v>
      </c>
      <c r="G162" s="36" t="s">
        <v>157</v>
      </c>
      <c r="H162" s="36">
        <v>-6</v>
      </c>
      <c r="I162" s="36">
        <v>4</v>
      </c>
      <c r="J162" s="36" t="s">
        <v>157</v>
      </c>
      <c r="K162" s="36">
        <v>33</v>
      </c>
      <c r="L162" s="36">
        <v>4</v>
      </c>
      <c r="M162" s="36" t="s">
        <v>157</v>
      </c>
      <c r="N162" s="36">
        <v>6</v>
      </c>
      <c r="O162" s="36">
        <v>4</v>
      </c>
      <c r="P162" s="36" t="s">
        <v>157</v>
      </c>
      <c r="Q162" s="36">
        <v>11</v>
      </c>
      <c r="R162" s="36">
        <v>4</v>
      </c>
      <c r="S162" s="36" t="s">
        <v>157</v>
      </c>
      <c r="T162" s="36">
        <v>0</v>
      </c>
      <c r="U162" s="36">
        <v>4</v>
      </c>
      <c r="V162" s="36" t="s">
        <v>157</v>
      </c>
      <c r="W162" s="36">
        <v>-2</v>
      </c>
      <c r="X162" s="36">
        <v>4</v>
      </c>
      <c r="Y162" s="36" t="s">
        <v>157</v>
      </c>
      <c r="Z162" s="36">
        <v>-4</v>
      </c>
      <c r="AA162" s="36">
        <v>4</v>
      </c>
      <c r="AB162" s="36" t="s">
        <v>157</v>
      </c>
      <c r="AC162" s="36">
        <v>11</v>
      </c>
      <c r="AD162" s="36">
        <v>4</v>
      </c>
      <c r="AE162" s="36" t="s">
        <v>157</v>
      </c>
      <c r="AF162" s="36">
        <v>0</v>
      </c>
      <c r="AG162" s="36">
        <v>4</v>
      </c>
      <c r="AH162" s="36" t="s">
        <v>157</v>
      </c>
      <c r="AI162" s="36">
        <v>-7</v>
      </c>
      <c r="AJ162" s="36">
        <v>4</v>
      </c>
      <c r="AK162" s="36" t="s">
        <v>157</v>
      </c>
      <c r="AL162" s="36">
        <v>-4</v>
      </c>
      <c r="AM162" s="36">
        <v>4</v>
      </c>
      <c r="AN162" s="36" t="s">
        <v>12</v>
      </c>
      <c r="AO162" s="36">
        <v>11</v>
      </c>
      <c r="AP162" s="36">
        <v>4</v>
      </c>
      <c r="AQ162" s="36" t="s">
        <v>12</v>
      </c>
      <c r="AR162" s="36">
        <v>7</v>
      </c>
      <c r="AS162" s="36">
        <v>4</v>
      </c>
      <c r="AT162" s="36" t="s">
        <v>12</v>
      </c>
      <c r="AU162" s="36">
        <v>2</v>
      </c>
      <c r="AV162" s="36">
        <v>4</v>
      </c>
      <c r="AW162" s="36" t="s">
        <v>126</v>
      </c>
      <c r="AX162" s="36">
        <v>-29</v>
      </c>
      <c r="AY162" s="36">
        <v>4</v>
      </c>
      <c r="AZ162" s="36" t="s">
        <v>12</v>
      </c>
      <c r="BA162" s="36">
        <v>45</v>
      </c>
      <c r="BB162" s="36">
        <v>4</v>
      </c>
      <c r="BC162" s="36" t="s">
        <v>12</v>
      </c>
      <c r="BD162" s="36">
        <v>-11</v>
      </c>
      <c r="BE162" s="36">
        <v>4</v>
      </c>
      <c r="BF162" s="36" t="s">
        <v>12</v>
      </c>
      <c r="BG162" s="36">
        <v>7</v>
      </c>
      <c r="BH162" s="36">
        <v>4</v>
      </c>
      <c r="BI162" s="36" t="s">
        <v>12</v>
      </c>
      <c r="BJ162" s="36">
        <v>0</v>
      </c>
      <c r="BK162" s="36">
        <v>4</v>
      </c>
    </row>
    <row r="163" spans="1:63" x14ac:dyDescent="0.25">
      <c r="A163" s="36" t="s">
        <v>868</v>
      </c>
      <c r="B163" s="36">
        <v>-1</v>
      </c>
      <c r="C163" s="36">
        <v>1</v>
      </c>
      <c r="D163" s="36" t="s">
        <v>871</v>
      </c>
      <c r="E163" s="36">
        <v>0</v>
      </c>
      <c r="F163" s="36">
        <v>1</v>
      </c>
      <c r="G163" s="36" t="s">
        <v>870</v>
      </c>
      <c r="H163" s="36">
        <v>13</v>
      </c>
      <c r="I163" s="36">
        <v>1</v>
      </c>
      <c r="J163" s="36" t="s">
        <v>870</v>
      </c>
      <c r="K163" s="36">
        <v>-4</v>
      </c>
      <c r="L163" s="36">
        <v>1</v>
      </c>
      <c r="M163" s="36" t="s">
        <v>870</v>
      </c>
      <c r="N163" s="36">
        <v>9</v>
      </c>
      <c r="O163" s="36">
        <v>1</v>
      </c>
      <c r="P163" s="36" t="s">
        <v>901</v>
      </c>
      <c r="Q163" s="36">
        <v>12</v>
      </c>
      <c r="R163" s="36">
        <v>1</v>
      </c>
      <c r="S163" s="36" t="s">
        <v>929</v>
      </c>
      <c r="T163" s="36">
        <v>-2</v>
      </c>
      <c r="U163" s="36">
        <v>1</v>
      </c>
      <c r="V163" s="36" t="s">
        <v>876</v>
      </c>
      <c r="W163" s="36">
        <v>4</v>
      </c>
      <c r="X163" s="36">
        <v>1</v>
      </c>
      <c r="Y163" s="36" t="s">
        <v>876</v>
      </c>
      <c r="Z163" s="36">
        <v>30</v>
      </c>
      <c r="AA163" s="36">
        <v>1</v>
      </c>
      <c r="AB163" s="36" t="s">
        <v>871</v>
      </c>
      <c r="AC163" s="36">
        <v>8</v>
      </c>
      <c r="AD163" s="36">
        <v>1</v>
      </c>
      <c r="AE163" s="36" t="s">
        <v>923</v>
      </c>
      <c r="AF163" s="36">
        <v>-24</v>
      </c>
      <c r="AG163" s="36">
        <v>1</v>
      </c>
      <c r="AH163" s="36" t="s">
        <v>725</v>
      </c>
      <c r="AI163" s="36">
        <v>22</v>
      </c>
      <c r="AJ163" s="36">
        <v>1</v>
      </c>
      <c r="AK163" s="36" t="s">
        <v>901</v>
      </c>
      <c r="AL163" s="36">
        <v>-13</v>
      </c>
      <c r="AM163" s="36">
        <v>1</v>
      </c>
      <c r="AN163" s="36" t="s">
        <v>870</v>
      </c>
      <c r="AO163" s="36">
        <v>2</v>
      </c>
      <c r="AP163" s="36">
        <v>1</v>
      </c>
      <c r="AQ163" s="36" t="s">
        <v>870</v>
      </c>
      <c r="AR163" s="36">
        <v>7</v>
      </c>
      <c r="AS163" s="36">
        <v>1</v>
      </c>
      <c r="AT163" s="36" t="s">
        <v>923</v>
      </c>
      <c r="AU163" s="36">
        <v>-13</v>
      </c>
      <c r="AV163" s="36">
        <v>1</v>
      </c>
      <c r="AW163" s="36" t="s">
        <v>923</v>
      </c>
      <c r="AX163" s="36">
        <v>-16</v>
      </c>
      <c r="AY163" s="36">
        <v>1</v>
      </c>
      <c r="AZ163" s="36" t="s">
        <v>876</v>
      </c>
      <c r="BA163" s="36">
        <v>-10</v>
      </c>
      <c r="BB163" s="36">
        <v>1</v>
      </c>
      <c r="BC163" s="36"/>
      <c r="BD163" s="36"/>
      <c r="BE163" s="36"/>
      <c r="BF163" s="36"/>
      <c r="BG163" s="36"/>
      <c r="BH163" s="36"/>
      <c r="BI163" s="36"/>
      <c r="BJ163" s="36"/>
      <c r="BK163" s="36"/>
    </row>
    <row r="164" spans="1:63" x14ac:dyDescent="0.25">
      <c r="A164" s="36" t="s">
        <v>252</v>
      </c>
      <c r="B164" s="36">
        <v>-1</v>
      </c>
      <c r="C164" s="36">
        <v>2</v>
      </c>
      <c r="D164" s="36" t="s">
        <v>252</v>
      </c>
      <c r="E164" s="36">
        <v>0</v>
      </c>
      <c r="F164" s="36">
        <v>2</v>
      </c>
      <c r="G164" s="36" t="s">
        <v>703</v>
      </c>
      <c r="H164" s="36">
        <v>13</v>
      </c>
      <c r="I164" s="36">
        <v>2</v>
      </c>
      <c r="J164" s="36" t="s">
        <v>703</v>
      </c>
      <c r="K164" s="36">
        <v>-4</v>
      </c>
      <c r="L164" s="36">
        <v>2</v>
      </c>
      <c r="M164" s="36" t="s">
        <v>703</v>
      </c>
      <c r="N164" s="36">
        <v>9</v>
      </c>
      <c r="O164" s="36">
        <v>2</v>
      </c>
      <c r="P164" s="36" t="s">
        <v>703</v>
      </c>
      <c r="Q164" s="36">
        <v>12</v>
      </c>
      <c r="R164" s="36">
        <v>2</v>
      </c>
      <c r="S164" s="36" t="s">
        <v>703</v>
      </c>
      <c r="T164" s="36">
        <v>-2</v>
      </c>
      <c r="U164" s="36">
        <v>2</v>
      </c>
      <c r="V164" s="36" t="s">
        <v>703</v>
      </c>
      <c r="W164" s="36">
        <v>4</v>
      </c>
      <c r="X164" s="36">
        <v>2</v>
      </c>
      <c r="Y164" s="36" t="s">
        <v>502</v>
      </c>
      <c r="Z164" s="36">
        <v>30</v>
      </c>
      <c r="AA164" s="36">
        <v>2</v>
      </c>
      <c r="AB164" s="36" t="s">
        <v>870</v>
      </c>
      <c r="AC164" s="36">
        <v>8</v>
      </c>
      <c r="AD164" s="36">
        <v>2</v>
      </c>
      <c r="AE164" s="36" t="s">
        <v>870</v>
      </c>
      <c r="AF164" s="36">
        <v>-24</v>
      </c>
      <c r="AG164" s="36">
        <v>2</v>
      </c>
      <c r="AH164" s="36" t="s">
        <v>933</v>
      </c>
      <c r="AI164" s="36">
        <v>22</v>
      </c>
      <c r="AJ164" s="36">
        <v>2</v>
      </c>
      <c r="AK164" s="36" t="s">
        <v>870</v>
      </c>
      <c r="AL164" s="36">
        <v>-13</v>
      </c>
      <c r="AM164" s="36">
        <v>2</v>
      </c>
      <c r="AN164" s="36" t="s">
        <v>502</v>
      </c>
      <c r="AO164" s="36">
        <v>2</v>
      </c>
      <c r="AP164" s="36">
        <v>2</v>
      </c>
      <c r="AQ164" s="36" t="s">
        <v>502</v>
      </c>
      <c r="AR164" s="36">
        <v>7</v>
      </c>
      <c r="AS164" s="36">
        <v>2</v>
      </c>
      <c r="AT164" s="36" t="s">
        <v>870</v>
      </c>
      <c r="AU164" s="36">
        <v>-13</v>
      </c>
      <c r="AV164" s="36">
        <v>2</v>
      </c>
      <c r="AW164" s="36" t="s">
        <v>45</v>
      </c>
      <c r="AX164" s="36">
        <v>-16</v>
      </c>
      <c r="AY164" s="36">
        <v>2</v>
      </c>
      <c r="AZ164" s="36" t="s">
        <v>628</v>
      </c>
      <c r="BA164" s="36">
        <v>-10</v>
      </c>
      <c r="BB164" s="36">
        <v>2</v>
      </c>
      <c r="BC164" s="36"/>
      <c r="BD164" s="36"/>
      <c r="BE164" s="36"/>
      <c r="BF164" s="36"/>
      <c r="BG164" s="36"/>
      <c r="BH164" s="36"/>
      <c r="BI164" s="36"/>
      <c r="BJ164" s="36"/>
      <c r="BK164" s="36"/>
    </row>
    <row r="165" spans="1:63" x14ac:dyDescent="0.25">
      <c r="A165" s="36" t="s">
        <v>696</v>
      </c>
      <c r="B165" s="36">
        <v>-1</v>
      </c>
      <c r="C165" s="36">
        <v>3</v>
      </c>
      <c r="D165" s="36" t="s">
        <v>696</v>
      </c>
      <c r="E165" s="36">
        <v>0</v>
      </c>
      <c r="F165" s="36">
        <v>3</v>
      </c>
      <c r="G165" s="36" t="s">
        <v>696</v>
      </c>
      <c r="H165" s="36">
        <v>13</v>
      </c>
      <c r="I165" s="36">
        <v>3</v>
      </c>
      <c r="J165" s="36" t="s">
        <v>696</v>
      </c>
      <c r="K165" s="36">
        <v>-4</v>
      </c>
      <c r="L165" s="36">
        <v>3</v>
      </c>
      <c r="M165" s="36" t="s">
        <v>696</v>
      </c>
      <c r="N165" s="36">
        <v>9</v>
      </c>
      <c r="O165" s="36">
        <v>3</v>
      </c>
      <c r="P165" s="36" t="s">
        <v>696</v>
      </c>
      <c r="Q165" s="36">
        <v>12</v>
      </c>
      <c r="R165" s="36">
        <v>3</v>
      </c>
      <c r="S165" s="36" t="s">
        <v>696</v>
      </c>
      <c r="T165" s="36">
        <v>-2</v>
      </c>
      <c r="U165" s="36">
        <v>3</v>
      </c>
      <c r="V165" s="36" t="s">
        <v>696</v>
      </c>
      <c r="W165" s="36">
        <v>4</v>
      </c>
      <c r="X165" s="36">
        <v>3</v>
      </c>
      <c r="Y165" s="36" t="s">
        <v>696</v>
      </c>
      <c r="Z165" s="36">
        <v>30</v>
      </c>
      <c r="AA165" s="36">
        <v>3</v>
      </c>
      <c r="AB165" s="36" t="s">
        <v>502</v>
      </c>
      <c r="AC165" s="36">
        <v>8</v>
      </c>
      <c r="AD165" s="36">
        <v>3</v>
      </c>
      <c r="AE165" s="36" t="s">
        <v>502</v>
      </c>
      <c r="AF165" s="36">
        <v>-24</v>
      </c>
      <c r="AG165" s="36">
        <v>3</v>
      </c>
      <c r="AH165" s="36" t="s">
        <v>923</v>
      </c>
      <c r="AI165" s="36">
        <v>22</v>
      </c>
      <c r="AJ165" s="36">
        <v>3</v>
      </c>
      <c r="AK165" s="36" t="s">
        <v>613</v>
      </c>
      <c r="AL165" s="36">
        <v>-13</v>
      </c>
      <c r="AM165" s="36">
        <v>3</v>
      </c>
      <c r="AN165" s="36" t="s">
        <v>868</v>
      </c>
      <c r="AO165" s="36">
        <v>2</v>
      </c>
      <c r="AP165" s="36">
        <v>3</v>
      </c>
      <c r="AQ165" s="36" t="s">
        <v>868</v>
      </c>
      <c r="AR165" s="36">
        <v>7</v>
      </c>
      <c r="AS165" s="36">
        <v>3</v>
      </c>
      <c r="AT165" s="36" t="s">
        <v>502</v>
      </c>
      <c r="AU165" s="36">
        <v>-13</v>
      </c>
      <c r="AV165" s="36">
        <v>3</v>
      </c>
      <c r="AW165" s="36" t="s">
        <v>252</v>
      </c>
      <c r="AX165" s="36">
        <v>-16</v>
      </c>
      <c r="AY165" s="36">
        <v>3</v>
      </c>
      <c r="AZ165" s="36" t="s">
        <v>502</v>
      </c>
      <c r="BA165" s="36">
        <v>-10</v>
      </c>
      <c r="BB165" s="36">
        <v>3</v>
      </c>
      <c r="BC165" s="36"/>
      <c r="BD165" s="36"/>
      <c r="BE165" s="36"/>
      <c r="BF165" s="36"/>
      <c r="BG165" s="36"/>
      <c r="BH165" s="36"/>
      <c r="BI165" s="36"/>
      <c r="BJ165" s="36"/>
      <c r="BK165" s="36"/>
    </row>
    <row r="166" spans="1:63" x14ac:dyDescent="0.25">
      <c r="A166" s="36" t="s">
        <v>608</v>
      </c>
      <c r="B166" s="36">
        <v>-1</v>
      </c>
      <c r="C166" s="36">
        <v>4</v>
      </c>
      <c r="D166" s="36" t="s">
        <v>608</v>
      </c>
      <c r="E166" s="36">
        <v>0</v>
      </c>
      <c r="F166" s="36">
        <v>4</v>
      </c>
      <c r="G166" s="36" t="s">
        <v>608</v>
      </c>
      <c r="H166" s="36">
        <v>13</v>
      </c>
      <c r="I166" s="36">
        <v>4</v>
      </c>
      <c r="J166" s="36" t="s">
        <v>608</v>
      </c>
      <c r="K166" s="36">
        <v>-4</v>
      </c>
      <c r="L166" s="36">
        <v>4</v>
      </c>
      <c r="M166" s="36" t="s">
        <v>608</v>
      </c>
      <c r="N166" s="36">
        <v>9</v>
      </c>
      <c r="O166" s="36">
        <v>4</v>
      </c>
      <c r="P166" s="36" t="s">
        <v>608</v>
      </c>
      <c r="Q166" s="36">
        <v>12</v>
      </c>
      <c r="R166" s="36">
        <v>4</v>
      </c>
      <c r="S166" s="36" t="s">
        <v>608</v>
      </c>
      <c r="T166" s="36">
        <v>-2</v>
      </c>
      <c r="U166" s="36">
        <v>4</v>
      </c>
      <c r="V166" s="36" t="s">
        <v>608</v>
      </c>
      <c r="W166" s="36">
        <v>4</v>
      </c>
      <c r="X166" s="36">
        <v>4</v>
      </c>
      <c r="Y166" s="36" t="s">
        <v>608</v>
      </c>
      <c r="Z166" s="36">
        <v>30</v>
      </c>
      <c r="AA166" s="36">
        <v>4</v>
      </c>
      <c r="AB166" s="36" t="s">
        <v>608</v>
      </c>
      <c r="AC166" s="36">
        <v>8</v>
      </c>
      <c r="AD166" s="36">
        <v>4</v>
      </c>
      <c r="AE166" s="36" t="s">
        <v>608</v>
      </c>
      <c r="AF166" s="36">
        <v>-24</v>
      </c>
      <c r="AG166" s="36">
        <v>4</v>
      </c>
      <c r="AH166" s="36" t="s">
        <v>608</v>
      </c>
      <c r="AI166" s="36">
        <v>22</v>
      </c>
      <c r="AJ166" s="36">
        <v>4</v>
      </c>
      <c r="AK166" s="36" t="s">
        <v>608</v>
      </c>
      <c r="AL166" s="36">
        <v>-13</v>
      </c>
      <c r="AM166" s="36">
        <v>4</v>
      </c>
      <c r="AN166" s="36" t="s">
        <v>608</v>
      </c>
      <c r="AO166" s="36">
        <v>2</v>
      </c>
      <c r="AP166" s="36">
        <v>4</v>
      </c>
      <c r="AQ166" s="36" t="s">
        <v>608</v>
      </c>
      <c r="AR166" s="36">
        <v>7</v>
      </c>
      <c r="AS166" s="36">
        <v>4</v>
      </c>
      <c r="AT166" s="36" t="s">
        <v>608</v>
      </c>
      <c r="AU166" s="36">
        <v>-13</v>
      </c>
      <c r="AV166" s="36">
        <v>4</v>
      </c>
      <c r="AW166" s="36" t="s">
        <v>608</v>
      </c>
      <c r="AX166" s="36">
        <v>-16</v>
      </c>
      <c r="AY166" s="36">
        <v>4</v>
      </c>
      <c r="AZ166" s="36" t="s">
        <v>608</v>
      </c>
      <c r="BA166" s="36">
        <v>-10</v>
      </c>
      <c r="BB166" s="36">
        <v>4</v>
      </c>
      <c r="BC166" s="36"/>
      <c r="BD166" s="36"/>
      <c r="BE166" s="36"/>
      <c r="BF166" s="36"/>
      <c r="BG166" s="36"/>
      <c r="BH166" s="36"/>
      <c r="BI166" s="36"/>
      <c r="BJ166" s="36"/>
      <c r="BK166" s="36"/>
    </row>
    <row r="167" spans="1:63" x14ac:dyDescent="0.25">
      <c r="A167" s="36" t="s">
        <v>942</v>
      </c>
      <c r="B167" s="36">
        <v>-23</v>
      </c>
      <c r="C167" s="36">
        <v>1</v>
      </c>
      <c r="D167" s="36" t="s">
        <v>942</v>
      </c>
      <c r="E167" s="36">
        <v>-23</v>
      </c>
      <c r="F167" s="36">
        <v>1</v>
      </c>
      <c r="G167" s="36" t="s">
        <v>134</v>
      </c>
      <c r="H167" s="36">
        <v>5</v>
      </c>
      <c r="I167" s="36">
        <v>1</v>
      </c>
      <c r="J167" s="36" t="s">
        <v>628</v>
      </c>
      <c r="K167" s="36">
        <v>-19</v>
      </c>
      <c r="L167" s="36">
        <v>1</v>
      </c>
      <c r="M167" s="36" t="s">
        <v>628</v>
      </c>
      <c r="N167" s="36">
        <v>-7</v>
      </c>
      <c r="O167" s="36">
        <v>1</v>
      </c>
      <c r="P167" s="36" t="s">
        <v>628</v>
      </c>
      <c r="Q167" s="36">
        <v>10</v>
      </c>
      <c r="R167" s="36">
        <v>1</v>
      </c>
      <c r="S167" s="36" t="s">
        <v>703</v>
      </c>
      <c r="T167" s="36">
        <v>16</v>
      </c>
      <c r="U167" s="36">
        <v>1</v>
      </c>
      <c r="V167" s="36" t="s">
        <v>628</v>
      </c>
      <c r="W167" s="36">
        <v>-9</v>
      </c>
      <c r="X167" s="36">
        <v>1</v>
      </c>
      <c r="Y167" s="36" t="s">
        <v>628</v>
      </c>
      <c r="Z167" s="36">
        <v>4</v>
      </c>
      <c r="AA167" s="36">
        <v>1</v>
      </c>
      <c r="AB167" s="36" t="s">
        <v>20</v>
      </c>
      <c r="AC167" s="36">
        <v>9</v>
      </c>
      <c r="AD167" s="36">
        <v>1</v>
      </c>
      <c r="AE167" s="36" t="s">
        <v>20</v>
      </c>
      <c r="AF167" s="36">
        <v>-2</v>
      </c>
      <c r="AG167" s="36">
        <v>1</v>
      </c>
      <c r="AH167" s="36" t="s">
        <v>134</v>
      </c>
      <c r="AI167" s="36">
        <v>-17</v>
      </c>
      <c r="AJ167" s="36">
        <v>1</v>
      </c>
      <c r="AK167" s="36" t="s">
        <v>876</v>
      </c>
      <c r="AL167" s="36">
        <v>11</v>
      </c>
      <c r="AM167" s="36">
        <v>1</v>
      </c>
      <c r="AN167" s="36" t="s">
        <v>876</v>
      </c>
      <c r="AO167" s="36">
        <v>-1</v>
      </c>
      <c r="AP167" s="36">
        <v>1</v>
      </c>
      <c r="AQ167" s="36" t="s">
        <v>703</v>
      </c>
      <c r="AR167" s="36">
        <v>8</v>
      </c>
      <c r="AS167" s="36">
        <v>1</v>
      </c>
      <c r="AT167" s="36" t="s">
        <v>703</v>
      </c>
      <c r="AU167" s="36">
        <v>3</v>
      </c>
      <c r="AV167" s="36">
        <v>1</v>
      </c>
      <c r="AW167" s="36" t="s">
        <v>703</v>
      </c>
      <c r="AX167" s="36">
        <v>3</v>
      </c>
      <c r="AY167" s="36">
        <v>1</v>
      </c>
      <c r="AZ167" s="36" t="s">
        <v>703</v>
      </c>
      <c r="BA167" s="36">
        <v>17</v>
      </c>
      <c r="BB167" s="36">
        <v>1</v>
      </c>
      <c r="BC167" s="36"/>
      <c r="BD167" s="36"/>
      <c r="BE167" s="36"/>
      <c r="BF167" s="36"/>
      <c r="BG167" s="36"/>
      <c r="BH167" s="36"/>
      <c r="BI167" s="36"/>
      <c r="BJ167" s="36"/>
      <c r="BK167" s="36"/>
    </row>
    <row r="168" spans="1:63" x14ac:dyDescent="0.25">
      <c r="A168" s="36" t="s">
        <v>703</v>
      </c>
      <c r="B168" s="36">
        <v>-23</v>
      </c>
      <c r="C168" s="36">
        <v>2</v>
      </c>
      <c r="D168" s="36" t="s">
        <v>703</v>
      </c>
      <c r="E168" s="36">
        <v>-23</v>
      </c>
      <c r="F168" s="36">
        <v>2</v>
      </c>
      <c r="G168" s="36" t="s">
        <v>733</v>
      </c>
      <c r="H168" s="36">
        <v>5</v>
      </c>
      <c r="I168" s="36">
        <v>2</v>
      </c>
      <c r="J168" s="36" t="s">
        <v>733</v>
      </c>
      <c r="K168" s="36">
        <v>-19</v>
      </c>
      <c r="L168" s="36">
        <v>2</v>
      </c>
      <c r="M168" s="36" t="s">
        <v>876</v>
      </c>
      <c r="N168" s="36">
        <v>-7</v>
      </c>
      <c r="O168" s="36">
        <v>2</v>
      </c>
      <c r="P168" s="36" t="s">
        <v>943</v>
      </c>
      <c r="Q168" s="36">
        <v>10</v>
      </c>
      <c r="R168" s="36">
        <v>2</v>
      </c>
      <c r="S168" s="36" t="s">
        <v>252</v>
      </c>
      <c r="T168" s="36">
        <v>16</v>
      </c>
      <c r="U168" s="36">
        <v>2</v>
      </c>
      <c r="V168" s="36" t="s">
        <v>901</v>
      </c>
      <c r="W168" s="36">
        <v>-9</v>
      </c>
      <c r="X168" s="36">
        <v>2</v>
      </c>
      <c r="Y168" s="36" t="s">
        <v>154</v>
      </c>
      <c r="Z168" s="36">
        <v>4</v>
      </c>
      <c r="AA168" s="36">
        <v>2</v>
      </c>
      <c r="AB168" s="36" t="s">
        <v>876</v>
      </c>
      <c r="AC168" s="36">
        <v>9</v>
      </c>
      <c r="AD168" s="36">
        <v>2</v>
      </c>
      <c r="AE168" s="36" t="s">
        <v>628</v>
      </c>
      <c r="AF168" s="36">
        <v>-2</v>
      </c>
      <c r="AG168" s="36">
        <v>2</v>
      </c>
      <c r="AH168" s="36" t="s">
        <v>876</v>
      </c>
      <c r="AI168" s="36">
        <v>-17</v>
      </c>
      <c r="AJ168" s="36">
        <v>2</v>
      </c>
      <c r="AK168" s="36" t="s">
        <v>252</v>
      </c>
      <c r="AL168" s="36">
        <v>11</v>
      </c>
      <c r="AM168" s="36">
        <v>2</v>
      </c>
      <c r="AN168" s="36" t="s">
        <v>252</v>
      </c>
      <c r="AO168" s="36">
        <v>-1</v>
      </c>
      <c r="AP168" s="36">
        <v>2</v>
      </c>
      <c r="AQ168" s="36" t="s">
        <v>252</v>
      </c>
      <c r="AR168" s="36">
        <v>8</v>
      </c>
      <c r="AS168" s="36">
        <v>2</v>
      </c>
      <c r="AT168" s="36" t="s">
        <v>876</v>
      </c>
      <c r="AU168" s="36">
        <v>3</v>
      </c>
      <c r="AV168" s="36">
        <v>2</v>
      </c>
      <c r="AW168" s="36" t="s">
        <v>876</v>
      </c>
      <c r="AX168" s="36">
        <v>3</v>
      </c>
      <c r="AY168" s="36">
        <v>2</v>
      </c>
      <c r="AZ168" s="36" t="s">
        <v>252</v>
      </c>
      <c r="BA168" s="36">
        <v>17</v>
      </c>
      <c r="BB168" s="36">
        <v>2</v>
      </c>
      <c r="BC168" s="36"/>
      <c r="BD168" s="36"/>
      <c r="BE168" s="36"/>
      <c r="BF168" s="36"/>
      <c r="BG168" s="36"/>
      <c r="BH168" s="36"/>
      <c r="BI168" s="36"/>
      <c r="BJ168" s="36"/>
      <c r="BK168" s="36"/>
    </row>
    <row r="169" spans="1:63" x14ac:dyDescent="0.25">
      <c r="A169" s="36" t="s">
        <v>723</v>
      </c>
      <c r="B169" s="36">
        <v>-23</v>
      </c>
      <c r="C169" s="36">
        <v>3</v>
      </c>
      <c r="D169" s="36" t="s">
        <v>723</v>
      </c>
      <c r="E169" s="36">
        <v>-23</v>
      </c>
      <c r="F169" s="36">
        <v>3</v>
      </c>
      <c r="G169" s="36" t="s">
        <v>943</v>
      </c>
      <c r="H169" s="36">
        <v>5</v>
      </c>
      <c r="I169" s="36">
        <v>3</v>
      </c>
      <c r="J169" s="36" t="s">
        <v>901</v>
      </c>
      <c r="K169" s="36">
        <v>-19</v>
      </c>
      <c r="L169" s="36">
        <v>3</v>
      </c>
      <c r="M169" s="36" t="s">
        <v>943</v>
      </c>
      <c r="N169" s="36">
        <v>-7</v>
      </c>
      <c r="O169" s="36">
        <v>3</v>
      </c>
      <c r="P169" s="36" t="s">
        <v>345</v>
      </c>
      <c r="Q169" s="36">
        <v>10</v>
      </c>
      <c r="R169" s="36">
        <v>3</v>
      </c>
      <c r="S169" s="36" t="s">
        <v>298</v>
      </c>
      <c r="T169" s="36">
        <v>16</v>
      </c>
      <c r="U169" s="36">
        <v>3</v>
      </c>
      <c r="V169" s="36" t="s">
        <v>868</v>
      </c>
      <c r="W169" s="36">
        <v>-9</v>
      </c>
      <c r="X169" s="36">
        <v>3</v>
      </c>
      <c r="Y169" s="36" t="s">
        <v>868</v>
      </c>
      <c r="Z169" s="36">
        <v>4</v>
      </c>
      <c r="AA169" s="36">
        <v>3</v>
      </c>
      <c r="AB169" s="36" t="s">
        <v>252</v>
      </c>
      <c r="AC169" s="36">
        <v>9</v>
      </c>
      <c r="AD169" s="36">
        <v>3</v>
      </c>
      <c r="AE169" s="36" t="s">
        <v>252</v>
      </c>
      <c r="AF169" s="36">
        <v>-2</v>
      </c>
      <c r="AG169" s="36">
        <v>3</v>
      </c>
      <c r="AH169" s="36" t="s">
        <v>502</v>
      </c>
      <c r="AI169" s="36">
        <v>-17</v>
      </c>
      <c r="AJ169" s="36">
        <v>3</v>
      </c>
      <c r="AK169" s="36" t="s">
        <v>298</v>
      </c>
      <c r="AL169" s="36">
        <v>11</v>
      </c>
      <c r="AM169" s="36">
        <v>3</v>
      </c>
      <c r="AN169" s="36" t="s">
        <v>298</v>
      </c>
      <c r="AO169" s="36">
        <v>-1</v>
      </c>
      <c r="AP169" s="36">
        <v>3</v>
      </c>
      <c r="AQ169" s="36" t="s">
        <v>298</v>
      </c>
      <c r="AR169" s="36">
        <v>8</v>
      </c>
      <c r="AS169" s="36">
        <v>3</v>
      </c>
      <c r="AT169" s="36" t="s">
        <v>252</v>
      </c>
      <c r="AU169" s="36">
        <v>3</v>
      </c>
      <c r="AV169" s="36">
        <v>3</v>
      </c>
      <c r="AW169" s="36" t="s">
        <v>298</v>
      </c>
      <c r="AX169" s="36">
        <v>3</v>
      </c>
      <c r="AY169" s="36">
        <v>3</v>
      </c>
      <c r="AZ169" s="36" t="s">
        <v>298</v>
      </c>
      <c r="BA169" s="36">
        <v>17</v>
      </c>
      <c r="BB169" s="36">
        <v>3</v>
      </c>
      <c r="BC169" s="36"/>
      <c r="BD169" s="36"/>
      <c r="BE169" s="36"/>
      <c r="BF169" s="36"/>
      <c r="BG169" s="36"/>
      <c r="BH169" s="36"/>
      <c r="BI169" s="36"/>
      <c r="BJ169" s="36"/>
      <c r="BK169" s="36"/>
    </row>
    <row r="170" spans="1:63" x14ac:dyDescent="0.25">
      <c r="A170" s="36" t="s">
        <v>345</v>
      </c>
      <c r="B170" s="36">
        <v>-23</v>
      </c>
      <c r="C170" s="36">
        <v>4</v>
      </c>
      <c r="D170" s="36" t="s">
        <v>345</v>
      </c>
      <c r="E170" s="36">
        <v>-23</v>
      </c>
      <c r="F170" s="36">
        <v>4</v>
      </c>
      <c r="G170" s="36" t="s">
        <v>345</v>
      </c>
      <c r="H170" s="36">
        <v>5</v>
      </c>
      <c r="I170" s="36">
        <v>4</v>
      </c>
      <c r="J170" s="36" t="s">
        <v>345</v>
      </c>
      <c r="K170" s="36">
        <v>-19</v>
      </c>
      <c r="L170" s="36">
        <v>4</v>
      </c>
      <c r="M170" s="36" t="s">
        <v>345</v>
      </c>
      <c r="N170" s="36">
        <v>-7</v>
      </c>
      <c r="O170" s="36">
        <v>4</v>
      </c>
      <c r="P170" s="36" t="s">
        <v>942</v>
      </c>
      <c r="Q170" s="36">
        <v>10</v>
      </c>
      <c r="R170" s="36">
        <v>4</v>
      </c>
      <c r="S170" s="36" t="s">
        <v>100</v>
      </c>
      <c r="T170" s="36">
        <v>16</v>
      </c>
      <c r="U170" s="36">
        <v>4</v>
      </c>
      <c r="V170" s="36" t="s">
        <v>345</v>
      </c>
      <c r="W170" s="36">
        <v>-9</v>
      </c>
      <c r="X170" s="36">
        <v>4</v>
      </c>
      <c r="Y170" s="36" t="s">
        <v>345</v>
      </c>
      <c r="Z170" s="36">
        <v>4</v>
      </c>
      <c r="AA170" s="36">
        <v>4</v>
      </c>
      <c r="AB170" s="36" t="s">
        <v>345</v>
      </c>
      <c r="AC170" s="36">
        <v>9</v>
      </c>
      <c r="AD170" s="36">
        <v>4</v>
      </c>
      <c r="AE170" s="36" t="s">
        <v>345</v>
      </c>
      <c r="AF170" s="36">
        <v>-2</v>
      </c>
      <c r="AG170" s="36">
        <v>4</v>
      </c>
      <c r="AH170" s="36" t="s">
        <v>100</v>
      </c>
      <c r="AI170" s="36">
        <v>-17</v>
      </c>
      <c r="AJ170" s="36">
        <v>4</v>
      </c>
      <c r="AK170" s="36" t="s">
        <v>100</v>
      </c>
      <c r="AL170" s="36">
        <v>11</v>
      </c>
      <c r="AM170" s="36">
        <v>4</v>
      </c>
      <c r="AN170" s="36" t="s">
        <v>100</v>
      </c>
      <c r="AO170" s="36">
        <v>-1</v>
      </c>
      <c r="AP170" s="36">
        <v>4</v>
      </c>
      <c r="AQ170" s="36" t="s">
        <v>100</v>
      </c>
      <c r="AR170" s="36">
        <v>8</v>
      </c>
      <c r="AS170" s="36">
        <v>4</v>
      </c>
      <c r="AT170" s="36" t="s">
        <v>100</v>
      </c>
      <c r="AU170" s="36">
        <v>3</v>
      </c>
      <c r="AV170" s="36">
        <v>4</v>
      </c>
      <c r="AW170" s="36" t="s">
        <v>100</v>
      </c>
      <c r="AX170" s="36">
        <v>3</v>
      </c>
      <c r="AY170" s="36">
        <v>4</v>
      </c>
      <c r="AZ170" s="36" t="s">
        <v>100</v>
      </c>
      <c r="BA170" s="36">
        <v>17</v>
      </c>
      <c r="BB170" s="36">
        <v>4</v>
      </c>
      <c r="BC170" s="36"/>
      <c r="BD170" s="36"/>
      <c r="BE170" s="36"/>
      <c r="BF170" s="36"/>
      <c r="BG170" s="36"/>
      <c r="BH170" s="36"/>
      <c r="BI170" s="36"/>
      <c r="BJ170" s="36"/>
      <c r="BK170" s="36"/>
    </row>
    <row r="171" spans="1:63" x14ac:dyDescent="0.25">
      <c r="A171" s="36" t="s">
        <v>943</v>
      </c>
      <c r="B171" s="36">
        <v>-1</v>
      </c>
      <c r="C171" s="36">
        <v>1</v>
      </c>
      <c r="D171" s="36" t="s">
        <v>943</v>
      </c>
      <c r="E171" s="36">
        <v>10</v>
      </c>
      <c r="F171" s="36">
        <v>1</v>
      </c>
      <c r="G171" s="36" t="s">
        <v>723</v>
      </c>
      <c r="H171" s="36">
        <v>-8</v>
      </c>
      <c r="I171" s="36">
        <v>1</v>
      </c>
      <c r="J171" s="36" t="s">
        <v>723</v>
      </c>
      <c r="K171" s="36">
        <v>-10</v>
      </c>
      <c r="L171" s="36">
        <v>1</v>
      </c>
      <c r="M171" s="36" t="s">
        <v>723</v>
      </c>
      <c r="N171" s="36">
        <v>-2</v>
      </c>
      <c r="O171" s="36">
        <v>1</v>
      </c>
      <c r="P171" s="36" t="s">
        <v>723</v>
      </c>
      <c r="Q171" s="36">
        <v>-3</v>
      </c>
      <c r="R171" s="36">
        <v>1</v>
      </c>
      <c r="S171" s="36" t="s">
        <v>628</v>
      </c>
      <c r="T171" s="36">
        <v>-1</v>
      </c>
      <c r="U171" s="36">
        <v>1</v>
      </c>
      <c r="V171" s="36" t="s">
        <v>723</v>
      </c>
      <c r="W171" s="36">
        <v>-16</v>
      </c>
      <c r="X171" s="36">
        <v>1</v>
      </c>
      <c r="Y171" s="36" t="s">
        <v>723</v>
      </c>
      <c r="Z171" s="36">
        <v>22</v>
      </c>
      <c r="AA171" s="36">
        <v>1</v>
      </c>
      <c r="AB171" s="36" t="s">
        <v>134</v>
      </c>
      <c r="AC171" s="36">
        <v>-5</v>
      </c>
      <c r="AD171" s="36">
        <v>1</v>
      </c>
      <c r="AE171" s="36" t="s">
        <v>134</v>
      </c>
      <c r="AF171" s="36">
        <v>-11</v>
      </c>
      <c r="AG171" s="36">
        <v>1</v>
      </c>
      <c r="AH171" s="36" t="s">
        <v>45</v>
      </c>
      <c r="AI171" s="36">
        <v>-3</v>
      </c>
      <c r="AJ171" s="36">
        <v>1</v>
      </c>
      <c r="AK171" s="36" t="s">
        <v>502</v>
      </c>
      <c r="AL171" s="36">
        <v>-3</v>
      </c>
      <c r="AM171" s="36">
        <v>1</v>
      </c>
      <c r="AN171" s="36" t="s">
        <v>628</v>
      </c>
      <c r="AO171" s="36">
        <v>4</v>
      </c>
      <c r="AP171" s="36">
        <v>1</v>
      </c>
      <c r="AQ171" s="36" t="s">
        <v>628</v>
      </c>
      <c r="AR171" s="36">
        <v>-14</v>
      </c>
      <c r="AS171" s="36">
        <v>1</v>
      </c>
      <c r="AT171" s="36" t="s">
        <v>723</v>
      </c>
      <c r="AU171" s="36">
        <v>6</v>
      </c>
      <c r="AV171" s="36">
        <v>1</v>
      </c>
      <c r="AW171" s="36" t="s">
        <v>723</v>
      </c>
      <c r="AX171" s="36">
        <v>1</v>
      </c>
      <c r="AY171" s="36">
        <v>1</v>
      </c>
      <c r="AZ171" s="36" t="s">
        <v>723</v>
      </c>
      <c r="BA171" s="36">
        <v>3</v>
      </c>
      <c r="BB171" s="36">
        <v>1</v>
      </c>
      <c r="BC171" s="36"/>
      <c r="BD171" s="36"/>
      <c r="BE171" s="36"/>
      <c r="BF171" s="36"/>
      <c r="BG171" s="36"/>
      <c r="BH171" s="36"/>
      <c r="BI171" s="36"/>
      <c r="BJ171" s="36"/>
      <c r="BK171" s="36"/>
    </row>
    <row r="172" spans="1:63" x14ac:dyDescent="0.25">
      <c r="A172" s="36" t="s">
        <v>901</v>
      </c>
      <c r="B172" s="36">
        <v>-1</v>
      </c>
      <c r="C172" s="36">
        <v>2</v>
      </c>
      <c r="D172" s="36" t="s">
        <v>901</v>
      </c>
      <c r="E172" s="36">
        <v>10</v>
      </c>
      <c r="F172" s="36">
        <v>2</v>
      </c>
      <c r="G172" s="36" t="s">
        <v>252</v>
      </c>
      <c r="H172" s="36">
        <v>-8</v>
      </c>
      <c r="I172" s="36">
        <v>2</v>
      </c>
      <c r="J172" s="36" t="s">
        <v>252</v>
      </c>
      <c r="K172" s="36">
        <v>-10</v>
      </c>
      <c r="L172" s="36">
        <v>2</v>
      </c>
      <c r="M172" s="36" t="s">
        <v>252</v>
      </c>
      <c r="N172" s="36">
        <v>-2</v>
      </c>
      <c r="O172" s="36">
        <v>2</v>
      </c>
      <c r="P172" s="36" t="s">
        <v>252</v>
      </c>
      <c r="Q172" s="36">
        <v>-3</v>
      </c>
      <c r="R172" s="36">
        <v>2</v>
      </c>
      <c r="S172" s="36" t="s">
        <v>613</v>
      </c>
      <c r="T172" s="36">
        <v>-1</v>
      </c>
      <c r="U172" s="36">
        <v>2</v>
      </c>
      <c r="V172" s="36" t="s">
        <v>252</v>
      </c>
      <c r="W172" s="36">
        <v>-16</v>
      </c>
      <c r="X172" s="36">
        <v>2</v>
      </c>
      <c r="Y172" s="36" t="s">
        <v>252</v>
      </c>
      <c r="Z172" s="36">
        <v>22</v>
      </c>
      <c r="AA172" s="36">
        <v>2</v>
      </c>
      <c r="AB172" s="36" t="s">
        <v>703</v>
      </c>
      <c r="AC172" s="36">
        <v>-5</v>
      </c>
      <c r="AD172" s="36">
        <v>2</v>
      </c>
      <c r="AE172" s="36" t="s">
        <v>703</v>
      </c>
      <c r="AF172" s="36">
        <v>-11</v>
      </c>
      <c r="AG172" s="36">
        <v>2</v>
      </c>
      <c r="AH172" s="36" t="s">
        <v>703</v>
      </c>
      <c r="AI172" s="36">
        <v>-3</v>
      </c>
      <c r="AJ172" s="36">
        <v>2</v>
      </c>
      <c r="AK172" s="36" t="s">
        <v>703</v>
      </c>
      <c r="AL172" s="36">
        <v>-3</v>
      </c>
      <c r="AM172" s="36">
        <v>2</v>
      </c>
      <c r="AN172" s="36" t="s">
        <v>613</v>
      </c>
      <c r="AO172" s="36">
        <v>4</v>
      </c>
      <c r="AP172" s="36">
        <v>2</v>
      </c>
      <c r="AQ172" s="36" t="s">
        <v>613</v>
      </c>
      <c r="AR172" s="36">
        <v>-14</v>
      </c>
      <c r="AS172" s="36">
        <v>2</v>
      </c>
      <c r="AT172" s="36" t="s">
        <v>613</v>
      </c>
      <c r="AU172" s="36">
        <v>6</v>
      </c>
      <c r="AV172" s="36">
        <v>2</v>
      </c>
      <c r="AW172" s="36" t="s">
        <v>628</v>
      </c>
      <c r="AX172" s="36">
        <v>1</v>
      </c>
      <c r="AY172" s="36">
        <v>2</v>
      </c>
      <c r="AZ172" s="36" t="s">
        <v>613</v>
      </c>
      <c r="BA172" s="36">
        <v>3</v>
      </c>
      <c r="BB172" s="36">
        <v>2</v>
      </c>
      <c r="BC172" s="36"/>
      <c r="BD172" s="36"/>
      <c r="BE172" s="36"/>
      <c r="BF172" s="36"/>
      <c r="BG172" s="36"/>
      <c r="BH172" s="36"/>
      <c r="BI172" s="36"/>
      <c r="BJ172" s="36"/>
      <c r="BK172" s="36"/>
    </row>
    <row r="173" spans="1:63" x14ac:dyDescent="0.25">
      <c r="A173" s="36" t="s">
        <v>502</v>
      </c>
      <c r="B173" s="36">
        <v>-1</v>
      </c>
      <c r="C173" s="36">
        <v>3</v>
      </c>
      <c r="D173" s="36" t="s">
        <v>502</v>
      </c>
      <c r="E173" s="36">
        <v>10</v>
      </c>
      <c r="F173" s="36">
        <v>3</v>
      </c>
      <c r="G173" s="36" t="s">
        <v>502</v>
      </c>
      <c r="H173" s="36">
        <v>-8</v>
      </c>
      <c r="I173" s="36">
        <v>3</v>
      </c>
      <c r="J173" s="36" t="s">
        <v>502</v>
      </c>
      <c r="K173" s="36">
        <v>-10</v>
      </c>
      <c r="L173" s="36">
        <v>3</v>
      </c>
      <c r="M173" s="36" t="s">
        <v>502</v>
      </c>
      <c r="N173" s="36">
        <v>-2</v>
      </c>
      <c r="O173" s="36">
        <v>3</v>
      </c>
      <c r="P173" s="36" t="s">
        <v>502</v>
      </c>
      <c r="Q173" s="36">
        <v>-3</v>
      </c>
      <c r="R173" s="36">
        <v>3</v>
      </c>
      <c r="S173" s="36" t="s">
        <v>345</v>
      </c>
      <c r="T173" s="36">
        <v>-1</v>
      </c>
      <c r="U173" s="36">
        <v>3</v>
      </c>
      <c r="V173" s="36" t="s">
        <v>502</v>
      </c>
      <c r="W173" s="36">
        <v>-16</v>
      </c>
      <c r="X173" s="36">
        <v>3</v>
      </c>
      <c r="Y173" s="36" t="s">
        <v>298</v>
      </c>
      <c r="Z173" s="36">
        <v>22</v>
      </c>
      <c r="AA173" s="36">
        <v>3</v>
      </c>
      <c r="AB173" s="36" t="s">
        <v>723</v>
      </c>
      <c r="AC173" s="36">
        <v>-5</v>
      </c>
      <c r="AD173" s="36">
        <v>3</v>
      </c>
      <c r="AE173" s="36" t="s">
        <v>723</v>
      </c>
      <c r="AF173" s="36">
        <v>-11</v>
      </c>
      <c r="AG173" s="36">
        <v>3</v>
      </c>
      <c r="AH173" s="36" t="s">
        <v>733</v>
      </c>
      <c r="AI173" s="36">
        <v>-3</v>
      </c>
      <c r="AJ173" s="36">
        <v>3</v>
      </c>
      <c r="AK173" s="36" t="s">
        <v>868</v>
      </c>
      <c r="AL173" s="36">
        <v>-3</v>
      </c>
      <c r="AM173" s="36">
        <v>3</v>
      </c>
      <c r="AN173" s="36" t="s">
        <v>942</v>
      </c>
      <c r="AO173" s="36">
        <v>4</v>
      </c>
      <c r="AP173" s="36">
        <v>3</v>
      </c>
      <c r="AQ173" s="36" t="s">
        <v>345</v>
      </c>
      <c r="AR173" s="36">
        <v>-14</v>
      </c>
      <c r="AS173" s="36">
        <v>3</v>
      </c>
      <c r="AT173" s="36" t="s">
        <v>868</v>
      </c>
      <c r="AU173" s="36">
        <v>6</v>
      </c>
      <c r="AV173" s="36">
        <v>3</v>
      </c>
      <c r="AW173" s="36" t="s">
        <v>613</v>
      </c>
      <c r="AX173" s="36">
        <v>1</v>
      </c>
      <c r="AY173" s="36">
        <v>3</v>
      </c>
      <c r="AZ173" s="36" t="s">
        <v>951</v>
      </c>
      <c r="BA173" s="36">
        <v>3</v>
      </c>
      <c r="BB173" s="36">
        <v>3</v>
      </c>
      <c r="BC173" s="36"/>
      <c r="BD173" s="36"/>
      <c r="BE173" s="36"/>
      <c r="BF173" s="36"/>
      <c r="BG173" s="36"/>
      <c r="BH173" s="36"/>
      <c r="BI173" s="36"/>
      <c r="BJ173" s="36"/>
      <c r="BK173" s="36"/>
    </row>
    <row r="174" spans="1:63" x14ac:dyDescent="0.25">
      <c r="A174" s="36" t="s">
        <v>100</v>
      </c>
      <c r="B174" s="36">
        <v>-1</v>
      </c>
      <c r="C174" s="36">
        <v>4</v>
      </c>
      <c r="D174" s="36" t="s">
        <v>100</v>
      </c>
      <c r="E174" s="36">
        <v>10</v>
      </c>
      <c r="F174" s="36">
        <v>4</v>
      </c>
      <c r="G174" s="36" t="s">
        <v>100</v>
      </c>
      <c r="H174" s="36">
        <v>-8</v>
      </c>
      <c r="I174" s="36">
        <v>4</v>
      </c>
      <c r="J174" s="36" t="s">
        <v>100</v>
      </c>
      <c r="K174" s="36">
        <v>-10</v>
      </c>
      <c r="L174" s="36">
        <v>4</v>
      </c>
      <c r="M174" s="36" t="s">
        <v>942</v>
      </c>
      <c r="N174" s="36">
        <v>-2</v>
      </c>
      <c r="O174" s="36">
        <v>4</v>
      </c>
      <c r="P174" s="36" t="s">
        <v>100</v>
      </c>
      <c r="Q174" s="36">
        <v>-3</v>
      </c>
      <c r="R174" s="36">
        <v>4</v>
      </c>
      <c r="S174" s="36" t="s">
        <v>942</v>
      </c>
      <c r="T174" s="36">
        <v>-1</v>
      </c>
      <c r="U174" s="36">
        <v>4</v>
      </c>
      <c r="V174" s="36" t="s">
        <v>100</v>
      </c>
      <c r="W174" s="36">
        <v>-16</v>
      </c>
      <c r="X174" s="36">
        <v>4</v>
      </c>
      <c r="Y174" s="36" t="s">
        <v>100</v>
      </c>
      <c r="Z174" s="36">
        <v>22</v>
      </c>
      <c r="AA174" s="36">
        <v>4</v>
      </c>
      <c r="AB174" s="36" t="s">
        <v>100</v>
      </c>
      <c r="AC174" s="36">
        <v>-5</v>
      </c>
      <c r="AD174" s="36">
        <v>4</v>
      </c>
      <c r="AE174" s="36" t="s">
        <v>298</v>
      </c>
      <c r="AF174" s="36">
        <v>-11</v>
      </c>
      <c r="AG174" s="36">
        <v>4</v>
      </c>
      <c r="AH174" s="36" t="s">
        <v>868</v>
      </c>
      <c r="AI174" s="36">
        <v>-3</v>
      </c>
      <c r="AJ174" s="36">
        <v>4</v>
      </c>
      <c r="AK174" s="36" t="s">
        <v>345</v>
      </c>
      <c r="AL174" s="36">
        <v>-3</v>
      </c>
      <c r="AM174" s="36">
        <v>4</v>
      </c>
      <c r="AN174" s="36" t="s">
        <v>345</v>
      </c>
      <c r="AO174" s="36">
        <v>4</v>
      </c>
      <c r="AP174" s="36">
        <v>4</v>
      </c>
      <c r="AQ174" s="36" t="s">
        <v>942</v>
      </c>
      <c r="AR174" s="36">
        <v>-14</v>
      </c>
      <c r="AS174" s="36">
        <v>4</v>
      </c>
      <c r="AT174" s="36" t="s">
        <v>345</v>
      </c>
      <c r="AU174" s="36">
        <v>6</v>
      </c>
      <c r="AV174" s="36">
        <v>4</v>
      </c>
      <c r="AW174" s="36" t="s">
        <v>696</v>
      </c>
      <c r="AX174" s="36">
        <v>1</v>
      </c>
      <c r="AY174" s="36">
        <v>4</v>
      </c>
      <c r="AZ174" s="36" t="s">
        <v>942</v>
      </c>
      <c r="BA174" s="36">
        <v>3</v>
      </c>
      <c r="BB174" s="36">
        <v>4</v>
      </c>
      <c r="BC174" s="36"/>
      <c r="BD174" s="36"/>
      <c r="BE174" s="36"/>
      <c r="BF174" s="36"/>
      <c r="BG174" s="36"/>
      <c r="BH174" s="36"/>
      <c r="BI174" s="36"/>
      <c r="BJ174" s="36"/>
      <c r="BK174" s="36"/>
    </row>
    <row r="175" spans="1:63" x14ac:dyDescent="0.25">
      <c r="A175" s="36" t="s">
        <v>870</v>
      </c>
      <c r="B175" s="36">
        <v>9</v>
      </c>
      <c r="C175" s="36">
        <v>1</v>
      </c>
      <c r="D175" s="36" t="s">
        <v>870</v>
      </c>
      <c r="E175" s="36">
        <v>-10</v>
      </c>
      <c r="F175" s="36">
        <v>1</v>
      </c>
      <c r="G175" s="36" t="s">
        <v>20</v>
      </c>
      <c r="H175" s="36">
        <v>-5</v>
      </c>
      <c r="I175" s="36">
        <v>1</v>
      </c>
      <c r="J175" s="36" t="s">
        <v>20</v>
      </c>
      <c r="K175" s="36">
        <v>5</v>
      </c>
      <c r="L175" s="36">
        <v>1</v>
      </c>
      <c r="M175" s="36" t="s">
        <v>20</v>
      </c>
      <c r="N175" s="36">
        <v>-1</v>
      </c>
      <c r="O175" s="36">
        <v>1</v>
      </c>
      <c r="P175" s="36" t="s">
        <v>876</v>
      </c>
      <c r="Q175" s="36">
        <v>-7</v>
      </c>
      <c r="R175" s="36">
        <v>1</v>
      </c>
      <c r="S175" s="36" t="s">
        <v>901</v>
      </c>
      <c r="T175" s="36">
        <v>16</v>
      </c>
      <c r="U175" s="36">
        <v>1</v>
      </c>
      <c r="V175" s="36" t="s">
        <v>929</v>
      </c>
      <c r="W175" s="36">
        <v>-6</v>
      </c>
      <c r="X175" s="36">
        <v>1</v>
      </c>
      <c r="Y175" s="36" t="s">
        <v>950</v>
      </c>
      <c r="Z175" s="36">
        <v>9</v>
      </c>
      <c r="AA175" s="36">
        <v>1</v>
      </c>
      <c r="AB175" s="36" t="s">
        <v>950</v>
      </c>
      <c r="AC175" s="36">
        <v>-5</v>
      </c>
      <c r="AD175" s="36">
        <v>1</v>
      </c>
      <c r="AE175" s="36" t="s">
        <v>871</v>
      </c>
      <c r="AF175" s="36">
        <v>22</v>
      </c>
      <c r="AG175" s="36">
        <v>1</v>
      </c>
      <c r="AH175" s="36" t="s">
        <v>871</v>
      </c>
      <c r="AI175" s="36">
        <v>-11</v>
      </c>
      <c r="AJ175" s="36">
        <v>1</v>
      </c>
      <c r="AK175" s="36" t="s">
        <v>723</v>
      </c>
      <c r="AL175" s="36">
        <v>-9</v>
      </c>
      <c r="AM175" s="36">
        <v>1</v>
      </c>
      <c r="AN175" s="36" t="s">
        <v>901</v>
      </c>
      <c r="AO175" s="36">
        <v>-6</v>
      </c>
      <c r="AP175" s="36">
        <v>1</v>
      </c>
      <c r="AQ175" s="36" t="s">
        <v>901</v>
      </c>
      <c r="AR175" s="36">
        <v>-6</v>
      </c>
      <c r="AS175" s="36">
        <v>1</v>
      </c>
      <c r="AT175" s="36" t="s">
        <v>901</v>
      </c>
      <c r="AU175" s="36">
        <v>17</v>
      </c>
      <c r="AV175" s="36">
        <v>1</v>
      </c>
      <c r="AW175" s="36" t="s">
        <v>901</v>
      </c>
      <c r="AX175" s="36">
        <v>-6</v>
      </c>
      <c r="AY175" s="36">
        <v>1</v>
      </c>
      <c r="AZ175" s="36" t="s">
        <v>901</v>
      </c>
      <c r="BA175" s="36">
        <v>-2</v>
      </c>
      <c r="BB175" s="36">
        <v>1</v>
      </c>
      <c r="BC175" s="36"/>
      <c r="BD175" s="36"/>
      <c r="BE175" s="36"/>
      <c r="BF175" s="36"/>
      <c r="BG175" s="36"/>
      <c r="BH175" s="36"/>
      <c r="BI175" s="36"/>
      <c r="BJ175" s="36"/>
      <c r="BK175" s="36"/>
    </row>
    <row r="176" spans="1:63" x14ac:dyDescent="0.25">
      <c r="A176" s="36" t="s">
        <v>733</v>
      </c>
      <c r="B176" s="36">
        <v>9</v>
      </c>
      <c r="C176" s="36">
        <v>2</v>
      </c>
      <c r="D176" s="36" t="s">
        <v>733</v>
      </c>
      <c r="E176" s="36">
        <v>-10</v>
      </c>
      <c r="F176" s="36">
        <v>2</v>
      </c>
      <c r="G176" s="36" t="s">
        <v>628</v>
      </c>
      <c r="H176" s="36">
        <v>-5</v>
      </c>
      <c r="I176" s="36">
        <v>2</v>
      </c>
      <c r="J176" s="36" t="s">
        <v>876</v>
      </c>
      <c r="K176" s="36">
        <v>5</v>
      </c>
      <c r="L176" s="36">
        <v>2</v>
      </c>
      <c r="M176" s="36" t="s">
        <v>733</v>
      </c>
      <c r="N176" s="36">
        <v>-1</v>
      </c>
      <c r="O176" s="36">
        <v>2</v>
      </c>
      <c r="P176" s="36" t="s">
        <v>733</v>
      </c>
      <c r="Q176" s="36">
        <v>-7</v>
      </c>
      <c r="R176" s="36">
        <v>2</v>
      </c>
      <c r="S176" s="36" t="s">
        <v>733</v>
      </c>
      <c r="T176" s="36">
        <v>16</v>
      </c>
      <c r="U176" s="36">
        <v>2</v>
      </c>
      <c r="V176" s="36" t="s">
        <v>950</v>
      </c>
      <c r="W176" s="36">
        <v>-6</v>
      </c>
      <c r="X176" s="36">
        <v>2</v>
      </c>
      <c r="Y176" s="36" t="s">
        <v>901</v>
      </c>
      <c r="Z176" s="36">
        <v>9</v>
      </c>
      <c r="AA176" s="36">
        <v>2</v>
      </c>
      <c r="AB176" s="36" t="s">
        <v>901</v>
      </c>
      <c r="AC176" s="36">
        <v>-5</v>
      </c>
      <c r="AD176" s="36">
        <v>2</v>
      </c>
      <c r="AE176" s="36" t="s">
        <v>901</v>
      </c>
      <c r="AF176" s="36">
        <v>22</v>
      </c>
      <c r="AG176" s="36">
        <v>2</v>
      </c>
      <c r="AH176" s="36" t="s">
        <v>15</v>
      </c>
      <c r="AI176" s="36">
        <v>-11</v>
      </c>
      <c r="AJ176" s="36">
        <v>2</v>
      </c>
      <c r="AK176" s="36" t="s">
        <v>733</v>
      </c>
      <c r="AL176" s="36">
        <v>-9</v>
      </c>
      <c r="AM176" s="36">
        <v>2</v>
      </c>
      <c r="AN176" s="36" t="s">
        <v>733</v>
      </c>
      <c r="AO176" s="36">
        <v>-6</v>
      </c>
      <c r="AP176" s="36">
        <v>2</v>
      </c>
      <c r="AQ176" s="36" t="s">
        <v>733</v>
      </c>
      <c r="AR176" s="36">
        <v>-6</v>
      </c>
      <c r="AS176" s="36">
        <v>2</v>
      </c>
      <c r="AT176" s="36" t="s">
        <v>733</v>
      </c>
      <c r="AU176" s="36">
        <v>17</v>
      </c>
      <c r="AV176" s="36">
        <v>2</v>
      </c>
      <c r="AW176" s="36" t="s">
        <v>733</v>
      </c>
      <c r="AX176" s="36">
        <v>-6</v>
      </c>
      <c r="AY176" s="36">
        <v>2</v>
      </c>
      <c r="AZ176" s="36" t="s">
        <v>733</v>
      </c>
      <c r="BA176" s="36">
        <v>-2</v>
      </c>
      <c r="BB176" s="36">
        <v>2</v>
      </c>
      <c r="BC176" s="36"/>
      <c r="BD176" s="36"/>
      <c r="BE176" s="36"/>
      <c r="BF176" s="36"/>
      <c r="BG176" s="36"/>
      <c r="BH176" s="36"/>
      <c r="BI176" s="36"/>
      <c r="BJ176" s="36"/>
      <c r="BK176" s="36"/>
    </row>
    <row r="177" spans="1:63" x14ac:dyDescent="0.25">
      <c r="A177" s="36" t="s">
        <v>628</v>
      </c>
      <c r="B177" s="36">
        <v>9</v>
      </c>
      <c r="C177" s="36">
        <v>3</v>
      </c>
      <c r="D177" s="36" t="s">
        <v>628</v>
      </c>
      <c r="E177" s="36">
        <v>-10</v>
      </c>
      <c r="F177" s="36">
        <v>3</v>
      </c>
      <c r="G177" s="36" t="s">
        <v>876</v>
      </c>
      <c r="H177" s="36">
        <v>-5</v>
      </c>
      <c r="I177" s="36">
        <v>3</v>
      </c>
      <c r="J177" s="36" t="s">
        <v>153</v>
      </c>
      <c r="K177" s="36">
        <v>5</v>
      </c>
      <c r="L177" s="36">
        <v>3</v>
      </c>
      <c r="M177" s="36" t="s">
        <v>153</v>
      </c>
      <c r="N177" s="36">
        <v>-1</v>
      </c>
      <c r="O177" s="36">
        <v>3</v>
      </c>
      <c r="P177" s="36" t="s">
        <v>153</v>
      </c>
      <c r="Q177" s="36">
        <v>-7</v>
      </c>
      <c r="R177" s="36">
        <v>3</v>
      </c>
      <c r="S177" s="36" t="s">
        <v>943</v>
      </c>
      <c r="T177" s="36">
        <v>16</v>
      </c>
      <c r="U177" s="36">
        <v>3</v>
      </c>
      <c r="V177" s="36" t="s">
        <v>733</v>
      </c>
      <c r="W177" s="36">
        <v>-6</v>
      </c>
      <c r="X177" s="36">
        <v>3</v>
      </c>
      <c r="Y177" s="36" t="s">
        <v>733</v>
      </c>
      <c r="Z177" s="36">
        <v>9</v>
      </c>
      <c r="AA177" s="36">
        <v>3</v>
      </c>
      <c r="AB177" s="36" t="s">
        <v>733</v>
      </c>
      <c r="AC177" s="36">
        <v>-5</v>
      </c>
      <c r="AD177" s="36">
        <v>3</v>
      </c>
      <c r="AE177" s="36" t="s">
        <v>733</v>
      </c>
      <c r="AF177" s="36">
        <v>22</v>
      </c>
      <c r="AG177" s="36">
        <v>3</v>
      </c>
      <c r="AH177" s="36" t="s">
        <v>252</v>
      </c>
      <c r="AI177" s="36">
        <v>-11</v>
      </c>
      <c r="AJ177" s="36">
        <v>3</v>
      </c>
      <c r="AK177" s="36" t="s">
        <v>153</v>
      </c>
      <c r="AL177" s="36">
        <v>-9</v>
      </c>
      <c r="AM177" s="36">
        <v>3</v>
      </c>
      <c r="AN177" s="36" t="s">
        <v>943</v>
      </c>
      <c r="AO177" s="36">
        <v>-6</v>
      </c>
      <c r="AP177" s="36">
        <v>3</v>
      </c>
      <c r="AQ177" s="36" t="s">
        <v>943</v>
      </c>
      <c r="AR177" s="36">
        <v>-6</v>
      </c>
      <c r="AS177" s="36">
        <v>3</v>
      </c>
      <c r="AT177" s="36" t="s">
        <v>696</v>
      </c>
      <c r="AU177" s="36">
        <v>17</v>
      </c>
      <c r="AV177" s="36">
        <v>3</v>
      </c>
      <c r="AW177" s="36" t="s">
        <v>502</v>
      </c>
      <c r="AX177" s="36">
        <v>-6</v>
      </c>
      <c r="AY177" s="36">
        <v>3</v>
      </c>
      <c r="AZ177" s="36" t="s">
        <v>696</v>
      </c>
      <c r="BA177" s="36">
        <v>-2</v>
      </c>
      <c r="BB177" s="36">
        <v>3</v>
      </c>
      <c r="BC177" s="36"/>
      <c r="BD177" s="36"/>
      <c r="BE177" s="36"/>
      <c r="BF177" s="36"/>
      <c r="BG177" s="36"/>
      <c r="BH177" s="36"/>
      <c r="BI177" s="36"/>
      <c r="BJ177" s="36"/>
      <c r="BK177" s="36"/>
    </row>
    <row r="178" spans="1:63" x14ac:dyDescent="0.25">
      <c r="A178" s="36" t="s">
        <v>763</v>
      </c>
      <c r="B178" s="36">
        <v>9</v>
      </c>
      <c r="C178" s="36">
        <v>4</v>
      </c>
      <c r="D178" s="36" t="s">
        <v>763</v>
      </c>
      <c r="E178" s="36">
        <v>-10</v>
      </c>
      <c r="F178" s="36">
        <v>4</v>
      </c>
      <c r="G178" s="36" t="s">
        <v>763</v>
      </c>
      <c r="H178" s="36">
        <v>-5</v>
      </c>
      <c r="I178" s="36">
        <v>4</v>
      </c>
      <c r="J178" s="36" t="s">
        <v>763</v>
      </c>
      <c r="K178" s="36">
        <v>5</v>
      </c>
      <c r="L178" s="36">
        <v>4</v>
      </c>
      <c r="M178" s="36" t="s">
        <v>763</v>
      </c>
      <c r="N178" s="36">
        <v>-1</v>
      </c>
      <c r="O178" s="36">
        <v>4</v>
      </c>
      <c r="P178" s="36" t="s">
        <v>763</v>
      </c>
      <c r="Q178" s="36">
        <v>-7</v>
      </c>
      <c r="R178" s="36">
        <v>4</v>
      </c>
      <c r="S178" s="36" t="s">
        <v>763</v>
      </c>
      <c r="T178" s="36">
        <v>16</v>
      </c>
      <c r="U178" s="36">
        <v>4</v>
      </c>
      <c r="V178" s="36" t="s">
        <v>763</v>
      </c>
      <c r="W178" s="36">
        <v>-6</v>
      </c>
      <c r="X178" s="36">
        <v>4</v>
      </c>
      <c r="Y178" s="36" t="s">
        <v>763</v>
      </c>
      <c r="Z178" s="36">
        <v>9</v>
      </c>
      <c r="AA178" s="36">
        <v>4</v>
      </c>
      <c r="AB178" s="36" t="s">
        <v>763</v>
      </c>
      <c r="AC178" s="36">
        <v>-5</v>
      </c>
      <c r="AD178" s="36">
        <v>4</v>
      </c>
      <c r="AE178" s="36" t="s">
        <v>763</v>
      </c>
      <c r="AF178" s="36">
        <v>22</v>
      </c>
      <c r="AG178" s="36">
        <v>4</v>
      </c>
      <c r="AH178" s="36" t="s">
        <v>763</v>
      </c>
      <c r="AI178" s="36">
        <v>-11</v>
      </c>
      <c r="AJ178" s="36">
        <v>4</v>
      </c>
      <c r="AK178" s="36" t="s">
        <v>763</v>
      </c>
      <c r="AL178" s="36">
        <v>-9</v>
      </c>
      <c r="AM178" s="36">
        <v>4</v>
      </c>
      <c r="AN178" s="36" t="s">
        <v>763</v>
      </c>
      <c r="AO178" s="36">
        <v>-6</v>
      </c>
      <c r="AP178" s="36">
        <v>4</v>
      </c>
      <c r="AQ178" s="36" t="s">
        <v>763</v>
      </c>
      <c r="AR178" s="36">
        <v>-6</v>
      </c>
      <c r="AS178" s="36">
        <v>4</v>
      </c>
      <c r="AT178" s="36" t="s">
        <v>763</v>
      </c>
      <c r="AU178" s="36">
        <v>17</v>
      </c>
      <c r="AV178" s="36">
        <v>4</v>
      </c>
      <c r="AW178" s="36" t="s">
        <v>763</v>
      </c>
      <c r="AX178" s="36">
        <v>-6</v>
      </c>
      <c r="AY178" s="36">
        <v>4</v>
      </c>
      <c r="AZ178" s="36" t="s">
        <v>763</v>
      </c>
      <c r="BA178" s="36">
        <v>-2</v>
      </c>
      <c r="BB178" s="36">
        <v>4</v>
      </c>
      <c r="BE178" s="36"/>
      <c r="BH178" s="36"/>
      <c r="BK178" s="36"/>
    </row>
    <row r="179" spans="1:63" x14ac:dyDescent="0.25">
      <c r="A179" s="36" t="s">
        <v>561</v>
      </c>
      <c r="B179" s="36">
        <v>-18</v>
      </c>
      <c r="C179" s="36">
        <v>1</v>
      </c>
      <c r="D179" s="36" t="s">
        <v>561</v>
      </c>
      <c r="E179" s="36">
        <v>5</v>
      </c>
      <c r="F179" s="36">
        <v>1</v>
      </c>
      <c r="G179" s="36" t="s">
        <v>45</v>
      </c>
      <c r="H179" s="36">
        <v>3</v>
      </c>
      <c r="I179" s="36">
        <v>1</v>
      </c>
      <c r="J179" s="36" t="s">
        <v>871</v>
      </c>
      <c r="K179" s="36">
        <v>-7</v>
      </c>
      <c r="L179" s="36">
        <v>1</v>
      </c>
      <c r="M179" s="36"/>
      <c r="N179" s="36"/>
      <c r="O179" s="36"/>
      <c r="P179" s="36" t="s">
        <v>869</v>
      </c>
      <c r="Q179" s="36">
        <v>3</v>
      </c>
      <c r="R179" s="36">
        <v>1</v>
      </c>
      <c r="S179" s="36" t="s">
        <v>562</v>
      </c>
      <c r="T179" s="36">
        <v>-12</v>
      </c>
      <c r="U179" s="36">
        <v>1</v>
      </c>
      <c r="V179" s="36" t="s">
        <v>562</v>
      </c>
      <c r="W179" s="36">
        <v>0</v>
      </c>
      <c r="X179" s="36">
        <v>1</v>
      </c>
      <c r="Y179" s="36" t="s">
        <v>561</v>
      </c>
      <c r="Z179" s="36">
        <v>8</v>
      </c>
      <c r="AA179" s="36">
        <v>1</v>
      </c>
      <c r="AB179" s="36" t="s">
        <v>929</v>
      </c>
      <c r="AC179" s="36">
        <v>-8</v>
      </c>
      <c r="AD179" s="36">
        <v>1</v>
      </c>
      <c r="AE179" s="36" t="s">
        <v>613</v>
      </c>
      <c r="AF179" s="36">
        <v>5</v>
      </c>
      <c r="AG179" s="36">
        <v>1</v>
      </c>
      <c r="AH179" s="36">
        <v>0</v>
      </c>
      <c r="AI179" s="36" t="s">
        <v>9</v>
      </c>
      <c r="AJ179" s="36">
        <v>1</v>
      </c>
      <c r="AK179" s="36" t="s">
        <v>929</v>
      </c>
      <c r="AL179" s="36">
        <v>-3</v>
      </c>
      <c r="AM179" s="36">
        <v>1</v>
      </c>
      <c r="AN179" s="36">
        <v>0</v>
      </c>
      <c r="AO179" s="36" t="s">
        <v>9</v>
      </c>
      <c r="AP179" s="36">
        <v>1</v>
      </c>
      <c r="AQ179" s="36" t="s">
        <v>45</v>
      </c>
      <c r="AR179" s="36">
        <v>-15</v>
      </c>
      <c r="AS179" s="36">
        <v>1</v>
      </c>
      <c r="AT179" s="36" t="s">
        <v>871</v>
      </c>
      <c r="AU179" s="36">
        <v>-8</v>
      </c>
      <c r="AV179" s="36">
        <v>1</v>
      </c>
      <c r="AW179" s="36" t="s">
        <v>907</v>
      </c>
      <c r="AX179" s="36">
        <v>-14</v>
      </c>
      <c r="AY179" s="36">
        <v>1</v>
      </c>
      <c r="AZ179" s="36" t="s">
        <v>918</v>
      </c>
      <c r="BA179" s="36">
        <v>-19</v>
      </c>
      <c r="BB179" s="36">
        <v>1</v>
      </c>
    </row>
    <row r="180" spans="1:63" x14ac:dyDescent="0.25">
      <c r="A180" s="36" t="s">
        <v>20</v>
      </c>
      <c r="B180" s="36">
        <v>-18</v>
      </c>
      <c r="C180" s="36">
        <v>2</v>
      </c>
      <c r="D180" s="36" t="s">
        <v>124</v>
      </c>
      <c r="E180" s="36">
        <v>5</v>
      </c>
      <c r="F180" s="36">
        <v>2</v>
      </c>
      <c r="G180" s="36" t="s">
        <v>725</v>
      </c>
      <c r="H180" s="36">
        <v>3</v>
      </c>
      <c r="I180" s="36">
        <v>2</v>
      </c>
      <c r="J180" s="36" t="s">
        <v>725</v>
      </c>
      <c r="K180" s="36">
        <v>-7</v>
      </c>
      <c r="L180" s="36">
        <v>2</v>
      </c>
      <c r="M180" s="36"/>
      <c r="N180" s="36"/>
      <c r="O180" s="36"/>
      <c r="P180" s="36" t="s">
        <v>929</v>
      </c>
      <c r="Q180" s="36">
        <v>3</v>
      </c>
      <c r="R180" s="36">
        <v>2</v>
      </c>
      <c r="S180" s="36" t="s">
        <v>907</v>
      </c>
      <c r="T180" s="36">
        <v>-12</v>
      </c>
      <c r="U180" s="36">
        <v>2</v>
      </c>
      <c r="V180" s="36" t="s">
        <v>45</v>
      </c>
      <c r="W180" s="36">
        <v>0</v>
      </c>
      <c r="X180" s="36">
        <v>2</v>
      </c>
      <c r="Y180" s="36" t="s">
        <v>45</v>
      </c>
      <c r="Z180" s="36">
        <v>8</v>
      </c>
      <c r="AA180" s="36">
        <v>2</v>
      </c>
      <c r="AB180" s="36" t="s">
        <v>561</v>
      </c>
      <c r="AC180" s="36">
        <v>-8</v>
      </c>
      <c r="AD180" s="36">
        <v>2</v>
      </c>
      <c r="AE180" s="36" t="s">
        <v>561</v>
      </c>
      <c r="AF180" s="36">
        <v>5</v>
      </c>
      <c r="AG180" s="36">
        <v>2</v>
      </c>
      <c r="AH180" s="36">
        <v>0</v>
      </c>
      <c r="AI180" s="36" t="s">
        <v>9</v>
      </c>
      <c r="AJ180" s="36">
        <v>2</v>
      </c>
      <c r="AK180" s="36" t="s">
        <v>725</v>
      </c>
      <c r="AL180" s="36">
        <v>-3</v>
      </c>
      <c r="AM180" s="36">
        <v>2</v>
      </c>
      <c r="AN180" s="36">
        <v>0</v>
      </c>
      <c r="AO180" s="36" t="s">
        <v>9</v>
      </c>
      <c r="AP180" s="36">
        <v>2</v>
      </c>
      <c r="AQ180" s="36" t="s">
        <v>876</v>
      </c>
      <c r="AR180" s="36">
        <v>-15</v>
      </c>
      <c r="AS180" s="36">
        <v>2</v>
      </c>
      <c r="AT180" s="36" t="s">
        <v>45</v>
      </c>
      <c r="AU180" s="36">
        <v>-8</v>
      </c>
      <c r="AV180" s="36">
        <v>2</v>
      </c>
      <c r="AW180" s="36" t="s">
        <v>926</v>
      </c>
      <c r="AX180" s="36">
        <v>-14</v>
      </c>
      <c r="AY180" s="36">
        <v>2</v>
      </c>
      <c r="AZ180" s="36" t="s">
        <v>725</v>
      </c>
      <c r="BA180" s="36">
        <v>-19</v>
      </c>
      <c r="BB180" s="36">
        <v>2</v>
      </c>
    </row>
    <row r="181" spans="1:63" x14ac:dyDescent="0.25">
      <c r="A181" s="36" t="s">
        <v>45</v>
      </c>
      <c r="B181" s="36">
        <v>-18</v>
      </c>
      <c r="C181" s="36">
        <v>3</v>
      </c>
      <c r="D181" s="36" t="s">
        <v>20</v>
      </c>
      <c r="E181" s="36">
        <v>5</v>
      </c>
      <c r="F181" s="36">
        <v>3</v>
      </c>
      <c r="G181" s="36" t="s">
        <v>950</v>
      </c>
      <c r="H181" s="36">
        <v>3</v>
      </c>
      <c r="I181" s="36">
        <v>3</v>
      </c>
      <c r="J181" s="36" t="s">
        <v>921</v>
      </c>
      <c r="K181" s="36">
        <v>-7</v>
      </c>
      <c r="L181" s="36">
        <v>3</v>
      </c>
      <c r="M181" s="36"/>
      <c r="N181" s="36"/>
      <c r="O181" s="36"/>
      <c r="P181" s="36" t="s">
        <v>871</v>
      </c>
      <c r="Q181" s="36">
        <v>3</v>
      </c>
      <c r="R181" s="36">
        <v>3</v>
      </c>
      <c r="S181" s="36" t="s">
        <v>871</v>
      </c>
      <c r="T181" s="36">
        <v>-12</v>
      </c>
      <c r="U181" s="36">
        <v>3</v>
      </c>
      <c r="V181" s="36" t="s">
        <v>725</v>
      </c>
      <c r="W181" s="36">
        <v>0</v>
      </c>
      <c r="X181" s="36">
        <v>3</v>
      </c>
      <c r="Y181" s="36" t="s">
        <v>20</v>
      </c>
      <c r="Z181" s="36">
        <v>8</v>
      </c>
      <c r="AA181" s="36">
        <v>3</v>
      </c>
      <c r="AB181" s="36" t="s">
        <v>725</v>
      </c>
      <c r="AC181" s="36">
        <v>-8</v>
      </c>
      <c r="AD181" s="36">
        <v>3</v>
      </c>
      <c r="AE181" s="36" t="s">
        <v>45</v>
      </c>
      <c r="AF181" s="36">
        <v>5</v>
      </c>
      <c r="AG181" s="36">
        <v>3</v>
      </c>
      <c r="AH181" s="36">
        <v>0</v>
      </c>
      <c r="AI181" s="36" t="s">
        <v>9</v>
      </c>
      <c r="AJ181" s="36">
        <v>3</v>
      </c>
      <c r="AK181" s="36" t="s">
        <v>134</v>
      </c>
      <c r="AL181" s="36">
        <v>-3</v>
      </c>
      <c r="AM181" s="36">
        <v>3</v>
      </c>
      <c r="AN181" s="36">
        <v>0</v>
      </c>
      <c r="AO181" s="36" t="s">
        <v>9</v>
      </c>
      <c r="AP181" s="36">
        <v>3</v>
      </c>
      <c r="AQ181" s="36" t="s">
        <v>725</v>
      </c>
      <c r="AR181" s="36">
        <v>-15</v>
      </c>
      <c r="AS181" s="36">
        <v>3</v>
      </c>
      <c r="AT181" s="36" t="s">
        <v>725</v>
      </c>
      <c r="AU181" s="36">
        <v>-8</v>
      </c>
      <c r="AV181" s="36">
        <v>3</v>
      </c>
      <c r="AW181" s="36" t="s">
        <v>725</v>
      </c>
      <c r="AX181" s="36">
        <v>-14</v>
      </c>
      <c r="AY181" s="36">
        <v>3</v>
      </c>
      <c r="AZ181" s="36" t="s">
        <v>45</v>
      </c>
      <c r="BA181" s="36">
        <v>-19</v>
      </c>
      <c r="BB181" s="36">
        <v>3</v>
      </c>
    </row>
    <row r="182" spans="1:63" x14ac:dyDescent="0.25">
      <c r="A182" s="36" t="s">
        <v>134</v>
      </c>
      <c r="B182" s="36">
        <v>-18</v>
      </c>
      <c r="C182" s="36">
        <v>4</v>
      </c>
      <c r="D182" s="36" t="s">
        <v>45</v>
      </c>
      <c r="E182" s="36">
        <v>5</v>
      </c>
      <c r="F182" s="36">
        <v>4</v>
      </c>
      <c r="G182" s="36" t="s">
        <v>153</v>
      </c>
      <c r="H182" s="36">
        <v>3</v>
      </c>
      <c r="I182" s="36">
        <v>4</v>
      </c>
      <c r="J182" s="36" t="s">
        <v>45</v>
      </c>
      <c r="K182" s="36">
        <v>-7</v>
      </c>
      <c r="L182" s="36">
        <v>4</v>
      </c>
      <c r="M182" s="36"/>
      <c r="N182" s="36"/>
      <c r="O182" s="36"/>
      <c r="P182" s="36" t="s">
        <v>950</v>
      </c>
      <c r="Q182" s="36">
        <v>3</v>
      </c>
      <c r="R182" s="36">
        <v>4</v>
      </c>
      <c r="S182" s="36" t="s">
        <v>725</v>
      </c>
      <c r="T182" s="36">
        <v>-12</v>
      </c>
      <c r="U182" s="36">
        <v>4</v>
      </c>
      <c r="V182" s="36" t="s">
        <v>871</v>
      </c>
      <c r="W182" s="36">
        <v>0</v>
      </c>
      <c r="X182" s="36">
        <v>4</v>
      </c>
      <c r="Y182" s="36" t="s">
        <v>871</v>
      </c>
      <c r="Z182" s="36">
        <v>8</v>
      </c>
      <c r="AA182" s="36">
        <v>4</v>
      </c>
      <c r="AB182" s="36" t="s">
        <v>947</v>
      </c>
      <c r="AC182" s="36">
        <v>-8</v>
      </c>
      <c r="AD182" s="36">
        <v>4</v>
      </c>
      <c r="AE182" s="36" t="s">
        <v>868</v>
      </c>
      <c r="AF182" s="36">
        <v>5</v>
      </c>
      <c r="AG182" s="36">
        <v>4</v>
      </c>
      <c r="AH182" s="36">
        <v>0</v>
      </c>
      <c r="AI182" s="36">
        <v>0</v>
      </c>
      <c r="AJ182" s="36">
        <v>4</v>
      </c>
      <c r="AK182" s="36" t="s">
        <v>871</v>
      </c>
      <c r="AL182" s="36">
        <v>-3</v>
      </c>
      <c r="AM182" s="36">
        <v>4</v>
      </c>
      <c r="AN182" s="36">
        <v>0</v>
      </c>
      <c r="AO182" s="36">
        <v>0</v>
      </c>
      <c r="AP182" s="36">
        <v>4</v>
      </c>
      <c r="AQ182" s="36" t="s">
        <v>696</v>
      </c>
      <c r="AR182" s="36">
        <v>-15</v>
      </c>
      <c r="AS182" s="36">
        <v>4</v>
      </c>
      <c r="AT182" s="36" t="s">
        <v>134</v>
      </c>
      <c r="AU182" s="36">
        <v>-8</v>
      </c>
      <c r="AV182" s="36">
        <v>4</v>
      </c>
      <c r="AW182" s="36" t="s">
        <v>134</v>
      </c>
      <c r="AX182" s="36">
        <v>-14</v>
      </c>
      <c r="AY182" s="36">
        <v>4</v>
      </c>
      <c r="AZ182" s="36" t="s">
        <v>134</v>
      </c>
      <c r="BA182" s="36">
        <v>-19</v>
      </c>
      <c r="BB182" s="36">
        <v>4</v>
      </c>
    </row>
    <row r="183" spans="1:63" x14ac:dyDescent="0.25">
      <c r="A183" s="36" t="s">
        <v>869</v>
      </c>
      <c r="B183" s="36">
        <v>-7</v>
      </c>
      <c r="C183" s="36">
        <v>1</v>
      </c>
      <c r="D183" s="36" t="s">
        <v>15</v>
      </c>
      <c r="E183" s="36">
        <v>-10</v>
      </c>
      <c r="F183" s="36">
        <v>1</v>
      </c>
      <c r="G183" s="36" t="s">
        <v>871</v>
      </c>
      <c r="H183" s="36">
        <v>-10</v>
      </c>
      <c r="I183" s="36">
        <v>1</v>
      </c>
      <c r="J183" s="36" t="s">
        <v>561</v>
      </c>
      <c r="K183" s="36">
        <v>3</v>
      </c>
      <c r="L183" s="36">
        <v>1</v>
      </c>
      <c r="M183" s="36"/>
      <c r="N183" s="36"/>
      <c r="O183" s="36"/>
      <c r="P183" s="36" t="s">
        <v>926</v>
      </c>
      <c r="Q183" s="36">
        <v>0</v>
      </c>
      <c r="R183" s="36">
        <v>1</v>
      </c>
      <c r="S183" s="36" t="s">
        <v>870</v>
      </c>
      <c r="T183" s="36">
        <v>-2</v>
      </c>
      <c r="U183" s="36">
        <v>1</v>
      </c>
      <c r="V183" s="36" t="s">
        <v>947</v>
      </c>
      <c r="W183" s="36">
        <v>10</v>
      </c>
      <c r="X183" s="36">
        <v>1</v>
      </c>
      <c r="Y183" s="36" t="s">
        <v>929</v>
      </c>
      <c r="Z183" s="36">
        <v>4</v>
      </c>
      <c r="AA183" s="36">
        <v>1</v>
      </c>
      <c r="AB183" s="36" t="s">
        <v>562</v>
      </c>
      <c r="AC183" s="36">
        <v>-6</v>
      </c>
      <c r="AD183" s="36">
        <v>1</v>
      </c>
      <c r="AE183" s="36" t="s">
        <v>869</v>
      </c>
      <c r="AF183" s="36">
        <v>-9</v>
      </c>
      <c r="AG183" s="36">
        <v>1</v>
      </c>
      <c r="AH183" s="36">
        <v>0</v>
      </c>
      <c r="AI183" s="36" t="s">
        <v>9</v>
      </c>
      <c r="AJ183" s="36">
        <v>1</v>
      </c>
      <c r="AK183" s="36" t="s">
        <v>931</v>
      </c>
      <c r="AL183" s="36">
        <v>-3</v>
      </c>
      <c r="AM183" s="36">
        <v>1</v>
      </c>
      <c r="AN183" s="36">
        <v>0</v>
      </c>
      <c r="AO183" s="36" t="s">
        <v>9</v>
      </c>
      <c r="AP183" s="36">
        <v>1</v>
      </c>
      <c r="AQ183" s="36" t="s">
        <v>933</v>
      </c>
      <c r="AR183" s="36">
        <v>11</v>
      </c>
      <c r="AS183" s="36">
        <v>1</v>
      </c>
      <c r="AT183" s="36" t="s">
        <v>931</v>
      </c>
      <c r="AU183" s="36">
        <v>-17</v>
      </c>
      <c r="AV183" s="36">
        <v>1</v>
      </c>
      <c r="AW183" s="36" t="s">
        <v>908</v>
      </c>
      <c r="AX183" s="36">
        <v>-5</v>
      </c>
      <c r="AY183" s="36">
        <v>1</v>
      </c>
      <c r="AZ183" s="36" t="s">
        <v>931</v>
      </c>
      <c r="BA183" s="36">
        <v>9</v>
      </c>
      <c r="BB183" s="36">
        <v>1</v>
      </c>
    </row>
    <row r="184" spans="1:63" x14ac:dyDescent="0.25">
      <c r="A184" s="36" t="s">
        <v>398</v>
      </c>
      <c r="B184" s="36">
        <v>-7</v>
      </c>
      <c r="C184" s="36">
        <v>2</v>
      </c>
      <c r="D184" s="36" t="s">
        <v>398</v>
      </c>
      <c r="E184" s="36">
        <v>-10</v>
      </c>
      <c r="F184" s="36">
        <v>2</v>
      </c>
      <c r="G184" s="36" t="s">
        <v>562</v>
      </c>
      <c r="H184" s="36">
        <v>-10</v>
      </c>
      <c r="I184" s="36">
        <v>2</v>
      </c>
      <c r="J184" s="36" t="s">
        <v>398</v>
      </c>
      <c r="K184" s="36">
        <v>3</v>
      </c>
      <c r="L184" s="36">
        <v>2</v>
      </c>
      <c r="M184" s="36"/>
      <c r="N184" s="36"/>
      <c r="O184" s="36"/>
      <c r="P184" s="36" t="s">
        <v>20</v>
      </c>
      <c r="Q184" s="36">
        <v>0</v>
      </c>
      <c r="R184" s="36">
        <v>2</v>
      </c>
      <c r="S184" s="36" t="s">
        <v>908</v>
      </c>
      <c r="T184" s="36">
        <v>-2</v>
      </c>
      <c r="U184" s="36">
        <v>2</v>
      </c>
      <c r="V184" s="36" t="s">
        <v>870</v>
      </c>
      <c r="W184" s="36">
        <v>10</v>
      </c>
      <c r="X184" s="36">
        <v>2</v>
      </c>
      <c r="Y184" s="36" t="s">
        <v>870</v>
      </c>
      <c r="Z184" s="36">
        <v>4</v>
      </c>
      <c r="AA184" s="36">
        <v>2</v>
      </c>
      <c r="AB184" s="36" t="s">
        <v>926</v>
      </c>
      <c r="AC184" s="36">
        <v>-6</v>
      </c>
      <c r="AD184" s="36">
        <v>2</v>
      </c>
      <c r="AE184" s="36" t="s">
        <v>124</v>
      </c>
      <c r="AF184" s="36">
        <v>-9</v>
      </c>
      <c r="AG184" s="36">
        <v>2</v>
      </c>
      <c r="AH184" s="36">
        <v>0</v>
      </c>
      <c r="AI184" s="36" t="s">
        <v>9</v>
      </c>
      <c r="AJ184" s="36">
        <v>2</v>
      </c>
      <c r="AK184" s="36" t="s">
        <v>933</v>
      </c>
      <c r="AL184" s="36">
        <v>-3</v>
      </c>
      <c r="AM184" s="36">
        <v>2</v>
      </c>
      <c r="AN184" s="36">
        <v>0</v>
      </c>
      <c r="AO184" s="36" t="s">
        <v>9</v>
      </c>
      <c r="AP184" s="36">
        <v>2</v>
      </c>
      <c r="AQ184" s="36" t="s">
        <v>926</v>
      </c>
      <c r="AR184" s="36">
        <v>11</v>
      </c>
      <c r="AS184" s="36">
        <v>2</v>
      </c>
      <c r="AT184" s="36" t="s">
        <v>933</v>
      </c>
      <c r="AU184" s="36">
        <v>-17</v>
      </c>
      <c r="AV184" s="36">
        <v>2</v>
      </c>
      <c r="AW184" s="36" t="s">
        <v>918</v>
      </c>
      <c r="AX184" s="36">
        <v>-5</v>
      </c>
      <c r="AY184" s="36">
        <v>2</v>
      </c>
      <c r="AZ184" s="36" t="s">
        <v>938</v>
      </c>
      <c r="BA184" s="36">
        <v>9</v>
      </c>
      <c r="BB184" s="36">
        <v>2</v>
      </c>
    </row>
    <row r="185" spans="1:63" x14ac:dyDescent="0.25">
      <c r="A185" s="36" t="s">
        <v>725</v>
      </c>
      <c r="B185" s="36">
        <v>-7</v>
      </c>
      <c r="C185" s="36">
        <v>3</v>
      </c>
      <c r="D185" s="36" t="s">
        <v>725</v>
      </c>
      <c r="E185" s="36">
        <v>-10</v>
      </c>
      <c r="F185" s="36">
        <v>3</v>
      </c>
      <c r="G185" s="36" t="s">
        <v>15</v>
      </c>
      <c r="H185" s="36">
        <v>-10</v>
      </c>
      <c r="I185" s="36">
        <v>3</v>
      </c>
      <c r="J185" s="36" t="s">
        <v>134</v>
      </c>
      <c r="K185" s="36">
        <v>3</v>
      </c>
      <c r="L185" s="36">
        <v>3</v>
      </c>
      <c r="M185" s="36"/>
      <c r="N185" s="36"/>
      <c r="O185" s="36"/>
      <c r="P185" s="36" t="s">
        <v>868</v>
      </c>
      <c r="Q185" s="36">
        <v>0</v>
      </c>
      <c r="R185" s="36">
        <v>3</v>
      </c>
      <c r="S185" s="36" t="s">
        <v>134</v>
      </c>
      <c r="T185" s="36">
        <v>-2</v>
      </c>
      <c r="U185" s="36">
        <v>3</v>
      </c>
      <c r="V185" s="36" t="s">
        <v>134</v>
      </c>
      <c r="W185" s="36">
        <v>10</v>
      </c>
      <c r="X185" s="36">
        <v>3</v>
      </c>
      <c r="Y185" s="36" t="s">
        <v>134</v>
      </c>
      <c r="Z185" s="36">
        <v>4</v>
      </c>
      <c r="AA185" s="36">
        <v>3</v>
      </c>
      <c r="AB185" s="36" t="s">
        <v>938</v>
      </c>
      <c r="AC185" s="36">
        <v>-6</v>
      </c>
      <c r="AD185" s="36">
        <v>3</v>
      </c>
      <c r="AE185" s="36" t="s">
        <v>15</v>
      </c>
      <c r="AF185" s="36">
        <v>-9</v>
      </c>
      <c r="AG185" s="36">
        <v>3</v>
      </c>
      <c r="AH185" s="36">
        <v>0</v>
      </c>
      <c r="AI185" s="36" t="s">
        <v>9</v>
      </c>
      <c r="AJ185" s="36">
        <v>3</v>
      </c>
      <c r="AK185" s="36" t="s">
        <v>938</v>
      </c>
      <c r="AL185" s="36">
        <v>-3</v>
      </c>
      <c r="AM185" s="36">
        <v>3</v>
      </c>
      <c r="AN185" s="36">
        <v>0</v>
      </c>
      <c r="AO185" s="36" t="s">
        <v>9</v>
      </c>
      <c r="AP185" s="36">
        <v>3</v>
      </c>
      <c r="AQ185" s="36" t="s">
        <v>938</v>
      </c>
      <c r="AR185" s="36">
        <v>11</v>
      </c>
      <c r="AS185" s="36">
        <v>3</v>
      </c>
      <c r="AT185" s="36" t="s">
        <v>907</v>
      </c>
      <c r="AU185" s="36">
        <v>-17</v>
      </c>
      <c r="AV185" s="36">
        <v>3</v>
      </c>
      <c r="AW185" s="36" t="s">
        <v>938</v>
      </c>
      <c r="AX185" s="36">
        <v>-5</v>
      </c>
      <c r="AY185" s="36">
        <v>3</v>
      </c>
      <c r="AZ185" s="36" t="s">
        <v>926</v>
      </c>
      <c r="BA185" s="36">
        <v>9</v>
      </c>
      <c r="BB185" s="36">
        <v>3</v>
      </c>
    </row>
    <row r="186" spans="1:63" x14ac:dyDescent="0.25">
      <c r="A186" s="36" t="s">
        <v>15</v>
      </c>
      <c r="B186" s="36">
        <v>-7</v>
      </c>
      <c r="C186" s="36">
        <v>4</v>
      </c>
      <c r="D186" s="36" t="s">
        <v>134</v>
      </c>
      <c r="E186" s="36">
        <v>-10</v>
      </c>
      <c r="F186" s="36">
        <v>4</v>
      </c>
      <c r="G186" s="36" t="s">
        <v>868</v>
      </c>
      <c r="H186" s="36">
        <v>-10</v>
      </c>
      <c r="I186" s="36">
        <v>4</v>
      </c>
      <c r="J186" s="36" t="s">
        <v>15</v>
      </c>
      <c r="K186" s="36">
        <v>3</v>
      </c>
      <c r="L186" s="36">
        <v>4</v>
      </c>
      <c r="M186" s="36"/>
      <c r="N186" s="36"/>
      <c r="O186" s="36"/>
      <c r="P186" s="36" t="s">
        <v>134</v>
      </c>
      <c r="Q186" s="36">
        <v>0</v>
      </c>
      <c r="R186" s="36">
        <v>4</v>
      </c>
      <c r="S186" s="36" t="s">
        <v>45</v>
      </c>
      <c r="T186" s="36">
        <v>-2</v>
      </c>
      <c r="U186" s="36">
        <v>4</v>
      </c>
      <c r="V186" s="36" t="s">
        <v>60</v>
      </c>
      <c r="W186" s="36">
        <v>10</v>
      </c>
      <c r="X186" s="36">
        <v>4</v>
      </c>
      <c r="Y186" s="36" t="s">
        <v>15</v>
      </c>
      <c r="Z186" s="36">
        <v>4</v>
      </c>
      <c r="AA186" s="36">
        <v>4</v>
      </c>
      <c r="AB186" s="36" t="s">
        <v>15</v>
      </c>
      <c r="AC186" s="36">
        <v>-6</v>
      </c>
      <c r="AD186" s="36">
        <v>4</v>
      </c>
      <c r="AE186" s="36" t="s">
        <v>725</v>
      </c>
      <c r="AF186" s="36">
        <v>-9</v>
      </c>
      <c r="AG186" s="36">
        <v>4</v>
      </c>
      <c r="AH186" s="36">
        <v>0</v>
      </c>
      <c r="AI186" s="36">
        <v>0</v>
      </c>
      <c r="AJ186" s="36">
        <v>4</v>
      </c>
      <c r="AK186" s="36" t="s">
        <v>923</v>
      </c>
      <c r="AL186" s="36">
        <v>-3</v>
      </c>
      <c r="AM186" s="36">
        <v>4</v>
      </c>
      <c r="AN186" s="36">
        <v>0</v>
      </c>
      <c r="AO186" s="36">
        <v>0</v>
      </c>
      <c r="AP186" s="36">
        <v>4</v>
      </c>
      <c r="AQ186" s="36" t="s">
        <v>923</v>
      </c>
      <c r="AR186" s="36">
        <v>11</v>
      </c>
      <c r="AS186" s="36">
        <v>4</v>
      </c>
      <c r="AT186" s="36" t="s">
        <v>938</v>
      </c>
      <c r="AU186" s="36">
        <v>-17</v>
      </c>
      <c r="AV186" s="36">
        <v>4</v>
      </c>
      <c r="AW186" s="36" t="s">
        <v>923</v>
      </c>
      <c r="AX186" s="36">
        <v>-5</v>
      </c>
      <c r="AY186" s="36">
        <v>4</v>
      </c>
      <c r="AZ186" s="36" t="s">
        <v>933</v>
      </c>
      <c r="BA186" s="36">
        <v>9</v>
      </c>
      <c r="BB186" s="36">
        <v>4</v>
      </c>
    </row>
    <row r="187" spans="1:63" x14ac:dyDescent="0.25">
      <c r="A187" s="36" t="s">
        <v>562</v>
      </c>
      <c r="B187" s="36">
        <v>0</v>
      </c>
      <c r="C187" s="36">
        <v>1</v>
      </c>
      <c r="D187" s="36" t="s">
        <v>933</v>
      </c>
      <c r="E187" s="36">
        <v>1</v>
      </c>
      <c r="F187" s="36">
        <v>1</v>
      </c>
      <c r="G187" s="36" t="s">
        <v>933</v>
      </c>
      <c r="H187" s="36">
        <v>2</v>
      </c>
      <c r="I187" s="36">
        <v>1</v>
      </c>
      <c r="J187" s="36" t="s">
        <v>933</v>
      </c>
      <c r="K187" s="36">
        <v>-13</v>
      </c>
      <c r="L187" s="36">
        <v>1</v>
      </c>
      <c r="M187" s="36"/>
      <c r="N187" s="36"/>
      <c r="O187" s="36"/>
      <c r="P187" s="36" t="s">
        <v>933</v>
      </c>
      <c r="Q187" s="36">
        <v>-7</v>
      </c>
      <c r="R187" s="36">
        <v>1</v>
      </c>
      <c r="S187" s="36" t="s">
        <v>561</v>
      </c>
      <c r="T187" s="36">
        <v>-18</v>
      </c>
      <c r="U187" s="36">
        <v>1</v>
      </c>
      <c r="V187" s="36" t="s">
        <v>561</v>
      </c>
      <c r="W187" s="36">
        <v>17</v>
      </c>
      <c r="X187" s="36">
        <v>1</v>
      </c>
      <c r="Y187" s="36" t="s">
        <v>933</v>
      </c>
      <c r="Z187" s="36">
        <v>-8</v>
      </c>
      <c r="AA187" s="36">
        <v>1</v>
      </c>
      <c r="AB187" s="36" t="s">
        <v>933</v>
      </c>
      <c r="AC187" s="36">
        <v>1</v>
      </c>
      <c r="AD187" s="36">
        <v>1</v>
      </c>
      <c r="AE187" s="36" t="s">
        <v>905</v>
      </c>
      <c r="AF187" s="36">
        <v>-12</v>
      </c>
      <c r="AG187" s="36">
        <v>1</v>
      </c>
      <c r="AH187" s="36">
        <v>0</v>
      </c>
      <c r="AI187" s="36" t="s">
        <v>9</v>
      </c>
      <c r="AJ187" s="36">
        <v>1</v>
      </c>
      <c r="AK187" s="36" t="s">
        <v>905</v>
      </c>
      <c r="AL187" s="36">
        <v>6</v>
      </c>
      <c r="AM187" s="36">
        <v>1</v>
      </c>
      <c r="AN187" s="36">
        <v>0</v>
      </c>
      <c r="AO187" s="36" t="s">
        <v>9</v>
      </c>
      <c r="AP187" s="36">
        <v>1</v>
      </c>
      <c r="AQ187" s="36" t="s">
        <v>905</v>
      </c>
      <c r="AR187" s="36">
        <v>-1</v>
      </c>
      <c r="AS187" s="36">
        <v>1</v>
      </c>
      <c r="AT187" s="36" t="s">
        <v>905</v>
      </c>
      <c r="AU187" s="36">
        <v>-33</v>
      </c>
      <c r="AV187" s="36">
        <v>1</v>
      </c>
      <c r="AW187" s="36" t="s">
        <v>905</v>
      </c>
      <c r="AX187" s="36">
        <v>16</v>
      </c>
      <c r="AY187" s="36">
        <v>1</v>
      </c>
      <c r="AZ187" s="36" t="s">
        <v>905</v>
      </c>
      <c r="BA187" s="36">
        <v>15</v>
      </c>
      <c r="BB187" s="36">
        <v>1</v>
      </c>
    </row>
    <row r="188" spans="1:63" x14ac:dyDescent="0.25">
      <c r="A188" s="36" t="s">
        <v>124</v>
      </c>
      <c r="B188" s="36">
        <v>0</v>
      </c>
      <c r="C188" s="36">
        <v>2</v>
      </c>
      <c r="D188" s="36" t="s">
        <v>938</v>
      </c>
      <c r="E188" s="36">
        <v>1</v>
      </c>
      <c r="F188" s="36">
        <v>2</v>
      </c>
      <c r="G188" s="36" t="s">
        <v>931</v>
      </c>
      <c r="H188" s="36">
        <v>2</v>
      </c>
      <c r="I188" s="36">
        <v>2</v>
      </c>
      <c r="J188" s="36" t="s">
        <v>931</v>
      </c>
      <c r="K188" s="36">
        <v>-13</v>
      </c>
      <c r="L188" s="36">
        <v>2</v>
      </c>
      <c r="M188" s="36"/>
      <c r="N188" s="36"/>
      <c r="O188" s="36"/>
      <c r="P188" s="36" t="s">
        <v>931</v>
      </c>
      <c r="Q188" s="36">
        <v>-7</v>
      </c>
      <c r="R188" s="36">
        <v>2</v>
      </c>
      <c r="S188" s="36" t="s">
        <v>869</v>
      </c>
      <c r="T188" s="36">
        <v>-18</v>
      </c>
      <c r="U188" s="36">
        <v>2</v>
      </c>
      <c r="V188" s="36" t="s">
        <v>15</v>
      </c>
      <c r="W188" s="36">
        <v>17</v>
      </c>
      <c r="X188" s="36">
        <v>2</v>
      </c>
      <c r="Y188" s="36" t="s">
        <v>926</v>
      </c>
      <c r="Z188" s="36">
        <v>-8</v>
      </c>
      <c r="AA188" s="36">
        <v>2</v>
      </c>
      <c r="AB188" s="36" t="s">
        <v>931</v>
      </c>
      <c r="AC188" s="36">
        <v>1</v>
      </c>
      <c r="AD188" s="36">
        <v>2</v>
      </c>
      <c r="AE188" s="36" t="s">
        <v>931</v>
      </c>
      <c r="AF188" s="36">
        <v>-12</v>
      </c>
      <c r="AG188" s="36">
        <v>2</v>
      </c>
      <c r="AH188" s="36">
        <v>0</v>
      </c>
      <c r="AI188" s="36" t="s">
        <v>9</v>
      </c>
      <c r="AJ188" s="36">
        <v>2</v>
      </c>
      <c r="AK188" s="36" t="s">
        <v>15</v>
      </c>
      <c r="AL188" s="36">
        <v>6</v>
      </c>
      <c r="AM188" s="36">
        <v>2</v>
      </c>
      <c r="AN188" s="36">
        <v>0</v>
      </c>
      <c r="AO188" s="36" t="s">
        <v>9</v>
      </c>
      <c r="AP188" s="36">
        <v>2</v>
      </c>
      <c r="AQ188" s="36" t="s">
        <v>15</v>
      </c>
      <c r="AR188" s="36">
        <v>-1</v>
      </c>
      <c r="AS188" s="36">
        <v>2</v>
      </c>
      <c r="AT188" s="36" t="s">
        <v>15</v>
      </c>
      <c r="AU188" s="36">
        <v>-33</v>
      </c>
      <c r="AV188" s="36">
        <v>2</v>
      </c>
      <c r="AW188" s="36" t="s">
        <v>15</v>
      </c>
      <c r="AX188" s="36">
        <v>16</v>
      </c>
      <c r="AY188" s="36">
        <v>2</v>
      </c>
      <c r="AZ188" s="36" t="s">
        <v>15</v>
      </c>
      <c r="BA188" s="36">
        <v>15</v>
      </c>
      <c r="BB188" s="36">
        <v>2</v>
      </c>
    </row>
    <row r="189" spans="1:63" x14ac:dyDescent="0.25">
      <c r="A189" s="36" t="s">
        <v>871</v>
      </c>
      <c r="B189" s="36">
        <v>0</v>
      </c>
      <c r="C189" s="36">
        <v>3</v>
      </c>
      <c r="D189" s="36" t="s">
        <v>931</v>
      </c>
      <c r="E189" s="36">
        <v>1</v>
      </c>
      <c r="F189" s="36">
        <v>3</v>
      </c>
      <c r="G189" s="36" t="s">
        <v>938</v>
      </c>
      <c r="H189" s="36">
        <v>2</v>
      </c>
      <c r="I189" s="36">
        <v>3</v>
      </c>
      <c r="J189" s="36" t="s">
        <v>938</v>
      </c>
      <c r="K189" s="36">
        <v>-13</v>
      </c>
      <c r="L189" s="36">
        <v>3</v>
      </c>
      <c r="M189" s="36"/>
      <c r="N189" s="36"/>
      <c r="O189" s="36"/>
      <c r="P189" s="36" t="s">
        <v>938</v>
      </c>
      <c r="Q189" s="36">
        <v>-7</v>
      </c>
      <c r="R189" s="36">
        <v>3</v>
      </c>
      <c r="S189" s="36" t="s">
        <v>20</v>
      </c>
      <c r="T189" s="36">
        <v>-18</v>
      </c>
      <c r="U189" s="36">
        <v>3</v>
      </c>
      <c r="V189" s="36" t="s">
        <v>20</v>
      </c>
      <c r="W189" s="36">
        <v>17</v>
      </c>
      <c r="X189" s="36">
        <v>3</v>
      </c>
      <c r="Y189" s="36" t="s">
        <v>725</v>
      </c>
      <c r="Z189" s="36">
        <v>-8</v>
      </c>
      <c r="AA189" s="36">
        <v>3</v>
      </c>
      <c r="AB189" s="36" t="s">
        <v>923</v>
      </c>
      <c r="AC189" s="36">
        <v>1</v>
      </c>
      <c r="AD189" s="36">
        <v>3</v>
      </c>
      <c r="AE189" s="36" t="s">
        <v>740</v>
      </c>
      <c r="AF189" s="36">
        <v>-12</v>
      </c>
      <c r="AG189" s="36">
        <v>3</v>
      </c>
      <c r="AH189" s="36">
        <v>0</v>
      </c>
      <c r="AI189" s="36" t="s">
        <v>9</v>
      </c>
      <c r="AJ189" s="36">
        <v>3</v>
      </c>
      <c r="AK189" s="36" t="s">
        <v>45</v>
      </c>
      <c r="AL189" s="36">
        <v>6</v>
      </c>
      <c r="AM189" s="36">
        <v>3</v>
      </c>
      <c r="AN189" s="36">
        <v>0</v>
      </c>
      <c r="AO189" s="36" t="s">
        <v>9</v>
      </c>
      <c r="AP189" s="36">
        <v>3</v>
      </c>
      <c r="AQ189" s="36" t="s">
        <v>134</v>
      </c>
      <c r="AR189" s="36">
        <v>-1</v>
      </c>
      <c r="AS189" s="36">
        <v>3</v>
      </c>
      <c r="AT189" s="36" t="s">
        <v>929</v>
      </c>
      <c r="AU189" s="36">
        <v>-33</v>
      </c>
      <c r="AV189" s="36">
        <v>3</v>
      </c>
      <c r="AW189" s="36" t="s">
        <v>929</v>
      </c>
      <c r="AX189" s="36">
        <v>16</v>
      </c>
      <c r="AY189" s="36">
        <v>3</v>
      </c>
      <c r="AZ189" s="36" t="s">
        <v>929</v>
      </c>
      <c r="BA189" s="36">
        <v>15</v>
      </c>
      <c r="BB189" s="36">
        <v>3</v>
      </c>
    </row>
    <row r="190" spans="1:63" x14ac:dyDescent="0.25">
      <c r="A190" t="s">
        <v>153</v>
      </c>
      <c r="B190">
        <v>0</v>
      </c>
      <c r="C190" s="36">
        <v>4</v>
      </c>
      <c r="D190" s="36" t="s">
        <v>923</v>
      </c>
      <c r="E190">
        <v>1</v>
      </c>
      <c r="F190" s="36">
        <v>4</v>
      </c>
      <c r="G190" t="s">
        <v>923</v>
      </c>
      <c r="H190">
        <v>2</v>
      </c>
      <c r="I190" s="36">
        <v>4</v>
      </c>
      <c r="J190" t="s">
        <v>923</v>
      </c>
      <c r="K190">
        <v>-13</v>
      </c>
      <c r="L190" s="36">
        <v>4</v>
      </c>
      <c r="O190" s="36"/>
      <c r="P190" t="s">
        <v>923</v>
      </c>
      <c r="Q190">
        <v>-7</v>
      </c>
      <c r="R190" s="36">
        <v>4</v>
      </c>
      <c r="S190" t="s">
        <v>15</v>
      </c>
      <c r="T190">
        <v>-18</v>
      </c>
      <c r="U190" s="36">
        <v>4</v>
      </c>
      <c r="V190" t="s">
        <v>153</v>
      </c>
      <c r="W190">
        <v>17</v>
      </c>
      <c r="X190" s="36">
        <v>4</v>
      </c>
      <c r="Y190" t="s">
        <v>938</v>
      </c>
      <c r="Z190">
        <v>-8</v>
      </c>
      <c r="AA190" s="36">
        <v>4</v>
      </c>
      <c r="AB190" t="s">
        <v>45</v>
      </c>
      <c r="AC190">
        <v>1</v>
      </c>
      <c r="AD190" s="36">
        <v>4</v>
      </c>
      <c r="AE190" t="s">
        <v>933</v>
      </c>
      <c r="AF190">
        <v>-12</v>
      </c>
      <c r="AG190" s="36">
        <v>4</v>
      </c>
      <c r="AH190">
        <v>0</v>
      </c>
      <c r="AI190">
        <v>0</v>
      </c>
      <c r="AJ190" s="36">
        <v>4</v>
      </c>
      <c r="AK190" t="s">
        <v>950</v>
      </c>
      <c r="AL190">
        <v>6</v>
      </c>
      <c r="AM190" s="36">
        <v>4</v>
      </c>
      <c r="AN190">
        <v>0</v>
      </c>
      <c r="AO190">
        <v>0</v>
      </c>
      <c r="AP190" s="36">
        <v>4</v>
      </c>
      <c r="AQ190" t="s">
        <v>723</v>
      </c>
      <c r="AR190">
        <v>-1</v>
      </c>
      <c r="AS190" s="36">
        <v>4</v>
      </c>
      <c r="AT190" t="s">
        <v>950</v>
      </c>
      <c r="AU190">
        <v>-33</v>
      </c>
      <c r="AV190" s="36">
        <v>4</v>
      </c>
      <c r="AW190" t="s">
        <v>950</v>
      </c>
      <c r="AX190">
        <v>16</v>
      </c>
      <c r="AY190" s="36">
        <v>4</v>
      </c>
      <c r="AZ190" t="s">
        <v>950</v>
      </c>
      <c r="BA190">
        <v>15</v>
      </c>
      <c r="BB190" s="36">
        <v>4</v>
      </c>
    </row>
  </sheetData>
  <mergeCells count="21">
    <mergeCell ref="AF114:AG114"/>
    <mergeCell ref="Q114:R114"/>
    <mergeCell ref="T114:U114"/>
    <mergeCell ref="W114:X114"/>
    <mergeCell ref="Z114:AA114"/>
    <mergeCell ref="AC114:AD114"/>
    <mergeCell ref="A114:B114"/>
    <mergeCell ref="E114:F114"/>
    <mergeCell ref="H114:I114"/>
    <mergeCell ref="K114:L114"/>
    <mergeCell ref="N114:O114"/>
    <mergeCell ref="AL114:AM114"/>
    <mergeCell ref="AO114:AP114"/>
    <mergeCell ref="AR114:AS114"/>
    <mergeCell ref="AU114:AV114"/>
    <mergeCell ref="AI114:AJ114"/>
    <mergeCell ref="BD114:BE114"/>
    <mergeCell ref="BG114:BH114"/>
    <mergeCell ref="BJ114:BK114"/>
    <mergeCell ref="AX114:AY114"/>
    <mergeCell ref="BA114:BB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F19A-4581-4B32-BE77-99C663E12AED}">
  <dimension ref="A1:BK190"/>
  <sheetViews>
    <sheetView topLeftCell="L187" workbookViewId="0">
      <selection activeCell="A41" sqref="A41:XFD41"/>
    </sheetView>
  </sheetViews>
  <sheetFormatPr defaultRowHeight="15" x14ac:dyDescent="0.25"/>
  <cols>
    <col min="1" max="1" width="9.7109375" bestFit="1" customWidth="1"/>
    <col min="2" max="2" width="12.140625" bestFit="1" customWidth="1"/>
    <col min="3" max="3" width="15.28515625" bestFit="1" customWidth="1"/>
  </cols>
  <sheetData>
    <row r="1" spans="1:41" x14ac:dyDescent="0.25">
      <c r="A1" s="5" t="s">
        <v>1006</v>
      </c>
      <c r="B1" s="5" t="s">
        <v>1007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J1" s="3"/>
      <c r="AK1" s="3"/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7" t="s">
        <v>104</v>
      </c>
      <c r="B2" s="7" t="s">
        <v>634</v>
      </c>
      <c r="C2" s="7" t="s">
        <v>608</v>
      </c>
      <c r="D2" s="7">
        <v>-14</v>
      </c>
      <c r="E2" s="7">
        <v>-7</v>
      </c>
      <c r="F2" s="7">
        <v>3</v>
      </c>
      <c r="G2" s="7">
        <v>-16</v>
      </c>
      <c r="H2" s="7" t="s">
        <v>9</v>
      </c>
      <c r="I2" s="7" t="s">
        <v>9</v>
      </c>
      <c r="J2" s="7" t="s">
        <v>9</v>
      </c>
      <c r="K2" s="7">
        <v>-3</v>
      </c>
      <c r="L2" s="7" t="s">
        <v>9</v>
      </c>
      <c r="M2" s="7">
        <v>-16</v>
      </c>
      <c r="N2" s="7" t="s">
        <v>9</v>
      </c>
      <c r="O2" s="7" t="s">
        <v>9</v>
      </c>
      <c r="P2" s="7" t="s">
        <v>9</v>
      </c>
      <c r="Q2" s="7" t="s">
        <v>9</v>
      </c>
      <c r="R2" s="7" t="s">
        <v>9</v>
      </c>
      <c r="S2" s="7" t="s">
        <v>9</v>
      </c>
      <c r="T2" s="7" t="s">
        <v>9</v>
      </c>
      <c r="U2" s="7" t="s">
        <v>9</v>
      </c>
      <c r="V2" s="7" t="s">
        <v>9</v>
      </c>
      <c r="W2" s="7" t="s">
        <v>9</v>
      </c>
      <c r="X2" s="7" t="s">
        <v>9</v>
      </c>
      <c r="Y2" s="7">
        <v>-53</v>
      </c>
      <c r="Z2" s="7">
        <v>6</v>
      </c>
      <c r="AA2" s="7">
        <v>1</v>
      </c>
      <c r="AB2" s="7">
        <v>0</v>
      </c>
      <c r="AC2" s="7">
        <v>5</v>
      </c>
      <c r="AE2">
        <f t="shared" ref="AE2:AE65" si="0">IF(ISERROR(VLOOKUP($C2,$A$114:$C$190,3,FALSE)=1),0,IF(VLOOKUP($C2,$A$114:$C$190,3,FALSE)=1,1,0))+IF(ISERROR(VLOOKUP($C2,$D$114:$F$190,3,FALSE)=1),0,IF(VLOOKUP($C2,$D$114:$F$190,3,FALSE)=1,1,0))+IF(ISERROR(VLOOKUP($C2,$G$114:$I$190,3,FALSE)=1),0,IF(VLOOKUP($C2,$G$114:$I$190,3,FALSE)=1,1,0))+IF(ISERROR(VLOOKUP($C2,$J$114:$L$190,3,FALSE)=1),0,IF(VLOOKUP($C2,$J$114:$L$190,3,FALSE)=1,1,0))+IF(ISERROR(VLOOKUP($C2,$M$114:$O$190,3,FALSE)=1),0,IF(VLOOKUP($C2,$M$114:$O$190,3,FALSE)=1,1,0))+IF(ISERROR(VLOOKUP($C2,$P$114:$R$190,3,FALSE)=1),0,IF(VLOOKUP($C2,$P$114:$R$190,3,FALSE)=1,1,0))+IF(ISERROR(VLOOKUP($C2,$S$114:$U$190,3,FALSE)=1),0,IF(VLOOKUP($C2,$S$114:$U$190,3,FALSE)=1,1,0))+IF(ISERROR(VLOOKUP($C2,$V$114:$X$190,3,FALSE)=1),0,IF(VLOOKUP($C2,$V$114:$X$190,3,FALSE)=1,1,0))+IF(ISERROR(VLOOKUP($C2,$Y$114:$AA$190,3,FALSE)=1),0,IF(VLOOKUP($C2,$Y$114:$AA$190,3,FALSE)=1,1,0))+IF(ISERROR(VLOOKUP($C2,$AB$114:$AD$190,3,FALSE)=1),0,IF(VLOOKUP($C2,$AB$114:$AD$190,3,FALSE)=1,1,0))+IF(ISERROR(VLOOKUP($C2,$AE$114:$AG$190,3,FALSE)=1),0,IF(VLOOKUP($C2,$AE$114:$AG$190,3,FALSE)=1,1,0))+IF(ISERROR(VLOOKUP($C2,$AH$114:$AJ$190,3,FALSE)=1),0,IF(VLOOKUP($C2,$AH$114:$AJ$190,3,FALSE)=1,1,0))+IF(ISERROR(VLOOKUP($C2,$AK$114:$AM$190,3,FALSE)=1),0,IF(VLOOKUP($C2,$AK$114:$AM$190,3,FALSE)=1,1,0))+IF(ISERROR(VLOOKUP($C2,$AN$114:$AP$190,3,FALSE)=1),0,IF(VLOOKUP($C2,$AN$114:$AP$190,3,FALSE)=1,1,0))+IF(ISERROR(VLOOKUP($C2,$AQ$114:$AS$190,3,FALSE)=1),0,IF(VLOOKUP($C2,$AQ$114:$AS$190,3,FALSE)=1,1,0))+IF(ISERROR(VLOOKUP($C2,$AT$114:$AV$190,3,FALSE)=1),0,IF(VLOOKUP($C2,$AT$114:$AV$190,3,FALSE)=1,1,0))+IF(ISERROR(VLOOKUP($C2,$AW$114:$AY$190,3,FALSE)=1),0,IF(VLOOKUP($C2,$AW$114:$AY$190,3,FALSE)=1,1,0))+IF(ISERROR(VLOOKUP($C2,$AZ$114:$BB$190,3,FALSE)=1),0,IF(VLOOKUP($C2,$AZ$114:$BB$190,3,FALSE)=1,1,0))+IF(ISERROR(VLOOKUP($C2,$BC$114:$BE$190,3,FALSE)=1),0,IF(VLOOKUP($C2,$BC$114:$BE$190,3,FALSE)=1,1,0))+IF(ISERROR(VLOOKUP($C2,$BF$114:$BH$190,3,FALSE)=1),0,IF(VLOOKUP($C2,$BF$114:$BH$190,3,FALSE)=1,1,0))+IF(ISERROR(VLOOKUP($C2,$BI$114:$BK$190,3,FALSE)=1),0,IF(VLOOKUP($C2,$BI$114:$BK$190,3,FALSE)=1,1,0))</f>
        <v>0</v>
      </c>
      <c r="AF2">
        <f t="shared" ref="AF2:AF65" si="1">IF(ISERROR(VLOOKUP($C2,$A$114:$C$190,3,FALSE)=2),0,IF(VLOOKUP($C2,$A$114:$C$190,3,FALSE)=2,1,0))+IF(ISERROR(VLOOKUP($C2,$D$114:$F$190,3,FALSE)=2),0,IF(VLOOKUP($C2,$D$114:$F$190,3,FALSE)=2,1,0))+IF(ISERROR(VLOOKUP($C2,$G$114:$I$190,3,FALSE)=2),0,IF(VLOOKUP($C2,$G$114:$I$190,3,FALSE)=2,1,0))+IF(ISERROR(VLOOKUP($C2,$J$114:$L$190,3,FALSE)=2),0,IF(VLOOKUP($C2,$J$114:$L$190,3,FALSE)=2,1,0))+IF(ISERROR(VLOOKUP($C2,$M$114:$O$190,3,FALSE)=2),0,IF(VLOOKUP($C2,$M$114:$O$190,3,FALSE)=2,1,0))+IF(ISERROR(VLOOKUP($C2,$P$114:$R$190,3,FALSE)=2),0,IF(VLOOKUP($C2,$P$114:$R$190,3,FALSE)=2,1,0))+IF(ISERROR(VLOOKUP($C2,$S$114:$U$190,3,FALSE)=2),0,IF(VLOOKUP($C2,$S$114:$U$190,3,FALSE)=2,1,0))+IF(ISERROR(VLOOKUP($C2,$V$114:$X$190,3,FALSE)=2),0,IF(VLOOKUP($C2,$V$114:$X$190,3,FALSE)=2,1,0))+IF(ISERROR(VLOOKUP($C2,$Y$114:$AA$190,3,FALSE)=2),0,IF(VLOOKUP($C2,$Y$114:$AA$190,3,FALSE)=2,1,0))+IF(ISERROR(VLOOKUP($C2,$AB$114:$AD$190,3,FALSE)=2),0,IF(VLOOKUP($C2,$AB$114:$AD$190,3,FALSE)=2,1,0))+IF(ISERROR(VLOOKUP($C2,$AE$114:$AG$190,3,FALSE)=2),0,IF(VLOOKUP($C2,$AE$114:$AG$190,3,FALSE)=2,1,0))+IF(ISERROR(VLOOKUP($C2,$AH$114:$AJ$190,3,FALSE)=2),0,IF(VLOOKUP($C2,$AH$114:$AJ$190,3,FALSE)=2,1,0))+IF(ISERROR(VLOOKUP($C2,$AK$114:$AM$190,3,FALSE)=2),0,IF(VLOOKUP($C2,$AK$114:$AM$190,3,FALSE)=2,1,0))+IF(ISERROR(VLOOKUP($C2,$AN$114:$AP$190,3,FALSE)=2),0,IF(VLOOKUP($C2,$AN$114:$AP$190,3,FALSE)=2,1,0))+IF(ISERROR(VLOOKUP($C2,$AQ$114:$AS$190,3,FALSE)=2),0,IF(VLOOKUP($C2,$AQ$114:$AS$190,3,FALSE)=2,1,0))+IF(ISERROR(VLOOKUP($C2,$AT$114:$AV$190,3,FALSE)=2),0,IF(VLOOKUP($C2,$AT$114:$AV$190,3,FALSE)=2,1,0))+IF(ISERROR(VLOOKUP($C2,$AW$114:$AY$190,3,FALSE)=2),0,IF(VLOOKUP($C2,$AW$114:$AY$190,3,FALSE)=2,1,0))+IF(ISERROR(VLOOKUP($C2,$AZ$114:$BB$190,3,FALSE)=2),0,IF(VLOOKUP($C2,$AZ$114:$BB$190,3,FALSE)=2,1,0))+IF(ISERROR(VLOOKUP($C2,$BC$114:$BE$190,3,FALSE)=2),0,IF(VLOOKUP($C2,$BC$114:$BE$190,3,FALSE)=2,1,0))+IF(ISERROR(VLOOKUP($C2,$BF$114:$BH$190,3,FALSE)=2),0,IF(VLOOKUP($C2,$BF$114:$BH$190,3,FALSE)=2,1,0))+IF(ISERROR(VLOOKUP($C2,$BI$114:$BK$190,3,FALSE)=2),0,IF(VLOOKUP($C2,$BI$114:$BK$190,3,FALSE)=2,1,0))</f>
        <v>0</v>
      </c>
      <c r="AG2">
        <f t="shared" ref="AG2:AG65" si="2">IF(ISERROR(VLOOKUP($C2,$A$114:$C$190,3,FALSE)=3),0,IF(VLOOKUP($C2,$A$114:$C$190,3,FALSE)=3,1,0))+IF(ISERROR(VLOOKUP($C2,$D$114:$F$190,3,FALSE)=3),0,IF(VLOOKUP($C2,$D$114:$F$190,3,FALSE)=3,1,0))+IF(ISERROR(VLOOKUP($C2,$G$114:$I$190,3,FALSE)=3),0,IF(VLOOKUP($C2,$G$114:$I$190,3,FALSE)=3,1,0))+IF(ISERROR(VLOOKUP($C2,$J$114:$L$190,3,FALSE)=3),0,IF(VLOOKUP($C2,$J$114:$L$190,3,FALSE)=3,1,0))+IF(ISERROR(VLOOKUP($C2,$M$114:$O$190,3,FALSE)=3),0,IF(VLOOKUP($C2,$M$114:$O$190,3,FALSE)=3,1,0))+IF(ISERROR(VLOOKUP($C2,$P$114:$R$190,3,FALSE)=3),0,IF(VLOOKUP($C2,$P$114:$R$190,3,FALSE)=3,1,0))+IF(ISERROR(VLOOKUP($C2,$S$114:$U$190,3,FALSE)=3),0,IF(VLOOKUP($C2,$S$114:$U$190,3,FALSE)=3,1,0))+IF(ISERROR(VLOOKUP($C2,$V$114:$X$190,3,FALSE)=3),0,IF(VLOOKUP($C2,$V$114:$X$190,3,FALSE)=3,1,0))+IF(ISERROR(VLOOKUP($C2,$Y$114:$AA$190,3,FALSE)=3),0,IF(VLOOKUP($C2,$Y$114:$AA$190,3,FALSE)=3,1,0))+IF(ISERROR(VLOOKUP($C2,$AB$114:$AD$190,3,FALSE)=3),0,IF(VLOOKUP($C2,$AB$114:$AD$190,3,FALSE)=3,1,0))+IF(ISERROR(VLOOKUP($C2,$AE$114:$AG$190,3,FALSE)=3),0,IF(VLOOKUP($C2,$AE$114:$AG$190,3,FALSE)=3,1,0))+IF(ISERROR(VLOOKUP($C2,$AH$114:$AJ$190,3,FALSE)=3),0,IF(VLOOKUP($C2,$AH$114:$AJ$190,3,FALSE)=3,1,0))+IF(ISERROR(VLOOKUP($C2,$AK$114:$AM$190,3,FALSE)=3),0,IF(VLOOKUP($C2,$AK$114:$AM$190,3,FALSE)=3,1,0))+IF(ISERROR(VLOOKUP($C2,$AN$114:$AP$190,3,FALSE)=3),0,IF(VLOOKUP($C2,$AN$114:$AP$190,3,FALSE)=3,1,0))+IF(ISERROR(VLOOKUP($C2,$AQ$114:$AS$190,3,FALSE)=3),0,IF(VLOOKUP($C2,$AQ$114:$AS$190,3,FALSE)=3,1,0))+IF(ISERROR(VLOOKUP($C2,$AT$114:$AV$190,3,FALSE)=3),0,IF(VLOOKUP($C2,$AT$114:$AV$190,3,FALSE)=3,1,0))+IF(ISERROR(VLOOKUP($C2,$AW$114:$AY$190,3,FALSE)=3),0,IF(VLOOKUP($C2,$AW$114:$AY$190,3,FALSE)=3,1,0))+IF(ISERROR(VLOOKUP($C2,$AZ$114:$BB$190,3,FALSE)=3),0,IF(VLOOKUP($C2,$AZ$114:$BB$190,3,FALSE)=3,1,0))+IF(ISERROR(VLOOKUP($C2,$BC$114:$BE$190,3,FALSE)=3),0,IF(VLOOKUP($C2,$BC$114:$BE$190,3,FALSE)=3,1,0))+IF(ISERROR(VLOOKUP($C2,$BF$114:$BH$190,3,FALSE)=3),0,IF(VLOOKUP($C2,$BF$114:$BH$190,3,FALSE)=3,1,0))+IF(ISERROR(VLOOKUP($C2,$BI$114:$BK$190,3,FALSE)=3),0,IF(VLOOKUP($C2,$BI$114:$BK$190,3,FALSE)=3,1,0))</f>
        <v>1</v>
      </c>
      <c r="AH2">
        <f t="shared" ref="AH2:AH65" si="3">IF(ISERROR(VLOOKUP($C2,$A$114:$C$190,3,FALSE)=4),0,IF(VLOOKUP($C2,$A$114:$C$190,3,FALSE)=4,1,0))+IF(ISERROR(VLOOKUP($C2,$D$114:$F$190,3,FALSE)=4),0,IF(VLOOKUP($C2,$D$114:$F$190,3,FALSE)=4,1,0))+IF(ISERROR(VLOOKUP($C2,$G$114:$I$190,3,FALSE)=4),0,IF(VLOOKUP($C2,$G$114:$I$190,3,FALSE)=4,1,0))+IF(ISERROR(VLOOKUP($C2,$J$114:$L$190,3,FALSE)=4),0,IF(VLOOKUP($C2,$J$114:$L$190,3,FALSE)=4,1,0))+IF(ISERROR(VLOOKUP($C2,$M$114:$O$190,3,FALSE)=4),0,IF(VLOOKUP($C2,$M$114:$O$190,3,FALSE)=4,1,0))+IF(ISERROR(VLOOKUP($C2,$P$114:$R$190,3,FALSE)=4),0,IF(VLOOKUP($C2,$P$114:$R$190,3,FALSE)=4,1,0))+IF(ISERROR(VLOOKUP($C2,$S$114:$U$190,3,FALSE)=4),0,IF(VLOOKUP($C2,$S$114:$U$190,3,FALSE)=4,1,0))+IF(ISERROR(VLOOKUP($C2,$V$114:$X$190,3,FALSE)=4),0,IF(VLOOKUP($C2,$V$114:$X$190,3,FALSE)=4,1,0))+IF(ISERROR(VLOOKUP($C2,$Y$114:$AA$190,3,FALSE)=4),0,IF(VLOOKUP($C2,$Y$114:$AA$190,3,FALSE)=4,1,0))+IF(ISERROR(VLOOKUP($C2,$AB$114:$AD$190,3,FALSE)=4),0,IF(VLOOKUP($C2,$AB$114:$AD$190,3,FALSE)=4,1,0))+IF(ISERROR(VLOOKUP($C2,$AE$114:$AG$190,3,FALSE)=4),0,IF(VLOOKUP($C2,$AE$114:$AG$190,3,FALSE)=4,1,0))+IF(ISERROR(VLOOKUP($C2,$AH$114:$AJ$190,3,FALSE)=4),0,IF(VLOOKUP($C2,$AH$114:$AJ$190,3,FALSE)=4,1,0))+IF(ISERROR(VLOOKUP($C2,$AK$114:$AM$190,3,FALSE)=4),0,IF(VLOOKUP($C2,$AK$114:$AM$190,3,FALSE)=4,1,0))+IF(ISERROR(VLOOKUP($C2,$AN$114:$AP$190,3,FALSE)=4),0,IF(VLOOKUP($C2,$AN$114:$AP$190,3,FALSE)=4,1,0))+IF(ISERROR(VLOOKUP($C2,$AQ$114:$AS$190,3,FALSE)=4),0,IF(VLOOKUP($C2,$AQ$114:$AS$190,3,FALSE)=4,1,0))+IF(ISERROR(VLOOKUP($C2,$AT$114:$AV$190,3,FALSE)=4),0,IF(VLOOKUP($C2,$AT$114:$AV$190,3,FALSE)=4,1,0))+IF(ISERROR(VLOOKUP($C2,$AW$114:$AY$190,3,FALSE)=4),0,IF(VLOOKUP($C2,$AW$114:$AY$190,3,FALSE)=4,1,0))+IF(ISERROR(VLOOKUP($C2,$AZ$114:$BB$190,3,FALSE)=4),0,IF(VLOOKUP($C2,$AZ$114:$BB$190,3,FALSE)=4,1,0))+IF(ISERROR(VLOOKUP($C2,$BC$114:$BE$190,3,FALSE)=4),0,IF(VLOOKUP($C2,$BC$114:$BE$190,3,FALSE)=4,1,0))+IF(ISERROR(VLOOKUP($C2,$BF$114:$BH$190,3,FALSE)=4),0,IF(VLOOKUP($C2,$BF$114:$BH$190,3,FALSE)=4,1,0))+IF(ISERROR(VLOOKUP($C2,$BI$114:$BK$190,3,FALSE)=4),0,IF(VLOOKUP($C2,$BI$114:$BK$190,3,FALSE)=4,1,0))</f>
        <v>5</v>
      </c>
      <c r="AI2">
        <f t="shared" ref="AI2" si="4">SUM(AE2:AH2)</f>
        <v>6</v>
      </c>
      <c r="AK2" t="s">
        <v>608</v>
      </c>
      <c r="AL2" s="43">
        <f t="shared" ref="AL2:AL33" si="5">COUNTIF($A$115:$BJ$130,$AK2)</f>
        <v>0</v>
      </c>
      <c r="AM2" s="43">
        <f t="shared" ref="AM2:AM33" si="6">COUNTIF($A$131:$BJ$146,$AK2)</f>
        <v>0</v>
      </c>
      <c r="AN2" s="43">
        <f t="shared" ref="AN2:AN33" si="7">COUNTIF($A$147:$BJ$162,$AK2)</f>
        <v>0</v>
      </c>
      <c r="AO2" s="43">
        <f t="shared" ref="AO2:AO33" si="8">COUNTIF($A$163:$BJ$190,$AK2)</f>
        <v>6</v>
      </c>
    </row>
    <row r="3" spans="1:41" x14ac:dyDescent="0.25">
      <c r="A3" s="7" t="s">
        <v>164</v>
      </c>
      <c r="B3" s="7" t="s">
        <v>411</v>
      </c>
      <c r="C3" s="7" t="s">
        <v>413</v>
      </c>
      <c r="D3" s="7">
        <v>-5</v>
      </c>
      <c r="E3" s="7">
        <v>2</v>
      </c>
      <c r="F3" s="7">
        <v>12</v>
      </c>
      <c r="G3" s="7">
        <v>-4</v>
      </c>
      <c r="H3" s="7">
        <v>2</v>
      </c>
      <c r="I3" s="7">
        <v>8</v>
      </c>
      <c r="J3" s="7">
        <v>7</v>
      </c>
      <c r="K3" s="7">
        <v>0</v>
      </c>
      <c r="L3" s="7">
        <v>-8</v>
      </c>
      <c r="M3" s="7">
        <v>12</v>
      </c>
      <c r="N3" s="7">
        <v>10</v>
      </c>
      <c r="O3" s="7">
        <v>-2</v>
      </c>
      <c r="P3" s="7">
        <v>-3</v>
      </c>
      <c r="Q3" s="7">
        <v>-8</v>
      </c>
      <c r="R3" s="7">
        <v>16</v>
      </c>
      <c r="S3" s="7">
        <v>3</v>
      </c>
      <c r="T3" s="7">
        <v>-14</v>
      </c>
      <c r="U3" s="7">
        <v>-1</v>
      </c>
      <c r="V3" s="7">
        <v>-6</v>
      </c>
      <c r="W3" s="7">
        <v>-4</v>
      </c>
      <c r="X3" s="7" t="s">
        <v>9</v>
      </c>
      <c r="Y3" s="7">
        <v>17</v>
      </c>
      <c r="Z3" s="7">
        <v>20</v>
      </c>
      <c r="AA3" s="7">
        <v>9</v>
      </c>
      <c r="AB3" s="7">
        <v>1</v>
      </c>
      <c r="AC3" s="7">
        <v>10</v>
      </c>
      <c r="AE3">
        <f t="shared" si="0"/>
        <v>0</v>
      </c>
      <c r="AF3">
        <f t="shared" si="1"/>
        <v>0</v>
      </c>
      <c r="AG3">
        <f t="shared" si="2"/>
        <v>20</v>
      </c>
      <c r="AH3">
        <f t="shared" si="3"/>
        <v>0</v>
      </c>
      <c r="AI3">
        <f t="shared" ref="AI3:AI66" si="9">SUM(AE3:AH3)</f>
        <v>20</v>
      </c>
      <c r="AK3" t="s">
        <v>413</v>
      </c>
      <c r="AL3" s="43">
        <f t="shared" si="5"/>
        <v>0</v>
      </c>
      <c r="AM3" s="43">
        <f t="shared" si="6"/>
        <v>20</v>
      </c>
      <c r="AN3" s="43">
        <f t="shared" si="7"/>
        <v>0</v>
      </c>
      <c r="AO3" s="43">
        <f t="shared" si="8"/>
        <v>0</v>
      </c>
    </row>
    <row r="4" spans="1:41" x14ac:dyDescent="0.25">
      <c r="A4" s="7" t="s">
        <v>953</v>
      </c>
      <c r="B4" s="7" t="s">
        <v>954</v>
      </c>
      <c r="C4" s="7" t="s">
        <v>955</v>
      </c>
      <c r="D4" s="7">
        <v>9</v>
      </c>
      <c r="E4" s="7">
        <v>-9</v>
      </c>
      <c r="F4" s="7">
        <v>15</v>
      </c>
      <c r="G4" s="7">
        <v>-14</v>
      </c>
      <c r="H4" s="7">
        <v>3</v>
      </c>
      <c r="I4" s="7">
        <v>-3</v>
      </c>
      <c r="J4" s="7">
        <v>9</v>
      </c>
      <c r="K4" s="7">
        <v>-21</v>
      </c>
      <c r="L4" s="7">
        <v>7</v>
      </c>
      <c r="M4" s="7">
        <v>-2</v>
      </c>
      <c r="N4" s="7">
        <v>2</v>
      </c>
      <c r="O4" s="7">
        <v>10</v>
      </c>
      <c r="P4" s="7">
        <v>4</v>
      </c>
      <c r="Q4" s="7">
        <v>10</v>
      </c>
      <c r="R4" s="7">
        <v>11</v>
      </c>
      <c r="S4" s="7">
        <v>7</v>
      </c>
      <c r="T4" s="7">
        <v>10</v>
      </c>
      <c r="U4" s="7">
        <v>7</v>
      </c>
      <c r="V4" s="7">
        <v>-14</v>
      </c>
      <c r="W4" s="7" t="s">
        <v>9</v>
      </c>
      <c r="X4" s="7" t="s">
        <v>9</v>
      </c>
      <c r="Y4" s="7">
        <v>41</v>
      </c>
      <c r="Z4" s="7">
        <v>19</v>
      </c>
      <c r="AA4" s="7">
        <v>13</v>
      </c>
      <c r="AB4" s="7">
        <v>0</v>
      </c>
      <c r="AC4" s="7">
        <v>6</v>
      </c>
      <c r="AE4">
        <f t="shared" si="0"/>
        <v>0</v>
      </c>
      <c r="AF4">
        <f t="shared" si="1"/>
        <v>4</v>
      </c>
      <c r="AG4">
        <f t="shared" si="2"/>
        <v>15</v>
      </c>
      <c r="AH4">
        <f t="shared" si="3"/>
        <v>0</v>
      </c>
      <c r="AI4">
        <f t="shared" si="9"/>
        <v>19</v>
      </c>
      <c r="AK4" t="s">
        <v>955</v>
      </c>
      <c r="AL4" s="43">
        <f t="shared" si="5"/>
        <v>19</v>
      </c>
      <c r="AM4" s="43">
        <f t="shared" si="6"/>
        <v>0</v>
      </c>
      <c r="AN4" s="43">
        <f t="shared" si="7"/>
        <v>0</v>
      </c>
      <c r="AO4" s="43">
        <f t="shared" si="8"/>
        <v>0</v>
      </c>
    </row>
    <row r="5" spans="1:41" x14ac:dyDescent="0.25">
      <c r="A5" s="7" t="s">
        <v>146</v>
      </c>
      <c r="B5" s="7" t="s">
        <v>206</v>
      </c>
      <c r="C5" s="7" t="s">
        <v>345</v>
      </c>
      <c r="D5" s="7">
        <v>8</v>
      </c>
      <c r="E5" s="7" t="s">
        <v>9</v>
      </c>
      <c r="F5" s="7">
        <v>-11</v>
      </c>
      <c r="G5" s="7">
        <v>10</v>
      </c>
      <c r="H5" s="7">
        <v>-4</v>
      </c>
      <c r="I5" s="7" t="s">
        <v>9</v>
      </c>
      <c r="J5" s="7">
        <v>11</v>
      </c>
      <c r="K5" s="7">
        <v>-14</v>
      </c>
      <c r="L5" s="7">
        <v>-9</v>
      </c>
      <c r="M5" s="7">
        <v>-4</v>
      </c>
      <c r="N5" s="7">
        <v>2</v>
      </c>
      <c r="O5" s="7">
        <v>3</v>
      </c>
      <c r="P5" s="7">
        <v>-4</v>
      </c>
      <c r="Q5" s="7">
        <v>11</v>
      </c>
      <c r="R5" s="7">
        <v>4</v>
      </c>
      <c r="S5" s="7">
        <v>14</v>
      </c>
      <c r="T5" s="7">
        <v>2</v>
      </c>
      <c r="U5" s="7">
        <v>-10</v>
      </c>
      <c r="V5" s="7" t="s">
        <v>9</v>
      </c>
      <c r="W5" s="7" t="s">
        <v>9</v>
      </c>
      <c r="X5" s="7" t="s">
        <v>9</v>
      </c>
      <c r="Y5" s="7">
        <v>9</v>
      </c>
      <c r="Z5" s="7">
        <v>16</v>
      </c>
      <c r="AA5" s="7">
        <v>9</v>
      </c>
      <c r="AB5" s="7">
        <v>0</v>
      </c>
      <c r="AC5" s="7">
        <v>7</v>
      </c>
      <c r="AE5">
        <f t="shared" si="0"/>
        <v>0</v>
      </c>
      <c r="AF5">
        <f t="shared" si="1"/>
        <v>1</v>
      </c>
      <c r="AG5">
        <f t="shared" si="2"/>
        <v>0</v>
      </c>
      <c r="AH5">
        <f t="shared" si="3"/>
        <v>15</v>
      </c>
      <c r="AI5">
        <f t="shared" si="9"/>
        <v>16</v>
      </c>
      <c r="AK5" t="s">
        <v>345</v>
      </c>
      <c r="AL5" s="43">
        <f t="shared" si="5"/>
        <v>0</v>
      </c>
      <c r="AM5" s="43">
        <f t="shared" si="6"/>
        <v>0</v>
      </c>
      <c r="AN5" s="43">
        <f t="shared" si="7"/>
        <v>1</v>
      </c>
      <c r="AO5" s="43">
        <f t="shared" si="8"/>
        <v>15</v>
      </c>
    </row>
    <row r="6" spans="1:41" x14ac:dyDescent="0.25">
      <c r="A6" s="7" t="s">
        <v>861</v>
      </c>
      <c r="B6" s="7" t="s">
        <v>862</v>
      </c>
      <c r="C6" s="7" t="s">
        <v>857</v>
      </c>
      <c r="D6" s="7">
        <v>9</v>
      </c>
      <c r="E6" s="7">
        <v>-9</v>
      </c>
      <c r="F6" s="7">
        <v>15</v>
      </c>
      <c r="G6" s="7">
        <v>-14</v>
      </c>
      <c r="H6" s="7">
        <v>3</v>
      </c>
      <c r="I6" s="7">
        <v>-3</v>
      </c>
      <c r="J6" s="7">
        <v>9</v>
      </c>
      <c r="K6" s="7">
        <v>-21</v>
      </c>
      <c r="L6" s="7">
        <v>7</v>
      </c>
      <c r="M6" s="7">
        <v>-2</v>
      </c>
      <c r="N6" s="7">
        <v>2</v>
      </c>
      <c r="O6" s="7">
        <v>10</v>
      </c>
      <c r="P6" s="7">
        <v>4</v>
      </c>
      <c r="Q6" s="7">
        <v>10</v>
      </c>
      <c r="R6" s="7">
        <v>11</v>
      </c>
      <c r="S6" s="7">
        <v>7</v>
      </c>
      <c r="T6" s="7">
        <v>10</v>
      </c>
      <c r="U6" s="7">
        <v>7</v>
      </c>
      <c r="V6" s="7">
        <v>-14</v>
      </c>
      <c r="W6" s="7" t="s">
        <v>9</v>
      </c>
      <c r="X6" s="7" t="s">
        <v>9</v>
      </c>
      <c r="Y6" s="7">
        <v>41</v>
      </c>
      <c r="Z6" s="7">
        <v>19</v>
      </c>
      <c r="AA6" s="7">
        <v>13</v>
      </c>
      <c r="AB6" s="7">
        <v>0</v>
      </c>
      <c r="AC6" s="7">
        <v>6</v>
      </c>
      <c r="AE6">
        <f t="shared" si="0"/>
        <v>18</v>
      </c>
      <c r="AF6">
        <f t="shared" si="1"/>
        <v>1</v>
      </c>
      <c r="AG6">
        <f t="shared" si="2"/>
        <v>0</v>
      </c>
      <c r="AH6">
        <f t="shared" si="3"/>
        <v>0</v>
      </c>
      <c r="AI6">
        <f t="shared" si="9"/>
        <v>19</v>
      </c>
      <c r="AK6" t="s">
        <v>857</v>
      </c>
      <c r="AL6" s="43">
        <f t="shared" si="5"/>
        <v>19</v>
      </c>
      <c r="AM6" s="43">
        <f t="shared" si="6"/>
        <v>0</v>
      </c>
      <c r="AN6" s="43">
        <f t="shared" si="7"/>
        <v>0</v>
      </c>
      <c r="AO6" s="43">
        <f t="shared" si="8"/>
        <v>0</v>
      </c>
    </row>
    <row r="7" spans="1:41" x14ac:dyDescent="0.25">
      <c r="A7" s="7" t="s">
        <v>208</v>
      </c>
      <c r="B7" s="7" t="s">
        <v>11</v>
      </c>
      <c r="C7" s="7" t="s">
        <v>918</v>
      </c>
      <c r="D7" s="7" t="s">
        <v>9</v>
      </c>
      <c r="E7" s="7" t="s">
        <v>9</v>
      </c>
      <c r="F7" s="7" t="s">
        <v>9</v>
      </c>
      <c r="G7" s="7">
        <v>-7</v>
      </c>
      <c r="H7" s="7" t="s">
        <v>9</v>
      </c>
      <c r="I7" s="7" t="s">
        <v>9</v>
      </c>
      <c r="J7" s="7" t="s">
        <v>9</v>
      </c>
      <c r="K7" s="7" t="s">
        <v>9</v>
      </c>
      <c r="L7" s="7" t="s">
        <v>9</v>
      </c>
      <c r="M7" s="7" t="s">
        <v>9</v>
      </c>
      <c r="N7" s="7" t="s">
        <v>9</v>
      </c>
      <c r="O7" s="7" t="s">
        <v>9</v>
      </c>
      <c r="P7" s="7" t="s">
        <v>9</v>
      </c>
      <c r="Q7" s="7" t="s">
        <v>9</v>
      </c>
      <c r="R7" s="7" t="s">
        <v>9</v>
      </c>
      <c r="S7" s="7" t="s">
        <v>9</v>
      </c>
      <c r="T7" s="7" t="s">
        <v>9</v>
      </c>
      <c r="U7" s="7">
        <v>11</v>
      </c>
      <c r="V7" s="7" t="s">
        <v>9</v>
      </c>
      <c r="W7" s="7" t="s">
        <v>9</v>
      </c>
      <c r="X7" s="7" t="s">
        <v>9</v>
      </c>
      <c r="Y7" s="7">
        <v>4</v>
      </c>
      <c r="Z7" s="7">
        <v>2</v>
      </c>
      <c r="AA7" s="7">
        <v>1</v>
      </c>
      <c r="AB7" s="7">
        <v>0</v>
      </c>
      <c r="AC7" s="7">
        <v>1</v>
      </c>
      <c r="AE7">
        <f t="shared" si="0"/>
        <v>3</v>
      </c>
      <c r="AF7">
        <f t="shared" si="1"/>
        <v>0</v>
      </c>
      <c r="AG7">
        <f t="shared" si="2"/>
        <v>0</v>
      </c>
      <c r="AH7">
        <f t="shared" si="3"/>
        <v>0</v>
      </c>
      <c r="AI7">
        <f t="shared" si="9"/>
        <v>3</v>
      </c>
      <c r="AK7" t="s">
        <v>918</v>
      </c>
      <c r="AL7" s="43">
        <f t="shared" si="5"/>
        <v>0</v>
      </c>
      <c r="AM7" s="43">
        <f t="shared" si="6"/>
        <v>0</v>
      </c>
      <c r="AN7" s="43">
        <f t="shared" si="7"/>
        <v>0</v>
      </c>
      <c r="AO7" s="43">
        <f t="shared" si="8"/>
        <v>3</v>
      </c>
    </row>
    <row r="8" spans="1:41" x14ac:dyDescent="0.25">
      <c r="A8" s="7" t="s">
        <v>10</v>
      </c>
      <c r="B8" s="7" t="s">
        <v>11</v>
      </c>
      <c r="C8" s="7" t="s">
        <v>12</v>
      </c>
      <c r="D8" s="7">
        <v>-1</v>
      </c>
      <c r="E8" s="7">
        <v>12</v>
      </c>
      <c r="F8" s="7">
        <v>20</v>
      </c>
      <c r="G8" s="7">
        <v>21</v>
      </c>
      <c r="H8" s="7">
        <v>-2</v>
      </c>
      <c r="I8" s="7">
        <v>3</v>
      </c>
      <c r="J8" s="7">
        <v>22</v>
      </c>
      <c r="K8" s="7">
        <v>-10</v>
      </c>
      <c r="L8" s="7">
        <v>3</v>
      </c>
      <c r="M8" s="7">
        <v>2</v>
      </c>
      <c r="N8" s="7">
        <v>-9</v>
      </c>
      <c r="O8" s="7">
        <v>0</v>
      </c>
      <c r="P8" s="7">
        <v>-7</v>
      </c>
      <c r="Q8" s="7">
        <v>14</v>
      </c>
      <c r="R8" s="7">
        <v>-15</v>
      </c>
      <c r="S8" s="7">
        <v>-2</v>
      </c>
      <c r="T8" s="7">
        <v>6</v>
      </c>
      <c r="U8" s="7">
        <v>-6</v>
      </c>
      <c r="V8" s="7" t="s">
        <v>9</v>
      </c>
      <c r="W8" s="7" t="s">
        <v>9</v>
      </c>
      <c r="X8" s="7" t="s">
        <v>9</v>
      </c>
      <c r="Y8" s="7">
        <v>51</v>
      </c>
      <c r="Z8" s="7">
        <v>18</v>
      </c>
      <c r="AA8" s="7">
        <v>9</v>
      </c>
      <c r="AB8" s="7">
        <v>1</v>
      </c>
      <c r="AC8" s="7">
        <v>8</v>
      </c>
      <c r="AE8">
        <f t="shared" si="0"/>
        <v>0</v>
      </c>
      <c r="AF8">
        <f t="shared" si="1"/>
        <v>4</v>
      </c>
      <c r="AG8">
        <f t="shared" si="2"/>
        <v>6</v>
      </c>
      <c r="AH8">
        <f t="shared" si="3"/>
        <v>8</v>
      </c>
      <c r="AI8">
        <f t="shared" si="9"/>
        <v>18</v>
      </c>
      <c r="AK8" t="s">
        <v>12</v>
      </c>
      <c r="AL8" s="43">
        <f t="shared" si="5"/>
        <v>0</v>
      </c>
      <c r="AM8" s="43">
        <f t="shared" si="6"/>
        <v>10</v>
      </c>
      <c r="AN8" s="43">
        <f t="shared" si="7"/>
        <v>8</v>
      </c>
      <c r="AO8" s="43">
        <f t="shared" si="8"/>
        <v>0</v>
      </c>
    </row>
    <row r="9" spans="1:41" x14ac:dyDescent="0.25">
      <c r="A9" s="7" t="s">
        <v>16</v>
      </c>
      <c r="B9" s="7" t="s">
        <v>17</v>
      </c>
      <c r="C9" s="7" t="s">
        <v>18</v>
      </c>
      <c r="D9" s="7">
        <v>7</v>
      </c>
      <c r="E9" s="7">
        <v>5</v>
      </c>
      <c r="F9" s="7">
        <v>-4</v>
      </c>
      <c r="G9" s="7">
        <v>2</v>
      </c>
      <c r="H9" s="7">
        <v>-4</v>
      </c>
      <c r="I9" s="7" t="s">
        <v>9</v>
      </c>
      <c r="J9" s="7">
        <v>-11</v>
      </c>
      <c r="K9" s="7">
        <v>18</v>
      </c>
      <c r="L9" s="7">
        <v>0</v>
      </c>
      <c r="M9" s="7">
        <v>-1</v>
      </c>
      <c r="N9" s="7">
        <v>-25</v>
      </c>
      <c r="O9" s="7">
        <v>-17</v>
      </c>
      <c r="P9" s="7">
        <v>-7</v>
      </c>
      <c r="Q9" s="7">
        <v>4</v>
      </c>
      <c r="R9" s="7">
        <v>-12</v>
      </c>
      <c r="S9" s="7">
        <v>6</v>
      </c>
      <c r="T9" s="7">
        <v>14</v>
      </c>
      <c r="U9" s="7">
        <v>-6</v>
      </c>
      <c r="V9" s="7" t="s">
        <v>9</v>
      </c>
      <c r="W9" s="7" t="s">
        <v>9</v>
      </c>
      <c r="X9" s="7" t="s">
        <v>9</v>
      </c>
      <c r="Y9" s="7">
        <v>-31</v>
      </c>
      <c r="Z9" s="7">
        <v>17</v>
      </c>
      <c r="AA9" s="7">
        <v>7</v>
      </c>
      <c r="AB9" s="7">
        <v>1</v>
      </c>
      <c r="AC9" s="7">
        <v>9</v>
      </c>
      <c r="AE9">
        <f t="shared" si="0"/>
        <v>0</v>
      </c>
      <c r="AF9">
        <f t="shared" si="1"/>
        <v>0</v>
      </c>
      <c r="AG9">
        <f t="shared" si="2"/>
        <v>3</v>
      </c>
      <c r="AH9">
        <f t="shared" si="3"/>
        <v>14</v>
      </c>
      <c r="AI9">
        <f t="shared" si="9"/>
        <v>17</v>
      </c>
      <c r="AK9" t="s">
        <v>18</v>
      </c>
      <c r="AL9" s="43">
        <f t="shared" si="5"/>
        <v>0</v>
      </c>
      <c r="AM9" s="43">
        <f t="shared" si="6"/>
        <v>0</v>
      </c>
      <c r="AN9" s="43">
        <f t="shared" si="7"/>
        <v>17</v>
      </c>
      <c r="AO9" s="43">
        <f t="shared" si="8"/>
        <v>0</v>
      </c>
    </row>
    <row r="10" spans="1:41" x14ac:dyDescent="0.25">
      <c r="A10" s="7" t="s">
        <v>77</v>
      </c>
      <c r="B10" s="7" t="s">
        <v>176</v>
      </c>
      <c r="C10" s="7" t="s">
        <v>723</v>
      </c>
      <c r="D10" s="7" t="s">
        <v>9</v>
      </c>
      <c r="E10" s="7">
        <v>-12</v>
      </c>
      <c r="F10" s="7">
        <v>3</v>
      </c>
      <c r="G10" s="7">
        <v>-16</v>
      </c>
      <c r="H10" s="7" t="s">
        <v>9</v>
      </c>
      <c r="I10" s="7" t="s">
        <v>9</v>
      </c>
      <c r="J10" s="7">
        <v>0</v>
      </c>
      <c r="K10" s="7">
        <v>18</v>
      </c>
      <c r="L10" s="7">
        <v>0</v>
      </c>
      <c r="M10" s="7">
        <v>-9</v>
      </c>
      <c r="N10" s="7">
        <v>-25</v>
      </c>
      <c r="O10" s="7">
        <v>-17</v>
      </c>
      <c r="P10" s="7">
        <v>-13</v>
      </c>
      <c r="Q10" s="7">
        <v>-2</v>
      </c>
      <c r="R10" s="7">
        <v>9</v>
      </c>
      <c r="S10" s="7">
        <v>6</v>
      </c>
      <c r="T10" s="7" t="s">
        <v>9</v>
      </c>
      <c r="U10" s="7">
        <v>-17</v>
      </c>
      <c r="V10" s="7" t="s">
        <v>9</v>
      </c>
      <c r="W10" s="7" t="s">
        <v>9</v>
      </c>
      <c r="X10" s="7" t="s">
        <v>9</v>
      </c>
      <c r="Y10" s="7">
        <v>-75</v>
      </c>
      <c r="Z10" s="7">
        <v>14</v>
      </c>
      <c r="AA10" s="7">
        <v>4</v>
      </c>
      <c r="AB10" s="7">
        <v>2</v>
      </c>
      <c r="AC10" s="7">
        <v>8</v>
      </c>
      <c r="AE10">
        <f t="shared" si="0"/>
        <v>7</v>
      </c>
      <c r="AF10">
        <f t="shared" si="1"/>
        <v>3</v>
      </c>
      <c r="AG10">
        <f t="shared" si="2"/>
        <v>4</v>
      </c>
      <c r="AH10">
        <f t="shared" si="3"/>
        <v>0</v>
      </c>
      <c r="AI10">
        <f t="shared" si="9"/>
        <v>14</v>
      </c>
      <c r="AK10" t="s">
        <v>723</v>
      </c>
      <c r="AL10" s="43">
        <f t="shared" si="5"/>
        <v>0</v>
      </c>
      <c r="AM10" s="43">
        <f t="shared" si="6"/>
        <v>0</v>
      </c>
      <c r="AN10" s="43">
        <f t="shared" si="7"/>
        <v>7</v>
      </c>
      <c r="AO10" s="43">
        <f t="shared" si="8"/>
        <v>7</v>
      </c>
    </row>
    <row r="11" spans="1:41" x14ac:dyDescent="0.25">
      <c r="A11" s="7" t="s">
        <v>16</v>
      </c>
      <c r="B11" s="7" t="s">
        <v>674</v>
      </c>
      <c r="C11" s="7" t="s">
        <v>696</v>
      </c>
      <c r="D11" s="7">
        <v>7</v>
      </c>
      <c r="E11" s="7">
        <v>5</v>
      </c>
      <c r="F11" s="7">
        <v>-4</v>
      </c>
      <c r="G11" s="7">
        <v>10</v>
      </c>
      <c r="H11" s="7" t="s">
        <v>9</v>
      </c>
      <c r="I11" s="7" t="s">
        <v>9</v>
      </c>
      <c r="J11" s="7">
        <v>10</v>
      </c>
      <c r="K11" s="7">
        <v>9</v>
      </c>
      <c r="L11" s="7">
        <v>18</v>
      </c>
      <c r="M11" s="7">
        <v>15</v>
      </c>
      <c r="N11" s="7">
        <v>15</v>
      </c>
      <c r="O11" s="7">
        <v>-10</v>
      </c>
      <c r="P11" s="7">
        <v>16</v>
      </c>
      <c r="Q11" s="7">
        <v>19</v>
      </c>
      <c r="R11" s="7">
        <v>20</v>
      </c>
      <c r="S11" s="7">
        <v>9</v>
      </c>
      <c r="T11" s="7">
        <v>1</v>
      </c>
      <c r="U11" s="7">
        <v>-6</v>
      </c>
      <c r="V11" s="7" t="s">
        <v>9</v>
      </c>
      <c r="W11" s="7" t="s">
        <v>9</v>
      </c>
      <c r="X11" s="7" t="s">
        <v>9</v>
      </c>
      <c r="Y11" s="7">
        <v>134</v>
      </c>
      <c r="Z11" s="7">
        <v>16</v>
      </c>
      <c r="AA11" s="7">
        <v>13</v>
      </c>
      <c r="AB11" s="7">
        <v>0</v>
      </c>
      <c r="AC11" s="7">
        <v>3</v>
      </c>
      <c r="AE11">
        <f t="shared" si="0"/>
        <v>1</v>
      </c>
      <c r="AF11">
        <f t="shared" si="1"/>
        <v>6</v>
      </c>
      <c r="AG11">
        <f t="shared" si="2"/>
        <v>1</v>
      </c>
      <c r="AH11">
        <f t="shared" si="3"/>
        <v>8</v>
      </c>
      <c r="AI11">
        <f t="shared" si="9"/>
        <v>16</v>
      </c>
      <c r="AK11" t="s">
        <v>696</v>
      </c>
      <c r="AL11" s="43">
        <f t="shared" si="5"/>
        <v>0</v>
      </c>
      <c r="AM11" s="43">
        <f t="shared" si="6"/>
        <v>0</v>
      </c>
      <c r="AN11" s="43">
        <f t="shared" si="7"/>
        <v>7</v>
      </c>
      <c r="AO11" s="43">
        <f t="shared" si="8"/>
        <v>9</v>
      </c>
    </row>
    <row r="12" spans="1:41" x14ac:dyDescent="0.25">
      <c r="A12" s="7" t="s">
        <v>572</v>
      </c>
      <c r="B12" s="7" t="s">
        <v>19</v>
      </c>
      <c r="C12" s="7" t="s">
        <v>20</v>
      </c>
      <c r="D12" s="7" t="s">
        <v>9</v>
      </c>
      <c r="E12" s="7" t="s">
        <v>9</v>
      </c>
      <c r="F12" s="7" t="s">
        <v>9</v>
      </c>
      <c r="G12" s="7" t="s">
        <v>9</v>
      </c>
      <c r="H12" s="7" t="s">
        <v>9</v>
      </c>
      <c r="I12" s="7" t="s">
        <v>9</v>
      </c>
      <c r="J12" s="7" t="s">
        <v>9</v>
      </c>
      <c r="K12" s="7" t="s">
        <v>9</v>
      </c>
      <c r="L12" s="7" t="s">
        <v>9</v>
      </c>
      <c r="M12" s="7" t="s">
        <v>9</v>
      </c>
      <c r="N12" s="7">
        <v>-3</v>
      </c>
      <c r="O12" s="7">
        <v>11</v>
      </c>
      <c r="P12" s="7">
        <v>-12</v>
      </c>
      <c r="Q12" s="7">
        <v>5</v>
      </c>
      <c r="R12" s="7">
        <v>6</v>
      </c>
      <c r="S12" s="7">
        <v>-11</v>
      </c>
      <c r="T12" s="7">
        <v>9</v>
      </c>
      <c r="U12" s="7">
        <v>11</v>
      </c>
      <c r="V12" s="7" t="s">
        <v>9</v>
      </c>
      <c r="W12" s="7" t="s">
        <v>9</v>
      </c>
      <c r="X12" s="7" t="s">
        <v>9</v>
      </c>
      <c r="Y12" s="7">
        <v>16</v>
      </c>
      <c r="Z12" s="7">
        <v>8</v>
      </c>
      <c r="AA12" s="7">
        <v>5</v>
      </c>
      <c r="AB12" s="7">
        <v>0</v>
      </c>
      <c r="AC12" s="7">
        <v>3</v>
      </c>
      <c r="AE12">
        <f t="shared" si="0"/>
        <v>1</v>
      </c>
      <c r="AF12">
        <f t="shared" si="1"/>
        <v>1</v>
      </c>
      <c r="AG12">
        <f t="shared" si="2"/>
        <v>2</v>
      </c>
      <c r="AH12">
        <f t="shared" si="3"/>
        <v>4</v>
      </c>
      <c r="AI12">
        <f t="shared" si="9"/>
        <v>8</v>
      </c>
      <c r="AK12" t="s">
        <v>20</v>
      </c>
      <c r="AL12" s="43">
        <f t="shared" si="5"/>
        <v>0</v>
      </c>
      <c r="AM12" s="43">
        <f t="shared" si="6"/>
        <v>0</v>
      </c>
      <c r="AN12" s="43">
        <f t="shared" si="7"/>
        <v>0</v>
      </c>
      <c r="AO12" s="43">
        <f t="shared" si="8"/>
        <v>8</v>
      </c>
    </row>
    <row r="13" spans="1:41" x14ac:dyDescent="0.25">
      <c r="A13" s="7" t="s">
        <v>29</v>
      </c>
      <c r="B13" s="7" t="s">
        <v>30</v>
      </c>
      <c r="C13" s="7" t="s">
        <v>31</v>
      </c>
      <c r="D13" s="7" t="s">
        <v>9</v>
      </c>
      <c r="E13" s="7" t="s">
        <v>9</v>
      </c>
      <c r="F13" s="7" t="s">
        <v>9</v>
      </c>
      <c r="G13" s="7" t="s">
        <v>9</v>
      </c>
      <c r="H13" s="7">
        <v>11</v>
      </c>
      <c r="I13" s="7">
        <v>-10</v>
      </c>
      <c r="J13" s="7">
        <v>4</v>
      </c>
      <c r="K13" s="7" t="s">
        <v>9</v>
      </c>
      <c r="L13" s="7">
        <v>0</v>
      </c>
      <c r="M13" s="7">
        <v>0</v>
      </c>
      <c r="N13" s="7">
        <v>-25</v>
      </c>
      <c r="O13" s="7">
        <v>20</v>
      </c>
      <c r="P13" s="7">
        <v>5</v>
      </c>
      <c r="Q13" s="7" t="s">
        <v>9</v>
      </c>
      <c r="R13" s="7">
        <v>-2</v>
      </c>
      <c r="S13" s="7" t="s">
        <v>9</v>
      </c>
      <c r="T13" s="7">
        <v>14</v>
      </c>
      <c r="U13" s="7" t="s">
        <v>9</v>
      </c>
      <c r="V13" s="7" t="s">
        <v>9</v>
      </c>
      <c r="W13" s="7" t="s">
        <v>9</v>
      </c>
      <c r="X13" s="7" t="s">
        <v>9</v>
      </c>
      <c r="Y13" s="7">
        <v>17</v>
      </c>
      <c r="Z13" s="7">
        <v>10</v>
      </c>
      <c r="AA13" s="7">
        <v>5</v>
      </c>
      <c r="AB13" s="7">
        <v>2</v>
      </c>
      <c r="AC13" s="7">
        <v>3</v>
      </c>
      <c r="AE13">
        <f t="shared" si="0"/>
        <v>0</v>
      </c>
      <c r="AF13">
        <f t="shared" si="1"/>
        <v>2</v>
      </c>
      <c r="AG13">
        <f t="shared" si="2"/>
        <v>8</v>
      </c>
      <c r="AH13">
        <f t="shared" si="3"/>
        <v>0</v>
      </c>
      <c r="AI13">
        <f t="shared" si="9"/>
        <v>10</v>
      </c>
      <c r="AK13" t="s">
        <v>31</v>
      </c>
      <c r="AL13" s="43">
        <f t="shared" si="5"/>
        <v>0</v>
      </c>
      <c r="AM13" s="43">
        <f t="shared" si="6"/>
        <v>0</v>
      </c>
      <c r="AN13" s="43">
        <f t="shared" si="7"/>
        <v>10</v>
      </c>
      <c r="AO13" s="43">
        <f t="shared" si="8"/>
        <v>0</v>
      </c>
    </row>
    <row r="14" spans="1:41" x14ac:dyDescent="0.25">
      <c r="A14" s="7" t="s">
        <v>585</v>
      </c>
      <c r="B14" s="7" t="s">
        <v>922</v>
      </c>
      <c r="C14" s="7" t="s">
        <v>923</v>
      </c>
      <c r="D14" s="7">
        <v>-14</v>
      </c>
      <c r="E14" s="7">
        <v>-7</v>
      </c>
      <c r="F14" s="7">
        <v>3</v>
      </c>
      <c r="G14" s="7">
        <v>-16</v>
      </c>
      <c r="H14" s="7">
        <v>-4</v>
      </c>
      <c r="I14" s="7">
        <v>-22</v>
      </c>
      <c r="J14" s="7">
        <v>-11</v>
      </c>
      <c r="K14" s="7" t="s">
        <v>9</v>
      </c>
      <c r="L14" s="7" t="s">
        <v>9</v>
      </c>
      <c r="M14" s="7">
        <v>-4</v>
      </c>
      <c r="N14" s="7" t="s">
        <v>9</v>
      </c>
      <c r="O14" s="7">
        <v>-10</v>
      </c>
      <c r="P14" s="7">
        <v>-7</v>
      </c>
      <c r="Q14" s="7" t="s">
        <v>9</v>
      </c>
      <c r="R14" s="7">
        <v>20</v>
      </c>
      <c r="S14" s="7">
        <v>-2</v>
      </c>
      <c r="T14" s="7">
        <v>1</v>
      </c>
      <c r="U14" s="7">
        <v>-10</v>
      </c>
      <c r="V14" s="7" t="s">
        <v>9</v>
      </c>
      <c r="W14" s="7" t="s">
        <v>9</v>
      </c>
      <c r="X14" s="7" t="s">
        <v>9</v>
      </c>
      <c r="Y14" s="7">
        <v>-83</v>
      </c>
      <c r="Z14" s="7">
        <v>14</v>
      </c>
      <c r="AA14" s="7">
        <v>3</v>
      </c>
      <c r="AB14" s="7">
        <v>0</v>
      </c>
      <c r="AC14" s="7">
        <v>11</v>
      </c>
      <c r="AE14">
        <f t="shared" si="0"/>
        <v>7</v>
      </c>
      <c r="AF14">
        <f t="shared" si="1"/>
        <v>6</v>
      </c>
      <c r="AG14">
        <f t="shared" si="2"/>
        <v>1</v>
      </c>
      <c r="AH14">
        <f t="shared" si="3"/>
        <v>0</v>
      </c>
      <c r="AI14">
        <f t="shared" si="9"/>
        <v>14</v>
      </c>
      <c r="AK14" t="s">
        <v>923</v>
      </c>
      <c r="AL14" s="43">
        <f t="shared" si="5"/>
        <v>0</v>
      </c>
      <c r="AM14" s="43">
        <f t="shared" si="6"/>
        <v>0</v>
      </c>
      <c r="AN14" s="43">
        <f t="shared" si="7"/>
        <v>4</v>
      </c>
      <c r="AO14" s="43">
        <f t="shared" si="8"/>
        <v>11</v>
      </c>
    </row>
    <row r="15" spans="1:41" x14ac:dyDescent="0.25">
      <c r="A15" s="7" t="s">
        <v>678</v>
      </c>
      <c r="B15" s="7" t="s">
        <v>178</v>
      </c>
      <c r="C15" s="7" t="s">
        <v>724</v>
      </c>
      <c r="D15" s="7" t="s">
        <v>9</v>
      </c>
      <c r="E15" s="7">
        <v>5</v>
      </c>
      <c r="F15" s="7">
        <v>-4</v>
      </c>
      <c r="G15" s="7">
        <v>2</v>
      </c>
      <c r="H15" s="7">
        <v>2</v>
      </c>
      <c r="I15" s="7">
        <v>8</v>
      </c>
      <c r="J15" s="7">
        <v>7</v>
      </c>
      <c r="K15" s="7">
        <v>0</v>
      </c>
      <c r="L15" s="7">
        <v>-8</v>
      </c>
      <c r="M15" s="7">
        <v>12</v>
      </c>
      <c r="N15" s="7">
        <v>10</v>
      </c>
      <c r="O15" s="7">
        <v>-2</v>
      </c>
      <c r="P15" s="7">
        <v>-3</v>
      </c>
      <c r="Q15" s="7">
        <v>-8</v>
      </c>
      <c r="R15" s="7">
        <v>16</v>
      </c>
      <c r="S15" s="7">
        <v>3</v>
      </c>
      <c r="T15" s="7">
        <v>-14</v>
      </c>
      <c r="U15" s="7">
        <v>-1</v>
      </c>
      <c r="V15" s="7">
        <v>-6</v>
      </c>
      <c r="W15" s="7">
        <v>-4</v>
      </c>
      <c r="X15" s="7" t="s">
        <v>9</v>
      </c>
      <c r="Y15" s="7">
        <v>15</v>
      </c>
      <c r="Z15" s="7">
        <v>19</v>
      </c>
      <c r="AA15" s="7">
        <v>9</v>
      </c>
      <c r="AB15" s="7">
        <v>1</v>
      </c>
      <c r="AC15" s="7">
        <v>9</v>
      </c>
      <c r="AE15">
        <f t="shared" si="0"/>
        <v>18</v>
      </c>
      <c r="AF15">
        <f t="shared" si="1"/>
        <v>1</v>
      </c>
      <c r="AG15">
        <f t="shared" si="2"/>
        <v>0</v>
      </c>
      <c r="AH15">
        <f t="shared" si="3"/>
        <v>0</v>
      </c>
      <c r="AI15">
        <f t="shared" si="9"/>
        <v>19</v>
      </c>
      <c r="AK15" t="s">
        <v>724</v>
      </c>
      <c r="AL15" s="43">
        <f t="shared" si="5"/>
        <v>0</v>
      </c>
      <c r="AM15" s="43">
        <f t="shared" si="6"/>
        <v>16</v>
      </c>
      <c r="AN15" s="43">
        <f t="shared" si="7"/>
        <v>3</v>
      </c>
      <c r="AO15" s="43">
        <f t="shared" si="8"/>
        <v>0</v>
      </c>
    </row>
    <row r="16" spans="1:41" x14ac:dyDescent="0.25">
      <c r="A16" s="7" t="s">
        <v>171</v>
      </c>
      <c r="B16" s="7" t="s">
        <v>956</v>
      </c>
      <c r="C16" s="7" t="s">
        <v>957</v>
      </c>
      <c r="D16" s="7" t="s">
        <v>9</v>
      </c>
      <c r="E16" s="7" t="s">
        <v>9</v>
      </c>
      <c r="F16" s="7" t="s">
        <v>9</v>
      </c>
      <c r="G16" s="7" t="s">
        <v>9</v>
      </c>
      <c r="H16" s="7" t="s">
        <v>9</v>
      </c>
      <c r="I16" s="7" t="s">
        <v>9</v>
      </c>
      <c r="J16" s="7" t="s">
        <v>9</v>
      </c>
      <c r="K16" s="7" t="s">
        <v>9</v>
      </c>
      <c r="L16" s="7" t="s">
        <v>9</v>
      </c>
      <c r="M16" s="7" t="s">
        <v>9</v>
      </c>
      <c r="N16" s="7">
        <v>-5</v>
      </c>
      <c r="O16" s="7" t="s">
        <v>9</v>
      </c>
      <c r="P16" s="7">
        <v>-3</v>
      </c>
      <c r="Q16" s="7" t="s">
        <v>9</v>
      </c>
      <c r="R16" s="7" t="s">
        <v>9</v>
      </c>
      <c r="S16" s="7" t="s">
        <v>9</v>
      </c>
      <c r="T16" s="7">
        <v>-9</v>
      </c>
      <c r="U16" s="7">
        <v>-1</v>
      </c>
      <c r="V16" s="7" t="s">
        <v>9</v>
      </c>
      <c r="W16" s="7" t="s">
        <v>9</v>
      </c>
      <c r="X16" s="7" t="s">
        <v>9</v>
      </c>
      <c r="Y16" s="7">
        <v>-18</v>
      </c>
      <c r="Z16" s="7">
        <v>4</v>
      </c>
      <c r="AA16" s="7">
        <v>0</v>
      </c>
      <c r="AB16" s="7">
        <v>0</v>
      </c>
      <c r="AC16" s="7">
        <v>4</v>
      </c>
      <c r="AE16">
        <f t="shared" si="0"/>
        <v>1</v>
      </c>
      <c r="AF16">
        <f t="shared" si="1"/>
        <v>2</v>
      </c>
      <c r="AG16">
        <f t="shared" si="2"/>
        <v>1</v>
      </c>
      <c r="AH16">
        <f t="shared" si="3"/>
        <v>0</v>
      </c>
      <c r="AI16">
        <f t="shared" si="9"/>
        <v>4</v>
      </c>
      <c r="AK16" t="s">
        <v>957</v>
      </c>
      <c r="AL16" s="43">
        <f t="shared" si="5"/>
        <v>0</v>
      </c>
      <c r="AM16" s="43">
        <f t="shared" si="6"/>
        <v>0</v>
      </c>
      <c r="AN16" s="43">
        <f t="shared" si="7"/>
        <v>0</v>
      </c>
      <c r="AO16" s="43">
        <f t="shared" si="8"/>
        <v>4</v>
      </c>
    </row>
    <row r="17" spans="1:41" x14ac:dyDescent="0.25">
      <c r="A17" s="7" t="s">
        <v>958</v>
      </c>
      <c r="B17" s="7" t="s">
        <v>959</v>
      </c>
      <c r="C17" s="7" t="s">
        <v>960</v>
      </c>
      <c r="D17" s="7" t="s">
        <v>9</v>
      </c>
      <c r="E17" s="7" t="s">
        <v>9</v>
      </c>
      <c r="F17" s="7" t="s">
        <v>9</v>
      </c>
      <c r="G17" s="7" t="s">
        <v>9</v>
      </c>
      <c r="H17" s="7" t="s">
        <v>9</v>
      </c>
      <c r="I17" s="7" t="s">
        <v>9</v>
      </c>
      <c r="J17" s="7" t="s">
        <v>9</v>
      </c>
      <c r="K17" s="7" t="s">
        <v>9</v>
      </c>
      <c r="L17" s="7" t="s">
        <v>9</v>
      </c>
      <c r="M17" s="7" t="s">
        <v>9</v>
      </c>
      <c r="N17" s="7" t="s">
        <v>9</v>
      </c>
      <c r="O17" s="7">
        <v>-1</v>
      </c>
      <c r="P17" s="7">
        <v>10</v>
      </c>
      <c r="Q17" s="7" t="s">
        <v>9</v>
      </c>
      <c r="R17" s="7" t="s">
        <v>9</v>
      </c>
      <c r="S17" s="7">
        <v>2</v>
      </c>
      <c r="T17" s="7" t="s">
        <v>9</v>
      </c>
      <c r="U17" s="7" t="s">
        <v>9</v>
      </c>
      <c r="V17" s="7" t="s">
        <v>9</v>
      </c>
      <c r="W17" s="7" t="s">
        <v>9</v>
      </c>
      <c r="X17" s="7" t="s">
        <v>9</v>
      </c>
      <c r="Y17" s="7">
        <v>11</v>
      </c>
      <c r="Z17" s="7">
        <v>3</v>
      </c>
      <c r="AA17" s="7">
        <v>2</v>
      </c>
      <c r="AB17" s="7">
        <v>0</v>
      </c>
      <c r="AC17" s="7">
        <v>1</v>
      </c>
      <c r="AE17">
        <f t="shared" si="0"/>
        <v>0</v>
      </c>
      <c r="AF17">
        <f t="shared" si="1"/>
        <v>2</v>
      </c>
      <c r="AG17">
        <f t="shared" si="2"/>
        <v>1</v>
      </c>
      <c r="AH17">
        <f t="shared" si="3"/>
        <v>0</v>
      </c>
      <c r="AI17">
        <f t="shared" si="9"/>
        <v>3</v>
      </c>
      <c r="AK17" t="s">
        <v>960</v>
      </c>
      <c r="AL17" s="43">
        <f t="shared" si="5"/>
        <v>0</v>
      </c>
      <c r="AM17" s="43">
        <f t="shared" si="6"/>
        <v>0</v>
      </c>
      <c r="AN17" s="43">
        <f t="shared" si="7"/>
        <v>0</v>
      </c>
      <c r="AO17" s="43">
        <f t="shared" si="8"/>
        <v>3</v>
      </c>
    </row>
    <row r="18" spans="1:41" x14ac:dyDescent="0.25">
      <c r="A18" s="7" t="s">
        <v>961</v>
      </c>
      <c r="B18" s="7" t="s">
        <v>962</v>
      </c>
      <c r="C18" s="7" t="s">
        <v>963</v>
      </c>
      <c r="D18" s="7" t="s">
        <v>9</v>
      </c>
      <c r="E18" s="7" t="s">
        <v>9</v>
      </c>
      <c r="F18" s="7" t="s">
        <v>9</v>
      </c>
      <c r="G18" s="7" t="s">
        <v>9</v>
      </c>
      <c r="H18" s="7" t="s">
        <v>9</v>
      </c>
      <c r="I18" s="7" t="s">
        <v>9</v>
      </c>
      <c r="J18" s="7" t="s">
        <v>9</v>
      </c>
      <c r="K18" s="7" t="s">
        <v>9</v>
      </c>
      <c r="L18" s="7" t="s">
        <v>9</v>
      </c>
      <c r="M18" s="7" t="s">
        <v>9</v>
      </c>
      <c r="N18" s="7" t="s">
        <v>9</v>
      </c>
      <c r="O18" s="7" t="s">
        <v>9</v>
      </c>
      <c r="P18" s="7" t="s">
        <v>9</v>
      </c>
      <c r="Q18" s="7">
        <v>2</v>
      </c>
      <c r="R18" s="7" t="s">
        <v>9</v>
      </c>
      <c r="S18" s="7" t="s">
        <v>9</v>
      </c>
      <c r="T18" s="7">
        <v>-9</v>
      </c>
      <c r="U18" s="7">
        <v>13</v>
      </c>
      <c r="V18" s="7" t="s">
        <v>9</v>
      </c>
      <c r="W18" s="7" t="s">
        <v>9</v>
      </c>
      <c r="X18" s="7" t="s">
        <v>9</v>
      </c>
      <c r="Y18" s="7">
        <v>6</v>
      </c>
      <c r="Z18" s="7">
        <v>3</v>
      </c>
      <c r="AA18" s="7">
        <v>2</v>
      </c>
      <c r="AB18" s="7">
        <v>0</v>
      </c>
      <c r="AC18" s="7">
        <v>1</v>
      </c>
      <c r="AE18">
        <f t="shared" si="0"/>
        <v>0</v>
      </c>
      <c r="AF18">
        <f t="shared" si="1"/>
        <v>0</v>
      </c>
      <c r="AG18">
        <f t="shared" si="2"/>
        <v>0</v>
      </c>
      <c r="AH18">
        <f t="shared" si="3"/>
        <v>3</v>
      </c>
      <c r="AI18">
        <f t="shared" si="9"/>
        <v>3</v>
      </c>
      <c r="AK18" t="s">
        <v>963</v>
      </c>
      <c r="AL18" s="43">
        <f t="shared" si="5"/>
        <v>0</v>
      </c>
      <c r="AM18" s="43">
        <f t="shared" si="6"/>
        <v>0</v>
      </c>
      <c r="AN18" s="43">
        <f t="shared" si="7"/>
        <v>0</v>
      </c>
      <c r="AO18" s="43">
        <f t="shared" si="8"/>
        <v>3</v>
      </c>
    </row>
    <row r="19" spans="1:41" x14ac:dyDescent="0.25">
      <c r="A19" s="7" t="s">
        <v>437</v>
      </c>
      <c r="B19" s="7" t="s">
        <v>744</v>
      </c>
      <c r="C19" s="7" t="s">
        <v>725</v>
      </c>
      <c r="D19" s="7">
        <v>8</v>
      </c>
      <c r="E19" s="7">
        <v>-17</v>
      </c>
      <c r="F19" s="7">
        <v>12</v>
      </c>
      <c r="G19" s="7">
        <v>-7</v>
      </c>
      <c r="H19" s="7" t="s">
        <v>9</v>
      </c>
      <c r="I19" s="7" t="s">
        <v>9</v>
      </c>
      <c r="J19" s="7" t="s">
        <v>9</v>
      </c>
      <c r="K19" s="7" t="s">
        <v>9</v>
      </c>
      <c r="L19" s="7">
        <v>-9</v>
      </c>
      <c r="M19" s="7" t="s">
        <v>9</v>
      </c>
      <c r="N19" s="7" t="s">
        <v>9</v>
      </c>
      <c r="O19" s="7" t="s">
        <v>9</v>
      </c>
      <c r="P19" s="7" t="s">
        <v>9</v>
      </c>
      <c r="Q19" s="7">
        <v>5</v>
      </c>
      <c r="R19" s="7">
        <v>-2</v>
      </c>
      <c r="S19" s="7">
        <v>15</v>
      </c>
      <c r="T19" s="7">
        <v>5</v>
      </c>
      <c r="U19" s="7">
        <v>-14</v>
      </c>
      <c r="V19" s="7" t="s">
        <v>9</v>
      </c>
      <c r="W19" s="7" t="s">
        <v>9</v>
      </c>
      <c r="X19" s="7" t="s">
        <v>9</v>
      </c>
      <c r="Y19" s="7">
        <v>-4</v>
      </c>
      <c r="Z19" s="7">
        <v>10</v>
      </c>
      <c r="AA19" s="7">
        <v>5</v>
      </c>
      <c r="AB19" s="7">
        <v>0</v>
      </c>
      <c r="AC19" s="7">
        <v>5</v>
      </c>
      <c r="AE19">
        <f t="shared" si="0"/>
        <v>5</v>
      </c>
      <c r="AF19">
        <f t="shared" si="1"/>
        <v>0</v>
      </c>
      <c r="AG19">
        <f t="shared" si="2"/>
        <v>3</v>
      </c>
      <c r="AH19">
        <f t="shared" si="3"/>
        <v>2</v>
      </c>
      <c r="AI19">
        <f t="shared" si="9"/>
        <v>10</v>
      </c>
      <c r="AK19" t="s">
        <v>725</v>
      </c>
      <c r="AL19" s="43">
        <f t="shared" si="5"/>
        <v>0</v>
      </c>
      <c r="AM19" s="43">
        <f t="shared" si="6"/>
        <v>0</v>
      </c>
      <c r="AN19" s="43">
        <f t="shared" si="7"/>
        <v>0</v>
      </c>
      <c r="AO19" s="43">
        <f t="shared" si="8"/>
        <v>10</v>
      </c>
    </row>
    <row r="20" spans="1:41" x14ac:dyDescent="0.25">
      <c r="A20" s="7" t="s">
        <v>89</v>
      </c>
      <c r="B20" s="7" t="s">
        <v>675</v>
      </c>
      <c r="C20" s="7" t="s">
        <v>697</v>
      </c>
      <c r="D20" s="7">
        <v>-1</v>
      </c>
      <c r="E20" s="7">
        <v>1</v>
      </c>
      <c r="F20" s="7">
        <v>14</v>
      </c>
      <c r="G20" s="7">
        <v>0</v>
      </c>
      <c r="H20" s="7">
        <v>-3</v>
      </c>
      <c r="I20" s="7">
        <v>14</v>
      </c>
      <c r="J20" s="7">
        <v>11</v>
      </c>
      <c r="K20" s="7">
        <v>-19</v>
      </c>
      <c r="L20" s="7">
        <v>8</v>
      </c>
      <c r="M20" s="7">
        <v>-12</v>
      </c>
      <c r="N20" s="7">
        <v>-11</v>
      </c>
      <c r="O20" s="7">
        <v>13</v>
      </c>
      <c r="P20" s="7">
        <v>0</v>
      </c>
      <c r="Q20" s="7">
        <v>10</v>
      </c>
      <c r="R20" s="7">
        <v>10</v>
      </c>
      <c r="S20" s="7">
        <v>-13</v>
      </c>
      <c r="T20" s="7">
        <v>-8</v>
      </c>
      <c r="U20" s="7">
        <v>4</v>
      </c>
      <c r="V20" s="7">
        <v>-5</v>
      </c>
      <c r="W20" s="7" t="s">
        <v>9</v>
      </c>
      <c r="X20" s="7" t="s">
        <v>9</v>
      </c>
      <c r="Y20" s="7">
        <v>13</v>
      </c>
      <c r="Z20" s="7">
        <v>19</v>
      </c>
      <c r="AA20" s="7">
        <v>9</v>
      </c>
      <c r="AB20" s="7">
        <v>2</v>
      </c>
      <c r="AC20" s="7">
        <v>8</v>
      </c>
      <c r="AE20">
        <f t="shared" si="0"/>
        <v>14</v>
      </c>
      <c r="AF20">
        <f t="shared" si="1"/>
        <v>0</v>
      </c>
      <c r="AG20">
        <f t="shared" si="2"/>
        <v>5</v>
      </c>
      <c r="AH20">
        <f t="shared" si="3"/>
        <v>0</v>
      </c>
      <c r="AI20">
        <f t="shared" si="9"/>
        <v>19</v>
      </c>
      <c r="AK20" t="s">
        <v>697</v>
      </c>
      <c r="AL20" s="43">
        <f t="shared" si="5"/>
        <v>14</v>
      </c>
      <c r="AM20" s="43">
        <f t="shared" si="6"/>
        <v>5</v>
      </c>
      <c r="AN20" s="43">
        <f t="shared" si="7"/>
        <v>0</v>
      </c>
      <c r="AO20" s="43">
        <f t="shared" si="8"/>
        <v>0</v>
      </c>
    </row>
    <row r="21" spans="1:41" x14ac:dyDescent="0.25">
      <c r="A21" s="7" t="s">
        <v>40</v>
      </c>
      <c r="B21" s="7" t="s">
        <v>41</v>
      </c>
      <c r="C21" s="7" t="s">
        <v>42</v>
      </c>
      <c r="D21" s="7">
        <v>9</v>
      </c>
      <c r="E21" s="7">
        <v>-9</v>
      </c>
      <c r="F21" s="7">
        <v>15</v>
      </c>
      <c r="G21" s="7">
        <v>-14</v>
      </c>
      <c r="H21" s="7">
        <v>3</v>
      </c>
      <c r="I21" s="7">
        <v>-3</v>
      </c>
      <c r="J21" s="7">
        <v>9</v>
      </c>
      <c r="K21" s="7">
        <v>-21</v>
      </c>
      <c r="L21" s="7">
        <v>7</v>
      </c>
      <c r="M21" s="7">
        <v>-2</v>
      </c>
      <c r="N21" s="7">
        <v>2</v>
      </c>
      <c r="O21" s="7">
        <v>10</v>
      </c>
      <c r="P21" s="7">
        <v>4</v>
      </c>
      <c r="Q21" s="7">
        <v>10</v>
      </c>
      <c r="R21" s="7">
        <v>11</v>
      </c>
      <c r="S21" s="7">
        <v>7</v>
      </c>
      <c r="T21" s="7">
        <v>10</v>
      </c>
      <c r="U21" s="7">
        <v>7</v>
      </c>
      <c r="V21" s="7">
        <v>-14</v>
      </c>
      <c r="W21" s="7" t="s">
        <v>9</v>
      </c>
      <c r="X21" s="7" t="s">
        <v>9</v>
      </c>
      <c r="Y21" s="7">
        <v>41</v>
      </c>
      <c r="Z21" s="7">
        <v>19</v>
      </c>
      <c r="AA21" s="7">
        <v>13</v>
      </c>
      <c r="AB21" s="7">
        <v>0</v>
      </c>
      <c r="AC21" s="7">
        <v>6</v>
      </c>
      <c r="AE21">
        <f t="shared" si="0"/>
        <v>0</v>
      </c>
      <c r="AF21">
        <f t="shared" si="1"/>
        <v>0</v>
      </c>
      <c r="AG21">
        <f t="shared" si="2"/>
        <v>0</v>
      </c>
      <c r="AH21">
        <f t="shared" si="3"/>
        <v>19</v>
      </c>
      <c r="AI21">
        <f t="shared" si="9"/>
        <v>19</v>
      </c>
      <c r="AK21" t="s">
        <v>42</v>
      </c>
      <c r="AL21" s="43">
        <f t="shared" si="5"/>
        <v>19</v>
      </c>
      <c r="AM21" s="43">
        <f t="shared" si="6"/>
        <v>0</v>
      </c>
      <c r="AN21" s="43">
        <f t="shared" si="7"/>
        <v>0</v>
      </c>
      <c r="AO21" s="43">
        <f t="shared" si="8"/>
        <v>0</v>
      </c>
    </row>
    <row r="22" spans="1:41" x14ac:dyDescent="0.25">
      <c r="A22" s="7" t="s">
        <v>129</v>
      </c>
      <c r="B22" s="7" t="s">
        <v>41</v>
      </c>
      <c r="C22" s="7" t="s">
        <v>259</v>
      </c>
      <c r="D22" s="7" t="s">
        <v>9</v>
      </c>
      <c r="E22" s="7" t="s">
        <v>9</v>
      </c>
      <c r="F22" s="7" t="s">
        <v>9</v>
      </c>
      <c r="G22" s="7" t="s">
        <v>9</v>
      </c>
      <c r="H22" s="7" t="s">
        <v>9</v>
      </c>
      <c r="I22" s="7" t="s">
        <v>9</v>
      </c>
      <c r="J22" s="7">
        <v>22</v>
      </c>
      <c r="K22" s="7">
        <v>4</v>
      </c>
      <c r="L22" s="7">
        <v>-1</v>
      </c>
      <c r="M22" s="7">
        <v>12</v>
      </c>
      <c r="N22" s="7">
        <v>-11</v>
      </c>
      <c r="O22" s="7">
        <v>-19</v>
      </c>
      <c r="P22" s="7">
        <v>17</v>
      </c>
      <c r="Q22" s="7">
        <v>5</v>
      </c>
      <c r="R22" s="7">
        <v>10</v>
      </c>
      <c r="S22" s="7">
        <v>8</v>
      </c>
      <c r="T22" s="7">
        <v>-4</v>
      </c>
      <c r="U22" s="7">
        <v>-10</v>
      </c>
      <c r="V22" s="7">
        <v>-4</v>
      </c>
      <c r="W22" s="7">
        <v>0</v>
      </c>
      <c r="X22" s="7" t="s">
        <v>9</v>
      </c>
      <c r="Y22" s="7">
        <v>29</v>
      </c>
      <c r="Z22" s="7">
        <v>14</v>
      </c>
      <c r="AA22" s="7">
        <v>7</v>
      </c>
      <c r="AB22" s="7">
        <v>1</v>
      </c>
      <c r="AC22" s="7">
        <v>6</v>
      </c>
      <c r="AE22">
        <f t="shared" si="0"/>
        <v>2</v>
      </c>
      <c r="AF22">
        <f t="shared" si="1"/>
        <v>3</v>
      </c>
      <c r="AG22">
        <f t="shared" si="2"/>
        <v>9</v>
      </c>
      <c r="AH22">
        <f t="shared" si="3"/>
        <v>0</v>
      </c>
      <c r="AI22">
        <f t="shared" si="9"/>
        <v>14</v>
      </c>
      <c r="AK22" t="s">
        <v>259</v>
      </c>
      <c r="AL22" s="43">
        <f t="shared" si="5"/>
        <v>2</v>
      </c>
      <c r="AM22" s="43">
        <f t="shared" si="6"/>
        <v>12</v>
      </c>
      <c r="AN22" s="43">
        <f t="shared" si="7"/>
        <v>0</v>
      </c>
      <c r="AO22" s="43">
        <f t="shared" si="8"/>
        <v>0</v>
      </c>
    </row>
    <row r="23" spans="1:41" x14ac:dyDescent="0.25">
      <c r="A23" s="7" t="s">
        <v>119</v>
      </c>
      <c r="B23" s="7" t="s">
        <v>964</v>
      </c>
      <c r="C23" s="7" t="s">
        <v>965</v>
      </c>
      <c r="D23" s="7" t="s">
        <v>9</v>
      </c>
      <c r="E23" s="7" t="s">
        <v>9</v>
      </c>
      <c r="F23" s="7" t="s">
        <v>9</v>
      </c>
      <c r="G23" s="7" t="s">
        <v>9</v>
      </c>
      <c r="H23" s="7" t="s">
        <v>9</v>
      </c>
      <c r="I23" s="7" t="s">
        <v>9</v>
      </c>
      <c r="J23" s="7" t="s">
        <v>9</v>
      </c>
      <c r="K23" s="7" t="s">
        <v>9</v>
      </c>
      <c r="L23" s="7" t="s">
        <v>9</v>
      </c>
      <c r="M23" s="7" t="s">
        <v>9</v>
      </c>
      <c r="N23" s="7" t="s">
        <v>9</v>
      </c>
      <c r="O23" s="7">
        <v>11</v>
      </c>
      <c r="P23" s="7" t="s">
        <v>9</v>
      </c>
      <c r="Q23" s="7" t="s">
        <v>9</v>
      </c>
      <c r="R23" s="7">
        <v>-2</v>
      </c>
      <c r="S23" s="7" t="s">
        <v>9</v>
      </c>
      <c r="T23" s="7" t="s">
        <v>9</v>
      </c>
      <c r="U23" s="7">
        <v>-1</v>
      </c>
      <c r="V23" s="7" t="s">
        <v>9</v>
      </c>
      <c r="W23" s="7" t="s">
        <v>9</v>
      </c>
      <c r="X23" s="7" t="s">
        <v>9</v>
      </c>
      <c r="Y23" s="7">
        <v>8</v>
      </c>
      <c r="Z23" s="7">
        <v>3</v>
      </c>
      <c r="AA23" s="7">
        <v>1</v>
      </c>
      <c r="AB23" s="7">
        <v>0</v>
      </c>
      <c r="AC23" s="7">
        <v>2</v>
      </c>
      <c r="AE23">
        <f t="shared" si="0"/>
        <v>0</v>
      </c>
      <c r="AF23">
        <f t="shared" si="1"/>
        <v>2</v>
      </c>
      <c r="AG23">
        <f t="shared" si="2"/>
        <v>1</v>
      </c>
      <c r="AH23">
        <f t="shared" si="3"/>
        <v>0</v>
      </c>
      <c r="AI23">
        <f t="shared" si="9"/>
        <v>3</v>
      </c>
      <c r="AK23" t="s">
        <v>965</v>
      </c>
      <c r="AL23" s="43">
        <f t="shared" si="5"/>
        <v>0</v>
      </c>
      <c r="AM23" s="43">
        <f t="shared" si="6"/>
        <v>0</v>
      </c>
      <c r="AN23" s="43">
        <f t="shared" si="7"/>
        <v>0</v>
      </c>
      <c r="AO23" s="43">
        <f t="shared" si="8"/>
        <v>3</v>
      </c>
    </row>
    <row r="24" spans="1:41" x14ac:dyDescent="0.25">
      <c r="A24" s="7" t="s">
        <v>638</v>
      </c>
      <c r="B24" s="7" t="s">
        <v>639</v>
      </c>
      <c r="C24" s="7" t="s">
        <v>615</v>
      </c>
      <c r="D24" s="7">
        <v>-3</v>
      </c>
      <c r="E24" s="7">
        <v>12</v>
      </c>
      <c r="F24" s="7">
        <v>-12</v>
      </c>
      <c r="G24" s="7">
        <v>2</v>
      </c>
      <c r="H24" s="7" t="s">
        <v>9</v>
      </c>
      <c r="I24" s="7" t="s">
        <v>9</v>
      </c>
      <c r="J24" s="7" t="s">
        <v>9</v>
      </c>
      <c r="K24" s="7" t="s">
        <v>9</v>
      </c>
      <c r="L24" s="7" t="s">
        <v>9</v>
      </c>
      <c r="M24" s="7" t="s">
        <v>9</v>
      </c>
      <c r="N24" s="7" t="s">
        <v>9</v>
      </c>
      <c r="O24" s="7" t="s">
        <v>9</v>
      </c>
      <c r="P24" s="7" t="s">
        <v>9</v>
      </c>
      <c r="Q24" s="7" t="s">
        <v>9</v>
      </c>
      <c r="R24" s="7" t="s">
        <v>9</v>
      </c>
      <c r="S24" s="7" t="s">
        <v>9</v>
      </c>
      <c r="T24" s="7" t="s">
        <v>9</v>
      </c>
      <c r="U24" s="7" t="s">
        <v>9</v>
      </c>
      <c r="V24" s="7" t="s">
        <v>9</v>
      </c>
      <c r="W24" s="7" t="s">
        <v>9</v>
      </c>
      <c r="X24" s="7" t="s">
        <v>9</v>
      </c>
      <c r="Y24" s="7">
        <v>-1</v>
      </c>
      <c r="Z24" s="7">
        <v>4</v>
      </c>
      <c r="AA24" s="7">
        <v>2</v>
      </c>
      <c r="AB24" s="7">
        <v>0</v>
      </c>
      <c r="AC24" s="7">
        <v>2</v>
      </c>
      <c r="AE24">
        <f t="shared" si="0"/>
        <v>0</v>
      </c>
      <c r="AF24">
        <f t="shared" si="1"/>
        <v>1</v>
      </c>
      <c r="AG24">
        <f t="shared" si="2"/>
        <v>3</v>
      </c>
      <c r="AH24">
        <f t="shared" si="3"/>
        <v>0</v>
      </c>
      <c r="AI24">
        <f t="shared" si="9"/>
        <v>4</v>
      </c>
      <c r="AK24" t="s">
        <v>615</v>
      </c>
      <c r="AL24" s="43">
        <f t="shared" si="5"/>
        <v>0</v>
      </c>
      <c r="AM24" s="43">
        <f t="shared" si="6"/>
        <v>0</v>
      </c>
      <c r="AN24" s="43">
        <f t="shared" si="7"/>
        <v>4</v>
      </c>
      <c r="AO24" s="43">
        <f t="shared" si="8"/>
        <v>0</v>
      </c>
    </row>
    <row r="25" spans="1:41" x14ac:dyDescent="0.25">
      <c r="A25" s="7" t="s">
        <v>895</v>
      </c>
      <c r="B25" s="7" t="s">
        <v>896</v>
      </c>
      <c r="C25" s="7" t="s">
        <v>878</v>
      </c>
      <c r="D25" s="7">
        <v>-3</v>
      </c>
      <c r="E25" s="7">
        <v>17</v>
      </c>
      <c r="F25" s="7">
        <v>8</v>
      </c>
      <c r="G25" s="7">
        <v>18</v>
      </c>
      <c r="H25" s="7" t="s">
        <v>9</v>
      </c>
      <c r="I25" s="7" t="s">
        <v>9</v>
      </c>
      <c r="J25" s="7" t="s">
        <v>9</v>
      </c>
      <c r="K25" s="7">
        <v>-4</v>
      </c>
      <c r="L25" s="7">
        <v>-1</v>
      </c>
      <c r="M25" s="7">
        <v>12</v>
      </c>
      <c r="N25" s="7">
        <v>-9</v>
      </c>
      <c r="O25" s="7">
        <v>0</v>
      </c>
      <c r="P25" s="7">
        <v>17</v>
      </c>
      <c r="Q25" s="7">
        <v>5</v>
      </c>
      <c r="R25" s="7">
        <v>10</v>
      </c>
      <c r="S25" s="7">
        <v>8</v>
      </c>
      <c r="T25" s="7">
        <v>-4</v>
      </c>
      <c r="U25" s="7">
        <v>-10</v>
      </c>
      <c r="V25" s="7">
        <v>-4</v>
      </c>
      <c r="W25" s="7">
        <v>0</v>
      </c>
      <c r="X25" s="7" t="s">
        <v>9</v>
      </c>
      <c r="Y25" s="7">
        <v>60</v>
      </c>
      <c r="Z25" s="7">
        <v>17</v>
      </c>
      <c r="AA25" s="7">
        <v>8</v>
      </c>
      <c r="AB25" s="7">
        <v>2</v>
      </c>
      <c r="AC25" s="7">
        <v>7</v>
      </c>
      <c r="AE25">
        <f t="shared" si="0"/>
        <v>17</v>
      </c>
      <c r="AF25">
        <f t="shared" si="1"/>
        <v>0</v>
      </c>
      <c r="AG25">
        <f t="shared" si="2"/>
        <v>0</v>
      </c>
      <c r="AH25">
        <f t="shared" si="3"/>
        <v>0</v>
      </c>
      <c r="AI25">
        <f t="shared" si="9"/>
        <v>17</v>
      </c>
      <c r="AK25" t="s">
        <v>878</v>
      </c>
      <c r="AL25" s="43">
        <f t="shared" si="5"/>
        <v>0</v>
      </c>
      <c r="AM25" s="43">
        <f t="shared" si="6"/>
        <v>12</v>
      </c>
      <c r="AN25" s="43">
        <f t="shared" si="7"/>
        <v>5</v>
      </c>
      <c r="AO25" s="43">
        <f t="shared" si="8"/>
        <v>0</v>
      </c>
    </row>
    <row r="26" spans="1:41" x14ac:dyDescent="0.25">
      <c r="A26" s="7" t="s">
        <v>380</v>
      </c>
      <c r="B26" s="7" t="s">
        <v>379</v>
      </c>
      <c r="C26" s="7" t="s">
        <v>395</v>
      </c>
      <c r="D26" s="7">
        <v>24</v>
      </c>
      <c r="E26" s="7">
        <v>-2</v>
      </c>
      <c r="F26" s="7">
        <v>-8</v>
      </c>
      <c r="G26" s="7">
        <v>-8</v>
      </c>
      <c r="H26" s="7">
        <v>3</v>
      </c>
      <c r="I26" s="7">
        <v>18</v>
      </c>
      <c r="J26" s="7">
        <v>-17</v>
      </c>
      <c r="K26" s="7">
        <v>-19</v>
      </c>
      <c r="L26" s="7">
        <v>8</v>
      </c>
      <c r="M26" s="7">
        <v>-12</v>
      </c>
      <c r="N26" s="7" t="s">
        <v>9</v>
      </c>
      <c r="O26" s="7">
        <v>13</v>
      </c>
      <c r="P26" s="7">
        <v>0</v>
      </c>
      <c r="Q26" s="7">
        <v>10</v>
      </c>
      <c r="R26" s="7">
        <v>10</v>
      </c>
      <c r="S26" s="7">
        <v>-13</v>
      </c>
      <c r="T26" s="7">
        <v>-8</v>
      </c>
      <c r="U26" s="7">
        <v>4</v>
      </c>
      <c r="V26" s="7">
        <v>-5</v>
      </c>
      <c r="W26" s="7" t="s">
        <v>9</v>
      </c>
      <c r="X26" s="7" t="s">
        <v>9</v>
      </c>
      <c r="Y26" s="7">
        <v>-2</v>
      </c>
      <c r="Z26" s="7">
        <v>18</v>
      </c>
      <c r="AA26" s="7">
        <v>8</v>
      </c>
      <c r="AB26" s="7">
        <v>1</v>
      </c>
      <c r="AC26" s="7">
        <v>9</v>
      </c>
      <c r="AE26">
        <f t="shared" si="0"/>
        <v>3</v>
      </c>
      <c r="AF26">
        <f t="shared" si="1"/>
        <v>15</v>
      </c>
      <c r="AG26">
        <f t="shared" si="2"/>
        <v>0</v>
      </c>
      <c r="AH26">
        <f t="shared" si="3"/>
        <v>0</v>
      </c>
      <c r="AI26">
        <f t="shared" si="9"/>
        <v>18</v>
      </c>
      <c r="AK26" t="s">
        <v>395</v>
      </c>
      <c r="AL26" s="43">
        <f t="shared" si="5"/>
        <v>18</v>
      </c>
      <c r="AM26" s="43">
        <f t="shared" si="6"/>
        <v>0</v>
      </c>
      <c r="AN26" s="43">
        <f t="shared" si="7"/>
        <v>0</v>
      </c>
      <c r="AO26" s="43">
        <f t="shared" si="8"/>
        <v>0</v>
      </c>
    </row>
    <row r="27" spans="1:41" x14ac:dyDescent="0.25">
      <c r="A27" s="7" t="s">
        <v>966</v>
      </c>
      <c r="B27" s="7" t="s">
        <v>967</v>
      </c>
      <c r="C27" s="7" t="s">
        <v>968</v>
      </c>
      <c r="D27" s="7" t="s">
        <v>9</v>
      </c>
      <c r="E27" s="7" t="s">
        <v>9</v>
      </c>
      <c r="F27" s="7" t="s">
        <v>9</v>
      </c>
      <c r="G27" s="7" t="s">
        <v>9</v>
      </c>
      <c r="H27" s="7" t="s">
        <v>9</v>
      </c>
      <c r="I27" s="7" t="s">
        <v>9</v>
      </c>
      <c r="J27" s="7" t="s">
        <v>9</v>
      </c>
      <c r="K27" s="7" t="s">
        <v>9</v>
      </c>
      <c r="L27" s="7" t="s">
        <v>9</v>
      </c>
      <c r="M27" s="7" t="s">
        <v>9</v>
      </c>
      <c r="N27" s="7" t="s">
        <v>9</v>
      </c>
      <c r="O27" s="7" t="s">
        <v>9</v>
      </c>
      <c r="P27" s="7" t="s">
        <v>9</v>
      </c>
      <c r="Q27" s="7" t="s">
        <v>9</v>
      </c>
      <c r="R27" s="7" t="s">
        <v>9</v>
      </c>
      <c r="S27" s="7" t="s">
        <v>9</v>
      </c>
      <c r="T27" s="7">
        <v>-9</v>
      </c>
      <c r="U27" s="7" t="s">
        <v>9</v>
      </c>
      <c r="V27" s="7" t="s">
        <v>9</v>
      </c>
      <c r="W27" s="7" t="s">
        <v>9</v>
      </c>
      <c r="X27" s="7" t="s">
        <v>9</v>
      </c>
      <c r="Y27" s="7">
        <v>-9</v>
      </c>
      <c r="Z27" s="7">
        <v>1</v>
      </c>
      <c r="AA27" s="7">
        <v>0</v>
      </c>
      <c r="AB27" s="7">
        <v>0</v>
      </c>
      <c r="AC27" s="7">
        <v>1</v>
      </c>
      <c r="AE27">
        <f t="shared" si="0"/>
        <v>1</v>
      </c>
      <c r="AF27">
        <f t="shared" si="1"/>
        <v>0</v>
      </c>
      <c r="AG27">
        <f t="shared" si="2"/>
        <v>0</v>
      </c>
      <c r="AH27">
        <f t="shared" si="3"/>
        <v>0</v>
      </c>
      <c r="AI27">
        <f t="shared" si="9"/>
        <v>1</v>
      </c>
      <c r="AK27" t="s">
        <v>968</v>
      </c>
      <c r="AL27" s="43">
        <f t="shared" si="5"/>
        <v>0</v>
      </c>
      <c r="AM27" s="43">
        <f t="shared" si="6"/>
        <v>0</v>
      </c>
      <c r="AN27" s="43">
        <f t="shared" si="7"/>
        <v>0</v>
      </c>
      <c r="AO27" s="43">
        <f t="shared" si="8"/>
        <v>1</v>
      </c>
    </row>
    <row r="28" spans="1:41" x14ac:dyDescent="0.25">
      <c r="A28" s="7" t="s">
        <v>425</v>
      </c>
      <c r="B28" s="7" t="s">
        <v>967</v>
      </c>
      <c r="C28" s="7" t="s">
        <v>969</v>
      </c>
      <c r="D28" s="7" t="s">
        <v>9</v>
      </c>
      <c r="E28" s="7" t="s">
        <v>9</v>
      </c>
      <c r="F28" s="7" t="s">
        <v>9</v>
      </c>
      <c r="G28" s="7" t="s">
        <v>9</v>
      </c>
      <c r="H28" s="7" t="s">
        <v>9</v>
      </c>
      <c r="I28" s="7" t="s">
        <v>9</v>
      </c>
      <c r="J28" s="7" t="s">
        <v>9</v>
      </c>
      <c r="K28" s="7" t="s">
        <v>9</v>
      </c>
      <c r="L28" s="7" t="s">
        <v>9</v>
      </c>
      <c r="M28" s="7" t="s">
        <v>9</v>
      </c>
      <c r="N28" s="7" t="s">
        <v>9</v>
      </c>
      <c r="O28" s="7" t="s">
        <v>9</v>
      </c>
      <c r="P28" s="7" t="s">
        <v>9</v>
      </c>
      <c r="Q28" s="7" t="s">
        <v>9</v>
      </c>
      <c r="R28" s="7" t="s">
        <v>9</v>
      </c>
      <c r="S28" s="7" t="s">
        <v>9</v>
      </c>
      <c r="T28" s="7">
        <v>9</v>
      </c>
      <c r="U28" s="7" t="s">
        <v>9</v>
      </c>
      <c r="V28" s="7" t="s">
        <v>9</v>
      </c>
      <c r="W28" s="7" t="s">
        <v>9</v>
      </c>
      <c r="X28" s="7" t="s">
        <v>9</v>
      </c>
      <c r="Y28" s="7">
        <v>9</v>
      </c>
      <c r="Z28" s="7">
        <v>1</v>
      </c>
      <c r="AA28" s="7">
        <v>1</v>
      </c>
      <c r="AB28" s="7">
        <v>0</v>
      </c>
      <c r="AC28" s="7">
        <v>0</v>
      </c>
      <c r="AE28">
        <f t="shared" si="0"/>
        <v>0</v>
      </c>
      <c r="AF28">
        <f t="shared" si="1"/>
        <v>1</v>
      </c>
      <c r="AG28">
        <f t="shared" si="2"/>
        <v>0</v>
      </c>
      <c r="AH28">
        <f t="shared" si="3"/>
        <v>0</v>
      </c>
      <c r="AI28">
        <f t="shared" si="9"/>
        <v>1</v>
      </c>
      <c r="AK28" t="s">
        <v>969</v>
      </c>
      <c r="AL28" s="43">
        <f t="shared" si="5"/>
        <v>0</v>
      </c>
      <c r="AM28" s="43">
        <f t="shared" si="6"/>
        <v>0</v>
      </c>
      <c r="AN28" s="43">
        <f t="shared" si="7"/>
        <v>0</v>
      </c>
      <c r="AO28" s="43">
        <f t="shared" si="8"/>
        <v>1</v>
      </c>
    </row>
    <row r="29" spans="1:41" x14ac:dyDescent="0.25">
      <c r="A29" s="7" t="s">
        <v>58</v>
      </c>
      <c r="B29" s="7" t="s">
        <v>670</v>
      </c>
      <c r="C29" s="7" t="s">
        <v>628</v>
      </c>
      <c r="D29" s="7">
        <v>-1</v>
      </c>
      <c r="E29" s="7">
        <v>12</v>
      </c>
      <c r="F29" s="7">
        <v>-12</v>
      </c>
      <c r="G29" s="7">
        <v>-15</v>
      </c>
      <c r="H29" s="7">
        <v>11</v>
      </c>
      <c r="I29" s="7">
        <v>-10</v>
      </c>
      <c r="J29" s="7">
        <v>4</v>
      </c>
      <c r="K29" s="7">
        <v>7</v>
      </c>
      <c r="L29" s="7">
        <v>0</v>
      </c>
      <c r="M29" s="7">
        <v>0</v>
      </c>
      <c r="N29" s="7">
        <v>-25</v>
      </c>
      <c r="O29" s="7">
        <v>-2</v>
      </c>
      <c r="P29" s="7">
        <v>-7</v>
      </c>
      <c r="Q29" s="7">
        <v>4</v>
      </c>
      <c r="R29" s="7">
        <v>-12</v>
      </c>
      <c r="S29" s="7">
        <v>-2</v>
      </c>
      <c r="T29" s="7">
        <v>14</v>
      </c>
      <c r="U29" s="7">
        <v>-6</v>
      </c>
      <c r="V29" s="7">
        <v>16</v>
      </c>
      <c r="W29" s="7" t="s">
        <v>9</v>
      </c>
      <c r="X29" s="7" t="s">
        <v>9</v>
      </c>
      <c r="Y29" s="7">
        <v>-24</v>
      </c>
      <c r="Z29" s="7">
        <v>19</v>
      </c>
      <c r="AA29" s="7">
        <v>7</v>
      </c>
      <c r="AB29" s="7">
        <v>2</v>
      </c>
      <c r="AC29" s="7">
        <v>10</v>
      </c>
      <c r="AE29">
        <f t="shared" si="0"/>
        <v>18</v>
      </c>
      <c r="AF29">
        <f t="shared" si="1"/>
        <v>1</v>
      </c>
      <c r="AG29">
        <f t="shared" si="2"/>
        <v>0</v>
      </c>
      <c r="AH29">
        <f t="shared" si="3"/>
        <v>0</v>
      </c>
      <c r="AI29">
        <f t="shared" si="9"/>
        <v>19</v>
      </c>
      <c r="AK29" t="s">
        <v>628</v>
      </c>
      <c r="AL29" s="43">
        <f t="shared" si="5"/>
        <v>0</v>
      </c>
      <c r="AM29" s="43">
        <f t="shared" si="6"/>
        <v>3</v>
      </c>
      <c r="AN29" s="43">
        <f t="shared" si="7"/>
        <v>16</v>
      </c>
      <c r="AO29" s="43">
        <f t="shared" si="8"/>
        <v>0</v>
      </c>
    </row>
    <row r="30" spans="1:41" x14ac:dyDescent="0.25">
      <c r="A30" s="7" t="s">
        <v>50</v>
      </c>
      <c r="B30" s="7" t="s">
        <v>51</v>
      </c>
      <c r="C30" s="7" t="s">
        <v>52</v>
      </c>
      <c r="D30" s="7">
        <v>6</v>
      </c>
      <c r="E30" s="7">
        <v>-2</v>
      </c>
      <c r="F30" s="7">
        <v>-8</v>
      </c>
      <c r="G30" s="7">
        <v>-8</v>
      </c>
      <c r="H30" s="7">
        <v>3</v>
      </c>
      <c r="I30" s="7">
        <v>18</v>
      </c>
      <c r="J30" s="7">
        <v>-17</v>
      </c>
      <c r="K30" s="7">
        <v>-19</v>
      </c>
      <c r="L30" s="7">
        <v>8</v>
      </c>
      <c r="M30" s="7">
        <v>-12</v>
      </c>
      <c r="N30" s="7">
        <v>21</v>
      </c>
      <c r="O30" s="7" t="s">
        <v>9</v>
      </c>
      <c r="P30" s="7">
        <v>16</v>
      </c>
      <c r="Q30" s="7">
        <v>15</v>
      </c>
      <c r="R30" s="7">
        <v>14</v>
      </c>
      <c r="S30" s="7">
        <v>6</v>
      </c>
      <c r="T30" s="7">
        <v>-8</v>
      </c>
      <c r="U30" s="7">
        <v>11</v>
      </c>
      <c r="V30" s="7">
        <v>7</v>
      </c>
      <c r="W30" s="7" t="s">
        <v>9</v>
      </c>
      <c r="X30" s="7" t="s">
        <v>9</v>
      </c>
      <c r="Y30" s="7">
        <v>51</v>
      </c>
      <c r="Z30" s="7">
        <v>18</v>
      </c>
      <c r="AA30" s="7">
        <v>11</v>
      </c>
      <c r="AB30" s="7">
        <v>0</v>
      </c>
      <c r="AC30" s="7">
        <v>7</v>
      </c>
      <c r="AE30">
        <f t="shared" si="0"/>
        <v>0</v>
      </c>
      <c r="AF30">
        <f t="shared" si="1"/>
        <v>0</v>
      </c>
      <c r="AG30">
        <f t="shared" si="2"/>
        <v>8</v>
      </c>
      <c r="AH30">
        <f t="shared" si="3"/>
        <v>10</v>
      </c>
      <c r="AI30">
        <f t="shared" si="9"/>
        <v>18</v>
      </c>
      <c r="AK30" t="s">
        <v>52</v>
      </c>
      <c r="AL30" s="43">
        <f t="shared" si="5"/>
        <v>18</v>
      </c>
      <c r="AM30" s="43">
        <f t="shared" si="6"/>
        <v>0</v>
      </c>
      <c r="AN30" s="43">
        <f t="shared" si="7"/>
        <v>0</v>
      </c>
      <c r="AO30" s="43">
        <f t="shared" si="8"/>
        <v>0</v>
      </c>
    </row>
    <row r="31" spans="1:41" x14ac:dyDescent="0.25">
      <c r="A31" s="7" t="s">
        <v>53</v>
      </c>
      <c r="B31" s="7" t="s">
        <v>51</v>
      </c>
      <c r="C31" s="7" t="s">
        <v>54</v>
      </c>
      <c r="D31" s="7" t="s">
        <v>9</v>
      </c>
      <c r="E31" s="7" t="s">
        <v>9</v>
      </c>
      <c r="F31" s="7" t="s">
        <v>9</v>
      </c>
      <c r="G31" s="7" t="s">
        <v>9</v>
      </c>
      <c r="H31" s="7">
        <v>-16</v>
      </c>
      <c r="I31" s="7">
        <v>10</v>
      </c>
      <c r="J31" s="7">
        <v>-3</v>
      </c>
      <c r="K31" s="7" t="s">
        <v>9</v>
      </c>
      <c r="L31" s="7" t="s">
        <v>9</v>
      </c>
      <c r="M31" s="7" t="s">
        <v>9</v>
      </c>
      <c r="N31" s="7" t="s">
        <v>9</v>
      </c>
      <c r="O31" s="7" t="s">
        <v>9</v>
      </c>
      <c r="P31" s="7" t="s">
        <v>9</v>
      </c>
      <c r="Q31" s="7" t="s">
        <v>9</v>
      </c>
      <c r="R31" s="7" t="s">
        <v>9</v>
      </c>
      <c r="S31" s="7">
        <v>-7</v>
      </c>
      <c r="T31" s="7">
        <v>8</v>
      </c>
      <c r="U31" s="7" t="s">
        <v>9</v>
      </c>
      <c r="V31" s="7" t="s">
        <v>9</v>
      </c>
      <c r="W31" s="7" t="s">
        <v>9</v>
      </c>
      <c r="X31" s="7" t="s">
        <v>9</v>
      </c>
      <c r="Y31" s="7">
        <v>-8</v>
      </c>
      <c r="Z31" s="7">
        <v>5</v>
      </c>
      <c r="AA31" s="7">
        <v>2</v>
      </c>
      <c r="AB31" s="7">
        <v>0</v>
      </c>
      <c r="AC31" s="7">
        <v>3</v>
      </c>
      <c r="AE31">
        <f t="shared" si="0"/>
        <v>0</v>
      </c>
      <c r="AF31">
        <f t="shared" si="1"/>
        <v>0</v>
      </c>
      <c r="AG31">
        <f t="shared" si="2"/>
        <v>5</v>
      </c>
      <c r="AH31">
        <f t="shared" si="3"/>
        <v>0</v>
      </c>
      <c r="AI31">
        <f t="shared" si="9"/>
        <v>5</v>
      </c>
      <c r="AK31" t="s">
        <v>54</v>
      </c>
      <c r="AL31" s="43">
        <f t="shared" si="5"/>
        <v>0</v>
      </c>
      <c r="AM31" s="43">
        <f t="shared" si="6"/>
        <v>0</v>
      </c>
      <c r="AN31" s="43">
        <f t="shared" si="7"/>
        <v>5</v>
      </c>
      <c r="AO31" s="43">
        <f t="shared" si="8"/>
        <v>0</v>
      </c>
    </row>
    <row r="32" spans="1:41" x14ac:dyDescent="0.25">
      <c r="A32" s="7" t="s">
        <v>32</v>
      </c>
      <c r="B32" s="7" t="s">
        <v>381</v>
      </c>
      <c r="C32" s="7" t="s">
        <v>396</v>
      </c>
      <c r="D32" s="7">
        <v>4</v>
      </c>
      <c r="E32" s="7">
        <v>5</v>
      </c>
      <c r="F32" s="7">
        <v>8</v>
      </c>
      <c r="G32" s="7">
        <v>7</v>
      </c>
      <c r="H32" s="7">
        <v>-8</v>
      </c>
      <c r="I32" s="7" t="s">
        <v>9</v>
      </c>
      <c r="J32" s="7" t="s">
        <v>9</v>
      </c>
      <c r="K32" s="7">
        <v>4</v>
      </c>
      <c r="L32" s="7">
        <v>-1</v>
      </c>
      <c r="M32" s="7">
        <v>12</v>
      </c>
      <c r="N32" s="7">
        <v>-9</v>
      </c>
      <c r="O32" s="7">
        <v>0</v>
      </c>
      <c r="P32" s="7">
        <v>17</v>
      </c>
      <c r="Q32" s="7">
        <v>5</v>
      </c>
      <c r="R32" s="7">
        <v>10</v>
      </c>
      <c r="S32" s="7">
        <v>8</v>
      </c>
      <c r="T32" s="7">
        <v>-4</v>
      </c>
      <c r="U32" s="7">
        <v>-10</v>
      </c>
      <c r="V32" s="7">
        <v>-4</v>
      </c>
      <c r="W32" s="7">
        <v>0</v>
      </c>
      <c r="X32" s="7" t="s">
        <v>9</v>
      </c>
      <c r="Y32" s="7">
        <v>44</v>
      </c>
      <c r="Z32" s="7">
        <v>18</v>
      </c>
      <c r="AA32" s="7">
        <v>10</v>
      </c>
      <c r="AB32" s="7">
        <v>2</v>
      </c>
      <c r="AC32" s="7">
        <v>6</v>
      </c>
      <c r="AE32">
        <f t="shared" si="0"/>
        <v>0</v>
      </c>
      <c r="AF32">
        <f t="shared" si="1"/>
        <v>0</v>
      </c>
      <c r="AG32">
        <f t="shared" si="2"/>
        <v>0</v>
      </c>
      <c r="AH32">
        <f t="shared" si="3"/>
        <v>18</v>
      </c>
      <c r="AI32">
        <f t="shared" si="9"/>
        <v>18</v>
      </c>
      <c r="AK32" t="s">
        <v>396</v>
      </c>
      <c r="AL32" s="43">
        <f t="shared" si="5"/>
        <v>0</v>
      </c>
      <c r="AM32" s="43">
        <f t="shared" si="6"/>
        <v>18</v>
      </c>
      <c r="AN32" s="43">
        <f t="shared" si="7"/>
        <v>0</v>
      </c>
      <c r="AO32" s="43">
        <f t="shared" si="8"/>
        <v>0</v>
      </c>
    </row>
    <row r="33" spans="1:41" x14ac:dyDescent="0.25">
      <c r="A33" s="7" t="s">
        <v>383</v>
      </c>
      <c r="B33" s="7" t="s">
        <v>900</v>
      </c>
      <c r="C33" s="7" t="s">
        <v>901</v>
      </c>
      <c r="D33" s="7">
        <v>5</v>
      </c>
      <c r="E33" s="7">
        <v>-17</v>
      </c>
      <c r="F33" s="7">
        <v>-4</v>
      </c>
      <c r="G33" s="7">
        <v>-13</v>
      </c>
      <c r="H33" s="7" t="s">
        <v>9</v>
      </c>
      <c r="I33" s="7" t="s">
        <v>9</v>
      </c>
      <c r="J33" s="7" t="s">
        <v>9</v>
      </c>
      <c r="K33" s="7">
        <v>-3</v>
      </c>
      <c r="L33" s="7">
        <v>-10</v>
      </c>
      <c r="M33" s="7">
        <v>15</v>
      </c>
      <c r="N33" s="7">
        <v>-1</v>
      </c>
      <c r="O33" s="7">
        <v>-10</v>
      </c>
      <c r="P33" s="7">
        <v>-7</v>
      </c>
      <c r="Q33" s="7">
        <v>5</v>
      </c>
      <c r="R33" s="7">
        <v>-2</v>
      </c>
      <c r="S33" s="7">
        <v>-4</v>
      </c>
      <c r="T33" s="7">
        <v>2</v>
      </c>
      <c r="U33" s="7">
        <v>-2</v>
      </c>
      <c r="V33" s="7" t="s">
        <v>9</v>
      </c>
      <c r="W33" s="7" t="s">
        <v>9</v>
      </c>
      <c r="X33" s="7" t="s">
        <v>9</v>
      </c>
      <c r="Y33" s="7">
        <v>-46</v>
      </c>
      <c r="Z33" s="7">
        <v>15</v>
      </c>
      <c r="AA33" s="7">
        <v>4</v>
      </c>
      <c r="AB33" s="7">
        <v>0</v>
      </c>
      <c r="AC33" s="7">
        <v>11</v>
      </c>
      <c r="AE33">
        <f t="shared" si="0"/>
        <v>1</v>
      </c>
      <c r="AF33">
        <f t="shared" si="1"/>
        <v>6</v>
      </c>
      <c r="AG33">
        <f t="shared" si="2"/>
        <v>6</v>
      </c>
      <c r="AH33">
        <f t="shared" si="3"/>
        <v>2</v>
      </c>
      <c r="AI33">
        <f t="shared" si="9"/>
        <v>15</v>
      </c>
      <c r="AK33" t="s">
        <v>901</v>
      </c>
      <c r="AL33" s="43">
        <f t="shared" si="5"/>
        <v>0</v>
      </c>
      <c r="AM33" s="43">
        <f t="shared" si="6"/>
        <v>0</v>
      </c>
      <c r="AN33" s="43">
        <f t="shared" si="7"/>
        <v>0</v>
      </c>
      <c r="AO33" s="43">
        <f t="shared" si="8"/>
        <v>15</v>
      </c>
    </row>
    <row r="34" spans="1:41" x14ac:dyDescent="0.25">
      <c r="A34" s="7" t="s">
        <v>169</v>
      </c>
      <c r="B34" s="7" t="s">
        <v>970</v>
      </c>
      <c r="C34" s="7" t="s">
        <v>971</v>
      </c>
      <c r="D34" s="7" t="s">
        <v>9</v>
      </c>
      <c r="E34" s="7" t="s">
        <v>9</v>
      </c>
      <c r="F34" s="7" t="s">
        <v>9</v>
      </c>
      <c r="G34" s="7" t="s">
        <v>9</v>
      </c>
      <c r="H34" s="7" t="s">
        <v>9</v>
      </c>
      <c r="I34" s="7" t="s">
        <v>9</v>
      </c>
      <c r="J34" s="7" t="s">
        <v>9</v>
      </c>
      <c r="K34" s="7" t="s">
        <v>9</v>
      </c>
      <c r="L34" s="7" t="s">
        <v>9</v>
      </c>
      <c r="M34" s="7" t="s">
        <v>9</v>
      </c>
      <c r="N34" s="7" t="s">
        <v>9</v>
      </c>
      <c r="O34" s="7">
        <v>-10</v>
      </c>
      <c r="P34" s="7">
        <v>-12</v>
      </c>
      <c r="Q34" s="7">
        <v>2</v>
      </c>
      <c r="R34" s="7">
        <v>-2</v>
      </c>
      <c r="S34" s="7">
        <v>-8</v>
      </c>
      <c r="T34" s="7">
        <v>-9</v>
      </c>
      <c r="U34" s="7">
        <v>11</v>
      </c>
      <c r="V34" s="7" t="s">
        <v>9</v>
      </c>
      <c r="W34" s="7" t="s">
        <v>9</v>
      </c>
      <c r="X34" s="7" t="s">
        <v>9</v>
      </c>
      <c r="Y34" s="7">
        <v>-28</v>
      </c>
      <c r="Z34" s="7">
        <v>7</v>
      </c>
      <c r="AA34" s="7">
        <v>2</v>
      </c>
      <c r="AB34" s="7">
        <v>0</v>
      </c>
      <c r="AC34" s="7">
        <v>5</v>
      </c>
      <c r="AE34">
        <f t="shared" si="0"/>
        <v>3</v>
      </c>
      <c r="AF34">
        <f t="shared" si="1"/>
        <v>3</v>
      </c>
      <c r="AG34">
        <f t="shared" si="2"/>
        <v>1</v>
      </c>
      <c r="AH34">
        <f t="shared" si="3"/>
        <v>0</v>
      </c>
      <c r="AI34">
        <f t="shared" si="9"/>
        <v>7</v>
      </c>
      <c r="AK34" t="s">
        <v>971</v>
      </c>
      <c r="AL34" s="43">
        <f t="shared" ref="AL34:AL65" si="10">COUNTIF($A$115:$BJ$130,$AK34)</f>
        <v>0</v>
      </c>
      <c r="AM34" s="43">
        <f t="shared" ref="AM34:AM65" si="11">COUNTIF($A$131:$BJ$146,$AK34)</f>
        <v>0</v>
      </c>
      <c r="AN34" s="43">
        <f t="shared" ref="AN34:AN65" si="12">COUNTIF($A$147:$BJ$162,$AK34)</f>
        <v>0</v>
      </c>
      <c r="AO34" s="43">
        <f t="shared" ref="AO34:AO65" si="13">COUNTIF($A$163:$BJ$190,$AK34)</f>
        <v>7</v>
      </c>
    </row>
    <row r="35" spans="1:41" x14ac:dyDescent="0.25">
      <c r="A35" s="7" t="s">
        <v>32</v>
      </c>
      <c r="B35" s="7" t="s">
        <v>972</v>
      </c>
      <c r="C35" s="7" t="s">
        <v>973</v>
      </c>
      <c r="D35" s="7" t="s">
        <v>9</v>
      </c>
      <c r="E35" s="7" t="s">
        <v>9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 t="s">
        <v>9</v>
      </c>
      <c r="L35" s="7" t="s">
        <v>9</v>
      </c>
      <c r="M35" s="7" t="s">
        <v>9</v>
      </c>
      <c r="N35" s="7" t="s">
        <v>9</v>
      </c>
      <c r="O35" s="7" t="s">
        <v>9</v>
      </c>
      <c r="P35" s="7" t="s">
        <v>9</v>
      </c>
      <c r="Q35" s="7">
        <v>2</v>
      </c>
      <c r="R35" s="7" t="s">
        <v>9</v>
      </c>
      <c r="S35" s="7">
        <v>-8</v>
      </c>
      <c r="T35" s="7" t="s">
        <v>9</v>
      </c>
      <c r="U35" s="7">
        <v>11</v>
      </c>
      <c r="V35" s="7" t="s">
        <v>9</v>
      </c>
      <c r="W35" s="7" t="s">
        <v>9</v>
      </c>
      <c r="X35" s="7" t="s">
        <v>9</v>
      </c>
      <c r="Y35" s="7">
        <v>5</v>
      </c>
      <c r="Z35" s="7">
        <v>3</v>
      </c>
      <c r="AA35" s="7">
        <v>2</v>
      </c>
      <c r="AB35" s="7">
        <v>0</v>
      </c>
      <c r="AC35" s="7">
        <v>1</v>
      </c>
      <c r="AE35">
        <f t="shared" si="0"/>
        <v>0</v>
      </c>
      <c r="AF35">
        <f t="shared" si="1"/>
        <v>1</v>
      </c>
      <c r="AG35">
        <f t="shared" si="2"/>
        <v>1</v>
      </c>
      <c r="AH35">
        <f t="shared" si="3"/>
        <v>1</v>
      </c>
      <c r="AI35">
        <f t="shared" si="9"/>
        <v>3</v>
      </c>
      <c r="AK35" t="s">
        <v>973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3</v>
      </c>
    </row>
    <row r="36" spans="1:41" x14ac:dyDescent="0.25">
      <c r="A36" s="7" t="s">
        <v>534</v>
      </c>
      <c r="B36" s="7" t="s">
        <v>535</v>
      </c>
      <c r="C36" s="7" t="s">
        <v>494</v>
      </c>
      <c r="D36" s="7">
        <v>-2</v>
      </c>
      <c r="E36" s="7">
        <v>17</v>
      </c>
      <c r="F36" s="7">
        <v>8</v>
      </c>
      <c r="G36" s="7">
        <v>18</v>
      </c>
      <c r="H36" s="7">
        <v>-18</v>
      </c>
      <c r="I36" s="7">
        <v>-21</v>
      </c>
      <c r="J36" s="7">
        <v>12</v>
      </c>
      <c r="K36" s="7">
        <v>-4</v>
      </c>
      <c r="L36" s="7">
        <v>18</v>
      </c>
      <c r="M36" s="7">
        <v>-3</v>
      </c>
      <c r="N36" s="7">
        <v>-1</v>
      </c>
      <c r="O36" s="7">
        <v>6</v>
      </c>
      <c r="P36" s="7" t="s">
        <v>9</v>
      </c>
      <c r="Q36" s="7">
        <v>19</v>
      </c>
      <c r="R36" s="7">
        <v>-20</v>
      </c>
      <c r="S36" s="7">
        <v>-15</v>
      </c>
      <c r="T36" s="7">
        <v>14</v>
      </c>
      <c r="U36" s="7">
        <v>-9</v>
      </c>
      <c r="V36" s="7" t="s">
        <v>9</v>
      </c>
      <c r="W36" s="7" t="s">
        <v>9</v>
      </c>
      <c r="X36" s="7" t="s">
        <v>9</v>
      </c>
      <c r="Y36" s="7">
        <v>19</v>
      </c>
      <c r="Z36" s="7">
        <v>17</v>
      </c>
      <c r="AA36" s="7">
        <v>8</v>
      </c>
      <c r="AB36" s="7">
        <v>0</v>
      </c>
      <c r="AC36" s="7">
        <v>9</v>
      </c>
      <c r="AE36">
        <f t="shared" si="0"/>
        <v>1</v>
      </c>
      <c r="AF36">
        <f t="shared" si="1"/>
        <v>14</v>
      </c>
      <c r="AG36">
        <f t="shared" si="2"/>
        <v>2</v>
      </c>
      <c r="AH36">
        <f t="shared" si="3"/>
        <v>0</v>
      </c>
      <c r="AI36">
        <f t="shared" si="9"/>
        <v>17</v>
      </c>
      <c r="AK36" t="s">
        <v>494</v>
      </c>
      <c r="AL36" s="43">
        <f t="shared" si="10"/>
        <v>0</v>
      </c>
      <c r="AM36" s="43">
        <f t="shared" si="11"/>
        <v>0</v>
      </c>
      <c r="AN36" s="43">
        <f t="shared" si="12"/>
        <v>17</v>
      </c>
      <c r="AO36" s="43">
        <f t="shared" si="13"/>
        <v>0</v>
      </c>
    </row>
    <row r="37" spans="1:41" x14ac:dyDescent="0.25">
      <c r="A37" s="7" t="s">
        <v>924</v>
      </c>
      <c r="B37" s="7" t="s">
        <v>925</v>
      </c>
      <c r="C37" s="7" t="s">
        <v>926</v>
      </c>
      <c r="D37" s="7" t="s">
        <v>9</v>
      </c>
      <c r="E37" s="7" t="s">
        <v>9</v>
      </c>
      <c r="F37" s="7">
        <v>9</v>
      </c>
      <c r="G37" s="7">
        <v>-7</v>
      </c>
      <c r="H37" s="7" t="s">
        <v>9</v>
      </c>
      <c r="I37" s="7" t="s">
        <v>9</v>
      </c>
      <c r="J37" s="7" t="s">
        <v>9</v>
      </c>
      <c r="K37" s="7">
        <v>9</v>
      </c>
      <c r="L37" s="7">
        <v>0</v>
      </c>
      <c r="M37" s="7" t="s">
        <v>9</v>
      </c>
      <c r="N37" s="7">
        <v>2</v>
      </c>
      <c r="O37" s="7">
        <v>3</v>
      </c>
      <c r="P37" s="7">
        <v>-4</v>
      </c>
      <c r="Q37" s="7" t="s">
        <v>9</v>
      </c>
      <c r="R37" s="7">
        <v>4</v>
      </c>
      <c r="S37" s="7">
        <v>14</v>
      </c>
      <c r="T37" s="7">
        <v>2</v>
      </c>
      <c r="U37" s="7" t="s">
        <v>9</v>
      </c>
      <c r="V37" s="7" t="s">
        <v>9</v>
      </c>
      <c r="W37" s="7" t="s">
        <v>9</v>
      </c>
      <c r="X37" s="7" t="s">
        <v>9</v>
      </c>
      <c r="Y37" s="7">
        <v>32</v>
      </c>
      <c r="Z37" s="7">
        <v>10</v>
      </c>
      <c r="AA37" s="7">
        <v>7</v>
      </c>
      <c r="AB37" s="7">
        <v>1</v>
      </c>
      <c r="AC37" s="7">
        <v>2</v>
      </c>
      <c r="AE37">
        <f t="shared" si="0"/>
        <v>7</v>
      </c>
      <c r="AF37">
        <f t="shared" si="1"/>
        <v>2</v>
      </c>
      <c r="AG37">
        <f t="shared" si="2"/>
        <v>1</v>
      </c>
      <c r="AH37">
        <f t="shared" si="3"/>
        <v>0</v>
      </c>
      <c r="AI37">
        <f t="shared" si="9"/>
        <v>10</v>
      </c>
      <c r="AK37" t="s">
        <v>926</v>
      </c>
      <c r="AL37" s="43">
        <f t="shared" si="10"/>
        <v>0</v>
      </c>
      <c r="AM37" s="43">
        <f t="shared" si="11"/>
        <v>0</v>
      </c>
      <c r="AN37" s="43">
        <f t="shared" si="12"/>
        <v>1</v>
      </c>
      <c r="AO37" s="43">
        <f t="shared" si="13"/>
        <v>9</v>
      </c>
    </row>
    <row r="38" spans="1:41" x14ac:dyDescent="0.25">
      <c r="A38" s="7" t="s">
        <v>546</v>
      </c>
      <c r="B38" s="7" t="s">
        <v>645</v>
      </c>
      <c r="C38" s="7" t="s">
        <v>613</v>
      </c>
      <c r="D38" s="7" t="s">
        <v>9</v>
      </c>
      <c r="E38" s="7" t="s">
        <v>9</v>
      </c>
      <c r="F38" s="7">
        <v>12</v>
      </c>
      <c r="G38" s="7">
        <v>1</v>
      </c>
      <c r="H38" s="7" t="s">
        <v>9</v>
      </c>
      <c r="I38" s="7" t="s">
        <v>9</v>
      </c>
      <c r="J38" s="7" t="s">
        <v>9</v>
      </c>
      <c r="K38" s="7">
        <v>3</v>
      </c>
      <c r="L38" s="7" t="s">
        <v>9</v>
      </c>
      <c r="M38" s="7">
        <v>-16</v>
      </c>
      <c r="N38" s="7" t="s">
        <v>9</v>
      </c>
      <c r="O38" s="7">
        <v>-5</v>
      </c>
      <c r="P38" s="7">
        <v>-10</v>
      </c>
      <c r="Q38" s="7">
        <v>4</v>
      </c>
      <c r="R38" s="7">
        <v>-12</v>
      </c>
      <c r="S38" s="7" t="s">
        <v>9</v>
      </c>
      <c r="T38" s="7">
        <v>6</v>
      </c>
      <c r="U38" s="7" t="s">
        <v>9</v>
      </c>
      <c r="V38" s="7" t="s">
        <v>9</v>
      </c>
      <c r="W38" s="7" t="s">
        <v>9</v>
      </c>
      <c r="X38" s="7" t="s">
        <v>9</v>
      </c>
      <c r="Y38" s="7">
        <v>-17</v>
      </c>
      <c r="Z38" s="7">
        <v>9</v>
      </c>
      <c r="AA38" s="7">
        <v>5</v>
      </c>
      <c r="AB38" s="7">
        <v>0</v>
      </c>
      <c r="AC38" s="7">
        <v>4</v>
      </c>
      <c r="AE38">
        <f t="shared" si="0"/>
        <v>0</v>
      </c>
      <c r="AF38">
        <f t="shared" si="1"/>
        <v>5</v>
      </c>
      <c r="AG38">
        <f t="shared" si="2"/>
        <v>1</v>
      </c>
      <c r="AH38">
        <f t="shared" si="3"/>
        <v>3</v>
      </c>
      <c r="AI38">
        <f t="shared" si="9"/>
        <v>9</v>
      </c>
      <c r="AK38" t="s">
        <v>613</v>
      </c>
      <c r="AL38" s="43">
        <f t="shared" si="10"/>
        <v>0</v>
      </c>
      <c r="AM38" s="43">
        <f t="shared" si="11"/>
        <v>0</v>
      </c>
      <c r="AN38" s="43">
        <f t="shared" si="12"/>
        <v>5</v>
      </c>
      <c r="AO38" s="43">
        <f t="shared" si="13"/>
        <v>4</v>
      </c>
    </row>
    <row r="39" spans="1:41" x14ac:dyDescent="0.25">
      <c r="A39" s="7" t="s">
        <v>893</v>
      </c>
      <c r="B39" s="7" t="s">
        <v>894</v>
      </c>
      <c r="C39" s="7" t="s">
        <v>877</v>
      </c>
      <c r="D39" s="7">
        <v>-1</v>
      </c>
      <c r="E39" s="7">
        <v>1</v>
      </c>
      <c r="F39" s="7">
        <v>14</v>
      </c>
      <c r="G39" s="7">
        <v>0</v>
      </c>
      <c r="H39" s="7">
        <v>-3</v>
      </c>
      <c r="I39" s="7">
        <v>-6</v>
      </c>
      <c r="J39" s="7">
        <v>4</v>
      </c>
      <c r="K39" s="7">
        <v>-17</v>
      </c>
      <c r="L39" s="7">
        <v>-8</v>
      </c>
      <c r="M39" s="7">
        <v>2</v>
      </c>
      <c r="N39" s="7">
        <v>2</v>
      </c>
      <c r="O39" s="7">
        <v>2</v>
      </c>
      <c r="P39" s="7">
        <v>5</v>
      </c>
      <c r="Q39" s="7">
        <v>-18</v>
      </c>
      <c r="R39" s="7">
        <v>-16</v>
      </c>
      <c r="S39" s="7">
        <v>-3</v>
      </c>
      <c r="T39" s="7">
        <v>10</v>
      </c>
      <c r="U39" s="7">
        <v>3</v>
      </c>
      <c r="V39" s="7">
        <v>16</v>
      </c>
      <c r="W39" s="7">
        <v>-17</v>
      </c>
      <c r="X39" s="7" t="s">
        <v>9</v>
      </c>
      <c r="Y39" s="7">
        <v>-30</v>
      </c>
      <c r="Z39" s="7">
        <v>20</v>
      </c>
      <c r="AA39" s="7">
        <v>10</v>
      </c>
      <c r="AB39" s="7">
        <v>1</v>
      </c>
      <c r="AC39" s="7">
        <v>9</v>
      </c>
      <c r="AE39">
        <f t="shared" si="0"/>
        <v>12</v>
      </c>
      <c r="AF39">
        <f t="shared" si="1"/>
        <v>8</v>
      </c>
      <c r="AG39">
        <f t="shared" si="2"/>
        <v>0</v>
      </c>
      <c r="AH39">
        <f t="shared" si="3"/>
        <v>0</v>
      </c>
      <c r="AI39">
        <f t="shared" si="9"/>
        <v>20</v>
      </c>
      <c r="AK39" t="s">
        <v>877</v>
      </c>
      <c r="AL39" s="43">
        <f t="shared" si="10"/>
        <v>0</v>
      </c>
      <c r="AM39" s="43">
        <f t="shared" si="11"/>
        <v>20</v>
      </c>
      <c r="AN39" s="43">
        <f t="shared" si="12"/>
        <v>0</v>
      </c>
      <c r="AO39" s="43">
        <f t="shared" si="13"/>
        <v>0</v>
      </c>
    </row>
    <row r="40" spans="1:41" x14ac:dyDescent="0.25">
      <c r="A40" s="7" t="s">
        <v>682</v>
      </c>
      <c r="B40" s="7" t="s">
        <v>422</v>
      </c>
      <c r="C40" s="7" t="s">
        <v>703</v>
      </c>
      <c r="D40" s="7">
        <v>8</v>
      </c>
      <c r="E40" s="7">
        <v>-7</v>
      </c>
      <c r="F40" s="7">
        <v>3</v>
      </c>
      <c r="G40" s="7">
        <v>-16</v>
      </c>
      <c r="H40" s="7" t="s">
        <v>9</v>
      </c>
      <c r="I40" s="7">
        <v>-21</v>
      </c>
      <c r="J40" s="7">
        <v>10</v>
      </c>
      <c r="K40" s="7" t="s">
        <v>9</v>
      </c>
      <c r="L40" s="7">
        <v>-25</v>
      </c>
      <c r="M40" s="7">
        <v>-16</v>
      </c>
      <c r="N40" s="7">
        <v>15</v>
      </c>
      <c r="O40" s="7">
        <v>-5</v>
      </c>
      <c r="P40" s="7">
        <v>-13</v>
      </c>
      <c r="Q40" s="7" t="s">
        <v>9</v>
      </c>
      <c r="R40" s="7">
        <v>20</v>
      </c>
      <c r="S40" s="7">
        <v>14</v>
      </c>
      <c r="T40" s="7">
        <v>1</v>
      </c>
      <c r="U40" s="7">
        <v>-14</v>
      </c>
      <c r="V40" s="7" t="s">
        <v>9</v>
      </c>
      <c r="W40" s="7" t="s">
        <v>9</v>
      </c>
      <c r="X40" s="7" t="s">
        <v>9</v>
      </c>
      <c r="Y40" s="7">
        <v>-46</v>
      </c>
      <c r="Z40" s="7">
        <v>15</v>
      </c>
      <c r="AA40" s="7">
        <v>7</v>
      </c>
      <c r="AB40" s="7">
        <v>0</v>
      </c>
      <c r="AC40" s="7">
        <v>8</v>
      </c>
      <c r="AE40">
        <f t="shared" si="0"/>
        <v>6</v>
      </c>
      <c r="AF40">
        <f t="shared" si="1"/>
        <v>2</v>
      </c>
      <c r="AG40">
        <f t="shared" si="2"/>
        <v>6</v>
      </c>
      <c r="AH40">
        <f t="shared" si="3"/>
        <v>1</v>
      </c>
      <c r="AI40">
        <f t="shared" si="9"/>
        <v>15</v>
      </c>
      <c r="AK40" t="s">
        <v>703</v>
      </c>
      <c r="AL40" s="43">
        <f t="shared" si="10"/>
        <v>0</v>
      </c>
      <c r="AM40" s="43">
        <f t="shared" si="11"/>
        <v>0</v>
      </c>
      <c r="AN40" s="43">
        <f t="shared" si="12"/>
        <v>1</v>
      </c>
      <c r="AO40" s="43">
        <f t="shared" si="13"/>
        <v>14</v>
      </c>
    </row>
    <row r="41" spans="1:41" x14ac:dyDescent="0.25">
      <c r="A41" s="7" t="s">
        <v>572</v>
      </c>
      <c r="B41" s="7" t="s">
        <v>974</v>
      </c>
      <c r="C41" s="7" t="s">
        <v>975</v>
      </c>
      <c r="D41" s="7" t="s">
        <v>9</v>
      </c>
      <c r="E41" s="7" t="s">
        <v>9</v>
      </c>
      <c r="F41" s="7" t="s">
        <v>9</v>
      </c>
      <c r="G41" s="7" t="s">
        <v>9</v>
      </c>
      <c r="H41" s="7" t="s">
        <v>9</v>
      </c>
      <c r="I41" s="7" t="s">
        <v>9</v>
      </c>
      <c r="J41" s="7" t="s">
        <v>9</v>
      </c>
      <c r="K41" s="7" t="s">
        <v>9</v>
      </c>
      <c r="L41" s="7" t="s">
        <v>9</v>
      </c>
      <c r="M41" s="7" t="s">
        <v>9</v>
      </c>
      <c r="N41" s="7" t="s">
        <v>9</v>
      </c>
      <c r="O41" s="7" t="s">
        <v>9</v>
      </c>
      <c r="P41" s="7" t="s">
        <v>9</v>
      </c>
      <c r="Q41" s="7" t="s">
        <v>9</v>
      </c>
      <c r="R41" s="7" t="s">
        <v>9</v>
      </c>
      <c r="S41" s="7" t="s">
        <v>9</v>
      </c>
      <c r="T41" s="7" t="s">
        <v>9</v>
      </c>
      <c r="U41" s="7">
        <v>13</v>
      </c>
      <c r="V41" s="7" t="s">
        <v>9</v>
      </c>
      <c r="W41" s="7" t="s">
        <v>9</v>
      </c>
      <c r="X41" s="7" t="s">
        <v>9</v>
      </c>
      <c r="Y41" s="7">
        <v>13</v>
      </c>
      <c r="Z41" s="7">
        <v>1</v>
      </c>
      <c r="AA41" s="7">
        <v>1</v>
      </c>
      <c r="AB41" s="7">
        <v>0</v>
      </c>
      <c r="AC41" s="7">
        <v>0</v>
      </c>
      <c r="AE41">
        <f t="shared" si="0"/>
        <v>0</v>
      </c>
      <c r="AF41">
        <f t="shared" si="1"/>
        <v>1</v>
      </c>
      <c r="AG41">
        <f t="shared" si="2"/>
        <v>0</v>
      </c>
      <c r="AH41">
        <f t="shared" si="3"/>
        <v>0</v>
      </c>
      <c r="AI41">
        <f t="shared" si="9"/>
        <v>1</v>
      </c>
      <c r="AK41" t="s">
        <v>975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1</v>
      </c>
    </row>
    <row r="42" spans="1:41" x14ac:dyDescent="0.25">
      <c r="A42" s="7" t="s">
        <v>648</v>
      </c>
      <c r="B42" s="7" t="s">
        <v>70</v>
      </c>
      <c r="C42" s="7" t="s">
        <v>614</v>
      </c>
      <c r="D42" s="7">
        <v>9</v>
      </c>
      <c r="E42" s="7">
        <v>10</v>
      </c>
      <c r="F42" s="7">
        <v>5</v>
      </c>
      <c r="G42" s="7">
        <v>-22</v>
      </c>
      <c r="H42" s="7" t="s">
        <v>9</v>
      </c>
      <c r="I42" s="7" t="s">
        <v>9</v>
      </c>
      <c r="J42" s="7" t="s">
        <v>9</v>
      </c>
      <c r="K42" s="7" t="s">
        <v>9</v>
      </c>
      <c r="L42" s="7" t="s">
        <v>9</v>
      </c>
      <c r="M42" s="7" t="s">
        <v>9</v>
      </c>
      <c r="N42" s="7" t="s">
        <v>9</v>
      </c>
      <c r="O42" s="7" t="s">
        <v>9</v>
      </c>
      <c r="P42" s="7" t="s">
        <v>9</v>
      </c>
      <c r="Q42" s="7" t="s">
        <v>9</v>
      </c>
      <c r="R42" s="7" t="s">
        <v>9</v>
      </c>
      <c r="S42" s="7" t="s">
        <v>9</v>
      </c>
      <c r="T42" s="7" t="s">
        <v>9</v>
      </c>
      <c r="U42" s="7" t="s">
        <v>9</v>
      </c>
      <c r="V42" s="7" t="s">
        <v>9</v>
      </c>
      <c r="W42" s="7" t="s">
        <v>9</v>
      </c>
      <c r="X42" s="7" t="s">
        <v>9</v>
      </c>
      <c r="Y42" s="7">
        <v>2</v>
      </c>
      <c r="Z42" s="7">
        <v>4</v>
      </c>
      <c r="AA42" s="7">
        <v>3</v>
      </c>
      <c r="AB42" s="7">
        <v>0</v>
      </c>
      <c r="AC42" s="7">
        <v>1</v>
      </c>
      <c r="AE42">
        <f t="shared" si="0"/>
        <v>0</v>
      </c>
      <c r="AF42">
        <f t="shared" si="1"/>
        <v>4</v>
      </c>
      <c r="AG42">
        <f t="shared" si="2"/>
        <v>0</v>
      </c>
      <c r="AH42">
        <f t="shared" si="3"/>
        <v>0</v>
      </c>
      <c r="AI42">
        <f t="shared" si="9"/>
        <v>4</v>
      </c>
      <c r="AK42" t="s">
        <v>614</v>
      </c>
      <c r="AL42" s="43">
        <f t="shared" si="10"/>
        <v>4</v>
      </c>
      <c r="AM42" s="43">
        <f t="shared" si="11"/>
        <v>0</v>
      </c>
      <c r="AN42" s="43">
        <f t="shared" si="12"/>
        <v>0</v>
      </c>
      <c r="AO42" s="43">
        <f t="shared" si="13"/>
        <v>0</v>
      </c>
    </row>
    <row r="43" spans="1:41" x14ac:dyDescent="0.25">
      <c r="A43" s="7" t="s">
        <v>649</v>
      </c>
      <c r="B43" s="7" t="s">
        <v>70</v>
      </c>
      <c r="C43" s="7" t="s">
        <v>609</v>
      </c>
      <c r="D43" s="7">
        <v>24</v>
      </c>
      <c r="E43" s="7">
        <v>40</v>
      </c>
      <c r="F43" s="7">
        <v>-1</v>
      </c>
      <c r="G43" s="7">
        <v>17</v>
      </c>
      <c r="H43" s="7">
        <v>11</v>
      </c>
      <c r="I43" s="7">
        <v>14</v>
      </c>
      <c r="J43" s="7">
        <v>11</v>
      </c>
      <c r="K43" s="7">
        <v>9</v>
      </c>
      <c r="L43" s="7">
        <v>10</v>
      </c>
      <c r="M43" s="7">
        <v>-5</v>
      </c>
      <c r="N43" s="7">
        <v>-11</v>
      </c>
      <c r="O43" s="7">
        <v>13</v>
      </c>
      <c r="P43" s="7">
        <v>0</v>
      </c>
      <c r="Q43" s="7">
        <v>10</v>
      </c>
      <c r="R43" s="7">
        <v>10</v>
      </c>
      <c r="S43" s="7">
        <v>-13</v>
      </c>
      <c r="T43" s="7">
        <v>-8</v>
      </c>
      <c r="U43" s="7">
        <v>4</v>
      </c>
      <c r="V43" s="7">
        <v>-5</v>
      </c>
      <c r="W43" s="7" t="s">
        <v>9</v>
      </c>
      <c r="X43" s="7" t="s">
        <v>9</v>
      </c>
      <c r="Y43" s="7">
        <v>130</v>
      </c>
      <c r="Z43" s="7">
        <v>19</v>
      </c>
      <c r="AA43" s="7">
        <v>12</v>
      </c>
      <c r="AB43" s="7">
        <v>1</v>
      </c>
      <c r="AC43" s="7">
        <v>6</v>
      </c>
      <c r="AE43">
        <f t="shared" si="0"/>
        <v>0</v>
      </c>
      <c r="AF43">
        <f t="shared" si="1"/>
        <v>0</v>
      </c>
      <c r="AG43">
        <f t="shared" si="2"/>
        <v>10</v>
      </c>
      <c r="AH43">
        <f t="shared" si="3"/>
        <v>9</v>
      </c>
      <c r="AI43">
        <f t="shared" si="9"/>
        <v>19</v>
      </c>
      <c r="AK43" t="s">
        <v>609</v>
      </c>
      <c r="AL43" s="43">
        <f t="shared" si="10"/>
        <v>19</v>
      </c>
      <c r="AM43" s="43">
        <f t="shared" si="11"/>
        <v>0</v>
      </c>
      <c r="AN43" s="43">
        <f t="shared" si="12"/>
        <v>0</v>
      </c>
      <c r="AO43" s="43">
        <f t="shared" si="13"/>
        <v>0</v>
      </c>
    </row>
    <row r="44" spans="1:41" x14ac:dyDescent="0.25">
      <c r="A44" s="7" t="s">
        <v>53</v>
      </c>
      <c r="B44" s="7" t="s">
        <v>70</v>
      </c>
      <c r="C44" s="7" t="s">
        <v>71</v>
      </c>
      <c r="D44" s="7">
        <v>-3</v>
      </c>
      <c r="E44" s="7">
        <v>4</v>
      </c>
      <c r="F44" s="7">
        <v>0</v>
      </c>
      <c r="G44" s="7">
        <v>-16</v>
      </c>
      <c r="H44" s="7">
        <v>-16</v>
      </c>
      <c r="I44" s="7">
        <v>10</v>
      </c>
      <c r="J44" s="7">
        <v>-3</v>
      </c>
      <c r="K44" s="7">
        <v>3</v>
      </c>
      <c r="L44" s="7">
        <v>-15</v>
      </c>
      <c r="M44" s="7">
        <v>-13</v>
      </c>
      <c r="N44" s="7">
        <v>-7</v>
      </c>
      <c r="O44" s="7">
        <v>1</v>
      </c>
      <c r="P44" s="7">
        <v>-10</v>
      </c>
      <c r="Q44" s="7">
        <v>-2</v>
      </c>
      <c r="R44" s="7">
        <v>-2</v>
      </c>
      <c r="S44" s="7">
        <v>-7</v>
      </c>
      <c r="T44" s="7">
        <v>8</v>
      </c>
      <c r="U44" s="7">
        <v>-17</v>
      </c>
      <c r="V44" s="7" t="s">
        <v>9</v>
      </c>
      <c r="W44" s="7" t="s">
        <v>9</v>
      </c>
      <c r="X44" s="7" t="s">
        <v>9</v>
      </c>
      <c r="Y44" s="7">
        <v>-85</v>
      </c>
      <c r="Z44" s="7">
        <v>18</v>
      </c>
      <c r="AA44" s="7">
        <v>5</v>
      </c>
      <c r="AB44" s="7">
        <v>1</v>
      </c>
      <c r="AC44" s="7">
        <v>12</v>
      </c>
      <c r="AE44">
        <f t="shared" si="0"/>
        <v>0</v>
      </c>
      <c r="AF44">
        <f t="shared" si="1"/>
        <v>0</v>
      </c>
      <c r="AG44">
        <f t="shared" si="2"/>
        <v>0</v>
      </c>
      <c r="AH44">
        <f t="shared" si="3"/>
        <v>18</v>
      </c>
      <c r="AI44">
        <f t="shared" si="9"/>
        <v>18</v>
      </c>
      <c r="AK44" t="s">
        <v>71</v>
      </c>
      <c r="AL44" s="43">
        <f t="shared" si="10"/>
        <v>0</v>
      </c>
      <c r="AM44" s="43">
        <f t="shared" si="11"/>
        <v>0</v>
      </c>
      <c r="AN44" s="43">
        <f t="shared" si="12"/>
        <v>18</v>
      </c>
      <c r="AO44" s="43">
        <f t="shared" si="13"/>
        <v>0</v>
      </c>
    </row>
    <row r="45" spans="1:41" x14ac:dyDescent="0.25">
      <c r="A45" s="7" t="s">
        <v>72</v>
      </c>
      <c r="B45" s="7" t="s">
        <v>70</v>
      </c>
      <c r="C45" s="7" t="s">
        <v>73</v>
      </c>
      <c r="D45" s="7">
        <v>9</v>
      </c>
      <c r="E45" s="7">
        <v>10</v>
      </c>
      <c r="F45" s="7">
        <v>5</v>
      </c>
      <c r="G45" s="7">
        <v>-22</v>
      </c>
      <c r="H45" s="7" t="s">
        <v>9</v>
      </c>
      <c r="I45" s="7" t="s">
        <v>9</v>
      </c>
      <c r="J45" s="7" t="s">
        <v>9</v>
      </c>
      <c r="K45" s="7" t="s">
        <v>9</v>
      </c>
      <c r="L45" s="7" t="s">
        <v>9</v>
      </c>
      <c r="M45" s="7" t="s">
        <v>9</v>
      </c>
      <c r="N45" s="7" t="s">
        <v>9</v>
      </c>
      <c r="O45" s="7" t="s">
        <v>9</v>
      </c>
      <c r="P45" s="7" t="s">
        <v>9</v>
      </c>
      <c r="Q45" s="7" t="s">
        <v>9</v>
      </c>
      <c r="R45" s="7" t="s">
        <v>9</v>
      </c>
      <c r="S45" s="7" t="s">
        <v>9</v>
      </c>
      <c r="T45" s="7" t="s">
        <v>9</v>
      </c>
      <c r="U45" s="7" t="s">
        <v>9</v>
      </c>
      <c r="V45" s="7" t="s">
        <v>9</v>
      </c>
      <c r="W45" s="7" t="s">
        <v>9</v>
      </c>
      <c r="X45" s="7" t="s">
        <v>9</v>
      </c>
      <c r="Y45" s="7">
        <v>2</v>
      </c>
      <c r="Z45" s="7">
        <v>4</v>
      </c>
      <c r="AA45" s="7">
        <v>3</v>
      </c>
      <c r="AB45" s="7">
        <v>0</v>
      </c>
      <c r="AC45" s="7">
        <v>1</v>
      </c>
      <c r="AE45">
        <f t="shared" si="0"/>
        <v>0</v>
      </c>
      <c r="AF45">
        <f t="shared" si="1"/>
        <v>0</v>
      </c>
      <c r="AG45">
        <f t="shared" si="2"/>
        <v>0</v>
      </c>
      <c r="AH45">
        <f t="shared" si="3"/>
        <v>4</v>
      </c>
      <c r="AI45">
        <f t="shared" si="9"/>
        <v>4</v>
      </c>
      <c r="AK45" t="s">
        <v>73</v>
      </c>
      <c r="AL45" s="43">
        <f t="shared" si="10"/>
        <v>4</v>
      </c>
      <c r="AM45" s="43">
        <f t="shared" si="11"/>
        <v>0</v>
      </c>
      <c r="AN45" s="43">
        <f t="shared" si="12"/>
        <v>0</v>
      </c>
      <c r="AO45" s="43">
        <f t="shared" si="13"/>
        <v>0</v>
      </c>
    </row>
    <row r="46" spans="1:41" x14ac:dyDescent="0.25">
      <c r="A46" s="7" t="s">
        <v>155</v>
      </c>
      <c r="B46" s="7" t="s">
        <v>156</v>
      </c>
      <c r="C46" s="7" t="s">
        <v>157</v>
      </c>
      <c r="D46" s="7">
        <v>7</v>
      </c>
      <c r="E46" s="7">
        <v>5</v>
      </c>
      <c r="F46" s="7">
        <v>-4</v>
      </c>
      <c r="G46" s="7">
        <v>-15</v>
      </c>
      <c r="H46" s="7">
        <v>11</v>
      </c>
      <c r="I46" s="7">
        <v>-6</v>
      </c>
      <c r="J46" s="7">
        <v>4</v>
      </c>
      <c r="K46" s="7">
        <v>-17</v>
      </c>
      <c r="L46" s="7">
        <v>-15</v>
      </c>
      <c r="M46" s="7">
        <v>-13</v>
      </c>
      <c r="N46" s="7">
        <v>-25</v>
      </c>
      <c r="O46" s="7">
        <v>20</v>
      </c>
      <c r="P46" s="7">
        <v>5</v>
      </c>
      <c r="Q46" s="7">
        <v>14</v>
      </c>
      <c r="R46" s="7">
        <v>-15</v>
      </c>
      <c r="S46" s="7">
        <v>-2</v>
      </c>
      <c r="T46" s="7">
        <v>6</v>
      </c>
      <c r="U46" s="7">
        <v>-6</v>
      </c>
      <c r="V46" s="7" t="s">
        <v>9</v>
      </c>
      <c r="W46" s="7" t="s">
        <v>9</v>
      </c>
      <c r="X46" s="7" t="s">
        <v>9</v>
      </c>
      <c r="Y46" s="7">
        <v>-46</v>
      </c>
      <c r="Z46" s="7">
        <v>18</v>
      </c>
      <c r="AA46" s="7">
        <v>8</v>
      </c>
      <c r="AB46" s="7">
        <v>0</v>
      </c>
      <c r="AC46" s="7">
        <v>10</v>
      </c>
      <c r="AE46">
        <f t="shared" si="0"/>
        <v>3</v>
      </c>
      <c r="AF46">
        <f t="shared" si="1"/>
        <v>0</v>
      </c>
      <c r="AG46">
        <f t="shared" si="2"/>
        <v>12</v>
      </c>
      <c r="AH46">
        <f t="shared" si="3"/>
        <v>3</v>
      </c>
      <c r="AI46">
        <f t="shared" si="9"/>
        <v>18</v>
      </c>
      <c r="AK46" t="s">
        <v>157</v>
      </c>
      <c r="AL46" s="43">
        <f t="shared" si="10"/>
        <v>0</v>
      </c>
      <c r="AM46" s="43">
        <f t="shared" si="11"/>
        <v>3</v>
      </c>
      <c r="AN46" s="43">
        <f t="shared" si="12"/>
        <v>15</v>
      </c>
      <c r="AO46" s="43">
        <f t="shared" si="13"/>
        <v>0</v>
      </c>
    </row>
    <row r="47" spans="1:41" x14ac:dyDescent="0.25">
      <c r="A47" s="7" t="s">
        <v>178</v>
      </c>
      <c r="B47" s="7" t="s">
        <v>75</v>
      </c>
      <c r="C47" s="7" t="s">
        <v>503</v>
      </c>
      <c r="D47" s="7">
        <v>9</v>
      </c>
      <c r="E47" s="7">
        <v>40</v>
      </c>
      <c r="F47" s="7">
        <v>-1</v>
      </c>
      <c r="G47" s="7">
        <v>17</v>
      </c>
      <c r="H47" s="7">
        <v>11</v>
      </c>
      <c r="I47" s="7">
        <v>14</v>
      </c>
      <c r="J47" s="7">
        <v>11</v>
      </c>
      <c r="K47" s="7">
        <v>9</v>
      </c>
      <c r="L47" s="7">
        <v>10</v>
      </c>
      <c r="M47" s="7">
        <v>-5</v>
      </c>
      <c r="N47" s="7">
        <v>21</v>
      </c>
      <c r="O47" s="7">
        <v>-19</v>
      </c>
      <c r="P47" s="7">
        <v>16</v>
      </c>
      <c r="Q47" s="7">
        <v>15</v>
      </c>
      <c r="R47" s="7">
        <v>14</v>
      </c>
      <c r="S47" s="7">
        <v>6</v>
      </c>
      <c r="T47" s="7">
        <v>-8</v>
      </c>
      <c r="U47" s="7">
        <v>11</v>
      </c>
      <c r="V47" s="7">
        <v>7</v>
      </c>
      <c r="W47" s="7" t="s">
        <v>9</v>
      </c>
      <c r="X47" s="7" t="s">
        <v>9</v>
      </c>
      <c r="Y47" s="7">
        <v>178</v>
      </c>
      <c r="Z47" s="7">
        <v>19</v>
      </c>
      <c r="AA47" s="7">
        <v>15</v>
      </c>
      <c r="AB47" s="7">
        <v>0</v>
      </c>
      <c r="AC47" s="7">
        <v>4</v>
      </c>
      <c r="AE47">
        <f t="shared" si="0"/>
        <v>0</v>
      </c>
      <c r="AF47">
        <f t="shared" si="1"/>
        <v>17</v>
      </c>
      <c r="AG47">
        <f t="shared" si="2"/>
        <v>2</v>
      </c>
      <c r="AH47">
        <f t="shared" si="3"/>
        <v>0</v>
      </c>
      <c r="AI47">
        <f t="shared" si="9"/>
        <v>19</v>
      </c>
      <c r="AK47" t="s">
        <v>503</v>
      </c>
      <c r="AL47" s="43">
        <f t="shared" si="10"/>
        <v>19</v>
      </c>
      <c r="AM47" s="43">
        <f t="shared" si="11"/>
        <v>0</v>
      </c>
      <c r="AN47" s="43">
        <f t="shared" si="12"/>
        <v>0</v>
      </c>
      <c r="AO47" s="43">
        <f t="shared" si="13"/>
        <v>0</v>
      </c>
    </row>
    <row r="48" spans="1:41" x14ac:dyDescent="0.25">
      <c r="A48" s="7" t="s">
        <v>35</v>
      </c>
      <c r="B48" s="7" t="s">
        <v>75</v>
      </c>
      <c r="C48" s="7" t="s">
        <v>154</v>
      </c>
      <c r="D48" s="7">
        <v>4</v>
      </c>
      <c r="E48" s="7">
        <v>4</v>
      </c>
      <c r="F48" s="7">
        <v>0</v>
      </c>
      <c r="G48" s="7">
        <v>-16</v>
      </c>
      <c r="H48" s="7">
        <v>-8</v>
      </c>
      <c r="I48" s="7">
        <v>-2</v>
      </c>
      <c r="J48" s="7">
        <v>10</v>
      </c>
      <c r="K48" s="7">
        <v>4</v>
      </c>
      <c r="L48" s="7">
        <v>3</v>
      </c>
      <c r="M48" s="7">
        <v>8</v>
      </c>
      <c r="N48" s="7">
        <v>-25</v>
      </c>
      <c r="O48" s="7">
        <v>-17</v>
      </c>
      <c r="P48" s="7" t="s">
        <v>9</v>
      </c>
      <c r="Q48" s="7" t="s">
        <v>9</v>
      </c>
      <c r="R48" s="7" t="s">
        <v>9</v>
      </c>
      <c r="S48" s="7" t="s">
        <v>9</v>
      </c>
      <c r="T48" s="7" t="s">
        <v>9</v>
      </c>
      <c r="U48" s="7" t="s">
        <v>9</v>
      </c>
      <c r="V48" s="7" t="s">
        <v>9</v>
      </c>
      <c r="W48" s="7" t="s">
        <v>9</v>
      </c>
      <c r="X48" s="7" t="s">
        <v>9</v>
      </c>
      <c r="Y48" s="7">
        <v>-35</v>
      </c>
      <c r="Z48" s="7">
        <v>12</v>
      </c>
      <c r="AA48" s="7">
        <v>6</v>
      </c>
      <c r="AB48" s="7">
        <v>1</v>
      </c>
      <c r="AC48" s="7">
        <v>5</v>
      </c>
      <c r="AE48">
        <f t="shared" si="0"/>
        <v>6</v>
      </c>
      <c r="AF48">
        <f t="shared" si="1"/>
        <v>1</v>
      </c>
      <c r="AG48">
        <f t="shared" si="2"/>
        <v>5</v>
      </c>
      <c r="AH48">
        <f t="shared" si="3"/>
        <v>0</v>
      </c>
      <c r="AI48">
        <f t="shared" si="9"/>
        <v>12</v>
      </c>
      <c r="AK48" t="s">
        <v>154</v>
      </c>
      <c r="AL48" s="43">
        <f t="shared" si="10"/>
        <v>0</v>
      </c>
      <c r="AM48" s="43">
        <f t="shared" si="11"/>
        <v>7</v>
      </c>
      <c r="AN48" s="43">
        <f t="shared" si="12"/>
        <v>5</v>
      </c>
      <c r="AO48" s="43">
        <f t="shared" si="13"/>
        <v>0</v>
      </c>
    </row>
    <row r="49" spans="1:41" x14ac:dyDescent="0.25">
      <c r="A49" s="7" t="s">
        <v>77</v>
      </c>
      <c r="B49" s="7" t="s">
        <v>78</v>
      </c>
      <c r="C49" s="7" t="s">
        <v>79</v>
      </c>
      <c r="D49" s="7">
        <v>-5</v>
      </c>
      <c r="E49" s="7">
        <v>2</v>
      </c>
      <c r="F49" s="7">
        <v>12</v>
      </c>
      <c r="G49" s="7">
        <v>-4</v>
      </c>
      <c r="H49" s="7">
        <v>2</v>
      </c>
      <c r="I49" s="7">
        <v>8</v>
      </c>
      <c r="J49" s="7">
        <v>7</v>
      </c>
      <c r="K49" s="7">
        <v>0</v>
      </c>
      <c r="L49" s="7">
        <v>-8</v>
      </c>
      <c r="M49" s="7">
        <v>12</v>
      </c>
      <c r="N49" s="7">
        <v>10</v>
      </c>
      <c r="O49" s="7">
        <v>-2</v>
      </c>
      <c r="P49" s="7">
        <v>-3</v>
      </c>
      <c r="Q49" s="7">
        <v>-8</v>
      </c>
      <c r="R49" s="7">
        <v>16</v>
      </c>
      <c r="S49" s="7">
        <v>3</v>
      </c>
      <c r="T49" s="7">
        <v>-14</v>
      </c>
      <c r="U49" s="7">
        <v>-1</v>
      </c>
      <c r="V49" s="7">
        <v>-6</v>
      </c>
      <c r="W49" s="7">
        <v>-4</v>
      </c>
      <c r="X49" s="7" t="s">
        <v>9</v>
      </c>
      <c r="Y49" s="7">
        <v>17</v>
      </c>
      <c r="Z49" s="7">
        <v>20</v>
      </c>
      <c r="AA49" s="7">
        <v>9</v>
      </c>
      <c r="AB49" s="7">
        <v>1</v>
      </c>
      <c r="AC49" s="7">
        <v>10</v>
      </c>
      <c r="AE49">
        <f t="shared" si="0"/>
        <v>0</v>
      </c>
      <c r="AF49">
        <f t="shared" si="1"/>
        <v>0</v>
      </c>
      <c r="AG49">
        <f t="shared" si="2"/>
        <v>0</v>
      </c>
      <c r="AH49">
        <f t="shared" si="3"/>
        <v>20</v>
      </c>
      <c r="AI49">
        <f t="shared" si="9"/>
        <v>20</v>
      </c>
      <c r="AK49" t="s">
        <v>79</v>
      </c>
      <c r="AL49" s="43">
        <f t="shared" si="10"/>
        <v>0</v>
      </c>
      <c r="AM49" s="43">
        <f t="shared" si="11"/>
        <v>20</v>
      </c>
      <c r="AN49" s="43">
        <f t="shared" si="12"/>
        <v>0</v>
      </c>
      <c r="AO49" s="43">
        <f t="shared" si="13"/>
        <v>0</v>
      </c>
    </row>
    <row r="50" spans="1:41" x14ac:dyDescent="0.25">
      <c r="A50" s="7" t="s">
        <v>927</v>
      </c>
      <c r="B50" s="7" t="s">
        <v>928</v>
      </c>
      <c r="C50" s="7" t="s">
        <v>929</v>
      </c>
      <c r="D50" s="7" t="s">
        <v>9</v>
      </c>
      <c r="E50" s="7">
        <v>-12</v>
      </c>
      <c r="F50" s="7">
        <v>12</v>
      </c>
      <c r="G50" s="7">
        <v>4</v>
      </c>
      <c r="H50" s="7" t="s">
        <v>9</v>
      </c>
      <c r="I50" s="7" t="s">
        <v>9</v>
      </c>
      <c r="J50" s="7">
        <v>11</v>
      </c>
      <c r="K50" s="7">
        <v>-14</v>
      </c>
      <c r="L50" s="7">
        <v>-9</v>
      </c>
      <c r="M50" s="7" t="s">
        <v>9</v>
      </c>
      <c r="N50" s="7">
        <v>2</v>
      </c>
      <c r="O50" s="7">
        <v>-27</v>
      </c>
      <c r="P50" s="7">
        <v>8</v>
      </c>
      <c r="Q50" s="7">
        <v>14</v>
      </c>
      <c r="R50" s="7">
        <v>-8</v>
      </c>
      <c r="S50" s="7">
        <v>-4</v>
      </c>
      <c r="T50" s="7">
        <v>13</v>
      </c>
      <c r="U50" s="7">
        <v>-4</v>
      </c>
      <c r="V50" s="7" t="s">
        <v>9</v>
      </c>
      <c r="W50" s="7" t="s">
        <v>9</v>
      </c>
      <c r="X50" s="7" t="s">
        <v>9</v>
      </c>
      <c r="Y50" s="7">
        <v>-14</v>
      </c>
      <c r="Z50" s="7">
        <v>14</v>
      </c>
      <c r="AA50" s="7">
        <v>7</v>
      </c>
      <c r="AB50" s="7">
        <v>0</v>
      </c>
      <c r="AC50" s="7">
        <v>7</v>
      </c>
      <c r="AE50">
        <f t="shared" si="0"/>
        <v>9</v>
      </c>
      <c r="AF50">
        <f t="shared" si="1"/>
        <v>5</v>
      </c>
      <c r="AG50">
        <f t="shared" si="2"/>
        <v>0</v>
      </c>
      <c r="AH50">
        <f t="shared" si="3"/>
        <v>0</v>
      </c>
      <c r="AI50">
        <f t="shared" si="9"/>
        <v>14</v>
      </c>
      <c r="AK50" t="s">
        <v>929</v>
      </c>
      <c r="AL50" s="43">
        <f t="shared" si="10"/>
        <v>0</v>
      </c>
      <c r="AM50" s="43">
        <f t="shared" si="11"/>
        <v>0</v>
      </c>
      <c r="AN50" s="43">
        <f t="shared" si="12"/>
        <v>0</v>
      </c>
      <c r="AO50" s="43">
        <f t="shared" si="13"/>
        <v>15</v>
      </c>
    </row>
    <row r="51" spans="1:41" x14ac:dyDescent="0.25">
      <c r="A51" s="7" t="s">
        <v>55</v>
      </c>
      <c r="B51" s="7" t="s">
        <v>382</v>
      </c>
      <c r="C51" s="7" t="s">
        <v>397</v>
      </c>
      <c r="D51" s="7">
        <v>5</v>
      </c>
      <c r="E51" s="7">
        <v>-2</v>
      </c>
      <c r="F51" s="7">
        <v>20</v>
      </c>
      <c r="G51" s="7">
        <v>21</v>
      </c>
      <c r="H51" s="7">
        <v>-2</v>
      </c>
      <c r="I51" s="7">
        <v>3</v>
      </c>
      <c r="J51" s="7">
        <v>22</v>
      </c>
      <c r="K51" s="7">
        <v>-10</v>
      </c>
      <c r="L51" s="7">
        <v>3</v>
      </c>
      <c r="M51" s="7">
        <v>8</v>
      </c>
      <c r="N51" s="7">
        <v>3</v>
      </c>
      <c r="O51" s="7">
        <v>14</v>
      </c>
      <c r="P51" s="7">
        <v>20</v>
      </c>
      <c r="Q51" s="7">
        <v>4</v>
      </c>
      <c r="R51" s="7">
        <v>-4</v>
      </c>
      <c r="S51" s="7">
        <v>-2</v>
      </c>
      <c r="T51" s="7">
        <v>-2</v>
      </c>
      <c r="U51" s="7">
        <v>3</v>
      </c>
      <c r="V51" s="7">
        <v>6</v>
      </c>
      <c r="W51" s="7">
        <v>13</v>
      </c>
      <c r="X51" s="7" t="s">
        <v>9</v>
      </c>
      <c r="Y51" s="7">
        <v>123</v>
      </c>
      <c r="Z51" s="7">
        <v>20</v>
      </c>
      <c r="AA51" s="7">
        <v>14</v>
      </c>
      <c r="AB51" s="7">
        <v>0</v>
      </c>
      <c r="AC51" s="7">
        <v>6</v>
      </c>
      <c r="AE51">
        <f t="shared" si="0"/>
        <v>0</v>
      </c>
      <c r="AF51">
        <f t="shared" si="1"/>
        <v>0</v>
      </c>
      <c r="AG51">
        <f t="shared" si="2"/>
        <v>0</v>
      </c>
      <c r="AH51">
        <f t="shared" si="3"/>
        <v>20</v>
      </c>
      <c r="AI51">
        <f t="shared" si="9"/>
        <v>20</v>
      </c>
      <c r="AK51" t="s">
        <v>397</v>
      </c>
      <c r="AL51" s="43">
        <f t="shared" si="10"/>
        <v>0</v>
      </c>
      <c r="AM51" s="43">
        <f t="shared" si="11"/>
        <v>20</v>
      </c>
      <c r="AN51" s="43">
        <f t="shared" si="12"/>
        <v>0</v>
      </c>
      <c r="AO51" s="43">
        <f t="shared" si="13"/>
        <v>0</v>
      </c>
    </row>
    <row r="52" spans="1:41" x14ac:dyDescent="0.25">
      <c r="A52" s="7" t="s">
        <v>885</v>
      </c>
      <c r="B52" s="7" t="s">
        <v>382</v>
      </c>
      <c r="C52" s="7" t="s">
        <v>870</v>
      </c>
      <c r="D52" s="7">
        <v>7</v>
      </c>
      <c r="E52" s="7">
        <v>-27</v>
      </c>
      <c r="F52" s="7">
        <v>8</v>
      </c>
      <c r="G52" s="7">
        <v>-3</v>
      </c>
      <c r="H52" s="7" t="s">
        <v>9</v>
      </c>
      <c r="I52" s="7" t="s">
        <v>9</v>
      </c>
      <c r="J52" s="7" t="s">
        <v>9</v>
      </c>
      <c r="K52" s="7">
        <v>-3</v>
      </c>
      <c r="L52" s="7">
        <v>18</v>
      </c>
      <c r="M52" s="7">
        <v>-3</v>
      </c>
      <c r="N52" s="7">
        <v>-1</v>
      </c>
      <c r="O52" s="7">
        <v>14</v>
      </c>
      <c r="P52" s="7">
        <v>20</v>
      </c>
      <c r="Q52" s="7">
        <v>4</v>
      </c>
      <c r="R52" s="7">
        <v>-4</v>
      </c>
      <c r="S52" s="7">
        <v>-2</v>
      </c>
      <c r="T52" s="7">
        <v>-2</v>
      </c>
      <c r="U52" s="7">
        <v>3</v>
      </c>
      <c r="V52" s="7" t="s">
        <v>9</v>
      </c>
      <c r="W52" s="7">
        <v>13</v>
      </c>
      <c r="X52" s="7" t="s">
        <v>9</v>
      </c>
      <c r="Y52" s="7">
        <v>42</v>
      </c>
      <c r="Z52" s="7">
        <v>16</v>
      </c>
      <c r="AA52" s="7">
        <v>8</v>
      </c>
      <c r="AB52" s="7">
        <v>0</v>
      </c>
      <c r="AC52" s="7">
        <v>8</v>
      </c>
      <c r="AE52">
        <f t="shared" si="0"/>
        <v>14</v>
      </c>
      <c r="AF52">
        <f t="shared" si="1"/>
        <v>2</v>
      </c>
      <c r="AG52">
        <f t="shared" si="2"/>
        <v>0</v>
      </c>
      <c r="AH52">
        <f t="shared" si="3"/>
        <v>0</v>
      </c>
      <c r="AI52">
        <f t="shared" si="9"/>
        <v>16</v>
      </c>
      <c r="AK52" t="s">
        <v>870</v>
      </c>
      <c r="AL52" s="43">
        <f t="shared" si="10"/>
        <v>0</v>
      </c>
      <c r="AM52" s="43">
        <f t="shared" si="11"/>
        <v>8</v>
      </c>
      <c r="AN52" s="43">
        <f t="shared" si="12"/>
        <v>4</v>
      </c>
      <c r="AO52" s="43">
        <f t="shared" si="13"/>
        <v>4</v>
      </c>
    </row>
    <row r="53" spans="1:41" x14ac:dyDescent="0.25">
      <c r="A53" s="7" t="s">
        <v>80</v>
      </c>
      <c r="B53" s="7" t="s">
        <v>81</v>
      </c>
      <c r="C53" s="7" t="s">
        <v>82</v>
      </c>
      <c r="D53" s="7">
        <v>6</v>
      </c>
      <c r="E53" s="7">
        <v>-2</v>
      </c>
      <c r="F53" s="7">
        <v>-8</v>
      </c>
      <c r="G53" s="7">
        <v>-8</v>
      </c>
      <c r="H53" s="7">
        <v>3</v>
      </c>
      <c r="I53" s="7">
        <v>3</v>
      </c>
      <c r="J53" s="7">
        <v>9</v>
      </c>
      <c r="K53" s="7">
        <v>-21</v>
      </c>
      <c r="L53" s="7">
        <v>7</v>
      </c>
      <c r="M53" s="7">
        <v>-2</v>
      </c>
      <c r="N53" s="7">
        <v>2</v>
      </c>
      <c r="O53" s="7">
        <v>10</v>
      </c>
      <c r="P53" s="7">
        <v>4</v>
      </c>
      <c r="Q53" s="7">
        <v>10</v>
      </c>
      <c r="R53" s="7">
        <v>11</v>
      </c>
      <c r="S53" s="7">
        <v>7</v>
      </c>
      <c r="T53" s="7">
        <v>10</v>
      </c>
      <c r="U53" s="7">
        <v>7</v>
      </c>
      <c r="V53" s="7">
        <v>-14</v>
      </c>
      <c r="W53" s="7" t="s">
        <v>9</v>
      </c>
      <c r="X53" s="7" t="s">
        <v>9</v>
      </c>
      <c r="Y53" s="7">
        <v>34</v>
      </c>
      <c r="Z53" s="7">
        <v>19</v>
      </c>
      <c r="AA53" s="7">
        <v>13</v>
      </c>
      <c r="AB53" s="7">
        <v>0</v>
      </c>
      <c r="AC53" s="7">
        <v>6</v>
      </c>
      <c r="AE53">
        <f t="shared" si="0"/>
        <v>0</v>
      </c>
      <c r="AF53">
        <f t="shared" si="1"/>
        <v>18</v>
      </c>
      <c r="AG53">
        <f t="shared" si="2"/>
        <v>1</v>
      </c>
      <c r="AH53">
        <f t="shared" si="3"/>
        <v>0</v>
      </c>
      <c r="AI53">
        <f t="shared" si="9"/>
        <v>19</v>
      </c>
      <c r="AK53" t="s">
        <v>82</v>
      </c>
      <c r="AL53" s="43">
        <f t="shared" si="10"/>
        <v>18</v>
      </c>
      <c r="AM53" s="43">
        <f t="shared" si="11"/>
        <v>1</v>
      </c>
      <c r="AN53" s="43">
        <f t="shared" si="12"/>
        <v>0</v>
      </c>
      <c r="AO53" s="43">
        <f t="shared" si="13"/>
        <v>0</v>
      </c>
    </row>
    <row r="54" spans="1:41" x14ac:dyDescent="0.25">
      <c r="A54" s="7" t="s">
        <v>159</v>
      </c>
      <c r="B54" s="7" t="s">
        <v>888</v>
      </c>
      <c r="C54" s="7" t="s">
        <v>873</v>
      </c>
      <c r="D54" s="7">
        <v>5</v>
      </c>
      <c r="E54" s="7">
        <v>-2</v>
      </c>
      <c r="F54" s="7">
        <v>20</v>
      </c>
      <c r="G54" s="7">
        <v>21</v>
      </c>
      <c r="H54" s="7">
        <v>-2</v>
      </c>
      <c r="I54" s="7">
        <v>-3</v>
      </c>
      <c r="J54" s="7" t="s">
        <v>9</v>
      </c>
      <c r="K54" s="7">
        <v>-10</v>
      </c>
      <c r="L54" s="7">
        <v>-8</v>
      </c>
      <c r="M54" s="7" t="s">
        <v>9</v>
      </c>
      <c r="N54" s="7">
        <v>2</v>
      </c>
      <c r="O54" s="7">
        <v>2</v>
      </c>
      <c r="P54" s="7">
        <v>5</v>
      </c>
      <c r="Q54" s="7">
        <v>-18</v>
      </c>
      <c r="R54" s="7">
        <v>-16</v>
      </c>
      <c r="S54" s="7" t="s">
        <v>9</v>
      </c>
      <c r="T54" s="7" t="s">
        <v>9</v>
      </c>
      <c r="U54" s="7">
        <v>3</v>
      </c>
      <c r="V54" s="7" t="s">
        <v>9</v>
      </c>
      <c r="W54" s="7">
        <v>-17</v>
      </c>
      <c r="X54" s="7" t="s">
        <v>9</v>
      </c>
      <c r="Y54" s="7">
        <v>-18</v>
      </c>
      <c r="Z54" s="7">
        <v>15</v>
      </c>
      <c r="AA54" s="7">
        <v>7</v>
      </c>
      <c r="AB54" s="7">
        <v>0</v>
      </c>
      <c r="AC54" s="7">
        <v>8</v>
      </c>
      <c r="AE54">
        <f t="shared" si="0"/>
        <v>7</v>
      </c>
      <c r="AF54">
        <f t="shared" si="1"/>
        <v>8</v>
      </c>
      <c r="AG54">
        <f t="shared" si="2"/>
        <v>0</v>
      </c>
      <c r="AH54">
        <f t="shared" si="3"/>
        <v>0</v>
      </c>
      <c r="AI54">
        <f t="shared" si="9"/>
        <v>15</v>
      </c>
      <c r="AK54" t="s">
        <v>873</v>
      </c>
      <c r="AL54" s="43">
        <f t="shared" si="10"/>
        <v>1</v>
      </c>
      <c r="AM54" s="43">
        <f t="shared" si="11"/>
        <v>14</v>
      </c>
      <c r="AN54" s="43">
        <f t="shared" si="12"/>
        <v>0</v>
      </c>
      <c r="AO54" s="43">
        <f t="shared" si="13"/>
        <v>0</v>
      </c>
    </row>
    <row r="55" spans="1:41" x14ac:dyDescent="0.25">
      <c r="A55" s="7" t="s">
        <v>650</v>
      </c>
      <c r="B55" s="7" t="s">
        <v>651</v>
      </c>
      <c r="C55" s="7" t="s">
        <v>603</v>
      </c>
      <c r="D55" s="7">
        <v>-5</v>
      </c>
      <c r="E55" s="7">
        <v>-2</v>
      </c>
      <c r="F55" s="7" t="s">
        <v>9</v>
      </c>
      <c r="G55" s="7">
        <v>-4</v>
      </c>
      <c r="H55" s="7" t="s">
        <v>9</v>
      </c>
      <c r="I55" s="7">
        <v>3</v>
      </c>
      <c r="J55" s="7">
        <v>10</v>
      </c>
      <c r="K55" s="7" t="s">
        <v>9</v>
      </c>
      <c r="L55" s="7" t="s">
        <v>9</v>
      </c>
      <c r="M55" s="7">
        <v>8</v>
      </c>
      <c r="N55" s="7">
        <v>3</v>
      </c>
      <c r="O55" s="7" t="s">
        <v>9</v>
      </c>
      <c r="P55" s="7">
        <v>16</v>
      </c>
      <c r="Q55" s="7" t="s">
        <v>9</v>
      </c>
      <c r="R55" s="7">
        <v>-4</v>
      </c>
      <c r="S55" s="7" t="s">
        <v>9</v>
      </c>
      <c r="T55" s="7">
        <v>-2</v>
      </c>
      <c r="U55" s="7">
        <v>-6</v>
      </c>
      <c r="V55" s="7">
        <v>6</v>
      </c>
      <c r="W55" s="7">
        <v>13</v>
      </c>
      <c r="X55" s="7" t="s">
        <v>9</v>
      </c>
      <c r="Y55" s="7">
        <v>36</v>
      </c>
      <c r="Z55" s="7">
        <v>13</v>
      </c>
      <c r="AA55" s="7">
        <v>7</v>
      </c>
      <c r="AB55" s="7">
        <v>0</v>
      </c>
      <c r="AC55" s="7">
        <v>6</v>
      </c>
      <c r="AE55">
        <f t="shared" si="0"/>
        <v>3</v>
      </c>
      <c r="AF55">
        <f t="shared" si="1"/>
        <v>5</v>
      </c>
      <c r="AG55">
        <f t="shared" si="2"/>
        <v>5</v>
      </c>
      <c r="AH55">
        <f t="shared" si="3"/>
        <v>0</v>
      </c>
      <c r="AI55">
        <f t="shared" si="9"/>
        <v>13</v>
      </c>
      <c r="AK55" t="s">
        <v>603</v>
      </c>
      <c r="AL55" s="43">
        <f t="shared" si="10"/>
        <v>0</v>
      </c>
      <c r="AM55" s="43">
        <f t="shared" si="11"/>
        <v>11</v>
      </c>
      <c r="AN55" s="43">
        <f t="shared" si="12"/>
        <v>2</v>
      </c>
      <c r="AO55" s="43">
        <f t="shared" si="13"/>
        <v>0</v>
      </c>
    </row>
    <row r="56" spans="1:41" x14ac:dyDescent="0.25">
      <c r="A56" s="7" t="s">
        <v>686</v>
      </c>
      <c r="B56" s="7" t="s">
        <v>310</v>
      </c>
      <c r="C56" s="7" t="s">
        <v>707</v>
      </c>
      <c r="D56" s="7">
        <v>-1</v>
      </c>
      <c r="E56" s="7">
        <v>-2</v>
      </c>
      <c r="F56" s="7" t="s">
        <v>9</v>
      </c>
      <c r="G56" s="7" t="s">
        <v>9</v>
      </c>
      <c r="H56" s="7">
        <v>28</v>
      </c>
      <c r="I56" s="7">
        <v>-2</v>
      </c>
      <c r="J56" s="7" t="s">
        <v>9</v>
      </c>
      <c r="K56" s="7">
        <v>-1</v>
      </c>
      <c r="L56" s="7">
        <v>6</v>
      </c>
      <c r="M56" s="7">
        <v>0</v>
      </c>
      <c r="N56" s="7" t="s">
        <v>9</v>
      </c>
      <c r="O56" s="7">
        <v>20</v>
      </c>
      <c r="P56" s="7">
        <v>5</v>
      </c>
      <c r="Q56" s="7" t="s">
        <v>9</v>
      </c>
      <c r="R56" s="7">
        <v>-12</v>
      </c>
      <c r="S56" s="7" t="s">
        <v>9</v>
      </c>
      <c r="T56" s="7" t="s">
        <v>9</v>
      </c>
      <c r="U56" s="7">
        <v>-23</v>
      </c>
      <c r="V56" s="7" t="s">
        <v>9</v>
      </c>
      <c r="W56" s="7" t="s">
        <v>9</v>
      </c>
      <c r="X56" s="7" t="s">
        <v>9</v>
      </c>
      <c r="Y56" s="7">
        <v>18</v>
      </c>
      <c r="Z56" s="7">
        <v>11</v>
      </c>
      <c r="AA56" s="7">
        <v>4</v>
      </c>
      <c r="AB56" s="7">
        <v>1</v>
      </c>
      <c r="AC56" s="7">
        <v>6</v>
      </c>
      <c r="AE56">
        <f t="shared" si="0"/>
        <v>0</v>
      </c>
      <c r="AF56">
        <f t="shared" si="1"/>
        <v>1</v>
      </c>
      <c r="AG56">
        <f t="shared" si="2"/>
        <v>4</v>
      </c>
      <c r="AH56">
        <f t="shared" si="3"/>
        <v>6</v>
      </c>
      <c r="AI56">
        <f t="shared" si="9"/>
        <v>11</v>
      </c>
      <c r="AK56" t="s">
        <v>707</v>
      </c>
      <c r="AL56" s="43">
        <f t="shared" si="10"/>
        <v>4</v>
      </c>
      <c r="AM56" s="43">
        <f t="shared" si="11"/>
        <v>3</v>
      </c>
      <c r="AN56" s="43">
        <f t="shared" si="12"/>
        <v>4</v>
      </c>
      <c r="AO56" s="43">
        <f t="shared" si="13"/>
        <v>0</v>
      </c>
    </row>
    <row r="57" spans="1:41" x14ac:dyDescent="0.25">
      <c r="A57" s="7" t="s">
        <v>177</v>
      </c>
      <c r="B57" s="7" t="s">
        <v>976</v>
      </c>
      <c r="C57" s="7" t="s">
        <v>977</v>
      </c>
      <c r="D57" s="7">
        <v>5</v>
      </c>
      <c r="E57" s="7">
        <v>-17</v>
      </c>
      <c r="F57" s="7">
        <v>-4</v>
      </c>
      <c r="G57" s="7">
        <v>10</v>
      </c>
      <c r="H57" s="7" t="s">
        <v>9</v>
      </c>
      <c r="I57" s="7" t="s">
        <v>9</v>
      </c>
      <c r="J57" s="7">
        <v>11</v>
      </c>
      <c r="K57" s="7">
        <v>0</v>
      </c>
      <c r="L57" s="7">
        <v>-3</v>
      </c>
      <c r="M57" s="7">
        <v>-9</v>
      </c>
      <c r="N57" s="7">
        <v>-1</v>
      </c>
      <c r="O57" s="7">
        <v>-10</v>
      </c>
      <c r="P57" s="7">
        <v>-7</v>
      </c>
      <c r="Q57" s="7">
        <v>5</v>
      </c>
      <c r="R57" s="7">
        <v>9</v>
      </c>
      <c r="S57" s="7">
        <v>-11</v>
      </c>
      <c r="T57" s="7">
        <v>2</v>
      </c>
      <c r="U57" s="7">
        <v>-2</v>
      </c>
      <c r="V57" s="7" t="s">
        <v>9</v>
      </c>
      <c r="W57" s="7" t="s">
        <v>9</v>
      </c>
      <c r="X57" s="7" t="s">
        <v>9</v>
      </c>
      <c r="Y57" s="7">
        <v>-22</v>
      </c>
      <c r="Z57" s="7">
        <v>16</v>
      </c>
      <c r="AA57" s="7">
        <v>6</v>
      </c>
      <c r="AB57" s="7">
        <v>1</v>
      </c>
      <c r="AC57" s="7">
        <v>9</v>
      </c>
      <c r="AE57">
        <f t="shared" si="0"/>
        <v>13</v>
      </c>
      <c r="AF57">
        <f t="shared" si="1"/>
        <v>2</v>
      </c>
      <c r="AG57">
        <f t="shared" si="2"/>
        <v>0</v>
      </c>
      <c r="AH57">
        <f t="shared" si="3"/>
        <v>1</v>
      </c>
      <c r="AI57">
        <f t="shared" si="9"/>
        <v>16</v>
      </c>
      <c r="AK57" t="s">
        <v>977</v>
      </c>
      <c r="AL57" s="43">
        <f t="shared" si="10"/>
        <v>0</v>
      </c>
      <c r="AM57" s="43">
        <f t="shared" si="11"/>
        <v>0</v>
      </c>
      <c r="AN57" s="43">
        <f t="shared" si="12"/>
        <v>0</v>
      </c>
      <c r="AO57" s="43">
        <f t="shared" si="13"/>
        <v>16</v>
      </c>
    </row>
    <row r="58" spans="1:41" x14ac:dyDescent="0.25">
      <c r="A58" s="7" t="s">
        <v>891</v>
      </c>
      <c r="B58" s="7" t="s">
        <v>892</v>
      </c>
      <c r="C58" s="7" t="s">
        <v>876</v>
      </c>
      <c r="D58" s="7">
        <v>5</v>
      </c>
      <c r="E58" s="7">
        <v>-17</v>
      </c>
      <c r="F58" s="7">
        <v>8</v>
      </c>
      <c r="G58" s="7">
        <v>-3</v>
      </c>
      <c r="H58" s="7" t="s">
        <v>9</v>
      </c>
      <c r="I58" s="7" t="s">
        <v>9</v>
      </c>
      <c r="J58" s="7">
        <v>9</v>
      </c>
      <c r="K58" s="7">
        <v>9</v>
      </c>
      <c r="L58" s="7">
        <v>-9</v>
      </c>
      <c r="M58" s="7" t="s">
        <v>9</v>
      </c>
      <c r="N58" s="7">
        <v>15</v>
      </c>
      <c r="O58" s="7">
        <v>-10</v>
      </c>
      <c r="P58" s="7">
        <v>8</v>
      </c>
      <c r="Q58" s="7">
        <v>14</v>
      </c>
      <c r="R58" s="7">
        <v>-8</v>
      </c>
      <c r="S58" s="7" t="s">
        <v>9</v>
      </c>
      <c r="T58" s="7" t="s">
        <v>9</v>
      </c>
      <c r="U58" s="7" t="s">
        <v>9</v>
      </c>
      <c r="V58" s="7" t="s">
        <v>9</v>
      </c>
      <c r="W58" s="7" t="s">
        <v>9</v>
      </c>
      <c r="X58" s="7" t="s">
        <v>9</v>
      </c>
      <c r="Y58" s="7">
        <v>21</v>
      </c>
      <c r="Z58" s="7">
        <v>12</v>
      </c>
      <c r="AA58" s="7">
        <v>7</v>
      </c>
      <c r="AB58" s="7">
        <v>0</v>
      </c>
      <c r="AC58" s="7">
        <v>5</v>
      </c>
      <c r="AE58">
        <f t="shared" si="0"/>
        <v>0</v>
      </c>
      <c r="AF58">
        <f t="shared" si="1"/>
        <v>9</v>
      </c>
      <c r="AG58">
        <f t="shared" si="2"/>
        <v>3</v>
      </c>
      <c r="AH58">
        <f t="shared" si="3"/>
        <v>0</v>
      </c>
      <c r="AI58">
        <f t="shared" si="9"/>
        <v>12</v>
      </c>
      <c r="AK58" t="s">
        <v>876</v>
      </c>
      <c r="AL58" s="43">
        <f t="shared" si="10"/>
        <v>0</v>
      </c>
      <c r="AM58" s="43">
        <f t="shared" si="11"/>
        <v>0</v>
      </c>
      <c r="AN58" s="43">
        <f t="shared" si="12"/>
        <v>0</v>
      </c>
      <c r="AO58" s="43">
        <f t="shared" si="13"/>
        <v>12</v>
      </c>
    </row>
    <row r="59" spans="1:41" x14ac:dyDescent="0.25">
      <c r="A59" s="7" t="s">
        <v>129</v>
      </c>
      <c r="B59" s="7" t="s">
        <v>537</v>
      </c>
      <c r="C59" s="7" t="s">
        <v>497</v>
      </c>
      <c r="D59" s="7" t="s">
        <v>9</v>
      </c>
      <c r="E59" s="7" t="s">
        <v>9</v>
      </c>
      <c r="F59" s="7" t="s">
        <v>9</v>
      </c>
      <c r="G59" s="7" t="s">
        <v>9</v>
      </c>
      <c r="H59" s="7" t="s">
        <v>9</v>
      </c>
      <c r="I59" s="7" t="s">
        <v>9</v>
      </c>
      <c r="J59" s="7" t="s">
        <v>9</v>
      </c>
      <c r="K59" s="7">
        <v>7</v>
      </c>
      <c r="L59" s="7" t="s">
        <v>9</v>
      </c>
      <c r="M59" s="7">
        <v>-1</v>
      </c>
      <c r="N59" s="7" t="s">
        <v>9</v>
      </c>
      <c r="O59" s="7">
        <v>1</v>
      </c>
      <c r="P59" s="7" t="s">
        <v>9</v>
      </c>
      <c r="Q59" s="7">
        <v>4</v>
      </c>
      <c r="R59" s="7" t="s">
        <v>9</v>
      </c>
      <c r="S59" s="7">
        <v>-3</v>
      </c>
      <c r="T59" s="7" t="s">
        <v>9</v>
      </c>
      <c r="U59" s="7">
        <v>-17</v>
      </c>
      <c r="V59" s="7" t="s">
        <v>9</v>
      </c>
      <c r="W59" s="7" t="s">
        <v>9</v>
      </c>
      <c r="X59" s="7" t="s">
        <v>9</v>
      </c>
      <c r="Y59" s="7">
        <v>-9</v>
      </c>
      <c r="Z59" s="7">
        <v>6</v>
      </c>
      <c r="AA59" s="7">
        <v>3</v>
      </c>
      <c r="AB59" s="7">
        <v>0</v>
      </c>
      <c r="AC59" s="7">
        <v>3</v>
      </c>
      <c r="AE59">
        <f t="shared" si="0"/>
        <v>0</v>
      </c>
      <c r="AF59">
        <f t="shared" si="1"/>
        <v>1</v>
      </c>
      <c r="AG59">
        <f t="shared" si="2"/>
        <v>4</v>
      </c>
      <c r="AH59">
        <f t="shared" si="3"/>
        <v>1</v>
      </c>
      <c r="AI59">
        <f t="shared" si="9"/>
        <v>6</v>
      </c>
      <c r="AK59" t="s">
        <v>497</v>
      </c>
      <c r="AL59" s="43">
        <f t="shared" si="10"/>
        <v>0</v>
      </c>
      <c r="AM59" s="43">
        <f t="shared" si="11"/>
        <v>1</v>
      </c>
      <c r="AN59" s="43">
        <f t="shared" si="12"/>
        <v>5</v>
      </c>
      <c r="AO59" s="43">
        <f t="shared" si="13"/>
        <v>0</v>
      </c>
    </row>
    <row r="60" spans="1:41" x14ac:dyDescent="0.25">
      <c r="A60" s="7" t="s">
        <v>578</v>
      </c>
      <c r="B60" s="7" t="s">
        <v>537</v>
      </c>
      <c r="C60" s="7" t="s">
        <v>606</v>
      </c>
      <c r="D60" s="7">
        <v>24</v>
      </c>
      <c r="E60" s="7">
        <v>40</v>
      </c>
      <c r="F60" s="7">
        <v>-1</v>
      </c>
      <c r="G60" s="7">
        <v>17</v>
      </c>
      <c r="H60" s="7">
        <v>3</v>
      </c>
      <c r="I60" s="7">
        <v>18</v>
      </c>
      <c r="J60" s="7">
        <v>-17</v>
      </c>
      <c r="K60" s="7">
        <v>9</v>
      </c>
      <c r="L60" s="7">
        <v>10</v>
      </c>
      <c r="M60" s="7">
        <v>-5</v>
      </c>
      <c r="N60" s="7">
        <v>21</v>
      </c>
      <c r="O60" s="7">
        <v>-19</v>
      </c>
      <c r="P60" s="7">
        <v>16</v>
      </c>
      <c r="Q60" s="7">
        <v>15</v>
      </c>
      <c r="R60" s="7">
        <v>14</v>
      </c>
      <c r="S60" s="7">
        <v>6</v>
      </c>
      <c r="T60" s="7">
        <v>-8</v>
      </c>
      <c r="U60" s="7">
        <v>11</v>
      </c>
      <c r="V60" s="7">
        <v>7</v>
      </c>
      <c r="W60" s="7" t="s">
        <v>9</v>
      </c>
      <c r="X60" s="7" t="s">
        <v>9</v>
      </c>
      <c r="Y60" s="7">
        <v>161</v>
      </c>
      <c r="Z60" s="7">
        <v>19</v>
      </c>
      <c r="AA60" s="7">
        <v>14</v>
      </c>
      <c r="AB60" s="7">
        <v>0</v>
      </c>
      <c r="AC60" s="7">
        <v>5</v>
      </c>
      <c r="AE60">
        <f t="shared" si="0"/>
        <v>19</v>
      </c>
      <c r="AF60">
        <f t="shared" si="1"/>
        <v>0</v>
      </c>
      <c r="AG60">
        <f t="shared" si="2"/>
        <v>0</v>
      </c>
      <c r="AH60">
        <f t="shared" si="3"/>
        <v>0</v>
      </c>
      <c r="AI60">
        <f t="shared" si="9"/>
        <v>19</v>
      </c>
      <c r="AK60" t="s">
        <v>606</v>
      </c>
      <c r="AL60" s="43">
        <f t="shared" si="10"/>
        <v>19</v>
      </c>
      <c r="AM60" s="43">
        <f t="shared" si="11"/>
        <v>0</v>
      </c>
      <c r="AN60" s="43">
        <f t="shared" si="12"/>
        <v>0</v>
      </c>
      <c r="AO60" s="43">
        <f t="shared" si="13"/>
        <v>0</v>
      </c>
    </row>
    <row r="61" spans="1:41" x14ac:dyDescent="0.25">
      <c r="A61" s="7" t="s">
        <v>89</v>
      </c>
      <c r="B61" s="7" t="s">
        <v>90</v>
      </c>
      <c r="C61" s="7" t="s">
        <v>91</v>
      </c>
      <c r="D61" s="7">
        <v>-2</v>
      </c>
      <c r="E61" s="7">
        <v>17</v>
      </c>
      <c r="F61" s="7">
        <v>8</v>
      </c>
      <c r="G61" s="7">
        <v>18</v>
      </c>
      <c r="H61" s="7">
        <v>-18</v>
      </c>
      <c r="I61" s="7">
        <v>-21</v>
      </c>
      <c r="J61" s="7">
        <v>12</v>
      </c>
      <c r="K61" s="7">
        <v>-4</v>
      </c>
      <c r="L61" s="7">
        <v>-8</v>
      </c>
      <c r="M61" s="7">
        <v>-3</v>
      </c>
      <c r="N61" s="7">
        <v>-1</v>
      </c>
      <c r="O61" s="7">
        <v>6</v>
      </c>
      <c r="P61" s="7">
        <v>16</v>
      </c>
      <c r="Q61" s="7">
        <v>19</v>
      </c>
      <c r="R61" s="7">
        <v>-20</v>
      </c>
      <c r="S61" s="7">
        <v>-15</v>
      </c>
      <c r="T61" s="7">
        <v>14</v>
      </c>
      <c r="U61" s="7">
        <v>-9</v>
      </c>
      <c r="V61" s="7" t="s">
        <v>9</v>
      </c>
      <c r="W61" s="7" t="s">
        <v>9</v>
      </c>
      <c r="X61" s="7" t="s">
        <v>9</v>
      </c>
      <c r="Y61" s="7">
        <v>9</v>
      </c>
      <c r="Z61" s="7">
        <v>18</v>
      </c>
      <c r="AA61" s="7">
        <v>8</v>
      </c>
      <c r="AB61" s="7">
        <v>0</v>
      </c>
      <c r="AC61" s="7">
        <v>10</v>
      </c>
      <c r="AE61">
        <f t="shared" si="0"/>
        <v>0</v>
      </c>
      <c r="AF61">
        <f t="shared" si="1"/>
        <v>0</v>
      </c>
      <c r="AG61">
        <f t="shared" si="2"/>
        <v>1</v>
      </c>
      <c r="AH61">
        <f t="shared" si="3"/>
        <v>17</v>
      </c>
      <c r="AI61">
        <f t="shared" si="9"/>
        <v>18</v>
      </c>
      <c r="AK61" t="s">
        <v>91</v>
      </c>
      <c r="AL61" s="43">
        <f t="shared" si="10"/>
        <v>0</v>
      </c>
      <c r="AM61" s="43">
        <f t="shared" si="11"/>
        <v>1</v>
      </c>
      <c r="AN61" s="43">
        <f t="shared" si="12"/>
        <v>17</v>
      </c>
      <c r="AO61" s="43">
        <f t="shared" si="13"/>
        <v>0</v>
      </c>
    </row>
    <row r="62" spans="1:41" x14ac:dyDescent="0.25">
      <c r="A62" s="7" t="s">
        <v>409</v>
      </c>
      <c r="B62" s="7" t="s">
        <v>978</v>
      </c>
      <c r="C62" s="7" t="s">
        <v>979</v>
      </c>
      <c r="D62" s="7" t="s">
        <v>9</v>
      </c>
      <c r="E62" s="7" t="s">
        <v>9</v>
      </c>
      <c r="F62" s="7" t="s">
        <v>9</v>
      </c>
      <c r="G62" s="7" t="s">
        <v>9</v>
      </c>
      <c r="H62" s="7" t="s">
        <v>9</v>
      </c>
      <c r="I62" s="7" t="s">
        <v>9</v>
      </c>
      <c r="J62" s="7" t="s">
        <v>9</v>
      </c>
      <c r="K62" s="7" t="s">
        <v>9</v>
      </c>
      <c r="L62" s="7" t="s">
        <v>9</v>
      </c>
      <c r="M62" s="7" t="s">
        <v>9</v>
      </c>
      <c r="N62" s="7" t="s">
        <v>9</v>
      </c>
      <c r="O62" s="7">
        <v>11</v>
      </c>
      <c r="P62" s="7">
        <v>-12</v>
      </c>
      <c r="Q62" s="7" t="s">
        <v>9</v>
      </c>
      <c r="R62" s="7" t="s">
        <v>9</v>
      </c>
      <c r="S62" s="7">
        <v>2</v>
      </c>
      <c r="T62" s="7" t="s">
        <v>9</v>
      </c>
      <c r="U62" s="7" t="s">
        <v>9</v>
      </c>
      <c r="V62" s="7" t="s">
        <v>9</v>
      </c>
      <c r="W62" s="7" t="s">
        <v>9</v>
      </c>
      <c r="X62" s="7" t="s">
        <v>9</v>
      </c>
      <c r="Y62" s="7">
        <v>1</v>
      </c>
      <c r="Z62" s="7">
        <v>3</v>
      </c>
      <c r="AA62" s="7">
        <v>2</v>
      </c>
      <c r="AB62" s="7">
        <v>0</v>
      </c>
      <c r="AC62" s="7">
        <v>1</v>
      </c>
      <c r="AE62">
        <f t="shared" si="0"/>
        <v>0</v>
      </c>
      <c r="AF62">
        <f t="shared" si="1"/>
        <v>0</v>
      </c>
      <c r="AG62">
        <f t="shared" si="2"/>
        <v>3</v>
      </c>
      <c r="AH62">
        <f t="shared" si="3"/>
        <v>0</v>
      </c>
      <c r="AI62">
        <f t="shared" si="9"/>
        <v>3</v>
      </c>
      <c r="AK62" t="s">
        <v>979</v>
      </c>
      <c r="AL62" s="43">
        <f t="shared" si="10"/>
        <v>0</v>
      </c>
      <c r="AM62" s="43">
        <f t="shared" si="11"/>
        <v>0</v>
      </c>
      <c r="AN62" s="43">
        <f t="shared" si="12"/>
        <v>0</v>
      </c>
      <c r="AO62" s="43">
        <f t="shared" si="13"/>
        <v>3</v>
      </c>
    </row>
    <row r="63" spans="1:41" x14ac:dyDescent="0.25">
      <c r="A63" s="7" t="s">
        <v>580</v>
      </c>
      <c r="B63" s="7" t="s">
        <v>581</v>
      </c>
      <c r="C63" s="7" t="s">
        <v>559</v>
      </c>
      <c r="D63" s="7">
        <v>4</v>
      </c>
      <c r="E63" s="7">
        <v>5</v>
      </c>
      <c r="F63" s="7">
        <v>8</v>
      </c>
      <c r="G63" s="7">
        <v>7</v>
      </c>
      <c r="H63" s="7">
        <v>-8</v>
      </c>
      <c r="I63" s="7">
        <v>-2</v>
      </c>
      <c r="J63" s="7">
        <v>10</v>
      </c>
      <c r="K63" s="7">
        <v>4</v>
      </c>
      <c r="L63" s="7">
        <v>-1</v>
      </c>
      <c r="M63" s="7">
        <v>8</v>
      </c>
      <c r="N63" s="7">
        <v>3</v>
      </c>
      <c r="O63" s="7">
        <v>14</v>
      </c>
      <c r="P63" s="7">
        <v>20</v>
      </c>
      <c r="Q63" s="7">
        <v>4</v>
      </c>
      <c r="R63" s="7">
        <v>-4</v>
      </c>
      <c r="S63" s="7">
        <v>-2</v>
      </c>
      <c r="T63" s="7">
        <v>-2</v>
      </c>
      <c r="U63" s="7">
        <v>3</v>
      </c>
      <c r="V63" s="7">
        <v>6</v>
      </c>
      <c r="W63" s="7">
        <v>0</v>
      </c>
      <c r="X63" s="7" t="s">
        <v>9</v>
      </c>
      <c r="Y63" s="7">
        <v>77</v>
      </c>
      <c r="Z63" s="7">
        <v>20</v>
      </c>
      <c r="AA63" s="7">
        <v>13</v>
      </c>
      <c r="AB63" s="7">
        <v>1</v>
      </c>
      <c r="AC63" s="7">
        <v>6</v>
      </c>
      <c r="AE63">
        <f t="shared" si="0"/>
        <v>0</v>
      </c>
      <c r="AF63">
        <f t="shared" si="1"/>
        <v>4</v>
      </c>
      <c r="AG63">
        <f t="shared" si="2"/>
        <v>15</v>
      </c>
      <c r="AH63">
        <f t="shared" si="3"/>
        <v>1</v>
      </c>
      <c r="AI63">
        <f t="shared" si="9"/>
        <v>20</v>
      </c>
      <c r="AK63" t="s">
        <v>559</v>
      </c>
      <c r="AL63" s="43">
        <f t="shared" si="10"/>
        <v>0</v>
      </c>
      <c r="AM63" s="43">
        <f t="shared" si="11"/>
        <v>20</v>
      </c>
      <c r="AN63" s="43">
        <f t="shared" si="12"/>
        <v>0</v>
      </c>
      <c r="AO63" s="43">
        <f t="shared" si="13"/>
        <v>0</v>
      </c>
    </row>
    <row r="64" spans="1:41" x14ac:dyDescent="0.25">
      <c r="A64" s="7" t="s">
        <v>832</v>
      </c>
      <c r="B64" s="7" t="s">
        <v>904</v>
      </c>
      <c r="C64" s="7" t="s">
        <v>905</v>
      </c>
      <c r="D64" s="7" t="s">
        <v>9</v>
      </c>
      <c r="E64" s="7" t="s">
        <v>9</v>
      </c>
      <c r="F64" s="7">
        <v>4</v>
      </c>
      <c r="G64" s="7">
        <v>1</v>
      </c>
      <c r="H64" s="7" t="s">
        <v>9</v>
      </c>
      <c r="I64" s="7" t="s">
        <v>9</v>
      </c>
      <c r="J64" s="7" t="s">
        <v>9</v>
      </c>
      <c r="K64" s="7" t="s">
        <v>9</v>
      </c>
      <c r="L64" s="7" t="s">
        <v>9</v>
      </c>
      <c r="M64" s="7" t="s">
        <v>9</v>
      </c>
      <c r="N64" s="7">
        <v>-5</v>
      </c>
      <c r="O64" s="7" t="s">
        <v>9</v>
      </c>
      <c r="P64" s="7">
        <v>-12</v>
      </c>
      <c r="Q64" s="7">
        <v>2</v>
      </c>
      <c r="R64" s="7">
        <v>-14</v>
      </c>
      <c r="S64" s="7" t="s">
        <v>9</v>
      </c>
      <c r="T64" s="7">
        <v>5</v>
      </c>
      <c r="U64" s="7" t="s">
        <v>9</v>
      </c>
      <c r="V64" s="7" t="s">
        <v>9</v>
      </c>
      <c r="W64" s="7" t="s">
        <v>9</v>
      </c>
      <c r="X64" s="7" t="s">
        <v>9</v>
      </c>
      <c r="Y64" s="7">
        <v>-19</v>
      </c>
      <c r="Z64" s="7">
        <v>7</v>
      </c>
      <c r="AA64" s="7">
        <v>4</v>
      </c>
      <c r="AB64" s="7">
        <v>0</v>
      </c>
      <c r="AC64" s="7">
        <v>3</v>
      </c>
      <c r="AE64">
        <f t="shared" si="0"/>
        <v>7</v>
      </c>
      <c r="AF64">
        <f t="shared" si="1"/>
        <v>0</v>
      </c>
      <c r="AG64">
        <f t="shared" si="2"/>
        <v>0</v>
      </c>
      <c r="AH64">
        <f t="shared" si="3"/>
        <v>0</v>
      </c>
      <c r="AI64">
        <f t="shared" si="9"/>
        <v>7</v>
      </c>
      <c r="AK64" t="s">
        <v>905</v>
      </c>
      <c r="AL64" s="43">
        <f t="shared" si="10"/>
        <v>0</v>
      </c>
      <c r="AM64" s="43">
        <f t="shared" si="11"/>
        <v>0</v>
      </c>
      <c r="AN64" s="43">
        <f t="shared" si="12"/>
        <v>0</v>
      </c>
      <c r="AO64" s="43">
        <f t="shared" si="13"/>
        <v>7</v>
      </c>
    </row>
    <row r="65" spans="1:41" x14ac:dyDescent="0.25">
      <c r="A65" s="7" t="s">
        <v>779</v>
      </c>
      <c r="B65" s="7" t="s">
        <v>750</v>
      </c>
      <c r="C65" s="7" t="s">
        <v>763</v>
      </c>
      <c r="D65" s="7">
        <v>5</v>
      </c>
      <c r="E65" s="7" t="s">
        <v>9</v>
      </c>
      <c r="F65" s="7">
        <v>-4</v>
      </c>
      <c r="G65" s="7">
        <v>-13</v>
      </c>
      <c r="H65" s="7" t="s">
        <v>9</v>
      </c>
      <c r="I65" s="7">
        <v>-22</v>
      </c>
      <c r="J65" s="7">
        <v>-11</v>
      </c>
      <c r="K65" s="7">
        <v>0</v>
      </c>
      <c r="L65" s="7">
        <v>-3</v>
      </c>
      <c r="M65" s="7">
        <v>-9</v>
      </c>
      <c r="N65" s="7">
        <v>-1</v>
      </c>
      <c r="O65" s="7">
        <v>-5</v>
      </c>
      <c r="P65" s="7">
        <v>-13</v>
      </c>
      <c r="Q65" s="7">
        <v>5</v>
      </c>
      <c r="R65" s="7">
        <v>9</v>
      </c>
      <c r="S65" s="7">
        <v>-11</v>
      </c>
      <c r="T65" s="7">
        <v>2</v>
      </c>
      <c r="U65" s="7">
        <v>-2</v>
      </c>
      <c r="V65" s="7" t="s">
        <v>9</v>
      </c>
      <c r="W65" s="7" t="s">
        <v>9</v>
      </c>
      <c r="X65" s="7" t="s">
        <v>9</v>
      </c>
      <c r="Y65" s="7">
        <v>-73</v>
      </c>
      <c r="Z65" s="7">
        <v>16</v>
      </c>
      <c r="AA65" s="7">
        <v>4</v>
      </c>
      <c r="AB65" s="7">
        <v>1</v>
      </c>
      <c r="AC65" s="7">
        <v>11</v>
      </c>
      <c r="AE65">
        <f t="shared" si="0"/>
        <v>0</v>
      </c>
      <c r="AF65">
        <f t="shared" si="1"/>
        <v>2</v>
      </c>
      <c r="AG65">
        <f t="shared" si="2"/>
        <v>0</v>
      </c>
      <c r="AH65">
        <f t="shared" si="3"/>
        <v>14</v>
      </c>
      <c r="AI65">
        <f t="shared" si="9"/>
        <v>16</v>
      </c>
      <c r="AK65" t="s">
        <v>763</v>
      </c>
      <c r="AL65" s="43">
        <f t="shared" si="10"/>
        <v>0</v>
      </c>
      <c r="AM65" s="43">
        <f t="shared" si="11"/>
        <v>0</v>
      </c>
      <c r="AN65" s="43">
        <f t="shared" si="12"/>
        <v>2</v>
      </c>
      <c r="AO65" s="43">
        <f t="shared" si="13"/>
        <v>15</v>
      </c>
    </row>
    <row r="66" spans="1:41" x14ac:dyDescent="0.25">
      <c r="A66" s="7" t="s">
        <v>751</v>
      </c>
      <c r="B66" s="7" t="s">
        <v>750</v>
      </c>
      <c r="C66" s="7" t="s">
        <v>733</v>
      </c>
      <c r="D66" s="7">
        <v>-1</v>
      </c>
      <c r="E66" s="7" t="s">
        <v>9</v>
      </c>
      <c r="F66" s="7">
        <v>-4</v>
      </c>
      <c r="G66" s="7">
        <v>-13</v>
      </c>
      <c r="H66" s="7" t="s">
        <v>9</v>
      </c>
      <c r="I66" s="7" t="s">
        <v>9</v>
      </c>
      <c r="J66" s="7">
        <v>0</v>
      </c>
      <c r="K66" s="7">
        <v>0</v>
      </c>
      <c r="L66" s="7">
        <v>-3</v>
      </c>
      <c r="M66" s="7">
        <v>-9</v>
      </c>
      <c r="N66" s="7">
        <v>-1</v>
      </c>
      <c r="O66" s="7">
        <v>-5</v>
      </c>
      <c r="P66" s="7">
        <v>-13</v>
      </c>
      <c r="Q66" s="7">
        <v>5</v>
      </c>
      <c r="R66" s="7">
        <v>9</v>
      </c>
      <c r="S66" s="7">
        <v>-11</v>
      </c>
      <c r="T66" s="7">
        <v>2</v>
      </c>
      <c r="U66" s="7">
        <v>-2</v>
      </c>
      <c r="V66" s="7" t="s">
        <v>9</v>
      </c>
      <c r="W66" s="7" t="s">
        <v>9</v>
      </c>
      <c r="X66" s="7" t="s">
        <v>9</v>
      </c>
      <c r="Y66" s="7">
        <v>-46</v>
      </c>
      <c r="Z66" s="7">
        <v>15</v>
      </c>
      <c r="AA66" s="7">
        <v>3</v>
      </c>
      <c r="AB66" s="7">
        <v>2</v>
      </c>
      <c r="AC66" s="7">
        <v>10</v>
      </c>
      <c r="AE66">
        <f t="shared" ref="AE66:AE102" si="14">IF(ISERROR(VLOOKUP($C66,$A$114:$C$190,3,FALSE)=1),0,IF(VLOOKUP($C66,$A$114:$C$190,3,FALSE)=1,1,0))+IF(ISERROR(VLOOKUP($C66,$D$114:$F$190,3,FALSE)=1),0,IF(VLOOKUP($C66,$D$114:$F$190,3,FALSE)=1,1,0))+IF(ISERROR(VLOOKUP($C66,$G$114:$I$190,3,FALSE)=1),0,IF(VLOOKUP($C66,$G$114:$I$190,3,FALSE)=1,1,0))+IF(ISERROR(VLOOKUP($C66,$J$114:$L$190,3,FALSE)=1),0,IF(VLOOKUP($C66,$J$114:$L$190,3,FALSE)=1,1,0))+IF(ISERROR(VLOOKUP($C66,$M$114:$O$190,3,FALSE)=1),0,IF(VLOOKUP($C66,$M$114:$O$190,3,FALSE)=1,1,0))+IF(ISERROR(VLOOKUP($C66,$P$114:$R$190,3,FALSE)=1),0,IF(VLOOKUP($C66,$P$114:$R$190,3,FALSE)=1,1,0))+IF(ISERROR(VLOOKUP($C66,$S$114:$U$190,3,FALSE)=1),0,IF(VLOOKUP($C66,$S$114:$U$190,3,FALSE)=1,1,0))+IF(ISERROR(VLOOKUP($C66,$V$114:$X$190,3,FALSE)=1),0,IF(VLOOKUP($C66,$V$114:$X$190,3,FALSE)=1,1,0))+IF(ISERROR(VLOOKUP($C66,$Y$114:$AA$190,3,FALSE)=1),0,IF(VLOOKUP($C66,$Y$114:$AA$190,3,FALSE)=1,1,0))+IF(ISERROR(VLOOKUP($C66,$AB$114:$AD$190,3,FALSE)=1),0,IF(VLOOKUP($C66,$AB$114:$AD$190,3,FALSE)=1,1,0))+IF(ISERROR(VLOOKUP($C66,$AE$114:$AG$190,3,FALSE)=1),0,IF(VLOOKUP($C66,$AE$114:$AG$190,3,FALSE)=1,1,0))+IF(ISERROR(VLOOKUP($C66,$AH$114:$AJ$190,3,FALSE)=1),0,IF(VLOOKUP($C66,$AH$114:$AJ$190,3,FALSE)=1,1,0))+IF(ISERROR(VLOOKUP($C66,$AK$114:$AM$190,3,FALSE)=1),0,IF(VLOOKUP($C66,$AK$114:$AM$190,3,FALSE)=1,1,0))+IF(ISERROR(VLOOKUP($C66,$AN$114:$AP$190,3,FALSE)=1),0,IF(VLOOKUP($C66,$AN$114:$AP$190,3,FALSE)=1,1,0))+IF(ISERROR(VLOOKUP($C66,$AQ$114:$AS$190,3,FALSE)=1),0,IF(VLOOKUP($C66,$AQ$114:$AS$190,3,FALSE)=1,1,0))+IF(ISERROR(VLOOKUP($C66,$AT$114:$AV$190,3,FALSE)=1),0,IF(VLOOKUP($C66,$AT$114:$AV$190,3,FALSE)=1,1,0))+IF(ISERROR(VLOOKUP($C66,$AW$114:$AY$190,3,FALSE)=1),0,IF(VLOOKUP($C66,$AW$114:$AY$190,3,FALSE)=1,1,0))+IF(ISERROR(VLOOKUP($C66,$AZ$114:$BB$190,3,FALSE)=1),0,IF(VLOOKUP($C66,$AZ$114:$BB$190,3,FALSE)=1,1,0))+IF(ISERROR(VLOOKUP($C66,$BC$114:$BE$190,3,FALSE)=1),0,IF(VLOOKUP($C66,$BC$114:$BE$190,3,FALSE)=1,1,0))+IF(ISERROR(VLOOKUP($C66,$BF$114:$BH$190,3,FALSE)=1),0,IF(VLOOKUP($C66,$BF$114:$BH$190,3,FALSE)=1,1,0))+IF(ISERROR(VLOOKUP($C66,$BI$114:$BK$190,3,FALSE)=1),0,IF(VLOOKUP($C66,$BI$114:$BK$190,3,FALSE)=1,1,0))</f>
        <v>0</v>
      </c>
      <c r="AF66">
        <f t="shared" ref="AF66:AF102" si="15">IF(ISERROR(VLOOKUP($C66,$A$114:$C$190,3,FALSE)=2),0,IF(VLOOKUP($C66,$A$114:$C$190,3,FALSE)=2,1,0))+IF(ISERROR(VLOOKUP($C66,$D$114:$F$190,3,FALSE)=2),0,IF(VLOOKUP($C66,$D$114:$F$190,3,FALSE)=2,1,0))+IF(ISERROR(VLOOKUP($C66,$G$114:$I$190,3,FALSE)=2),0,IF(VLOOKUP($C66,$G$114:$I$190,3,FALSE)=2,1,0))+IF(ISERROR(VLOOKUP($C66,$J$114:$L$190,3,FALSE)=2),0,IF(VLOOKUP($C66,$J$114:$L$190,3,FALSE)=2,1,0))+IF(ISERROR(VLOOKUP($C66,$M$114:$O$190,3,FALSE)=2),0,IF(VLOOKUP($C66,$M$114:$O$190,3,FALSE)=2,1,0))+IF(ISERROR(VLOOKUP($C66,$P$114:$R$190,3,FALSE)=2),0,IF(VLOOKUP($C66,$P$114:$R$190,3,FALSE)=2,1,0))+IF(ISERROR(VLOOKUP($C66,$S$114:$U$190,3,FALSE)=2),0,IF(VLOOKUP($C66,$S$114:$U$190,3,FALSE)=2,1,0))+IF(ISERROR(VLOOKUP($C66,$V$114:$X$190,3,FALSE)=2),0,IF(VLOOKUP($C66,$V$114:$X$190,3,FALSE)=2,1,0))+IF(ISERROR(VLOOKUP($C66,$Y$114:$AA$190,3,FALSE)=2),0,IF(VLOOKUP($C66,$Y$114:$AA$190,3,FALSE)=2,1,0))+IF(ISERROR(VLOOKUP($C66,$AB$114:$AD$190,3,FALSE)=2),0,IF(VLOOKUP($C66,$AB$114:$AD$190,3,FALSE)=2,1,0))+IF(ISERROR(VLOOKUP($C66,$AE$114:$AG$190,3,FALSE)=2),0,IF(VLOOKUP($C66,$AE$114:$AG$190,3,FALSE)=2,1,0))+IF(ISERROR(VLOOKUP($C66,$AH$114:$AJ$190,3,FALSE)=2),0,IF(VLOOKUP($C66,$AH$114:$AJ$190,3,FALSE)=2,1,0))+IF(ISERROR(VLOOKUP($C66,$AK$114:$AM$190,3,FALSE)=2),0,IF(VLOOKUP($C66,$AK$114:$AM$190,3,FALSE)=2,1,0))+IF(ISERROR(VLOOKUP($C66,$AN$114:$AP$190,3,FALSE)=2),0,IF(VLOOKUP($C66,$AN$114:$AP$190,3,FALSE)=2,1,0))+IF(ISERROR(VLOOKUP($C66,$AQ$114:$AS$190,3,FALSE)=2),0,IF(VLOOKUP($C66,$AQ$114:$AS$190,3,FALSE)=2,1,0))+IF(ISERROR(VLOOKUP($C66,$AT$114:$AV$190,3,FALSE)=2),0,IF(VLOOKUP($C66,$AT$114:$AV$190,3,FALSE)=2,1,0))+IF(ISERROR(VLOOKUP($C66,$AW$114:$AY$190,3,FALSE)=2),0,IF(VLOOKUP($C66,$AW$114:$AY$190,3,FALSE)=2,1,0))+IF(ISERROR(VLOOKUP($C66,$AZ$114:$BB$190,3,FALSE)=2),0,IF(VLOOKUP($C66,$AZ$114:$BB$190,3,FALSE)=2,1,0))+IF(ISERROR(VLOOKUP($C66,$BC$114:$BE$190,3,FALSE)=2),0,IF(VLOOKUP($C66,$BC$114:$BE$190,3,FALSE)=2,1,0))+IF(ISERROR(VLOOKUP($C66,$BF$114:$BH$190,3,FALSE)=2),0,IF(VLOOKUP($C66,$BF$114:$BH$190,3,FALSE)=2,1,0))+IF(ISERROR(VLOOKUP($C66,$BI$114:$BK$190,3,FALSE)=2),0,IF(VLOOKUP($C66,$BI$114:$BK$190,3,FALSE)=2,1,0))</f>
        <v>9</v>
      </c>
      <c r="AG66">
        <f t="shared" ref="AG66:AG102" si="16">IF(ISERROR(VLOOKUP($C66,$A$114:$C$190,3,FALSE)=3),0,IF(VLOOKUP($C66,$A$114:$C$190,3,FALSE)=3,1,0))+IF(ISERROR(VLOOKUP($C66,$D$114:$F$190,3,FALSE)=3),0,IF(VLOOKUP($C66,$D$114:$F$190,3,FALSE)=3,1,0))+IF(ISERROR(VLOOKUP($C66,$G$114:$I$190,3,FALSE)=3),0,IF(VLOOKUP($C66,$G$114:$I$190,3,FALSE)=3,1,0))+IF(ISERROR(VLOOKUP($C66,$J$114:$L$190,3,FALSE)=3),0,IF(VLOOKUP($C66,$J$114:$L$190,3,FALSE)=3,1,0))+IF(ISERROR(VLOOKUP($C66,$M$114:$O$190,3,FALSE)=3),0,IF(VLOOKUP($C66,$M$114:$O$190,3,FALSE)=3,1,0))+IF(ISERROR(VLOOKUP($C66,$P$114:$R$190,3,FALSE)=3),0,IF(VLOOKUP($C66,$P$114:$R$190,3,FALSE)=3,1,0))+IF(ISERROR(VLOOKUP($C66,$S$114:$U$190,3,FALSE)=3),0,IF(VLOOKUP($C66,$S$114:$U$190,3,FALSE)=3,1,0))+IF(ISERROR(VLOOKUP($C66,$V$114:$X$190,3,FALSE)=3),0,IF(VLOOKUP($C66,$V$114:$X$190,3,FALSE)=3,1,0))+IF(ISERROR(VLOOKUP($C66,$Y$114:$AA$190,3,FALSE)=3),0,IF(VLOOKUP($C66,$Y$114:$AA$190,3,FALSE)=3,1,0))+IF(ISERROR(VLOOKUP($C66,$AB$114:$AD$190,3,FALSE)=3),0,IF(VLOOKUP($C66,$AB$114:$AD$190,3,FALSE)=3,1,0))+IF(ISERROR(VLOOKUP($C66,$AE$114:$AG$190,3,FALSE)=3),0,IF(VLOOKUP($C66,$AE$114:$AG$190,3,FALSE)=3,1,0))+IF(ISERROR(VLOOKUP($C66,$AH$114:$AJ$190,3,FALSE)=3),0,IF(VLOOKUP($C66,$AH$114:$AJ$190,3,FALSE)=3,1,0))+IF(ISERROR(VLOOKUP($C66,$AK$114:$AM$190,3,FALSE)=3),0,IF(VLOOKUP($C66,$AK$114:$AM$190,3,FALSE)=3,1,0))+IF(ISERROR(VLOOKUP($C66,$AN$114:$AP$190,3,FALSE)=3),0,IF(VLOOKUP($C66,$AN$114:$AP$190,3,FALSE)=3,1,0))+IF(ISERROR(VLOOKUP($C66,$AQ$114:$AS$190,3,FALSE)=3),0,IF(VLOOKUP($C66,$AQ$114:$AS$190,3,FALSE)=3,1,0))+IF(ISERROR(VLOOKUP($C66,$AT$114:$AV$190,3,FALSE)=3),0,IF(VLOOKUP($C66,$AT$114:$AV$190,3,FALSE)=3,1,0))+IF(ISERROR(VLOOKUP($C66,$AW$114:$AY$190,3,FALSE)=3),0,IF(VLOOKUP($C66,$AW$114:$AY$190,3,FALSE)=3,1,0))+IF(ISERROR(VLOOKUP($C66,$AZ$114:$BB$190,3,FALSE)=3),0,IF(VLOOKUP($C66,$AZ$114:$BB$190,3,FALSE)=3,1,0))+IF(ISERROR(VLOOKUP($C66,$BC$114:$BE$190,3,FALSE)=3),0,IF(VLOOKUP($C66,$BC$114:$BE$190,3,FALSE)=3,1,0))+IF(ISERROR(VLOOKUP($C66,$BF$114:$BH$190,3,FALSE)=3),0,IF(VLOOKUP($C66,$BF$114:$BH$190,3,FALSE)=3,1,0))+IF(ISERROR(VLOOKUP($C66,$BI$114:$BK$190,3,FALSE)=3),0,IF(VLOOKUP($C66,$BI$114:$BK$190,3,FALSE)=3,1,0))</f>
        <v>6</v>
      </c>
      <c r="AH66">
        <f t="shared" ref="AH66:AH102" si="17">IF(ISERROR(VLOOKUP($C66,$A$114:$C$190,3,FALSE)=4),0,IF(VLOOKUP($C66,$A$114:$C$190,3,FALSE)=4,1,0))+IF(ISERROR(VLOOKUP($C66,$D$114:$F$190,3,FALSE)=4),0,IF(VLOOKUP($C66,$D$114:$F$190,3,FALSE)=4,1,0))+IF(ISERROR(VLOOKUP($C66,$G$114:$I$190,3,FALSE)=4),0,IF(VLOOKUP($C66,$G$114:$I$190,3,FALSE)=4,1,0))+IF(ISERROR(VLOOKUP($C66,$J$114:$L$190,3,FALSE)=4),0,IF(VLOOKUP($C66,$J$114:$L$190,3,FALSE)=4,1,0))+IF(ISERROR(VLOOKUP($C66,$M$114:$O$190,3,FALSE)=4),0,IF(VLOOKUP($C66,$M$114:$O$190,3,FALSE)=4,1,0))+IF(ISERROR(VLOOKUP($C66,$P$114:$R$190,3,FALSE)=4),0,IF(VLOOKUP($C66,$P$114:$R$190,3,FALSE)=4,1,0))+IF(ISERROR(VLOOKUP($C66,$S$114:$U$190,3,FALSE)=4),0,IF(VLOOKUP($C66,$S$114:$U$190,3,FALSE)=4,1,0))+IF(ISERROR(VLOOKUP($C66,$V$114:$X$190,3,FALSE)=4),0,IF(VLOOKUP($C66,$V$114:$X$190,3,FALSE)=4,1,0))+IF(ISERROR(VLOOKUP($C66,$Y$114:$AA$190,3,FALSE)=4),0,IF(VLOOKUP($C66,$Y$114:$AA$190,3,FALSE)=4,1,0))+IF(ISERROR(VLOOKUP($C66,$AB$114:$AD$190,3,FALSE)=4),0,IF(VLOOKUP($C66,$AB$114:$AD$190,3,FALSE)=4,1,0))+IF(ISERROR(VLOOKUP($C66,$AE$114:$AG$190,3,FALSE)=4),0,IF(VLOOKUP($C66,$AE$114:$AG$190,3,FALSE)=4,1,0))+IF(ISERROR(VLOOKUP($C66,$AH$114:$AJ$190,3,FALSE)=4),0,IF(VLOOKUP($C66,$AH$114:$AJ$190,3,FALSE)=4,1,0))+IF(ISERROR(VLOOKUP($C66,$AK$114:$AM$190,3,FALSE)=4),0,IF(VLOOKUP($C66,$AK$114:$AM$190,3,FALSE)=4,1,0))+IF(ISERROR(VLOOKUP($C66,$AN$114:$AP$190,3,FALSE)=4),0,IF(VLOOKUP($C66,$AN$114:$AP$190,3,FALSE)=4,1,0))+IF(ISERROR(VLOOKUP($C66,$AQ$114:$AS$190,3,FALSE)=4),0,IF(VLOOKUP($C66,$AQ$114:$AS$190,3,FALSE)=4,1,0))+IF(ISERROR(VLOOKUP($C66,$AT$114:$AV$190,3,FALSE)=4),0,IF(VLOOKUP($C66,$AT$114:$AV$190,3,FALSE)=4,1,0))+IF(ISERROR(VLOOKUP($C66,$AW$114:$AY$190,3,FALSE)=4),0,IF(VLOOKUP($C66,$AW$114:$AY$190,3,FALSE)=4,1,0))+IF(ISERROR(VLOOKUP($C66,$AZ$114:$BB$190,3,FALSE)=4),0,IF(VLOOKUP($C66,$AZ$114:$BB$190,3,FALSE)=4,1,0))+IF(ISERROR(VLOOKUP($C66,$BC$114:$BE$190,3,FALSE)=4),0,IF(VLOOKUP($C66,$BC$114:$BE$190,3,FALSE)=4,1,0))+IF(ISERROR(VLOOKUP($C66,$BF$114:$BH$190,3,FALSE)=4),0,IF(VLOOKUP($C66,$BF$114:$BH$190,3,FALSE)=4,1,0))+IF(ISERROR(VLOOKUP($C66,$BI$114:$BK$190,3,FALSE)=4),0,IF(VLOOKUP($C66,$BI$114:$BK$190,3,FALSE)=4,1,0))</f>
        <v>0</v>
      </c>
      <c r="AI66">
        <f t="shared" si="9"/>
        <v>15</v>
      </c>
      <c r="AK66" t="s">
        <v>733</v>
      </c>
      <c r="AL66" s="43">
        <f t="shared" ref="AL66:AL102" si="18">COUNTIF($A$115:$BJ$130,$AK66)</f>
        <v>0</v>
      </c>
      <c r="AM66" s="43">
        <f t="shared" ref="AM66:AM102" si="19">COUNTIF($A$131:$BJ$146,$AK66)</f>
        <v>0</v>
      </c>
      <c r="AN66" s="43">
        <f t="shared" ref="AN66:AN102" si="20">COUNTIF($A$147:$BJ$162,$AK66)</f>
        <v>0</v>
      </c>
      <c r="AO66" s="43">
        <f t="shared" ref="AO66:AO102" si="21">COUNTIF($A$163:$BJ$190,$AK66)</f>
        <v>15</v>
      </c>
    </row>
    <row r="67" spans="1:41" x14ac:dyDescent="0.25">
      <c r="A67" s="7" t="s">
        <v>442</v>
      </c>
      <c r="B67" s="7" t="s">
        <v>980</v>
      </c>
      <c r="C67" s="7" t="s">
        <v>981</v>
      </c>
      <c r="D67" s="7" t="s">
        <v>9</v>
      </c>
      <c r="E67" s="7" t="s">
        <v>9</v>
      </c>
      <c r="F67" s="7" t="s">
        <v>9</v>
      </c>
      <c r="G67" s="7" t="s">
        <v>9</v>
      </c>
      <c r="H67" s="7" t="s">
        <v>9</v>
      </c>
      <c r="I67" s="7" t="s">
        <v>9</v>
      </c>
      <c r="J67" s="7" t="s">
        <v>9</v>
      </c>
      <c r="K67" s="7" t="s">
        <v>9</v>
      </c>
      <c r="L67" s="7" t="s">
        <v>9</v>
      </c>
      <c r="M67" s="7" t="s">
        <v>9</v>
      </c>
      <c r="N67" s="7" t="s">
        <v>9</v>
      </c>
      <c r="O67" s="7" t="s">
        <v>9</v>
      </c>
      <c r="P67" s="7" t="s">
        <v>9</v>
      </c>
      <c r="Q67" s="7" t="s">
        <v>9</v>
      </c>
      <c r="R67" s="7">
        <v>6</v>
      </c>
      <c r="S67" s="7">
        <v>15</v>
      </c>
      <c r="T67" s="7" t="s">
        <v>9</v>
      </c>
      <c r="U67" s="7" t="s">
        <v>9</v>
      </c>
      <c r="V67" s="7" t="s">
        <v>9</v>
      </c>
      <c r="W67" s="7" t="s">
        <v>9</v>
      </c>
      <c r="X67" s="7" t="s">
        <v>9</v>
      </c>
      <c r="Y67" s="7">
        <v>21</v>
      </c>
      <c r="Z67" s="7">
        <v>2</v>
      </c>
      <c r="AA67" s="7">
        <v>2</v>
      </c>
      <c r="AB67" s="7">
        <v>0</v>
      </c>
      <c r="AC67" s="7">
        <v>0</v>
      </c>
      <c r="AE67">
        <f t="shared" si="14"/>
        <v>1</v>
      </c>
      <c r="AF67">
        <f t="shared" si="15"/>
        <v>1</v>
      </c>
      <c r="AG67">
        <f t="shared" si="16"/>
        <v>0</v>
      </c>
      <c r="AH67">
        <f t="shared" si="17"/>
        <v>0</v>
      </c>
      <c r="AI67">
        <f t="shared" ref="AI67:AI102" si="22">SUM(AE67:AH67)</f>
        <v>2</v>
      </c>
      <c r="AK67" t="s">
        <v>981</v>
      </c>
      <c r="AL67" s="43">
        <f t="shared" si="18"/>
        <v>0</v>
      </c>
      <c r="AM67" s="43">
        <f t="shared" si="19"/>
        <v>0</v>
      </c>
      <c r="AN67" s="43">
        <f t="shared" si="20"/>
        <v>0</v>
      </c>
      <c r="AO67" s="43">
        <f t="shared" si="21"/>
        <v>2</v>
      </c>
    </row>
    <row r="68" spans="1:41" x14ac:dyDescent="0.25">
      <c r="A68" s="7" t="s">
        <v>932</v>
      </c>
      <c r="B68" s="7" t="s">
        <v>590</v>
      </c>
      <c r="C68" s="7" t="s">
        <v>933</v>
      </c>
      <c r="D68" s="7">
        <v>8</v>
      </c>
      <c r="E68" s="7" t="s">
        <v>9</v>
      </c>
      <c r="F68" s="7">
        <v>-11</v>
      </c>
      <c r="G68" s="7">
        <v>1</v>
      </c>
      <c r="H68" s="7" t="s">
        <v>9</v>
      </c>
      <c r="I68" s="7" t="s">
        <v>9</v>
      </c>
      <c r="J68" s="7" t="s">
        <v>9</v>
      </c>
      <c r="K68" s="7">
        <v>-3</v>
      </c>
      <c r="L68" s="7">
        <v>-25</v>
      </c>
      <c r="M68" s="7">
        <v>-16</v>
      </c>
      <c r="N68" s="7">
        <v>2</v>
      </c>
      <c r="O68" s="7">
        <v>3</v>
      </c>
      <c r="P68" s="7">
        <v>-4</v>
      </c>
      <c r="Q68" s="7">
        <v>11</v>
      </c>
      <c r="R68" s="7">
        <v>4</v>
      </c>
      <c r="S68" s="7">
        <v>14</v>
      </c>
      <c r="T68" s="7">
        <v>2</v>
      </c>
      <c r="U68" s="7">
        <v>-10</v>
      </c>
      <c r="V68" s="7" t="s">
        <v>9</v>
      </c>
      <c r="W68" s="7" t="s">
        <v>9</v>
      </c>
      <c r="X68" s="7" t="s">
        <v>9</v>
      </c>
      <c r="Y68" s="7">
        <v>-24</v>
      </c>
      <c r="Z68" s="7">
        <v>14</v>
      </c>
      <c r="AA68" s="7">
        <v>8</v>
      </c>
      <c r="AB68" s="7">
        <v>0</v>
      </c>
      <c r="AC68" s="7">
        <v>6</v>
      </c>
      <c r="AE68">
        <f t="shared" si="14"/>
        <v>6</v>
      </c>
      <c r="AF68">
        <f t="shared" si="15"/>
        <v>8</v>
      </c>
      <c r="AG68">
        <f t="shared" si="16"/>
        <v>0</v>
      </c>
      <c r="AH68">
        <f t="shared" si="17"/>
        <v>0</v>
      </c>
      <c r="AI68">
        <f t="shared" si="22"/>
        <v>14</v>
      </c>
      <c r="AK68" t="s">
        <v>933</v>
      </c>
      <c r="AL68" s="43">
        <f t="shared" si="18"/>
        <v>0</v>
      </c>
      <c r="AM68" s="43">
        <f t="shared" si="19"/>
        <v>0</v>
      </c>
      <c r="AN68" s="43">
        <f t="shared" si="20"/>
        <v>0</v>
      </c>
      <c r="AO68" s="43">
        <f t="shared" si="21"/>
        <v>14</v>
      </c>
    </row>
    <row r="69" spans="1:41" x14ac:dyDescent="0.25">
      <c r="A69" s="7" t="s">
        <v>95</v>
      </c>
      <c r="B69" s="7" t="s">
        <v>96</v>
      </c>
      <c r="C69" s="7" t="s">
        <v>97</v>
      </c>
      <c r="D69" s="7" t="s">
        <v>9</v>
      </c>
      <c r="E69" s="7">
        <v>17</v>
      </c>
      <c r="F69" s="7">
        <v>-12</v>
      </c>
      <c r="G69" s="7">
        <v>18</v>
      </c>
      <c r="H69" s="7">
        <v>-18</v>
      </c>
      <c r="I69" s="7">
        <v>-22</v>
      </c>
      <c r="J69" s="7">
        <v>10</v>
      </c>
      <c r="K69" s="7">
        <v>-4</v>
      </c>
      <c r="L69" s="7">
        <v>18</v>
      </c>
      <c r="M69" s="7">
        <v>-3</v>
      </c>
      <c r="N69" s="7">
        <v>-1</v>
      </c>
      <c r="O69" s="7">
        <v>6</v>
      </c>
      <c r="P69" s="7" t="s">
        <v>9</v>
      </c>
      <c r="Q69" s="7">
        <v>19</v>
      </c>
      <c r="R69" s="7">
        <v>-20</v>
      </c>
      <c r="S69" s="7">
        <v>-15</v>
      </c>
      <c r="T69" s="7">
        <v>14</v>
      </c>
      <c r="U69" s="7">
        <v>-9</v>
      </c>
      <c r="V69" s="7" t="s">
        <v>9</v>
      </c>
      <c r="W69" s="7" t="s">
        <v>9</v>
      </c>
      <c r="X69" s="7" t="s">
        <v>9</v>
      </c>
      <c r="Y69" s="7">
        <v>-2</v>
      </c>
      <c r="Z69" s="7">
        <v>16</v>
      </c>
      <c r="AA69" s="7">
        <v>7</v>
      </c>
      <c r="AB69" s="7">
        <v>0</v>
      </c>
      <c r="AC69" s="7">
        <v>9</v>
      </c>
      <c r="AE69">
        <f t="shared" si="14"/>
        <v>0</v>
      </c>
      <c r="AF69">
        <f t="shared" si="15"/>
        <v>1</v>
      </c>
      <c r="AG69">
        <f t="shared" si="16"/>
        <v>12</v>
      </c>
      <c r="AH69">
        <f t="shared" si="17"/>
        <v>3</v>
      </c>
      <c r="AI69">
        <f t="shared" si="22"/>
        <v>16</v>
      </c>
      <c r="AK69" t="s">
        <v>97</v>
      </c>
      <c r="AL69" s="43">
        <f t="shared" si="18"/>
        <v>0</v>
      </c>
      <c r="AM69" s="43">
        <f t="shared" si="19"/>
        <v>1</v>
      </c>
      <c r="AN69" s="43">
        <f t="shared" si="20"/>
        <v>15</v>
      </c>
      <c r="AO69" s="43">
        <f t="shared" si="21"/>
        <v>0</v>
      </c>
    </row>
    <row r="70" spans="1:41" x14ac:dyDescent="0.25">
      <c r="A70" s="7" t="s">
        <v>98</v>
      </c>
      <c r="B70" s="7" t="s">
        <v>99</v>
      </c>
      <c r="C70" s="7" t="s">
        <v>100</v>
      </c>
      <c r="D70" s="7">
        <v>-2</v>
      </c>
      <c r="E70" s="7">
        <v>-27</v>
      </c>
      <c r="F70" s="7">
        <v>8</v>
      </c>
      <c r="G70" s="7">
        <v>-15</v>
      </c>
      <c r="H70" s="7">
        <v>11</v>
      </c>
      <c r="I70" s="7">
        <v>-10</v>
      </c>
      <c r="J70" s="7">
        <v>4</v>
      </c>
      <c r="K70" s="7">
        <v>7</v>
      </c>
      <c r="L70" s="7">
        <v>0</v>
      </c>
      <c r="M70" s="7">
        <v>-13</v>
      </c>
      <c r="N70" s="7">
        <v>2</v>
      </c>
      <c r="O70" s="7">
        <v>-27</v>
      </c>
      <c r="P70" s="7">
        <v>8</v>
      </c>
      <c r="Q70" s="7">
        <v>14</v>
      </c>
      <c r="R70" s="7">
        <v>-8</v>
      </c>
      <c r="S70" s="7">
        <v>-4</v>
      </c>
      <c r="T70" s="7">
        <v>13</v>
      </c>
      <c r="U70" s="7">
        <v>-4</v>
      </c>
      <c r="V70" s="7" t="s">
        <v>9</v>
      </c>
      <c r="W70" s="7" t="s">
        <v>9</v>
      </c>
      <c r="X70" s="7" t="s">
        <v>9</v>
      </c>
      <c r="Y70" s="7">
        <v>-43</v>
      </c>
      <c r="Z70" s="7">
        <v>18</v>
      </c>
      <c r="AA70" s="7">
        <v>8</v>
      </c>
      <c r="AB70" s="7">
        <v>1</v>
      </c>
      <c r="AC70" s="7">
        <v>9</v>
      </c>
      <c r="AE70">
        <f t="shared" si="14"/>
        <v>0</v>
      </c>
      <c r="AF70">
        <f t="shared" si="15"/>
        <v>2</v>
      </c>
      <c r="AG70">
        <f t="shared" si="16"/>
        <v>3</v>
      </c>
      <c r="AH70">
        <f t="shared" si="17"/>
        <v>13</v>
      </c>
      <c r="AI70">
        <f t="shared" si="22"/>
        <v>18</v>
      </c>
      <c r="AK70" t="s">
        <v>100</v>
      </c>
      <c r="AL70" s="43">
        <f t="shared" si="18"/>
        <v>0</v>
      </c>
      <c r="AM70" s="43">
        <f t="shared" si="19"/>
        <v>0</v>
      </c>
      <c r="AN70" s="43">
        <f t="shared" si="20"/>
        <v>9</v>
      </c>
      <c r="AO70" s="43">
        <f t="shared" si="21"/>
        <v>10</v>
      </c>
    </row>
    <row r="71" spans="1:41" x14ac:dyDescent="0.25">
      <c r="A71" s="7" t="s">
        <v>101</v>
      </c>
      <c r="B71" s="7" t="s">
        <v>99</v>
      </c>
      <c r="C71" s="7" t="s">
        <v>236</v>
      </c>
      <c r="D71" s="7">
        <v>-1</v>
      </c>
      <c r="E71" s="7">
        <v>1</v>
      </c>
      <c r="F71" s="7">
        <v>14</v>
      </c>
      <c r="G71" s="7">
        <v>0</v>
      </c>
      <c r="H71" s="7">
        <v>-3</v>
      </c>
      <c r="I71" s="7">
        <v>-6</v>
      </c>
      <c r="J71" s="7">
        <v>4</v>
      </c>
      <c r="K71" s="7">
        <v>-17</v>
      </c>
      <c r="L71" s="7" t="s">
        <v>9</v>
      </c>
      <c r="M71" s="7">
        <v>2</v>
      </c>
      <c r="N71" s="7">
        <v>2</v>
      </c>
      <c r="O71" s="7">
        <v>2</v>
      </c>
      <c r="P71" s="7">
        <v>5</v>
      </c>
      <c r="Q71" s="7">
        <v>-18</v>
      </c>
      <c r="R71" s="7">
        <v>-16</v>
      </c>
      <c r="S71" s="7">
        <v>-3</v>
      </c>
      <c r="T71" s="7">
        <v>10</v>
      </c>
      <c r="U71" s="7">
        <v>3</v>
      </c>
      <c r="V71" s="7">
        <v>16</v>
      </c>
      <c r="W71" s="7">
        <v>-17</v>
      </c>
      <c r="X71" s="7" t="s">
        <v>9</v>
      </c>
      <c r="Y71" s="7">
        <v>-22</v>
      </c>
      <c r="Z71" s="7">
        <v>19</v>
      </c>
      <c r="AA71" s="7">
        <v>10</v>
      </c>
      <c r="AB71" s="7">
        <v>1</v>
      </c>
      <c r="AC71" s="7">
        <v>8</v>
      </c>
      <c r="AE71">
        <f t="shared" si="14"/>
        <v>5</v>
      </c>
      <c r="AF71">
        <f t="shared" si="15"/>
        <v>0</v>
      </c>
      <c r="AG71">
        <f t="shared" si="16"/>
        <v>14</v>
      </c>
      <c r="AH71">
        <f t="shared" si="17"/>
        <v>0</v>
      </c>
      <c r="AI71">
        <f t="shared" si="22"/>
        <v>19</v>
      </c>
      <c r="AK71" t="s">
        <v>236</v>
      </c>
      <c r="AL71" s="43">
        <f t="shared" si="18"/>
        <v>0</v>
      </c>
      <c r="AM71" s="43">
        <f t="shared" si="19"/>
        <v>19</v>
      </c>
      <c r="AN71" s="43">
        <f t="shared" si="20"/>
        <v>0</v>
      </c>
      <c r="AO71" s="43">
        <f t="shared" si="21"/>
        <v>0</v>
      </c>
    </row>
    <row r="72" spans="1:41" x14ac:dyDescent="0.25">
      <c r="A72" s="7" t="s">
        <v>889</v>
      </c>
      <c r="B72" s="7" t="s">
        <v>102</v>
      </c>
      <c r="C72" s="7" t="s">
        <v>874</v>
      </c>
      <c r="D72" s="7" t="s">
        <v>9</v>
      </c>
      <c r="E72" s="7">
        <v>-9</v>
      </c>
      <c r="F72" s="7">
        <v>15</v>
      </c>
      <c r="G72" s="7">
        <v>-14</v>
      </c>
      <c r="H72" s="7">
        <v>3</v>
      </c>
      <c r="I72" s="7">
        <v>18</v>
      </c>
      <c r="J72" s="7">
        <v>-17</v>
      </c>
      <c r="K72" s="7">
        <v>-19</v>
      </c>
      <c r="L72" s="7">
        <v>8</v>
      </c>
      <c r="M72" s="7">
        <v>-12</v>
      </c>
      <c r="N72" s="7">
        <v>-11</v>
      </c>
      <c r="O72" s="7">
        <v>13</v>
      </c>
      <c r="P72" s="7">
        <v>0</v>
      </c>
      <c r="Q72" s="7">
        <v>10</v>
      </c>
      <c r="R72" s="7">
        <v>10</v>
      </c>
      <c r="S72" s="7">
        <v>-13</v>
      </c>
      <c r="T72" s="7">
        <v>-8</v>
      </c>
      <c r="U72" s="7">
        <v>4</v>
      </c>
      <c r="V72" s="7">
        <v>-5</v>
      </c>
      <c r="W72" s="7" t="s">
        <v>9</v>
      </c>
      <c r="X72" s="7" t="s">
        <v>9</v>
      </c>
      <c r="Y72" s="7">
        <v>-27</v>
      </c>
      <c r="Z72" s="7">
        <v>18</v>
      </c>
      <c r="AA72" s="7">
        <v>8</v>
      </c>
      <c r="AB72" s="7">
        <v>1</v>
      </c>
      <c r="AC72" s="7">
        <v>9</v>
      </c>
      <c r="AE72">
        <f t="shared" si="14"/>
        <v>0</v>
      </c>
      <c r="AF72">
        <f t="shared" si="15"/>
        <v>0</v>
      </c>
      <c r="AG72">
        <f t="shared" si="16"/>
        <v>18</v>
      </c>
      <c r="AH72">
        <f t="shared" si="17"/>
        <v>0</v>
      </c>
      <c r="AI72">
        <f t="shared" si="22"/>
        <v>18</v>
      </c>
      <c r="AK72" t="s">
        <v>874</v>
      </c>
      <c r="AL72" s="43">
        <f t="shared" si="18"/>
        <v>18</v>
      </c>
      <c r="AM72" s="43">
        <f t="shared" si="19"/>
        <v>0</v>
      </c>
      <c r="AN72" s="43">
        <f t="shared" si="20"/>
        <v>0</v>
      </c>
      <c r="AO72" s="43">
        <f t="shared" si="21"/>
        <v>0</v>
      </c>
    </row>
    <row r="73" spans="1:41" x14ac:dyDescent="0.25">
      <c r="A73" s="7" t="s">
        <v>982</v>
      </c>
      <c r="B73" s="7" t="s">
        <v>111</v>
      </c>
      <c r="C73" s="7" t="s">
        <v>983</v>
      </c>
      <c r="D73" s="7" t="s">
        <v>9</v>
      </c>
      <c r="E73" s="7" t="s">
        <v>9</v>
      </c>
      <c r="F73" s="7" t="s">
        <v>9</v>
      </c>
      <c r="G73" s="7" t="s">
        <v>9</v>
      </c>
      <c r="H73" s="7" t="s">
        <v>9</v>
      </c>
      <c r="I73" s="7" t="s">
        <v>9</v>
      </c>
      <c r="J73" s="7" t="s">
        <v>9</v>
      </c>
      <c r="K73" s="7" t="s">
        <v>9</v>
      </c>
      <c r="L73" s="7" t="s">
        <v>9</v>
      </c>
      <c r="M73" s="7" t="s">
        <v>9</v>
      </c>
      <c r="N73" s="7">
        <v>-3</v>
      </c>
      <c r="O73" s="7" t="s">
        <v>9</v>
      </c>
      <c r="P73" s="7">
        <v>-3</v>
      </c>
      <c r="Q73" s="7">
        <v>-3</v>
      </c>
      <c r="R73" s="7">
        <v>-14</v>
      </c>
      <c r="S73" s="7">
        <v>15</v>
      </c>
      <c r="T73" s="7">
        <v>5</v>
      </c>
      <c r="U73" s="7">
        <v>13</v>
      </c>
      <c r="V73" s="7" t="s">
        <v>9</v>
      </c>
      <c r="W73" s="7" t="s">
        <v>9</v>
      </c>
      <c r="X73" s="7" t="s">
        <v>9</v>
      </c>
      <c r="Y73" s="7">
        <v>10</v>
      </c>
      <c r="Z73" s="7">
        <v>7</v>
      </c>
      <c r="AA73" s="7">
        <v>3</v>
      </c>
      <c r="AB73" s="7">
        <v>0</v>
      </c>
      <c r="AC73" s="7">
        <v>4</v>
      </c>
      <c r="AE73">
        <f t="shared" si="14"/>
        <v>0</v>
      </c>
      <c r="AF73">
        <f t="shared" si="15"/>
        <v>2</v>
      </c>
      <c r="AG73">
        <f t="shared" si="16"/>
        <v>4</v>
      </c>
      <c r="AH73">
        <f t="shared" si="17"/>
        <v>1</v>
      </c>
      <c r="AI73">
        <f t="shared" si="22"/>
        <v>7</v>
      </c>
      <c r="AK73" t="s">
        <v>983</v>
      </c>
      <c r="AL73" s="43">
        <f t="shared" si="18"/>
        <v>0</v>
      </c>
      <c r="AM73" s="43">
        <f t="shared" si="19"/>
        <v>0</v>
      </c>
      <c r="AN73" s="43">
        <f t="shared" si="20"/>
        <v>0</v>
      </c>
      <c r="AO73" s="43">
        <f t="shared" si="21"/>
        <v>7</v>
      </c>
    </row>
    <row r="74" spans="1:41" x14ac:dyDescent="0.25">
      <c r="A74" s="7" t="s">
        <v>984</v>
      </c>
      <c r="B74" s="7" t="s">
        <v>985</v>
      </c>
      <c r="C74" s="7" t="s">
        <v>986</v>
      </c>
      <c r="D74" s="7" t="s">
        <v>9</v>
      </c>
      <c r="E74" s="7" t="s">
        <v>9</v>
      </c>
      <c r="F74" s="7" t="s">
        <v>9</v>
      </c>
      <c r="G74" s="7" t="s">
        <v>9</v>
      </c>
      <c r="H74" s="7" t="s">
        <v>9</v>
      </c>
      <c r="I74" s="7" t="s">
        <v>9</v>
      </c>
      <c r="J74" s="7" t="s">
        <v>9</v>
      </c>
      <c r="K74" s="7" t="s">
        <v>9</v>
      </c>
      <c r="L74" s="7" t="s">
        <v>9</v>
      </c>
      <c r="M74" s="7" t="s">
        <v>9</v>
      </c>
      <c r="N74" s="7" t="s">
        <v>9</v>
      </c>
      <c r="O74" s="7">
        <v>-10</v>
      </c>
      <c r="P74" s="7" t="s">
        <v>9</v>
      </c>
      <c r="Q74" s="7" t="s">
        <v>9</v>
      </c>
      <c r="R74" s="7" t="s">
        <v>9</v>
      </c>
      <c r="S74" s="7" t="s">
        <v>9</v>
      </c>
      <c r="T74" s="7" t="s">
        <v>9</v>
      </c>
      <c r="U74" s="7" t="s">
        <v>9</v>
      </c>
      <c r="V74" s="7" t="s">
        <v>9</v>
      </c>
      <c r="W74" s="7" t="s">
        <v>9</v>
      </c>
      <c r="X74" s="7" t="s">
        <v>9</v>
      </c>
      <c r="Y74" s="7">
        <v>-10</v>
      </c>
      <c r="Z74" s="7">
        <v>1</v>
      </c>
      <c r="AA74" s="7">
        <v>0</v>
      </c>
      <c r="AB74" s="7">
        <v>0</v>
      </c>
      <c r="AC74" s="7">
        <v>1</v>
      </c>
      <c r="AE74">
        <f t="shared" si="14"/>
        <v>1</v>
      </c>
      <c r="AF74">
        <f t="shared" si="15"/>
        <v>0</v>
      </c>
      <c r="AG74">
        <f t="shared" si="16"/>
        <v>0</v>
      </c>
      <c r="AH74">
        <f t="shared" si="17"/>
        <v>0</v>
      </c>
      <c r="AI74">
        <f t="shared" si="22"/>
        <v>1</v>
      </c>
      <c r="AK74" t="s">
        <v>986</v>
      </c>
      <c r="AL74" s="43">
        <f t="shared" si="18"/>
        <v>0</v>
      </c>
      <c r="AM74" s="43">
        <f t="shared" si="19"/>
        <v>0</v>
      </c>
      <c r="AN74" s="43">
        <f t="shared" si="20"/>
        <v>0</v>
      </c>
      <c r="AO74" s="43">
        <f t="shared" si="21"/>
        <v>1</v>
      </c>
    </row>
    <row r="75" spans="1:41" x14ac:dyDescent="0.25">
      <c r="A75" s="7" t="s">
        <v>113</v>
      </c>
      <c r="B75" s="7" t="s">
        <v>114</v>
      </c>
      <c r="C75" s="7" t="s">
        <v>115</v>
      </c>
      <c r="D75" s="7">
        <v>-1</v>
      </c>
      <c r="E75" s="7">
        <v>12</v>
      </c>
      <c r="F75" s="7">
        <v>-12</v>
      </c>
      <c r="G75" s="7">
        <v>-15</v>
      </c>
      <c r="H75" s="7" t="s">
        <v>9</v>
      </c>
      <c r="I75" s="7">
        <v>-10</v>
      </c>
      <c r="J75" s="7">
        <v>4</v>
      </c>
      <c r="K75" s="7">
        <v>7</v>
      </c>
      <c r="L75" s="7">
        <v>0</v>
      </c>
      <c r="M75" s="7">
        <v>0</v>
      </c>
      <c r="N75" s="7">
        <v>-25</v>
      </c>
      <c r="O75" s="7">
        <v>20</v>
      </c>
      <c r="P75" s="7">
        <v>5</v>
      </c>
      <c r="Q75" s="7">
        <v>14</v>
      </c>
      <c r="R75" s="7">
        <v>-15</v>
      </c>
      <c r="S75" s="7">
        <v>-2</v>
      </c>
      <c r="T75" s="7">
        <v>6</v>
      </c>
      <c r="U75" s="7">
        <v>-6</v>
      </c>
      <c r="V75" s="7" t="s">
        <v>9</v>
      </c>
      <c r="W75" s="7" t="s">
        <v>9</v>
      </c>
      <c r="X75" s="7" t="s">
        <v>9</v>
      </c>
      <c r="Y75" s="7">
        <v>-18</v>
      </c>
      <c r="Z75" s="7">
        <v>17</v>
      </c>
      <c r="AA75" s="7">
        <v>7</v>
      </c>
      <c r="AB75" s="7">
        <v>2</v>
      </c>
      <c r="AC75" s="7">
        <v>8</v>
      </c>
      <c r="AE75">
        <f t="shared" si="14"/>
        <v>7</v>
      </c>
      <c r="AF75">
        <f t="shared" si="15"/>
        <v>10</v>
      </c>
      <c r="AG75">
        <f t="shared" si="16"/>
        <v>0</v>
      </c>
      <c r="AH75">
        <f t="shared" si="17"/>
        <v>0</v>
      </c>
      <c r="AI75">
        <f t="shared" si="22"/>
        <v>17</v>
      </c>
      <c r="AK75" t="s">
        <v>115</v>
      </c>
      <c r="AL75" s="43">
        <f t="shared" si="18"/>
        <v>0</v>
      </c>
      <c r="AM75" s="43">
        <f t="shared" si="19"/>
        <v>0</v>
      </c>
      <c r="AN75" s="43">
        <f t="shared" si="20"/>
        <v>17</v>
      </c>
      <c r="AO75" s="43">
        <f t="shared" si="21"/>
        <v>0</v>
      </c>
    </row>
    <row r="76" spans="1:41" x14ac:dyDescent="0.25">
      <c r="A76" s="7" t="s">
        <v>987</v>
      </c>
      <c r="B76" s="7" t="s">
        <v>988</v>
      </c>
      <c r="C76" s="7" t="s">
        <v>989</v>
      </c>
      <c r="D76" s="7" t="s">
        <v>9</v>
      </c>
      <c r="E76" s="7" t="s">
        <v>9</v>
      </c>
      <c r="F76" s="7" t="s">
        <v>9</v>
      </c>
      <c r="G76" s="7" t="s">
        <v>9</v>
      </c>
      <c r="H76" s="7" t="s">
        <v>9</v>
      </c>
      <c r="I76" s="7" t="s">
        <v>9</v>
      </c>
      <c r="J76" s="7" t="s">
        <v>9</v>
      </c>
      <c r="K76" s="7" t="s">
        <v>9</v>
      </c>
      <c r="L76" s="7" t="s">
        <v>9</v>
      </c>
      <c r="M76" s="7" t="s">
        <v>9</v>
      </c>
      <c r="N76" s="7">
        <v>-3</v>
      </c>
      <c r="O76" s="7" t="s">
        <v>9</v>
      </c>
      <c r="P76" s="7">
        <v>-3</v>
      </c>
      <c r="Q76" s="7">
        <v>-3</v>
      </c>
      <c r="R76" s="7">
        <v>-14</v>
      </c>
      <c r="S76" s="7">
        <v>15</v>
      </c>
      <c r="T76" s="7">
        <v>5</v>
      </c>
      <c r="U76" s="7">
        <v>13</v>
      </c>
      <c r="V76" s="7" t="s">
        <v>9</v>
      </c>
      <c r="W76" s="7" t="s">
        <v>9</v>
      </c>
      <c r="X76" s="7" t="s">
        <v>9</v>
      </c>
      <c r="Y76" s="7">
        <v>10</v>
      </c>
      <c r="Z76" s="7">
        <v>7</v>
      </c>
      <c r="AA76" s="7">
        <v>3</v>
      </c>
      <c r="AB76" s="7">
        <v>0</v>
      </c>
      <c r="AC76" s="7">
        <v>4</v>
      </c>
      <c r="AE76">
        <f t="shared" si="14"/>
        <v>2</v>
      </c>
      <c r="AF76">
        <f t="shared" si="15"/>
        <v>4</v>
      </c>
      <c r="AG76">
        <f t="shared" si="16"/>
        <v>1</v>
      </c>
      <c r="AH76">
        <f t="shared" si="17"/>
        <v>0</v>
      </c>
      <c r="AI76">
        <f t="shared" si="22"/>
        <v>7</v>
      </c>
      <c r="AK76" t="s">
        <v>989</v>
      </c>
      <c r="AL76" s="43">
        <f t="shared" si="18"/>
        <v>0</v>
      </c>
      <c r="AM76" s="43">
        <f t="shared" si="19"/>
        <v>0</v>
      </c>
      <c r="AN76" s="43">
        <f t="shared" si="20"/>
        <v>0</v>
      </c>
      <c r="AO76" s="43">
        <f t="shared" si="21"/>
        <v>7</v>
      </c>
    </row>
    <row r="77" spans="1:41" x14ac:dyDescent="0.25">
      <c r="A77" s="7" t="s">
        <v>545</v>
      </c>
      <c r="B77" s="7" t="s">
        <v>544</v>
      </c>
      <c r="C77" s="7" t="s">
        <v>502</v>
      </c>
      <c r="D77" s="7">
        <v>-1</v>
      </c>
      <c r="E77" s="7">
        <v>-12</v>
      </c>
      <c r="F77" s="7">
        <v>8</v>
      </c>
      <c r="G77" s="7">
        <v>-3</v>
      </c>
      <c r="H77" s="7" t="s">
        <v>9</v>
      </c>
      <c r="I77" s="7" t="s">
        <v>9</v>
      </c>
      <c r="J77" s="7">
        <v>10</v>
      </c>
      <c r="K77" s="7">
        <v>9</v>
      </c>
      <c r="L77" s="7">
        <v>-10</v>
      </c>
      <c r="M77" s="7">
        <v>15</v>
      </c>
      <c r="N77" s="7">
        <v>15</v>
      </c>
      <c r="O77" s="7">
        <v>-10</v>
      </c>
      <c r="P77" s="7">
        <v>-7</v>
      </c>
      <c r="Q77" s="7">
        <v>5</v>
      </c>
      <c r="R77" s="7">
        <v>20</v>
      </c>
      <c r="S77" s="7">
        <v>9</v>
      </c>
      <c r="T77" s="7">
        <v>1</v>
      </c>
      <c r="U77" s="7">
        <v>-14</v>
      </c>
      <c r="V77" s="7" t="s">
        <v>9</v>
      </c>
      <c r="W77" s="7" t="s">
        <v>9</v>
      </c>
      <c r="X77" s="7" t="s">
        <v>9</v>
      </c>
      <c r="Y77" s="7">
        <v>35</v>
      </c>
      <c r="Z77" s="7">
        <v>16</v>
      </c>
      <c r="AA77" s="7">
        <v>9</v>
      </c>
      <c r="AB77" s="7">
        <v>0</v>
      </c>
      <c r="AC77" s="7">
        <v>7</v>
      </c>
      <c r="AE77">
        <f t="shared" si="14"/>
        <v>0</v>
      </c>
      <c r="AF77">
        <f t="shared" si="15"/>
        <v>0</v>
      </c>
      <c r="AG77">
        <f t="shared" si="16"/>
        <v>11</v>
      </c>
      <c r="AH77">
        <f t="shared" si="17"/>
        <v>5</v>
      </c>
      <c r="AI77">
        <f t="shared" si="22"/>
        <v>16</v>
      </c>
      <c r="AK77" t="s">
        <v>502</v>
      </c>
      <c r="AL77" s="43">
        <f t="shared" si="18"/>
        <v>0</v>
      </c>
      <c r="AM77" s="43">
        <f t="shared" si="19"/>
        <v>0</v>
      </c>
      <c r="AN77" s="43">
        <f t="shared" si="20"/>
        <v>0</v>
      </c>
      <c r="AO77" s="43">
        <f t="shared" si="21"/>
        <v>16</v>
      </c>
    </row>
    <row r="78" spans="1:41" x14ac:dyDescent="0.25">
      <c r="A78" s="7" t="s">
        <v>990</v>
      </c>
      <c r="B78" s="7" t="s">
        <v>991</v>
      </c>
      <c r="C78" s="7" t="s">
        <v>992</v>
      </c>
      <c r="D78" s="7" t="s">
        <v>9</v>
      </c>
      <c r="E78" s="7" t="s">
        <v>9</v>
      </c>
      <c r="F78" s="7" t="s">
        <v>9</v>
      </c>
      <c r="G78" s="7" t="s">
        <v>9</v>
      </c>
      <c r="H78" s="7" t="s">
        <v>9</v>
      </c>
      <c r="I78" s="7" t="s">
        <v>9</v>
      </c>
      <c r="J78" s="7" t="s">
        <v>9</v>
      </c>
      <c r="K78" s="7" t="s">
        <v>9</v>
      </c>
      <c r="L78" s="7" t="s">
        <v>9</v>
      </c>
      <c r="M78" s="7" t="s">
        <v>9</v>
      </c>
      <c r="N78" s="7" t="s">
        <v>9</v>
      </c>
      <c r="O78" s="7">
        <v>11</v>
      </c>
      <c r="P78" s="7" t="s">
        <v>9</v>
      </c>
      <c r="Q78" s="7" t="s">
        <v>9</v>
      </c>
      <c r="R78" s="7" t="s">
        <v>9</v>
      </c>
      <c r="S78" s="7">
        <v>-8</v>
      </c>
      <c r="T78" s="7" t="s">
        <v>9</v>
      </c>
      <c r="U78" s="7" t="s">
        <v>9</v>
      </c>
      <c r="V78" s="7" t="s">
        <v>9</v>
      </c>
      <c r="W78" s="7" t="s">
        <v>9</v>
      </c>
      <c r="X78" s="7" t="s">
        <v>9</v>
      </c>
      <c r="Y78" s="7">
        <v>3</v>
      </c>
      <c r="Z78" s="7">
        <v>2</v>
      </c>
      <c r="AA78" s="7">
        <v>1</v>
      </c>
      <c r="AB78" s="7">
        <v>0</v>
      </c>
      <c r="AC78" s="7">
        <v>1</v>
      </c>
      <c r="AE78">
        <f t="shared" si="14"/>
        <v>1</v>
      </c>
      <c r="AF78">
        <f t="shared" si="15"/>
        <v>1</v>
      </c>
      <c r="AG78">
        <f t="shared" si="16"/>
        <v>0</v>
      </c>
      <c r="AH78">
        <f t="shared" si="17"/>
        <v>0</v>
      </c>
      <c r="AI78">
        <f t="shared" si="22"/>
        <v>2</v>
      </c>
      <c r="AK78" t="s">
        <v>992</v>
      </c>
      <c r="AL78" s="43">
        <f t="shared" si="18"/>
        <v>0</v>
      </c>
      <c r="AM78" s="43">
        <f t="shared" si="19"/>
        <v>0</v>
      </c>
      <c r="AN78" s="43">
        <f t="shared" si="20"/>
        <v>0</v>
      </c>
      <c r="AO78" s="43">
        <f t="shared" si="21"/>
        <v>2</v>
      </c>
    </row>
    <row r="79" spans="1:41" x14ac:dyDescent="0.25">
      <c r="A79" s="7" t="s">
        <v>384</v>
      </c>
      <c r="B79" s="7" t="s">
        <v>385</v>
      </c>
      <c r="C79" s="7" t="s">
        <v>399</v>
      </c>
      <c r="D79" s="7">
        <v>9</v>
      </c>
      <c r="E79" s="7">
        <v>10</v>
      </c>
      <c r="F79" s="7">
        <v>5</v>
      </c>
      <c r="G79" s="7">
        <v>-22</v>
      </c>
      <c r="H79" s="7">
        <v>28</v>
      </c>
      <c r="I79" s="7">
        <v>5</v>
      </c>
      <c r="J79" s="7">
        <v>3</v>
      </c>
      <c r="K79" s="7">
        <v>-1</v>
      </c>
      <c r="L79" s="7">
        <v>6</v>
      </c>
      <c r="M79" s="7">
        <v>0</v>
      </c>
      <c r="N79" s="7">
        <v>2</v>
      </c>
      <c r="O79" s="7">
        <v>-6</v>
      </c>
      <c r="P79" s="7">
        <v>13</v>
      </c>
      <c r="Q79" s="7">
        <v>-8</v>
      </c>
      <c r="R79" s="7">
        <v>-5</v>
      </c>
      <c r="S79" s="7">
        <v>8</v>
      </c>
      <c r="T79" s="7">
        <v>-2</v>
      </c>
      <c r="U79" s="7">
        <v>-23</v>
      </c>
      <c r="V79" s="7">
        <v>-9</v>
      </c>
      <c r="W79" s="7" t="s">
        <v>9</v>
      </c>
      <c r="X79" s="7" t="s">
        <v>9</v>
      </c>
      <c r="Y79" s="7">
        <v>13</v>
      </c>
      <c r="Z79" s="7">
        <v>19</v>
      </c>
      <c r="AA79" s="7">
        <v>10</v>
      </c>
      <c r="AB79" s="7">
        <v>1</v>
      </c>
      <c r="AC79" s="7">
        <v>8</v>
      </c>
      <c r="AE79">
        <f t="shared" si="14"/>
        <v>5</v>
      </c>
      <c r="AF79">
        <f t="shared" si="15"/>
        <v>14</v>
      </c>
      <c r="AG79">
        <f t="shared" si="16"/>
        <v>0</v>
      </c>
      <c r="AH79">
        <f t="shared" si="17"/>
        <v>0</v>
      </c>
      <c r="AI79">
        <f t="shared" si="22"/>
        <v>19</v>
      </c>
      <c r="AK79" t="s">
        <v>399</v>
      </c>
      <c r="AL79" s="43">
        <f t="shared" si="18"/>
        <v>19</v>
      </c>
      <c r="AM79" s="43">
        <f t="shared" si="19"/>
        <v>0</v>
      </c>
      <c r="AN79" s="43">
        <f t="shared" si="20"/>
        <v>0</v>
      </c>
      <c r="AO79" s="43">
        <f t="shared" si="21"/>
        <v>0</v>
      </c>
    </row>
    <row r="80" spans="1:41" x14ac:dyDescent="0.25">
      <c r="A80" s="7" t="s">
        <v>993</v>
      </c>
      <c r="B80" s="7" t="s">
        <v>994</v>
      </c>
      <c r="C80" s="7" t="s">
        <v>995</v>
      </c>
      <c r="D80" s="7" t="s">
        <v>9</v>
      </c>
      <c r="E80" s="7" t="s">
        <v>9</v>
      </c>
      <c r="F80" s="7">
        <v>12</v>
      </c>
      <c r="G80" s="7" t="s">
        <v>9</v>
      </c>
      <c r="H80" s="7" t="s">
        <v>9</v>
      </c>
      <c r="I80" s="7" t="s">
        <v>9</v>
      </c>
      <c r="J80" s="7" t="s">
        <v>9</v>
      </c>
      <c r="K80" s="7" t="s">
        <v>9</v>
      </c>
      <c r="L80" s="7" t="s">
        <v>9</v>
      </c>
      <c r="M80" s="7" t="s">
        <v>9</v>
      </c>
      <c r="N80" s="7" t="s">
        <v>9</v>
      </c>
      <c r="O80" s="7">
        <v>-1</v>
      </c>
      <c r="P80" s="7">
        <v>10</v>
      </c>
      <c r="Q80" s="7" t="s">
        <v>9</v>
      </c>
      <c r="R80" s="7">
        <v>6</v>
      </c>
      <c r="S80" s="7">
        <v>2</v>
      </c>
      <c r="T80" s="7">
        <v>9</v>
      </c>
      <c r="U80" s="7">
        <v>-1</v>
      </c>
      <c r="V80" s="7" t="s">
        <v>9</v>
      </c>
      <c r="W80" s="7" t="s">
        <v>9</v>
      </c>
      <c r="X80" s="7" t="s">
        <v>9</v>
      </c>
      <c r="Y80" s="7">
        <v>37</v>
      </c>
      <c r="Z80" s="7">
        <v>7</v>
      </c>
      <c r="AA80" s="7">
        <v>5</v>
      </c>
      <c r="AB80" s="7">
        <v>0</v>
      </c>
      <c r="AC80" s="7">
        <v>2</v>
      </c>
      <c r="AE80">
        <f t="shared" si="14"/>
        <v>6</v>
      </c>
      <c r="AF80">
        <f t="shared" si="15"/>
        <v>1</v>
      </c>
      <c r="AG80">
        <f t="shared" si="16"/>
        <v>0</v>
      </c>
      <c r="AH80">
        <f t="shared" si="17"/>
        <v>0</v>
      </c>
      <c r="AI80">
        <f t="shared" si="22"/>
        <v>7</v>
      </c>
      <c r="AK80" t="s">
        <v>995</v>
      </c>
      <c r="AL80" s="43">
        <f t="shared" si="18"/>
        <v>0</v>
      </c>
      <c r="AM80" s="43">
        <f t="shared" si="19"/>
        <v>0</v>
      </c>
      <c r="AN80" s="43">
        <f t="shared" si="20"/>
        <v>0</v>
      </c>
      <c r="AO80" s="43">
        <f t="shared" si="21"/>
        <v>7</v>
      </c>
    </row>
    <row r="81" spans="1:41" x14ac:dyDescent="0.25">
      <c r="A81" s="7" t="s">
        <v>936</v>
      </c>
      <c r="B81" s="7" t="s">
        <v>937</v>
      </c>
      <c r="C81" s="7" t="s">
        <v>938</v>
      </c>
      <c r="D81" s="7">
        <v>-1</v>
      </c>
      <c r="E81" s="7" t="s">
        <v>9</v>
      </c>
      <c r="F81" s="7">
        <v>4</v>
      </c>
      <c r="G81" s="7">
        <v>1</v>
      </c>
      <c r="H81" s="7" t="s">
        <v>9</v>
      </c>
      <c r="I81" s="7" t="s">
        <v>9</v>
      </c>
      <c r="J81" s="7" t="s">
        <v>9</v>
      </c>
      <c r="K81" s="7">
        <v>-14</v>
      </c>
      <c r="L81" s="7">
        <v>-25</v>
      </c>
      <c r="M81" s="7">
        <v>15</v>
      </c>
      <c r="N81" s="7">
        <v>2</v>
      </c>
      <c r="O81" s="7">
        <v>3</v>
      </c>
      <c r="P81" s="7">
        <v>-4</v>
      </c>
      <c r="Q81" s="7">
        <v>11</v>
      </c>
      <c r="R81" s="7">
        <v>4</v>
      </c>
      <c r="S81" s="7">
        <v>6</v>
      </c>
      <c r="T81" s="7">
        <v>2</v>
      </c>
      <c r="U81" s="7">
        <v>-10</v>
      </c>
      <c r="V81" s="7" t="s">
        <v>9</v>
      </c>
      <c r="W81" s="7" t="s">
        <v>9</v>
      </c>
      <c r="X81" s="7" t="s">
        <v>9</v>
      </c>
      <c r="Y81" s="7">
        <v>-6</v>
      </c>
      <c r="Z81" s="7">
        <v>14</v>
      </c>
      <c r="AA81" s="7">
        <v>9</v>
      </c>
      <c r="AB81" s="7">
        <v>0</v>
      </c>
      <c r="AC81" s="7">
        <v>5</v>
      </c>
      <c r="AE81">
        <f t="shared" si="14"/>
        <v>3</v>
      </c>
      <c r="AF81">
        <f t="shared" si="15"/>
        <v>1</v>
      </c>
      <c r="AG81">
        <f t="shared" si="16"/>
        <v>10</v>
      </c>
      <c r="AH81">
        <f t="shared" si="17"/>
        <v>0</v>
      </c>
      <c r="AI81">
        <f t="shared" si="22"/>
        <v>14</v>
      </c>
      <c r="AK81" t="s">
        <v>938</v>
      </c>
      <c r="AL81" s="43">
        <f t="shared" si="18"/>
        <v>0</v>
      </c>
      <c r="AM81" s="43">
        <f t="shared" si="19"/>
        <v>0</v>
      </c>
      <c r="AN81" s="43">
        <f t="shared" si="20"/>
        <v>1</v>
      </c>
      <c r="AO81" s="43">
        <f t="shared" si="21"/>
        <v>13</v>
      </c>
    </row>
    <row r="82" spans="1:41" x14ac:dyDescent="0.25">
      <c r="A82" s="7" t="s">
        <v>50</v>
      </c>
      <c r="B82" s="7" t="s">
        <v>996</v>
      </c>
      <c r="C82" s="7" t="s">
        <v>997</v>
      </c>
      <c r="D82" s="7" t="s">
        <v>9</v>
      </c>
      <c r="E82" s="7" t="s">
        <v>9</v>
      </c>
      <c r="F82" s="7">
        <v>4</v>
      </c>
      <c r="G82" s="7" t="s">
        <v>9</v>
      </c>
      <c r="H82" s="7" t="s">
        <v>9</v>
      </c>
      <c r="I82" s="7" t="s">
        <v>9</v>
      </c>
      <c r="J82" s="7" t="s">
        <v>9</v>
      </c>
      <c r="K82" s="7" t="s">
        <v>9</v>
      </c>
      <c r="L82" s="7" t="s">
        <v>9</v>
      </c>
      <c r="M82" s="7" t="s">
        <v>9</v>
      </c>
      <c r="N82" s="7">
        <v>-5</v>
      </c>
      <c r="O82" s="7">
        <v>-1</v>
      </c>
      <c r="P82" s="7">
        <v>-3</v>
      </c>
      <c r="Q82" s="7">
        <v>2</v>
      </c>
      <c r="R82" s="7" t="s">
        <v>9</v>
      </c>
      <c r="S82" s="7" t="s">
        <v>9</v>
      </c>
      <c r="T82" s="7" t="s">
        <v>9</v>
      </c>
      <c r="U82" s="7">
        <v>-1</v>
      </c>
      <c r="V82" s="7" t="s">
        <v>9</v>
      </c>
      <c r="W82" s="7" t="s">
        <v>9</v>
      </c>
      <c r="X82" s="7" t="s">
        <v>9</v>
      </c>
      <c r="Y82" s="7">
        <v>-4</v>
      </c>
      <c r="Z82" s="7">
        <v>6</v>
      </c>
      <c r="AA82" s="7">
        <v>2</v>
      </c>
      <c r="AB82" s="7">
        <v>0</v>
      </c>
      <c r="AC82" s="7">
        <v>4</v>
      </c>
      <c r="AE82">
        <f t="shared" si="14"/>
        <v>0</v>
      </c>
      <c r="AF82">
        <f t="shared" si="15"/>
        <v>1</v>
      </c>
      <c r="AG82">
        <f t="shared" si="16"/>
        <v>0</v>
      </c>
      <c r="AH82">
        <f t="shared" si="17"/>
        <v>5</v>
      </c>
      <c r="AI82">
        <f t="shared" si="22"/>
        <v>6</v>
      </c>
      <c r="AK82" t="s">
        <v>997</v>
      </c>
      <c r="AL82" s="43">
        <f t="shared" si="18"/>
        <v>0</v>
      </c>
      <c r="AM82" s="43">
        <f t="shared" si="19"/>
        <v>0</v>
      </c>
      <c r="AN82" s="43">
        <f t="shared" si="20"/>
        <v>0</v>
      </c>
      <c r="AO82" s="43">
        <f t="shared" si="21"/>
        <v>6</v>
      </c>
    </row>
    <row r="83" spans="1:41" x14ac:dyDescent="0.25">
      <c r="A83" s="7" t="s">
        <v>585</v>
      </c>
      <c r="B83" s="7" t="s">
        <v>941</v>
      </c>
      <c r="C83" s="7" t="s">
        <v>943</v>
      </c>
      <c r="D83" s="7">
        <v>5</v>
      </c>
      <c r="E83" s="7" t="s">
        <v>9</v>
      </c>
      <c r="F83" s="7">
        <v>20</v>
      </c>
      <c r="G83" s="7">
        <v>21</v>
      </c>
      <c r="H83" s="7">
        <v>-2</v>
      </c>
      <c r="I83" s="7" t="s">
        <v>9</v>
      </c>
      <c r="J83" s="7">
        <v>22</v>
      </c>
      <c r="K83" s="7">
        <v>-10</v>
      </c>
      <c r="L83" s="7">
        <v>3</v>
      </c>
      <c r="M83" s="7" t="s">
        <v>9</v>
      </c>
      <c r="N83" s="7">
        <v>3</v>
      </c>
      <c r="O83" s="7">
        <v>14</v>
      </c>
      <c r="P83" s="7">
        <v>20</v>
      </c>
      <c r="Q83" s="7">
        <v>4</v>
      </c>
      <c r="R83" s="7" t="s">
        <v>9</v>
      </c>
      <c r="S83" s="7" t="s">
        <v>9</v>
      </c>
      <c r="T83" s="7">
        <v>10</v>
      </c>
      <c r="U83" s="7">
        <v>3</v>
      </c>
      <c r="V83" s="7">
        <v>6</v>
      </c>
      <c r="W83" s="7">
        <v>13</v>
      </c>
      <c r="X83" s="7" t="s">
        <v>9</v>
      </c>
      <c r="Y83" s="7">
        <v>132</v>
      </c>
      <c r="Z83" s="7">
        <v>15</v>
      </c>
      <c r="AA83" s="7">
        <v>13</v>
      </c>
      <c r="AB83" s="7">
        <v>0</v>
      </c>
      <c r="AC83" s="7">
        <v>2</v>
      </c>
      <c r="AE83">
        <f t="shared" si="14"/>
        <v>2</v>
      </c>
      <c r="AF83">
        <f t="shared" si="15"/>
        <v>12</v>
      </c>
      <c r="AG83">
        <f t="shared" si="16"/>
        <v>1</v>
      </c>
      <c r="AH83">
        <f t="shared" si="17"/>
        <v>0</v>
      </c>
      <c r="AI83">
        <f t="shared" si="22"/>
        <v>15</v>
      </c>
      <c r="AK83" t="s">
        <v>943</v>
      </c>
      <c r="AL83" s="43">
        <f t="shared" si="18"/>
        <v>0</v>
      </c>
      <c r="AM83" s="43">
        <f t="shared" si="19"/>
        <v>15</v>
      </c>
      <c r="AN83" s="43">
        <f t="shared" si="20"/>
        <v>0</v>
      </c>
      <c r="AO83" s="43">
        <f t="shared" si="21"/>
        <v>0</v>
      </c>
    </row>
    <row r="84" spans="1:41" x14ac:dyDescent="0.25">
      <c r="A84" s="7" t="s">
        <v>55</v>
      </c>
      <c r="B84" s="7" t="s">
        <v>998</v>
      </c>
      <c r="C84" s="7" t="s">
        <v>999</v>
      </c>
      <c r="D84" s="7">
        <v>-5</v>
      </c>
      <c r="E84" s="7">
        <v>2</v>
      </c>
      <c r="F84" s="7">
        <v>12</v>
      </c>
      <c r="G84" s="7">
        <v>2</v>
      </c>
      <c r="H84" s="7">
        <v>-4</v>
      </c>
      <c r="I84" s="7">
        <v>-22</v>
      </c>
      <c r="J84" s="7">
        <v>-11</v>
      </c>
      <c r="K84" s="7">
        <v>18</v>
      </c>
      <c r="L84" s="7">
        <v>0</v>
      </c>
      <c r="M84" s="7">
        <v>-1</v>
      </c>
      <c r="N84" s="7">
        <v>-25</v>
      </c>
      <c r="O84" s="7">
        <v>-17</v>
      </c>
      <c r="P84" s="7">
        <v>-7</v>
      </c>
      <c r="Q84" s="7">
        <v>14</v>
      </c>
      <c r="R84" s="7">
        <v>-15</v>
      </c>
      <c r="S84" s="7">
        <v>6</v>
      </c>
      <c r="T84" s="7">
        <v>14</v>
      </c>
      <c r="U84" s="7">
        <v>-6</v>
      </c>
      <c r="V84" s="7" t="s">
        <v>9</v>
      </c>
      <c r="W84" s="7" t="s">
        <v>9</v>
      </c>
      <c r="X84" s="7" t="s">
        <v>9</v>
      </c>
      <c r="Y84" s="7">
        <v>-45</v>
      </c>
      <c r="Z84" s="7">
        <v>18</v>
      </c>
      <c r="AA84" s="7">
        <v>7</v>
      </c>
      <c r="AB84" s="7">
        <v>1</v>
      </c>
      <c r="AC84" s="7">
        <v>10</v>
      </c>
      <c r="AE84">
        <f t="shared" si="14"/>
        <v>3</v>
      </c>
      <c r="AF84">
        <f t="shared" si="15"/>
        <v>8</v>
      </c>
      <c r="AG84">
        <f t="shared" si="16"/>
        <v>7</v>
      </c>
      <c r="AH84">
        <f t="shared" si="17"/>
        <v>0</v>
      </c>
      <c r="AI84">
        <f t="shared" si="22"/>
        <v>18</v>
      </c>
      <c r="AK84" t="s">
        <v>999</v>
      </c>
      <c r="AL84" s="43">
        <f t="shared" si="18"/>
        <v>0</v>
      </c>
      <c r="AM84" s="43">
        <f t="shared" si="19"/>
        <v>3</v>
      </c>
      <c r="AN84" s="43">
        <f t="shared" si="20"/>
        <v>15</v>
      </c>
      <c r="AO84" s="43">
        <f t="shared" si="21"/>
        <v>0</v>
      </c>
    </row>
    <row r="85" spans="1:41" x14ac:dyDescent="0.25">
      <c r="A85" s="7" t="s">
        <v>944</v>
      </c>
      <c r="B85" s="7" t="s">
        <v>35</v>
      </c>
      <c r="C85" s="7" t="s">
        <v>945</v>
      </c>
      <c r="D85" s="7">
        <v>4</v>
      </c>
      <c r="E85" s="7">
        <v>5</v>
      </c>
      <c r="F85" s="7">
        <v>8</v>
      </c>
      <c r="G85" s="7">
        <v>7</v>
      </c>
      <c r="H85" s="7">
        <v>2</v>
      </c>
      <c r="I85" s="7">
        <v>8</v>
      </c>
      <c r="J85" s="7">
        <v>7</v>
      </c>
      <c r="K85" s="7">
        <v>0</v>
      </c>
      <c r="L85" s="7">
        <v>-8</v>
      </c>
      <c r="M85" s="7">
        <v>12</v>
      </c>
      <c r="N85" s="7">
        <v>10</v>
      </c>
      <c r="O85" s="7" t="s">
        <v>9</v>
      </c>
      <c r="P85" s="7">
        <v>-3</v>
      </c>
      <c r="Q85" s="7">
        <v>-8</v>
      </c>
      <c r="R85" s="7">
        <v>16</v>
      </c>
      <c r="S85" s="7">
        <v>3</v>
      </c>
      <c r="T85" s="7">
        <v>-14</v>
      </c>
      <c r="U85" s="7">
        <v>-1</v>
      </c>
      <c r="V85" s="7">
        <v>-6</v>
      </c>
      <c r="W85" s="7">
        <v>-4</v>
      </c>
      <c r="X85" s="7" t="s">
        <v>9</v>
      </c>
      <c r="Y85" s="7">
        <v>38</v>
      </c>
      <c r="Z85" s="7">
        <v>19</v>
      </c>
      <c r="AA85" s="7">
        <v>11</v>
      </c>
      <c r="AB85" s="7">
        <v>1</v>
      </c>
      <c r="AC85" s="7">
        <v>7</v>
      </c>
      <c r="AE85">
        <f t="shared" si="14"/>
        <v>0</v>
      </c>
      <c r="AF85">
        <f t="shared" si="15"/>
        <v>17</v>
      </c>
      <c r="AG85">
        <f t="shared" si="16"/>
        <v>2</v>
      </c>
      <c r="AH85">
        <f t="shared" si="17"/>
        <v>0</v>
      </c>
      <c r="AI85">
        <f t="shared" si="22"/>
        <v>19</v>
      </c>
      <c r="AK85" t="s">
        <v>945</v>
      </c>
      <c r="AL85" s="43">
        <f t="shared" si="18"/>
        <v>0</v>
      </c>
      <c r="AM85" s="43">
        <f t="shared" si="19"/>
        <v>19</v>
      </c>
      <c r="AN85" s="43">
        <f t="shared" si="20"/>
        <v>0</v>
      </c>
      <c r="AO85" s="43">
        <f t="shared" si="21"/>
        <v>0</v>
      </c>
    </row>
    <row r="86" spans="1:41" x14ac:dyDescent="0.25">
      <c r="A86" s="7" t="s">
        <v>171</v>
      </c>
      <c r="B86" s="7" t="s">
        <v>35</v>
      </c>
      <c r="C86" s="7" t="s">
        <v>252</v>
      </c>
      <c r="D86" s="7">
        <v>-1</v>
      </c>
      <c r="E86" s="7">
        <v>-27</v>
      </c>
      <c r="F86" s="7">
        <v>-11</v>
      </c>
      <c r="G86" s="7">
        <v>4</v>
      </c>
      <c r="H86" s="7" t="s">
        <v>9</v>
      </c>
      <c r="I86" s="7" t="s">
        <v>9</v>
      </c>
      <c r="J86" s="7" t="s">
        <v>9</v>
      </c>
      <c r="K86" s="7" t="s">
        <v>9</v>
      </c>
      <c r="L86" s="7" t="s">
        <v>9</v>
      </c>
      <c r="M86" s="7" t="s">
        <v>9</v>
      </c>
      <c r="N86" s="7">
        <v>2</v>
      </c>
      <c r="O86" s="7">
        <v>-27</v>
      </c>
      <c r="P86" s="7">
        <v>10</v>
      </c>
      <c r="Q86" s="7">
        <v>11</v>
      </c>
      <c r="R86" s="7">
        <v>-14</v>
      </c>
      <c r="S86" s="7">
        <v>9</v>
      </c>
      <c r="T86" s="7">
        <v>13</v>
      </c>
      <c r="U86" s="7">
        <v>-4</v>
      </c>
      <c r="V86" s="7" t="s">
        <v>9</v>
      </c>
      <c r="W86" s="7" t="s">
        <v>9</v>
      </c>
      <c r="X86" s="7" t="s">
        <v>9</v>
      </c>
      <c r="Y86" s="7">
        <v>-35</v>
      </c>
      <c r="Z86" s="7">
        <v>12</v>
      </c>
      <c r="AA86" s="7">
        <v>6</v>
      </c>
      <c r="AB86" s="7">
        <v>0</v>
      </c>
      <c r="AC86" s="7">
        <v>6</v>
      </c>
      <c r="AE86">
        <f t="shared" si="14"/>
        <v>0</v>
      </c>
      <c r="AF86">
        <f t="shared" si="15"/>
        <v>7</v>
      </c>
      <c r="AG86">
        <f t="shared" si="16"/>
        <v>4</v>
      </c>
      <c r="AH86">
        <f t="shared" si="17"/>
        <v>1</v>
      </c>
      <c r="AI86">
        <f t="shared" si="22"/>
        <v>12</v>
      </c>
      <c r="AK86" t="s">
        <v>252</v>
      </c>
      <c r="AL86" s="43">
        <f t="shared" si="18"/>
        <v>0</v>
      </c>
      <c r="AM86" s="43">
        <f t="shared" si="19"/>
        <v>0</v>
      </c>
      <c r="AN86" s="43">
        <f t="shared" si="20"/>
        <v>0</v>
      </c>
      <c r="AO86" s="43">
        <f t="shared" si="21"/>
        <v>12</v>
      </c>
    </row>
    <row r="87" spans="1:41" x14ac:dyDescent="0.25">
      <c r="A87" s="7" t="s">
        <v>476</v>
      </c>
      <c r="B87" s="7" t="s">
        <v>383</v>
      </c>
      <c r="C87" s="7" t="s">
        <v>1000</v>
      </c>
      <c r="D87" s="7" t="s">
        <v>9</v>
      </c>
      <c r="E87" s="7" t="s">
        <v>9</v>
      </c>
      <c r="F87" s="7">
        <v>9</v>
      </c>
      <c r="G87" s="7" t="s">
        <v>9</v>
      </c>
      <c r="H87" s="7" t="s">
        <v>9</v>
      </c>
      <c r="I87" s="7" t="s">
        <v>9</v>
      </c>
      <c r="J87" s="7" t="s">
        <v>9</v>
      </c>
      <c r="K87" s="7" t="s">
        <v>9</v>
      </c>
      <c r="L87" s="7" t="s">
        <v>9</v>
      </c>
      <c r="M87" s="7" t="s">
        <v>9</v>
      </c>
      <c r="N87" s="7" t="s">
        <v>9</v>
      </c>
      <c r="O87" s="7" t="s">
        <v>9</v>
      </c>
      <c r="P87" s="7" t="s">
        <v>9</v>
      </c>
      <c r="Q87" s="7" t="s">
        <v>9</v>
      </c>
      <c r="R87" s="7" t="s">
        <v>9</v>
      </c>
      <c r="S87" s="7" t="s">
        <v>9</v>
      </c>
      <c r="T87" s="7" t="s">
        <v>9</v>
      </c>
      <c r="U87" s="7" t="s">
        <v>9</v>
      </c>
      <c r="V87" s="7" t="s">
        <v>9</v>
      </c>
      <c r="W87" s="7" t="s">
        <v>9</v>
      </c>
      <c r="X87" s="7" t="s">
        <v>9</v>
      </c>
      <c r="Y87" s="7">
        <v>9</v>
      </c>
      <c r="Z87" s="7">
        <v>1</v>
      </c>
      <c r="AA87" s="7">
        <v>1</v>
      </c>
      <c r="AB87" s="7">
        <v>0</v>
      </c>
      <c r="AC87" s="7">
        <v>0</v>
      </c>
      <c r="AE87">
        <f t="shared" si="14"/>
        <v>0</v>
      </c>
      <c r="AF87">
        <f t="shared" si="15"/>
        <v>1</v>
      </c>
      <c r="AG87">
        <f t="shared" si="16"/>
        <v>0</v>
      </c>
      <c r="AH87">
        <f t="shared" si="17"/>
        <v>0</v>
      </c>
      <c r="AI87">
        <f t="shared" si="22"/>
        <v>1</v>
      </c>
      <c r="AK87" t="s">
        <v>1000</v>
      </c>
      <c r="AL87" s="43">
        <f t="shared" si="18"/>
        <v>0</v>
      </c>
      <c r="AM87" s="43">
        <f t="shared" si="19"/>
        <v>0</v>
      </c>
      <c r="AN87" s="43">
        <f t="shared" si="20"/>
        <v>0</v>
      </c>
      <c r="AO87" s="43">
        <f t="shared" si="21"/>
        <v>1</v>
      </c>
    </row>
    <row r="88" spans="1:41" x14ac:dyDescent="0.25">
      <c r="A88" s="7" t="s">
        <v>832</v>
      </c>
      <c r="B88" s="7" t="s">
        <v>946</v>
      </c>
      <c r="C88" s="7" t="s">
        <v>947</v>
      </c>
      <c r="D88" s="7" t="s">
        <v>9</v>
      </c>
      <c r="E88" s="7" t="s">
        <v>9</v>
      </c>
      <c r="F88" s="7">
        <v>4</v>
      </c>
      <c r="G88" s="7">
        <v>-7</v>
      </c>
      <c r="H88" s="7" t="s">
        <v>9</v>
      </c>
      <c r="I88" s="7" t="s">
        <v>9</v>
      </c>
      <c r="J88" s="7" t="s">
        <v>9</v>
      </c>
      <c r="K88" s="7" t="s">
        <v>9</v>
      </c>
      <c r="L88" s="7" t="s">
        <v>9</v>
      </c>
      <c r="M88" s="7" t="s">
        <v>9</v>
      </c>
      <c r="N88" s="7" t="s">
        <v>9</v>
      </c>
      <c r="O88" s="7" t="s">
        <v>9</v>
      </c>
      <c r="P88" s="7" t="s">
        <v>9</v>
      </c>
      <c r="Q88" s="7" t="s">
        <v>9</v>
      </c>
      <c r="R88" s="7" t="s">
        <v>9</v>
      </c>
      <c r="S88" s="7" t="s">
        <v>9</v>
      </c>
      <c r="T88" s="7" t="s">
        <v>9</v>
      </c>
      <c r="U88" s="7" t="s">
        <v>9</v>
      </c>
      <c r="V88" s="7" t="s">
        <v>9</v>
      </c>
      <c r="W88" s="7" t="s">
        <v>9</v>
      </c>
      <c r="X88" s="7" t="s">
        <v>9</v>
      </c>
      <c r="Y88" s="7">
        <v>-3</v>
      </c>
      <c r="Z88" s="7">
        <v>2</v>
      </c>
      <c r="AA88" s="7">
        <v>1</v>
      </c>
      <c r="AB88" s="7">
        <v>0</v>
      </c>
      <c r="AC88" s="7">
        <v>1</v>
      </c>
      <c r="AE88">
        <f t="shared" si="14"/>
        <v>0</v>
      </c>
      <c r="AF88">
        <f t="shared" si="15"/>
        <v>0</v>
      </c>
      <c r="AG88">
        <f t="shared" si="16"/>
        <v>0</v>
      </c>
      <c r="AH88">
        <f t="shared" si="17"/>
        <v>2</v>
      </c>
      <c r="AI88">
        <f t="shared" si="22"/>
        <v>2</v>
      </c>
      <c r="AK88" t="s">
        <v>947</v>
      </c>
      <c r="AL88" s="43">
        <f t="shared" si="18"/>
        <v>0</v>
      </c>
      <c r="AM88" s="43">
        <f t="shared" si="19"/>
        <v>0</v>
      </c>
      <c r="AN88" s="43">
        <f t="shared" si="20"/>
        <v>0</v>
      </c>
      <c r="AO88" s="43">
        <f t="shared" si="21"/>
        <v>2</v>
      </c>
    </row>
    <row r="89" spans="1:41" x14ac:dyDescent="0.25">
      <c r="A89" s="7" t="s">
        <v>74</v>
      </c>
      <c r="B89" s="7" t="s">
        <v>125</v>
      </c>
      <c r="C89" s="7" t="s">
        <v>126</v>
      </c>
      <c r="D89" s="7">
        <v>-1</v>
      </c>
      <c r="E89" s="7">
        <v>4</v>
      </c>
      <c r="F89" s="7">
        <v>0</v>
      </c>
      <c r="G89" s="7">
        <v>-16</v>
      </c>
      <c r="H89" s="7">
        <v>-16</v>
      </c>
      <c r="I89" s="7">
        <v>10</v>
      </c>
      <c r="J89" s="7">
        <v>-3</v>
      </c>
      <c r="K89" s="7">
        <v>3</v>
      </c>
      <c r="L89" s="7">
        <v>-15</v>
      </c>
      <c r="M89" s="7">
        <v>-13</v>
      </c>
      <c r="N89" s="7">
        <v>-7</v>
      </c>
      <c r="O89" s="7">
        <v>1</v>
      </c>
      <c r="P89" s="7">
        <v>-10</v>
      </c>
      <c r="Q89" s="7">
        <v>-2</v>
      </c>
      <c r="R89" s="7">
        <v>-2</v>
      </c>
      <c r="S89" s="7">
        <v>-7</v>
      </c>
      <c r="T89" s="7">
        <v>8</v>
      </c>
      <c r="U89" s="7">
        <v>-17</v>
      </c>
      <c r="V89" s="7" t="s">
        <v>9</v>
      </c>
      <c r="W89" s="7" t="s">
        <v>9</v>
      </c>
      <c r="X89" s="7" t="s">
        <v>9</v>
      </c>
      <c r="Y89" s="7">
        <v>-83</v>
      </c>
      <c r="Z89" s="7">
        <v>18</v>
      </c>
      <c r="AA89" s="7">
        <v>5</v>
      </c>
      <c r="AB89" s="7">
        <v>1</v>
      </c>
      <c r="AC89" s="7">
        <v>12</v>
      </c>
      <c r="AE89">
        <f t="shared" si="14"/>
        <v>15</v>
      </c>
      <c r="AF89">
        <f t="shared" si="15"/>
        <v>1</v>
      </c>
      <c r="AG89">
        <f t="shared" si="16"/>
        <v>2</v>
      </c>
      <c r="AH89">
        <f t="shared" si="17"/>
        <v>0</v>
      </c>
      <c r="AI89">
        <f t="shared" si="22"/>
        <v>18</v>
      </c>
      <c r="AK89" t="s">
        <v>126</v>
      </c>
      <c r="AL89" s="43">
        <f t="shared" si="18"/>
        <v>0</v>
      </c>
      <c r="AM89" s="43">
        <f t="shared" si="19"/>
        <v>0</v>
      </c>
      <c r="AN89" s="43">
        <f t="shared" si="20"/>
        <v>18</v>
      </c>
      <c r="AO89" s="43">
        <f t="shared" si="21"/>
        <v>0</v>
      </c>
    </row>
    <row r="90" spans="1:41" x14ac:dyDescent="0.25">
      <c r="A90" s="7" t="s">
        <v>13</v>
      </c>
      <c r="B90" s="7" t="s">
        <v>551</v>
      </c>
      <c r="C90" s="7" t="s">
        <v>553</v>
      </c>
      <c r="D90" s="7">
        <v>-2</v>
      </c>
      <c r="E90" s="7">
        <v>-12</v>
      </c>
      <c r="F90" s="7">
        <v>8</v>
      </c>
      <c r="G90" s="7">
        <v>-3</v>
      </c>
      <c r="H90" s="7">
        <v>-18</v>
      </c>
      <c r="I90" s="7">
        <v>-21</v>
      </c>
      <c r="J90" s="7">
        <v>12</v>
      </c>
      <c r="K90" s="7">
        <v>18</v>
      </c>
      <c r="L90" s="7" t="s">
        <v>9</v>
      </c>
      <c r="M90" s="7">
        <v>-4</v>
      </c>
      <c r="N90" s="7">
        <v>-7</v>
      </c>
      <c r="O90" s="7">
        <v>6</v>
      </c>
      <c r="P90" s="7">
        <v>16</v>
      </c>
      <c r="Q90" s="7" t="s">
        <v>9</v>
      </c>
      <c r="R90" s="7">
        <v>-20</v>
      </c>
      <c r="S90" s="7">
        <v>-15</v>
      </c>
      <c r="T90" s="7">
        <v>14</v>
      </c>
      <c r="U90" s="7">
        <v>-9</v>
      </c>
      <c r="V90" s="7" t="s">
        <v>9</v>
      </c>
      <c r="W90" s="7" t="s">
        <v>9</v>
      </c>
      <c r="X90" s="7" t="s">
        <v>9</v>
      </c>
      <c r="Y90" s="7">
        <v>-37</v>
      </c>
      <c r="Z90" s="7">
        <v>16</v>
      </c>
      <c r="AA90" s="7">
        <v>6</v>
      </c>
      <c r="AB90" s="7">
        <v>0</v>
      </c>
      <c r="AC90" s="7">
        <v>10</v>
      </c>
      <c r="AE90">
        <f t="shared" si="14"/>
        <v>9</v>
      </c>
      <c r="AF90">
        <f t="shared" si="15"/>
        <v>3</v>
      </c>
      <c r="AG90">
        <f t="shared" si="16"/>
        <v>1</v>
      </c>
      <c r="AH90">
        <f t="shared" si="17"/>
        <v>3</v>
      </c>
      <c r="AI90">
        <f t="shared" si="22"/>
        <v>16</v>
      </c>
      <c r="AK90" t="s">
        <v>553</v>
      </c>
      <c r="AL90" s="43">
        <f t="shared" si="18"/>
        <v>0</v>
      </c>
      <c r="AM90" s="43">
        <f t="shared" si="19"/>
        <v>0</v>
      </c>
      <c r="AN90" s="43">
        <f t="shared" si="20"/>
        <v>12</v>
      </c>
      <c r="AO90" s="43">
        <f t="shared" si="21"/>
        <v>4</v>
      </c>
    </row>
    <row r="91" spans="1:41" x14ac:dyDescent="0.25">
      <c r="A91" s="7" t="s">
        <v>1001</v>
      </c>
      <c r="B91" s="7" t="s">
        <v>1002</v>
      </c>
      <c r="C91" s="7" t="s">
        <v>1003</v>
      </c>
      <c r="D91" s="7" t="s">
        <v>9</v>
      </c>
      <c r="E91" s="7" t="s">
        <v>9</v>
      </c>
      <c r="F91" s="7">
        <v>9</v>
      </c>
      <c r="G91" s="7" t="s">
        <v>9</v>
      </c>
      <c r="H91" s="7" t="s">
        <v>9</v>
      </c>
      <c r="I91" s="7" t="s">
        <v>9</v>
      </c>
      <c r="J91" s="7" t="s">
        <v>9</v>
      </c>
      <c r="K91" s="7" t="s">
        <v>9</v>
      </c>
      <c r="L91" s="7" t="s">
        <v>9</v>
      </c>
      <c r="M91" s="7" t="s">
        <v>9</v>
      </c>
      <c r="N91" s="7" t="s">
        <v>9</v>
      </c>
      <c r="O91" s="7" t="s">
        <v>9</v>
      </c>
      <c r="P91" s="7" t="s">
        <v>9</v>
      </c>
      <c r="Q91" s="7" t="s">
        <v>9</v>
      </c>
      <c r="R91" s="7" t="s">
        <v>9</v>
      </c>
      <c r="S91" s="7" t="s">
        <v>9</v>
      </c>
      <c r="T91" s="7" t="s">
        <v>9</v>
      </c>
      <c r="U91" s="7" t="s">
        <v>9</v>
      </c>
      <c r="V91" s="7" t="s">
        <v>9</v>
      </c>
      <c r="W91" s="7" t="s">
        <v>9</v>
      </c>
      <c r="X91" s="7" t="s">
        <v>9</v>
      </c>
      <c r="Y91" s="7">
        <v>9</v>
      </c>
      <c r="Z91" s="7">
        <v>1</v>
      </c>
      <c r="AA91" s="7">
        <v>1</v>
      </c>
      <c r="AB91" s="7">
        <v>0</v>
      </c>
      <c r="AC91" s="7">
        <v>0</v>
      </c>
      <c r="AE91">
        <f t="shared" si="14"/>
        <v>1</v>
      </c>
      <c r="AF91">
        <f t="shared" si="15"/>
        <v>0</v>
      </c>
      <c r="AG91">
        <f t="shared" si="16"/>
        <v>0</v>
      </c>
      <c r="AH91">
        <f t="shared" si="17"/>
        <v>0</v>
      </c>
      <c r="AI91">
        <f t="shared" si="22"/>
        <v>1</v>
      </c>
      <c r="AK91" t="s">
        <v>1003</v>
      </c>
      <c r="AL91" s="43">
        <f t="shared" si="18"/>
        <v>0</v>
      </c>
      <c r="AM91" s="43">
        <f t="shared" si="19"/>
        <v>0</v>
      </c>
      <c r="AN91" s="43">
        <f t="shared" si="20"/>
        <v>0</v>
      </c>
      <c r="AO91" s="43">
        <f t="shared" si="21"/>
        <v>1</v>
      </c>
    </row>
    <row r="92" spans="1:41" x14ac:dyDescent="0.25">
      <c r="A92" s="7" t="s">
        <v>133</v>
      </c>
      <c r="B92" s="7" t="s">
        <v>132</v>
      </c>
      <c r="C92" s="7" t="s">
        <v>134</v>
      </c>
      <c r="D92" s="7">
        <v>-14</v>
      </c>
      <c r="E92" s="7">
        <v>-7</v>
      </c>
      <c r="F92" s="7">
        <v>9</v>
      </c>
      <c r="G92" s="7">
        <v>4</v>
      </c>
      <c r="H92" s="7" t="s">
        <v>9</v>
      </c>
      <c r="I92" s="7" t="s">
        <v>9</v>
      </c>
      <c r="J92" s="7" t="s">
        <v>9</v>
      </c>
      <c r="K92" s="7">
        <v>0</v>
      </c>
      <c r="L92" s="7">
        <v>-10</v>
      </c>
      <c r="M92" s="7" t="s">
        <v>9</v>
      </c>
      <c r="N92" s="7">
        <v>-5</v>
      </c>
      <c r="O92" s="7" t="s">
        <v>9</v>
      </c>
      <c r="P92" s="7">
        <v>10</v>
      </c>
      <c r="Q92" s="7">
        <v>5</v>
      </c>
      <c r="R92" s="7">
        <v>6</v>
      </c>
      <c r="S92" s="7">
        <v>9</v>
      </c>
      <c r="T92" s="7">
        <v>9</v>
      </c>
      <c r="U92" s="7">
        <v>-14</v>
      </c>
      <c r="V92" s="7" t="s">
        <v>9</v>
      </c>
      <c r="W92" s="7" t="s">
        <v>9</v>
      </c>
      <c r="X92" s="7" t="s">
        <v>9</v>
      </c>
      <c r="Y92" s="7">
        <v>2</v>
      </c>
      <c r="Z92" s="7">
        <v>13</v>
      </c>
      <c r="AA92" s="7">
        <v>7</v>
      </c>
      <c r="AB92" s="7">
        <v>1</v>
      </c>
      <c r="AC92" s="7">
        <v>5</v>
      </c>
      <c r="AE92">
        <f t="shared" si="14"/>
        <v>4</v>
      </c>
      <c r="AF92">
        <f t="shared" si="15"/>
        <v>3</v>
      </c>
      <c r="AG92">
        <f t="shared" si="16"/>
        <v>0</v>
      </c>
      <c r="AH92">
        <f t="shared" si="17"/>
        <v>6</v>
      </c>
      <c r="AI92">
        <f t="shared" si="22"/>
        <v>13</v>
      </c>
      <c r="AK92" t="s">
        <v>134</v>
      </c>
      <c r="AL92" s="43">
        <f t="shared" si="18"/>
        <v>0</v>
      </c>
      <c r="AM92" s="43">
        <f t="shared" si="19"/>
        <v>0</v>
      </c>
      <c r="AN92" s="43">
        <f t="shared" si="20"/>
        <v>0</v>
      </c>
      <c r="AO92" s="43">
        <f t="shared" si="21"/>
        <v>13</v>
      </c>
    </row>
    <row r="93" spans="1:41" x14ac:dyDescent="0.25">
      <c r="A93" s="7" t="s">
        <v>1004</v>
      </c>
      <c r="B93" s="7" t="s">
        <v>132</v>
      </c>
      <c r="C93" s="7" t="s">
        <v>1005</v>
      </c>
      <c r="D93" s="7">
        <v>6</v>
      </c>
      <c r="E93" s="7">
        <v>-2</v>
      </c>
      <c r="F93" s="7">
        <v>-8</v>
      </c>
      <c r="G93" s="7">
        <v>-8</v>
      </c>
      <c r="H93" s="7">
        <v>28</v>
      </c>
      <c r="I93" s="7">
        <v>5</v>
      </c>
      <c r="J93" s="7">
        <v>3</v>
      </c>
      <c r="K93" s="7">
        <v>-1</v>
      </c>
      <c r="L93" s="7">
        <v>6</v>
      </c>
      <c r="M93" s="7">
        <v>0</v>
      </c>
      <c r="N93" s="7">
        <v>2</v>
      </c>
      <c r="O93" s="7">
        <v>-6</v>
      </c>
      <c r="P93" s="7">
        <v>13</v>
      </c>
      <c r="Q93" s="7">
        <v>-8</v>
      </c>
      <c r="R93" s="7">
        <v>-5</v>
      </c>
      <c r="S93" s="7">
        <v>8</v>
      </c>
      <c r="T93" s="7">
        <v>-2</v>
      </c>
      <c r="U93" s="7" t="s">
        <v>9</v>
      </c>
      <c r="V93" s="7">
        <v>-9</v>
      </c>
      <c r="W93" s="7" t="s">
        <v>9</v>
      </c>
      <c r="X93" s="7" t="s">
        <v>9</v>
      </c>
      <c r="Y93" s="7">
        <v>22</v>
      </c>
      <c r="Z93" s="7">
        <v>18</v>
      </c>
      <c r="AA93" s="7">
        <v>8</v>
      </c>
      <c r="AB93" s="7">
        <v>1</v>
      </c>
      <c r="AC93" s="7">
        <v>9</v>
      </c>
      <c r="AE93">
        <f t="shared" si="14"/>
        <v>0</v>
      </c>
      <c r="AF93">
        <f t="shared" si="15"/>
        <v>0</v>
      </c>
      <c r="AG93">
        <f t="shared" si="16"/>
        <v>4</v>
      </c>
      <c r="AH93">
        <f t="shared" si="17"/>
        <v>14</v>
      </c>
      <c r="AI93">
        <f t="shared" si="22"/>
        <v>18</v>
      </c>
      <c r="AK93" t="s">
        <v>1005</v>
      </c>
      <c r="AL93" s="43">
        <f t="shared" si="18"/>
        <v>18</v>
      </c>
      <c r="AM93" s="43">
        <f t="shared" si="19"/>
        <v>0</v>
      </c>
      <c r="AN93" s="43">
        <f t="shared" si="20"/>
        <v>0</v>
      </c>
      <c r="AO93" s="43">
        <f t="shared" si="21"/>
        <v>0</v>
      </c>
    </row>
    <row r="94" spans="1:41" x14ac:dyDescent="0.25">
      <c r="A94" s="7" t="s">
        <v>35</v>
      </c>
      <c r="B94" s="7" t="s">
        <v>135</v>
      </c>
      <c r="C94" s="7" t="s">
        <v>137</v>
      </c>
      <c r="D94" s="7">
        <v>24</v>
      </c>
      <c r="E94" s="7">
        <v>40</v>
      </c>
      <c r="F94" s="7">
        <v>-1</v>
      </c>
      <c r="G94" s="7">
        <v>17</v>
      </c>
      <c r="H94" s="7">
        <v>11</v>
      </c>
      <c r="I94" s="7">
        <v>14</v>
      </c>
      <c r="J94" s="7">
        <v>11</v>
      </c>
      <c r="K94" s="7">
        <v>9</v>
      </c>
      <c r="L94" s="7">
        <v>10</v>
      </c>
      <c r="M94" s="7">
        <v>-5</v>
      </c>
      <c r="N94" s="7">
        <v>21</v>
      </c>
      <c r="O94" s="7">
        <v>-19</v>
      </c>
      <c r="P94" s="7">
        <v>16</v>
      </c>
      <c r="Q94" s="7">
        <v>15</v>
      </c>
      <c r="R94" s="7">
        <v>14</v>
      </c>
      <c r="S94" s="7">
        <v>6</v>
      </c>
      <c r="T94" s="7">
        <v>-8</v>
      </c>
      <c r="U94" s="7">
        <v>11</v>
      </c>
      <c r="V94" s="7">
        <v>7</v>
      </c>
      <c r="W94" s="7" t="s">
        <v>9</v>
      </c>
      <c r="X94" s="7" t="s">
        <v>9</v>
      </c>
      <c r="Y94" s="7">
        <v>193</v>
      </c>
      <c r="Z94" s="7">
        <v>19</v>
      </c>
      <c r="AA94" s="7">
        <v>15</v>
      </c>
      <c r="AB94" s="7">
        <v>0</v>
      </c>
      <c r="AC94" s="7">
        <v>4</v>
      </c>
      <c r="AE94">
        <f t="shared" si="14"/>
        <v>0</v>
      </c>
      <c r="AF94">
        <f t="shared" si="15"/>
        <v>0</v>
      </c>
      <c r="AG94">
        <f t="shared" si="16"/>
        <v>0</v>
      </c>
      <c r="AH94">
        <f t="shared" si="17"/>
        <v>19</v>
      </c>
      <c r="AI94">
        <f t="shared" si="22"/>
        <v>19</v>
      </c>
      <c r="AK94" t="s">
        <v>137</v>
      </c>
      <c r="AL94" s="43">
        <f t="shared" si="18"/>
        <v>19</v>
      </c>
      <c r="AM94" s="43">
        <f t="shared" si="19"/>
        <v>0</v>
      </c>
      <c r="AN94" s="43">
        <f t="shared" si="20"/>
        <v>0</v>
      </c>
      <c r="AO94" s="43">
        <f t="shared" si="21"/>
        <v>0</v>
      </c>
    </row>
    <row r="95" spans="1:41" x14ac:dyDescent="0.25">
      <c r="A95" s="7" t="s">
        <v>43</v>
      </c>
      <c r="B95" s="7" t="s">
        <v>784</v>
      </c>
      <c r="C95" s="7" t="s">
        <v>768</v>
      </c>
      <c r="D95" s="7" t="s">
        <v>9</v>
      </c>
      <c r="E95" s="7" t="s">
        <v>9</v>
      </c>
      <c r="F95" s="7" t="s">
        <v>9</v>
      </c>
      <c r="G95" s="7" t="s">
        <v>9</v>
      </c>
      <c r="H95" s="7" t="s">
        <v>9</v>
      </c>
      <c r="I95" s="7" t="s">
        <v>9</v>
      </c>
      <c r="J95" s="7" t="s">
        <v>9</v>
      </c>
      <c r="K95" s="7" t="s">
        <v>9</v>
      </c>
      <c r="L95" s="7" t="s">
        <v>9</v>
      </c>
      <c r="M95" s="7" t="s">
        <v>9</v>
      </c>
      <c r="N95" s="7" t="s">
        <v>9</v>
      </c>
      <c r="O95" s="7" t="s">
        <v>9</v>
      </c>
      <c r="P95" s="7" t="s">
        <v>9</v>
      </c>
      <c r="Q95" s="7" t="s">
        <v>9</v>
      </c>
      <c r="R95" s="7" t="s">
        <v>9</v>
      </c>
      <c r="S95" s="7">
        <v>2</v>
      </c>
      <c r="T95" s="7" t="s">
        <v>9</v>
      </c>
      <c r="U95" s="7" t="s">
        <v>9</v>
      </c>
      <c r="V95" s="7" t="s">
        <v>9</v>
      </c>
      <c r="W95" s="7" t="s">
        <v>9</v>
      </c>
      <c r="X95" s="7" t="s">
        <v>9</v>
      </c>
      <c r="Y95" s="7">
        <v>2</v>
      </c>
      <c r="Z95" s="7">
        <v>1</v>
      </c>
      <c r="AA95" s="7">
        <v>1</v>
      </c>
      <c r="AB95" s="7">
        <v>0</v>
      </c>
      <c r="AC95" s="7">
        <v>0</v>
      </c>
      <c r="AE95">
        <f t="shared" si="14"/>
        <v>0</v>
      </c>
      <c r="AF95">
        <f t="shared" si="15"/>
        <v>0</v>
      </c>
      <c r="AG95">
        <f t="shared" si="16"/>
        <v>0</v>
      </c>
      <c r="AH95">
        <f t="shared" si="17"/>
        <v>1</v>
      </c>
      <c r="AI95">
        <f t="shared" si="22"/>
        <v>1</v>
      </c>
      <c r="AK95" t="s">
        <v>768</v>
      </c>
      <c r="AL95" s="43">
        <f t="shared" si="18"/>
        <v>0</v>
      </c>
      <c r="AM95" s="43">
        <f t="shared" si="19"/>
        <v>0</v>
      </c>
      <c r="AN95" s="43">
        <f t="shared" si="20"/>
        <v>0</v>
      </c>
      <c r="AO95" s="43">
        <f t="shared" si="21"/>
        <v>1</v>
      </c>
    </row>
    <row r="96" spans="1:41" x14ac:dyDescent="0.25">
      <c r="A96" s="7" t="s">
        <v>146</v>
      </c>
      <c r="B96" s="7" t="s">
        <v>147</v>
      </c>
      <c r="C96" s="7" t="s">
        <v>148</v>
      </c>
      <c r="D96" s="7">
        <v>-3</v>
      </c>
      <c r="E96" s="7">
        <v>4</v>
      </c>
      <c r="F96" s="7">
        <v>0</v>
      </c>
      <c r="G96" s="7">
        <v>-16</v>
      </c>
      <c r="H96" s="7">
        <v>-16</v>
      </c>
      <c r="I96" s="7">
        <v>10</v>
      </c>
      <c r="J96" s="7">
        <v>-3</v>
      </c>
      <c r="K96" s="7">
        <v>3</v>
      </c>
      <c r="L96" s="7">
        <v>-15</v>
      </c>
      <c r="M96" s="7" t="s">
        <v>9</v>
      </c>
      <c r="N96" s="7">
        <v>-7</v>
      </c>
      <c r="O96" s="7">
        <v>1</v>
      </c>
      <c r="P96" s="7">
        <v>-10</v>
      </c>
      <c r="Q96" s="7">
        <v>-2</v>
      </c>
      <c r="R96" s="7">
        <v>-2</v>
      </c>
      <c r="S96" s="7">
        <v>-7</v>
      </c>
      <c r="T96" s="7">
        <v>8</v>
      </c>
      <c r="U96" s="7" t="s">
        <v>9</v>
      </c>
      <c r="V96" s="7" t="s">
        <v>9</v>
      </c>
      <c r="W96" s="7" t="s">
        <v>9</v>
      </c>
      <c r="X96" s="7" t="s">
        <v>9</v>
      </c>
      <c r="Y96" s="7">
        <v>-55</v>
      </c>
      <c r="Z96" s="7">
        <v>16</v>
      </c>
      <c r="AA96" s="7">
        <v>5</v>
      </c>
      <c r="AB96" s="7">
        <v>1</v>
      </c>
      <c r="AC96" s="7">
        <v>10</v>
      </c>
      <c r="AE96">
        <f t="shared" si="14"/>
        <v>0</v>
      </c>
      <c r="AF96">
        <f t="shared" si="15"/>
        <v>13</v>
      </c>
      <c r="AG96">
        <f t="shared" si="16"/>
        <v>3</v>
      </c>
      <c r="AH96">
        <f t="shared" si="17"/>
        <v>0</v>
      </c>
      <c r="AI96">
        <f t="shared" si="22"/>
        <v>16</v>
      </c>
      <c r="AK96" t="s">
        <v>148</v>
      </c>
      <c r="AL96" s="43">
        <f t="shared" si="18"/>
        <v>0</v>
      </c>
      <c r="AM96" s="43">
        <f t="shared" si="19"/>
        <v>0</v>
      </c>
      <c r="AN96" s="43">
        <f t="shared" si="20"/>
        <v>16</v>
      </c>
      <c r="AO96" s="43">
        <f t="shared" si="21"/>
        <v>0</v>
      </c>
    </row>
    <row r="97" spans="1:41" x14ac:dyDescent="0.25">
      <c r="A97" s="7" t="s">
        <v>149</v>
      </c>
      <c r="B97" s="7" t="s">
        <v>147</v>
      </c>
      <c r="C97" s="7" t="s">
        <v>150</v>
      </c>
      <c r="D97" s="7" t="s">
        <v>9</v>
      </c>
      <c r="E97" s="7">
        <v>1</v>
      </c>
      <c r="F97" s="7">
        <v>14</v>
      </c>
      <c r="G97" s="7">
        <v>0</v>
      </c>
      <c r="H97" s="7">
        <v>-3</v>
      </c>
      <c r="I97" s="7">
        <v>-6</v>
      </c>
      <c r="J97" s="7">
        <v>4</v>
      </c>
      <c r="K97" s="7">
        <v>-17</v>
      </c>
      <c r="L97" s="7">
        <v>-8</v>
      </c>
      <c r="M97" s="7">
        <v>2</v>
      </c>
      <c r="N97" s="7">
        <v>2</v>
      </c>
      <c r="O97" s="7">
        <v>2</v>
      </c>
      <c r="P97" s="7">
        <v>5</v>
      </c>
      <c r="Q97" s="7">
        <v>-18</v>
      </c>
      <c r="R97" s="7">
        <v>-16</v>
      </c>
      <c r="S97" s="7">
        <v>-3</v>
      </c>
      <c r="T97" s="7">
        <v>10</v>
      </c>
      <c r="U97" s="7">
        <v>3</v>
      </c>
      <c r="V97" s="7">
        <v>16</v>
      </c>
      <c r="W97" s="7">
        <v>-17</v>
      </c>
      <c r="X97" s="7" t="s">
        <v>9</v>
      </c>
      <c r="Y97" s="7">
        <v>-29</v>
      </c>
      <c r="Z97" s="7">
        <v>19</v>
      </c>
      <c r="AA97" s="7">
        <v>10</v>
      </c>
      <c r="AB97" s="7">
        <v>1</v>
      </c>
      <c r="AC97" s="7">
        <v>8</v>
      </c>
      <c r="AE97">
        <f t="shared" si="14"/>
        <v>0</v>
      </c>
      <c r="AF97">
        <f t="shared" si="15"/>
        <v>0</v>
      </c>
      <c r="AG97">
        <f t="shared" si="16"/>
        <v>0</v>
      </c>
      <c r="AH97">
        <f t="shared" si="17"/>
        <v>19</v>
      </c>
      <c r="AI97">
        <f t="shared" si="22"/>
        <v>19</v>
      </c>
      <c r="AK97" t="s">
        <v>150</v>
      </c>
      <c r="AL97" s="43">
        <f t="shared" si="18"/>
        <v>0</v>
      </c>
      <c r="AM97" s="43">
        <f t="shared" si="19"/>
        <v>19</v>
      </c>
      <c r="AN97" s="43">
        <f t="shared" si="20"/>
        <v>0</v>
      </c>
      <c r="AO97" s="43">
        <f t="shared" si="21"/>
        <v>0</v>
      </c>
    </row>
    <row r="98" spans="1:41" x14ac:dyDescent="0.25">
      <c r="A98" s="7" t="s">
        <v>948</v>
      </c>
      <c r="B98" s="7" t="s">
        <v>949</v>
      </c>
      <c r="C98" s="7" t="s">
        <v>950</v>
      </c>
      <c r="D98" s="7">
        <v>-14</v>
      </c>
      <c r="E98" s="7">
        <v>-27</v>
      </c>
      <c r="F98" s="7">
        <v>-11</v>
      </c>
      <c r="G98" s="7">
        <v>10</v>
      </c>
      <c r="H98" s="7" t="s">
        <v>9</v>
      </c>
      <c r="I98" s="7" t="s">
        <v>9</v>
      </c>
      <c r="J98" s="7">
        <v>11</v>
      </c>
      <c r="K98" s="7">
        <v>-14</v>
      </c>
      <c r="L98" s="7" t="s">
        <v>9</v>
      </c>
      <c r="M98" s="7">
        <v>-4</v>
      </c>
      <c r="N98" s="7">
        <v>2</v>
      </c>
      <c r="O98" s="7">
        <v>-27</v>
      </c>
      <c r="P98" s="7">
        <v>8</v>
      </c>
      <c r="Q98" s="7">
        <v>14</v>
      </c>
      <c r="R98" s="7">
        <v>-8</v>
      </c>
      <c r="S98" s="7">
        <v>-4</v>
      </c>
      <c r="T98" s="7">
        <v>13</v>
      </c>
      <c r="U98" s="7">
        <v>-4</v>
      </c>
      <c r="V98" s="7" t="s">
        <v>9</v>
      </c>
      <c r="W98" s="7" t="s">
        <v>9</v>
      </c>
      <c r="X98" s="7" t="s">
        <v>9</v>
      </c>
      <c r="Y98" s="7">
        <v>-55</v>
      </c>
      <c r="Z98" s="7">
        <v>15</v>
      </c>
      <c r="AA98" s="7">
        <v>6</v>
      </c>
      <c r="AB98" s="7">
        <v>0</v>
      </c>
      <c r="AC98" s="7">
        <v>9</v>
      </c>
      <c r="AE98">
        <f t="shared" si="14"/>
        <v>0</v>
      </c>
      <c r="AF98">
        <f t="shared" si="15"/>
        <v>3</v>
      </c>
      <c r="AG98">
        <f t="shared" si="16"/>
        <v>12</v>
      </c>
      <c r="AH98">
        <f t="shared" si="17"/>
        <v>0</v>
      </c>
      <c r="AI98">
        <f t="shared" si="22"/>
        <v>15</v>
      </c>
      <c r="AK98" t="s">
        <v>950</v>
      </c>
      <c r="AL98" s="43">
        <f t="shared" si="18"/>
        <v>0</v>
      </c>
      <c r="AM98" s="43">
        <f t="shared" si="19"/>
        <v>0</v>
      </c>
      <c r="AN98" s="43">
        <f t="shared" si="20"/>
        <v>0</v>
      </c>
      <c r="AO98" s="43">
        <f t="shared" si="21"/>
        <v>16</v>
      </c>
    </row>
    <row r="99" spans="1:41" x14ac:dyDescent="0.25">
      <c r="A99" s="7" t="s">
        <v>151</v>
      </c>
      <c r="B99" s="7" t="s">
        <v>152</v>
      </c>
      <c r="C99" s="7" t="s">
        <v>153</v>
      </c>
      <c r="D99" s="7" t="s">
        <v>9</v>
      </c>
      <c r="E99" s="7" t="s">
        <v>9</v>
      </c>
      <c r="F99" s="7" t="s">
        <v>9</v>
      </c>
      <c r="G99" s="7">
        <v>-13</v>
      </c>
      <c r="H99" s="7">
        <v>11</v>
      </c>
      <c r="I99" s="7">
        <v>-2</v>
      </c>
      <c r="J99" s="7" t="s">
        <v>9</v>
      </c>
      <c r="K99" s="7" t="s">
        <v>9</v>
      </c>
      <c r="L99" s="7" t="s">
        <v>9</v>
      </c>
      <c r="M99" s="7">
        <v>-1</v>
      </c>
      <c r="N99" s="7" t="s">
        <v>9</v>
      </c>
      <c r="O99" s="7" t="s">
        <v>9</v>
      </c>
      <c r="P99" s="7" t="s">
        <v>9</v>
      </c>
      <c r="Q99" s="7" t="s">
        <v>9</v>
      </c>
      <c r="R99" s="7" t="s">
        <v>9</v>
      </c>
      <c r="S99" s="7" t="s">
        <v>9</v>
      </c>
      <c r="T99" s="7" t="s">
        <v>9</v>
      </c>
      <c r="U99" s="7" t="s">
        <v>9</v>
      </c>
      <c r="V99" s="7" t="s">
        <v>9</v>
      </c>
      <c r="W99" s="7" t="s">
        <v>9</v>
      </c>
      <c r="X99" s="7" t="s">
        <v>9</v>
      </c>
      <c r="Y99" s="7">
        <v>-5</v>
      </c>
      <c r="Z99" s="7">
        <v>4</v>
      </c>
      <c r="AA99" s="7">
        <v>1</v>
      </c>
      <c r="AB99" s="7">
        <v>0</v>
      </c>
      <c r="AC99" s="7">
        <v>3</v>
      </c>
      <c r="AE99">
        <f t="shared" si="14"/>
        <v>1</v>
      </c>
      <c r="AF99">
        <f t="shared" si="15"/>
        <v>2</v>
      </c>
      <c r="AG99">
        <f t="shared" si="16"/>
        <v>1</v>
      </c>
      <c r="AH99">
        <f t="shared" si="17"/>
        <v>0</v>
      </c>
      <c r="AI99">
        <f t="shared" si="22"/>
        <v>4</v>
      </c>
      <c r="AK99" t="s">
        <v>153</v>
      </c>
      <c r="AL99" s="43">
        <f t="shared" si="18"/>
        <v>1</v>
      </c>
      <c r="AM99" s="43">
        <f t="shared" si="19"/>
        <v>1</v>
      </c>
      <c r="AN99" s="43">
        <f t="shared" si="20"/>
        <v>1</v>
      </c>
      <c r="AO99" s="43">
        <f t="shared" si="21"/>
        <v>1</v>
      </c>
    </row>
    <row r="100" spans="1:41" x14ac:dyDescent="0.25">
      <c r="A100" s="7" t="s">
        <v>169</v>
      </c>
      <c r="B100" s="7" t="s">
        <v>174</v>
      </c>
      <c r="C100" s="7" t="s">
        <v>739</v>
      </c>
      <c r="D100" s="7">
        <v>6</v>
      </c>
      <c r="E100" s="7">
        <v>5</v>
      </c>
      <c r="F100" s="7">
        <v>8</v>
      </c>
      <c r="G100" s="7">
        <v>7</v>
      </c>
      <c r="H100" s="7">
        <v>-8</v>
      </c>
      <c r="I100" s="7">
        <v>5</v>
      </c>
      <c r="J100" s="7">
        <v>3</v>
      </c>
      <c r="K100" s="7">
        <v>-1</v>
      </c>
      <c r="L100" s="7">
        <v>6</v>
      </c>
      <c r="M100" s="7">
        <v>0</v>
      </c>
      <c r="N100" s="7">
        <v>2</v>
      </c>
      <c r="O100" s="7">
        <v>-6</v>
      </c>
      <c r="P100" s="7">
        <v>13</v>
      </c>
      <c r="Q100" s="7">
        <v>-8</v>
      </c>
      <c r="R100" s="7">
        <v>-5</v>
      </c>
      <c r="S100" s="7">
        <v>8</v>
      </c>
      <c r="T100" s="7">
        <v>-2</v>
      </c>
      <c r="U100" s="7">
        <v>-23</v>
      </c>
      <c r="V100" s="7">
        <v>-9</v>
      </c>
      <c r="W100" s="7" t="s">
        <v>9</v>
      </c>
      <c r="X100" s="7" t="s">
        <v>9</v>
      </c>
      <c r="Y100" s="7">
        <v>1</v>
      </c>
      <c r="Z100" s="7">
        <v>19</v>
      </c>
      <c r="AA100" s="7">
        <v>10</v>
      </c>
      <c r="AB100" s="7">
        <v>1</v>
      </c>
      <c r="AC100" s="7">
        <v>8</v>
      </c>
      <c r="AE100">
        <f t="shared" si="14"/>
        <v>18</v>
      </c>
      <c r="AF100">
        <f t="shared" si="15"/>
        <v>1</v>
      </c>
      <c r="AG100">
        <f t="shared" si="16"/>
        <v>0</v>
      </c>
      <c r="AH100">
        <f t="shared" si="17"/>
        <v>0</v>
      </c>
      <c r="AI100">
        <f t="shared" si="22"/>
        <v>19</v>
      </c>
      <c r="AK100" t="s">
        <v>739</v>
      </c>
      <c r="AL100" s="43">
        <f t="shared" si="18"/>
        <v>15</v>
      </c>
      <c r="AM100" s="43">
        <f t="shared" si="19"/>
        <v>4</v>
      </c>
      <c r="AN100" s="43">
        <f t="shared" si="20"/>
        <v>0</v>
      </c>
      <c r="AO100" s="43">
        <f t="shared" si="21"/>
        <v>0</v>
      </c>
    </row>
    <row r="101" spans="1:41" x14ac:dyDescent="0.25">
      <c r="A101" s="7" t="s">
        <v>169</v>
      </c>
      <c r="B101" s="7" t="s">
        <v>189</v>
      </c>
      <c r="C101" s="7" t="s">
        <v>255</v>
      </c>
      <c r="D101" s="7">
        <v>9</v>
      </c>
      <c r="E101" s="7">
        <v>10</v>
      </c>
      <c r="F101" s="7">
        <v>5</v>
      </c>
      <c r="G101" s="7">
        <v>-22</v>
      </c>
      <c r="H101" s="7">
        <v>28</v>
      </c>
      <c r="I101" s="7">
        <v>5</v>
      </c>
      <c r="J101" s="7">
        <v>3</v>
      </c>
      <c r="K101" s="7" t="s">
        <v>9</v>
      </c>
      <c r="L101" s="7" t="s">
        <v>9</v>
      </c>
      <c r="M101" s="7">
        <v>0</v>
      </c>
      <c r="N101" s="7">
        <v>2</v>
      </c>
      <c r="O101" s="7">
        <v>-6</v>
      </c>
      <c r="P101" s="7">
        <v>13</v>
      </c>
      <c r="Q101" s="7">
        <v>-8</v>
      </c>
      <c r="R101" s="7">
        <v>-5</v>
      </c>
      <c r="S101" s="7">
        <v>8</v>
      </c>
      <c r="T101" s="7">
        <v>-2</v>
      </c>
      <c r="U101" s="7">
        <v>-23</v>
      </c>
      <c r="V101" s="7">
        <v>-9</v>
      </c>
      <c r="W101" s="7" t="s">
        <v>9</v>
      </c>
      <c r="X101" s="7" t="s">
        <v>9</v>
      </c>
      <c r="Y101" s="7">
        <v>8</v>
      </c>
      <c r="Z101" s="7">
        <v>17</v>
      </c>
      <c r="AA101" s="7">
        <v>9</v>
      </c>
      <c r="AB101" s="7">
        <v>1</v>
      </c>
      <c r="AC101" s="7">
        <v>7</v>
      </c>
      <c r="AE101">
        <f t="shared" si="14"/>
        <v>0</v>
      </c>
      <c r="AF101">
        <f t="shared" si="15"/>
        <v>0</v>
      </c>
      <c r="AG101">
        <f t="shared" si="16"/>
        <v>16</v>
      </c>
      <c r="AH101">
        <f t="shared" si="17"/>
        <v>1</v>
      </c>
      <c r="AI101">
        <f t="shared" si="22"/>
        <v>17</v>
      </c>
      <c r="AK101" t="s">
        <v>255</v>
      </c>
      <c r="AL101" s="43">
        <f t="shared" si="18"/>
        <v>17</v>
      </c>
      <c r="AM101" s="43">
        <f t="shared" si="19"/>
        <v>0</v>
      </c>
      <c r="AN101" s="43">
        <f t="shared" si="20"/>
        <v>0</v>
      </c>
      <c r="AO101" s="43">
        <f t="shared" si="21"/>
        <v>0</v>
      </c>
    </row>
    <row r="102" spans="1:41" x14ac:dyDescent="0.25">
      <c r="A102" s="7" t="s">
        <v>169</v>
      </c>
      <c r="B102" s="7" t="s">
        <v>200</v>
      </c>
      <c r="C102" s="7" t="s">
        <v>797</v>
      </c>
      <c r="D102" s="7">
        <v>5</v>
      </c>
      <c r="E102" s="7">
        <v>2</v>
      </c>
      <c r="F102" s="7">
        <v>12</v>
      </c>
      <c r="G102" s="7">
        <v>-4</v>
      </c>
      <c r="H102" s="7" t="s">
        <v>9</v>
      </c>
      <c r="I102" s="7" t="s">
        <v>9</v>
      </c>
      <c r="J102" s="7">
        <v>12</v>
      </c>
      <c r="K102" s="7" t="s">
        <v>9</v>
      </c>
      <c r="L102" s="7" t="s">
        <v>9</v>
      </c>
      <c r="M102" s="7">
        <v>12</v>
      </c>
      <c r="N102" s="7">
        <v>-9</v>
      </c>
      <c r="O102" s="7">
        <v>0</v>
      </c>
      <c r="P102" s="7">
        <v>17</v>
      </c>
      <c r="Q102" s="7">
        <v>5</v>
      </c>
      <c r="R102" s="7">
        <v>10</v>
      </c>
      <c r="S102" s="7">
        <v>8</v>
      </c>
      <c r="T102" s="7">
        <v>-4</v>
      </c>
      <c r="U102" s="7">
        <v>-10</v>
      </c>
      <c r="V102" s="7">
        <v>-4</v>
      </c>
      <c r="W102" s="7" t="s">
        <v>9</v>
      </c>
      <c r="X102" s="7" t="s">
        <v>9</v>
      </c>
      <c r="Y102" s="7">
        <v>52</v>
      </c>
      <c r="Z102" s="7">
        <v>15</v>
      </c>
      <c r="AA102" s="7">
        <v>9</v>
      </c>
      <c r="AB102" s="7">
        <v>1</v>
      </c>
      <c r="AC102" s="7">
        <v>5</v>
      </c>
      <c r="AE102">
        <f t="shared" si="14"/>
        <v>0</v>
      </c>
      <c r="AF102">
        <f t="shared" si="15"/>
        <v>12</v>
      </c>
      <c r="AG102">
        <f t="shared" si="16"/>
        <v>3</v>
      </c>
      <c r="AH102">
        <f t="shared" si="17"/>
        <v>0</v>
      </c>
      <c r="AI102">
        <f t="shared" si="22"/>
        <v>15</v>
      </c>
      <c r="AK102" t="s">
        <v>797</v>
      </c>
      <c r="AL102" s="43">
        <f t="shared" si="18"/>
        <v>0</v>
      </c>
      <c r="AM102" s="43">
        <f t="shared" si="19"/>
        <v>14</v>
      </c>
      <c r="AN102" s="43">
        <f t="shared" si="20"/>
        <v>1</v>
      </c>
      <c r="AO102" s="43">
        <f t="shared" si="21"/>
        <v>0</v>
      </c>
    </row>
    <row r="114" spans="1:63" x14ac:dyDescent="0.25">
      <c r="A114" t="s">
        <v>835</v>
      </c>
      <c r="D114" t="s">
        <v>836</v>
      </c>
      <c r="G114" t="s">
        <v>837</v>
      </c>
      <c r="J114" t="s">
        <v>838</v>
      </c>
      <c r="M114" t="s">
        <v>839</v>
      </c>
      <c r="P114" t="s">
        <v>840</v>
      </c>
      <c r="S114" t="s">
        <v>841</v>
      </c>
      <c r="V114" t="s">
        <v>842</v>
      </c>
      <c r="Y114" t="s">
        <v>843</v>
      </c>
      <c r="AB114" t="s">
        <v>844</v>
      </c>
      <c r="AE114" t="s">
        <v>845</v>
      </c>
      <c r="AH114" t="s">
        <v>846</v>
      </c>
      <c r="AK114" t="s">
        <v>847</v>
      </c>
      <c r="AN114" t="s">
        <v>848</v>
      </c>
      <c r="AQ114" t="s">
        <v>849</v>
      </c>
      <c r="AT114" t="s">
        <v>850</v>
      </c>
      <c r="AW114" t="s">
        <v>851</v>
      </c>
      <c r="AZ114" t="s">
        <v>852</v>
      </c>
      <c r="BC114" t="s">
        <v>864</v>
      </c>
      <c r="BF114" t="s">
        <v>865</v>
      </c>
      <c r="BI114" t="s">
        <v>866</v>
      </c>
    </row>
    <row r="115" spans="1:63" x14ac:dyDescent="0.25">
      <c r="A115" t="s">
        <v>606</v>
      </c>
      <c r="B115">
        <v>24</v>
      </c>
      <c r="C115">
        <v>1</v>
      </c>
      <c r="D115" t="s">
        <v>606</v>
      </c>
      <c r="E115">
        <v>40</v>
      </c>
      <c r="F115">
        <v>1</v>
      </c>
      <c r="G115" t="s">
        <v>606</v>
      </c>
      <c r="H115">
        <v>-1</v>
      </c>
      <c r="I115">
        <v>1</v>
      </c>
      <c r="J115" t="s">
        <v>606</v>
      </c>
      <c r="K115">
        <v>17</v>
      </c>
      <c r="L115">
        <v>1</v>
      </c>
      <c r="M115" t="s">
        <v>153</v>
      </c>
      <c r="N115">
        <v>11</v>
      </c>
      <c r="O115">
        <v>1</v>
      </c>
      <c r="P115" t="s">
        <v>697</v>
      </c>
      <c r="Q115">
        <v>14</v>
      </c>
      <c r="R115">
        <v>1</v>
      </c>
      <c r="S115" t="s">
        <v>697</v>
      </c>
      <c r="T115">
        <v>11</v>
      </c>
      <c r="U115">
        <v>1</v>
      </c>
      <c r="V115" t="s">
        <v>606</v>
      </c>
      <c r="W115">
        <v>9</v>
      </c>
      <c r="X115">
        <v>1</v>
      </c>
      <c r="Y115" t="s">
        <v>606</v>
      </c>
      <c r="Z115">
        <v>10</v>
      </c>
      <c r="AA115">
        <v>1</v>
      </c>
      <c r="AB115" t="s">
        <v>606</v>
      </c>
      <c r="AC115">
        <v>-5</v>
      </c>
      <c r="AD115">
        <v>1</v>
      </c>
      <c r="AE115" t="s">
        <v>606</v>
      </c>
      <c r="AF115">
        <v>21</v>
      </c>
      <c r="AG115">
        <v>1</v>
      </c>
      <c r="AH115" t="s">
        <v>606</v>
      </c>
      <c r="AI115">
        <v>-19</v>
      </c>
      <c r="AJ115">
        <v>1</v>
      </c>
      <c r="AK115" t="s">
        <v>606</v>
      </c>
      <c r="AL115">
        <v>16</v>
      </c>
      <c r="AM115">
        <v>1</v>
      </c>
      <c r="AN115" t="s">
        <v>606</v>
      </c>
      <c r="AO115">
        <v>15</v>
      </c>
      <c r="AP115">
        <v>1</v>
      </c>
      <c r="AQ115" t="s">
        <v>606</v>
      </c>
      <c r="AR115">
        <v>14</v>
      </c>
      <c r="AS115">
        <v>1</v>
      </c>
      <c r="AT115" t="s">
        <v>606</v>
      </c>
      <c r="AU115">
        <v>6</v>
      </c>
      <c r="AV115">
        <v>1</v>
      </c>
      <c r="AW115" t="s">
        <v>606</v>
      </c>
      <c r="AX115">
        <v>-8</v>
      </c>
      <c r="AY115">
        <v>1</v>
      </c>
      <c r="AZ115" t="s">
        <v>606</v>
      </c>
      <c r="BA115">
        <v>11</v>
      </c>
      <c r="BB115">
        <v>1</v>
      </c>
      <c r="BC115" t="s">
        <v>606</v>
      </c>
      <c r="BD115">
        <v>7</v>
      </c>
      <c r="BE115">
        <v>1</v>
      </c>
      <c r="BF115">
        <v>0</v>
      </c>
      <c r="BG115" t="s">
        <v>9</v>
      </c>
      <c r="BH115">
        <v>1</v>
      </c>
      <c r="BI115">
        <v>0</v>
      </c>
      <c r="BJ115" t="s">
        <v>9</v>
      </c>
      <c r="BK115">
        <v>1</v>
      </c>
    </row>
    <row r="116" spans="1:63" x14ac:dyDescent="0.25">
      <c r="A116" t="s">
        <v>395</v>
      </c>
      <c r="B116">
        <v>24</v>
      </c>
      <c r="C116">
        <v>2</v>
      </c>
      <c r="D116" t="s">
        <v>503</v>
      </c>
      <c r="E116">
        <v>40</v>
      </c>
      <c r="F116">
        <v>2</v>
      </c>
      <c r="G116" t="s">
        <v>503</v>
      </c>
      <c r="H116">
        <v>-1</v>
      </c>
      <c r="I116">
        <v>2</v>
      </c>
      <c r="J116" t="s">
        <v>503</v>
      </c>
      <c r="K116">
        <v>17</v>
      </c>
      <c r="L116">
        <v>2</v>
      </c>
      <c r="M116" t="s">
        <v>503</v>
      </c>
      <c r="N116">
        <v>11</v>
      </c>
      <c r="O116">
        <v>2</v>
      </c>
      <c r="P116" t="s">
        <v>503</v>
      </c>
      <c r="Q116">
        <v>14</v>
      </c>
      <c r="R116">
        <v>2</v>
      </c>
      <c r="S116" t="s">
        <v>503</v>
      </c>
      <c r="T116">
        <v>11</v>
      </c>
      <c r="U116">
        <v>2</v>
      </c>
      <c r="V116" t="s">
        <v>503</v>
      </c>
      <c r="W116">
        <v>9</v>
      </c>
      <c r="X116">
        <v>2</v>
      </c>
      <c r="Y116" t="s">
        <v>503</v>
      </c>
      <c r="Z116">
        <v>10</v>
      </c>
      <c r="AA116">
        <v>2</v>
      </c>
      <c r="AB116" t="s">
        <v>503</v>
      </c>
      <c r="AC116">
        <v>-5</v>
      </c>
      <c r="AD116">
        <v>2</v>
      </c>
      <c r="AE116" t="s">
        <v>503</v>
      </c>
      <c r="AF116">
        <v>21</v>
      </c>
      <c r="AG116">
        <v>2</v>
      </c>
      <c r="AH116" t="s">
        <v>1008</v>
      </c>
      <c r="AI116">
        <v>-19</v>
      </c>
      <c r="AJ116">
        <v>2</v>
      </c>
      <c r="AK116" t="s">
        <v>503</v>
      </c>
      <c r="AL116">
        <v>16</v>
      </c>
      <c r="AM116">
        <v>2</v>
      </c>
      <c r="AN116" t="s">
        <v>503</v>
      </c>
      <c r="AO116">
        <v>15</v>
      </c>
      <c r="AP116">
        <v>2</v>
      </c>
      <c r="AQ116" t="s">
        <v>503</v>
      </c>
      <c r="AR116">
        <v>14</v>
      </c>
      <c r="AS116">
        <v>2</v>
      </c>
      <c r="AT116" t="s">
        <v>503</v>
      </c>
      <c r="AU116">
        <v>6</v>
      </c>
      <c r="AV116">
        <v>2</v>
      </c>
      <c r="AW116" t="s">
        <v>503</v>
      </c>
      <c r="AX116">
        <v>-8</v>
      </c>
      <c r="AY116">
        <v>2</v>
      </c>
      <c r="AZ116" t="s">
        <v>503</v>
      </c>
      <c r="BA116">
        <v>11</v>
      </c>
      <c r="BB116">
        <v>2</v>
      </c>
      <c r="BC116" t="s">
        <v>503</v>
      </c>
      <c r="BD116">
        <v>7</v>
      </c>
      <c r="BE116">
        <v>2</v>
      </c>
      <c r="BF116">
        <v>0</v>
      </c>
      <c r="BG116" t="s">
        <v>9</v>
      </c>
      <c r="BH116">
        <v>2</v>
      </c>
      <c r="BI116">
        <v>0</v>
      </c>
      <c r="BJ116" t="s">
        <v>9</v>
      </c>
      <c r="BK116">
        <v>2</v>
      </c>
    </row>
    <row r="117" spans="1:63" x14ac:dyDescent="0.25">
      <c r="A117" t="s">
        <v>609</v>
      </c>
      <c r="B117">
        <v>24</v>
      </c>
      <c r="C117">
        <v>3</v>
      </c>
      <c r="D117" t="s">
        <v>609</v>
      </c>
      <c r="E117">
        <v>40</v>
      </c>
      <c r="F117">
        <v>3</v>
      </c>
      <c r="G117" t="s">
        <v>609</v>
      </c>
      <c r="H117">
        <v>-1</v>
      </c>
      <c r="I117">
        <v>3</v>
      </c>
      <c r="J117" t="s">
        <v>609</v>
      </c>
      <c r="K117">
        <v>17</v>
      </c>
      <c r="L117">
        <v>3</v>
      </c>
      <c r="M117" t="s">
        <v>609</v>
      </c>
      <c r="N117">
        <v>11</v>
      </c>
      <c r="O117">
        <v>3</v>
      </c>
      <c r="P117" t="s">
        <v>609</v>
      </c>
      <c r="Q117">
        <v>14</v>
      </c>
      <c r="R117">
        <v>3</v>
      </c>
      <c r="S117" t="s">
        <v>609</v>
      </c>
      <c r="T117">
        <v>11</v>
      </c>
      <c r="U117">
        <v>3</v>
      </c>
      <c r="V117" t="s">
        <v>609</v>
      </c>
      <c r="W117">
        <v>9</v>
      </c>
      <c r="X117">
        <v>3</v>
      </c>
      <c r="Y117" t="s">
        <v>609</v>
      </c>
      <c r="Z117">
        <v>10</v>
      </c>
      <c r="AA117">
        <v>3</v>
      </c>
      <c r="AB117" t="s">
        <v>609</v>
      </c>
      <c r="AC117">
        <v>-5</v>
      </c>
      <c r="AD117">
        <v>3</v>
      </c>
      <c r="AE117" t="s">
        <v>52</v>
      </c>
      <c r="AF117">
        <v>21</v>
      </c>
      <c r="AG117">
        <v>3</v>
      </c>
      <c r="AH117" t="s">
        <v>503</v>
      </c>
      <c r="AI117">
        <v>-19</v>
      </c>
      <c r="AJ117">
        <v>3</v>
      </c>
      <c r="AK117" t="s">
        <v>52</v>
      </c>
      <c r="AL117">
        <v>16</v>
      </c>
      <c r="AM117">
        <v>3</v>
      </c>
      <c r="AN117" t="s">
        <v>52</v>
      </c>
      <c r="AO117">
        <v>15</v>
      </c>
      <c r="AP117">
        <v>3</v>
      </c>
      <c r="AQ117" t="s">
        <v>52</v>
      </c>
      <c r="AR117">
        <v>14</v>
      </c>
      <c r="AS117">
        <v>3</v>
      </c>
      <c r="AT117" t="s">
        <v>52</v>
      </c>
      <c r="AU117">
        <v>6</v>
      </c>
      <c r="AV117">
        <v>3</v>
      </c>
      <c r="AW117" t="s">
        <v>52</v>
      </c>
      <c r="AX117">
        <v>-8</v>
      </c>
      <c r="AY117">
        <v>3</v>
      </c>
      <c r="AZ117" t="s">
        <v>52</v>
      </c>
      <c r="BA117">
        <v>11</v>
      </c>
      <c r="BB117">
        <v>3</v>
      </c>
      <c r="BC117" t="s">
        <v>52</v>
      </c>
      <c r="BD117">
        <v>7</v>
      </c>
      <c r="BE117">
        <v>3</v>
      </c>
      <c r="BF117">
        <v>0</v>
      </c>
      <c r="BG117" t="s">
        <v>9</v>
      </c>
      <c r="BH117">
        <v>3</v>
      </c>
      <c r="BI117">
        <v>0</v>
      </c>
      <c r="BJ117" t="s">
        <v>9</v>
      </c>
      <c r="BK117">
        <v>3</v>
      </c>
    </row>
    <row r="118" spans="1:63" x14ac:dyDescent="0.25">
      <c r="A118" t="s">
        <v>137</v>
      </c>
      <c r="B118">
        <v>24</v>
      </c>
      <c r="C118">
        <v>4</v>
      </c>
      <c r="D118" t="s">
        <v>137</v>
      </c>
      <c r="E118">
        <v>40</v>
      </c>
      <c r="F118">
        <v>4</v>
      </c>
      <c r="G118" t="s">
        <v>137</v>
      </c>
      <c r="H118">
        <v>-1</v>
      </c>
      <c r="I118">
        <v>4</v>
      </c>
      <c r="J118" t="s">
        <v>137</v>
      </c>
      <c r="K118">
        <v>17</v>
      </c>
      <c r="L118">
        <v>4</v>
      </c>
      <c r="M118" t="s">
        <v>137</v>
      </c>
      <c r="N118">
        <v>11</v>
      </c>
      <c r="O118">
        <v>4</v>
      </c>
      <c r="P118" t="s">
        <v>137</v>
      </c>
      <c r="Q118">
        <v>14</v>
      </c>
      <c r="R118">
        <v>4</v>
      </c>
      <c r="S118" t="s">
        <v>137</v>
      </c>
      <c r="T118">
        <v>11</v>
      </c>
      <c r="U118">
        <v>4</v>
      </c>
      <c r="V118" t="s">
        <v>137</v>
      </c>
      <c r="W118">
        <v>9</v>
      </c>
      <c r="X118">
        <v>4</v>
      </c>
      <c r="Y118" t="s">
        <v>137</v>
      </c>
      <c r="Z118">
        <v>10</v>
      </c>
      <c r="AA118">
        <v>4</v>
      </c>
      <c r="AB118" t="s">
        <v>137</v>
      </c>
      <c r="AC118">
        <v>-5</v>
      </c>
      <c r="AD118">
        <v>4</v>
      </c>
      <c r="AE118" t="s">
        <v>137</v>
      </c>
      <c r="AF118">
        <v>21</v>
      </c>
      <c r="AG118">
        <v>4</v>
      </c>
      <c r="AH118" t="s">
        <v>137</v>
      </c>
      <c r="AI118">
        <v>-19</v>
      </c>
      <c r="AJ118">
        <v>4</v>
      </c>
      <c r="AK118" t="s">
        <v>137</v>
      </c>
      <c r="AL118">
        <v>16</v>
      </c>
      <c r="AM118">
        <v>4</v>
      </c>
      <c r="AN118" t="s">
        <v>137</v>
      </c>
      <c r="AO118">
        <v>15</v>
      </c>
      <c r="AP118">
        <v>4</v>
      </c>
      <c r="AQ118" t="s">
        <v>137</v>
      </c>
      <c r="AR118">
        <v>14</v>
      </c>
      <c r="AS118">
        <v>4</v>
      </c>
      <c r="AT118" t="s">
        <v>137</v>
      </c>
      <c r="AU118">
        <v>6</v>
      </c>
      <c r="AV118">
        <v>4</v>
      </c>
      <c r="AW118" t="s">
        <v>137</v>
      </c>
      <c r="AX118">
        <v>-8</v>
      </c>
      <c r="AY118">
        <v>4</v>
      </c>
      <c r="AZ118" t="s">
        <v>137</v>
      </c>
      <c r="BA118">
        <v>11</v>
      </c>
      <c r="BB118">
        <v>4</v>
      </c>
      <c r="BC118" t="s">
        <v>137</v>
      </c>
      <c r="BD118">
        <v>7</v>
      </c>
      <c r="BE118">
        <v>4</v>
      </c>
      <c r="BF118">
        <v>0</v>
      </c>
      <c r="BG118">
        <v>0</v>
      </c>
      <c r="BH118">
        <v>4</v>
      </c>
      <c r="BI118">
        <v>0</v>
      </c>
      <c r="BJ118">
        <v>0</v>
      </c>
      <c r="BK118">
        <v>4</v>
      </c>
    </row>
    <row r="119" spans="1:63" x14ac:dyDescent="0.25">
      <c r="A119" t="s">
        <v>739</v>
      </c>
      <c r="B119">
        <v>6</v>
      </c>
      <c r="C119">
        <v>1</v>
      </c>
      <c r="D119" t="s">
        <v>395</v>
      </c>
      <c r="E119">
        <v>-2</v>
      </c>
      <c r="F119">
        <v>1</v>
      </c>
      <c r="G119" t="s">
        <v>395</v>
      </c>
      <c r="H119">
        <v>-8</v>
      </c>
      <c r="I119">
        <v>1</v>
      </c>
      <c r="J119" t="s">
        <v>395</v>
      </c>
      <c r="K119">
        <v>-8</v>
      </c>
      <c r="L119">
        <v>1</v>
      </c>
      <c r="M119" t="s">
        <v>606</v>
      </c>
      <c r="N119">
        <v>3</v>
      </c>
      <c r="O119">
        <v>1</v>
      </c>
      <c r="P119" t="s">
        <v>606</v>
      </c>
      <c r="Q119">
        <v>18</v>
      </c>
      <c r="R119">
        <v>1</v>
      </c>
      <c r="S119" t="s">
        <v>606</v>
      </c>
      <c r="T119">
        <v>-17</v>
      </c>
      <c r="U119">
        <v>1</v>
      </c>
      <c r="V119" t="s">
        <v>697</v>
      </c>
      <c r="W119">
        <v>-19</v>
      </c>
      <c r="X119">
        <v>1</v>
      </c>
      <c r="Y119" t="s">
        <v>697</v>
      </c>
      <c r="Z119">
        <v>8</v>
      </c>
      <c r="AA119">
        <v>1</v>
      </c>
      <c r="AB119" t="s">
        <v>697</v>
      </c>
      <c r="AC119">
        <v>-12</v>
      </c>
      <c r="AD119">
        <v>1</v>
      </c>
      <c r="AE119" t="s">
        <v>697</v>
      </c>
      <c r="AF119">
        <v>-11</v>
      </c>
      <c r="AG119">
        <v>1</v>
      </c>
      <c r="AH119" t="s">
        <v>697</v>
      </c>
      <c r="AI119">
        <v>13</v>
      </c>
      <c r="AJ119">
        <v>1</v>
      </c>
      <c r="AK119" t="s">
        <v>697</v>
      </c>
      <c r="AL119">
        <v>0</v>
      </c>
      <c r="AM119">
        <v>1</v>
      </c>
      <c r="AN119" t="s">
        <v>697</v>
      </c>
      <c r="AO119">
        <v>10</v>
      </c>
      <c r="AP119">
        <v>1</v>
      </c>
      <c r="AQ119" t="s">
        <v>697</v>
      </c>
      <c r="AR119">
        <v>10</v>
      </c>
      <c r="AS119">
        <v>1</v>
      </c>
      <c r="AT119" t="s">
        <v>697</v>
      </c>
      <c r="AU119">
        <v>-13</v>
      </c>
      <c r="AV119">
        <v>1</v>
      </c>
      <c r="AW119" t="s">
        <v>697</v>
      </c>
      <c r="AX119">
        <v>-8</v>
      </c>
      <c r="AY119">
        <v>1</v>
      </c>
      <c r="AZ119" t="s">
        <v>697</v>
      </c>
      <c r="BA119">
        <v>4</v>
      </c>
      <c r="BB119">
        <v>1</v>
      </c>
      <c r="BC119" t="s">
        <v>697</v>
      </c>
      <c r="BD119">
        <v>-5</v>
      </c>
      <c r="BE119">
        <v>1</v>
      </c>
      <c r="BF119">
        <v>0</v>
      </c>
      <c r="BG119" t="s">
        <v>9</v>
      </c>
      <c r="BH119">
        <v>1</v>
      </c>
      <c r="BI119">
        <v>0</v>
      </c>
      <c r="BJ119" t="s">
        <v>9</v>
      </c>
      <c r="BK119">
        <v>1</v>
      </c>
    </row>
    <row r="120" spans="1:63" x14ac:dyDescent="0.25">
      <c r="A120" t="s">
        <v>82</v>
      </c>
      <c r="B120">
        <v>6</v>
      </c>
      <c r="C120">
        <v>2</v>
      </c>
      <c r="D120" t="s">
        <v>82</v>
      </c>
      <c r="E120">
        <v>-2</v>
      </c>
      <c r="F120">
        <v>2</v>
      </c>
      <c r="G120" t="s">
        <v>82</v>
      </c>
      <c r="H120">
        <v>-8</v>
      </c>
      <c r="I120">
        <v>2</v>
      </c>
      <c r="J120" t="s">
        <v>82</v>
      </c>
      <c r="K120">
        <v>-8</v>
      </c>
      <c r="L120">
        <v>2</v>
      </c>
      <c r="M120" t="s">
        <v>395</v>
      </c>
      <c r="N120">
        <v>3</v>
      </c>
      <c r="O120">
        <v>2</v>
      </c>
      <c r="P120" t="s">
        <v>395</v>
      </c>
      <c r="Q120">
        <v>18</v>
      </c>
      <c r="R120">
        <v>2</v>
      </c>
      <c r="S120" t="s">
        <v>395</v>
      </c>
      <c r="T120">
        <v>-17</v>
      </c>
      <c r="U120">
        <v>2</v>
      </c>
      <c r="V120" t="s">
        <v>395</v>
      </c>
      <c r="W120">
        <v>-19</v>
      </c>
      <c r="X120">
        <v>2</v>
      </c>
      <c r="Y120" t="s">
        <v>395</v>
      </c>
      <c r="Z120">
        <v>8</v>
      </c>
      <c r="AA120">
        <v>2</v>
      </c>
      <c r="AB120" t="s">
        <v>395</v>
      </c>
      <c r="AC120">
        <v>-12</v>
      </c>
      <c r="AD120">
        <v>2</v>
      </c>
      <c r="AE120" t="s">
        <v>1008</v>
      </c>
      <c r="AF120">
        <v>-11</v>
      </c>
      <c r="AG120">
        <v>2</v>
      </c>
      <c r="AH120" t="s">
        <v>395</v>
      </c>
      <c r="AI120">
        <v>13</v>
      </c>
      <c r="AJ120">
        <v>2</v>
      </c>
      <c r="AK120" t="s">
        <v>395</v>
      </c>
      <c r="AL120">
        <v>0</v>
      </c>
      <c r="AM120">
        <v>2</v>
      </c>
      <c r="AN120" t="s">
        <v>395</v>
      </c>
      <c r="AO120">
        <v>10</v>
      </c>
      <c r="AP120">
        <v>2</v>
      </c>
      <c r="AQ120" t="s">
        <v>395</v>
      </c>
      <c r="AR120">
        <v>10</v>
      </c>
      <c r="AS120">
        <v>2</v>
      </c>
      <c r="AT120" t="s">
        <v>395</v>
      </c>
      <c r="AU120">
        <v>-13</v>
      </c>
      <c r="AV120">
        <v>2</v>
      </c>
      <c r="AW120" t="s">
        <v>395</v>
      </c>
      <c r="AX120">
        <v>-8</v>
      </c>
      <c r="AY120">
        <v>2</v>
      </c>
      <c r="AZ120" t="s">
        <v>395</v>
      </c>
      <c r="BA120">
        <v>4</v>
      </c>
      <c r="BB120">
        <v>2</v>
      </c>
      <c r="BC120" t="s">
        <v>395</v>
      </c>
      <c r="BD120">
        <v>-5</v>
      </c>
      <c r="BE120">
        <v>2</v>
      </c>
      <c r="BF120">
        <v>0</v>
      </c>
      <c r="BG120" t="s">
        <v>9</v>
      </c>
      <c r="BH120">
        <v>2</v>
      </c>
      <c r="BI120">
        <v>0</v>
      </c>
      <c r="BJ120" t="s">
        <v>9</v>
      </c>
      <c r="BK120">
        <v>2</v>
      </c>
    </row>
    <row r="121" spans="1:63" x14ac:dyDescent="0.25">
      <c r="A121" t="s">
        <v>1005</v>
      </c>
      <c r="B121">
        <v>6</v>
      </c>
      <c r="C121">
        <v>3</v>
      </c>
      <c r="D121" t="s">
        <v>1005</v>
      </c>
      <c r="E121">
        <v>-2</v>
      </c>
      <c r="F121">
        <v>3</v>
      </c>
      <c r="G121" t="s">
        <v>1005</v>
      </c>
      <c r="H121">
        <v>-8</v>
      </c>
      <c r="I121">
        <v>3</v>
      </c>
      <c r="J121" t="s">
        <v>1005</v>
      </c>
      <c r="K121">
        <v>-8</v>
      </c>
      <c r="L121">
        <v>3</v>
      </c>
      <c r="M121" t="s">
        <v>874</v>
      </c>
      <c r="N121">
        <v>3</v>
      </c>
      <c r="O121">
        <v>3</v>
      </c>
      <c r="P121" t="s">
        <v>874</v>
      </c>
      <c r="Q121">
        <v>18</v>
      </c>
      <c r="R121">
        <v>3</v>
      </c>
      <c r="S121" t="s">
        <v>874</v>
      </c>
      <c r="T121">
        <v>-17</v>
      </c>
      <c r="U121">
        <v>3</v>
      </c>
      <c r="V121" t="s">
        <v>874</v>
      </c>
      <c r="W121">
        <v>-19</v>
      </c>
      <c r="X121">
        <v>3</v>
      </c>
      <c r="Y121" t="s">
        <v>874</v>
      </c>
      <c r="Z121">
        <v>8</v>
      </c>
      <c r="AA121">
        <v>3</v>
      </c>
      <c r="AB121" t="s">
        <v>874</v>
      </c>
      <c r="AC121">
        <v>-12</v>
      </c>
      <c r="AD121">
        <v>3</v>
      </c>
      <c r="AE121" t="s">
        <v>874</v>
      </c>
      <c r="AF121">
        <v>-11</v>
      </c>
      <c r="AG121">
        <v>3</v>
      </c>
      <c r="AH121" t="s">
        <v>874</v>
      </c>
      <c r="AI121">
        <v>13</v>
      </c>
      <c r="AJ121">
        <v>3</v>
      </c>
      <c r="AK121" t="s">
        <v>874</v>
      </c>
      <c r="AL121">
        <v>0</v>
      </c>
      <c r="AM121">
        <v>3</v>
      </c>
      <c r="AN121" t="s">
        <v>874</v>
      </c>
      <c r="AO121">
        <v>10</v>
      </c>
      <c r="AP121">
        <v>3</v>
      </c>
      <c r="AQ121" t="s">
        <v>874</v>
      </c>
      <c r="AR121">
        <v>10</v>
      </c>
      <c r="AS121">
        <v>3</v>
      </c>
      <c r="AT121" t="s">
        <v>874</v>
      </c>
      <c r="AU121">
        <v>-13</v>
      </c>
      <c r="AV121">
        <v>3</v>
      </c>
      <c r="AW121" t="s">
        <v>874</v>
      </c>
      <c r="AX121">
        <v>-8</v>
      </c>
      <c r="AY121">
        <v>3</v>
      </c>
      <c r="AZ121" t="s">
        <v>874</v>
      </c>
      <c r="BA121">
        <v>4</v>
      </c>
      <c r="BB121">
        <v>3</v>
      </c>
      <c r="BC121" t="s">
        <v>874</v>
      </c>
      <c r="BD121">
        <v>-5</v>
      </c>
      <c r="BE121">
        <v>3</v>
      </c>
      <c r="BF121">
        <v>0</v>
      </c>
      <c r="BG121" t="s">
        <v>9</v>
      </c>
      <c r="BH121">
        <v>3</v>
      </c>
      <c r="BI121">
        <v>0</v>
      </c>
      <c r="BJ121" t="s">
        <v>9</v>
      </c>
      <c r="BK121">
        <v>3</v>
      </c>
    </row>
    <row r="122" spans="1:63" x14ac:dyDescent="0.25">
      <c r="A122" t="s">
        <v>52</v>
      </c>
      <c r="B122">
        <v>6</v>
      </c>
      <c r="C122">
        <v>4</v>
      </c>
      <c r="D122" t="s">
        <v>52</v>
      </c>
      <c r="E122">
        <v>-2</v>
      </c>
      <c r="F122">
        <v>4</v>
      </c>
      <c r="G122" t="s">
        <v>52</v>
      </c>
      <c r="H122">
        <v>-8</v>
      </c>
      <c r="I122">
        <v>4</v>
      </c>
      <c r="J122" t="s">
        <v>52</v>
      </c>
      <c r="K122">
        <v>-8</v>
      </c>
      <c r="L122">
        <v>4</v>
      </c>
      <c r="M122" t="s">
        <v>52</v>
      </c>
      <c r="N122">
        <v>3</v>
      </c>
      <c r="O122">
        <v>4</v>
      </c>
      <c r="P122" t="s">
        <v>52</v>
      </c>
      <c r="Q122">
        <v>18</v>
      </c>
      <c r="R122">
        <v>4</v>
      </c>
      <c r="S122" t="s">
        <v>52</v>
      </c>
      <c r="T122">
        <v>-17</v>
      </c>
      <c r="U122">
        <v>4</v>
      </c>
      <c r="V122" t="s">
        <v>52</v>
      </c>
      <c r="W122">
        <v>-19</v>
      </c>
      <c r="X122">
        <v>4</v>
      </c>
      <c r="Y122" t="s">
        <v>52</v>
      </c>
      <c r="Z122">
        <v>8</v>
      </c>
      <c r="AA122">
        <v>4</v>
      </c>
      <c r="AB122" t="s">
        <v>52</v>
      </c>
      <c r="AC122">
        <v>-12</v>
      </c>
      <c r="AD122">
        <v>4</v>
      </c>
      <c r="AE122" t="s">
        <v>609</v>
      </c>
      <c r="AF122">
        <v>-11</v>
      </c>
      <c r="AG122">
        <v>4</v>
      </c>
      <c r="AH122" t="s">
        <v>609</v>
      </c>
      <c r="AI122">
        <v>13</v>
      </c>
      <c r="AJ122">
        <v>4</v>
      </c>
      <c r="AK122" t="s">
        <v>609</v>
      </c>
      <c r="AL122">
        <v>0</v>
      </c>
      <c r="AM122">
        <v>4</v>
      </c>
      <c r="AN122" t="s">
        <v>609</v>
      </c>
      <c r="AO122">
        <v>10</v>
      </c>
      <c r="AP122">
        <v>4</v>
      </c>
      <c r="AQ122" t="s">
        <v>609</v>
      </c>
      <c r="AR122">
        <v>10</v>
      </c>
      <c r="AS122">
        <v>4</v>
      </c>
      <c r="AT122" t="s">
        <v>609</v>
      </c>
      <c r="AU122">
        <v>-13</v>
      </c>
      <c r="AV122">
        <v>4</v>
      </c>
      <c r="AW122" t="s">
        <v>609</v>
      </c>
      <c r="AX122">
        <v>-8</v>
      </c>
      <c r="AY122">
        <v>4</v>
      </c>
      <c r="AZ122" t="s">
        <v>609</v>
      </c>
      <c r="BA122">
        <v>4</v>
      </c>
      <c r="BB122">
        <v>4</v>
      </c>
      <c r="BC122" t="s">
        <v>609</v>
      </c>
      <c r="BD122">
        <v>-5</v>
      </c>
      <c r="BE122">
        <v>4</v>
      </c>
      <c r="BF122">
        <v>0</v>
      </c>
      <c r="BG122">
        <v>0</v>
      </c>
      <c r="BH122">
        <v>4</v>
      </c>
      <c r="BI122">
        <v>0</v>
      </c>
      <c r="BJ122">
        <v>0</v>
      </c>
      <c r="BK122">
        <v>4</v>
      </c>
    </row>
    <row r="123" spans="1:63" x14ac:dyDescent="0.25">
      <c r="A123" t="s">
        <v>399</v>
      </c>
      <c r="B123">
        <v>9</v>
      </c>
      <c r="C123">
        <v>1</v>
      </c>
      <c r="D123" t="s">
        <v>399</v>
      </c>
      <c r="E123">
        <v>10</v>
      </c>
      <c r="F123">
        <v>1</v>
      </c>
      <c r="G123" t="s">
        <v>399</v>
      </c>
      <c r="H123">
        <v>5</v>
      </c>
      <c r="I123">
        <v>1</v>
      </c>
      <c r="J123" t="s">
        <v>399</v>
      </c>
      <c r="K123">
        <v>-22</v>
      </c>
      <c r="L123">
        <v>1</v>
      </c>
      <c r="M123" t="s">
        <v>399</v>
      </c>
      <c r="N123">
        <v>28</v>
      </c>
      <c r="O123">
        <v>1</v>
      </c>
      <c r="P123" t="s">
        <v>739</v>
      </c>
      <c r="Q123">
        <v>5</v>
      </c>
      <c r="R123">
        <v>1</v>
      </c>
      <c r="S123" t="s">
        <v>739</v>
      </c>
      <c r="T123">
        <v>3</v>
      </c>
      <c r="U123">
        <v>1</v>
      </c>
      <c r="V123" t="s">
        <v>739</v>
      </c>
      <c r="W123">
        <v>-1</v>
      </c>
      <c r="X123">
        <v>1</v>
      </c>
      <c r="Y123" t="s">
        <v>739</v>
      </c>
      <c r="Z123">
        <v>6</v>
      </c>
      <c r="AA123">
        <v>1</v>
      </c>
      <c r="AB123" t="s">
        <v>739</v>
      </c>
      <c r="AC123">
        <v>0</v>
      </c>
      <c r="AD123">
        <v>1</v>
      </c>
      <c r="AE123" t="s">
        <v>739</v>
      </c>
      <c r="AF123">
        <v>2</v>
      </c>
      <c r="AG123">
        <v>1</v>
      </c>
      <c r="AH123" t="s">
        <v>739</v>
      </c>
      <c r="AI123">
        <v>-6</v>
      </c>
      <c r="AJ123">
        <v>1</v>
      </c>
      <c r="AK123" t="s">
        <v>739</v>
      </c>
      <c r="AL123">
        <v>13</v>
      </c>
      <c r="AM123">
        <v>1</v>
      </c>
      <c r="AN123" t="s">
        <v>739</v>
      </c>
      <c r="AO123">
        <v>-8</v>
      </c>
      <c r="AP123">
        <v>1</v>
      </c>
      <c r="AQ123" t="s">
        <v>739</v>
      </c>
      <c r="AR123">
        <v>-5</v>
      </c>
      <c r="AS123">
        <v>1</v>
      </c>
      <c r="AT123" t="s">
        <v>739</v>
      </c>
      <c r="AU123">
        <v>8</v>
      </c>
      <c r="AV123">
        <v>1</v>
      </c>
      <c r="AW123" t="s">
        <v>739</v>
      </c>
      <c r="AX123">
        <v>-2</v>
      </c>
      <c r="AY123">
        <v>1</v>
      </c>
      <c r="AZ123" t="s">
        <v>739</v>
      </c>
      <c r="BA123">
        <v>-23</v>
      </c>
      <c r="BB123">
        <v>1</v>
      </c>
      <c r="BC123" t="s">
        <v>739</v>
      </c>
      <c r="BD123">
        <v>-9</v>
      </c>
      <c r="BE123">
        <v>1</v>
      </c>
      <c r="BF123">
        <v>0</v>
      </c>
      <c r="BG123" t="s">
        <v>9</v>
      </c>
      <c r="BH123">
        <v>1</v>
      </c>
      <c r="BI123">
        <v>0</v>
      </c>
      <c r="BJ123" t="s">
        <v>9</v>
      </c>
      <c r="BK123">
        <v>1</v>
      </c>
    </row>
    <row r="124" spans="1:63" x14ac:dyDescent="0.25">
      <c r="A124" t="s">
        <v>614</v>
      </c>
      <c r="B124">
        <v>9</v>
      </c>
      <c r="C124">
        <v>2</v>
      </c>
      <c r="D124" t="s">
        <v>614</v>
      </c>
      <c r="E124">
        <v>10</v>
      </c>
      <c r="F124">
        <v>2</v>
      </c>
      <c r="G124" t="s">
        <v>614</v>
      </c>
      <c r="H124">
        <v>5</v>
      </c>
      <c r="I124">
        <v>2</v>
      </c>
      <c r="J124" t="s">
        <v>614</v>
      </c>
      <c r="K124">
        <v>-22</v>
      </c>
      <c r="L124">
        <v>2</v>
      </c>
      <c r="M124" t="s">
        <v>707</v>
      </c>
      <c r="N124">
        <v>28</v>
      </c>
      <c r="O124">
        <v>2</v>
      </c>
      <c r="P124" t="s">
        <v>399</v>
      </c>
      <c r="Q124">
        <v>5</v>
      </c>
      <c r="R124">
        <v>2</v>
      </c>
      <c r="S124" t="s">
        <v>399</v>
      </c>
      <c r="T124">
        <v>3</v>
      </c>
      <c r="U124">
        <v>2</v>
      </c>
      <c r="V124" t="s">
        <v>399</v>
      </c>
      <c r="W124">
        <v>-1</v>
      </c>
      <c r="X124">
        <v>2</v>
      </c>
      <c r="Y124" t="s">
        <v>399</v>
      </c>
      <c r="Z124">
        <v>6</v>
      </c>
      <c r="AA124">
        <v>2</v>
      </c>
      <c r="AB124" t="s">
        <v>399</v>
      </c>
      <c r="AC124">
        <v>0</v>
      </c>
      <c r="AD124">
        <v>2</v>
      </c>
      <c r="AE124" t="s">
        <v>399</v>
      </c>
      <c r="AF124">
        <v>2</v>
      </c>
      <c r="AG124">
        <v>2</v>
      </c>
      <c r="AH124" t="s">
        <v>399</v>
      </c>
      <c r="AI124">
        <v>-6</v>
      </c>
      <c r="AJ124">
        <v>2</v>
      </c>
      <c r="AK124" t="s">
        <v>399</v>
      </c>
      <c r="AL124">
        <v>13</v>
      </c>
      <c r="AM124">
        <v>2</v>
      </c>
      <c r="AN124" t="s">
        <v>399</v>
      </c>
      <c r="AO124">
        <v>-8</v>
      </c>
      <c r="AP124">
        <v>2</v>
      </c>
      <c r="AQ124" t="s">
        <v>399</v>
      </c>
      <c r="AR124">
        <v>-5</v>
      </c>
      <c r="AS124">
        <v>2</v>
      </c>
      <c r="AT124" t="s">
        <v>399</v>
      </c>
      <c r="AU124">
        <v>8</v>
      </c>
      <c r="AV124">
        <v>2</v>
      </c>
      <c r="AW124" t="s">
        <v>399</v>
      </c>
      <c r="AX124">
        <v>-2</v>
      </c>
      <c r="AY124">
        <v>2</v>
      </c>
      <c r="AZ124" t="s">
        <v>399</v>
      </c>
      <c r="BA124">
        <v>-23</v>
      </c>
      <c r="BB124">
        <v>2</v>
      </c>
      <c r="BC124" t="s">
        <v>399</v>
      </c>
      <c r="BD124">
        <v>-9</v>
      </c>
      <c r="BE124">
        <v>2</v>
      </c>
      <c r="BF124">
        <v>0</v>
      </c>
      <c r="BG124" t="s">
        <v>9</v>
      </c>
      <c r="BH124">
        <v>2</v>
      </c>
      <c r="BI124">
        <v>0</v>
      </c>
      <c r="BJ124" t="s">
        <v>9</v>
      </c>
      <c r="BK124">
        <v>2</v>
      </c>
    </row>
    <row r="125" spans="1:63" x14ac:dyDescent="0.25">
      <c r="A125" t="s">
        <v>255</v>
      </c>
      <c r="B125">
        <v>9</v>
      </c>
      <c r="C125">
        <v>3</v>
      </c>
      <c r="D125" t="s">
        <v>255</v>
      </c>
      <c r="E125">
        <v>10</v>
      </c>
      <c r="F125">
        <v>3</v>
      </c>
      <c r="G125" t="s">
        <v>255</v>
      </c>
      <c r="H125">
        <v>5</v>
      </c>
      <c r="I125">
        <v>3</v>
      </c>
      <c r="J125" t="s">
        <v>255</v>
      </c>
      <c r="K125">
        <v>-22</v>
      </c>
      <c r="L125">
        <v>3</v>
      </c>
      <c r="M125" t="s">
        <v>255</v>
      </c>
      <c r="N125">
        <v>28</v>
      </c>
      <c r="O125">
        <v>3</v>
      </c>
      <c r="P125" t="s">
        <v>255</v>
      </c>
      <c r="Q125">
        <v>5</v>
      </c>
      <c r="R125">
        <v>3</v>
      </c>
      <c r="S125" t="s">
        <v>255</v>
      </c>
      <c r="T125">
        <v>3</v>
      </c>
      <c r="U125">
        <v>3</v>
      </c>
      <c r="V125" t="s">
        <v>707</v>
      </c>
      <c r="W125">
        <v>-1</v>
      </c>
      <c r="X125">
        <v>3</v>
      </c>
      <c r="Y125" t="s">
        <v>707</v>
      </c>
      <c r="Z125">
        <v>6</v>
      </c>
      <c r="AA125">
        <v>3</v>
      </c>
      <c r="AB125" t="s">
        <v>255</v>
      </c>
      <c r="AC125">
        <v>0</v>
      </c>
      <c r="AD125">
        <v>3</v>
      </c>
      <c r="AE125" t="s">
        <v>255</v>
      </c>
      <c r="AF125">
        <v>2</v>
      </c>
      <c r="AG125">
        <v>3</v>
      </c>
      <c r="AH125" t="s">
        <v>255</v>
      </c>
      <c r="AI125">
        <v>-6</v>
      </c>
      <c r="AJ125">
        <v>3</v>
      </c>
      <c r="AK125" t="s">
        <v>255</v>
      </c>
      <c r="AL125">
        <v>13</v>
      </c>
      <c r="AM125">
        <v>3</v>
      </c>
      <c r="AN125" t="s">
        <v>255</v>
      </c>
      <c r="AO125">
        <v>-8</v>
      </c>
      <c r="AP125">
        <v>3</v>
      </c>
      <c r="AQ125" t="s">
        <v>255</v>
      </c>
      <c r="AR125">
        <v>-5</v>
      </c>
      <c r="AS125">
        <v>3</v>
      </c>
      <c r="AT125" t="s">
        <v>255</v>
      </c>
      <c r="AU125">
        <v>8</v>
      </c>
      <c r="AV125">
        <v>3</v>
      </c>
      <c r="AW125" t="s">
        <v>255</v>
      </c>
      <c r="AX125">
        <v>-2</v>
      </c>
      <c r="AY125">
        <v>3</v>
      </c>
      <c r="AZ125" t="s">
        <v>707</v>
      </c>
      <c r="BA125">
        <v>-23</v>
      </c>
      <c r="BB125">
        <v>3</v>
      </c>
      <c r="BC125" t="s">
        <v>255</v>
      </c>
      <c r="BD125">
        <v>-9</v>
      </c>
      <c r="BE125">
        <v>3</v>
      </c>
      <c r="BF125">
        <v>0</v>
      </c>
      <c r="BG125" t="s">
        <v>9</v>
      </c>
      <c r="BH125">
        <v>3</v>
      </c>
      <c r="BI125">
        <v>0</v>
      </c>
      <c r="BJ125" t="s">
        <v>9</v>
      </c>
      <c r="BK125">
        <v>3</v>
      </c>
    </row>
    <row r="126" spans="1:63" x14ac:dyDescent="0.25">
      <c r="A126" t="s">
        <v>73</v>
      </c>
      <c r="B126">
        <v>9</v>
      </c>
      <c r="C126">
        <v>4</v>
      </c>
      <c r="D126" t="s">
        <v>73</v>
      </c>
      <c r="E126">
        <v>10</v>
      </c>
      <c r="F126">
        <v>4</v>
      </c>
      <c r="G126" t="s">
        <v>73</v>
      </c>
      <c r="H126">
        <v>5</v>
      </c>
      <c r="I126">
        <v>4</v>
      </c>
      <c r="J126" t="s">
        <v>73</v>
      </c>
      <c r="K126">
        <v>-22</v>
      </c>
      <c r="L126">
        <v>4</v>
      </c>
      <c r="M126" t="s">
        <v>1005</v>
      </c>
      <c r="N126">
        <v>28</v>
      </c>
      <c r="O126">
        <v>4</v>
      </c>
      <c r="P126" t="s">
        <v>1005</v>
      </c>
      <c r="Q126">
        <v>5</v>
      </c>
      <c r="R126">
        <v>4</v>
      </c>
      <c r="S126" t="s">
        <v>1005</v>
      </c>
      <c r="T126">
        <v>3</v>
      </c>
      <c r="U126">
        <v>4</v>
      </c>
      <c r="V126" t="s">
        <v>1005</v>
      </c>
      <c r="W126">
        <v>-1</v>
      </c>
      <c r="X126">
        <v>4</v>
      </c>
      <c r="Y126" t="s">
        <v>1005</v>
      </c>
      <c r="Z126">
        <v>6</v>
      </c>
      <c r="AA126">
        <v>4</v>
      </c>
      <c r="AB126" t="s">
        <v>1005</v>
      </c>
      <c r="AC126">
        <v>0</v>
      </c>
      <c r="AD126">
        <v>4</v>
      </c>
      <c r="AE126" t="s">
        <v>1005</v>
      </c>
      <c r="AF126">
        <v>2</v>
      </c>
      <c r="AG126">
        <v>4</v>
      </c>
      <c r="AH126" t="s">
        <v>1005</v>
      </c>
      <c r="AI126">
        <v>-6</v>
      </c>
      <c r="AJ126">
        <v>4</v>
      </c>
      <c r="AK126" t="s">
        <v>1005</v>
      </c>
      <c r="AL126">
        <v>13</v>
      </c>
      <c r="AM126">
        <v>4</v>
      </c>
      <c r="AN126" t="s">
        <v>1005</v>
      </c>
      <c r="AO126">
        <v>-8</v>
      </c>
      <c r="AP126">
        <v>4</v>
      </c>
      <c r="AQ126" t="s">
        <v>1005</v>
      </c>
      <c r="AR126">
        <v>-5</v>
      </c>
      <c r="AS126">
        <v>4</v>
      </c>
      <c r="AT126" t="s">
        <v>1005</v>
      </c>
      <c r="AU126">
        <v>8</v>
      </c>
      <c r="AV126">
        <v>4</v>
      </c>
      <c r="AW126" t="s">
        <v>1005</v>
      </c>
      <c r="AX126">
        <v>-2</v>
      </c>
      <c r="AY126">
        <v>4</v>
      </c>
      <c r="AZ126" t="s">
        <v>255</v>
      </c>
      <c r="BA126">
        <v>-23</v>
      </c>
      <c r="BB126">
        <v>4</v>
      </c>
      <c r="BC126" t="s">
        <v>1005</v>
      </c>
      <c r="BD126">
        <v>-9</v>
      </c>
      <c r="BE126">
        <v>4</v>
      </c>
      <c r="BF126">
        <v>0</v>
      </c>
      <c r="BG126">
        <v>0</v>
      </c>
      <c r="BH126">
        <v>4</v>
      </c>
      <c r="BI126">
        <v>0</v>
      </c>
      <c r="BJ126">
        <v>0</v>
      </c>
      <c r="BK126">
        <v>4</v>
      </c>
    </row>
    <row r="127" spans="1:63" x14ac:dyDescent="0.25">
      <c r="A127" t="s">
        <v>857</v>
      </c>
      <c r="B127">
        <v>9</v>
      </c>
      <c r="C127">
        <v>1</v>
      </c>
      <c r="D127" t="s">
        <v>857</v>
      </c>
      <c r="E127">
        <v>-9</v>
      </c>
      <c r="F127">
        <v>1</v>
      </c>
      <c r="G127" t="s">
        <v>857</v>
      </c>
      <c r="H127">
        <v>15</v>
      </c>
      <c r="I127">
        <v>1</v>
      </c>
      <c r="J127" t="s">
        <v>857</v>
      </c>
      <c r="K127">
        <v>-14</v>
      </c>
      <c r="L127">
        <v>1</v>
      </c>
      <c r="M127" t="s">
        <v>857</v>
      </c>
      <c r="N127">
        <v>3</v>
      </c>
      <c r="O127">
        <v>1</v>
      </c>
      <c r="P127" t="s">
        <v>873</v>
      </c>
      <c r="Q127">
        <v>-3</v>
      </c>
      <c r="R127">
        <v>1</v>
      </c>
      <c r="S127" t="s">
        <v>857</v>
      </c>
      <c r="T127">
        <v>9</v>
      </c>
      <c r="U127">
        <v>1</v>
      </c>
      <c r="V127" t="s">
        <v>857</v>
      </c>
      <c r="W127">
        <v>-21</v>
      </c>
      <c r="X127">
        <v>1</v>
      </c>
      <c r="Y127" t="s">
        <v>857</v>
      </c>
      <c r="Z127">
        <v>7</v>
      </c>
      <c r="AA127">
        <v>1</v>
      </c>
      <c r="AB127" t="s">
        <v>857</v>
      </c>
      <c r="AC127">
        <v>-2</v>
      </c>
      <c r="AD127">
        <v>1</v>
      </c>
      <c r="AE127" t="s">
        <v>857</v>
      </c>
      <c r="AF127">
        <v>2</v>
      </c>
      <c r="AG127">
        <v>1</v>
      </c>
      <c r="AH127" t="s">
        <v>857</v>
      </c>
      <c r="AI127">
        <v>10</v>
      </c>
      <c r="AJ127">
        <v>1</v>
      </c>
      <c r="AK127" t="s">
        <v>857</v>
      </c>
      <c r="AL127">
        <v>4</v>
      </c>
      <c r="AM127">
        <v>1</v>
      </c>
      <c r="AN127" t="s">
        <v>857</v>
      </c>
      <c r="AO127">
        <v>10</v>
      </c>
      <c r="AP127">
        <v>1</v>
      </c>
      <c r="AQ127" t="s">
        <v>857</v>
      </c>
      <c r="AR127">
        <v>11</v>
      </c>
      <c r="AS127">
        <v>1</v>
      </c>
      <c r="AT127" t="s">
        <v>857</v>
      </c>
      <c r="AU127">
        <v>7</v>
      </c>
      <c r="AV127">
        <v>1</v>
      </c>
      <c r="AW127" t="s">
        <v>857</v>
      </c>
      <c r="AX127">
        <v>10</v>
      </c>
      <c r="AY127">
        <v>1</v>
      </c>
      <c r="AZ127" t="s">
        <v>857</v>
      </c>
      <c r="BA127">
        <v>7</v>
      </c>
      <c r="BB127">
        <v>1</v>
      </c>
      <c r="BC127" t="s">
        <v>857</v>
      </c>
      <c r="BD127">
        <v>-14</v>
      </c>
      <c r="BE127">
        <v>1</v>
      </c>
      <c r="BF127">
        <v>0</v>
      </c>
      <c r="BG127" t="s">
        <v>9</v>
      </c>
      <c r="BH127">
        <v>1</v>
      </c>
      <c r="BI127">
        <v>0</v>
      </c>
      <c r="BJ127" t="s">
        <v>9</v>
      </c>
      <c r="BK127">
        <v>1</v>
      </c>
    </row>
    <row r="128" spans="1:63" x14ac:dyDescent="0.25">
      <c r="A128" t="s">
        <v>955</v>
      </c>
      <c r="B128">
        <v>9</v>
      </c>
      <c r="C128">
        <v>2</v>
      </c>
      <c r="D128" t="s">
        <v>955</v>
      </c>
      <c r="E128">
        <v>-9</v>
      </c>
      <c r="F128">
        <v>2</v>
      </c>
      <c r="G128" t="s">
        <v>955</v>
      </c>
      <c r="H128">
        <v>15</v>
      </c>
      <c r="I128">
        <v>2</v>
      </c>
      <c r="J128" t="s">
        <v>955</v>
      </c>
      <c r="K128">
        <v>-14</v>
      </c>
      <c r="L128">
        <v>2</v>
      </c>
      <c r="M128" t="s">
        <v>82</v>
      </c>
      <c r="N128">
        <v>3</v>
      </c>
      <c r="O128">
        <v>2</v>
      </c>
      <c r="P128" t="s">
        <v>857</v>
      </c>
      <c r="Q128">
        <v>-3</v>
      </c>
      <c r="R128">
        <v>2</v>
      </c>
      <c r="S128" t="s">
        <v>82</v>
      </c>
      <c r="T128">
        <v>9</v>
      </c>
      <c r="U128">
        <v>2</v>
      </c>
      <c r="V128" t="s">
        <v>82</v>
      </c>
      <c r="W128">
        <v>-21</v>
      </c>
      <c r="X128">
        <v>2</v>
      </c>
      <c r="Y128" t="s">
        <v>82</v>
      </c>
      <c r="Z128">
        <v>7</v>
      </c>
      <c r="AA128">
        <v>2</v>
      </c>
      <c r="AB128" t="s">
        <v>82</v>
      </c>
      <c r="AC128">
        <v>-2</v>
      </c>
      <c r="AD128">
        <v>2</v>
      </c>
      <c r="AE128" t="s">
        <v>82</v>
      </c>
      <c r="AF128">
        <v>2</v>
      </c>
      <c r="AG128">
        <v>2</v>
      </c>
      <c r="AH128" t="s">
        <v>82</v>
      </c>
      <c r="AI128">
        <v>10</v>
      </c>
      <c r="AJ128">
        <v>2</v>
      </c>
      <c r="AK128" t="s">
        <v>82</v>
      </c>
      <c r="AL128">
        <v>4</v>
      </c>
      <c r="AM128">
        <v>2</v>
      </c>
      <c r="AN128" t="s">
        <v>82</v>
      </c>
      <c r="AO128">
        <v>10</v>
      </c>
      <c r="AP128">
        <v>2</v>
      </c>
      <c r="AQ128" t="s">
        <v>82</v>
      </c>
      <c r="AR128">
        <v>11</v>
      </c>
      <c r="AS128">
        <v>2</v>
      </c>
      <c r="AT128" t="s">
        <v>82</v>
      </c>
      <c r="AU128">
        <v>7</v>
      </c>
      <c r="AV128">
        <v>2</v>
      </c>
      <c r="AW128" t="s">
        <v>82</v>
      </c>
      <c r="AX128">
        <v>10</v>
      </c>
      <c r="AY128">
        <v>2</v>
      </c>
      <c r="AZ128" t="s">
        <v>82</v>
      </c>
      <c r="BA128">
        <v>7</v>
      </c>
      <c r="BB128">
        <v>2</v>
      </c>
      <c r="BC128" t="s">
        <v>82</v>
      </c>
      <c r="BD128">
        <v>-14</v>
      </c>
      <c r="BE128">
        <v>2</v>
      </c>
      <c r="BF128">
        <v>0</v>
      </c>
      <c r="BG128" t="s">
        <v>9</v>
      </c>
      <c r="BH128">
        <v>2</v>
      </c>
      <c r="BI128">
        <v>0</v>
      </c>
      <c r="BJ128" t="s">
        <v>9</v>
      </c>
      <c r="BK128">
        <v>2</v>
      </c>
    </row>
    <row r="129" spans="1:63" x14ac:dyDescent="0.25">
      <c r="A129" t="s">
        <v>503</v>
      </c>
      <c r="B129">
        <v>9</v>
      </c>
      <c r="C129">
        <v>3</v>
      </c>
      <c r="D129" t="s">
        <v>874</v>
      </c>
      <c r="E129">
        <v>-9</v>
      </c>
      <c r="F129">
        <v>3</v>
      </c>
      <c r="G129" t="s">
        <v>874</v>
      </c>
      <c r="H129">
        <v>15</v>
      </c>
      <c r="I129">
        <v>3</v>
      </c>
      <c r="J129" t="s">
        <v>874</v>
      </c>
      <c r="K129">
        <v>-14</v>
      </c>
      <c r="L129">
        <v>3</v>
      </c>
      <c r="M129" t="s">
        <v>955</v>
      </c>
      <c r="N129">
        <v>3</v>
      </c>
      <c r="O129">
        <v>3</v>
      </c>
      <c r="P129" t="s">
        <v>955</v>
      </c>
      <c r="Q129">
        <v>-3</v>
      </c>
      <c r="R129">
        <v>3</v>
      </c>
      <c r="S129" t="s">
        <v>955</v>
      </c>
      <c r="T129">
        <v>9</v>
      </c>
      <c r="U129">
        <v>3</v>
      </c>
      <c r="V129" t="s">
        <v>955</v>
      </c>
      <c r="W129">
        <v>-21</v>
      </c>
      <c r="X129">
        <v>3</v>
      </c>
      <c r="Y129" t="s">
        <v>955</v>
      </c>
      <c r="Z129">
        <v>7</v>
      </c>
      <c r="AA129">
        <v>3</v>
      </c>
      <c r="AB129" t="s">
        <v>955</v>
      </c>
      <c r="AC129">
        <v>-2</v>
      </c>
      <c r="AD129">
        <v>3</v>
      </c>
      <c r="AE129" t="s">
        <v>955</v>
      </c>
      <c r="AF129">
        <v>2</v>
      </c>
      <c r="AG129">
        <v>3</v>
      </c>
      <c r="AH129" t="s">
        <v>955</v>
      </c>
      <c r="AI129">
        <v>10</v>
      </c>
      <c r="AJ129">
        <v>3</v>
      </c>
      <c r="AK129" t="s">
        <v>955</v>
      </c>
      <c r="AL129">
        <v>4</v>
      </c>
      <c r="AM129">
        <v>3</v>
      </c>
      <c r="AN129" t="s">
        <v>955</v>
      </c>
      <c r="AO129">
        <v>10</v>
      </c>
      <c r="AP129">
        <v>3</v>
      </c>
      <c r="AQ129" t="s">
        <v>955</v>
      </c>
      <c r="AR129">
        <v>11</v>
      </c>
      <c r="AS129">
        <v>3</v>
      </c>
      <c r="AT129" t="s">
        <v>955</v>
      </c>
      <c r="AU129">
        <v>7</v>
      </c>
      <c r="AV129">
        <v>3</v>
      </c>
      <c r="AW129" t="s">
        <v>955</v>
      </c>
      <c r="AX129">
        <v>10</v>
      </c>
      <c r="AY129">
        <v>3</v>
      </c>
      <c r="AZ129" t="s">
        <v>955</v>
      </c>
      <c r="BA129">
        <v>7</v>
      </c>
      <c r="BB129">
        <v>3</v>
      </c>
      <c r="BC129" t="s">
        <v>955</v>
      </c>
      <c r="BD129">
        <v>-14</v>
      </c>
      <c r="BE129">
        <v>3</v>
      </c>
      <c r="BF129">
        <v>0</v>
      </c>
      <c r="BG129" t="s">
        <v>9</v>
      </c>
      <c r="BH129">
        <v>3</v>
      </c>
      <c r="BI129">
        <v>0</v>
      </c>
      <c r="BJ129" t="s">
        <v>9</v>
      </c>
      <c r="BK129">
        <v>3</v>
      </c>
    </row>
    <row r="130" spans="1:63" x14ac:dyDescent="0.25">
      <c r="A130" t="s">
        <v>42</v>
      </c>
      <c r="B130">
        <v>9</v>
      </c>
      <c r="C130">
        <v>4</v>
      </c>
      <c r="D130" t="s">
        <v>42</v>
      </c>
      <c r="E130">
        <v>-9</v>
      </c>
      <c r="F130">
        <v>4</v>
      </c>
      <c r="G130" t="s">
        <v>42</v>
      </c>
      <c r="H130">
        <v>15</v>
      </c>
      <c r="I130">
        <v>4</v>
      </c>
      <c r="J130" t="s">
        <v>42</v>
      </c>
      <c r="K130">
        <v>-14</v>
      </c>
      <c r="L130">
        <v>4</v>
      </c>
      <c r="M130" t="s">
        <v>42</v>
      </c>
      <c r="N130">
        <v>3</v>
      </c>
      <c r="O130">
        <v>4</v>
      </c>
      <c r="P130" t="s">
        <v>42</v>
      </c>
      <c r="Q130">
        <v>-3</v>
      </c>
      <c r="R130">
        <v>4</v>
      </c>
      <c r="S130" t="s">
        <v>42</v>
      </c>
      <c r="T130">
        <v>9</v>
      </c>
      <c r="U130">
        <v>4</v>
      </c>
      <c r="V130" t="s">
        <v>42</v>
      </c>
      <c r="W130">
        <v>-21</v>
      </c>
      <c r="X130">
        <v>4</v>
      </c>
      <c r="Y130" t="s">
        <v>42</v>
      </c>
      <c r="Z130">
        <v>7</v>
      </c>
      <c r="AA130">
        <v>4</v>
      </c>
      <c r="AB130" t="s">
        <v>42</v>
      </c>
      <c r="AC130">
        <v>-2</v>
      </c>
      <c r="AD130">
        <v>4</v>
      </c>
      <c r="AE130" t="s">
        <v>42</v>
      </c>
      <c r="AF130">
        <v>2</v>
      </c>
      <c r="AG130">
        <v>4</v>
      </c>
      <c r="AH130" t="s">
        <v>42</v>
      </c>
      <c r="AI130">
        <v>10</v>
      </c>
      <c r="AJ130">
        <v>4</v>
      </c>
      <c r="AK130" t="s">
        <v>42</v>
      </c>
      <c r="AL130">
        <v>4</v>
      </c>
      <c r="AM130">
        <v>4</v>
      </c>
      <c r="AN130" t="s">
        <v>42</v>
      </c>
      <c r="AO130">
        <v>10</v>
      </c>
      <c r="AP130">
        <v>4</v>
      </c>
      <c r="AQ130" t="s">
        <v>42</v>
      </c>
      <c r="AR130">
        <v>11</v>
      </c>
      <c r="AS130">
        <v>4</v>
      </c>
      <c r="AT130" t="s">
        <v>42</v>
      </c>
      <c r="AU130">
        <v>7</v>
      </c>
      <c r="AV130">
        <v>4</v>
      </c>
      <c r="AW130" t="s">
        <v>42</v>
      </c>
      <c r="AX130">
        <v>10</v>
      </c>
      <c r="AY130">
        <v>4</v>
      </c>
      <c r="AZ130" t="s">
        <v>42</v>
      </c>
      <c r="BA130">
        <v>7</v>
      </c>
      <c r="BB130">
        <v>4</v>
      </c>
      <c r="BC130" t="s">
        <v>42</v>
      </c>
      <c r="BD130">
        <v>-14</v>
      </c>
      <c r="BE130">
        <v>4</v>
      </c>
      <c r="BF130">
        <v>0</v>
      </c>
      <c r="BG130">
        <v>0</v>
      </c>
      <c r="BH130">
        <v>4</v>
      </c>
      <c r="BI130">
        <v>0</v>
      </c>
      <c r="BJ130">
        <v>0</v>
      </c>
      <c r="BK130">
        <v>4</v>
      </c>
    </row>
    <row r="131" spans="1:63" x14ac:dyDescent="0.25">
      <c r="A131" t="s">
        <v>873</v>
      </c>
      <c r="B131">
        <v>5</v>
      </c>
      <c r="C131">
        <v>1</v>
      </c>
      <c r="D131" t="s">
        <v>873</v>
      </c>
      <c r="E131">
        <v>-2</v>
      </c>
      <c r="F131">
        <v>1</v>
      </c>
      <c r="G131" t="s">
        <v>873</v>
      </c>
      <c r="H131">
        <v>20</v>
      </c>
      <c r="I131">
        <v>1</v>
      </c>
      <c r="J131" t="s">
        <v>873</v>
      </c>
      <c r="K131">
        <v>21</v>
      </c>
      <c r="L131">
        <v>1</v>
      </c>
      <c r="M131" t="s">
        <v>873</v>
      </c>
      <c r="N131">
        <v>-2</v>
      </c>
      <c r="O131">
        <v>1</v>
      </c>
      <c r="P131" t="s">
        <v>603</v>
      </c>
      <c r="Q131">
        <v>3</v>
      </c>
      <c r="R131">
        <v>1</v>
      </c>
      <c r="S131" t="s">
        <v>259</v>
      </c>
      <c r="T131">
        <v>22</v>
      </c>
      <c r="U131">
        <v>1</v>
      </c>
      <c r="V131" t="s">
        <v>873</v>
      </c>
      <c r="W131">
        <v>-10</v>
      </c>
      <c r="X131">
        <v>1</v>
      </c>
      <c r="Y131" t="s">
        <v>154</v>
      </c>
      <c r="Z131">
        <v>3</v>
      </c>
      <c r="AA131">
        <v>1</v>
      </c>
      <c r="AB131" t="s">
        <v>154</v>
      </c>
      <c r="AC131">
        <v>8</v>
      </c>
      <c r="AD131">
        <v>1</v>
      </c>
      <c r="AE131" t="s">
        <v>943</v>
      </c>
      <c r="AF131">
        <v>3</v>
      </c>
      <c r="AG131">
        <v>1</v>
      </c>
      <c r="AH131" t="s">
        <v>870</v>
      </c>
      <c r="AI131">
        <v>14</v>
      </c>
      <c r="AJ131">
        <v>1</v>
      </c>
      <c r="AK131" t="s">
        <v>870</v>
      </c>
      <c r="AL131">
        <v>20</v>
      </c>
      <c r="AM131">
        <v>1</v>
      </c>
      <c r="AN131" t="s">
        <v>870</v>
      </c>
      <c r="AO131">
        <v>4</v>
      </c>
      <c r="AP131">
        <v>1</v>
      </c>
      <c r="AQ131" t="s">
        <v>870</v>
      </c>
      <c r="AR131">
        <v>-4</v>
      </c>
      <c r="AS131">
        <v>1</v>
      </c>
      <c r="AT131" t="s">
        <v>628</v>
      </c>
      <c r="AU131">
        <v>-2</v>
      </c>
      <c r="AV131">
        <v>1</v>
      </c>
      <c r="AW131" t="s">
        <v>870</v>
      </c>
      <c r="AX131">
        <v>-2</v>
      </c>
      <c r="AY131">
        <v>1</v>
      </c>
      <c r="AZ131" t="s">
        <v>870</v>
      </c>
      <c r="BA131">
        <v>3</v>
      </c>
      <c r="BB131">
        <v>1</v>
      </c>
      <c r="BC131" t="s">
        <v>943</v>
      </c>
      <c r="BD131">
        <v>6</v>
      </c>
      <c r="BE131">
        <v>1</v>
      </c>
      <c r="BF131" t="s">
        <v>870</v>
      </c>
      <c r="BG131">
        <v>13</v>
      </c>
      <c r="BH131">
        <v>1</v>
      </c>
      <c r="BI131">
        <v>0</v>
      </c>
      <c r="BJ131" t="s">
        <v>9</v>
      </c>
      <c r="BK131">
        <v>1</v>
      </c>
    </row>
    <row r="132" spans="1:63" x14ac:dyDescent="0.25">
      <c r="A132" t="s">
        <v>797</v>
      </c>
      <c r="B132">
        <v>5</v>
      </c>
      <c r="C132">
        <v>2</v>
      </c>
      <c r="D132" t="s">
        <v>603</v>
      </c>
      <c r="E132">
        <v>-2</v>
      </c>
      <c r="F132">
        <v>2</v>
      </c>
      <c r="G132" t="s">
        <v>943</v>
      </c>
      <c r="H132">
        <v>20</v>
      </c>
      <c r="I132">
        <v>2</v>
      </c>
      <c r="J132" t="s">
        <v>943</v>
      </c>
      <c r="K132">
        <v>21</v>
      </c>
      <c r="L132">
        <v>2</v>
      </c>
      <c r="M132" t="s">
        <v>943</v>
      </c>
      <c r="N132">
        <v>-2</v>
      </c>
      <c r="O132">
        <v>2</v>
      </c>
      <c r="P132" t="s">
        <v>12</v>
      </c>
      <c r="Q132">
        <v>3</v>
      </c>
      <c r="R132">
        <v>2</v>
      </c>
      <c r="S132" t="s">
        <v>943</v>
      </c>
      <c r="T132">
        <v>22</v>
      </c>
      <c r="U132">
        <v>2</v>
      </c>
      <c r="V132" t="s">
        <v>943</v>
      </c>
      <c r="W132">
        <v>-10</v>
      </c>
      <c r="X132">
        <v>2</v>
      </c>
      <c r="Y132" t="s">
        <v>943</v>
      </c>
      <c r="Z132">
        <v>3</v>
      </c>
      <c r="AA132">
        <v>2</v>
      </c>
      <c r="AB132" t="s">
        <v>1009</v>
      </c>
      <c r="AC132">
        <v>8</v>
      </c>
      <c r="AD132">
        <v>2</v>
      </c>
      <c r="AE132" t="s">
        <v>1009</v>
      </c>
      <c r="AF132">
        <v>3</v>
      </c>
      <c r="AG132">
        <v>2</v>
      </c>
      <c r="AH132" t="s">
        <v>943</v>
      </c>
      <c r="AI132">
        <v>14</v>
      </c>
      <c r="AJ132">
        <v>2</v>
      </c>
      <c r="AK132" t="s">
        <v>943</v>
      </c>
      <c r="AL132">
        <v>20</v>
      </c>
      <c r="AM132">
        <v>2</v>
      </c>
      <c r="AN132" t="s">
        <v>943</v>
      </c>
      <c r="AO132">
        <v>4</v>
      </c>
      <c r="AP132">
        <v>2</v>
      </c>
      <c r="AQ132" t="s">
        <v>603</v>
      </c>
      <c r="AR132">
        <v>-4</v>
      </c>
      <c r="AS132">
        <v>2</v>
      </c>
      <c r="AT132" t="s">
        <v>870</v>
      </c>
      <c r="AU132">
        <v>-2</v>
      </c>
      <c r="AV132">
        <v>2</v>
      </c>
      <c r="AW132" t="s">
        <v>559</v>
      </c>
      <c r="AX132">
        <v>-2</v>
      </c>
      <c r="AY132">
        <v>2</v>
      </c>
      <c r="AZ132" t="s">
        <v>943</v>
      </c>
      <c r="BA132">
        <v>3</v>
      </c>
      <c r="BB132">
        <v>2</v>
      </c>
      <c r="BC132" t="s">
        <v>603</v>
      </c>
      <c r="BD132">
        <v>6</v>
      </c>
      <c r="BE132">
        <v>2</v>
      </c>
      <c r="BF132" t="s">
        <v>943</v>
      </c>
      <c r="BG132">
        <v>13</v>
      </c>
      <c r="BH132">
        <v>2</v>
      </c>
      <c r="BI132">
        <v>0</v>
      </c>
      <c r="BJ132" t="s">
        <v>9</v>
      </c>
      <c r="BK132">
        <v>2</v>
      </c>
    </row>
    <row r="133" spans="1:63" x14ac:dyDescent="0.25">
      <c r="A133" t="s">
        <v>943</v>
      </c>
      <c r="B133">
        <v>5</v>
      </c>
      <c r="C133">
        <v>3</v>
      </c>
      <c r="D133" t="s">
        <v>707</v>
      </c>
      <c r="E133">
        <v>-2</v>
      </c>
      <c r="F133">
        <v>3</v>
      </c>
      <c r="G133" t="s">
        <v>12</v>
      </c>
      <c r="H133">
        <v>20</v>
      </c>
      <c r="I133">
        <v>3</v>
      </c>
      <c r="J133" t="s">
        <v>12</v>
      </c>
      <c r="K133">
        <v>21</v>
      </c>
      <c r="L133">
        <v>3</v>
      </c>
      <c r="M133" t="s">
        <v>12</v>
      </c>
      <c r="N133">
        <v>-2</v>
      </c>
      <c r="O133">
        <v>3</v>
      </c>
      <c r="P133" t="s">
        <v>82</v>
      </c>
      <c r="Q133">
        <v>3</v>
      </c>
      <c r="R133">
        <v>3</v>
      </c>
      <c r="S133" t="s">
        <v>12</v>
      </c>
      <c r="T133">
        <v>22</v>
      </c>
      <c r="U133">
        <v>3</v>
      </c>
      <c r="V133" t="s">
        <v>12</v>
      </c>
      <c r="W133">
        <v>-10</v>
      </c>
      <c r="X133">
        <v>3</v>
      </c>
      <c r="Y133" t="s">
        <v>12</v>
      </c>
      <c r="Z133">
        <v>3</v>
      </c>
      <c r="AA133">
        <v>3</v>
      </c>
      <c r="AB133" t="s">
        <v>559</v>
      </c>
      <c r="AC133">
        <v>8</v>
      </c>
      <c r="AD133">
        <v>3</v>
      </c>
      <c r="AE133" t="s">
        <v>559</v>
      </c>
      <c r="AF133">
        <v>3</v>
      </c>
      <c r="AG133">
        <v>3</v>
      </c>
      <c r="AH133" t="s">
        <v>559</v>
      </c>
      <c r="AI133">
        <v>14</v>
      </c>
      <c r="AJ133">
        <v>3</v>
      </c>
      <c r="AK133" t="s">
        <v>559</v>
      </c>
      <c r="AL133">
        <v>20</v>
      </c>
      <c r="AM133">
        <v>3</v>
      </c>
      <c r="AN133" t="s">
        <v>559</v>
      </c>
      <c r="AO133">
        <v>4</v>
      </c>
      <c r="AP133">
        <v>3</v>
      </c>
      <c r="AQ133" t="s">
        <v>559</v>
      </c>
      <c r="AR133">
        <v>-4</v>
      </c>
      <c r="AS133">
        <v>3</v>
      </c>
      <c r="AT133" t="s">
        <v>559</v>
      </c>
      <c r="AU133">
        <v>-2</v>
      </c>
      <c r="AV133">
        <v>3</v>
      </c>
      <c r="AW133" t="s">
        <v>603</v>
      </c>
      <c r="AX133">
        <v>-2</v>
      </c>
      <c r="AY133">
        <v>3</v>
      </c>
      <c r="AZ133" t="s">
        <v>559</v>
      </c>
      <c r="BA133">
        <v>3</v>
      </c>
      <c r="BB133">
        <v>3</v>
      </c>
      <c r="BC133" t="s">
        <v>559</v>
      </c>
      <c r="BD133">
        <v>6</v>
      </c>
      <c r="BE133">
        <v>3</v>
      </c>
      <c r="BF133" t="s">
        <v>603</v>
      </c>
      <c r="BG133">
        <v>13</v>
      </c>
      <c r="BH133">
        <v>3</v>
      </c>
      <c r="BI133">
        <v>0</v>
      </c>
      <c r="BJ133" t="s">
        <v>9</v>
      </c>
      <c r="BK133">
        <v>3</v>
      </c>
    </row>
    <row r="134" spans="1:63" x14ac:dyDescent="0.25">
      <c r="A134" t="s">
        <v>397</v>
      </c>
      <c r="B134">
        <v>5</v>
      </c>
      <c r="C134">
        <v>4</v>
      </c>
      <c r="D134" t="s">
        <v>397</v>
      </c>
      <c r="E134">
        <v>-2</v>
      </c>
      <c r="F134">
        <v>4</v>
      </c>
      <c r="G134" t="s">
        <v>397</v>
      </c>
      <c r="H134">
        <v>20</v>
      </c>
      <c r="I134">
        <v>4</v>
      </c>
      <c r="J134" t="s">
        <v>397</v>
      </c>
      <c r="K134">
        <v>21</v>
      </c>
      <c r="L134">
        <v>4</v>
      </c>
      <c r="M134" t="s">
        <v>397</v>
      </c>
      <c r="N134">
        <v>-2</v>
      </c>
      <c r="O134">
        <v>4</v>
      </c>
      <c r="P134" t="s">
        <v>397</v>
      </c>
      <c r="Q134">
        <v>3</v>
      </c>
      <c r="R134">
        <v>4</v>
      </c>
      <c r="S134" t="s">
        <v>397</v>
      </c>
      <c r="T134">
        <v>22</v>
      </c>
      <c r="U134">
        <v>4</v>
      </c>
      <c r="V134" t="s">
        <v>397</v>
      </c>
      <c r="W134">
        <v>-10</v>
      </c>
      <c r="X134">
        <v>4</v>
      </c>
      <c r="Y134" t="s">
        <v>397</v>
      </c>
      <c r="Z134">
        <v>3</v>
      </c>
      <c r="AA134">
        <v>4</v>
      </c>
      <c r="AB134" t="s">
        <v>397</v>
      </c>
      <c r="AC134">
        <v>8</v>
      </c>
      <c r="AD134">
        <v>4</v>
      </c>
      <c r="AE134" t="s">
        <v>397</v>
      </c>
      <c r="AF134">
        <v>3</v>
      </c>
      <c r="AG134">
        <v>4</v>
      </c>
      <c r="AH134" t="s">
        <v>397</v>
      </c>
      <c r="AI134">
        <v>14</v>
      </c>
      <c r="AJ134">
        <v>4</v>
      </c>
      <c r="AK134" t="s">
        <v>397</v>
      </c>
      <c r="AL134">
        <v>20</v>
      </c>
      <c r="AM134">
        <v>4</v>
      </c>
      <c r="AN134" t="s">
        <v>397</v>
      </c>
      <c r="AO134">
        <v>4</v>
      </c>
      <c r="AP134">
        <v>4</v>
      </c>
      <c r="AQ134" t="s">
        <v>397</v>
      </c>
      <c r="AR134">
        <v>-4</v>
      </c>
      <c r="AS134">
        <v>4</v>
      </c>
      <c r="AT134" t="s">
        <v>397</v>
      </c>
      <c r="AU134">
        <v>-2</v>
      </c>
      <c r="AV134">
        <v>4</v>
      </c>
      <c r="AW134" t="s">
        <v>397</v>
      </c>
      <c r="AX134">
        <v>-2</v>
      </c>
      <c r="AY134">
        <v>4</v>
      </c>
      <c r="AZ134" t="s">
        <v>397</v>
      </c>
      <c r="BA134">
        <v>3</v>
      </c>
      <c r="BB134">
        <v>4</v>
      </c>
      <c r="BC134" t="s">
        <v>397</v>
      </c>
      <c r="BD134">
        <v>6</v>
      </c>
      <c r="BE134">
        <v>4</v>
      </c>
      <c r="BF134" t="s">
        <v>397</v>
      </c>
      <c r="BG134">
        <v>13</v>
      </c>
      <c r="BH134">
        <v>4</v>
      </c>
      <c r="BI134">
        <v>0</v>
      </c>
      <c r="BJ134">
        <v>0</v>
      </c>
      <c r="BK134">
        <v>4</v>
      </c>
    </row>
    <row r="135" spans="1:63" x14ac:dyDescent="0.25">
      <c r="A135" t="s">
        <v>236</v>
      </c>
      <c r="B135">
        <v>-1</v>
      </c>
      <c r="C135">
        <v>1</v>
      </c>
      <c r="D135" t="s">
        <v>236</v>
      </c>
      <c r="E135">
        <v>1</v>
      </c>
      <c r="F135">
        <v>1</v>
      </c>
      <c r="G135" t="s">
        <v>236</v>
      </c>
      <c r="H135">
        <v>14</v>
      </c>
      <c r="I135">
        <v>1</v>
      </c>
      <c r="J135" t="s">
        <v>236</v>
      </c>
      <c r="K135">
        <v>0</v>
      </c>
      <c r="L135">
        <v>1</v>
      </c>
      <c r="M135" t="s">
        <v>236</v>
      </c>
      <c r="N135">
        <v>-3</v>
      </c>
      <c r="O135">
        <v>1</v>
      </c>
      <c r="P135" t="s">
        <v>157</v>
      </c>
      <c r="Q135">
        <v>-6</v>
      </c>
      <c r="R135">
        <v>1</v>
      </c>
      <c r="S135" t="s">
        <v>157</v>
      </c>
      <c r="T135">
        <v>4</v>
      </c>
      <c r="U135">
        <v>1</v>
      </c>
      <c r="V135" t="s">
        <v>157</v>
      </c>
      <c r="W135">
        <v>-17</v>
      </c>
      <c r="X135">
        <v>1</v>
      </c>
      <c r="Y135" t="s">
        <v>877</v>
      </c>
      <c r="Z135">
        <v>-8</v>
      </c>
      <c r="AA135">
        <v>1</v>
      </c>
      <c r="AB135" t="s">
        <v>877</v>
      </c>
      <c r="AC135">
        <v>2</v>
      </c>
      <c r="AD135">
        <v>1</v>
      </c>
      <c r="AE135" t="s">
        <v>877</v>
      </c>
      <c r="AF135">
        <v>2</v>
      </c>
      <c r="AG135">
        <v>1</v>
      </c>
      <c r="AH135" t="s">
        <v>877</v>
      </c>
      <c r="AI135">
        <v>2</v>
      </c>
      <c r="AJ135">
        <v>1</v>
      </c>
      <c r="AK135" t="s">
        <v>877</v>
      </c>
      <c r="AL135">
        <v>5</v>
      </c>
      <c r="AM135">
        <v>1</v>
      </c>
      <c r="AN135" t="s">
        <v>877</v>
      </c>
      <c r="AO135">
        <v>-18</v>
      </c>
      <c r="AP135">
        <v>1</v>
      </c>
      <c r="AQ135" t="s">
        <v>877</v>
      </c>
      <c r="AR135">
        <v>-16</v>
      </c>
      <c r="AS135">
        <v>1</v>
      </c>
      <c r="AT135" t="s">
        <v>877</v>
      </c>
      <c r="AU135">
        <v>-3</v>
      </c>
      <c r="AV135">
        <v>1</v>
      </c>
      <c r="AW135" t="s">
        <v>877</v>
      </c>
      <c r="AX135">
        <v>10</v>
      </c>
      <c r="AY135">
        <v>1</v>
      </c>
      <c r="AZ135" t="s">
        <v>877</v>
      </c>
      <c r="BA135">
        <v>3</v>
      </c>
      <c r="BB135">
        <v>1</v>
      </c>
      <c r="BC135" t="s">
        <v>877</v>
      </c>
      <c r="BD135">
        <v>16</v>
      </c>
      <c r="BE135">
        <v>1</v>
      </c>
      <c r="BF135" t="s">
        <v>877</v>
      </c>
      <c r="BG135">
        <v>-17</v>
      </c>
      <c r="BH135">
        <v>1</v>
      </c>
      <c r="BI135">
        <v>0</v>
      </c>
      <c r="BJ135" t="s">
        <v>9</v>
      </c>
      <c r="BK135">
        <v>1</v>
      </c>
    </row>
    <row r="136" spans="1:63" x14ac:dyDescent="0.25">
      <c r="A136" t="s">
        <v>877</v>
      </c>
      <c r="B136">
        <v>-1</v>
      </c>
      <c r="C136">
        <v>2</v>
      </c>
      <c r="D136" t="s">
        <v>877</v>
      </c>
      <c r="E136">
        <v>1</v>
      </c>
      <c r="F136">
        <v>2</v>
      </c>
      <c r="G136" t="s">
        <v>877</v>
      </c>
      <c r="H136">
        <v>14</v>
      </c>
      <c r="I136">
        <v>2</v>
      </c>
      <c r="J136" t="s">
        <v>877</v>
      </c>
      <c r="K136">
        <v>0</v>
      </c>
      <c r="L136">
        <v>2</v>
      </c>
      <c r="M136" t="s">
        <v>877</v>
      </c>
      <c r="N136">
        <v>-3</v>
      </c>
      <c r="O136">
        <v>2</v>
      </c>
      <c r="P136" t="s">
        <v>877</v>
      </c>
      <c r="Q136">
        <v>-6</v>
      </c>
      <c r="R136">
        <v>2</v>
      </c>
      <c r="S136" t="s">
        <v>877</v>
      </c>
      <c r="T136">
        <v>4</v>
      </c>
      <c r="U136">
        <v>2</v>
      </c>
      <c r="V136" t="s">
        <v>877</v>
      </c>
      <c r="W136">
        <v>-17</v>
      </c>
      <c r="X136">
        <v>2</v>
      </c>
      <c r="Y136" t="s">
        <v>873</v>
      </c>
      <c r="Z136">
        <v>-8</v>
      </c>
      <c r="AA136">
        <v>2</v>
      </c>
      <c r="AB136" t="s">
        <v>12</v>
      </c>
      <c r="AC136">
        <v>2</v>
      </c>
      <c r="AD136">
        <v>2</v>
      </c>
      <c r="AE136" t="s">
        <v>873</v>
      </c>
      <c r="AF136">
        <v>2</v>
      </c>
      <c r="AG136">
        <v>2</v>
      </c>
      <c r="AH136" t="s">
        <v>873</v>
      </c>
      <c r="AI136">
        <v>2</v>
      </c>
      <c r="AJ136">
        <v>2</v>
      </c>
      <c r="AK136" t="s">
        <v>873</v>
      </c>
      <c r="AL136">
        <v>5</v>
      </c>
      <c r="AM136">
        <v>2</v>
      </c>
      <c r="AN136" t="s">
        <v>873</v>
      </c>
      <c r="AO136">
        <v>-18</v>
      </c>
      <c r="AP136">
        <v>2</v>
      </c>
      <c r="AQ136" t="s">
        <v>873</v>
      </c>
      <c r="AR136">
        <v>-16</v>
      </c>
      <c r="AS136">
        <v>2</v>
      </c>
      <c r="AT136" t="s">
        <v>497</v>
      </c>
      <c r="AU136">
        <v>-3</v>
      </c>
      <c r="AV136">
        <v>2</v>
      </c>
      <c r="AW136" t="s">
        <v>943</v>
      </c>
      <c r="AX136">
        <v>10</v>
      </c>
      <c r="AY136">
        <v>2</v>
      </c>
      <c r="AZ136" t="s">
        <v>873</v>
      </c>
      <c r="BA136">
        <v>3</v>
      </c>
      <c r="BB136">
        <v>2</v>
      </c>
      <c r="BC136" t="s">
        <v>628</v>
      </c>
      <c r="BD136">
        <v>16</v>
      </c>
      <c r="BE136">
        <v>2</v>
      </c>
      <c r="BF136" t="s">
        <v>873</v>
      </c>
      <c r="BG136">
        <v>-17</v>
      </c>
      <c r="BH136">
        <v>2</v>
      </c>
      <c r="BI136">
        <v>0</v>
      </c>
      <c r="BJ136" t="s">
        <v>9</v>
      </c>
      <c r="BK136">
        <v>2</v>
      </c>
    </row>
    <row r="137" spans="1:63" x14ac:dyDescent="0.25">
      <c r="A137" t="s">
        <v>697</v>
      </c>
      <c r="B137">
        <v>-1</v>
      </c>
      <c r="C137">
        <v>3</v>
      </c>
      <c r="D137" t="s">
        <v>697</v>
      </c>
      <c r="E137">
        <v>1</v>
      </c>
      <c r="F137">
        <v>3</v>
      </c>
      <c r="G137" t="s">
        <v>697</v>
      </c>
      <c r="H137">
        <v>14</v>
      </c>
      <c r="I137">
        <v>3</v>
      </c>
      <c r="J137" t="s">
        <v>697</v>
      </c>
      <c r="K137">
        <v>0</v>
      </c>
      <c r="L137">
        <v>3</v>
      </c>
      <c r="M137" t="s">
        <v>697</v>
      </c>
      <c r="N137">
        <v>-3</v>
      </c>
      <c r="O137">
        <v>3</v>
      </c>
      <c r="P137" t="s">
        <v>236</v>
      </c>
      <c r="Q137">
        <v>-6</v>
      </c>
      <c r="R137">
        <v>3</v>
      </c>
      <c r="S137" t="s">
        <v>236</v>
      </c>
      <c r="T137">
        <v>4</v>
      </c>
      <c r="U137">
        <v>3</v>
      </c>
      <c r="V137" t="s">
        <v>236</v>
      </c>
      <c r="W137">
        <v>-17</v>
      </c>
      <c r="X137">
        <v>3</v>
      </c>
      <c r="Y137" t="s">
        <v>91</v>
      </c>
      <c r="Z137">
        <v>-8</v>
      </c>
      <c r="AA137">
        <v>3</v>
      </c>
      <c r="AB137" t="s">
        <v>236</v>
      </c>
      <c r="AC137">
        <v>2</v>
      </c>
      <c r="AD137">
        <v>3</v>
      </c>
      <c r="AE137" t="s">
        <v>236</v>
      </c>
      <c r="AF137">
        <v>2</v>
      </c>
      <c r="AG137">
        <v>3</v>
      </c>
      <c r="AH137" t="s">
        <v>236</v>
      </c>
      <c r="AI137">
        <v>2</v>
      </c>
      <c r="AJ137">
        <v>3</v>
      </c>
      <c r="AK137" t="s">
        <v>236</v>
      </c>
      <c r="AL137">
        <v>5</v>
      </c>
      <c r="AM137">
        <v>3</v>
      </c>
      <c r="AN137" t="s">
        <v>236</v>
      </c>
      <c r="AO137">
        <v>-18</v>
      </c>
      <c r="AP137">
        <v>3</v>
      </c>
      <c r="AQ137" t="s">
        <v>236</v>
      </c>
      <c r="AR137">
        <v>-16</v>
      </c>
      <c r="AS137">
        <v>3</v>
      </c>
      <c r="AT137" t="s">
        <v>236</v>
      </c>
      <c r="AU137">
        <v>-3</v>
      </c>
      <c r="AV137">
        <v>3</v>
      </c>
      <c r="AW137" t="s">
        <v>236</v>
      </c>
      <c r="AX137">
        <v>10</v>
      </c>
      <c r="AY137">
        <v>3</v>
      </c>
      <c r="AZ137" t="s">
        <v>236</v>
      </c>
      <c r="BA137">
        <v>3</v>
      </c>
      <c r="BB137">
        <v>3</v>
      </c>
      <c r="BC137" t="s">
        <v>236</v>
      </c>
      <c r="BD137">
        <v>16</v>
      </c>
      <c r="BE137">
        <v>3</v>
      </c>
      <c r="BF137" t="s">
        <v>236</v>
      </c>
      <c r="BG137">
        <v>-17</v>
      </c>
      <c r="BH137">
        <v>3</v>
      </c>
      <c r="BI137">
        <v>0</v>
      </c>
      <c r="BJ137" t="s">
        <v>9</v>
      </c>
      <c r="BK137">
        <v>3</v>
      </c>
    </row>
    <row r="138" spans="1:63" x14ac:dyDescent="0.25">
      <c r="A138" t="s">
        <v>707</v>
      </c>
      <c r="B138">
        <v>-1</v>
      </c>
      <c r="C138">
        <v>4</v>
      </c>
      <c r="D138" t="s">
        <v>150</v>
      </c>
      <c r="E138">
        <v>1</v>
      </c>
      <c r="F138">
        <v>4</v>
      </c>
      <c r="G138" t="s">
        <v>150</v>
      </c>
      <c r="H138">
        <v>14</v>
      </c>
      <c r="I138">
        <v>4</v>
      </c>
      <c r="J138" t="s">
        <v>150</v>
      </c>
      <c r="K138">
        <v>0</v>
      </c>
      <c r="L138">
        <v>4</v>
      </c>
      <c r="M138" t="s">
        <v>150</v>
      </c>
      <c r="N138">
        <v>-3</v>
      </c>
      <c r="O138">
        <v>4</v>
      </c>
      <c r="P138" t="s">
        <v>150</v>
      </c>
      <c r="Q138">
        <v>-6</v>
      </c>
      <c r="R138">
        <v>4</v>
      </c>
      <c r="S138" t="s">
        <v>150</v>
      </c>
      <c r="T138">
        <v>4</v>
      </c>
      <c r="U138">
        <v>4</v>
      </c>
      <c r="V138" t="s">
        <v>150</v>
      </c>
      <c r="W138">
        <v>-17</v>
      </c>
      <c r="X138">
        <v>4</v>
      </c>
      <c r="Y138" t="s">
        <v>150</v>
      </c>
      <c r="Z138">
        <v>-8</v>
      </c>
      <c r="AA138">
        <v>4</v>
      </c>
      <c r="AB138" t="s">
        <v>150</v>
      </c>
      <c r="AC138">
        <v>2</v>
      </c>
      <c r="AD138">
        <v>4</v>
      </c>
      <c r="AE138" t="s">
        <v>150</v>
      </c>
      <c r="AF138">
        <v>2</v>
      </c>
      <c r="AG138">
        <v>4</v>
      </c>
      <c r="AH138" t="s">
        <v>150</v>
      </c>
      <c r="AI138">
        <v>2</v>
      </c>
      <c r="AJ138">
        <v>4</v>
      </c>
      <c r="AK138" t="s">
        <v>150</v>
      </c>
      <c r="AL138">
        <v>5</v>
      </c>
      <c r="AM138">
        <v>4</v>
      </c>
      <c r="AN138" t="s">
        <v>150</v>
      </c>
      <c r="AO138">
        <v>-18</v>
      </c>
      <c r="AP138">
        <v>4</v>
      </c>
      <c r="AQ138" t="s">
        <v>150</v>
      </c>
      <c r="AR138">
        <v>-16</v>
      </c>
      <c r="AS138">
        <v>4</v>
      </c>
      <c r="AT138" t="s">
        <v>150</v>
      </c>
      <c r="AU138">
        <v>-3</v>
      </c>
      <c r="AV138">
        <v>4</v>
      </c>
      <c r="AW138" t="s">
        <v>150</v>
      </c>
      <c r="AX138">
        <v>10</v>
      </c>
      <c r="AY138">
        <v>4</v>
      </c>
      <c r="AZ138" t="s">
        <v>150</v>
      </c>
      <c r="BA138">
        <v>3</v>
      </c>
      <c r="BB138">
        <v>4</v>
      </c>
      <c r="BC138" t="s">
        <v>150</v>
      </c>
      <c r="BD138">
        <v>16</v>
      </c>
      <c r="BE138">
        <v>4</v>
      </c>
      <c r="BF138" t="s">
        <v>150</v>
      </c>
      <c r="BG138">
        <v>-17</v>
      </c>
      <c r="BH138">
        <v>4</v>
      </c>
      <c r="BI138">
        <v>0</v>
      </c>
      <c r="BJ138">
        <v>0</v>
      </c>
      <c r="BK138">
        <v>4</v>
      </c>
    </row>
    <row r="139" spans="1:63" x14ac:dyDescent="0.25">
      <c r="A139" t="s">
        <v>154</v>
      </c>
      <c r="B139">
        <v>4</v>
      </c>
      <c r="C139">
        <v>1</v>
      </c>
      <c r="D139" t="s">
        <v>739</v>
      </c>
      <c r="E139">
        <v>5</v>
      </c>
      <c r="F139">
        <v>1</v>
      </c>
      <c r="G139" t="s">
        <v>739</v>
      </c>
      <c r="H139">
        <v>8</v>
      </c>
      <c r="I139">
        <v>1</v>
      </c>
      <c r="J139" t="s">
        <v>739</v>
      </c>
      <c r="K139">
        <v>7</v>
      </c>
      <c r="L139">
        <v>1</v>
      </c>
      <c r="M139" t="s">
        <v>154</v>
      </c>
      <c r="N139">
        <v>-8</v>
      </c>
      <c r="O139">
        <v>1</v>
      </c>
      <c r="P139" t="s">
        <v>154</v>
      </c>
      <c r="Q139">
        <v>-2</v>
      </c>
      <c r="R139">
        <v>1</v>
      </c>
      <c r="S139" t="s">
        <v>154</v>
      </c>
      <c r="T139">
        <v>10</v>
      </c>
      <c r="U139">
        <v>1</v>
      </c>
      <c r="V139" t="s">
        <v>259</v>
      </c>
      <c r="W139">
        <v>4</v>
      </c>
      <c r="X139">
        <v>1</v>
      </c>
      <c r="Y139" t="s">
        <v>878</v>
      </c>
      <c r="Z139">
        <v>-1</v>
      </c>
      <c r="AA139">
        <v>1</v>
      </c>
      <c r="AB139" t="s">
        <v>878</v>
      </c>
      <c r="AC139">
        <v>12</v>
      </c>
      <c r="AD139">
        <v>1</v>
      </c>
      <c r="AE139" t="s">
        <v>878</v>
      </c>
      <c r="AF139">
        <v>-9</v>
      </c>
      <c r="AG139">
        <v>1</v>
      </c>
      <c r="AH139" t="s">
        <v>878</v>
      </c>
      <c r="AI139">
        <v>0</v>
      </c>
      <c r="AJ139">
        <v>1</v>
      </c>
      <c r="AK139" t="s">
        <v>878</v>
      </c>
      <c r="AL139">
        <v>17</v>
      </c>
      <c r="AM139">
        <v>1</v>
      </c>
      <c r="AN139" t="s">
        <v>878</v>
      </c>
      <c r="AO139">
        <v>5</v>
      </c>
      <c r="AP139">
        <v>1</v>
      </c>
      <c r="AQ139" t="s">
        <v>878</v>
      </c>
      <c r="AR139">
        <v>10</v>
      </c>
      <c r="AS139">
        <v>1</v>
      </c>
      <c r="AT139" t="s">
        <v>878</v>
      </c>
      <c r="AU139">
        <v>8</v>
      </c>
      <c r="AV139">
        <v>1</v>
      </c>
      <c r="AW139" t="s">
        <v>878</v>
      </c>
      <c r="AX139">
        <v>-4</v>
      </c>
      <c r="AY139">
        <v>1</v>
      </c>
      <c r="AZ139" t="s">
        <v>878</v>
      </c>
      <c r="BA139">
        <v>-10</v>
      </c>
      <c r="BB139">
        <v>1</v>
      </c>
      <c r="BC139" t="s">
        <v>878</v>
      </c>
      <c r="BD139">
        <v>-4</v>
      </c>
      <c r="BE139">
        <v>1</v>
      </c>
      <c r="BF139" t="s">
        <v>878</v>
      </c>
      <c r="BG139">
        <v>0</v>
      </c>
      <c r="BH139">
        <v>1</v>
      </c>
      <c r="BI139">
        <v>0</v>
      </c>
      <c r="BJ139" t="s">
        <v>9</v>
      </c>
      <c r="BK139">
        <v>1</v>
      </c>
    </row>
    <row r="140" spans="1:63" x14ac:dyDescent="0.25">
      <c r="A140" t="s">
        <v>559</v>
      </c>
      <c r="B140">
        <v>4</v>
      </c>
      <c r="C140">
        <v>2</v>
      </c>
      <c r="D140" t="s">
        <v>559</v>
      </c>
      <c r="E140">
        <v>5</v>
      </c>
      <c r="F140">
        <v>2</v>
      </c>
      <c r="G140" t="s">
        <v>945</v>
      </c>
      <c r="H140">
        <v>8</v>
      </c>
      <c r="I140">
        <v>2</v>
      </c>
      <c r="J140" t="s">
        <v>945</v>
      </c>
      <c r="K140">
        <v>7</v>
      </c>
      <c r="L140">
        <v>2</v>
      </c>
      <c r="M140" t="s">
        <v>739</v>
      </c>
      <c r="N140">
        <v>-8</v>
      </c>
      <c r="O140">
        <v>2</v>
      </c>
      <c r="P140" t="s">
        <v>153</v>
      </c>
      <c r="Q140">
        <v>-2</v>
      </c>
      <c r="R140">
        <v>2</v>
      </c>
      <c r="S140" t="s">
        <v>97</v>
      </c>
      <c r="T140">
        <v>10</v>
      </c>
      <c r="U140">
        <v>2</v>
      </c>
      <c r="V140" t="s">
        <v>154</v>
      </c>
      <c r="W140">
        <v>4</v>
      </c>
      <c r="X140">
        <v>2</v>
      </c>
      <c r="Y140" t="s">
        <v>259</v>
      </c>
      <c r="Z140">
        <v>-1</v>
      </c>
      <c r="AA140">
        <v>2</v>
      </c>
      <c r="AB140" t="s">
        <v>797</v>
      </c>
      <c r="AC140">
        <v>12</v>
      </c>
      <c r="AD140">
        <v>2</v>
      </c>
      <c r="AE140" t="s">
        <v>12</v>
      </c>
      <c r="AF140">
        <v>-9</v>
      </c>
      <c r="AG140">
        <v>2</v>
      </c>
      <c r="AH140" t="s">
        <v>12</v>
      </c>
      <c r="AI140">
        <v>0</v>
      </c>
      <c r="AJ140">
        <v>2</v>
      </c>
      <c r="AK140" t="s">
        <v>797</v>
      </c>
      <c r="AL140">
        <v>17</v>
      </c>
      <c r="AM140">
        <v>2</v>
      </c>
      <c r="AN140" t="s">
        <v>797</v>
      </c>
      <c r="AO140">
        <v>5</v>
      </c>
      <c r="AP140">
        <v>2</v>
      </c>
      <c r="AQ140" t="s">
        <v>797</v>
      </c>
      <c r="AR140">
        <v>10</v>
      </c>
      <c r="AS140">
        <v>2</v>
      </c>
      <c r="AT140" t="s">
        <v>797</v>
      </c>
      <c r="AU140">
        <v>8</v>
      </c>
      <c r="AV140">
        <v>2</v>
      </c>
      <c r="AW140" t="s">
        <v>797</v>
      </c>
      <c r="AX140">
        <v>-4</v>
      </c>
      <c r="AY140">
        <v>2</v>
      </c>
      <c r="AZ140" t="s">
        <v>797</v>
      </c>
      <c r="BA140">
        <v>-10</v>
      </c>
      <c r="BB140">
        <v>2</v>
      </c>
      <c r="BC140" t="s">
        <v>797</v>
      </c>
      <c r="BD140">
        <v>-4</v>
      </c>
      <c r="BE140">
        <v>2</v>
      </c>
      <c r="BF140" t="s">
        <v>559</v>
      </c>
      <c r="BG140">
        <v>0</v>
      </c>
      <c r="BH140">
        <v>2</v>
      </c>
      <c r="BI140">
        <v>0</v>
      </c>
      <c r="BJ140" t="s">
        <v>9</v>
      </c>
      <c r="BK140">
        <v>2</v>
      </c>
    </row>
    <row r="141" spans="1:63" x14ac:dyDescent="0.25">
      <c r="A141" t="s">
        <v>945</v>
      </c>
      <c r="B141">
        <v>4</v>
      </c>
      <c r="C141">
        <v>3</v>
      </c>
      <c r="D141" t="s">
        <v>945</v>
      </c>
      <c r="E141">
        <v>5</v>
      </c>
      <c r="F141">
        <v>3</v>
      </c>
      <c r="G141" t="s">
        <v>559</v>
      </c>
      <c r="H141">
        <v>8</v>
      </c>
      <c r="I141">
        <v>3</v>
      </c>
      <c r="J141" t="s">
        <v>559</v>
      </c>
      <c r="K141">
        <v>7</v>
      </c>
      <c r="L141">
        <v>3</v>
      </c>
      <c r="M141" t="s">
        <v>559</v>
      </c>
      <c r="N141">
        <v>-8</v>
      </c>
      <c r="O141">
        <v>3</v>
      </c>
      <c r="P141" t="s">
        <v>559</v>
      </c>
      <c r="Q141">
        <v>-2</v>
      </c>
      <c r="R141">
        <v>3</v>
      </c>
      <c r="S141" t="s">
        <v>603</v>
      </c>
      <c r="T141">
        <v>10</v>
      </c>
      <c r="U141">
        <v>3</v>
      </c>
      <c r="V141" t="s">
        <v>559</v>
      </c>
      <c r="W141">
        <v>4</v>
      </c>
      <c r="X141">
        <v>3</v>
      </c>
      <c r="Y141" t="s">
        <v>559</v>
      </c>
      <c r="Z141">
        <v>-1</v>
      </c>
      <c r="AA141">
        <v>3</v>
      </c>
      <c r="AB141" t="s">
        <v>259</v>
      </c>
      <c r="AC141">
        <v>12</v>
      </c>
      <c r="AD141">
        <v>3</v>
      </c>
      <c r="AE141" t="s">
        <v>797</v>
      </c>
      <c r="AF141">
        <v>-9</v>
      </c>
      <c r="AG141">
        <v>3</v>
      </c>
      <c r="AH141" t="s">
        <v>797</v>
      </c>
      <c r="AI141">
        <v>0</v>
      </c>
      <c r="AJ141">
        <v>3</v>
      </c>
      <c r="AK141" t="s">
        <v>259</v>
      </c>
      <c r="AL141">
        <v>17</v>
      </c>
      <c r="AM141">
        <v>3</v>
      </c>
      <c r="AN141" t="s">
        <v>259</v>
      </c>
      <c r="AO141">
        <v>5</v>
      </c>
      <c r="AP141">
        <v>3</v>
      </c>
      <c r="AQ141" t="s">
        <v>259</v>
      </c>
      <c r="AR141">
        <v>10</v>
      </c>
      <c r="AS141">
        <v>3</v>
      </c>
      <c r="AT141" t="s">
        <v>259</v>
      </c>
      <c r="AU141">
        <v>8</v>
      </c>
      <c r="AV141">
        <v>3</v>
      </c>
      <c r="AW141" t="s">
        <v>259</v>
      </c>
      <c r="AX141">
        <v>-4</v>
      </c>
      <c r="AY141">
        <v>3</v>
      </c>
      <c r="AZ141" t="s">
        <v>259</v>
      </c>
      <c r="BA141">
        <v>-10</v>
      </c>
      <c r="BB141">
        <v>3</v>
      </c>
      <c r="BC141" t="s">
        <v>259</v>
      </c>
      <c r="BD141">
        <v>-4</v>
      </c>
      <c r="BE141">
        <v>3</v>
      </c>
      <c r="BF141" t="s">
        <v>259</v>
      </c>
      <c r="BG141">
        <v>0</v>
      </c>
      <c r="BH141">
        <v>3</v>
      </c>
      <c r="BI141">
        <v>0</v>
      </c>
      <c r="BJ141" t="s">
        <v>9</v>
      </c>
      <c r="BK141">
        <v>3</v>
      </c>
    </row>
    <row r="142" spans="1:63" x14ac:dyDescent="0.25">
      <c r="A142" t="s">
        <v>396</v>
      </c>
      <c r="B142">
        <v>4</v>
      </c>
      <c r="C142">
        <v>4</v>
      </c>
      <c r="D142" t="s">
        <v>396</v>
      </c>
      <c r="E142">
        <v>5</v>
      </c>
      <c r="F142">
        <v>4</v>
      </c>
      <c r="G142" t="s">
        <v>396</v>
      </c>
      <c r="H142">
        <v>8</v>
      </c>
      <c r="I142">
        <v>4</v>
      </c>
      <c r="J142" t="s">
        <v>396</v>
      </c>
      <c r="K142">
        <v>7</v>
      </c>
      <c r="L142">
        <v>4</v>
      </c>
      <c r="M142" t="s">
        <v>396</v>
      </c>
      <c r="N142">
        <v>-8</v>
      </c>
      <c r="O142">
        <v>4</v>
      </c>
      <c r="P142" t="s">
        <v>707</v>
      </c>
      <c r="Q142">
        <v>-2</v>
      </c>
      <c r="R142">
        <v>4</v>
      </c>
      <c r="S142" t="s">
        <v>559</v>
      </c>
      <c r="T142">
        <v>10</v>
      </c>
      <c r="U142">
        <v>4</v>
      </c>
      <c r="V142" t="s">
        <v>396</v>
      </c>
      <c r="W142">
        <v>4</v>
      </c>
      <c r="X142">
        <v>4</v>
      </c>
      <c r="Y142" t="s">
        <v>396</v>
      </c>
      <c r="Z142">
        <v>-1</v>
      </c>
      <c r="AA142">
        <v>4</v>
      </c>
      <c r="AB142" t="s">
        <v>396</v>
      </c>
      <c r="AC142">
        <v>12</v>
      </c>
      <c r="AD142">
        <v>4</v>
      </c>
      <c r="AE142" t="s">
        <v>396</v>
      </c>
      <c r="AF142">
        <v>-9</v>
      </c>
      <c r="AG142">
        <v>4</v>
      </c>
      <c r="AH142" t="s">
        <v>396</v>
      </c>
      <c r="AI142">
        <v>0</v>
      </c>
      <c r="AJ142">
        <v>4</v>
      </c>
      <c r="AK142" t="s">
        <v>396</v>
      </c>
      <c r="AL142">
        <v>17</v>
      </c>
      <c r="AM142">
        <v>4</v>
      </c>
      <c r="AN142" t="s">
        <v>396</v>
      </c>
      <c r="AO142">
        <v>5</v>
      </c>
      <c r="AP142">
        <v>4</v>
      </c>
      <c r="AQ142" t="s">
        <v>396</v>
      </c>
      <c r="AR142">
        <v>10</v>
      </c>
      <c r="AS142">
        <v>4</v>
      </c>
      <c r="AT142" t="s">
        <v>396</v>
      </c>
      <c r="AU142">
        <v>8</v>
      </c>
      <c r="AV142">
        <v>4</v>
      </c>
      <c r="AW142" t="s">
        <v>396</v>
      </c>
      <c r="AX142">
        <v>-4</v>
      </c>
      <c r="AY142">
        <v>4</v>
      </c>
      <c r="AZ142" t="s">
        <v>396</v>
      </c>
      <c r="BA142">
        <v>-10</v>
      </c>
      <c r="BB142">
        <v>4</v>
      </c>
      <c r="BC142" t="s">
        <v>396</v>
      </c>
      <c r="BD142">
        <v>-4</v>
      </c>
      <c r="BE142">
        <v>4</v>
      </c>
      <c r="BF142" t="s">
        <v>396</v>
      </c>
      <c r="BG142">
        <v>0</v>
      </c>
      <c r="BH142">
        <v>4</v>
      </c>
      <c r="BI142">
        <v>0</v>
      </c>
      <c r="BJ142">
        <v>0</v>
      </c>
      <c r="BK142">
        <v>4</v>
      </c>
    </row>
    <row r="143" spans="1:63" x14ac:dyDescent="0.25">
      <c r="A143" t="s">
        <v>603</v>
      </c>
      <c r="B143">
        <v>-5</v>
      </c>
      <c r="C143">
        <v>1</v>
      </c>
      <c r="D143" t="s">
        <v>999</v>
      </c>
      <c r="E143">
        <v>2</v>
      </c>
      <c r="F143">
        <v>1</v>
      </c>
      <c r="G143" t="s">
        <v>999</v>
      </c>
      <c r="H143">
        <v>12</v>
      </c>
      <c r="I143">
        <v>1</v>
      </c>
      <c r="J143" t="s">
        <v>603</v>
      </c>
      <c r="K143">
        <v>-4</v>
      </c>
      <c r="L143">
        <v>1</v>
      </c>
      <c r="M143" t="s">
        <v>724</v>
      </c>
      <c r="N143">
        <v>2</v>
      </c>
      <c r="O143">
        <v>1</v>
      </c>
      <c r="P143" t="s">
        <v>724</v>
      </c>
      <c r="Q143">
        <v>8</v>
      </c>
      <c r="R143">
        <v>1</v>
      </c>
      <c r="S143" t="s">
        <v>724</v>
      </c>
      <c r="T143">
        <v>7</v>
      </c>
      <c r="U143">
        <v>1</v>
      </c>
      <c r="V143" t="s">
        <v>724</v>
      </c>
      <c r="W143">
        <v>0</v>
      </c>
      <c r="X143">
        <v>1</v>
      </c>
      <c r="Y143" t="s">
        <v>724</v>
      </c>
      <c r="Z143">
        <v>-8</v>
      </c>
      <c r="AA143">
        <v>1</v>
      </c>
      <c r="AB143" t="s">
        <v>724</v>
      </c>
      <c r="AC143">
        <v>12</v>
      </c>
      <c r="AD143">
        <v>1</v>
      </c>
      <c r="AE143" t="s">
        <v>724</v>
      </c>
      <c r="AF143">
        <v>10</v>
      </c>
      <c r="AG143">
        <v>1</v>
      </c>
      <c r="AH143" t="s">
        <v>628</v>
      </c>
      <c r="AI143">
        <v>-2</v>
      </c>
      <c r="AJ143">
        <v>1</v>
      </c>
      <c r="AK143" t="s">
        <v>724</v>
      </c>
      <c r="AL143">
        <v>-3</v>
      </c>
      <c r="AM143">
        <v>1</v>
      </c>
      <c r="AN143" t="s">
        <v>724</v>
      </c>
      <c r="AO143">
        <v>-8</v>
      </c>
      <c r="AP143">
        <v>1</v>
      </c>
      <c r="AQ143" t="s">
        <v>724</v>
      </c>
      <c r="AR143">
        <v>16</v>
      </c>
      <c r="AS143">
        <v>1</v>
      </c>
      <c r="AT143" t="s">
        <v>724</v>
      </c>
      <c r="AU143">
        <v>3</v>
      </c>
      <c r="AV143">
        <v>1</v>
      </c>
      <c r="AW143" t="s">
        <v>724</v>
      </c>
      <c r="AX143">
        <v>-14</v>
      </c>
      <c r="AY143">
        <v>1</v>
      </c>
      <c r="AZ143" t="s">
        <v>724</v>
      </c>
      <c r="BA143">
        <v>-1</v>
      </c>
      <c r="BB143">
        <v>1</v>
      </c>
      <c r="BC143" t="s">
        <v>724</v>
      </c>
      <c r="BD143">
        <v>-6</v>
      </c>
      <c r="BE143">
        <v>1</v>
      </c>
      <c r="BF143" t="s">
        <v>724</v>
      </c>
      <c r="BG143">
        <v>-4</v>
      </c>
      <c r="BH143">
        <v>1</v>
      </c>
      <c r="BI143">
        <v>0</v>
      </c>
      <c r="BJ143" t="s">
        <v>9</v>
      </c>
      <c r="BK143">
        <v>1</v>
      </c>
    </row>
    <row r="144" spans="1:63" x14ac:dyDescent="0.25">
      <c r="A144" t="s">
        <v>999</v>
      </c>
      <c r="B144">
        <v>-5</v>
      </c>
      <c r="C144">
        <v>2</v>
      </c>
      <c r="D144" t="s">
        <v>797</v>
      </c>
      <c r="E144">
        <v>2</v>
      </c>
      <c r="F144">
        <v>2</v>
      </c>
      <c r="G144" t="s">
        <v>797</v>
      </c>
      <c r="H144">
        <v>12</v>
      </c>
      <c r="I144">
        <v>2</v>
      </c>
      <c r="J144" t="s">
        <v>797</v>
      </c>
      <c r="K144">
        <v>-4</v>
      </c>
      <c r="L144">
        <v>2</v>
      </c>
      <c r="M144" t="s">
        <v>945</v>
      </c>
      <c r="N144">
        <v>2</v>
      </c>
      <c r="O144">
        <v>2</v>
      </c>
      <c r="P144" t="s">
        <v>945</v>
      </c>
      <c r="Q144">
        <v>8</v>
      </c>
      <c r="R144">
        <v>2</v>
      </c>
      <c r="S144" t="s">
        <v>945</v>
      </c>
      <c r="T144">
        <v>7</v>
      </c>
      <c r="U144">
        <v>2</v>
      </c>
      <c r="V144" t="s">
        <v>945</v>
      </c>
      <c r="W144">
        <v>0</v>
      </c>
      <c r="X144">
        <v>2</v>
      </c>
      <c r="Y144" t="s">
        <v>945</v>
      </c>
      <c r="Z144">
        <v>-8</v>
      </c>
      <c r="AA144">
        <v>2</v>
      </c>
      <c r="AB144" t="s">
        <v>945</v>
      </c>
      <c r="AC144">
        <v>12</v>
      </c>
      <c r="AD144">
        <v>2</v>
      </c>
      <c r="AE144" t="s">
        <v>945</v>
      </c>
      <c r="AF144">
        <v>10</v>
      </c>
      <c r="AG144">
        <v>2</v>
      </c>
      <c r="AH144" t="s">
        <v>724</v>
      </c>
      <c r="AI144">
        <v>-2</v>
      </c>
      <c r="AJ144">
        <v>2</v>
      </c>
      <c r="AK144" t="s">
        <v>945</v>
      </c>
      <c r="AL144">
        <v>-3</v>
      </c>
      <c r="AM144">
        <v>2</v>
      </c>
      <c r="AN144" t="s">
        <v>945</v>
      </c>
      <c r="AO144">
        <v>-8</v>
      </c>
      <c r="AP144">
        <v>2</v>
      </c>
      <c r="AQ144" t="s">
        <v>945</v>
      </c>
      <c r="AR144">
        <v>16</v>
      </c>
      <c r="AS144">
        <v>2</v>
      </c>
      <c r="AT144" t="s">
        <v>945</v>
      </c>
      <c r="AU144">
        <v>3</v>
      </c>
      <c r="AV144">
        <v>2</v>
      </c>
      <c r="AW144" t="s">
        <v>945</v>
      </c>
      <c r="AX144">
        <v>-14</v>
      </c>
      <c r="AY144">
        <v>2</v>
      </c>
      <c r="AZ144" t="s">
        <v>945</v>
      </c>
      <c r="BA144">
        <v>-1</v>
      </c>
      <c r="BB144">
        <v>2</v>
      </c>
      <c r="BC144" t="s">
        <v>945</v>
      </c>
      <c r="BD144">
        <v>-6</v>
      </c>
      <c r="BE144">
        <v>2</v>
      </c>
      <c r="BF144" t="s">
        <v>945</v>
      </c>
      <c r="BG144">
        <v>-4</v>
      </c>
      <c r="BH144">
        <v>2</v>
      </c>
      <c r="BI144">
        <v>0</v>
      </c>
      <c r="BJ144" t="s">
        <v>9</v>
      </c>
      <c r="BK144">
        <v>2</v>
      </c>
    </row>
    <row r="145" spans="1:63" x14ac:dyDescent="0.25">
      <c r="A145" t="s">
        <v>413</v>
      </c>
      <c r="B145">
        <v>-5</v>
      </c>
      <c r="C145">
        <v>3</v>
      </c>
      <c r="D145" t="s">
        <v>413</v>
      </c>
      <c r="E145">
        <v>2</v>
      </c>
      <c r="F145">
        <v>3</v>
      </c>
      <c r="G145" t="s">
        <v>413</v>
      </c>
      <c r="H145">
        <v>12</v>
      </c>
      <c r="I145">
        <v>3</v>
      </c>
      <c r="J145" t="s">
        <v>413</v>
      </c>
      <c r="K145">
        <v>-4</v>
      </c>
      <c r="L145">
        <v>3</v>
      </c>
      <c r="M145" t="s">
        <v>413</v>
      </c>
      <c r="N145">
        <v>2</v>
      </c>
      <c r="O145">
        <v>3</v>
      </c>
      <c r="P145" t="s">
        <v>413</v>
      </c>
      <c r="Q145">
        <v>8</v>
      </c>
      <c r="R145">
        <v>3</v>
      </c>
      <c r="S145" t="s">
        <v>413</v>
      </c>
      <c r="T145">
        <v>7</v>
      </c>
      <c r="U145">
        <v>3</v>
      </c>
      <c r="V145" t="s">
        <v>413</v>
      </c>
      <c r="W145">
        <v>0</v>
      </c>
      <c r="X145">
        <v>3</v>
      </c>
      <c r="Y145" t="s">
        <v>413</v>
      </c>
      <c r="Z145">
        <v>-8</v>
      </c>
      <c r="AA145">
        <v>3</v>
      </c>
      <c r="AB145" t="s">
        <v>413</v>
      </c>
      <c r="AC145">
        <v>12</v>
      </c>
      <c r="AD145">
        <v>3</v>
      </c>
      <c r="AE145" t="s">
        <v>413</v>
      </c>
      <c r="AF145">
        <v>10</v>
      </c>
      <c r="AG145">
        <v>3</v>
      </c>
      <c r="AH145" t="s">
        <v>413</v>
      </c>
      <c r="AI145">
        <v>-2</v>
      </c>
      <c r="AJ145">
        <v>3</v>
      </c>
      <c r="AK145" t="s">
        <v>413</v>
      </c>
      <c r="AL145">
        <v>-3</v>
      </c>
      <c r="AM145">
        <v>3</v>
      </c>
      <c r="AN145" t="s">
        <v>413</v>
      </c>
      <c r="AO145">
        <v>-8</v>
      </c>
      <c r="AP145">
        <v>3</v>
      </c>
      <c r="AQ145" t="s">
        <v>413</v>
      </c>
      <c r="AR145">
        <v>16</v>
      </c>
      <c r="AS145">
        <v>3</v>
      </c>
      <c r="AT145" t="s">
        <v>413</v>
      </c>
      <c r="AU145">
        <v>3</v>
      </c>
      <c r="AV145">
        <v>3</v>
      </c>
      <c r="AW145" t="s">
        <v>413</v>
      </c>
      <c r="AX145">
        <v>-14</v>
      </c>
      <c r="AY145">
        <v>3</v>
      </c>
      <c r="AZ145" t="s">
        <v>413</v>
      </c>
      <c r="BA145">
        <v>-1</v>
      </c>
      <c r="BB145">
        <v>3</v>
      </c>
      <c r="BC145" t="s">
        <v>413</v>
      </c>
      <c r="BD145">
        <v>-6</v>
      </c>
      <c r="BE145">
        <v>3</v>
      </c>
      <c r="BF145" t="s">
        <v>413</v>
      </c>
      <c r="BG145">
        <v>-4</v>
      </c>
      <c r="BH145">
        <v>3</v>
      </c>
      <c r="BI145">
        <v>0</v>
      </c>
      <c r="BJ145" t="s">
        <v>9</v>
      </c>
      <c r="BK145">
        <v>3</v>
      </c>
    </row>
    <row r="146" spans="1:63" x14ac:dyDescent="0.25">
      <c r="A146" t="s">
        <v>79</v>
      </c>
      <c r="B146">
        <v>-5</v>
      </c>
      <c r="C146">
        <v>4</v>
      </c>
      <c r="D146" t="s">
        <v>79</v>
      </c>
      <c r="E146">
        <v>2</v>
      </c>
      <c r="F146">
        <v>4</v>
      </c>
      <c r="G146" t="s">
        <v>79</v>
      </c>
      <c r="H146">
        <v>12</v>
      </c>
      <c r="I146">
        <v>4</v>
      </c>
      <c r="J146" t="s">
        <v>79</v>
      </c>
      <c r="K146">
        <v>-4</v>
      </c>
      <c r="L146">
        <v>4</v>
      </c>
      <c r="M146" t="s">
        <v>79</v>
      </c>
      <c r="N146">
        <v>2</v>
      </c>
      <c r="O146">
        <v>4</v>
      </c>
      <c r="P146" t="s">
        <v>79</v>
      </c>
      <c r="Q146">
        <v>8</v>
      </c>
      <c r="R146">
        <v>4</v>
      </c>
      <c r="S146" t="s">
        <v>79</v>
      </c>
      <c r="T146">
        <v>7</v>
      </c>
      <c r="U146">
        <v>4</v>
      </c>
      <c r="V146" t="s">
        <v>79</v>
      </c>
      <c r="W146">
        <v>0</v>
      </c>
      <c r="X146">
        <v>4</v>
      </c>
      <c r="Y146" t="s">
        <v>79</v>
      </c>
      <c r="Z146">
        <v>-8</v>
      </c>
      <c r="AA146">
        <v>4</v>
      </c>
      <c r="AB146" t="s">
        <v>79</v>
      </c>
      <c r="AC146">
        <v>12</v>
      </c>
      <c r="AD146">
        <v>4</v>
      </c>
      <c r="AE146" t="s">
        <v>79</v>
      </c>
      <c r="AF146">
        <v>10</v>
      </c>
      <c r="AG146">
        <v>4</v>
      </c>
      <c r="AH146" t="s">
        <v>79</v>
      </c>
      <c r="AI146">
        <v>-2</v>
      </c>
      <c r="AJ146">
        <v>4</v>
      </c>
      <c r="AK146" t="s">
        <v>79</v>
      </c>
      <c r="AL146">
        <v>-3</v>
      </c>
      <c r="AM146">
        <v>4</v>
      </c>
      <c r="AN146" t="s">
        <v>79</v>
      </c>
      <c r="AO146">
        <v>-8</v>
      </c>
      <c r="AP146">
        <v>4</v>
      </c>
      <c r="AQ146" t="s">
        <v>79</v>
      </c>
      <c r="AR146">
        <v>16</v>
      </c>
      <c r="AS146">
        <v>4</v>
      </c>
      <c r="AT146" t="s">
        <v>79</v>
      </c>
      <c r="AU146">
        <v>3</v>
      </c>
      <c r="AV146">
        <v>4</v>
      </c>
      <c r="AW146" t="s">
        <v>79</v>
      </c>
      <c r="AX146">
        <v>-14</v>
      </c>
      <c r="AY146">
        <v>4</v>
      </c>
      <c r="AZ146" t="s">
        <v>79</v>
      </c>
      <c r="BA146">
        <v>-1</v>
      </c>
      <c r="BB146">
        <v>4</v>
      </c>
      <c r="BC146" t="s">
        <v>79</v>
      </c>
      <c r="BD146">
        <v>-6</v>
      </c>
      <c r="BE146">
        <v>4</v>
      </c>
      <c r="BF146" t="s">
        <v>79</v>
      </c>
      <c r="BG146">
        <v>-4</v>
      </c>
      <c r="BH146">
        <v>4</v>
      </c>
      <c r="BI146">
        <v>0</v>
      </c>
      <c r="BJ146">
        <v>0</v>
      </c>
      <c r="BK146">
        <v>4</v>
      </c>
    </row>
    <row r="147" spans="1:63" x14ac:dyDescent="0.25">
      <c r="A147" t="s">
        <v>494</v>
      </c>
      <c r="B147">
        <v>-2</v>
      </c>
      <c r="C147">
        <v>1</v>
      </c>
      <c r="D147" t="s">
        <v>878</v>
      </c>
      <c r="E147">
        <v>17</v>
      </c>
      <c r="F147">
        <v>1</v>
      </c>
      <c r="G147" t="s">
        <v>878</v>
      </c>
      <c r="H147">
        <v>8</v>
      </c>
      <c r="I147">
        <v>1</v>
      </c>
      <c r="J147" t="s">
        <v>878</v>
      </c>
      <c r="K147">
        <v>18</v>
      </c>
      <c r="L147">
        <v>1</v>
      </c>
      <c r="M147" t="s">
        <v>553</v>
      </c>
      <c r="N147">
        <v>-18</v>
      </c>
      <c r="O147">
        <v>1</v>
      </c>
      <c r="P147" t="s">
        <v>553</v>
      </c>
      <c r="Q147">
        <v>-21</v>
      </c>
      <c r="R147">
        <v>1</v>
      </c>
      <c r="S147" t="s">
        <v>553</v>
      </c>
      <c r="T147">
        <v>12</v>
      </c>
      <c r="U147">
        <v>1</v>
      </c>
      <c r="V147" t="s">
        <v>878</v>
      </c>
      <c r="W147">
        <v>-4</v>
      </c>
      <c r="X147">
        <v>1</v>
      </c>
      <c r="Y147" t="s">
        <v>870</v>
      </c>
      <c r="Z147">
        <v>18</v>
      </c>
      <c r="AA147">
        <v>1</v>
      </c>
      <c r="AB147" t="s">
        <v>870</v>
      </c>
      <c r="AC147">
        <v>-3</v>
      </c>
      <c r="AD147">
        <v>1</v>
      </c>
      <c r="AE147" t="s">
        <v>870</v>
      </c>
      <c r="AF147">
        <v>-1</v>
      </c>
      <c r="AG147">
        <v>1</v>
      </c>
      <c r="AH147" t="s">
        <v>553</v>
      </c>
      <c r="AI147">
        <v>6</v>
      </c>
      <c r="AJ147">
        <v>1</v>
      </c>
      <c r="AK147" t="s">
        <v>553</v>
      </c>
      <c r="AL147">
        <v>16</v>
      </c>
      <c r="AM147">
        <v>1</v>
      </c>
      <c r="AN147" t="s">
        <v>696</v>
      </c>
      <c r="AO147">
        <v>19</v>
      </c>
      <c r="AP147">
        <v>1</v>
      </c>
      <c r="AQ147" t="s">
        <v>553</v>
      </c>
      <c r="AR147">
        <v>-20</v>
      </c>
      <c r="AS147">
        <v>1</v>
      </c>
      <c r="AT147" t="s">
        <v>553</v>
      </c>
      <c r="AU147">
        <v>-15</v>
      </c>
      <c r="AV147">
        <v>1</v>
      </c>
      <c r="AW147" t="s">
        <v>553</v>
      </c>
      <c r="AX147">
        <v>14</v>
      </c>
      <c r="AY147">
        <v>1</v>
      </c>
      <c r="AZ147" t="s">
        <v>553</v>
      </c>
      <c r="BA147">
        <v>-9</v>
      </c>
      <c r="BB147">
        <v>1</v>
      </c>
      <c r="BC147">
        <v>0</v>
      </c>
      <c r="BD147" t="s">
        <v>9</v>
      </c>
      <c r="BE147">
        <v>1</v>
      </c>
      <c r="BF147">
        <v>0</v>
      </c>
      <c r="BG147" t="s">
        <v>9</v>
      </c>
      <c r="BH147">
        <v>1</v>
      </c>
      <c r="BI147">
        <v>0</v>
      </c>
      <c r="BJ147" t="s">
        <v>9</v>
      </c>
      <c r="BK147">
        <v>1</v>
      </c>
    </row>
    <row r="148" spans="1:63" x14ac:dyDescent="0.25">
      <c r="A148" t="s">
        <v>553</v>
      </c>
      <c r="B148">
        <v>-2</v>
      </c>
      <c r="C148">
        <v>2</v>
      </c>
      <c r="D148" t="s">
        <v>494</v>
      </c>
      <c r="E148">
        <v>17</v>
      </c>
      <c r="F148">
        <v>2</v>
      </c>
      <c r="G148" t="s">
        <v>494</v>
      </c>
      <c r="H148">
        <v>8</v>
      </c>
      <c r="I148">
        <v>2</v>
      </c>
      <c r="J148" t="s">
        <v>494</v>
      </c>
      <c r="K148">
        <v>18</v>
      </c>
      <c r="L148">
        <v>2</v>
      </c>
      <c r="M148" t="s">
        <v>494</v>
      </c>
      <c r="N148">
        <v>-18</v>
      </c>
      <c r="O148">
        <v>2</v>
      </c>
      <c r="P148" t="s">
        <v>703</v>
      </c>
      <c r="Q148">
        <v>-21</v>
      </c>
      <c r="R148">
        <v>2</v>
      </c>
      <c r="S148" t="s">
        <v>494</v>
      </c>
      <c r="T148">
        <v>12</v>
      </c>
      <c r="U148">
        <v>2</v>
      </c>
      <c r="V148" t="s">
        <v>494</v>
      </c>
      <c r="W148">
        <v>-4</v>
      </c>
      <c r="X148">
        <v>2</v>
      </c>
      <c r="Y148" t="s">
        <v>696</v>
      </c>
      <c r="Z148">
        <v>18</v>
      </c>
      <c r="AA148">
        <v>2</v>
      </c>
      <c r="AB148" t="s">
        <v>494</v>
      </c>
      <c r="AC148">
        <v>-3</v>
      </c>
      <c r="AD148">
        <v>2</v>
      </c>
      <c r="AE148" t="s">
        <v>494</v>
      </c>
      <c r="AF148">
        <v>-1</v>
      </c>
      <c r="AG148">
        <v>2</v>
      </c>
      <c r="AH148" t="s">
        <v>494</v>
      </c>
      <c r="AI148">
        <v>6</v>
      </c>
      <c r="AJ148">
        <v>2</v>
      </c>
      <c r="AK148" t="s">
        <v>696</v>
      </c>
      <c r="AL148">
        <v>16</v>
      </c>
      <c r="AM148">
        <v>2</v>
      </c>
      <c r="AN148" t="s">
        <v>494</v>
      </c>
      <c r="AO148">
        <v>19</v>
      </c>
      <c r="AP148">
        <v>2</v>
      </c>
      <c r="AQ148" t="s">
        <v>494</v>
      </c>
      <c r="AR148">
        <v>-20</v>
      </c>
      <c r="AS148">
        <v>2</v>
      </c>
      <c r="AT148" t="s">
        <v>494</v>
      </c>
      <c r="AU148">
        <v>-15</v>
      </c>
      <c r="AV148">
        <v>2</v>
      </c>
      <c r="AW148" t="s">
        <v>494</v>
      </c>
      <c r="AX148">
        <v>14</v>
      </c>
      <c r="AY148">
        <v>2</v>
      </c>
      <c r="AZ148" t="s">
        <v>494</v>
      </c>
      <c r="BA148">
        <v>-9</v>
      </c>
      <c r="BB148">
        <v>2</v>
      </c>
      <c r="BC148">
        <v>0</v>
      </c>
      <c r="BD148" t="s">
        <v>9</v>
      </c>
      <c r="BE148">
        <v>2</v>
      </c>
      <c r="BF148">
        <v>0</v>
      </c>
      <c r="BG148" t="s">
        <v>9</v>
      </c>
      <c r="BH148">
        <v>2</v>
      </c>
      <c r="BI148">
        <v>0</v>
      </c>
      <c r="BJ148" t="s">
        <v>9</v>
      </c>
      <c r="BK148">
        <v>2</v>
      </c>
    </row>
    <row r="149" spans="1:63" x14ac:dyDescent="0.25">
      <c r="A149" t="s">
        <v>100</v>
      </c>
      <c r="B149">
        <v>-2</v>
      </c>
      <c r="C149">
        <v>3</v>
      </c>
      <c r="D149" t="s">
        <v>97</v>
      </c>
      <c r="E149">
        <v>17</v>
      </c>
      <c r="F149">
        <v>3</v>
      </c>
      <c r="G149" t="s">
        <v>100</v>
      </c>
      <c r="H149">
        <v>8</v>
      </c>
      <c r="I149">
        <v>3</v>
      </c>
      <c r="J149" t="s">
        <v>97</v>
      </c>
      <c r="K149">
        <v>18</v>
      </c>
      <c r="L149">
        <v>3</v>
      </c>
      <c r="M149" t="s">
        <v>97</v>
      </c>
      <c r="N149">
        <v>-18</v>
      </c>
      <c r="O149">
        <v>3</v>
      </c>
      <c r="P149" t="s">
        <v>494</v>
      </c>
      <c r="Q149">
        <v>-21</v>
      </c>
      <c r="R149">
        <v>3</v>
      </c>
      <c r="S149" t="s">
        <v>797</v>
      </c>
      <c r="T149">
        <v>12</v>
      </c>
      <c r="U149">
        <v>3</v>
      </c>
      <c r="V149" t="s">
        <v>97</v>
      </c>
      <c r="W149">
        <v>-4</v>
      </c>
      <c r="X149">
        <v>3</v>
      </c>
      <c r="Y149" t="s">
        <v>494</v>
      </c>
      <c r="Z149">
        <v>18</v>
      </c>
      <c r="AA149">
        <v>3</v>
      </c>
      <c r="AB149" t="s">
        <v>97</v>
      </c>
      <c r="AC149">
        <v>-3</v>
      </c>
      <c r="AD149">
        <v>3</v>
      </c>
      <c r="AE149" t="s">
        <v>97</v>
      </c>
      <c r="AF149">
        <v>-1</v>
      </c>
      <c r="AG149">
        <v>3</v>
      </c>
      <c r="AH149" t="s">
        <v>97</v>
      </c>
      <c r="AI149">
        <v>6</v>
      </c>
      <c r="AJ149">
        <v>3</v>
      </c>
      <c r="AK149" t="s">
        <v>603</v>
      </c>
      <c r="AL149">
        <v>16</v>
      </c>
      <c r="AM149">
        <v>3</v>
      </c>
      <c r="AN149" t="s">
        <v>97</v>
      </c>
      <c r="AO149">
        <v>19</v>
      </c>
      <c r="AP149">
        <v>3</v>
      </c>
      <c r="AQ149" t="s">
        <v>97</v>
      </c>
      <c r="AR149">
        <v>-20</v>
      </c>
      <c r="AS149">
        <v>3</v>
      </c>
      <c r="AT149" t="s">
        <v>97</v>
      </c>
      <c r="AU149">
        <v>-15</v>
      </c>
      <c r="AV149">
        <v>3</v>
      </c>
      <c r="AW149" t="s">
        <v>97</v>
      </c>
      <c r="AX149">
        <v>14</v>
      </c>
      <c r="AY149">
        <v>3</v>
      </c>
      <c r="AZ149" t="s">
        <v>97</v>
      </c>
      <c r="BA149">
        <v>-9</v>
      </c>
      <c r="BB149">
        <v>3</v>
      </c>
      <c r="BC149">
        <v>0</v>
      </c>
      <c r="BD149" t="s">
        <v>9</v>
      </c>
      <c r="BE149">
        <v>3</v>
      </c>
      <c r="BF149">
        <v>0</v>
      </c>
      <c r="BG149" t="s">
        <v>9</v>
      </c>
      <c r="BH149">
        <v>3</v>
      </c>
      <c r="BI149">
        <v>0</v>
      </c>
      <c r="BJ149" t="s">
        <v>9</v>
      </c>
      <c r="BK149">
        <v>3</v>
      </c>
    </row>
    <row r="150" spans="1:63" x14ac:dyDescent="0.25">
      <c r="A150" t="s">
        <v>91</v>
      </c>
      <c r="B150">
        <v>-2</v>
      </c>
      <c r="C150">
        <v>4</v>
      </c>
      <c r="D150" t="s">
        <v>91</v>
      </c>
      <c r="E150">
        <v>17</v>
      </c>
      <c r="F150">
        <v>4</v>
      </c>
      <c r="G150" t="s">
        <v>91</v>
      </c>
      <c r="H150">
        <v>8</v>
      </c>
      <c r="I150">
        <v>4</v>
      </c>
      <c r="J150" t="s">
        <v>91</v>
      </c>
      <c r="K150">
        <v>18</v>
      </c>
      <c r="L150">
        <v>4</v>
      </c>
      <c r="M150" t="s">
        <v>91</v>
      </c>
      <c r="N150">
        <v>-18</v>
      </c>
      <c r="O150">
        <v>4</v>
      </c>
      <c r="P150" t="s">
        <v>91</v>
      </c>
      <c r="Q150">
        <v>-21</v>
      </c>
      <c r="R150">
        <v>4</v>
      </c>
      <c r="S150" t="s">
        <v>91</v>
      </c>
      <c r="T150">
        <v>12</v>
      </c>
      <c r="U150">
        <v>4</v>
      </c>
      <c r="V150" t="s">
        <v>91</v>
      </c>
      <c r="W150">
        <v>-4</v>
      </c>
      <c r="X150">
        <v>4</v>
      </c>
      <c r="Y150" t="s">
        <v>97</v>
      </c>
      <c r="Z150">
        <v>18</v>
      </c>
      <c r="AA150">
        <v>4</v>
      </c>
      <c r="AB150" t="s">
        <v>91</v>
      </c>
      <c r="AC150">
        <v>-3</v>
      </c>
      <c r="AD150">
        <v>4</v>
      </c>
      <c r="AE150" t="s">
        <v>91</v>
      </c>
      <c r="AF150">
        <v>-1</v>
      </c>
      <c r="AG150">
        <v>4</v>
      </c>
      <c r="AH150" t="s">
        <v>91</v>
      </c>
      <c r="AI150">
        <v>6</v>
      </c>
      <c r="AJ150">
        <v>4</v>
      </c>
      <c r="AK150" t="s">
        <v>91</v>
      </c>
      <c r="AL150">
        <v>16</v>
      </c>
      <c r="AM150">
        <v>4</v>
      </c>
      <c r="AN150" t="s">
        <v>91</v>
      </c>
      <c r="AO150">
        <v>19</v>
      </c>
      <c r="AP150">
        <v>4</v>
      </c>
      <c r="AQ150" t="s">
        <v>91</v>
      </c>
      <c r="AR150">
        <v>-20</v>
      </c>
      <c r="AS150">
        <v>4</v>
      </c>
      <c r="AT150" t="s">
        <v>91</v>
      </c>
      <c r="AU150">
        <v>-15</v>
      </c>
      <c r="AV150">
        <v>4</v>
      </c>
      <c r="AW150" t="s">
        <v>91</v>
      </c>
      <c r="AX150">
        <v>14</v>
      </c>
      <c r="AY150">
        <v>4</v>
      </c>
      <c r="AZ150" t="s">
        <v>91</v>
      </c>
      <c r="BA150">
        <v>-9</v>
      </c>
      <c r="BB150">
        <v>4</v>
      </c>
      <c r="BC150">
        <v>0</v>
      </c>
      <c r="BD150">
        <v>0</v>
      </c>
      <c r="BE150">
        <v>4</v>
      </c>
      <c r="BF150">
        <v>0</v>
      </c>
      <c r="BG150">
        <v>0</v>
      </c>
      <c r="BH150">
        <v>4</v>
      </c>
      <c r="BI150">
        <v>0</v>
      </c>
      <c r="BJ150">
        <v>0</v>
      </c>
      <c r="BK150">
        <v>4</v>
      </c>
    </row>
    <row r="151" spans="1:63" x14ac:dyDescent="0.25">
      <c r="A151" t="s">
        <v>628</v>
      </c>
      <c r="B151">
        <v>-1</v>
      </c>
      <c r="C151">
        <v>1</v>
      </c>
      <c r="D151" t="s">
        <v>628</v>
      </c>
      <c r="E151">
        <v>12</v>
      </c>
      <c r="F151">
        <v>1</v>
      </c>
      <c r="G151" t="s">
        <v>628</v>
      </c>
      <c r="H151">
        <v>-12</v>
      </c>
      <c r="I151">
        <v>1</v>
      </c>
      <c r="J151" t="s">
        <v>628</v>
      </c>
      <c r="K151">
        <v>-15</v>
      </c>
      <c r="L151">
        <v>1</v>
      </c>
      <c r="M151" t="s">
        <v>628</v>
      </c>
      <c r="N151">
        <v>11</v>
      </c>
      <c r="O151">
        <v>1</v>
      </c>
      <c r="P151" t="s">
        <v>628</v>
      </c>
      <c r="Q151">
        <v>-10</v>
      </c>
      <c r="R151">
        <v>1</v>
      </c>
      <c r="S151" t="s">
        <v>628</v>
      </c>
      <c r="T151">
        <v>4</v>
      </c>
      <c r="U151">
        <v>1</v>
      </c>
      <c r="V151" t="s">
        <v>628</v>
      </c>
      <c r="W151">
        <v>7</v>
      </c>
      <c r="X151">
        <v>1</v>
      </c>
      <c r="Y151" t="s">
        <v>628</v>
      </c>
      <c r="Z151">
        <v>0</v>
      </c>
      <c r="AA151">
        <v>1</v>
      </c>
      <c r="AB151" t="s">
        <v>628</v>
      </c>
      <c r="AC151">
        <v>0</v>
      </c>
      <c r="AD151">
        <v>1</v>
      </c>
      <c r="AE151" t="s">
        <v>628</v>
      </c>
      <c r="AF151">
        <v>-25</v>
      </c>
      <c r="AG151">
        <v>1</v>
      </c>
      <c r="AH151" t="s">
        <v>115</v>
      </c>
      <c r="AI151">
        <v>20</v>
      </c>
      <c r="AJ151">
        <v>1</v>
      </c>
      <c r="AK151" t="s">
        <v>115</v>
      </c>
      <c r="AL151">
        <v>5</v>
      </c>
      <c r="AM151">
        <v>1</v>
      </c>
      <c r="AN151" t="s">
        <v>115</v>
      </c>
      <c r="AO151">
        <v>14</v>
      </c>
      <c r="AP151">
        <v>1</v>
      </c>
      <c r="AQ151" t="s">
        <v>115</v>
      </c>
      <c r="AR151">
        <v>-15</v>
      </c>
      <c r="AS151">
        <v>1</v>
      </c>
      <c r="AT151" t="s">
        <v>115</v>
      </c>
      <c r="AU151">
        <v>-2</v>
      </c>
      <c r="AV151">
        <v>1</v>
      </c>
      <c r="AW151" t="s">
        <v>115</v>
      </c>
      <c r="AX151">
        <v>6</v>
      </c>
      <c r="AY151">
        <v>1</v>
      </c>
      <c r="AZ151" t="s">
        <v>115</v>
      </c>
      <c r="BA151">
        <v>-6</v>
      </c>
      <c r="BB151">
        <v>1</v>
      </c>
      <c r="BC151">
        <v>0</v>
      </c>
      <c r="BD151" t="s">
        <v>9</v>
      </c>
      <c r="BE151">
        <v>1</v>
      </c>
      <c r="BF151">
        <v>0</v>
      </c>
      <c r="BG151" t="s">
        <v>9</v>
      </c>
      <c r="BH151">
        <v>1</v>
      </c>
      <c r="BI151">
        <v>0</v>
      </c>
      <c r="BJ151" t="s">
        <v>9</v>
      </c>
      <c r="BK151">
        <v>1</v>
      </c>
    </row>
    <row r="152" spans="1:63" x14ac:dyDescent="0.25">
      <c r="A152" t="s">
        <v>115</v>
      </c>
      <c r="B152">
        <v>-1</v>
      </c>
      <c r="C152">
        <v>2</v>
      </c>
      <c r="D152" t="s">
        <v>115</v>
      </c>
      <c r="E152">
        <v>12</v>
      </c>
      <c r="F152">
        <v>2</v>
      </c>
      <c r="G152" t="s">
        <v>115</v>
      </c>
      <c r="H152">
        <v>-12</v>
      </c>
      <c r="I152">
        <v>2</v>
      </c>
      <c r="J152" t="s">
        <v>115</v>
      </c>
      <c r="K152">
        <v>-15</v>
      </c>
      <c r="L152">
        <v>2</v>
      </c>
      <c r="M152" t="s">
        <v>100</v>
      </c>
      <c r="N152">
        <v>11</v>
      </c>
      <c r="O152">
        <v>2</v>
      </c>
      <c r="P152" t="s">
        <v>115</v>
      </c>
      <c r="Q152">
        <v>-10</v>
      </c>
      <c r="R152">
        <v>2</v>
      </c>
      <c r="S152" t="s">
        <v>115</v>
      </c>
      <c r="T152">
        <v>4</v>
      </c>
      <c r="U152">
        <v>2</v>
      </c>
      <c r="V152" t="s">
        <v>115</v>
      </c>
      <c r="W152">
        <v>7</v>
      </c>
      <c r="X152">
        <v>2</v>
      </c>
      <c r="Y152" t="s">
        <v>115</v>
      </c>
      <c r="Z152">
        <v>0</v>
      </c>
      <c r="AA152">
        <v>2</v>
      </c>
      <c r="AB152" t="s">
        <v>115</v>
      </c>
      <c r="AC152">
        <v>0</v>
      </c>
      <c r="AD152">
        <v>2</v>
      </c>
      <c r="AE152" t="s">
        <v>115</v>
      </c>
      <c r="AF152">
        <v>-25</v>
      </c>
      <c r="AG152">
        <v>2</v>
      </c>
      <c r="AH152" t="s">
        <v>31</v>
      </c>
      <c r="AI152">
        <v>20</v>
      </c>
      <c r="AJ152">
        <v>2</v>
      </c>
      <c r="AK152" t="s">
        <v>31</v>
      </c>
      <c r="AL152">
        <v>5</v>
      </c>
      <c r="AM152">
        <v>2</v>
      </c>
      <c r="AN152" t="s">
        <v>999</v>
      </c>
      <c r="AO152">
        <v>14</v>
      </c>
      <c r="AP152">
        <v>2</v>
      </c>
      <c r="AQ152" t="s">
        <v>999</v>
      </c>
      <c r="AR152">
        <v>-15</v>
      </c>
      <c r="AS152">
        <v>2</v>
      </c>
      <c r="AT152" t="s">
        <v>923</v>
      </c>
      <c r="AU152">
        <v>-2</v>
      </c>
      <c r="AV152">
        <v>2</v>
      </c>
      <c r="AW152" t="s">
        <v>613</v>
      </c>
      <c r="AX152">
        <v>6</v>
      </c>
      <c r="AY152">
        <v>2</v>
      </c>
      <c r="AZ152" t="s">
        <v>696</v>
      </c>
      <c r="BA152">
        <v>-6</v>
      </c>
      <c r="BB152">
        <v>2</v>
      </c>
      <c r="BC152">
        <v>0</v>
      </c>
      <c r="BD152" t="s">
        <v>9</v>
      </c>
      <c r="BE152">
        <v>2</v>
      </c>
      <c r="BF152">
        <v>0</v>
      </c>
      <c r="BG152" t="s">
        <v>9</v>
      </c>
      <c r="BH152">
        <v>2</v>
      </c>
      <c r="BI152">
        <v>0</v>
      </c>
      <c r="BJ152" t="s">
        <v>9</v>
      </c>
      <c r="BK152">
        <v>2</v>
      </c>
    </row>
    <row r="153" spans="1:63" x14ac:dyDescent="0.25">
      <c r="A153" t="s">
        <v>126</v>
      </c>
      <c r="B153">
        <v>-1</v>
      </c>
      <c r="C153">
        <v>3</v>
      </c>
      <c r="D153" t="s">
        <v>615</v>
      </c>
      <c r="E153">
        <v>12</v>
      </c>
      <c r="F153">
        <v>3</v>
      </c>
      <c r="G153" t="s">
        <v>615</v>
      </c>
      <c r="H153">
        <v>-12</v>
      </c>
      <c r="I153">
        <v>3</v>
      </c>
      <c r="J153" t="s">
        <v>100</v>
      </c>
      <c r="K153">
        <v>-15</v>
      </c>
      <c r="L153">
        <v>3</v>
      </c>
      <c r="M153" t="s">
        <v>31</v>
      </c>
      <c r="N153">
        <v>11</v>
      </c>
      <c r="O153">
        <v>3</v>
      </c>
      <c r="P153" t="s">
        <v>31</v>
      </c>
      <c r="Q153">
        <v>-10</v>
      </c>
      <c r="R153">
        <v>3</v>
      </c>
      <c r="S153" t="s">
        <v>31</v>
      </c>
      <c r="T153">
        <v>4</v>
      </c>
      <c r="U153">
        <v>3</v>
      </c>
      <c r="V153" t="s">
        <v>497</v>
      </c>
      <c r="W153">
        <v>7</v>
      </c>
      <c r="X153">
        <v>3</v>
      </c>
      <c r="Y153" t="s">
        <v>31</v>
      </c>
      <c r="Z153">
        <v>0</v>
      </c>
      <c r="AA153">
        <v>3</v>
      </c>
      <c r="AB153" t="s">
        <v>31</v>
      </c>
      <c r="AC153">
        <v>0</v>
      </c>
      <c r="AD153">
        <v>3</v>
      </c>
      <c r="AE153" t="s">
        <v>31</v>
      </c>
      <c r="AF153">
        <v>-25</v>
      </c>
      <c r="AG153">
        <v>3</v>
      </c>
      <c r="AH153" t="s">
        <v>157</v>
      </c>
      <c r="AI153">
        <v>20</v>
      </c>
      <c r="AJ153">
        <v>3</v>
      </c>
      <c r="AK153" t="s">
        <v>157</v>
      </c>
      <c r="AL153">
        <v>5</v>
      </c>
      <c r="AM153">
        <v>3</v>
      </c>
      <c r="AN153" t="s">
        <v>157</v>
      </c>
      <c r="AO153">
        <v>14</v>
      </c>
      <c r="AP153">
        <v>3</v>
      </c>
      <c r="AQ153" t="s">
        <v>157</v>
      </c>
      <c r="AR153">
        <v>-15</v>
      </c>
      <c r="AS153">
        <v>3</v>
      </c>
      <c r="AT153" t="s">
        <v>157</v>
      </c>
      <c r="AU153">
        <v>-2</v>
      </c>
      <c r="AV153">
        <v>3</v>
      </c>
      <c r="AW153" t="s">
        <v>157</v>
      </c>
      <c r="AX153">
        <v>6</v>
      </c>
      <c r="AY153">
        <v>3</v>
      </c>
      <c r="AZ153" t="s">
        <v>157</v>
      </c>
      <c r="BA153">
        <v>-6</v>
      </c>
      <c r="BB153">
        <v>3</v>
      </c>
      <c r="BC153">
        <v>0</v>
      </c>
      <c r="BD153" t="s">
        <v>9</v>
      </c>
      <c r="BE153">
        <v>3</v>
      </c>
      <c r="BF153">
        <v>0</v>
      </c>
      <c r="BG153" t="s">
        <v>9</v>
      </c>
      <c r="BH153">
        <v>3</v>
      </c>
      <c r="BI153">
        <v>0</v>
      </c>
      <c r="BJ153" t="s">
        <v>9</v>
      </c>
      <c r="BK153">
        <v>3</v>
      </c>
    </row>
    <row r="154" spans="1:63" x14ac:dyDescent="0.25">
      <c r="A154" t="s">
        <v>12</v>
      </c>
      <c r="B154">
        <v>-1</v>
      </c>
      <c r="C154">
        <v>4</v>
      </c>
      <c r="D154" t="s">
        <v>12</v>
      </c>
      <c r="E154">
        <v>12</v>
      </c>
      <c r="F154">
        <v>4</v>
      </c>
      <c r="G154" t="s">
        <v>97</v>
      </c>
      <c r="H154">
        <v>-12</v>
      </c>
      <c r="I154">
        <v>4</v>
      </c>
      <c r="J154" t="s">
        <v>157</v>
      </c>
      <c r="K154">
        <v>-15</v>
      </c>
      <c r="L154">
        <v>4</v>
      </c>
      <c r="M154" t="s">
        <v>157</v>
      </c>
      <c r="N154">
        <v>11</v>
      </c>
      <c r="O154">
        <v>4</v>
      </c>
      <c r="P154" t="s">
        <v>100</v>
      </c>
      <c r="Q154">
        <v>-10</v>
      </c>
      <c r="R154">
        <v>4</v>
      </c>
      <c r="S154" t="s">
        <v>100</v>
      </c>
      <c r="T154">
        <v>4</v>
      </c>
      <c r="U154">
        <v>4</v>
      </c>
      <c r="V154" t="s">
        <v>100</v>
      </c>
      <c r="W154">
        <v>7</v>
      </c>
      <c r="X154">
        <v>4</v>
      </c>
      <c r="Y154" t="s">
        <v>100</v>
      </c>
      <c r="Z154">
        <v>0</v>
      </c>
      <c r="AA154">
        <v>4</v>
      </c>
      <c r="AB154" t="s">
        <v>707</v>
      </c>
      <c r="AC154">
        <v>0</v>
      </c>
      <c r="AD154">
        <v>4</v>
      </c>
      <c r="AE154" t="s">
        <v>157</v>
      </c>
      <c r="AF154">
        <v>-25</v>
      </c>
      <c r="AG154">
        <v>4</v>
      </c>
      <c r="AH154" t="s">
        <v>707</v>
      </c>
      <c r="AI154">
        <v>20</v>
      </c>
      <c r="AJ154">
        <v>4</v>
      </c>
      <c r="AK154" t="s">
        <v>707</v>
      </c>
      <c r="AL154">
        <v>5</v>
      </c>
      <c r="AM154">
        <v>4</v>
      </c>
      <c r="AN154" t="s">
        <v>12</v>
      </c>
      <c r="AO154">
        <v>14</v>
      </c>
      <c r="AP154">
        <v>4</v>
      </c>
      <c r="AQ154" t="s">
        <v>12</v>
      </c>
      <c r="AR154">
        <v>-15</v>
      </c>
      <c r="AS154">
        <v>4</v>
      </c>
      <c r="AT154" t="s">
        <v>12</v>
      </c>
      <c r="AU154">
        <v>-2</v>
      </c>
      <c r="AV154">
        <v>4</v>
      </c>
      <c r="AW154" t="s">
        <v>12</v>
      </c>
      <c r="AX154">
        <v>6</v>
      </c>
      <c r="AY154">
        <v>4</v>
      </c>
      <c r="AZ154" t="s">
        <v>12</v>
      </c>
      <c r="BA154">
        <v>-6</v>
      </c>
      <c r="BB154">
        <v>4</v>
      </c>
      <c r="BC154">
        <v>0</v>
      </c>
      <c r="BD154">
        <v>0</v>
      </c>
      <c r="BE154">
        <v>4</v>
      </c>
      <c r="BF154">
        <v>0</v>
      </c>
      <c r="BG154">
        <v>0</v>
      </c>
      <c r="BH154">
        <v>4</v>
      </c>
      <c r="BI154">
        <v>0</v>
      </c>
      <c r="BJ154">
        <v>0</v>
      </c>
      <c r="BK154">
        <v>4</v>
      </c>
    </row>
    <row r="155" spans="1:63" x14ac:dyDescent="0.25">
      <c r="A155" t="s">
        <v>870</v>
      </c>
      <c r="B155">
        <v>7</v>
      </c>
      <c r="C155">
        <v>1</v>
      </c>
      <c r="D155" t="s">
        <v>724</v>
      </c>
      <c r="E155">
        <v>5</v>
      </c>
      <c r="F155">
        <v>1</v>
      </c>
      <c r="G155" t="s">
        <v>724</v>
      </c>
      <c r="H155">
        <v>-4</v>
      </c>
      <c r="I155">
        <v>1</v>
      </c>
      <c r="J155" t="s">
        <v>724</v>
      </c>
      <c r="K155">
        <v>2</v>
      </c>
      <c r="L155">
        <v>1</v>
      </c>
      <c r="M155" t="s">
        <v>923</v>
      </c>
      <c r="N155">
        <v>-4</v>
      </c>
      <c r="O155">
        <v>1</v>
      </c>
      <c r="P155" t="s">
        <v>923</v>
      </c>
      <c r="Q155">
        <v>-22</v>
      </c>
      <c r="R155">
        <v>1</v>
      </c>
      <c r="S155" t="s">
        <v>923</v>
      </c>
      <c r="T155">
        <v>-11</v>
      </c>
      <c r="U155">
        <v>1</v>
      </c>
      <c r="V155" t="s">
        <v>723</v>
      </c>
      <c r="W155">
        <v>18</v>
      </c>
      <c r="X155">
        <v>1</v>
      </c>
      <c r="Y155" t="s">
        <v>723</v>
      </c>
      <c r="Z155">
        <v>0</v>
      </c>
      <c r="AA155">
        <v>1</v>
      </c>
      <c r="AB155" t="s">
        <v>999</v>
      </c>
      <c r="AC155">
        <v>-1</v>
      </c>
      <c r="AD155">
        <v>1</v>
      </c>
      <c r="AE155" t="s">
        <v>723</v>
      </c>
      <c r="AF155">
        <v>-25</v>
      </c>
      <c r="AG155">
        <v>1</v>
      </c>
      <c r="AH155" t="s">
        <v>723</v>
      </c>
      <c r="AI155">
        <v>-17</v>
      </c>
      <c r="AJ155">
        <v>1</v>
      </c>
      <c r="AK155" t="s">
        <v>628</v>
      </c>
      <c r="AL155">
        <v>-7</v>
      </c>
      <c r="AM155">
        <v>1</v>
      </c>
      <c r="AN155" t="s">
        <v>628</v>
      </c>
      <c r="AO155">
        <v>4</v>
      </c>
      <c r="AP155">
        <v>1</v>
      </c>
      <c r="AQ155" t="s">
        <v>628</v>
      </c>
      <c r="AR155">
        <v>-12</v>
      </c>
      <c r="AS155">
        <v>1</v>
      </c>
      <c r="AT155" t="s">
        <v>723</v>
      </c>
      <c r="AU155">
        <v>6</v>
      </c>
      <c r="AV155">
        <v>1</v>
      </c>
      <c r="AW155" t="s">
        <v>628</v>
      </c>
      <c r="AX155">
        <v>14</v>
      </c>
      <c r="AY155">
        <v>1</v>
      </c>
      <c r="AZ155" t="s">
        <v>628</v>
      </c>
      <c r="BA155">
        <v>-6</v>
      </c>
      <c r="BB155">
        <v>1</v>
      </c>
      <c r="BC155">
        <v>0</v>
      </c>
      <c r="BD155" t="s">
        <v>9</v>
      </c>
      <c r="BE155">
        <v>1</v>
      </c>
      <c r="BF155">
        <v>0</v>
      </c>
      <c r="BG155" t="s">
        <v>9</v>
      </c>
      <c r="BH155">
        <v>1</v>
      </c>
      <c r="BI155">
        <v>0</v>
      </c>
      <c r="BJ155" t="s">
        <v>9</v>
      </c>
      <c r="BK155">
        <v>1</v>
      </c>
    </row>
    <row r="156" spans="1:63" x14ac:dyDescent="0.25">
      <c r="A156" t="s">
        <v>696</v>
      </c>
      <c r="B156">
        <v>7</v>
      </c>
      <c r="C156">
        <v>2</v>
      </c>
      <c r="D156" t="s">
        <v>696</v>
      </c>
      <c r="E156">
        <v>5</v>
      </c>
      <c r="F156">
        <v>2</v>
      </c>
      <c r="G156" t="s">
        <v>696</v>
      </c>
      <c r="H156">
        <v>-4</v>
      </c>
      <c r="I156">
        <v>2</v>
      </c>
      <c r="J156" t="s">
        <v>615</v>
      </c>
      <c r="K156">
        <v>2</v>
      </c>
      <c r="L156">
        <v>2</v>
      </c>
      <c r="M156" t="s">
        <v>345</v>
      </c>
      <c r="N156">
        <v>-4</v>
      </c>
      <c r="O156">
        <v>2</v>
      </c>
      <c r="P156" t="s">
        <v>763</v>
      </c>
      <c r="Q156">
        <v>-22</v>
      </c>
      <c r="R156">
        <v>2</v>
      </c>
      <c r="S156" t="s">
        <v>763</v>
      </c>
      <c r="T156">
        <v>-11</v>
      </c>
      <c r="U156">
        <v>2</v>
      </c>
      <c r="V156" t="s">
        <v>553</v>
      </c>
      <c r="W156">
        <v>18</v>
      </c>
      <c r="X156">
        <v>2</v>
      </c>
      <c r="Y156" t="s">
        <v>926</v>
      </c>
      <c r="Z156">
        <v>0</v>
      </c>
      <c r="AA156">
        <v>2</v>
      </c>
      <c r="AB156" t="s">
        <v>153</v>
      </c>
      <c r="AC156">
        <v>-1</v>
      </c>
      <c r="AD156">
        <v>2</v>
      </c>
      <c r="AE156" t="s">
        <v>999</v>
      </c>
      <c r="AF156">
        <v>-25</v>
      </c>
      <c r="AG156">
        <v>2</v>
      </c>
      <c r="AH156" t="s">
        <v>999</v>
      </c>
      <c r="AI156">
        <v>-17</v>
      </c>
      <c r="AJ156">
        <v>2</v>
      </c>
      <c r="AK156" t="s">
        <v>999</v>
      </c>
      <c r="AL156">
        <v>-7</v>
      </c>
      <c r="AM156">
        <v>2</v>
      </c>
      <c r="AN156" t="s">
        <v>613</v>
      </c>
      <c r="AO156">
        <v>4</v>
      </c>
      <c r="AP156">
        <v>2</v>
      </c>
      <c r="AQ156" t="s">
        <v>613</v>
      </c>
      <c r="AR156">
        <v>-12</v>
      </c>
      <c r="AS156">
        <v>2</v>
      </c>
      <c r="AT156" t="s">
        <v>938</v>
      </c>
      <c r="AU156">
        <v>6</v>
      </c>
      <c r="AV156">
        <v>2</v>
      </c>
      <c r="AW156" t="s">
        <v>999</v>
      </c>
      <c r="AX156">
        <v>14</v>
      </c>
      <c r="AY156">
        <v>2</v>
      </c>
      <c r="AZ156" t="s">
        <v>999</v>
      </c>
      <c r="BA156">
        <v>-6</v>
      </c>
      <c r="BB156">
        <v>2</v>
      </c>
      <c r="BC156">
        <v>0</v>
      </c>
      <c r="BD156" t="s">
        <v>9</v>
      </c>
      <c r="BE156">
        <v>2</v>
      </c>
      <c r="BF156">
        <v>0</v>
      </c>
      <c r="BG156" t="s">
        <v>9</v>
      </c>
      <c r="BH156">
        <v>2</v>
      </c>
      <c r="BI156">
        <v>0</v>
      </c>
      <c r="BJ156" t="s">
        <v>9</v>
      </c>
      <c r="BK156">
        <v>2</v>
      </c>
    </row>
    <row r="157" spans="1:63" x14ac:dyDescent="0.25">
      <c r="A157" t="s">
        <v>157</v>
      </c>
      <c r="B157">
        <v>7</v>
      </c>
      <c r="C157">
        <v>3</v>
      </c>
      <c r="D157" t="s">
        <v>157</v>
      </c>
      <c r="E157">
        <v>5</v>
      </c>
      <c r="F157">
        <v>3</v>
      </c>
      <c r="G157" t="s">
        <v>157</v>
      </c>
      <c r="H157">
        <v>-4</v>
      </c>
      <c r="I157">
        <v>3</v>
      </c>
      <c r="J157" t="s">
        <v>999</v>
      </c>
      <c r="K157">
        <v>2</v>
      </c>
      <c r="L157">
        <v>3</v>
      </c>
      <c r="M157" t="s">
        <v>999</v>
      </c>
      <c r="N157">
        <v>-4</v>
      </c>
      <c r="O157">
        <v>3</v>
      </c>
      <c r="P157" t="s">
        <v>999</v>
      </c>
      <c r="Q157">
        <v>-22</v>
      </c>
      <c r="R157">
        <v>3</v>
      </c>
      <c r="S157" t="s">
        <v>999</v>
      </c>
      <c r="T157">
        <v>-11</v>
      </c>
      <c r="U157">
        <v>3</v>
      </c>
      <c r="V157" t="s">
        <v>999</v>
      </c>
      <c r="W157">
        <v>18</v>
      </c>
      <c r="X157">
        <v>3</v>
      </c>
      <c r="Y157" t="s">
        <v>999</v>
      </c>
      <c r="Z157">
        <v>0</v>
      </c>
      <c r="AA157">
        <v>3</v>
      </c>
      <c r="AB157" t="s">
        <v>497</v>
      </c>
      <c r="AC157">
        <v>-1</v>
      </c>
      <c r="AD157">
        <v>3</v>
      </c>
      <c r="AE157" t="s">
        <v>154</v>
      </c>
      <c r="AF157">
        <v>-25</v>
      </c>
      <c r="AG157">
        <v>3</v>
      </c>
      <c r="AH157" t="s">
        <v>154</v>
      </c>
      <c r="AI157">
        <v>-17</v>
      </c>
      <c r="AJ157">
        <v>3</v>
      </c>
      <c r="AK157" t="s">
        <v>18</v>
      </c>
      <c r="AL157">
        <v>-7</v>
      </c>
      <c r="AM157">
        <v>3</v>
      </c>
      <c r="AN157" t="s">
        <v>18</v>
      </c>
      <c r="AO157">
        <v>4</v>
      </c>
      <c r="AP157">
        <v>3</v>
      </c>
      <c r="AQ157" t="s">
        <v>18</v>
      </c>
      <c r="AR157">
        <v>-12</v>
      </c>
      <c r="AS157">
        <v>3</v>
      </c>
      <c r="AT157" t="s">
        <v>999</v>
      </c>
      <c r="AU157">
        <v>6</v>
      </c>
      <c r="AV157">
        <v>3</v>
      </c>
      <c r="AW157" t="s">
        <v>31</v>
      </c>
      <c r="AX157">
        <v>14</v>
      </c>
      <c r="AY157">
        <v>3</v>
      </c>
      <c r="AZ157" t="s">
        <v>603</v>
      </c>
      <c r="BA157">
        <v>-6</v>
      </c>
      <c r="BB157">
        <v>3</v>
      </c>
      <c r="BC157">
        <v>0</v>
      </c>
      <c r="BD157" t="s">
        <v>9</v>
      </c>
      <c r="BE157">
        <v>3</v>
      </c>
      <c r="BF157">
        <v>0</v>
      </c>
      <c r="BG157" t="s">
        <v>9</v>
      </c>
      <c r="BH157">
        <v>3</v>
      </c>
      <c r="BI157">
        <v>0</v>
      </c>
      <c r="BJ157" t="s">
        <v>9</v>
      </c>
      <c r="BK157">
        <v>3</v>
      </c>
    </row>
    <row r="158" spans="1:63" x14ac:dyDescent="0.25">
      <c r="A158" t="s">
        <v>18</v>
      </c>
      <c r="B158">
        <v>7</v>
      </c>
      <c r="C158">
        <v>4</v>
      </c>
      <c r="D158" t="s">
        <v>18</v>
      </c>
      <c r="E158">
        <v>5</v>
      </c>
      <c r="F158">
        <v>4</v>
      </c>
      <c r="G158" t="s">
        <v>18</v>
      </c>
      <c r="H158">
        <v>-4</v>
      </c>
      <c r="I158">
        <v>4</v>
      </c>
      <c r="J158" t="s">
        <v>18</v>
      </c>
      <c r="K158">
        <v>2</v>
      </c>
      <c r="L158">
        <v>4</v>
      </c>
      <c r="M158" t="s">
        <v>18</v>
      </c>
      <c r="N158">
        <v>-4</v>
      </c>
      <c r="O158">
        <v>4</v>
      </c>
      <c r="P158" t="s">
        <v>97</v>
      </c>
      <c r="Q158">
        <v>-22</v>
      </c>
      <c r="R158">
        <v>4</v>
      </c>
      <c r="S158" t="s">
        <v>18</v>
      </c>
      <c r="T158">
        <v>-11</v>
      </c>
      <c r="U158">
        <v>4</v>
      </c>
      <c r="V158" t="s">
        <v>18</v>
      </c>
      <c r="W158">
        <v>18</v>
      </c>
      <c r="X158">
        <v>4</v>
      </c>
      <c r="Y158" t="s">
        <v>18</v>
      </c>
      <c r="Z158">
        <v>0</v>
      </c>
      <c r="AA158">
        <v>4</v>
      </c>
      <c r="AB158" t="s">
        <v>18</v>
      </c>
      <c r="AC158">
        <v>-1</v>
      </c>
      <c r="AD158">
        <v>4</v>
      </c>
      <c r="AE158" t="s">
        <v>18</v>
      </c>
      <c r="AF158">
        <v>-25</v>
      </c>
      <c r="AG158">
        <v>4</v>
      </c>
      <c r="AH158" t="s">
        <v>18</v>
      </c>
      <c r="AI158">
        <v>-17</v>
      </c>
      <c r="AJ158">
        <v>4</v>
      </c>
      <c r="AK158" t="s">
        <v>12</v>
      </c>
      <c r="AL158">
        <v>-7</v>
      </c>
      <c r="AM158">
        <v>4</v>
      </c>
      <c r="AN158" t="s">
        <v>497</v>
      </c>
      <c r="AO158">
        <v>4</v>
      </c>
      <c r="AP158">
        <v>4</v>
      </c>
      <c r="AQ158" t="s">
        <v>707</v>
      </c>
      <c r="AR158">
        <v>-12</v>
      </c>
      <c r="AS158">
        <v>4</v>
      </c>
      <c r="AT158" t="s">
        <v>18</v>
      </c>
      <c r="AU158">
        <v>6</v>
      </c>
      <c r="AV158">
        <v>4</v>
      </c>
      <c r="AW158" t="s">
        <v>18</v>
      </c>
      <c r="AX158">
        <v>14</v>
      </c>
      <c r="AY158">
        <v>4</v>
      </c>
      <c r="AZ158" t="s">
        <v>18</v>
      </c>
      <c r="BA158">
        <v>-6</v>
      </c>
      <c r="BB158">
        <v>4</v>
      </c>
      <c r="BC158">
        <v>0</v>
      </c>
      <c r="BD158">
        <v>0</v>
      </c>
      <c r="BE158">
        <v>4</v>
      </c>
      <c r="BF158">
        <v>0</v>
      </c>
      <c r="BG158">
        <v>0</v>
      </c>
      <c r="BH158">
        <v>4</v>
      </c>
      <c r="BI158">
        <v>0</v>
      </c>
      <c r="BJ158">
        <v>0</v>
      </c>
      <c r="BK158">
        <v>4</v>
      </c>
    </row>
    <row r="159" spans="1:63" x14ac:dyDescent="0.25">
      <c r="A159" t="s">
        <v>878</v>
      </c>
      <c r="B159">
        <v>-3</v>
      </c>
      <c r="C159">
        <v>1</v>
      </c>
      <c r="D159" t="s">
        <v>126</v>
      </c>
      <c r="E159">
        <v>4</v>
      </c>
      <c r="F159">
        <v>1</v>
      </c>
      <c r="G159" t="s">
        <v>126</v>
      </c>
      <c r="H159">
        <v>0</v>
      </c>
      <c r="I159">
        <v>1</v>
      </c>
      <c r="J159" t="s">
        <v>126</v>
      </c>
      <c r="K159">
        <v>-16</v>
      </c>
      <c r="L159">
        <v>1</v>
      </c>
      <c r="M159" t="s">
        <v>126</v>
      </c>
      <c r="N159">
        <v>-16</v>
      </c>
      <c r="O159">
        <v>1</v>
      </c>
      <c r="P159" t="s">
        <v>126</v>
      </c>
      <c r="Q159">
        <v>10</v>
      </c>
      <c r="R159">
        <v>1</v>
      </c>
      <c r="S159" t="s">
        <v>126</v>
      </c>
      <c r="T159">
        <v>-3</v>
      </c>
      <c r="U159">
        <v>1</v>
      </c>
      <c r="V159" t="s">
        <v>126</v>
      </c>
      <c r="W159">
        <v>3</v>
      </c>
      <c r="X159">
        <v>1</v>
      </c>
      <c r="Y159" t="s">
        <v>126</v>
      </c>
      <c r="Z159">
        <v>-15</v>
      </c>
      <c r="AA159">
        <v>1</v>
      </c>
      <c r="AB159" t="s">
        <v>126</v>
      </c>
      <c r="AC159">
        <v>-13</v>
      </c>
      <c r="AD159">
        <v>1</v>
      </c>
      <c r="AE159" t="s">
        <v>126</v>
      </c>
      <c r="AF159">
        <v>-7</v>
      </c>
      <c r="AG159">
        <v>1</v>
      </c>
      <c r="AH159" t="s">
        <v>126</v>
      </c>
      <c r="AI159">
        <v>1</v>
      </c>
      <c r="AJ159">
        <v>1</v>
      </c>
      <c r="AK159" t="s">
        <v>126</v>
      </c>
      <c r="AL159">
        <v>-10</v>
      </c>
      <c r="AM159">
        <v>1</v>
      </c>
      <c r="AN159" t="s">
        <v>723</v>
      </c>
      <c r="AO159">
        <v>-2</v>
      </c>
      <c r="AP159">
        <v>1</v>
      </c>
      <c r="AQ159" t="s">
        <v>126</v>
      </c>
      <c r="AR159">
        <v>-2</v>
      </c>
      <c r="AS159">
        <v>1</v>
      </c>
      <c r="AT159" t="s">
        <v>126</v>
      </c>
      <c r="AU159">
        <v>-7</v>
      </c>
      <c r="AV159">
        <v>1</v>
      </c>
      <c r="AW159" t="s">
        <v>126</v>
      </c>
      <c r="AX159">
        <v>8</v>
      </c>
      <c r="AY159">
        <v>1</v>
      </c>
      <c r="AZ159" t="s">
        <v>723</v>
      </c>
      <c r="BA159">
        <v>-17</v>
      </c>
      <c r="BB159">
        <v>1</v>
      </c>
      <c r="BC159">
        <v>0</v>
      </c>
      <c r="BD159" t="s">
        <v>9</v>
      </c>
      <c r="BE159">
        <v>1</v>
      </c>
      <c r="BF159">
        <v>0</v>
      </c>
      <c r="BG159" t="s">
        <v>9</v>
      </c>
      <c r="BH159">
        <v>1</v>
      </c>
      <c r="BI159">
        <v>0</v>
      </c>
      <c r="BJ159" t="s">
        <v>9</v>
      </c>
      <c r="BK159">
        <v>1</v>
      </c>
    </row>
    <row r="160" spans="1:63" x14ac:dyDescent="0.25">
      <c r="A160" t="s">
        <v>148</v>
      </c>
      <c r="B160">
        <v>-3</v>
      </c>
      <c r="C160">
        <v>2</v>
      </c>
      <c r="D160" t="s">
        <v>148</v>
      </c>
      <c r="E160">
        <v>4</v>
      </c>
      <c r="F160">
        <v>2</v>
      </c>
      <c r="G160" t="s">
        <v>148</v>
      </c>
      <c r="H160">
        <v>0</v>
      </c>
      <c r="I160">
        <v>2</v>
      </c>
      <c r="J160" t="s">
        <v>148</v>
      </c>
      <c r="K160">
        <v>-16</v>
      </c>
      <c r="L160">
        <v>2</v>
      </c>
      <c r="M160" t="s">
        <v>148</v>
      </c>
      <c r="N160">
        <v>-16</v>
      </c>
      <c r="O160">
        <v>2</v>
      </c>
      <c r="P160" t="s">
        <v>148</v>
      </c>
      <c r="Q160">
        <v>10</v>
      </c>
      <c r="R160">
        <v>2</v>
      </c>
      <c r="S160" t="s">
        <v>148</v>
      </c>
      <c r="T160">
        <v>-3</v>
      </c>
      <c r="U160">
        <v>2</v>
      </c>
      <c r="V160" t="s">
        <v>613</v>
      </c>
      <c r="W160">
        <v>3</v>
      </c>
      <c r="X160">
        <v>2</v>
      </c>
      <c r="Y160" t="s">
        <v>148</v>
      </c>
      <c r="Z160">
        <v>-15</v>
      </c>
      <c r="AA160">
        <v>2</v>
      </c>
      <c r="AB160" t="s">
        <v>100</v>
      </c>
      <c r="AC160">
        <v>-13</v>
      </c>
      <c r="AD160">
        <v>2</v>
      </c>
      <c r="AE160" t="s">
        <v>553</v>
      </c>
      <c r="AF160">
        <v>-7</v>
      </c>
      <c r="AG160">
        <v>2</v>
      </c>
      <c r="AH160" t="s">
        <v>148</v>
      </c>
      <c r="AI160">
        <v>1</v>
      </c>
      <c r="AJ160">
        <v>2</v>
      </c>
      <c r="AK160" t="s">
        <v>613</v>
      </c>
      <c r="AL160">
        <v>-10</v>
      </c>
      <c r="AM160">
        <v>2</v>
      </c>
      <c r="AN160" t="s">
        <v>148</v>
      </c>
      <c r="AO160">
        <v>-2</v>
      </c>
      <c r="AP160">
        <v>2</v>
      </c>
      <c r="AQ160" t="s">
        <v>148</v>
      </c>
      <c r="AR160">
        <v>-2</v>
      </c>
      <c r="AS160">
        <v>2</v>
      </c>
      <c r="AT160" t="s">
        <v>148</v>
      </c>
      <c r="AU160">
        <v>-7</v>
      </c>
      <c r="AV160">
        <v>2</v>
      </c>
      <c r="AW160" t="s">
        <v>148</v>
      </c>
      <c r="AX160">
        <v>8</v>
      </c>
      <c r="AY160">
        <v>2</v>
      </c>
      <c r="AZ160" t="s">
        <v>126</v>
      </c>
      <c r="BA160">
        <v>-17</v>
      </c>
      <c r="BB160">
        <v>2</v>
      </c>
      <c r="BC160">
        <v>0</v>
      </c>
      <c r="BD160" t="s">
        <v>9</v>
      </c>
      <c r="BE160">
        <v>2</v>
      </c>
      <c r="BF160">
        <v>0</v>
      </c>
      <c r="BG160" t="s">
        <v>9</v>
      </c>
      <c r="BH160">
        <v>2</v>
      </c>
      <c r="BI160">
        <v>0</v>
      </c>
      <c r="BJ160" t="s">
        <v>9</v>
      </c>
      <c r="BK160">
        <v>2</v>
      </c>
    </row>
    <row r="161" spans="1:63" x14ac:dyDescent="0.25">
      <c r="A161" t="s">
        <v>615</v>
      </c>
      <c r="B161">
        <v>-3</v>
      </c>
      <c r="C161">
        <v>3</v>
      </c>
      <c r="D161" t="s">
        <v>154</v>
      </c>
      <c r="E161">
        <v>4</v>
      </c>
      <c r="F161">
        <v>3</v>
      </c>
      <c r="G161" t="s">
        <v>154</v>
      </c>
      <c r="H161">
        <v>0</v>
      </c>
      <c r="I161">
        <v>3</v>
      </c>
      <c r="J161" t="s">
        <v>154</v>
      </c>
      <c r="K161">
        <v>-16</v>
      </c>
      <c r="L161">
        <v>3</v>
      </c>
      <c r="M161" t="s">
        <v>54</v>
      </c>
      <c r="N161">
        <v>-16</v>
      </c>
      <c r="O161">
        <v>3</v>
      </c>
      <c r="P161" t="s">
        <v>54</v>
      </c>
      <c r="Q161">
        <v>10</v>
      </c>
      <c r="R161">
        <v>3</v>
      </c>
      <c r="S161" t="s">
        <v>54</v>
      </c>
      <c r="T161">
        <v>-3</v>
      </c>
      <c r="U161">
        <v>3</v>
      </c>
      <c r="V161" t="s">
        <v>148</v>
      </c>
      <c r="W161">
        <v>3</v>
      </c>
      <c r="X161">
        <v>3</v>
      </c>
      <c r="Y161" t="s">
        <v>157</v>
      </c>
      <c r="Z161">
        <v>-15</v>
      </c>
      <c r="AA161">
        <v>3</v>
      </c>
      <c r="AB161" t="s">
        <v>157</v>
      </c>
      <c r="AC161">
        <v>-13</v>
      </c>
      <c r="AD161">
        <v>3</v>
      </c>
      <c r="AE161" t="s">
        <v>148</v>
      </c>
      <c r="AF161">
        <v>-7</v>
      </c>
      <c r="AG161">
        <v>3</v>
      </c>
      <c r="AH161" t="s">
        <v>497</v>
      </c>
      <c r="AI161">
        <v>1</v>
      </c>
      <c r="AJ161">
        <v>3</v>
      </c>
      <c r="AK161" t="s">
        <v>148</v>
      </c>
      <c r="AL161">
        <v>-10</v>
      </c>
      <c r="AM161">
        <v>3</v>
      </c>
      <c r="AN161" t="s">
        <v>126</v>
      </c>
      <c r="AO161">
        <v>-2</v>
      </c>
      <c r="AP161">
        <v>3</v>
      </c>
      <c r="AQ161" t="s">
        <v>31</v>
      </c>
      <c r="AR161">
        <v>-2</v>
      </c>
      <c r="AS161">
        <v>3</v>
      </c>
      <c r="AT161" t="s">
        <v>54</v>
      </c>
      <c r="AU161">
        <v>-7</v>
      </c>
      <c r="AV161">
        <v>3</v>
      </c>
      <c r="AW161" t="s">
        <v>54</v>
      </c>
      <c r="AX161">
        <v>8</v>
      </c>
      <c r="AY161">
        <v>3</v>
      </c>
      <c r="AZ161" t="s">
        <v>497</v>
      </c>
      <c r="BA161">
        <v>-17</v>
      </c>
      <c r="BB161">
        <v>3</v>
      </c>
      <c r="BC161">
        <v>0</v>
      </c>
      <c r="BD161" t="s">
        <v>9</v>
      </c>
      <c r="BE161">
        <v>3</v>
      </c>
      <c r="BF161">
        <v>0</v>
      </c>
      <c r="BG161" t="s">
        <v>9</v>
      </c>
      <c r="BH161">
        <v>3</v>
      </c>
      <c r="BI161">
        <v>0</v>
      </c>
      <c r="BJ161" t="s">
        <v>9</v>
      </c>
      <c r="BK161">
        <v>3</v>
      </c>
    </row>
    <row r="162" spans="1:63" x14ac:dyDescent="0.25">
      <c r="A162" t="s">
        <v>71</v>
      </c>
      <c r="B162">
        <v>-3</v>
      </c>
      <c r="C162">
        <v>4</v>
      </c>
      <c r="D162" t="s">
        <v>71</v>
      </c>
      <c r="E162">
        <v>4</v>
      </c>
      <c r="F162">
        <v>4</v>
      </c>
      <c r="G162" t="s">
        <v>71</v>
      </c>
      <c r="H162">
        <v>0</v>
      </c>
      <c r="I162">
        <v>4</v>
      </c>
      <c r="J162" t="s">
        <v>71</v>
      </c>
      <c r="K162">
        <v>-16</v>
      </c>
      <c r="L162">
        <v>4</v>
      </c>
      <c r="M162" t="s">
        <v>71</v>
      </c>
      <c r="N162">
        <v>-16</v>
      </c>
      <c r="O162">
        <v>4</v>
      </c>
      <c r="P162" t="s">
        <v>71</v>
      </c>
      <c r="Q162">
        <v>10</v>
      </c>
      <c r="R162">
        <v>4</v>
      </c>
      <c r="S162" t="s">
        <v>71</v>
      </c>
      <c r="T162">
        <v>-3</v>
      </c>
      <c r="U162">
        <v>4</v>
      </c>
      <c r="V162" t="s">
        <v>71</v>
      </c>
      <c r="W162">
        <v>3</v>
      </c>
      <c r="X162">
        <v>4</v>
      </c>
      <c r="Y162" t="s">
        <v>71</v>
      </c>
      <c r="Z162">
        <v>-15</v>
      </c>
      <c r="AA162">
        <v>4</v>
      </c>
      <c r="AB162" t="s">
        <v>71</v>
      </c>
      <c r="AC162">
        <v>-13</v>
      </c>
      <c r="AD162">
        <v>4</v>
      </c>
      <c r="AE162" t="s">
        <v>71</v>
      </c>
      <c r="AF162">
        <v>-7</v>
      </c>
      <c r="AG162">
        <v>4</v>
      </c>
      <c r="AH162" t="s">
        <v>71</v>
      </c>
      <c r="AI162">
        <v>1</v>
      </c>
      <c r="AJ162">
        <v>4</v>
      </c>
      <c r="AK162" t="s">
        <v>71</v>
      </c>
      <c r="AL162">
        <v>-10</v>
      </c>
      <c r="AM162">
        <v>4</v>
      </c>
      <c r="AN162" t="s">
        <v>71</v>
      </c>
      <c r="AO162">
        <v>-2</v>
      </c>
      <c r="AP162">
        <v>4</v>
      </c>
      <c r="AQ162" t="s">
        <v>71</v>
      </c>
      <c r="AR162">
        <v>-2</v>
      </c>
      <c r="AS162">
        <v>4</v>
      </c>
      <c r="AT162" t="s">
        <v>71</v>
      </c>
      <c r="AU162">
        <v>-7</v>
      </c>
      <c r="AV162">
        <v>4</v>
      </c>
      <c r="AW162" t="s">
        <v>71</v>
      </c>
      <c r="AX162">
        <v>8</v>
      </c>
      <c r="AY162">
        <v>4</v>
      </c>
      <c r="AZ162" t="s">
        <v>71</v>
      </c>
      <c r="BA162">
        <v>-17</v>
      </c>
      <c r="BB162">
        <v>4</v>
      </c>
      <c r="BC162">
        <v>0</v>
      </c>
      <c r="BD162">
        <v>0</v>
      </c>
      <c r="BE162">
        <v>4</v>
      </c>
      <c r="BF162">
        <v>0</v>
      </c>
      <c r="BG162">
        <v>0</v>
      </c>
      <c r="BH162">
        <v>4</v>
      </c>
      <c r="BI162">
        <v>0</v>
      </c>
      <c r="BJ162">
        <v>0</v>
      </c>
      <c r="BK162">
        <v>4</v>
      </c>
    </row>
    <row r="163" spans="1:63" x14ac:dyDescent="0.25">
      <c r="A163" t="s">
        <v>938</v>
      </c>
      <c r="B163">
        <v>-1</v>
      </c>
      <c r="C163">
        <v>1</v>
      </c>
      <c r="D163" t="s">
        <v>870</v>
      </c>
      <c r="E163">
        <v>-27</v>
      </c>
      <c r="F163">
        <v>1</v>
      </c>
      <c r="G163" t="s">
        <v>933</v>
      </c>
      <c r="H163">
        <v>-11</v>
      </c>
      <c r="I163">
        <v>1</v>
      </c>
      <c r="J163" t="s">
        <v>977</v>
      </c>
      <c r="K163">
        <v>10</v>
      </c>
      <c r="L163">
        <v>1</v>
      </c>
      <c r="M163">
        <v>0</v>
      </c>
      <c r="N163">
        <v>2</v>
      </c>
      <c r="O163">
        <v>1</v>
      </c>
      <c r="P163">
        <v>0</v>
      </c>
      <c r="Q163">
        <v>2</v>
      </c>
      <c r="R163">
        <v>1</v>
      </c>
      <c r="S163" t="s">
        <v>977</v>
      </c>
      <c r="T163">
        <v>11</v>
      </c>
      <c r="U163">
        <v>1</v>
      </c>
      <c r="V163" t="s">
        <v>926</v>
      </c>
      <c r="W163">
        <v>9</v>
      </c>
      <c r="X163">
        <v>1</v>
      </c>
      <c r="Y163" t="s">
        <v>725</v>
      </c>
      <c r="Z163">
        <v>-9</v>
      </c>
      <c r="AA163">
        <v>1</v>
      </c>
      <c r="AB163" t="s">
        <v>923</v>
      </c>
      <c r="AC163">
        <v>-4</v>
      </c>
      <c r="AD163">
        <v>1</v>
      </c>
      <c r="AE163" t="s">
        <v>926</v>
      </c>
      <c r="AF163">
        <v>2</v>
      </c>
      <c r="AG163">
        <v>1</v>
      </c>
      <c r="AH163" t="s">
        <v>926</v>
      </c>
      <c r="AI163">
        <v>3</v>
      </c>
      <c r="AJ163">
        <v>1</v>
      </c>
      <c r="AK163" t="s">
        <v>926</v>
      </c>
      <c r="AL163">
        <v>-4</v>
      </c>
      <c r="AM163">
        <v>1</v>
      </c>
      <c r="AN163" t="s">
        <v>933</v>
      </c>
      <c r="AO163">
        <v>11</v>
      </c>
      <c r="AP163">
        <v>1</v>
      </c>
      <c r="AQ163" t="s">
        <v>926</v>
      </c>
      <c r="AR163">
        <v>4</v>
      </c>
      <c r="AS163">
        <v>1</v>
      </c>
      <c r="AT163" t="s">
        <v>926</v>
      </c>
      <c r="AU163">
        <v>14</v>
      </c>
      <c r="AV163">
        <v>1</v>
      </c>
      <c r="AW163" t="s">
        <v>926</v>
      </c>
      <c r="AX163">
        <v>2</v>
      </c>
      <c r="AY163">
        <v>1</v>
      </c>
      <c r="AZ163" t="s">
        <v>933</v>
      </c>
      <c r="BA163">
        <v>-10</v>
      </c>
      <c r="BB163">
        <v>1</v>
      </c>
      <c r="BE163">
        <v>1</v>
      </c>
      <c r="BH163">
        <v>1</v>
      </c>
      <c r="BK163">
        <v>1</v>
      </c>
    </row>
    <row r="164" spans="1:63" x14ac:dyDescent="0.25">
      <c r="A164" t="s">
        <v>733</v>
      </c>
      <c r="B164">
        <v>-1</v>
      </c>
      <c r="C164">
        <v>2</v>
      </c>
      <c r="D164" t="s">
        <v>950</v>
      </c>
      <c r="E164">
        <v>-27</v>
      </c>
      <c r="F164">
        <v>2</v>
      </c>
      <c r="G164" t="s">
        <v>252</v>
      </c>
      <c r="H164">
        <v>-11</v>
      </c>
      <c r="I164">
        <v>2</v>
      </c>
      <c r="J164" t="s">
        <v>950</v>
      </c>
      <c r="K164">
        <v>10</v>
      </c>
      <c r="L164">
        <v>2</v>
      </c>
      <c r="M164">
        <v>0</v>
      </c>
      <c r="N164">
        <v>2</v>
      </c>
      <c r="O164">
        <v>2</v>
      </c>
      <c r="P164">
        <v>0</v>
      </c>
      <c r="Q164">
        <v>2</v>
      </c>
      <c r="R164">
        <v>2</v>
      </c>
      <c r="S164" t="s">
        <v>929</v>
      </c>
      <c r="T164">
        <v>11</v>
      </c>
      <c r="U164">
        <v>2</v>
      </c>
      <c r="V164" t="s">
        <v>876</v>
      </c>
      <c r="W164">
        <v>9</v>
      </c>
      <c r="X164">
        <v>2</v>
      </c>
      <c r="Y164" t="s">
        <v>929</v>
      </c>
      <c r="Z164">
        <v>-9</v>
      </c>
      <c r="AA164">
        <v>2</v>
      </c>
      <c r="AB164" t="s">
        <v>950</v>
      </c>
      <c r="AC164">
        <v>-4</v>
      </c>
      <c r="AD164">
        <v>2</v>
      </c>
      <c r="AE164" t="s">
        <v>933</v>
      </c>
      <c r="AF164">
        <v>2</v>
      </c>
      <c r="AG164">
        <v>2</v>
      </c>
      <c r="AH164" t="s">
        <v>933</v>
      </c>
      <c r="AI164">
        <v>3</v>
      </c>
      <c r="AJ164">
        <v>2</v>
      </c>
      <c r="AK164" t="s">
        <v>933</v>
      </c>
      <c r="AL164">
        <v>-4</v>
      </c>
      <c r="AM164">
        <v>2</v>
      </c>
      <c r="AN164" t="s">
        <v>252</v>
      </c>
      <c r="AO164">
        <v>11</v>
      </c>
      <c r="AP164">
        <v>2</v>
      </c>
      <c r="AQ164" t="s">
        <v>933</v>
      </c>
      <c r="AR164">
        <v>4</v>
      </c>
      <c r="AS164">
        <v>2</v>
      </c>
      <c r="AT164" t="s">
        <v>933</v>
      </c>
      <c r="AU164">
        <v>14</v>
      </c>
      <c r="AV164">
        <v>2</v>
      </c>
      <c r="AW164" t="s">
        <v>933</v>
      </c>
      <c r="AX164">
        <v>2</v>
      </c>
      <c r="AY164">
        <v>2</v>
      </c>
      <c r="AZ164" t="s">
        <v>923</v>
      </c>
      <c r="BA164">
        <v>-10</v>
      </c>
      <c r="BB164">
        <v>2</v>
      </c>
      <c r="BE164">
        <v>2</v>
      </c>
      <c r="BH164">
        <v>2</v>
      </c>
      <c r="BK164">
        <v>2</v>
      </c>
    </row>
    <row r="165" spans="1:63" x14ac:dyDescent="0.25">
      <c r="A165" t="s">
        <v>252</v>
      </c>
      <c r="B165">
        <v>-1</v>
      </c>
      <c r="C165">
        <v>3</v>
      </c>
      <c r="D165" t="s">
        <v>252</v>
      </c>
      <c r="E165">
        <v>-27</v>
      </c>
      <c r="F165">
        <v>3</v>
      </c>
      <c r="G165" t="s">
        <v>950</v>
      </c>
      <c r="H165">
        <v>-11</v>
      </c>
      <c r="I165">
        <v>3</v>
      </c>
      <c r="J165" t="s">
        <v>696</v>
      </c>
      <c r="K165">
        <v>10</v>
      </c>
      <c r="L165">
        <v>3</v>
      </c>
      <c r="M165">
        <v>0</v>
      </c>
      <c r="N165">
        <v>2</v>
      </c>
      <c r="O165">
        <v>3</v>
      </c>
      <c r="P165">
        <v>0</v>
      </c>
      <c r="Q165">
        <v>2</v>
      </c>
      <c r="R165">
        <v>3</v>
      </c>
      <c r="S165" t="s">
        <v>950</v>
      </c>
      <c r="T165">
        <v>11</v>
      </c>
      <c r="U165">
        <v>3</v>
      </c>
      <c r="V165" t="s">
        <v>502</v>
      </c>
      <c r="W165">
        <v>9</v>
      </c>
      <c r="X165">
        <v>3</v>
      </c>
      <c r="Y165" t="s">
        <v>876</v>
      </c>
      <c r="Z165">
        <v>-9</v>
      </c>
      <c r="AA165">
        <v>3</v>
      </c>
      <c r="AB165" t="s">
        <v>553</v>
      </c>
      <c r="AC165">
        <v>-4</v>
      </c>
      <c r="AD165">
        <v>3</v>
      </c>
      <c r="AE165" t="s">
        <v>938</v>
      </c>
      <c r="AF165">
        <v>2</v>
      </c>
      <c r="AG165">
        <v>3</v>
      </c>
      <c r="AH165" t="s">
        <v>938</v>
      </c>
      <c r="AI165">
        <v>3</v>
      </c>
      <c r="AJ165">
        <v>3</v>
      </c>
      <c r="AK165" t="s">
        <v>938</v>
      </c>
      <c r="AL165">
        <v>-4</v>
      </c>
      <c r="AM165">
        <v>3</v>
      </c>
      <c r="AN165" t="s">
        <v>938</v>
      </c>
      <c r="AO165">
        <v>11</v>
      </c>
      <c r="AP165">
        <v>3</v>
      </c>
      <c r="AQ165" t="s">
        <v>938</v>
      </c>
      <c r="AR165">
        <v>4</v>
      </c>
      <c r="AS165">
        <v>3</v>
      </c>
      <c r="AT165" t="s">
        <v>703</v>
      </c>
      <c r="AU165">
        <v>14</v>
      </c>
      <c r="AV165">
        <v>3</v>
      </c>
      <c r="AW165" t="s">
        <v>938</v>
      </c>
      <c r="AX165">
        <v>2</v>
      </c>
      <c r="AY165">
        <v>3</v>
      </c>
      <c r="AZ165" t="s">
        <v>938</v>
      </c>
      <c r="BA165">
        <v>-10</v>
      </c>
      <c r="BB165">
        <v>3</v>
      </c>
      <c r="BE165">
        <v>3</v>
      </c>
      <c r="BH165">
        <v>3</v>
      </c>
      <c r="BK165">
        <v>3</v>
      </c>
    </row>
    <row r="166" spans="1:63" x14ac:dyDescent="0.25">
      <c r="A166" t="s">
        <v>502</v>
      </c>
      <c r="B166">
        <v>-1</v>
      </c>
      <c r="C166">
        <v>4</v>
      </c>
      <c r="D166" t="s">
        <v>100</v>
      </c>
      <c r="E166">
        <v>-27</v>
      </c>
      <c r="F166">
        <v>4</v>
      </c>
      <c r="G166" t="s">
        <v>345</v>
      </c>
      <c r="H166">
        <v>-11</v>
      </c>
      <c r="I166">
        <v>4</v>
      </c>
      <c r="J166" t="s">
        <v>345</v>
      </c>
      <c r="K166">
        <v>10</v>
      </c>
      <c r="L166">
        <v>4</v>
      </c>
      <c r="M166">
        <v>0</v>
      </c>
      <c r="N166">
        <v>2</v>
      </c>
      <c r="O166">
        <v>4</v>
      </c>
      <c r="P166">
        <v>0</v>
      </c>
      <c r="Q166">
        <v>2</v>
      </c>
      <c r="R166">
        <v>4</v>
      </c>
      <c r="S166" t="s">
        <v>345</v>
      </c>
      <c r="T166">
        <v>11</v>
      </c>
      <c r="U166">
        <v>4</v>
      </c>
      <c r="V166" t="s">
        <v>696</v>
      </c>
      <c r="W166">
        <v>9</v>
      </c>
      <c r="X166">
        <v>4</v>
      </c>
      <c r="Y166" t="s">
        <v>345</v>
      </c>
      <c r="Z166">
        <v>-9</v>
      </c>
      <c r="AA166">
        <v>4</v>
      </c>
      <c r="AB166" t="s">
        <v>345</v>
      </c>
      <c r="AC166">
        <v>-4</v>
      </c>
      <c r="AD166">
        <v>4</v>
      </c>
      <c r="AE166" t="s">
        <v>345</v>
      </c>
      <c r="AF166">
        <v>2</v>
      </c>
      <c r="AG166">
        <v>4</v>
      </c>
      <c r="AH166" t="s">
        <v>345</v>
      </c>
      <c r="AI166">
        <v>3</v>
      </c>
      <c r="AJ166">
        <v>4</v>
      </c>
      <c r="AK166" t="s">
        <v>345</v>
      </c>
      <c r="AL166">
        <v>-4</v>
      </c>
      <c r="AM166">
        <v>4</v>
      </c>
      <c r="AN166" t="s">
        <v>345</v>
      </c>
      <c r="AO166">
        <v>11</v>
      </c>
      <c r="AP166">
        <v>4</v>
      </c>
      <c r="AQ166" t="s">
        <v>345</v>
      </c>
      <c r="AR166">
        <v>4</v>
      </c>
      <c r="AS166">
        <v>4</v>
      </c>
      <c r="AT166" t="s">
        <v>345</v>
      </c>
      <c r="AU166">
        <v>14</v>
      </c>
      <c r="AV166">
        <v>4</v>
      </c>
      <c r="AW166" t="s">
        <v>345</v>
      </c>
      <c r="AX166">
        <v>2</v>
      </c>
      <c r="AY166">
        <v>4</v>
      </c>
      <c r="AZ166" t="s">
        <v>345</v>
      </c>
      <c r="BA166">
        <v>-10</v>
      </c>
      <c r="BB166">
        <v>4</v>
      </c>
      <c r="BE166">
        <v>4</v>
      </c>
      <c r="BH166">
        <v>4</v>
      </c>
      <c r="BK166">
        <v>4</v>
      </c>
    </row>
    <row r="167" spans="1:63" x14ac:dyDescent="0.25">
      <c r="A167" t="s">
        <v>725</v>
      </c>
      <c r="B167">
        <v>8</v>
      </c>
      <c r="C167">
        <v>1</v>
      </c>
      <c r="D167" t="s">
        <v>725</v>
      </c>
      <c r="E167">
        <v>-17</v>
      </c>
      <c r="F167">
        <v>1</v>
      </c>
      <c r="G167" t="s">
        <v>977</v>
      </c>
      <c r="H167">
        <v>-4</v>
      </c>
      <c r="I167">
        <v>1</v>
      </c>
      <c r="J167" t="s">
        <v>901</v>
      </c>
      <c r="K167">
        <v>-13</v>
      </c>
      <c r="L167">
        <v>1</v>
      </c>
      <c r="M167">
        <v>0</v>
      </c>
      <c r="N167">
        <v>2</v>
      </c>
      <c r="O167">
        <v>1</v>
      </c>
      <c r="P167">
        <v>0</v>
      </c>
      <c r="Q167">
        <v>2</v>
      </c>
      <c r="R167">
        <v>1</v>
      </c>
      <c r="S167" t="s">
        <v>703</v>
      </c>
      <c r="T167">
        <v>10</v>
      </c>
      <c r="U167">
        <v>1</v>
      </c>
      <c r="V167" t="s">
        <v>977</v>
      </c>
      <c r="W167">
        <v>0</v>
      </c>
      <c r="X167">
        <v>1</v>
      </c>
      <c r="Y167" t="s">
        <v>933</v>
      </c>
      <c r="Z167">
        <v>-25</v>
      </c>
      <c r="AA167">
        <v>1</v>
      </c>
      <c r="AB167" t="s">
        <v>938</v>
      </c>
      <c r="AC167">
        <v>15</v>
      </c>
      <c r="AD167">
        <v>1</v>
      </c>
      <c r="AE167" t="s">
        <v>703</v>
      </c>
      <c r="AF167">
        <v>15</v>
      </c>
      <c r="AG167">
        <v>1</v>
      </c>
      <c r="AH167" t="s">
        <v>923</v>
      </c>
      <c r="AI167">
        <v>-10</v>
      </c>
      <c r="AJ167">
        <v>1</v>
      </c>
      <c r="AK167" t="s">
        <v>977</v>
      </c>
      <c r="AL167">
        <v>-7</v>
      </c>
      <c r="AM167">
        <v>1</v>
      </c>
      <c r="AN167" t="s">
        <v>1010</v>
      </c>
      <c r="AO167">
        <v>5</v>
      </c>
      <c r="AP167">
        <v>1</v>
      </c>
      <c r="AQ167" t="s">
        <v>703</v>
      </c>
      <c r="AR167">
        <v>20</v>
      </c>
      <c r="AS167">
        <v>1</v>
      </c>
      <c r="AT167" t="s">
        <v>134</v>
      </c>
      <c r="AU167">
        <v>9</v>
      </c>
      <c r="AV167">
        <v>1</v>
      </c>
      <c r="AW167" t="s">
        <v>703</v>
      </c>
      <c r="AX167">
        <v>1</v>
      </c>
      <c r="AY167">
        <v>1</v>
      </c>
      <c r="AZ167" t="s">
        <v>725</v>
      </c>
      <c r="BA167">
        <v>-14</v>
      </c>
      <c r="BB167">
        <v>1</v>
      </c>
      <c r="BE167">
        <v>1</v>
      </c>
      <c r="BH167">
        <v>1</v>
      </c>
      <c r="BK167">
        <v>1</v>
      </c>
    </row>
    <row r="168" spans="1:63" x14ac:dyDescent="0.25">
      <c r="A168" t="s">
        <v>933</v>
      </c>
      <c r="B168">
        <v>8</v>
      </c>
      <c r="C168">
        <v>2</v>
      </c>
      <c r="D168" t="s">
        <v>977</v>
      </c>
      <c r="E168">
        <v>-17</v>
      </c>
      <c r="F168">
        <v>2</v>
      </c>
      <c r="G168" t="s">
        <v>733</v>
      </c>
      <c r="H168">
        <v>-4</v>
      </c>
      <c r="I168">
        <v>2</v>
      </c>
      <c r="J168" t="s">
        <v>733</v>
      </c>
      <c r="K168">
        <v>-13</v>
      </c>
      <c r="L168">
        <v>2</v>
      </c>
      <c r="M168">
        <v>0</v>
      </c>
      <c r="N168">
        <v>2</v>
      </c>
      <c r="O168">
        <v>2</v>
      </c>
      <c r="P168">
        <v>0</v>
      </c>
      <c r="Q168">
        <v>2</v>
      </c>
      <c r="R168">
        <v>2</v>
      </c>
      <c r="S168" t="s">
        <v>923</v>
      </c>
      <c r="T168">
        <v>10</v>
      </c>
      <c r="U168">
        <v>2</v>
      </c>
      <c r="V168" t="s">
        <v>134</v>
      </c>
      <c r="W168">
        <v>0</v>
      </c>
      <c r="X168">
        <v>2</v>
      </c>
      <c r="Y168">
        <v>0</v>
      </c>
      <c r="Z168">
        <v>-25</v>
      </c>
      <c r="AA168">
        <v>2</v>
      </c>
      <c r="AB168" t="s">
        <v>901</v>
      </c>
      <c r="AC168">
        <v>15</v>
      </c>
      <c r="AD168">
        <v>2</v>
      </c>
      <c r="AE168" t="s">
        <v>876</v>
      </c>
      <c r="AF168">
        <v>15</v>
      </c>
      <c r="AG168">
        <v>2</v>
      </c>
      <c r="AH168" t="s">
        <v>901</v>
      </c>
      <c r="AI168">
        <v>-10</v>
      </c>
      <c r="AJ168">
        <v>2</v>
      </c>
      <c r="AK168" t="s">
        <v>901</v>
      </c>
      <c r="AL168">
        <v>-7</v>
      </c>
      <c r="AM168">
        <v>2</v>
      </c>
      <c r="AN168" t="s">
        <v>134</v>
      </c>
      <c r="AO168">
        <v>5</v>
      </c>
      <c r="AP168">
        <v>2</v>
      </c>
      <c r="AQ168" t="s">
        <v>923</v>
      </c>
      <c r="AR168">
        <v>20</v>
      </c>
      <c r="AS168">
        <v>2</v>
      </c>
      <c r="AT168" t="s">
        <v>252</v>
      </c>
      <c r="AU168">
        <v>9</v>
      </c>
      <c r="AV168">
        <v>2</v>
      </c>
      <c r="AW168" t="s">
        <v>923</v>
      </c>
      <c r="AX168">
        <v>1</v>
      </c>
      <c r="AY168">
        <v>2</v>
      </c>
      <c r="AZ168" t="s">
        <v>134</v>
      </c>
      <c r="BA168">
        <v>-14</v>
      </c>
      <c r="BB168">
        <v>2</v>
      </c>
      <c r="BE168">
        <v>2</v>
      </c>
      <c r="BH168">
        <v>2</v>
      </c>
      <c r="BK168">
        <v>2</v>
      </c>
    </row>
    <row r="169" spans="1:63" x14ac:dyDescent="0.25">
      <c r="A169" t="s">
        <v>703</v>
      </c>
      <c r="B169">
        <v>8</v>
      </c>
      <c r="C169">
        <v>3</v>
      </c>
      <c r="D169" t="s">
        <v>876</v>
      </c>
      <c r="E169">
        <v>-17</v>
      </c>
      <c r="F169">
        <v>3</v>
      </c>
      <c r="G169" t="s">
        <v>901</v>
      </c>
      <c r="H169">
        <v>-4</v>
      </c>
      <c r="I169">
        <v>3</v>
      </c>
      <c r="J169" t="s">
        <v>153</v>
      </c>
      <c r="K169">
        <v>-13</v>
      </c>
      <c r="L169">
        <v>3</v>
      </c>
      <c r="M169">
        <v>0</v>
      </c>
      <c r="N169">
        <v>2</v>
      </c>
      <c r="O169">
        <v>3</v>
      </c>
      <c r="P169">
        <v>0</v>
      </c>
      <c r="Q169">
        <v>2</v>
      </c>
      <c r="R169">
        <v>3</v>
      </c>
      <c r="S169" t="s">
        <v>502</v>
      </c>
      <c r="T169">
        <v>10</v>
      </c>
      <c r="U169">
        <v>3</v>
      </c>
      <c r="V169" t="s">
        <v>733</v>
      </c>
      <c r="W169">
        <v>0</v>
      </c>
      <c r="X169">
        <v>3</v>
      </c>
      <c r="Y169" t="s">
        <v>938</v>
      </c>
      <c r="Z169">
        <v>-25</v>
      </c>
      <c r="AA169">
        <v>3</v>
      </c>
      <c r="AB169" t="s">
        <v>502</v>
      </c>
      <c r="AC169">
        <v>15</v>
      </c>
      <c r="AD169">
        <v>3</v>
      </c>
      <c r="AE169" t="s">
        <v>502</v>
      </c>
      <c r="AF169">
        <v>15</v>
      </c>
      <c r="AG169">
        <v>3</v>
      </c>
      <c r="AH169" t="s">
        <v>502</v>
      </c>
      <c r="AI169">
        <v>-10</v>
      </c>
      <c r="AJ169">
        <v>3</v>
      </c>
      <c r="AK169" t="s">
        <v>923</v>
      </c>
      <c r="AL169">
        <v>-7</v>
      </c>
      <c r="AM169">
        <v>3</v>
      </c>
      <c r="AN169" t="s">
        <v>901</v>
      </c>
      <c r="AO169">
        <v>5</v>
      </c>
      <c r="AP169">
        <v>3</v>
      </c>
      <c r="AQ169" t="s">
        <v>502</v>
      </c>
      <c r="AR169">
        <v>20</v>
      </c>
      <c r="AS169">
        <v>3</v>
      </c>
      <c r="AT169" t="s">
        <v>502</v>
      </c>
      <c r="AU169">
        <v>9</v>
      </c>
      <c r="AV169">
        <v>3</v>
      </c>
      <c r="AW169" t="s">
        <v>502</v>
      </c>
      <c r="AX169">
        <v>1</v>
      </c>
      <c r="AY169">
        <v>3</v>
      </c>
      <c r="AZ169" t="s">
        <v>703</v>
      </c>
      <c r="BA169">
        <v>-14</v>
      </c>
      <c r="BB169">
        <v>3</v>
      </c>
      <c r="BE169">
        <v>3</v>
      </c>
      <c r="BH169">
        <v>3</v>
      </c>
      <c r="BK169">
        <v>3</v>
      </c>
    </row>
    <row r="170" spans="1:63" x14ac:dyDescent="0.25">
      <c r="A170" t="s">
        <v>345</v>
      </c>
      <c r="B170">
        <v>8</v>
      </c>
      <c r="C170">
        <v>4</v>
      </c>
      <c r="D170" t="s">
        <v>901</v>
      </c>
      <c r="E170">
        <v>-17</v>
      </c>
      <c r="F170">
        <v>4</v>
      </c>
      <c r="G170" t="s">
        <v>763</v>
      </c>
      <c r="H170">
        <v>-4</v>
      </c>
      <c r="I170">
        <v>4</v>
      </c>
      <c r="J170" t="s">
        <v>763</v>
      </c>
      <c r="K170">
        <v>-13</v>
      </c>
      <c r="L170">
        <v>4</v>
      </c>
      <c r="M170">
        <v>0</v>
      </c>
      <c r="N170">
        <v>2</v>
      </c>
      <c r="O170">
        <v>4</v>
      </c>
      <c r="P170">
        <v>0</v>
      </c>
      <c r="Q170">
        <v>2</v>
      </c>
      <c r="R170">
        <v>4</v>
      </c>
      <c r="S170" t="s">
        <v>696</v>
      </c>
      <c r="T170">
        <v>10</v>
      </c>
      <c r="U170">
        <v>4</v>
      </c>
      <c r="V170" t="s">
        <v>763</v>
      </c>
      <c r="W170">
        <v>0</v>
      </c>
      <c r="X170">
        <v>4</v>
      </c>
      <c r="Y170" t="s">
        <v>703</v>
      </c>
      <c r="Z170">
        <v>-25</v>
      </c>
      <c r="AA170">
        <v>4</v>
      </c>
      <c r="AB170" t="s">
        <v>696</v>
      </c>
      <c r="AC170">
        <v>15</v>
      </c>
      <c r="AD170">
        <v>4</v>
      </c>
      <c r="AE170" t="s">
        <v>696</v>
      </c>
      <c r="AF170">
        <v>15</v>
      </c>
      <c r="AG170">
        <v>4</v>
      </c>
      <c r="AH170" t="s">
        <v>696</v>
      </c>
      <c r="AI170">
        <v>-10</v>
      </c>
      <c r="AJ170">
        <v>4</v>
      </c>
      <c r="AK170" t="s">
        <v>502</v>
      </c>
      <c r="AL170">
        <v>-7</v>
      </c>
      <c r="AM170">
        <v>4</v>
      </c>
      <c r="AN170" t="s">
        <v>502</v>
      </c>
      <c r="AO170">
        <v>5</v>
      </c>
      <c r="AP170">
        <v>4</v>
      </c>
      <c r="AQ170" t="s">
        <v>696</v>
      </c>
      <c r="AR170">
        <v>20</v>
      </c>
      <c r="AS170">
        <v>4</v>
      </c>
      <c r="AT170" t="s">
        <v>696</v>
      </c>
      <c r="AU170">
        <v>9</v>
      </c>
      <c r="AV170">
        <v>4</v>
      </c>
      <c r="AW170" t="s">
        <v>696</v>
      </c>
      <c r="AX170">
        <v>1</v>
      </c>
      <c r="AY170">
        <v>4</v>
      </c>
      <c r="AZ170" t="s">
        <v>502</v>
      </c>
      <c r="BA170">
        <v>-14</v>
      </c>
      <c r="BB170">
        <v>4</v>
      </c>
      <c r="BE170">
        <v>4</v>
      </c>
      <c r="BH170">
        <v>4</v>
      </c>
      <c r="BK170">
        <v>4</v>
      </c>
    </row>
    <row r="171" spans="1:63" x14ac:dyDescent="0.25">
      <c r="A171" t="s">
        <v>977</v>
      </c>
      <c r="B171">
        <v>5</v>
      </c>
      <c r="C171">
        <v>1</v>
      </c>
      <c r="D171" t="s">
        <v>929</v>
      </c>
      <c r="E171">
        <v>-12</v>
      </c>
      <c r="F171">
        <v>1</v>
      </c>
      <c r="G171" t="s">
        <v>870</v>
      </c>
      <c r="H171">
        <v>8</v>
      </c>
      <c r="I171">
        <v>1</v>
      </c>
      <c r="J171" t="s">
        <v>870</v>
      </c>
      <c r="K171">
        <v>-3</v>
      </c>
      <c r="L171">
        <v>1</v>
      </c>
      <c r="M171">
        <v>0</v>
      </c>
      <c r="N171">
        <v>2</v>
      </c>
      <c r="O171">
        <v>1</v>
      </c>
      <c r="P171">
        <v>0</v>
      </c>
      <c r="Q171">
        <v>2</v>
      </c>
      <c r="R171">
        <v>1</v>
      </c>
      <c r="S171" t="s">
        <v>918</v>
      </c>
      <c r="T171">
        <v>0</v>
      </c>
      <c r="U171">
        <v>1</v>
      </c>
      <c r="V171" t="s">
        <v>933</v>
      </c>
      <c r="W171">
        <v>-3</v>
      </c>
      <c r="X171">
        <v>1</v>
      </c>
      <c r="Y171" t="s">
        <v>134</v>
      </c>
      <c r="Z171">
        <v>-10</v>
      </c>
      <c r="AA171">
        <v>1</v>
      </c>
      <c r="AB171" t="s">
        <v>977</v>
      </c>
      <c r="AC171">
        <v>-9</v>
      </c>
      <c r="AD171">
        <v>1</v>
      </c>
      <c r="AE171" t="s">
        <v>977</v>
      </c>
      <c r="AF171">
        <v>-1</v>
      </c>
      <c r="AG171">
        <v>1</v>
      </c>
      <c r="AH171" t="s">
        <v>703</v>
      </c>
      <c r="AI171">
        <v>-5</v>
      </c>
      <c r="AJ171">
        <v>1</v>
      </c>
      <c r="AK171" t="s">
        <v>703</v>
      </c>
      <c r="AL171">
        <v>-13</v>
      </c>
      <c r="AM171">
        <v>1</v>
      </c>
      <c r="AN171" t="s">
        <v>20</v>
      </c>
      <c r="AO171">
        <v>5</v>
      </c>
      <c r="AP171">
        <v>1</v>
      </c>
      <c r="AQ171" t="s">
        <v>977</v>
      </c>
      <c r="AR171">
        <v>9</v>
      </c>
      <c r="AS171">
        <v>1</v>
      </c>
      <c r="AT171" t="s">
        <v>977</v>
      </c>
      <c r="AU171">
        <v>-11</v>
      </c>
      <c r="AV171">
        <v>1</v>
      </c>
      <c r="AW171" t="s">
        <v>977</v>
      </c>
      <c r="AX171">
        <v>2</v>
      </c>
      <c r="AY171">
        <v>1</v>
      </c>
      <c r="AZ171" t="s">
        <v>977</v>
      </c>
      <c r="BA171">
        <v>-2</v>
      </c>
      <c r="BB171">
        <v>1</v>
      </c>
      <c r="BE171">
        <v>1</v>
      </c>
      <c r="BH171">
        <v>1</v>
      </c>
      <c r="BK171">
        <v>1</v>
      </c>
    </row>
    <row r="172" spans="1:63" x14ac:dyDescent="0.25">
      <c r="A172" t="s">
        <v>876</v>
      </c>
      <c r="B172">
        <v>5</v>
      </c>
      <c r="C172">
        <v>2</v>
      </c>
      <c r="D172" t="s">
        <v>723</v>
      </c>
      <c r="E172">
        <v>-12</v>
      </c>
      <c r="F172">
        <v>2</v>
      </c>
      <c r="G172" t="s">
        <v>876</v>
      </c>
      <c r="H172">
        <v>8</v>
      </c>
      <c r="I172">
        <v>2</v>
      </c>
      <c r="J172" t="s">
        <v>876</v>
      </c>
      <c r="K172">
        <v>-3</v>
      </c>
      <c r="L172">
        <v>2</v>
      </c>
      <c r="M172">
        <v>0</v>
      </c>
      <c r="N172">
        <v>2</v>
      </c>
      <c r="O172">
        <v>2</v>
      </c>
      <c r="P172">
        <v>0</v>
      </c>
      <c r="Q172">
        <v>2</v>
      </c>
      <c r="R172">
        <v>2</v>
      </c>
      <c r="S172" t="s">
        <v>733</v>
      </c>
      <c r="T172">
        <v>0</v>
      </c>
      <c r="U172">
        <v>2</v>
      </c>
      <c r="V172" t="s">
        <v>870</v>
      </c>
      <c r="W172">
        <v>-3</v>
      </c>
      <c r="X172">
        <v>2</v>
      </c>
      <c r="Y172">
        <v>0</v>
      </c>
      <c r="Z172">
        <v>-10</v>
      </c>
      <c r="AA172">
        <v>2</v>
      </c>
      <c r="AB172" t="s">
        <v>733</v>
      </c>
      <c r="AC172">
        <v>-9</v>
      </c>
      <c r="AD172">
        <v>2</v>
      </c>
      <c r="AE172" t="s">
        <v>733</v>
      </c>
      <c r="AF172">
        <v>-1</v>
      </c>
      <c r="AG172">
        <v>2</v>
      </c>
      <c r="AH172" t="s">
        <v>733</v>
      </c>
      <c r="AI172">
        <v>-5</v>
      </c>
      <c r="AJ172">
        <v>2</v>
      </c>
      <c r="AK172" t="s">
        <v>733</v>
      </c>
      <c r="AL172">
        <v>-13</v>
      </c>
      <c r="AM172">
        <v>2</v>
      </c>
      <c r="AN172" t="s">
        <v>977</v>
      </c>
      <c r="AO172">
        <v>5</v>
      </c>
      <c r="AP172">
        <v>2</v>
      </c>
      <c r="AQ172" t="s">
        <v>733</v>
      </c>
      <c r="AR172">
        <v>9</v>
      </c>
      <c r="AS172">
        <v>2</v>
      </c>
      <c r="AT172" t="s">
        <v>20</v>
      </c>
      <c r="AU172">
        <v>-11</v>
      </c>
      <c r="AV172">
        <v>2</v>
      </c>
      <c r="AW172" t="s">
        <v>901</v>
      </c>
      <c r="AX172">
        <v>2</v>
      </c>
      <c r="AY172">
        <v>2</v>
      </c>
      <c r="AZ172" t="s">
        <v>901</v>
      </c>
      <c r="BA172">
        <v>-2</v>
      </c>
      <c r="BB172">
        <v>2</v>
      </c>
      <c r="BE172">
        <v>2</v>
      </c>
      <c r="BH172">
        <v>2</v>
      </c>
      <c r="BK172">
        <v>2</v>
      </c>
    </row>
    <row r="173" spans="1:63" x14ac:dyDescent="0.25">
      <c r="A173" t="s">
        <v>901</v>
      </c>
      <c r="B173">
        <v>5</v>
      </c>
      <c r="C173">
        <v>3</v>
      </c>
      <c r="D173" t="s">
        <v>502</v>
      </c>
      <c r="E173">
        <v>-12</v>
      </c>
      <c r="F173">
        <v>3</v>
      </c>
      <c r="G173" t="s">
        <v>502</v>
      </c>
      <c r="H173">
        <v>8</v>
      </c>
      <c r="I173">
        <v>3</v>
      </c>
      <c r="J173" t="s">
        <v>502</v>
      </c>
      <c r="K173">
        <v>-3</v>
      </c>
      <c r="L173">
        <v>3</v>
      </c>
      <c r="M173">
        <v>0</v>
      </c>
      <c r="N173">
        <v>2</v>
      </c>
      <c r="O173">
        <v>3</v>
      </c>
      <c r="P173">
        <v>0</v>
      </c>
      <c r="Q173">
        <v>2</v>
      </c>
      <c r="R173">
        <v>3</v>
      </c>
      <c r="S173" t="s">
        <v>723</v>
      </c>
      <c r="T173">
        <v>0</v>
      </c>
      <c r="U173">
        <v>3</v>
      </c>
      <c r="V173" t="s">
        <v>901</v>
      </c>
      <c r="W173">
        <v>-3</v>
      </c>
      <c r="X173">
        <v>3</v>
      </c>
      <c r="Y173" t="s">
        <v>901</v>
      </c>
      <c r="Z173">
        <v>-10</v>
      </c>
      <c r="AA173">
        <v>3</v>
      </c>
      <c r="AB173" t="s">
        <v>1011</v>
      </c>
      <c r="AC173">
        <v>-9</v>
      </c>
      <c r="AD173">
        <v>3</v>
      </c>
      <c r="AE173" t="s">
        <v>901</v>
      </c>
      <c r="AF173">
        <v>-1</v>
      </c>
      <c r="AG173">
        <v>3</v>
      </c>
      <c r="AH173" t="s">
        <v>613</v>
      </c>
      <c r="AI173">
        <v>-5</v>
      </c>
      <c r="AJ173">
        <v>3</v>
      </c>
      <c r="AK173" t="s">
        <v>723</v>
      </c>
      <c r="AL173">
        <v>-13</v>
      </c>
      <c r="AM173">
        <v>3</v>
      </c>
      <c r="AN173" t="s">
        <v>733</v>
      </c>
      <c r="AO173">
        <v>5</v>
      </c>
      <c r="AP173">
        <v>3</v>
      </c>
      <c r="AQ173" t="s">
        <v>723</v>
      </c>
      <c r="AR173">
        <v>9</v>
      </c>
      <c r="AS173">
        <v>3</v>
      </c>
      <c r="AT173" t="s">
        <v>733</v>
      </c>
      <c r="AU173">
        <v>-11</v>
      </c>
      <c r="AV173">
        <v>3</v>
      </c>
      <c r="AW173" t="s">
        <v>733</v>
      </c>
      <c r="AX173">
        <v>2</v>
      </c>
      <c r="AY173">
        <v>3</v>
      </c>
      <c r="AZ173" t="s">
        <v>733</v>
      </c>
      <c r="BA173">
        <v>-2</v>
      </c>
      <c r="BB173">
        <v>3</v>
      </c>
      <c r="BE173">
        <v>3</v>
      </c>
      <c r="BH173">
        <v>3</v>
      </c>
      <c r="BK173">
        <v>3</v>
      </c>
    </row>
    <row r="174" spans="1:63" x14ac:dyDescent="0.25">
      <c r="A174" t="s">
        <v>763</v>
      </c>
      <c r="B174">
        <v>5</v>
      </c>
      <c r="C174">
        <v>4</v>
      </c>
      <c r="D174" t="s">
        <v>553</v>
      </c>
      <c r="E174">
        <v>-12</v>
      </c>
      <c r="F174">
        <v>4</v>
      </c>
      <c r="G174" t="s">
        <v>553</v>
      </c>
      <c r="H174">
        <v>8</v>
      </c>
      <c r="I174">
        <v>4</v>
      </c>
      <c r="J174" t="s">
        <v>553</v>
      </c>
      <c r="K174">
        <v>-3</v>
      </c>
      <c r="L174">
        <v>4</v>
      </c>
      <c r="M174">
        <v>0</v>
      </c>
      <c r="N174">
        <v>2</v>
      </c>
      <c r="O174">
        <v>4</v>
      </c>
      <c r="P174">
        <v>0</v>
      </c>
      <c r="Q174">
        <v>2</v>
      </c>
      <c r="R174">
        <v>4</v>
      </c>
      <c r="S174" t="s">
        <v>763</v>
      </c>
      <c r="T174">
        <v>0</v>
      </c>
      <c r="U174">
        <v>4</v>
      </c>
      <c r="V174" t="s">
        <v>608</v>
      </c>
      <c r="W174">
        <v>-3</v>
      </c>
      <c r="X174">
        <v>4</v>
      </c>
      <c r="Y174" t="s">
        <v>502</v>
      </c>
      <c r="Z174">
        <v>-10</v>
      </c>
      <c r="AA174">
        <v>4</v>
      </c>
      <c r="AB174" t="s">
        <v>763</v>
      </c>
      <c r="AC174">
        <v>-9</v>
      </c>
      <c r="AD174">
        <v>4</v>
      </c>
      <c r="AE174" t="s">
        <v>763</v>
      </c>
      <c r="AF174">
        <v>-1</v>
      </c>
      <c r="AG174">
        <v>4</v>
      </c>
      <c r="AH174" t="s">
        <v>763</v>
      </c>
      <c r="AI174">
        <v>-5</v>
      </c>
      <c r="AJ174">
        <v>4</v>
      </c>
      <c r="AK174" t="s">
        <v>763</v>
      </c>
      <c r="AL174">
        <v>-13</v>
      </c>
      <c r="AM174">
        <v>4</v>
      </c>
      <c r="AN174" t="s">
        <v>763</v>
      </c>
      <c r="AO174">
        <v>5</v>
      </c>
      <c r="AP174">
        <v>4</v>
      </c>
      <c r="AQ174" t="s">
        <v>763</v>
      </c>
      <c r="AR174">
        <v>9</v>
      </c>
      <c r="AS174">
        <v>4</v>
      </c>
      <c r="AT174" t="s">
        <v>763</v>
      </c>
      <c r="AU174">
        <v>-11</v>
      </c>
      <c r="AV174">
        <v>4</v>
      </c>
      <c r="AW174" t="s">
        <v>763</v>
      </c>
      <c r="AX174">
        <v>2</v>
      </c>
      <c r="AY174">
        <v>4</v>
      </c>
      <c r="AZ174" t="s">
        <v>763</v>
      </c>
      <c r="BA174">
        <v>-2</v>
      </c>
      <c r="BB174">
        <v>4</v>
      </c>
      <c r="BE174">
        <v>4</v>
      </c>
      <c r="BH174">
        <v>4</v>
      </c>
      <c r="BK174">
        <v>4</v>
      </c>
    </row>
    <row r="175" spans="1:63" x14ac:dyDescent="0.25">
      <c r="A175" t="s">
        <v>134</v>
      </c>
      <c r="B175">
        <v>-14</v>
      </c>
      <c r="C175">
        <v>1</v>
      </c>
      <c r="D175" t="s">
        <v>134</v>
      </c>
      <c r="E175">
        <v>-7</v>
      </c>
      <c r="F175">
        <v>1</v>
      </c>
      <c r="G175" t="s">
        <v>923</v>
      </c>
      <c r="H175">
        <v>3</v>
      </c>
      <c r="I175">
        <v>1</v>
      </c>
      <c r="J175" t="s">
        <v>923</v>
      </c>
      <c r="K175">
        <v>-16</v>
      </c>
      <c r="L175">
        <v>1</v>
      </c>
      <c r="M175">
        <v>0</v>
      </c>
      <c r="N175">
        <v>2</v>
      </c>
      <c r="O175">
        <v>1</v>
      </c>
      <c r="P175">
        <v>0</v>
      </c>
      <c r="Q175">
        <v>2</v>
      </c>
      <c r="R175">
        <v>1</v>
      </c>
      <c r="S175" t="s">
        <v>929</v>
      </c>
      <c r="T175">
        <v>9</v>
      </c>
      <c r="U175">
        <v>1</v>
      </c>
      <c r="V175" t="s">
        <v>938</v>
      </c>
      <c r="W175">
        <v>-14</v>
      </c>
      <c r="X175">
        <v>1</v>
      </c>
      <c r="Y175" t="s">
        <v>977</v>
      </c>
      <c r="Z175">
        <v>-3</v>
      </c>
      <c r="AA175">
        <v>1</v>
      </c>
      <c r="AB175" t="s">
        <v>933</v>
      </c>
      <c r="AC175">
        <v>-16</v>
      </c>
      <c r="AD175">
        <v>1</v>
      </c>
      <c r="AE175" t="s">
        <v>929</v>
      </c>
      <c r="AF175">
        <v>2</v>
      </c>
      <c r="AG175">
        <v>1</v>
      </c>
      <c r="AH175" t="s">
        <v>929</v>
      </c>
      <c r="AI175">
        <v>-27</v>
      </c>
      <c r="AJ175">
        <v>1</v>
      </c>
      <c r="AK175" t="s">
        <v>929</v>
      </c>
      <c r="AL175">
        <v>8</v>
      </c>
      <c r="AM175">
        <v>1</v>
      </c>
      <c r="AN175" t="s">
        <v>929</v>
      </c>
      <c r="AO175">
        <v>14</v>
      </c>
      <c r="AP175">
        <v>1</v>
      </c>
      <c r="AQ175" t="s">
        <v>929</v>
      </c>
      <c r="AR175">
        <v>-8</v>
      </c>
      <c r="AS175">
        <v>1</v>
      </c>
      <c r="AT175" t="s">
        <v>929</v>
      </c>
      <c r="AU175">
        <v>-4</v>
      </c>
      <c r="AV175">
        <v>1</v>
      </c>
      <c r="AW175" t="s">
        <v>929</v>
      </c>
      <c r="AX175">
        <v>13</v>
      </c>
      <c r="AY175">
        <v>1</v>
      </c>
      <c r="AZ175" t="s">
        <v>929</v>
      </c>
      <c r="BA175">
        <v>-4</v>
      </c>
      <c r="BB175">
        <v>1</v>
      </c>
      <c r="BE175">
        <v>1</v>
      </c>
      <c r="BH175">
        <v>1</v>
      </c>
      <c r="BK175">
        <v>1</v>
      </c>
    </row>
    <row r="176" spans="1:63" x14ac:dyDescent="0.25">
      <c r="A176" t="s">
        <v>923</v>
      </c>
      <c r="B176">
        <v>-14</v>
      </c>
      <c r="C176">
        <v>2</v>
      </c>
      <c r="D176" t="s">
        <v>923</v>
      </c>
      <c r="E176">
        <v>-7</v>
      </c>
      <c r="F176">
        <v>2</v>
      </c>
      <c r="G176" t="s">
        <v>723</v>
      </c>
      <c r="H176">
        <v>3</v>
      </c>
      <c r="I176">
        <v>2</v>
      </c>
      <c r="J176" t="s">
        <v>723</v>
      </c>
      <c r="K176">
        <v>-16</v>
      </c>
      <c r="L176">
        <v>2</v>
      </c>
      <c r="M176">
        <v>0</v>
      </c>
      <c r="N176">
        <v>2</v>
      </c>
      <c r="O176">
        <v>2</v>
      </c>
      <c r="P176">
        <v>0</v>
      </c>
      <c r="Q176">
        <v>2</v>
      </c>
      <c r="R176">
        <v>2</v>
      </c>
      <c r="S176" t="s">
        <v>876</v>
      </c>
      <c r="T176">
        <v>9</v>
      </c>
      <c r="U176">
        <v>2</v>
      </c>
      <c r="V176" t="s">
        <v>929</v>
      </c>
      <c r="W176">
        <v>-14</v>
      </c>
      <c r="X176">
        <v>2</v>
      </c>
      <c r="Y176">
        <v>0</v>
      </c>
      <c r="Z176">
        <v>-3</v>
      </c>
      <c r="AA176">
        <v>2</v>
      </c>
      <c r="AB176" t="s">
        <v>703</v>
      </c>
      <c r="AC176">
        <v>-16</v>
      </c>
      <c r="AD176">
        <v>2</v>
      </c>
      <c r="AE176" t="s">
        <v>252</v>
      </c>
      <c r="AF176">
        <v>2</v>
      </c>
      <c r="AG176">
        <v>2</v>
      </c>
      <c r="AH176" t="s">
        <v>252</v>
      </c>
      <c r="AI176">
        <v>-27</v>
      </c>
      <c r="AJ176">
        <v>2</v>
      </c>
      <c r="AK176" t="s">
        <v>876</v>
      </c>
      <c r="AL176">
        <v>8</v>
      </c>
      <c r="AM176">
        <v>2</v>
      </c>
      <c r="AN176" t="s">
        <v>876</v>
      </c>
      <c r="AO176">
        <v>14</v>
      </c>
      <c r="AP176">
        <v>2</v>
      </c>
      <c r="AQ176" t="s">
        <v>876</v>
      </c>
      <c r="AR176">
        <v>-8</v>
      </c>
      <c r="AS176">
        <v>2</v>
      </c>
      <c r="AT176" t="s">
        <v>901</v>
      </c>
      <c r="AU176">
        <v>-4</v>
      </c>
      <c r="AV176">
        <v>2</v>
      </c>
      <c r="AW176" t="s">
        <v>252</v>
      </c>
      <c r="AX176">
        <v>13</v>
      </c>
      <c r="AY176">
        <v>2</v>
      </c>
      <c r="AZ176" t="s">
        <v>252</v>
      </c>
      <c r="BA176">
        <v>-4</v>
      </c>
      <c r="BB176">
        <v>2</v>
      </c>
      <c r="BE176">
        <v>2</v>
      </c>
      <c r="BH176">
        <v>2</v>
      </c>
      <c r="BK176">
        <v>2</v>
      </c>
    </row>
    <row r="177" spans="1:63" x14ac:dyDescent="0.25">
      <c r="A177" t="s">
        <v>950</v>
      </c>
      <c r="B177">
        <v>-14</v>
      </c>
      <c r="C177">
        <v>3</v>
      </c>
      <c r="D177" t="s">
        <v>703</v>
      </c>
      <c r="E177">
        <v>-7</v>
      </c>
      <c r="F177">
        <v>3</v>
      </c>
      <c r="G177" t="s">
        <v>703</v>
      </c>
      <c r="H177">
        <v>3</v>
      </c>
      <c r="I177">
        <v>3</v>
      </c>
      <c r="J177" t="s">
        <v>703</v>
      </c>
      <c r="K177">
        <v>-16</v>
      </c>
      <c r="L177">
        <v>3</v>
      </c>
      <c r="M177">
        <v>0</v>
      </c>
      <c r="N177">
        <v>2</v>
      </c>
      <c r="O177">
        <v>3</v>
      </c>
      <c r="P177">
        <v>0</v>
      </c>
      <c r="Q177">
        <v>2</v>
      </c>
      <c r="R177">
        <v>3</v>
      </c>
      <c r="S177" t="s">
        <v>950</v>
      </c>
      <c r="T177">
        <v>9</v>
      </c>
      <c r="U177">
        <v>3</v>
      </c>
      <c r="V177" t="s">
        <v>950</v>
      </c>
      <c r="W177">
        <v>-14</v>
      </c>
      <c r="X177">
        <v>3</v>
      </c>
      <c r="Y177" t="s">
        <v>733</v>
      </c>
      <c r="Z177">
        <v>-3</v>
      </c>
      <c r="AA177">
        <v>3</v>
      </c>
      <c r="AB177" t="s">
        <v>608</v>
      </c>
      <c r="AC177">
        <v>-16</v>
      </c>
      <c r="AD177">
        <v>3</v>
      </c>
      <c r="AE177" t="s">
        <v>950</v>
      </c>
      <c r="AF177">
        <v>2</v>
      </c>
      <c r="AG177">
        <v>3</v>
      </c>
      <c r="AH177" t="s">
        <v>950</v>
      </c>
      <c r="AI177">
        <v>-27</v>
      </c>
      <c r="AJ177">
        <v>3</v>
      </c>
      <c r="AK177" t="s">
        <v>950</v>
      </c>
      <c r="AL177">
        <v>8</v>
      </c>
      <c r="AM177">
        <v>3</v>
      </c>
      <c r="AN177" t="s">
        <v>950</v>
      </c>
      <c r="AO177">
        <v>14</v>
      </c>
      <c r="AP177">
        <v>3</v>
      </c>
      <c r="AQ177" t="s">
        <v>950</v>
      </c>
      <c r="AR177">
        <v>-8</v>
      </c>
      <c r="AS177">
        <v>3</v>
      </c>
      <c r="AT177" t="s">
        <v>950</v>
      </c>
      <c r="AU177">
        <v>-4</v>
      </c>
      <c r="AV177">
        <v>3</v>
      </c>
      <c r="AW177" t="s">
        <v>950</v>
      </c>
      <c r="AX177">
        <v>13</v>
      </c>
      <c r="AY177">
        <v>3</v>
      </c>
      <c r="AZ177" t="s">
        <v>950</v>
      </c>
      <c r="BA177">
        <v>-4</v>
      </c>
      <c r="BB177">
        <v>3</v>
      </c>
      <c r="BE177">
        <v>3</v>
      </c>
      <c r="BH177">
        <v>3</v>
      </c>
      <c r="BK177">
        <v>3</v>
      </c>
    </row>
    <row r="178" spans="1:63" x14ac:dyDescent="0.25">
      <c r="A178" t="s">
        <v>608</v>
      </c>
      <c r="B178">
        <v>-14</v>
      </c>
      <c r="C178">
        <v>4</v>
      </c>
      <c r="D178" t="s">
        <v>608</v>
      </c>
      <c r="E178">
        <v>-7</v>
      </c>
      <c r="F178">
        <v>4</v>
      </c>
      <c r="G178" t="s">
        <v>608</v>
      </c>
      <c r="H178">
        <v>3</v>
      </c>
      <c r="I178">
        <v>4</v>
      </c>
      <c r="J178" t="s">
        <v>608</v>
      </c>
      <c r="K178">
        <v>-16</v>
      </c>
      <c r="L178">
        <v>4</v>
      </c>
      <c r="M178">
        <v>0</v>
      </c>
      <c r="N178">
        <v>2</v>
      </c>
      <c r="O178">
        <v>4</v>
      </c>
      <c r="P178">
        <v>0</v>
      </c>
      <c r="Q178">
        <v>2</v>
      </c>
      <c r="R178">
        <v>4</v>
      </c>
      <c r="S178" t="s">
        <v>100</v>
      </c>
      <c r="T178">
        <v>9</v>
      </c>
      <c r="U178">
        <v>4</v>
      </c>
      <c r="V178" t="s">
        <v>345</v>
      </c>
      <c r="W178">
        <v>-14</v>
      </c>
      <c r="X178">
        <v>4</v>
      </c>
      <c r="Y178" t="s">
        <v>763</v>
      </c>
      <c r="Z178">
        <v>-3</v>
      </c>
      <c r="AA178">
        <v>4</v>
      </c>
      <c r="AB178" t="s">
        <v>613</v>
      </c>
      <c r="AC178">
        <v>-16</v>
      </c>
      <c r="AD178">
        <v>4</v>
      </c>
      <c r="AE178" t="s">
        <v>100</v>
      </c>
      <c r="AF178">
        <v>2</v>
      </c>
      <c r="AG178">
        <v>4</v>
      </c>
      <c r="AH178" t="s">
        <v>100</v>
      </c>
      <c r="AI178">
        <v>-27</v>
      </c>
      <c r="AJ178">
        <v>4</v>
      </c>
      <c r="AK178" t="s">
        <v>100</v>
      </c>
      <c r="AL178">
        <v>8</v>
      </c>
      <c r="AM178">
        <v>4</v>
      </c>
      <c r="AN178" t="s">
        <v>100</v>
      </c>
      <c r="AO178">
        <v>14</v>
      </c>
      <c r="AP178">
        <v>4</v>
      </c>
      <c r="AQ178" t="s">
        <v>100</v>
      </c>
      <c r="AR178">
        <v>-8</v>
      </c>
      <c r="AS178">
        <v>4</v>
      </c>
      <c r="AT178" t="s">
        <v>100</v>
      </c>
      <c r="AU178">
        <v>-4</v>
      </c>
      <c r="AV178">
        <v>4</v>
      </c>
      <c r="AW178" t="s">
        <v>100</v>
      </c>
      <c r="AX178">
        <v>13</v>
      </c>
      <c r="AY178">
        <v>4</v>
      </c>
      <c r="AZ178" t="s">
        <v>100</v>
      </c>
      <c r="BA178">
        <v>-4</v>
      </c>
      <c r="BB178">
        <v>4</v>
      </c>
      <c r="BE178">
        <v>4</v>
      </c>
      <c r="BH178">
        <v>4</v>
      </c>
      <c r="BK178">
        <v>4</v>
      </c>
    </row>
    <row r="179" spans="1:63" x14ac:dyDescent="0.25">
      <c r="A179">
        <v>0</v>
      </c>
      <c r="B179" t="s">
        <v>9</v>
      </c>
      <c r="C179">
        <v>1</v>
      </c>
      <c r="D179">
        <v>0</v>
      </c>
      <c r="E179" t="s">
        <v>9</v>
      </c>
      <c r="F179">
        <v>1</v>
      </c>
      <c r="G179" t="s">
        <v>1003</v>
      </c>
      <c r="H179">
        <v>9</v>
      </c>
      <c r="I179">
        <v>1</v>
      </c>
      <c r="J179" t="s">
        <v>918</v>
      </c>
      <c r="K179">
        <v>-7</v>
      </c>
      <c r="L179">
        <v>1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1</v>
      </c>
      <c r="S179">
        <v>0</v>
      </c>
      <c r="T179" t="s">
        <v>9</v>
      </c>
      <c r="U179">
        <v>1</v>
      </c>
      <c r="V179">
        <v>0</v>
      </c>
      <c r="W179" t="s">
        <v>9</v>
      </c>
      <c r="X179">
        <v>1</v>
      </c>
      <c r="Y179">
        <v>0</v>
      </c>
      <c r="Z179" t="s">
        <v>9</v>
      </c>
      <c r="AA179">
        <v>1</v>
      </c>
      <c r="AB179">
        <v>0</v>
      </c>
      <c r="AC179" t="s">
        <v>9</v>
      </c>
      <c r="AD179">
        <v>1</v>
      </c>
      <c r="AE179" t="s">
        <v>989</v>
      </c>
      <c r="AF179">
        <v>-3</v>
      </c>
      <c r="AG179">
        <v>1</v>
      </c>
      <c r="AH179" t="s">
        <v>992</v>
      </c>
      <c r="AI179">
        <v>11</v>
      </c>
      <c r="AJ179">
        <v>1</v>
      </c>
      <c r="AK179" t="s">
        <v>957</v>
      </c>
      <c r="AL179">
        <v>-3</v>
      </c>
      <c r="AM179">
        <v>1</v>
      </c>
      <c r="AN179" t="s">
        <v>905</v>
      </c>
      <c r="AO179">
        <v>2</v>
      </c>
      <c r="AP179">
        <v>1</v>
      </c>
      <c r="AQ179" t="s">
        <v>905</v>
      </c>
      <c r="AR179">
        <v>-14</v>
      </c>
      <c r="AS179">
        <v>1</v>
      </c>
      <c r="AT179" t="s">
        <v>981</v>
      </c>
      <c r="AU179">
        <v>15</v>
      </c>
      <c r="AV179">
        <v>1</v>
      </c>
      <c r="AW179" t="s">
        <v>905</v>
      </c>
      <c r="AX179">
        <v>5</v>
      </c>
      <c r="AY179">
        <v>1</v>
      </c>
      <c r="AZ179" t="s">
        <v>989</v>
      </c>
      <c r="BA179">
        <v>13</v>
      </c>
      <c r="BB179">
        <v>1</v>
      </c>
      <c r="BE179">
        <v>1</v>
      </c>
      <c r="BH179">
        <v>1</v>
      </c>
      <c r="BK179">
        <v>1</v>
      </c>
    </row>
    <row r="180" spans="1:63" x14ac:dyDescent="0.25">
      <c r="A180">
        <v>0</v>
      </c>
      <c r="B180" t="s">
        <v>9</v>
      </c>
      <c r="C180">
        <v>2</v>
      </c>
      <c r="D180">
        <v>0</v>
      </c>
      <c r="E180" t="s">
        <v>9</v>
      </c>
      <c r="F180">
        <v>2</v>
      </c>
      <c r="G180" t="s">
        <v>1000</v>
      </c>
      <c r="H180">
        <v>9</v>
      </c>
      <c r="I180">
        <v>2</v>
      </c>
      <c r="J180" t="s">
        <v>926</v>
      </c>
      <c r="K180">
        <v>-7</v>
      </c>
      <c r="L180">
        <v>2</v>
      </c>
      <c r="M180">
        <v>0</v>
      </c>
      <c r="N180">
        <v>0</v>
      </c>
      <c r="O180">
        <v>2</v>
      </c>
      <c r="P180">
        <v>0</v>
      </c>
      <c r="Q180">
        <v>0</v>
      </c>
      <c r="R180">
        <v>2</v>
      </c>
      <c r="S180">
        <v>0</v>
      </c>
      <c r="T180" t="s">
        <v>9</v>
      </c>
      <c r="U180">
        <v>2</v>
      </c>
      <c r="V180">
        <v>0</v>
      </c>
      <c r="W180" t="s">
        <v>9</v>
      </c>
      <c r="X180">
        <v>2</v>
      </c>
      <c r="Y180">
        <v>0</v>
      </c>
      <c r="Z180" t="s">
        <v>9</v>
      </c>
      <c r="AA180">
        <v>2</v>
      </c>
      <c r="AB180">
        <v>0</v>
      </c>
      <c r="AC180" t="s">
        <v>9</v>
      </c>
      <c r="AD180">
        <v>2</v>
      </c>
      <c r="AE180" t="s">
        <v>983</v>
      </c>
      <c r="AF180">
        <v>-3</v>
      </c>
      <c r="AG180">
        <v>2</v>
      </c>
      <c r="AH180" t="s">
        <v>965</v>
      </c>
      <c r="AI180">
        <v>11</v>
      </c>
      <c r="AJ180">
        <v>2</v>
      </c>
      <c r="AK180" t="s">
        <v>983</v>
      </c>
      <c r="AL180">
        <v>-3</v>
      </c>
      <c r="AM180">
        <v>2</v>
      </c>
      <c r="AN180" t="s">
        <v>973</v>
      </c>
      <c r="AO180">
        <v>2</v>
      </c>
      <c r="AP180">
        <v>2</v>
      </c>
      <c r="AQ180" t="s">
        <v>989</v>
      </c>
      <c r="AR180">
        <v>-14</v>
      </c>
      <c r="AS180">
        <v>2</v>
      </c>
      <c r="AT180" t="s">
        <v>989</v>
      </c>
      <c r="AU180">
        <v>15</v>
      </c>
      <c r="AV180">
        <v>2</v>
      </c>
      <c r="AW180" t="s">
        <v>989</v>
      </c>
      <c r="AX180">
        <v>5</v>
      </c>
      <c r="AY180">
        <v>2</v>
      </c>
      <c r="AZ180" t="s">
        <v>975</v>
      </c>
      <c r="BA180">
        <v>13</v>
      </c>
      <c r="BB180">
        <v>2</v>
      </c>
      <c r="BE180">
        <v>2</v>
      </c>
      <c r="BH180">
        <v>2</v>
      </c>
      <c r="BK180">
        <v>2</v>
      </c>
    </row>
    <row r="181" spans="1:63" x14ac:dyDescent="0.25">
      <c r="A181">
        <v>0</v>
      </c>
      <c r="B181" t="s">
        <v>9</v>
      </c>
      <c r="C181">
        <v>3</v>
      </c>
      <c r="D181">
        <v>0</v>
      </c>
      <c r="E181" t="s">
        <v>9</v>
      </c>
      <c r="F181">
        <v>3</v>
      </c>
      <c r="G181" t="s">
        <v>926</v>
      </c>
      <c r="H181">
        <v>9</v>
      </c>
      <c r="I181">
        <v>3</v>
      </c>
      <c r="J181" t="s">
        <v>725</v>
      </c>
      <c r="K181">
        <v>-7</v>
      </c>
      <c r="L181">
        <v>3</v>
      </c>
      <c r="M181">
        <v>0</v>
      </c>
      <c r="N181">
        <v>0</v>
      </c>
      <c r="O181">
        <v>3</v>
      </c>
      <c r="P181">
        <v>0</v>
      </c>
      <c r="Q181">
        <v>0</v>
      </c>
      <c r="R181">
        <v>3</v>
      </c>
      <c r="S181">
        <v>0</v>
      </c>
      <c r="T181" t="s">
        <v>9</v>
      </c>
      <c r="U181">
        <v>3</v>
      </c>
      <c r="V181">
        <v>0</v>
      </c>
      <c r="W181" t="s">
        <v>9</v>
      </c>
      <c r="X181">
        <v>3</v>
      </c>
      <c r="Y181">
        <v>0</v>
      </c>
      <c r="Z181" t="s">
        <v>9</v>
      </c>
      <c r="AA181">
        <v>3</v>
      </c>
      <c r="AB181">
        <v>0</v>
      </c>
      <c r="AC181" t="s">
        <v>9</v>
      </c>
      <c r="AD181">
        <v>3</v>
      </c>
      <c r="AE181">
        <v>0</v>
      </c>
      <c r="AF181">
        <v>-3</v>
      </c>
      <c r="AG181">
        <v>3</v>
      </c>
      <c r="AH181" t="s">
        <v>979</v>
      </c>
      <c r="AI181">
        <v>11</v>
      </c>
      <c r="AJ181">
        <v>3</v>
      </c>
      <c r="AK181" t="s">
        <v>989</v>
      </c>
      <c r="AL181">
        <v>-3</v>
      </c>
      <c r="AM181">
        <v>3</v>
      </c>
      <c r="AN181">
        <v>0</v>
      </c>
      <c r="AO181">
        <v>2</v>
      </c>
      <c r="AP181">
        <v>3</v>
      </c>
      <c r="AQ181" t="s">
        <v>983</v>
      </c>
      <c r="AR181">
        <v>-14</v>
      </c>
      <c r="AS181">
        <v>3</v>
      </c>
      <c r="AT181" t="s">
        <v>983</v>
      </c>
      <c r="AU181">
        <v>15</v>
      </c>
      <c r="AV181">
        <v>3</v>
      </c>
      <c r="AW181" t="s">
        <v>983</v>
      </c>
      <c r="AX181">
        <v>5</v>
      </c>
      <c r="AY181">
        <v>3</v>
      </c>
      <c r="AZ181" t="s">
        <v>983</v>
      </c>
      <c r="BA181">
        <v>13</v>
      </c>
      <c r="BB181">
        <v>3</v>
      </c>
      <c r="BE181">
        <v>3</v>
      </c>
      <c r="BH181">
        <v>3</v>
      </c>
      <c r="BK181">
        <v>3</v>
      </c>
    </row>
    <row r="182" spans="1:63" x14ac:dyDescent="0.25">
      <c r="A182">
        <v>0</v>
      </c>
      <c r="B182">
        <v>0</v>
      </c>
      <c r="C182">
        <v>4</v>
      </c>
      <c r="D182">
        <v>0</v>
      </c>
      <c r="E182">
        <v>0</v>
      </c>
      <c r="F182">
        <v>4</v>
      </c>
      <c r="G182" t="s">
        <v>134</v>
      </c>
      <c r="H182">
        <v>9</v>
      </c>
      <c r="I182">
        <v>4</v>
      </c>
      <c r="J182" t="s">
        <v>947</v>
      </c>
      <c r="K182">
        <v>-7</v>
      </c>
      <c r="L182">
        <v>4</v>
      </c>
      <c r="M182">
        <v>0</v>
      </c>
      <c r="N182">
        <v>0</v>
      </c>
      <c r="O182">
        <v>4</v>
      </c>
      <c r="P182">
        <v>0</v>
      </c>
      <c r="Q182">
        <v>0</v>
      </c>
      <c r="R182">
        <v>4</v>
      </c>
      <c r="S182">
        <v>0</v>
      </c>
      <c r="T182">
        <v>0</v>
      </c>
      <c r="U182">
        <v>4</v>
      </c>
      <c r="V182">
        <v>0</v>
      </c>
      <c r="W182">
        <v>0</v>
      </c>
      <c r="X182">
        <v>4</v>
      </c>
      <c r="Y182">
        <v>0</v>
      </c>
      <c r="Z182">
        <v>0</v>
      </c>
      <c r="AA182">
        <v>4</v>
      </c>
      <c r="AB182">
        <v>0</v>
      </c>
      <c r="AC182">
        <v>0</v>
      </c>
      <c r="AD182">
        <v>4</v>
      </c>
      <c r="AE182" t="s">
        <v>20</v>
      </c>
      <c r="AF182">
        <v>-3</v>
      </c>
      <c r="AG182">
        <v>4</v>
      </c>
      <c r="AH182" t="s">
        <v>20</v>
      </c>
      <c r="AI182">
        <v>11</v>
      </c>
      <c r="AJ182">
        <v>4</v>
      </c>
      <c r="AK182" t="s">
        <v>997</v>
      </c>
      <c r="AL182">
        <v>-3</v>
      </c>
      <c r="AM182">
        <v>4</v>
      </c>
      <c r="AN182" t="s">
        <v>997</v>
      </c>
      <c r="AO182">
        <v>2</v>
      </c>
      <c r="AP182">
        <v>4</v>
      </c>
      <c r="AQ182" t="s">
        <v>252</v>
      </c>
      <c r="AR182">
        <v>-14</v>
      </c>
      <c r="AS182">
        <v>4</v>
      </c>
      <c r="AT182" t="s">
        <v>725</v>
      </c>
      <c r="AU182">
        <v>15</v>
      </c>
      <c r="AV182">
        <v>4</v>
      </c>
      <c r="AW182" t="s">
        <v>725</v>
      </c>
      <c r="AX182">
        <v>5</v>
      </c>
      <c r="AY182">
        <v>4</v>
      </c>
      <c r="AZ182" t="s">
        <v>963</v>
      </c>
      <c r="BA182">
        <v>13</v>
      </c>
      <c r="BB182">
        <v>4</v>
      </c>
      <c r="BE182">
        <v>4</v>
      </c>
      <c r="BH182">
        <v>4</v>
      </c>
      <c r="BK182">
        <v>4</v>
      </c>
    </row>
    <row r="183" spans="1:63" x14ac:dyDescent="0.25">
      <c r="A183">
        <v>0</v>
      </c>
      <c r="B183" t="s">
        <v>9</v>
      </c>
      <c r="C183">
        <v>1</v>
      </c>
      <c r="D183">
        <v>0</v>
      </c>
      <c r="E183" t="s">
        <v>9</v>
      </c>
      <c r="F183">
        <v>1</v>
      </c>
      <c r="G183" t="s">
        <v>905</v>
      </c>
      <c r="H183">
        <v>4</v>
      </c>
      <c r="I183">
        <v>1</v>
      </c>
      <c r="J183" t="s">
        <v>905</v>
      </c>
      <c r="K183">
        <v>1</v>
      </c>
      <c r="L183">
        <v>1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1</v>
      </c>
      <c r="S183">
        <v>0</v>
      </c>
      <c r="T183" t="s">
        <v>9</v>
      </c>
      <c r="U183">
        <v>1</v>
      </c>
      <c r="V183">
        <v>0</v>
      </c>
      <c r="W183" t="s">
        <v>9</v>
      </c>
      <c r="X183">
        <v>1</v>
      </c>
      <c r="Y183">
        <v>0</v>
      </c>
      <c r="Z183" t="s">
        <v>9</v>
      </c>
      <c r="AA183">
        <v>1</v>
      </c>
      <c r="AB183">
        <v>0</v>
      </c>
      <c r="AC183" t="s">
        <v>9</v>
      </c>
      <c r="AD183">
        <v>1</v>
      </c>
      <c r="AE183" t="s">
        <v>905</v>
      </c>
      <c r="AF183">
        <v>-5</v>
      </c>
      <c r="AG183">
        <v>1</v>
      </c>
      <c r="AH183">
        <v>0</v>
      </c>
      <c r="AI183">
        <v>-1</v>
      </c>
      <c r="AJ183">
        <v>1</v>
      </c>
      <c r="AK183" t="s">
        <v>995</v>
      </c>
      <c r="AL183">
        <v>10</v>
      </c>
      <c r="AM183">
        <v>1</v>
      </c>
      <c r="AN183" t="s">
        <v>907</v>
      </c>
      <c r="AO183">
        <v>-3</v>
      </c>
      <c r="AP183">
        <v>1</v>
      </c>
      <c r="AQ183" t="s">
        <v>995</v>
      </c>
      <c r="AR183">
        <v>6</v>
      </c>
      <c r="AS183">
        <v>1</v>
      </c>
      <c r="AT183" t="s">
        <v>995</v>
      </c>
      <c r="AU183">
        <v>2</v>
      </c>
      <c r="AV183">
        <v>1</v>
      </c>
      <c r="AW183" t="s">
        <v>995</v>
      </c>
      <c r="AX183">
        <v>9</v>
      </c>
      <c r="AY183">
        <v>1</v>
      </c>
      <c r="AZ183" t="s">
        <v>995</v>
      </c>
      <c r="BA183">
        <v>-1</v>
      </c>
      <c r="BB183">
        <v>1</v>
      </c>
      <c r="BE183">
        <v>1</v>
      </c>
      <c r="BH183">
        <v>1</v>
      </c>
      <c r="BK183">
        <v>1</v>
      </c>
    </row>
    <row r="184" spans="1:63" x14ac:dyDescent="0.25">
      <c r="A184">
        <v>0</v>
      </c>
      <c r="B184" t="s">
        <v>9</v>
      </c>
      <c r="C184">
        <v>2</v>
      </c>
      <c r="D184">
        <v>0</v>
      </c>
      <c r="E184" t="s">
        <v>9</v>
      </c>
      <c r="F184">
        <v>2</v>
      </c>
      <c r="G184" t="s">
        <v>997</v>
      </c>
      <c r="H184">
        <v>4</v>
      </c>
      <c r="I184">
        <v>2</v>
      </c>
      <c r="J184" t="s">
        <v>933</v>
      </c>
      <c r="K184">
        <v>1</v>
      </c>
      <c r="L184">
        <v>2</v>
      </c>
      <c r="M184">
        <v>0</v>
      </c>
      <c r="N184">
        <v>0</v>
      </c>
      <c r="O184">
        <v>2</v>
      </c>
      <c r="P184">
        <v>0</v>
      </c>
      <c r="Q184">
        <v>0</v>
      </c>
      <c r="R184">
        <v>2</v>
      </c>
      <c r="S184">
        <v>0</v>
      </c>
      <c r="T184" t="s">
        <v>9</v>
      </c>
      <c r="U184">
        <v>2</v>
      </c>
      <c r="V184">
        <v>0</v>
      </c>
      <c r="W184" t="s">
        <v>9</v>
      </c>
      <c r="X184">
        <v>2</v>
      </c>
      <c r="Y184">
        <v>0</v>
      </c>
      <c r="Z184" t="s">
        <v>9</v>
      </c>
      <c r="AA184">
        <v>2</v>
      </c>
      <c r="AB184">
        <v>0</v>
      </c>
      <c r="AC184" t="s">
        <v>9</v>
      </c>
      <c r="AD184">
        <v>2</v>
      </c>
      <c r="AE184">
        <v>0</v>
      </c>
      <c r="AF184">
        <v>-5</v>
      </c>
      <c r="AG184">
        <v>2</v>
      </c>
      <c r="AH184" t="s">
        <v>995</v>
      </c>
      <c r="AI184">
        <v>-1</v>
      </c>
      <c r="AJ184">
        <v>2</v>
      </c>
      <c r="AK184" t="s">
        <v>960</v>
      </c>
      <c r="AL184">
        <v>10</v>
      </c>
      <c r="AM184">
        <v>2</v>
      </c>
      <c r="AN184" t="s">
        <v>989</v>
      </c>
      <c r="AO184">
        <v>-3</v>
      </c>
      <c r="AP184">
        <v>2</v>
      </c>
      <c r="AQ184" t="s">
        <v>981</v>
      </c>
      <c r="AR184">
        <v>6</v>
      </c>
      <c r="AS184">
        <v>2</v>
      </c>
      <c r="AT184" t="s">
        <v>960</v>
      </c>
      <c r="AU184">
        <v>2</v>
      </c>
      <c r="AV184">
        <v>2</v>
      </c>
      <c r="AW184" t="s">
        <v>969</v>
      </c>
      <c r="AX184">
        <v>9</v>
      </c>
      <c r="AY184">
        <v>2</v>
      </c>
      <c r="AZ184" t="s">
        <v>957</v>
      </c>
      <c r="BA184">
        <v>-1</v>
      </c>
      <c r="BB184">
        <v>2</v>
      </c>
      <c r="BE184">
        <v>2</v>
      </c>
      <c r="BH184">
        <v>2</v>
      </c>
      <c r="BK184">
        <v>2</v>
      </c>
    </row>
    <row r="185" spans="1:63" x14ac:dyDescent="0.25">
      <c r="A185">
        <v>0</v>
      </c>
      <c r="B185" t="s">
        <v>9</v>
      </c>
      <c r="C185">
        <v>3</v>
      </c>
      <c r="D185">
        <v>0</v>
      </c>
      <c r="E185" t="s">
        <v>9</v>
      </c>
      <c r="F185">
        <v>3</v>
      </c>
      <c r="G185" t="s">
        <v>938</v>
      </c>
      <c r="H185">
        <v>4</v>
      </c>
      <c r="I185">
        <v>3</v>
      </c>
      <c r="J185" t="s">
        <v>938</v>
      </c>
      <c r="K185">
        <v>1</v>
      </c>
      <c r="L185">
        <v>3</v>
      </c>
      <c r="M185">
        <v>0</v>
      </c>
      <c r="N185">
        <v>0</v>
      </c>
      <c r="O185">
        <v>3</v>
      </c>
      <c r="P185">
        <v>0</v>
      </c>
      <c r="Q185">
        <v>0</v>
      </c>
      <c r="R185">
        <v>3</v>
      </c>
      <c r="S185">
        <v>0</v>
      </c>
      <c r="T185" t="s">
        <v>9</v>
      </c>
      <c r="U185">
        <v>3</v>
      </c>
      <c r="V185">
        <v>0</v>
      </c>
      <c r="W185" t="s">
        <v>9</v>
      </c>
      <c r="X185">
        <v>3</v>
      </c>
      <c r="Y185">
        <v>0</v>
      </c>
      <c r="Z185" t="s">
        <v>9</v>
      </c>
      <c r="AA185">
        <v>3</v>
      </c>
      <c r="AB185">
        <v>0</v>
      </c>
      <c r="AC185" t="s">
        <v>9</v>
      </c>
      <c r="AD185">
        <v>3</v>
      </c>
      <c r="AE185" t="s">
        <v>957</v>
      </c>
      <c r="AF185">
        <v>-5</v>
      </c>
      <c r="AG185">
        <v>3</v>
      </c>
      <c r="AH185" t="s">
        <v>960</v>
      </c>
      <c r="AI185">
        <v>-1</v>
      </c>
      <c r="AJ185">
        <v>3</v>
      </c>
      <c r="AK185" t="s">
        <v>252</v>
      </c>
      <c r="AL185">
        <v>10</v>
      </c>
      <c r="AM185">
        <v>3</v>
      </c>
      <c r="AN185">
        <v>0</v>
      </c>
      <c r="AO185">
        <v>-3</v>
      </c>
      <c r="AP185">
        <v>3</v>
      </c>
      <c r="AQ185" t="s">
        <v>20</v>
      </c>
      <c r="AR185">
        <v>6</v>
      </c>
      <c r="AS185">
        <v>3</v>
      </c>
      <c r="AT185" t="s">
        <v>979</v>
      </c>
      <c r="AU185">
        <v>2</v>
      </c>
      <c r="AV185">
        <v>3</v>
      </c>
      <c r="AW185" t="s">
        <v>20</v>
      </c>
      <c r="AX185">
        <v>9</v>
      </c>
      <c r="AY185">
        <v>3</v>
      </c>
      <c r="AZ185" t="s">
        <v>965</v>
      </c>
      <c r="BA185">
        <v>-1</v>
      </c>
      <c r="BB185">
        <v>3</v>
      </c>
      <c r="BE185">
        <v>3</v>
      </c>
      <c r="BH185">
        <v>3</v>
      </c>
      <c r="BK185">
        <v>3</v>
      </c>
    </row>
    <row r="186" spans="1:63" x14ac:dyDescent="0.25">
      <c r="A186">
        <v>0</v>
      </c>
      <c r="B186">
        <v>0</v>
      </c>
      <c r="C186">
        <v>4</v>
      </c>
      <c r="D186">
        <v>0</v>
      </c>
      <c r="E186">
        <v>0</v>
      </c>
      <c r="F186">
        <v>4</v>
      </c>
      <c r="G186" t="s">
        <v>947</v>
      </c>
      <c r="H186">
        <v>4</v>
      </c>
      <c r="I186">
        <v>4</v>
      </c>
      <c r="J186" t="s">
        <v>613</v>
      </c>
      <c r="K186">
        <v>1</v>
      </c>
      <c r="L186">
        <v>4</v>
      </c>
      <c r="M186">
        <v>0</v>
      </c>
      <c r="N186">
        <v>0</v>
      </c>
      <c r="O186">
        <v>4</v>
      </c>
      <c r="P186">
        <v>0</v>
      </c>
      <c r="Q186">
        <v>0</v>
      </c>
      <c r="R186">
        <v>4</v>
      </c>
      <c r="S186">
        <v>0</v>
      </c>
      <c r="T186">
        <v>0</v>
      </c>
      <c r="U186">
        <v>4</v>
      </c>
      <c r="V186">
        <v>0</v>
      </c>
      <c r="W186">
        <v>0</v>
      </c>
      <c r="X186">
        <v>4</v>
      </c>
      <c r="Y186">
        <v>0</v>
      </c>
      <c r="Z186">
        <v>0</v>
      </c>
      <c r="AA186">
        <v>4</v>
      </c>
      <c r="AB186">
        <v>0</v>
      </c>
      <c r="AC186">
        <v>0</v>
      </c>
      <c r="AD186">
        <v>4</v>
      </c>
      <c r="AE186" t="s">
        <v>997</v>
      </c>
      <c r="AF186">
        <v>-5</v>
      </c>
      <c r="AG186">
        <v>4</v>
      </c>
      <c r="AH186" t="s">
        <v>997</v>
      </c>
      <c r="AI186">
        <v>-1</v>
      </c>
      <c r="AJ186">
        <v>4</v>
      </c>
      <c r="AK186" t="s">
        <v>134</v>
      </c>
      <c r="AL186">
        <v>10</v>
      </c>
      <c r="AM186">
        <v>4</v>
      </c>
      <c r="AN186" t="s">
        <v>983</v>
      </c>
      <c r="AO186">
        <v>-3</v>
      </c>
      <c r="AP186">
        <v>4</v>
      </c>
      <c r="AQ186" t="s">
        <v>134</v>
      </c>
      <c r="AR186">
        <v>6</v>
      </c>
      <c r="AS186">
        <v>4</v>
      </c>
      <c r="AT186" t="s">
        <v>768</v>
      </c>
      <c r="AU186">
        <v>2</v>
      </c>
      <c r="AV186">
        <v>4</v>
      </c>
      <c r="AW186" t="s">
        <v>134</v>
      </c>
      <c r="AX186">
        <v>9</v>
      </c>
      <c r="AY186">
        <v>4</v>
      </c>
      <c r="AZ186" t="s">
        <v>997</v>
      </c>
      <c r="BA186">
        <v>-1</v>
      </c>
      <c r="BB186">
        <v>4</v>
      </c>
      <c r="BE186">
        <v>4</v>
      </c>
      <c r="BH186">
        <v>4</v>
      </c>
      <c r="BK186">
        <v>4</v>
      </c>
    </row>
    <row r="187" spans="1:63" x14ac:dyDescent="0.25">
      <c r="A187">
        <v>0</v>
      </c>
      <c r="B187" t="s">
        <v>9</v>
      </c>
      <c r="C187">
        <v>1</v>
      </c>
      <c r="D187">
        <v>0</v>
      </c>
      <c r="E187" t="s">
        <v>9</v>
      </c>
      <c r="F187">
        <v>1</v>
      </c>
      <c r="G187" t="s">
        <v>995</v>
      </c>
      <c r="H187">
        <v>12</v>
      </c>
      <c r="I187">
        <v>1</v>
      </c>
      <c r="J187">
        <v>0</v>
      </c>
      <c r="K187">
        <v>4</v>
      </c>
      <c r="L187">
        <v>1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1</v>
      </c>
      <c r="S187">
        <v>0</v>
      </c>
      <c r="T187" t="s">
        <v>9</v>
      </c>
      <c r="U187">
        <v>1</v>
      </c>
      <c r="V187">
        <v>0</v>
      </c>
      <c r="W187" t="s">
        <v>9</v>
      </c>
      <c r="X187">
        <v>1</v>
      </c>
      <c r="Y187">
        <v>0</v>
      </c>
      <c r="Z187" t="s">
        <v>9</v>
      </c>
      <c r="AA187">
        <v>1</v>
      </c>
      <c r="AB187">
        <v>0</v>
      </c>
      <c r="AC187">
        <v>-5</v>
      </c>
      <c r="AD187">
        <v>1</v>
      </c>
      <c r="AE187" t="s">
        <v>1012</v>
      </c>
      <c r="AF187">
        <v>-5</v>
      </c>
      <c r="AG187">
        <v>1</v>
      </c>
      <c r="AH187" t="s">
        <v>986</v>
      </c>
      <c r="AI187">
        <v>-10</v>
      </c>
      <c r="AJ187">
        <v>1</v>
      </c>
      <c r="AK187" t="s">
        <v>905</v>
      </c>
      <c r="AL187">
        <v>-12</v>
      </c>
      <c r="AM187">
        <v>1</v>
      </c>
      <c r="AN187" t="s">
        <v>971</v>
      </c>
      <c r="AO187">
        <v>2</v>
      </c>
      <c r="AP187">
        <v>1</v>
      </c>
      <c r="AQ187" t="s">
        <v>971</v>
      </c>
      <c r="AR187">
        <v>-2</v>
      </c>
      <c r="AS187">
        <v>1</v>
      </c>
      <c r="AT187" t="s">
        <v>971</v>
      </c>
      <c r="AU187">
        <v>-8</v>
      </c>
      <c r="AV187">
        <v>1</v>
      </c>
      <c r="AW187" t="s">
        <v>968</v>
      </c>
      <c r="AX187">
        <v>-9</v>
      </c>
      <c r="AY187">
        <v>1</v>
      </c>
      <c r="AZ187" t="s">
        <v>918</v>
      </c>
      <c r="BA187">
        <v>11</v>
      </c>
      <c r="BB187">
        <v>1</v>
      </c>
      <c r="BE187">
        <v>1</v>
      </c>
      <c r="BH187">
        <v>1</v>
      </c>
      <c r="BK187">
        <v>1</v>
      </c>
    </row>
    <row r="188" spans="1:63" x14ac:dyDescent="0.25">
      <c r="A188">
        <v>0</v>
      </c>
      <c r="B188" t="s">
        <v>9</v>
      </c>
      <c r="C188">
        <v>2</v>
      </c>
      <c r="D188">
        <v>0</v>
      </c>
      <c r="E188" t="s">
        <v>9</v>
      </c>
      <c r="F188">
        <v>2</v>
      </c>
      <c r="G188" t="s">
        <v>929</v>
      </c>
      <c r="H188">
        <v>12</v>
      </c>
      <c r="I188">
        <v>2</v>
      </c>
      <c r="J188" t="s">
        <v>929</v>
      </c>
      <c r="K188">
        <v>4</v>
      </c>
      <c r="L188">
        <v>2</v>
      </c>
      <c r="M188">
        <v>0</v>
      </c>
      <c r="N188">
        <v>0</v>
      </c>
      <c r="O188">
        <v>2</v>
      </c>
      <c r="P188">
        <v>0</v>
      </c>
      <c r="Q188">
        <v>0</v>
      </c>
      <c r="R188">
        <v>2</v>
      </c>
      <c r="S188">
        <v>0</v>
      </c>
      <c r="T188" t="s">
        <v>9</v>
      </c>
      <c r="U188">
        <v>2</v>
      </c>
      <c r="V188">
        <v>0</v>
      </c>
      <c r="W188" t="s">
        <v>9</v>
      </c>
      <c r="X188">
        <v>2</v>
      </c>
      <c r="Y188">
        <v>0</v>
      </c>
      <c r="Z188" t="s">
        <v>9</v>
      </c>
      <c r="AA188">
        <v>2</v>
      </c>
      <c r="AB188">
        <v>0</v>
      </c>
      <c r="AC188">
        <v>-5</v>
      </c>
      <c r="AD188">
        <v>2</v>
      </c>
      <c r="AE188">
        <v>0</v>
      </c>
      <c r="AF188">
        <v>-5</v>
      </c>
      <c r="AG188">
        <v>2</v>
      </c>
      <c r="AH188" t="s">
        <v>971</v>
      </c>
      <c r="AI188">
        <v>-10</v>
      </c>
      <c r="AJ188">
        <v>2</v>
      </c>
      <c r="AK188" t="s">
        <v>971</v>
      </c>
      <c r="AL188">
        <v>-12</v>
      </c>
      <c r="AM188">
        <v>2</v>
      </c>
      <c r="AN188" t="s">
        <v>908</v>
      </c>
      <c r="AO188">
        <v>2</v>
      </c>
      <c r="AP188">
        <v>2</v>
      </c>
      <c r="AQ188" t="s">
        <v>965</v>
      </c>
      <c r="AR188">
        <v>-2</v>
      </c>
      <c r="AS188">
        <v>2</v>
      </c>
      <c r="AT188" t="s">
        <v>992</v>
      </c>
      <c r="AU188">
        <v>-8</v>
      </c>
      <c r="AV188">
        <v>2</v>
      </c>
      <c r="AW188" t="s">
        <v>957</v>
      </c>
      <c r="AX188">
        <v>-9</v>
      </c>
      <c r="AY188">
        <v>2</v>
      </c>
      <c r="AZ188" t="s">
        <v>971</v>
      </c>
      <c r="BA188">
        <v>11</v>
      </c>
      <c r="BB188">
        <v>2</v>
      </c>
      <c r="BE188">
        <v>2</v>
      </c>
      <c r="BH188">
        <v>2</v>
      </c>
      <c r="BK188">
        <v>2</v>
      </c>
    </row>
    <row r="189" spans="1:63" x14ac:dyDescent="0.25">
      <c r="A189">
        <v>0</v>
      </c>
      <c r="B189" t="s">
        <v>9</v>
      </c>
      <c r="C189">
        <v>3</v>
      </c>
      <c r="D189">
        <v>0</v>
      </c>
      <c r="E189" t="s">
        <v>9</v>
      </c>
      <c r="F189">
        <v>3</v>
      </c>
      <c r="G189" t="s">
        <v>725</v>
      </c>
      <c r="H189">
        <v>12</v>
      </c>
      <c r="I189">
        <v>3</v>
      </c>
      <c r="J189" t="s">
        <v>252</v>
      </c>
      <c r="K189">
        <v>4</v>
      </c>
      <c r="L189">
        <v>3</v>
      </c>
      <c r="M189">
        <v>0</v>
      </c>
      <c r="N189">
        <v>0</v>
      </c>
      <c r="O189">
        <v>3</v>
      </c>
      <c r="P189">
        <v>0</v>
      </c>
      <c r="Q189">
        <v>0</v>
      </c>
      <c r="R189">
        <v>3</v>
      </c>
      <c r="S189">
        <v>0</v>
      </c>
      <c r="T189" t="s">
        <v>9</v>
      </c>
      <c r="U189">
        <v>3</v>
      </c>
      <c r="V189">
        <v>0</v>
      </c>
      <c r="W189" t="s">
        <v>9</v>
      </c>
      <c r="X189">
        <v>3</v>
      </c>
      <c r="Y189">
        <v>0</v>
      </c>
      <c r="Z189" t="s">
        <v>9</v>
      </c>
      <c r="AA189">
        <v>3</v>
      </c>
      <c r="AB189">
        <v>0</v>
      </c>
      <c r="AC189">
        <v>-5</v>
      </c>
      <c r="AD189">
        <v>3</v>
      </c>
      <c r="AE189">
        <v>0</v>
      </c>
      <c r="AF189">
        <v>-5</v>
      </c>
      <c r="AG189">
        <v>3</v>
      </c>
      <c r="AH189" t="s">
        <v>876</v>
      </c>
      <c r="AI189">
        <v>-10</v>
      </c>
      <c r="AJ189">
        <v>3</v>
      </c>
      <c r="AK189" t="s">
        <v>979</v>
      </c>
      <c r="AL189">
        <v>-12</v>
      </c>
      <c r="AM189">
        <v>3</v>
      </c>
      <c r="AN189">
        <v>0</v>
      </c>
      <c r="AO189">
        <v>2</v>
      </c>
      <c r="AP189">
        <v>3</v>
      </c>
      <c r="AQ189" t="s">
        <v>725</v>
      </c>
      <c r="AR189">
        <v>-2</v>
      </c>
      <c r="AS189">
        <v>3</v>
      </c>
      <c r="AT189">
        <v>0</v>
      </c>
      <c r="AU189">
        <v>-8</v>
      </c>
      <c r="AV189">
        <v>3</v>
      </c>
      <c r="AW189" t="s">
        <v>971</v>
      </c>
      <c r="AX189">
        <v>-9</v>
      </c>
      <c r="AY189">
        <v>3</v>
      </c>
      <c r="AZ189" t="s">
        <v>973</v>
      </c>
      <c r="BA189">
        <v>11</v>
      </c>
      <c r="BB189">
        <v>3</v>
      </c>
      <c r="BE189">
        <v>3</v>
      </c>
      <c r="BH189">
        <v>3</v>
      </c>
      <c r="BK189">
        <v>3</v>
      </c>
    </row>
    <row r="190" spans="1:63" x14ac:dyDescent="0.25">
      <c r="A190">
        <v>0</v>
      </c>
      <c r="B190">
        <v>0</v>
      </c>
      <c r="C190">
        <v>4</v>
      </c>
      <c r="D190">
        <v>0</v>
      </c>
      <c r="E190">
        <v>0</v>
      </c>
      <c r="F190">
        <v>4</v>
      </c>
      <c r="G190" t="s">
        <v>613</v>
      </c>
      <c r="H190">
        <v>12</v>
      </c>
      <c r="I190">
        <v>4</v>
      </c>
      <c r="J190" t="s">
        <v>134</v>
      </c>
      <c r="K190">
        <v>4</v>
      </c>
      <c r="L190">
        <v>4</v>
      </c>
      <c r="M190">
        <v>0</v>
      </c>
      <c r="N190">
        <v>0</v>
      </c>
      <c r="O190">
        <v>4</v>
      </c>
      <c r="P190">
        <v>0</v>
      </c>
      <c r="Q190">
        <v>0</v>
      </c>
      <c r="R190">
        <v>4</v>
      </c>
      <c r="S190">
        <v>0</v>
      </c>
      <c r="T190">
        <v>0</v>
      </c>
      <c r="U190">
        <v>4</v>
      </c>
      <c r="V190">
        <v>0</v>
      </c>
      <c r="W190">
        <v>0</v>
      </c>
      <c r="X190">
        <v>4</v>
      </c>
      <c r="Y190">
        <v>0</v>
      </c>
      <c r="Z190">
        <v>0</v>
      </c>
      <c r="AA190">
        <v>4</v>
      </c>
      <c r="AB190">
        <v>0</v>
      </c>
      <c r="AC190">
        <v>-5</v>
      </c>
      <c r="AD190">
        <v>4</v>
      </c>
      <c r="AE190" t="s">
        <v>134</v>
      </c>
      <c r="AF190">
        <v>-5</v>
      </c>
      <c r="AG190">
        <v>4</v>
      </c>
      <c r="AH190" t="s">
        <v>977</v>
      </c>
      <c r="AI190">
        <v>-10</v>
      </c>
      <c r="AJ190">
        <v>4</v>
      </c>
      <c r="AK190" t="s">
        <v>20</v>
      </c>
      <c r="AL190">
        <v>-12</v>
      </c>
      <c r="AM190">
        <v>4</v>
      </c>
      <c r="AN190" t="s">
        <v>963</v>
      </c>
      <c r="AO190">
        <v>2</v>
      </c>
      <c r="AP190">
        <v>4</v>
      </c>
      <c r="AQ190" t="s">
        <v>901</v>
      </c>
      <c r="AR190">
        <v>-2</v>
      </c>
      <c r="AS190">
        <v>4</v>
      </c>
      <c r="AT190" t="s">
        <v>973</v>
      </c>
      <c r="AU190">
        <v>-8</v>
      </c>
      <c r="AV190">
        <v>4</v>
      </c>
      <c r="AW190" t="s">
        <v>963</v>
      </c>
      <c r="AX190">
        <v>-9</v>
      </c>
      <c r="AY190">
        <v>4</v>
      </c>
      <c r="AZ190" t="s">
        <v>20</v>
      </c>
      <c r="BA190">
        <v>11</v>
      </c>
      <c r="BB190">
        <v>4</v>
      </c>
      <c r="BE190">
        <v>4</v>
      </c>
      <c r="BH190">
        <v>4</v>
      </c>
      <c r="BK190">
        <v>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9"/>
  <sheetViews>
    <sheetView topLeftCell="L1" workbookViewId="0">
      <selection activeCell="M3" sqref="M3"/>
    </sheetView>
  </sheetViews>
  <sheetFormatPr defaultRowHeight="15" x14ac:dyDescent="0.25"/>
  <cols>
    <col min="1" max="1" width="20.140625" bestFit="1" customWidth="1"/>
    <col min="3" max="3" width="10.28515625" customWidth="1"/>
    <col min="5" max="5" width="9.85546875" customWidth="1"/>
    <col min="9" max="9" width="18.85546875" bestFit="1" customWidth="1"/>
    <col min="12" max="12" width="20.140625" bestFit="1" customWidth="1"/>
    <col min="13" max="13" width="7.42578125" style="4" customWidth="1"/>
    <col min="15" max="15" width="18.85546875" bestFit="1" customWidth="1"/>
  </cols>
  <sheetData>
    <row r="1" spans="1:16" ht="30" x14ac:dyDescent="0.25">
      <c r="B1" s="39" t="s">
        <v>718</v>
      </c>
      <c r="C1" s="39" t="s">
        <v>716</v>
      </c>
      <c r="D1" s="39" t="s">
        <v>719</v>
      </c>
      <c r="E1" s="39" t="s">
        <v>741</v>
      </c>
      <c r="F1" s="39" t="s">
        <v>758</v>
      </c>
      <c r="G1" s="39"/>
      <c r="H1" s="39" t="s">
        <v>773</v>
      </c>
      <c r="J1" t="s">
        <v>716</v>
      </c>
      <c r="L1" s="1" t="s">
        <v>721</v>
      </c>
      <c r="M1" s="7" t="s">
        <v>743</v>
      </c>
      <c r="P1" t="s">
        <v>772</v>
      </c>
    </row>
    <row r="2" spans="1:16" x14ac:dyDescent="0.25">
      <c r="A2" t="s">
        <v>12</v>
      </c>
      <c r="B2">
        <v>617</v>
      </c>
      <c r="C2">
        <f t="shared" ref="C2:C36" si="0">IF(ISERROR(VLOOKUP(A2,$I$2:$J$96,2,FALSE))," ",VLOOKUP(A2,$I$2:$J$96,2,FALSE))</f>
        <v>18</v>
      </c>
      <c r="D2">
        <f t="shared" ref="D2:D65" si="1">IF(C2=" ",B2+0,B2+C2)</f>
        <v>635</v>
      </c>
      <c r="E2">
        <f t="shared" ref="E2:E65" si="2">IF(ISERROR(VLOOKUP(A2,$L$2:$M$233,2,FALSE))," ",VLOOKUP(A2,$L$2:$M$233,2,FALSE))</f>
        <v>18</v>
      </c>
      <c r="F2">
        <f t="shared" ref="F2:F65" si="3">IF(E2=" ",D2+0,D2+E2)</f>
        <v>653</v>
      </c>
      <c r="G2">
        <f t="shared" ref="G2:G65" si="4">IF(ISERROR(VLOOKUP(A2,$O$2:$P$233,2,FALSE))," ",VLOOKUP(A2,$O$2:$P$233,2,FALSE))</f>
        <v>17</v>
      </c>
      <c r="H2">
        <f t="shared" ref="H2:H65" si="5">IF(G2=" ",F2+0,F2+G2)</f>
        <v>670</v>
      </c>
      <c r="I2" s="30" t="s">
        <v>608</v>
      </c>
      <c r="J2" s="31">
        <v>16</v>
      </c>
      <c r="L2" s="1" t="s">
        <v>491</v>
      </c>
      <c r="M2" s="7">
        <v>0</v>
      </c>
      <c r="O2" s="13" t="s">
        <v>608</v>
      </c>
      <c r="P2" s="2">
        <v>16</v>
      </c>
    </row>
    <row r="3" spans="1:16" x14ac:dyDescent="0.25">
      <c r="A3" t="s">
        <v>148</v>
      </c>
      <c r="B3">
        <v>624</v>
      </c>
      <c r="C3">
        <f t="shared" si="0"/>
        <v>18</v>
      </c>
      <c r="D3">
        <f t="shared" si="1"/>
        <v>642</v>
      </c>
      <c r="E3">
        <f t="shared" si="2"/>
        <v>18</v>
      </c>
      <c r="F3">
        <f t="shared" si="3"/>
        <v>660</v>
      </c>
      <c r="G3">
        <f t="shared" si="4"/>
        <v>9</v>
      </c>
      <c r="H3">
        <f t="shared" si="5"/>
        <v>669</v>
      </c>
      <c r="I3" s="30" t="s">
        <v>8</v>
      </c>
      <c r="J3" s="31">
        <v>7</v>
      </c>
      <c r="L3" s="1" t="s">
        <v>604</v>
      </c>
      <c r="M3" s="7">
        <v>21</v>
      </c>
      <c r="O3" s="13" t="s">
        <v>8</v>
      </c>
      <c r="P3" s="2">
        <v>1</v>
      </c>
    </row>
    <row r="4" spans="1:16" x14ac:dyDescent="0.25">
      <c r="A4" t="s">
        <v>79</v>
      </c>
      <c r="B4">
        <v>506</v>
      </c>
      <c r="C4">
        <f t="shared" si="0"/>
        <v>19</v>
      </c>
      <c r="D4">
        <f t="shared" si="1"/>
        <v>525</v>
      </c>
      <c r="E4">
        <f t="shared" si="2"/>
        <v>19</v>
      </c>
      <c r="F4">
        <f t="shared" si="3"/>
        <v>544</v>
      </c>
      <c r="G4">
        <f t="shared" si="4"/>
        <v>18</v>
      </c>
      <c r="H4">
        <f t="shared" si="5"/>
        <v>562</v>
      </c>
      <c r="I4" s="30" t="s">
        <v>413</v>
      </c>
      <c r="J4" s="31">
        <v>14</v>
      </c>
      <c r="L4" s="1" t="s">
        <v>608</v>
      </c>
      <c r="M4" s="7">
        <v>14</v>
      </c>
      <c r="O4" s="13" t="s">
        <v>345</v>
      </c>
      <c r="P4" s="2">
        <v>15</v>
      </c>
    </row>
    <row r="5" spans="1:16" x14ac:dyDescent="0.25">
      <c r="A5" t="s">
        <v>100</v>
      </c>
      <c r="B5">
        <v>355</v>
      </c>
      <c r="C5">
        <f t="shared" si="0"/>
        <v>18</v>
      </c>
      <c r="D5">
        <f t="shared" si="1"/>
        <v>373</v>
      </c>
      <c r="E5">
        <f t="shared" si="2"/>
        <v>19</v>
      </c>
      <c r="F5">
        <f t="shared" si="3"/>
        <v>392</v>
      </c>
      <c r="G5">
        <f t="shared" si="4"/>
        <v>17</v>
      </c>
      <c r="H5">
        <f t="shared" si="5"/>
        <v>409</v>
      </c>
      <c r="I5" s="30" t="s">
        <v>345</v>
      </c>
      <c r="J5" s="31">
        <v>14</v>
      </c>
      <c r="L5" s="1" t="s">
        <v>8</v>
      </c>
      <c r="M5" s="7">
        <v>7</v>
      </c>
      <c r="O5" s="13" t="s">
        <v>12</v>
      </c>
      <c r="P5" s="2">
        <v>17</v>
      </c>
    </row>
    <row r="6" spans="1:16" x14ac:dyDescent="0.25">
      <c r="A6" t="s">
        <v>234</v>
      </c>
      <c r="B6">
        <v>347</v>
      </c>
      <c r="C6">
        <f t="shared" si="0"/>
        <v>10</v>
      </c>
      <c r="D6">
        <f t="shared" si="1"/>
        <v>357</v>
      </c>
      <c r="E6">
        <f t="shared" si="2"/>
        <v>20</v>
      </c>
      <c r="F6">
        <f t="shared" si="3"/>
        <v>377</v>
      </c>
      <c r="G6">
        <f t="shared" si="4"/>
        <v>16</v>
      </c>
      <c r="H6">
        <f t="shared" si="5"/>
        <v>393</v>
      </c>
      <c r="I6" s="30" t="s">
        <v>12</v>
      </c>
      <c r="J6" s="31">
        <v>18</v>
      </c>
      <c r="L6" s="1" t="s">
        <v>413</v>
      </c>
      <c r="M6" s="7">
        <v>19</v>
      </c>
      <c r="O6" s="13" t="s">
        <v>15</v>
      </c>
      <c r="P6" s="2">
        <v>17</v>
      </c>
    </row>
    <row r="7" spans="1:16" x14ac:dyDescent="0.25">
      <c r="A7" t="s">
        <v>91</v>
      </c>
      <c r="B7">
        <v>338</v>
      </c>
      <c r="C7">
        <f t="shared" si="0"/>
        <v>19</v>
      </c>
      <c r="D7">
        <f t="shared" si="1"/>
        <v>357</v>
      </c>
      <c r="E7">
        <f t="shared" si="2"/>
        <v>18</v>
      </c>
      <c r="F7">
        <f t="shared" si="3"/>
        <v>375</v>
      </c>
      <c r="G7">
        <f t="shared" si="4"/>
        <v>18</v>
      </c>
      <c r="H7">
        <f t="shared" si="5"/>
        <v>393</v>
      </c>
      <c r="I7" s="30" t="s">
        <v>15</v>
      </c>
      <c r="J7" s="31">
        <v>17</v>
      </c>
      <c r="L7" s="1" t="s">
        <v>354</v>
      </c>
      <c r="M7" s="7">
        <v>0</v>
      </c>
      <c r="O7" s="13" t="s">
        <v>18</v>
      </c>
      <c r="P7" s="2">
        <v>13</v>
      </c>
    </row>
    <row r="8" spans="1:16" x14ac:dyDescent="0.25">
      <c r="A8" t="s">
        <v>115</v>
      </c>
      <c r="B8">
        <v>326</v>
      </c>
      <c r="C8">
        <f t="shared" si="0"/>
        <v>17</v>
      </c>
      <c r="D8">
        <f t="shared" si="1"/>
        <v>343</v>
      </c>
      <c r="E8">
        <f t="shared" si="2"/>
        <v>16</v>
      </c>
      <c r="F8">
        <f t="shared" si="3"/>
        <v>359</v>
      </c>
      <c r="G8">
        <f t="shared" si="4"/>
        <v>15</v>
      </c>
      <c r="H8">
        <f t="shared" si="5"/>
        <v>374</v>
      </c>
      <c r="I8" s="30" t="s">
        <v>607</v>
      </c>
      <c r="J8" s="31">
        <v>12</v>
      </c>
      <c r="L8" s="1" t="s">
        <v>345</v>
      </c>
      <c r="M8" s="7">
        <v>19</v>
      </c>
      <c r="O8" s="13" t="s">
        <v>627</v>
      </c>
      <c r="P8" s="2">
        <v>7</v>
      </c>
    </row>
    <row r="9" spans="1:16" x14ac:dyDescent="0.25">
      <c r="A9" t="s">
        <v>8</v>
      </c>
      <c r="B9">
        <v>349</v>
      </c>
      <c r="C9">
        <f t="shared" si="0"/>
        <v>7</v>
      </c>
      <c r="D9">
        <f t="shared" si="1"/>
        <v>356</v>
      </c>
      <c r="E9">
        <f t="shared" si="2"/>
        <v>7</v>
      </c>
      <c r="F9">
        <f t="shared" si="3"/>
        <v>363</v>
      </c>
      <c r="G9">
        <f t="shared" si="4"/>
        <v>1</v>
      </c>
      <c r="H9">
        <f t="shared" si="5"/>
        <v>364</v>
      </c>
      <c r="I9" s="30" t="s">
        <v>18</v>
      </c>
      <c r="J9" s="31">
        <v>17</v>
      </c>
      <c r="L9" s="1" t="s">
        <v>456</v>
      </c>
      <c r="M9" s="7">
        <v>0</v>
      </c>
      <c r="O9" s="13" t="s">
        <v>723</v>
      </c>
      <c r="P9" s="2">
        <v>15</v>
      </c>
    </row>
    <row r="10" spans="1:16" x14ac:dyDescent="0.25">
      <c r="A10" t="s">
        <v>281</v>
      </c>
      <c r="B10">
        <v>291</v>
      </c>
      <c r="C10">
        <f t="shared" si="0"/>
        <v>10</v>
      </c>
      <c r="D10">
        <f t="shared" si="1"/>
        <v>301</v>
      </c>
      <c r="E10">
        <f t="shared" si="2"/>
        <v>16</v>
      </c>
      <c r="F10">
        <f t="shared" si="3"/>
        <v>317</v>
      </c>
      <c r="G10">
        <f t="shared" si="4"/>
        <v>15</v>
      </c>
      <c r="H10">
        <f t="shared" si="5"/>
        <v>332</v>
      </c>
      <c r="I10" s="30" t="s">
        <v>627</v>
      </c>
      <c r="J10" s="31">
        <v>16</v>
      </c>
      <c r="L10" s="1" t="s">
        <v>12</v>
      </c>
      <c r="M10" s="7">
        <v>18</v>
      </c>
      <c r="O10" s="13" t="s">
        <v>696</v>
      </c>
      <c r="P10" s="2">
        <v>15</v>
      </c>
    </row>
    <row r="11" spans="1:16" x14ac:dyDescent="0.25">
      <c r="A11" t="s">
        <v>126</v>
      </c>
      <c r="B11">
        <v>263</v>
      </c>
      <c r="C11">
        <f t="shared" si="0"/>
        <v>18</v>
      </c>
      <c r="D11">
        <f t="shared" si="1"/>
        <v>281</v>
      </c>
      <c r="E11">
        <f t="shared" si="2"/>
        <v>15</v>
      </c>
      <c r="F11">
        <f t="shared" si="3"/>
        <v>296</v>
      </c>
      <c r="G11">
        <f t="shared" si="4"/>
        <v>17</v>
      </c>
      <c r="H11">
        <f t="shared" si="5"/>
        <v>313</v>
      </c>
      <c r="I11" s="30" t="s">
        <v>610</v>
      </c>
      <c r="J11" s="31">
        <v>15</v>
      </c>
      <c r="L11" s="1" t="s">
        <v>242</v>
      </c>
      <c r="M11" s="7">
        <v>0</v>
      </c>
      <c r="O11" s="13" t="s">
        <v>20</v>
      </c>
      <c r="P11" s="2">
        <v>14</v>
      </c>
    </row>
    <row r="12" spans="1:16" x14ac:dyDescent="0.25">
      <c r="A12" t="s">
        <v>31</v>
      </c>
      <c r="B12">
        <v>244</v>
      </c>
      <c r="C12">
        <f t="shared" si="0"/>
        <v>19</v>
      </c>
      <c r="D12">
        <f t="shared" si="1"/>
        <v>263</v>
      </c>
      <c r="E12">
        <f t="shared" si="2"/>
        <v>18</v>
      </c>
      <c r="F12">
        <f t="shared" si="3"/>
        <v>281</v>
      </c>
      <c r="G12">
        <f t="shared" si="4"/>
        <v>18</v>
      </c>
      <c r="H12">
        <f t="shared" si="5"/>
        <v>299</v>
      </c>
      <c r="I12" s="30" t="s">
        <v>696</v>
      </c>
      <c r="J12" s="31">
        <v>15</v>
      </c>
      <c r="L12" s="1" t="s">
        <v>258</v>
      </c>
      <c r="M12" s="7">
        <v>0</v>
      </c>
      <c r="O12" s="13" t="s">
        <v>31</v>
      </c>
      <c r="P12" s="2">
        <v>18</v>
      </c>
    </row>
    <row r="13" spans="1:16" x14ac:dyDescent="0.25">
      <c r="A13" t="s">
        <v>236</v>
      </c>
      <c r="B13">
        <v>242</v>
      </c>
      <c r="C13">
        <f t="shared" si="0"/>
        <v>18</v>
      </c>
      <c r="D13">
        <f t="shared" si="1"/>
        <v>260</v>
      </c>
      <c r="E13">
        <f t="shared" si="2"/>
        <v>18</v>
      </c>
      <c r="F13">
        <f t="shared" si="3"/>
        <v>278</v>
      </c>
      <c r="G13">
        <f t="shared" si="4"/>
        <v>21</v>
      </c>
      <c r="H13">
        <f t="shared" si="5"/>
        <v>299</v>
      </c>
      <c r="I13" s="30" t="s">
        <v>20</v>
      </c>
      <c r="J13" s="31">
        <v>15</v>
      </c>
      <c r="L13" s="1" t="s">
        <v>15</v>
      </c>
      <c r="M13" s="7">
        <v>19</v>
      </c>
      <c r="O13" s="13" t="s">
        <v>759</v>
      </c>
      <c r="P13" s="2">
        <v>10</v>
      </c>
    </row>
    <row r="14" spans="1:16" x14ac:dyDescent="0.25">
      <c r="A14" t="s">
        <v>18</v>
      </c>
      <c r="B14">
        <v>242</v>
      </c>
      <c r="C14">
        <f t="shared" si="0"/>
        <v>17</v>
      </c>
      <c r="D14">
        <f t="shared" si="1"/>
        <v>259</v>
      </c>
      <c r="E14">
        <f t="shared" si="2"/>
        <v>19</v>
      </c>
      <c r="F14">
        <f t="shared" si="3"/>
        <v>278</v>
      </c>
      <c r="G14">
        <f t="shared" si="4"/>
        <v>13</v>
      </c>
      <c r="H14">
        <f t="shared" si="5"/>
        <v>291</v>
      </c>
      <c r="I14" s="30" t="s">
        <v>31</v>
      </c>
      <c r="J14" s="31">
        <v>19</v>
      </c>
      <c r="L14" s="1" t="s">
        <v>607</v>
      </c>
      <c r="M14" s="7">
        <v>0</v>
      </c>
      <c r="O14" s="13" t="s">
        <v>725</v>
      </c>
      <c r="P14" s="2">
        <v>15</v>
      </c>
    </row>
    <row r="15" spans="1:16" x14ac:dyDescent="0.25">
      <c r="A15" t="s">
        <v>15</v>
      </c>
      <c r="B15">
        <v>237</v>
      </c>
      <c r="C15">
        <f t="shared" si="0"/>
        <v>17</v>
      </c>
      <c r="D15">
        <f t="shared" si="1"/>
        <v>254</v>
      </c>
      <c r="E15">
        <f t="shared" si="2"/>
        <v>19</v>
      </c>
      <c r="F15">
        <f t="shared" si="3"/>
        <v>273</v>
      </c>
      <c r="G15">
        <f t="shared" si="4"/>
        <v>17</v>
      </c>
      <c r="H15">
        <f t="shared" si="5"/>
        <v>290</v>
      </c>
      <c r="I15" s="30" t="s">
        <v>391</v>
      </c>
      <c r="J15" s="31">
        <v>18</v>
      </c>
      <c r="L15" s="1" t="s">
        <v>18</v>
      </c>
      <c r="M15" s="7">
        <v>19</v>
      </c>
      <c r="O15" s="13" t="s">
        <v>392</v>
      </c>
      <c r="P15" s="2">
        <v>16</v>
      </c>
    </row>
    <row r="16" spans="1:16" x14ac:dyDescent="0.25">
      <c r="A16" t="s">
        <v>145</v>
      </c>
      <c r="B16">
        <v>288</v>
      </c>
      <c r="C16" t="str">
        <f t="shared" si="0"/>
        <v xml:space="preserve"> </v>
      </c>
      <c r="D16">
        <f t="shared" si="1"/>
        <v>288</v>
      </c>
      <c r="E16">
        <f t="shared" si="2"/>
        <v>0</v>
      </c>
      <c r="F16">
        <f t="shared" si="3"/>
        <v>288</v>
      </c>
      <c r="G16" t="str">
        <f t="shared" si="4"/>
        <v xml:space="preserve"> </v>
      </c>
      <c r="H16">
        <f t="shared" si="5"/>
        <v>288</v>
      </c>
      <c r="I16" s="30" t="s">
        <v>36</v>
      </c>
      <c r="J16" s="31">
        <v>11</v>
      </c>
      <c r="L16" s="1" t="s">
        <v>627</v>
      </c>
      <c r="M16" s="7">
        <v>0</v>
      </c>
      <c r="O16" s="13" t="s">
        <v>697</v>
      </c>
      <c r="P16" s="2">
        <v>16</v>
      </c>
    </row>
    <row r="17" spans="1:16" x14ac:dyDescent="0.25">
      <c r="A17" t="s">
        <v>63</v>
      </c>
      <c r="B17">
        <v>251</v>
      </c>
      <c r="C17" t="str">
        <f t="shared" si="0"/>
        <v xml:space="preserve"> </v>
      </c>
      <c r="D17">
        <f t="shared" si="1"/>
        <v>251</v>
      </c>
      <c r="E17">
        <f t="shared" si="2"/>
        <v>0</v>
      </c>
      <c r="F17">
        <f t="shared" si="3"/>
        <v>251</v>
      </c>
      <c r="G17">
        <f t="shared" si="4"/>
        <v>21</v>
      </c>
      <c r="H17">
        <f t="shared" si="5"/>
        <v>272</v>
      </c>
      <c r="I17" s="30" t="s">
        <v>392</v>
      </c>
      <c r="J17" s="31">
        <v>14</v>
      </c>
      <c r="L17" s="1" t="s">
        <v>610</v>
      </c>
      <c r="M17" s="7">
        <v>0</v>
      </c>
      <c r="O17" s="13" t="s">
        <v>42</v>
      </c>
      <c r="P17" s="2">
        <v>20</v>
      </c>
    </row>
    <row r="18" spans="1:16" x14ac:dyDescent="0.25">
      <c r="A18" t="s">
        <v>252</v>
      </c>
      <c r="B18">
        <v>215</v>
      </c>
      <c r="C18">
        <f t="shared" si="0"/>
        <v>16</v>
      </c>
      <c r="D18">
        <f t="shared" si="1"/>
        <v>231</v>
      </c>
      <c r="E18">
        <f t="shared" si="2"/>
        <v>20</v>
      </c>
      <c r="F18">
        <f t="shared" si="3"/>
        <v>251</v>
      </c>
      <c r="G18">
        <f t="shared" si="4"/>
        <v>16</v>
      </c>
      <c r="H18">
        <f t="shared" si="5"/>
        <v>267</v>
      </c>
      <c r="I18" s="30" t="s">
        <v>697</v>
      </c>
      <c r="J18" s="31">
        <v>6</v>
      </c>
      <c r="L18" s="1" t="s">
        <v>243</v>
      </c>
      <c r="M18" s="7">
        <v>0</v>
      </c>
      <c r="O18" s="13" t="s">
        <v>615</v>
      </c>
      <c r="P18" s="2">
        <v>18</v>
      </c>
    </row>
    <row r="19" spans="1:16" x14ac:dyDescent="0.25">
      <c r="A19" t="s">
        <v>71</v>
      </c>
      <c r="B19">
        <v>200</v>
      </c>
      <c r="C19">
        <f t="shared" si="0"/>
        <v>19</v>
      </c>
      <c r="D19">
        <f t="shared" si="1"/>
        <v>219</v>
      </c>
      <c r="E19">
        <f t="shared" si="2"/>
        <v>19</v>
      </c>
      <c r="F19">
        <f t="shared" si="3"/>
        <v>238</v>
      </c>
      <c r="G19">
        <f t="shared" si="4"/>
        <v>18</v>
      </c>
      <c r="H19">
        <f t="shared" si="5"/>
        <v>256</v>
      </c>
      <c r="I19" s="30" t="s">
        <v>42</v>
      </c>
      <c r="J19" s="31">
        <v>17</v>
      </c>
      <c r="L19" s="1" t="s">
        <v>723</v>
      </c>
      <c r="M19" s="7">
        <v>9</v>
      </c>
      <c r="O19" s="13" t="s">
        <v>45</v>
      </c>
      <c r="P19" s="2">
        <v>15</v>
      </c>
    </row>
    <row r="20" spans="1:16" x14ac:dyDescent="0.25">
      <c r="A20" t="s">
        <v>284</v>
      </c>
      <c r="B20">
        <v>217</v>
      </c>
      <c r="C20">
        <f t="shared" si="0"/>
        <v>18</v>
      </c>
      <c r="D20">
        <f t="shared" si="1"/>
        <v>235</v>
      </c>
      <c r="E20">
        <f t="shared" si="2"/>
        <v>0</v>
      </c>
      <c r="F20">
        <f t="shared" si="3"/>
        <v>235</v>
      </c>
      <c r="G20" t="str">
        <f t="shared" si="4"/>
        <v xml:space="preserve"> </v>
      </c>
      <c r="H20">
        <f t="shared" si="5"/>
        <v>235</v>
      </c>
      <c r="I20" s="30" t="s">
        <v>615</v>
      </c>
      <c r="J20" s="31">
        <v>17</v>
      </c>
      <c r="L20" s="1" t="s">
        <v>696</v>
      </c>
      <c r="M20" s="7">
        <v>16</v>
      </c>
      <c r="O20" s="13" t="s">
        <v>562</v>
      </c>
      <c r="P20" s="2">
        <v>12</v>
      </c>
    </row>
    <row r="21" spans="1:16" x14ac:dyDescent="0.25">
      <c r="A21" t="s">
        <v>73</v>
      </c>
      <c r="B21">
        <v>160</v>
      </c>
      <c r="C21">
        <f t="shared" si="0"/>
        <v>17</v>
      </c>
      <c r="D21">
        <f t="shared" si="1"/>
        <v>177</v>
      </c>
      <c r="E21">
        <f t="shared" si="2"/>
        <v>18</v>
      </c>
      <c r="F21">
        <f t="shared" si="3"/>
        <v>195</v>
      </c>
      <c r="G21">
        <f t="shared" si="4"/>
        <v>21</v>
      </c>
      <c r="H21">
        <f t="shared" si="5"/>
        <v>216</v>
      </c>
      <c r="I21" s="30" t="s">
        <v>45</v>
      </c>
      <c r="J21" s="31">
        <v>10</v>
      </c>
      <c r="L21" s="1" t="s">
        <v>20</v>
      </c>
      <c r="M21" s="7">
        <v>12</v>
      </c>
      <c r="O21" s="13" t="s">
        <v>393</v>
      </c>
      <c r="P21" s="2">
        <v>8</v>
      </c>
    </row>
    <row r="22" spans="1:16" x14ac:dyDescent="0.25">
      <c r="A22" t="s">
        <v>137</v>
      </c>
      <c r="B22">
        <v>147</v>
      </c>
      <c r="C22">
        <f t="shared" si="0"/>
        <v>14</v>
      </c>
      <c r="D22">
        <f t="shared" si="1"/>
        <v>161</v>
      </c>
      <c r="E22">
        <f t="shared" si="2"/>
        <v>18</v>
      </c>
      <c r="F22">
        <f t="shared" si="3"/>
        <v>179</v>
      </c>
      <c r="G22">
        <f t="shared" si="4"/>
        <v>19</v>
      </c>
      <c r="H22">
        <f t="shared" si="5"/>
        <v>198</v>
      </c>
      <c r="I22" s="30" t="s">
        <v>562</v>
      </c>
      <c r="J22" s="31">
        <v>13</v>
      </c>
      <c r="L22" s="1" t="s">
        <v>353</v>
      </c>
      <c r="M22" s="7">
        <v>0</v>
      </c>
      <c r="O22" s="13" t="s">
        <v>394</v>
      </c>
      <c r="P22" s="2">
        <v>16</v>
      </c>
    </row>
    <row r="23" spans="1:16" x14ac:dyDescent="0.25">
      <c r="A23" t="s">
        <v>142</v>
      </c>
      <c r="B23">
        <v>144</v>
      </c>
      <c r="C23">
        <f t="shared" si="0"/>
        <v>16</v>
      </c>
      <c r="D23">
        <f t="shared" si="1"/>
        <v>160</v>
      </c>
      <c r="E23">
        <f t="shared" si="2"/>
        <v>15</v>
      </c>
      <c r="F23">
        <f t="shared" si="3"/>
        <v>175</v>
      </c>
      <c r="G23">
        <f t="shared" si="4"/>
        <v>20</v>
      </c>
      <c r="H23">
        <f t="shared" si="5"/>
        <v>195</v>
      </c>
      <c r="I23" s="30" t="s">
        <v>698</v>
      </c>
      <c r="J23" s="31">
        <v>10</v>
      </c>
      <c r="L23" s="1" t="s">
        <v>23</v>
      </c>
      <c r="M23" s="7">
        <v>0</v>
      </c>
      <c r="O23" s="13" t="s">
        <v>395</v>
      </c>
      <c r="P23" s="2">
        <v>21</v>
      </c>
    </row>
    <row r="24" spans="1:16" x14ac:dyDescent="0.25">
      <c r="A24" t="s">
        <v>85</v>
      </c>
      <c r="B24">
        <v>157</v>
      </c>
      <c r="C24">
        <f t="shared" si="0"/>
        <v>15</v>
      </c>
      <c r="D24">
        <f t="shared" si="1"/>
        <v>172</v>
      </c>
      <c r="E24">
        <f t="shared" si="2"/>
        <v>17</v>
      </c>
      <c r="F24">
        <f t="shared" si="3"/>
        <v>189</v>
      </c>
      <c r="G24">
        <f t="shared" si="4"/>
        <v>2</v>
      </c>
      <c r="H24">
        <f t="shared" si="5"/>
        <v>191</v>
      </c>
      <c r="I24" s="30" t="s">
        <v>393</v>
      </c>
      <c r="J24" s="31">
        <v>11</v>
      </c>
      <c r="L24" s="1" t="s">
        <v>25</v>
      </c>
      <c r="M24" s="7">
        <v>0</v>
      </c>
      <c r="O24" s="13" t="s">
        <v>699</v>
      </c>
      <c r="P24" s="2">
        <v>6</v>
      </c>
    </row>
    <row r="25" spans="1:16" x14ac:dyDescent="0.25">
      <c r="A25" t="s">
        <v>52</v>
      </c>
      <c r="B25">
        <v>128</v>
      </c>
      <c r="C25">
        <f t="shared" si="0"/>
        <v>18</v>
      </c>
      <c r="D25">
        <f t="shared" si="1"/>
        <v>146</v>
      </c>
      <c r="E25">
        <f t="shared" si="2"/>
        <v>18</v>
      </c>
      <c r="F25">
        <f t="shared" si="3"/>
        <v>164</v>
      </c>
      <c r="G25">
        <f t="shared" si="4"/>
        <v>21</v>
      </c>
      <c r="H25">
        <f t="shared" si="5"/>
        <v>185</v>
      </c>
      <c r="I25" s="30" t="s">
        <v>394</v>
      </c>
      <c r="J25" s="31">
        <v>19</v>
      </c>
      <c r="L25" s="1" t="s">
        <v>28</v>
      </c>
      <c r="M25" s="7">
        <v>0</v>
      </c>
      <c r="O25" s="13" t="s">
        <v>740</v>
      </c>
      <c r="P25" s="2">
        <v>12</v>
      </c>
    </row>
    <row r="26" spans="1:16" x14ac:dyDescent="0.25">
      <c r="A26" t="s">
        <v>54</v>
      </c>
      <c r="B26">
        <v>124</v>
      </c>
      <c r="C26">
        <f t="shared" si="0"/>
        <v>19</v>
      </c>
      <c r="D26">
        <f t="shared" si="1"/>
        <v>143</v>
      </c>
      <c r="E26">
        <f t="shared" si="2"/>
        <v>19</v>
      </c>
      <c r="F26">
        <f t="shared" si="3"/>
        <v>162</v>
      </c>
      <c r="G26">
        <f t="shared" si="4"/>
        <v>18</v>
      </c>
      <c r="H26">
        <f t="shared" si="5"/>
        <v>180</v>
      </c>
      <c r="I26" s="30" t="s">
        <v>395</v>
      </c>
      <c r="J26" s="31">
        <v>17</v>
      </c>
      <c r="L26" s="1" t="s">
        <v>31</v>
      </c>
      <c r="M26" s="7">
        <v>18</v>
      </c>
      <c r="O26" s="13" t="s">
        <v>52</v>
      </c>
      <c r="P26" s="2">
        <v>21</v>
      </c>
    </row>
    <row r="27" spans="1:16" x14ac:dyDescent="0.25">
      <c r="A27" t="s">
        <v>97</v>
      </c>
      <c r="B27">
        <v>122</v>
      </c>
      <c r="C27">
        <f t="shared" si="0"/>
        <v>17</v>
      </c>
      <c r="D27">
        <f t="shared" si="1"/>
        <v>139</v>
      </c>
      <c r="E27">
        <f t="shared" si="2"/>
        <v>20</v>
      </c>
      <c r="F27">
        <f t="shared" si="3"/>
        <v>159</v>
      </c>
      <c r="G27">
        <f t="shared" si="4"/>
        <v>18</v>
      </c>
      <c r="H27">
        <f t="shared" si="5"/>
        <v>177</v>
      </c>
      <c r="I27" s="30" t="s">
        <v>699</v>
      </c>
      <c r="J27" s="31">
        <v>16</v>
      </c>
      <c r="L27" s="1" t="s">
        <v>34</v>
      </c>
      <c r="M27" s="7">
        <v>0</v>
      </c>
      <c r="O27" s="13" t="s">
        <v>54</v>
      </c>
      <c r="P27" s="2">
        <v>18</v>
      </c>
    </row>
    <row r="28" spans="1:16" x14ac:dyDescent="0.25">
      <c r="A28" t="s">
        <v>134</v>
      </c>
      <c r="B28">
        <v>125</v>
      </c>
      <c r="C28">
        <f t="shared" si="0"/>
        <v>17</v>
      </c>
      <c r="D28">
        <f t="shared" si="1"/>
        <v>142</v>
      </c>
      <c r="E28">
        <f t="shared" si="2"/>
        <v>17</v>
      </c>
      <c r="F28">
        <f t="shared" si="3"/>
        <v>159</v>
      </c>
      <c r="G28">
        <f t="shared" si="4"/>
        <v>15</v>
      </c>
      <c r="H28">
        <f t="shared" si="5"/>
        <v>174</v>
      </c>
      <c r="I28" s="30" t="s">
        <v>52</v>
      </c>
      <c r="J28" s="31">
        <v>18</v>
      </c>
      <c r="L28" s="1" t="s">
        <v>493</v>
      </c>
      <c r="M28" s="7">
        <v>0</v>
      </c>
      <c r="O28" s="13" t="s">
        <v>396</v>
      </c>
      <c r="P28" s="2">
        <v>20</v>
      </c>
    </row>
    <row r="29" spans="1:16" x14ac:dyDescent="0.25">
      <c r="A29" t="s">
        <v>42</v>
      </c>
      <c r="B29">
        <v>121</v>
      </c>
      <c r="C29">
        <f t="shared" si="0"/>
        <v>17</v>
      </c>
      <c r="D29">
        <f t="shared" si="1"/>
        <v>138</v>
      </c>
      <c r="E29">
        <f t="shared" si="2"/>
        <v>18</v>
      </c>
      <c r="F29">
        <f t="shared" si="3"/>
        <v>156</v>
      </c>
      <c r="G29">
        <f t="shared" si="4"/>
        <v>20</v>
      </c>
      <c r="H29">
        <f t="shared" si="5"/>
        <v>176</v>
      </c>
      <c r="I29" s="30" t="s">
        <v>54</v>
      </c>
      <c r="J29" s="31">
        <v>19</v>
      </c>
      <c r="L29" s="1" t="s">
        <v>391</v>
      </c>
      <c r="M29" s="7">
        <v>17</v>
      </c>
      <c r="O29" s="13" t="s">
        <v>60</v>
      </c>
      <c r="P29" s="2">
        <v>5</v>
      </c>
    </row>
    <row r="30" spans="1:16" x14ac:dyDescent="0.25">
      <c r="A30" t="s">
        <v>121</v>
      </c>
      <c r="B30">
        <v>167</v>
      </c>
      <c r="C30" t="str">
        <f t="shared" si="0"/>
        <v xml:space="preserve"> </v>
      </c>
      <c r="D30">
        <f t="shared" si="1"/>
        <v>167</v>
      </c>
      <c r="E30">
        <f t="shared" si="2"/>
        <v>0</v>
      </c>
      <c r="F30">
        <f t="shared" si="3"/>
        <v>167</v>
      </c>
      <c r="G30" t="str">
        <f t="shared" si="4"/>
        <v xml:space="preserve"> </v>
      </c>
      <c r="H30">
        <f t="shared" si="5"/>
        <v>167</v>
      </c>
      <c r="I30" s="30" t="s">
        <v>396</v>
      </c>
      <c r="J30" s="31">
        <v>18</v>
      </c>
      <c r="L30" s="1" t="s">
        <v>36</v>
      </c>
      <c r="M30" s="7">
        <v>17</v>
      </c>
      <c r="O30" s="13" t="s">
        <v>700</v>
      </c>
      <c r="P30" s="2">
        <v>11</v>
      </c>
    </row>
    <row r="31" spans="1:16" x14ac:dyDescent="0.25">
      <c r="A31" t="s">
        <v>413</v>
      </c>
      <c r="B31">
        <v>134</v>
      </c>
      <c r="C31">
        <f t="shared" si="0"/>
        <v>14</v>
      </c>
      <c r="D31">
        <f t="shared" si="1"/>
        <v>148</v>
      </c>
      <c r="E31">
        <f t="shared" si="2"/>
        <v>19</v>
      </c>
      <c r="F31">
        <f t="shared" si="3"/>
        <v>167</v>
      </c>
      <c r="G31" t="str">
        <f t="shared" si="4"/>
        <v xml:space="preserve"> </v>
      </c>
      <c r="H31">
        <f t="shared" si="5"/>
        <v>167</v>
      </c>
      <c r="I31" s="30" t="s">
        <v>60</v>
      </c>
      <c r="J31" s="31">
        <v>16</v>
      </c>
      <c r="L31" s="1" t="s">
        <v>244</v>
      </c>
      <c r="M31" s="7">
        <v>0</v>
      </c>
      <c r="O31" s="13" t="s">
        <v>234</v>
      </c>
      <c r="P31" s="2">
        <v>16</v>
      </c>
    </row>
    <row r="32" spans="1:16" x14ac:dyDescent="0.25">
      <c r="A32" t="s">
        <v>128</v>
      </c>
      <c r="B32">
        <v>112</v>
      </c>
      <c r="C32">
        <f t="shared" si="0"/>
        <v>19</v>
      </c>
      <c r="D32">
        <f t="shared" si="1"/>
        <v>131</v>
      </c>
      <c r="E32">
        <f t="shared" si="2"/>
        <v>19</v>
      </c>
      <c r="F32">
        <f t="shared" si="3"/>
        <v>150</v>
      </c>
      <c r="G32">
        <f t="shared" si="4"/>
        <v>17</v>
      </c>
      <c r="H32">
        <f t="shared" si="5"/>
        <v>167</v>
      </c>
      <c r="I32" s="30" t="s">
        <v>700</v>
      </c>
      <c r="J32" s="31">
        <v>13</v>
      </c>
      <c r="L32" s="1" t="s">
        <v>724</v>
      </c>
      <c r="M32" s="7">
        <v>3</v>
      </c>
      <c r="O32" s="13" t="s">
        <v>494</v>
      </c>
      <c r="P32" s="2">
        <v>16</v>
      </c>
    </row>
    <row r="33" spans="1:16" x14ac:dyDescent="0.25">
      <c r="A33" t="s">
        <v>106</v>
      </c>
      <c r="B33">
        <v>133</v>
      </c>
      <c r="C33">
        <f t="shared" si="0"/>
        <v>1</v>
      </c>
      <c r="D33">
        <f t="shared" si="1"/>
        <v>134</v>
      </c>
      <c r="E33">
        <f t="shared" si="2"/>
        <v>7</v>
      </c>
      <c r="F33">
        <f t="shared" si="3"/>
        <v>141</v>
      </c>
      <c r="G33">
        <f t="shared" si="4"/>
        <v>4</v>
      </c>
      <c r="H33">
        <f t="shared" si="5"/>
        <v>145</v>
      </c>
      <c r="I33" s="30" t="s">
        <v>602</v>
      </c>
      <c r="J33" s="31">
        <v>19</v>
      </c>
      <c r="L33" s="1" t="s">
        <v>449</v>
      </c>
      <c r="M33" s="7">
        <v>0</v>
      </c>
      <c r="O33" s="13" t="s">
        <v>613</v>
      </c>
      <c r="P33" s="2">
        <v>6</v>
      </c>
    </row>
    <row r="34" spans="1:16" x14ac:dyDescent="0.25">
      <c r="A34" t="s">
        <v>60</v>
      </c>
      <c r="B34">
        <v>119</v>
      </c>
      <c r="C34">
        <f t="shared" si="0"/>
        <v>16</v>
      </c>
      <c r="D34">
        <f t="shared" si="1"/>
        <v>135</v>
      </c>
      <c r="E34">
        <f t="shared" si="2"/>
        <v>3</v>
      </c>
      <c r="F34">
        <f t="shared" si="3"/>
        <v>138</v>
      </c>
      <c r="G34">
        <f t="shared" si="4"/>
        <v>5</v>
      </c>
      <c r="H34">
        <f t="shared" si="5"/>
        <v>143</v>
      </c>
      <c r="I34" s="30" t="s">
        <v>234</v>
      </c>
      <c r="J34" s="31">
        <v>10</v>
      </c>
      <c r="L34" s="1" t="s">
        <v>369</v>
      </c>
      <c r="M34" s="7">
        <v>0</v>
      </c>
      <c r="O34" s="13" t="s">
        <v>63</v>
      </c>
      <c r="P34" s="2">
        <v>21</v>
      </c>
    </row>
    <row r="35" spans="1:16" x14ac:dyDescent="0.25">
      <c r="A35" t="s">
        <v>25</v>
      </c>
      <c r="B35">
        <v>138</v>
      </c>
      <c r="C35" t="str">
        <f t="shared" si="0"/>
        <v xml:space="preserve"> </v>
      </c>
      <c r="D35">
        <f t="shared" si="1"/>
        <v>138</v>
      </c>
      <c r="E35">
        <f t="shared" si="2"/>
        <v>0</v>
      </c>
      <c r="F35">
        <f t="shared" si="3"/>
        <v>138</v>
      </c>
      <c r="G35" t="str">
        <f t="shared" si="4"/>
        <v xml:space="preserve"> </v>
      </c>
      <c r="H35">
        <f t="shared" si="5"/>
        <v>138</v>
      </c>
      <c r="I35" s="30" t="s">
        <v>494</v>
      </c>
      <c r="J35" s="31">
        <v>14</v>
      </c>
      <c r="L35" s="1" t="s">
        <v>725</v>
      </c>
      <c r="M35" s="7">
        <v>7</v>
      </c>
      <c r="O35" s="13" t="s">
        <v>600</v>
      </c>
      <c r="P35" s="2">
        <v>20</v>
      </c>
    </row>
    <row r="36" spans="1:16" x14ac:dyDescent="0.25">
      <c r="A36" t="s">
        <v>124</v>
      </c>
      <c r="B36">
        <v>89</v>
      </c>
      <c r="C36">
        <f t="shared" si="0"/>
        <v>17</v>
      </c>
      <c r="D36">
        <f t="shared" si="1"/>
        <v>106</v>
      </c>
      <c r="E36">
        <f t="shared" si="2"/>
        <v>16</v>
      </c>
      <c r="F36">
        <f t="shared" si="3"/>
        <v>122</v>
      </c>
      <c r="G36">
        <f t="shared" si="4"/>
        <v>14</v>
      </c>
      <c r="H36">
        <f t="shared" si="5"/>
        <v>136</v>
      </c>
      <c r="I36" s="30" t="s">
        <v>701</v>
      </c>
      <c r="J36" s="31">
        <v>1</v>
      </c>
      <c r="L36" s="1" t="s">
        <v>392</v>
      </c>
      <c r="M36" s="7">
        <v>19</v>
      </c>
      <c r="O36" s="13" t="s">
        <v>728</v>
      </c>
      <c r="P36" s="2">
        <v>15</v>
      </c>
    </row>
    <row r="37" spans="1:16" x14ac:dyDescent="0.25">
      <c r="A37" t="s">
        <v>66</v>
      </c>
      <c r="B37">
        <v>133</v>
      </c>
      <c r="D37">
        <f t="shared" si="1"/>
        <v>133</v>
      </c>
      <c r="E37">
        <f t="shared" si="2"/>
        <v>0</v>
      </c>
      <c r="F37">
        <f t="shared" si="3"/>
        <v>133</v>
      </c>
      <c r="G37" t="str">
        <f t="shared" si="4"/>
        <v xml:space="preserve"> </v>
      </c>
      <c r="H37">
        <f t="shared" si="5"/>
        <v>133</v>
      </c>
      <c r="I37" s="30" t="s">
        <v>702</v>
      </c>
      <c r="J37" s="31">
        <v>1</v>
      </c>
      <c r="L37" s="1" t="s">
        <v>697</v>
      </c>
      <c r="M37" s="7">
        <v>18</v>
      </c>
      <c r="O37" s="13" t="s">
        <v>614</v>
      </c>
      <c r="P37" s="2">
        <v>17</v>
      </c>
    </row>
    <row r="38" spans="1:16" x14ac:dyDescent="0.25">
      <c r="A38" t="s">
        <v>396</v>
      </c>
      <c r="B38">
        <v>76</v>
      </c>
      <c r="C38">
        <f>IF(ISERROR(VLOOKUP(A38,$I$2:$J$96,2,FALSE))," ",VLOOKUP(A38,$I$2:$J$96,2,FALSE))</f>
        <v>18</v>
      </c>
      <c r="D38">
        <f t="shared" si="1"/>
        <v>94</v>
      </c>
      <c r="E38">
        <f t="shared" si="2"/>
        <v>18</v>
      </c>
      <c r="F38">
        <f t="shared" si="3"/>
        <v>112</v>
      </c>
      <c r="G38">
        <f t="shared" si="4"/>
        <v>20</v>
      </c>
      <c r="H38">
        <f t="shared" si="5"/>
        <v>132</v>
      </c>
      <c r="I38" s="30" t="s">
        <v>613</v>
      </c>
      <c r="J38" s="31">
        <v>15</v>
      </c>
      <c r="L38" s="1" t="s">
        <v>42</v>
      </c>
      <c r="M38" s="7">
        <v>18</v>
      </c>
      <c r="O38" s="13" t="s">
        <v>609</v>
      </c>
      <c r="P38" s="2">
        <v>17</v>
      </c>
    </row>
    <row r="39" spans="1:16" x14ac:dyDescent="0.25">
      <c r="A39" t="s">
        <v>397</v>
      </c>
      <c r="B39">
        <v>74</v>
      </c>
      <c r="C39">
        <f>IF(ISERROR(VLOOKUP(A39,$I$2:$J$96,2,FALSE))," ",VLOOKUP(A39,$I$2:$J$96,2,FALSE))</f>
        <v>17</v>
      </c>
      <c r="D39">
        <f t="shared" si="1"/>
        <v>91</v>
      </c>
      <c r="E39">
        <f t="shared" si="2"/>
        <v>18</v>
      </c>
      <c r="F39">
        <f t="shared" si="3"/>
        <v>109</v>
      </c>
      <c r="G39">
        <f t="shared" si="4"/>
        <v>21</v>
      </c>
      <c r="H39">
        <f t="shared" si="5"/>
        <v>130</v>
      </c>
      <c r="I39" s="30" t="s">
        <v>260</v>
      </c>
      <c r="J39" s="31">
        <v>18</v>
      </c>
      <c r="L39" s="1" t="s">
        <v>259</v>
      </c>
      <c r="M39" s="7">
        <v>0</v>
      </c>
      <c r="O39" s="13" t="s">
        <v>71</v>
      </c>
      <c r="P39" s="2">
        <v>18</v>
      </c>
    </row>
    <row r="40" spans="1:16" x14ac:dyDescent="0.25">
      <c r="A40" t="s">
        <v>394</v>
      </c>
      <c r="B40">
        <v>70</v>
      </c>
      <c r="C40">
        <f>IF(ISERROR(VLOOKUP(A40,$I$2:$J$96,2,FALSE))," ",VLOOKUP(A40,$I$2:$J$96,2,FALSE))</f>
        <v>19</v>
      </c>
      <c r="D40">
        <f t="shared" si="1"/>
        <v>89</v>
      </c>
      <c r="E40">
        <f t="shared" si="2"/>
        <v>19</v>
      </c>
      <c r="F40">
        <f t="shared" si="3"/>
        <v>108</v>
      </c>
      <c r="G40">
        <f t="shared" si="4"/>
        <v>16</v>
      </c>
      <c r="H40">
        <f t="shared" si="5"/>
        <v>124</v>
      </c>
      <c r="I40" s="30" t="s">
        <v>600</v>
      </c>
      <c r="J40" s="31">
        <v>18</v>
      </c>
      <c r="L40" s="1" t="s">
        <v>615</v>
      </c>
      <c r="M40" s="7">
        <v>20</v>
      </c>
      <c r="O40" s="13" t="s">
        <v>73</v>
      </c>
      <c r="P40" s="2">
        <v>21</v>
      </c>
    </row>
    <row r="41" spans="1:16" x14ac:dyDescent="0.25">
      <c r="A41" t="s">
        <v>345</v>
      </c>
      <c r="B41">
        <v>75</v>
      </c>
      <c r="C41">
        <f>IF(ISERROR(VLOOKUP(A41,$I$2:$J$96,2,FALSE))," ",VLOOKUP(A41,$I$2:$J$96,2,FALSE))</f>
        <v>14</v>
      </c>
      <c r="D41">
        <f t="shared" si="1"/>
        <v>89</v>
      </c>
      <c r="E41">
        <f t="shared" si="2"/>
        <v>19</v>
      </c>
      <c r="F41">
        <f t="shared" si="3"/>
        <v>108</v>
      </c>
      <c r="G41">
        <f t="shared" si="4"/>
        <v>15</v>
      </c>
      <c r="H41">
        <f t="shared" si="5"/>
        <v>123</v>
      </c>
      <c r="I41" s="30" t="s">
        <v>703</v>
      </c>
      <c r="J41" s="31">
        <v>12</v>
      </c>
      <c r="L41" s="1" t="s">
        <v>45</v>
      </c>
      <c r="M41" s="7">
        <v>16</v>
      </c>
      <c r="O41" s="13" t="s">
        <v>157</v>
      </c>
      <c r="P41" s="2">
        <v>14</v>
      </c>
    </row>
    <row r="42" spans="1:16" x14ac:dyDescent="0.25">
      <c r="A42" t="s">
        <v>69</v>
      </c>
      <c r="B42">
        <v>121</v>
      </c>
      <c r="D42">
        <f t="shared" si="1"/>
        <v>121</v>
      </c>
      <c r="E42">
        <f t="shared" si="2"/>
        <v>0</v>
      </c>
      <c r="F42">
        <f t="shared" si="3"/>
        <v>121</v>
      </c>
      <c r="G42" t="str">
        <f t="shared" si="4"/>
        <v xml:space="preserve"> </v>
      </c>
      <c r="H42">
        <f t="shared" si="5"/>
        <v>121</v>
      </c>
      <c r="I42" s="30" t="s">
        <v>614</v>
      </c>
      <c r="J42" s="31">
        <v>10</v>
      </c>
      <c r="L42" s="1" t="s">
        <v>562</v>
      </c>
      <c r="M42" s="7">
        <v>13</v>
      </c>
      <c r="O42" s="13" t="s">
        <v>503</v>
      </c>
      <c r="P42" s="2">
        <v>17</v>
      </c>
    </row>
    <row r="43" spans="1:16" x14ac:dyDescent="0.25">
      <c r="A43" t="s">
        <v>255</v>
      </c>
      <c r="B43">
        <v>61</v>
      </c>
      <c r="C43">
        <f>IF(ISERROR(VLOOKUP(A43,$I$2:$J$96,2,FALSE))," ",VLOOKUP(A43,$I$2:$J$96,2,FALSE))</f>
        <v>19</v>
      </c>
      <c r="D43">
        <f t="shared" si="1"/>
        <v>80</v>
      </c>
      <c r="E43">
        <f t="shared" si="2"/>
        <v>18</v>
      </c>
      <c r="F43">
        <f t="shared" si="3"/>
        <v>98</v>
      </c>
      <c r="G43">
        <f t="shared" si="4"/>
        <v>21</v>
      </c>
      <c r="H43">
        <f t="shared" si="5"/>
        <v>119</v>
      </c>
      <c r="I43" s="30" t="s">
        <v>609</v>
      </c>
      <c r="J43" s="31">
        <v>17</v>
      </c>
      <c r="L43" s="1" t="s">
        <v>698</v>
      </c>
      <c r="M43" s="7">
        <v>0</v>
      </c>
      <c r="O43" s="13" t="s">
        <v>154</v>
      </c>
      <c r="P43" s="2">
        <v>16</v>
      </c>
    </row>
    <row r="44" spans="1:16" x14ac:dyDescent="0.25">
      <c r="A44" t="s">
        <v>103</v>
      </c>
      <c r="B44">
        <v>97</v>
      </c>
      <c r="C44">
        <f>IF(ISERROR(VLOOKUP(A44,$I$2:$J$96,2,FALSE))," ",VLOOKUP(A44,$I$2:$J$96,2,FALSE))</f>
        <v>17</v>
      </c>
      <c r="D44">
        <f t="shared" si="1"/>
        <v>114</v>
      </c>
      <c r="E44">
        <f t="shared" si="2"/>
        <v>0</v>
      </c>
      <c r="F44">
        <f t="shared" si="3"/>
        <v>114</v>
      </c>
      <c r="G44" t="str">
        <f t="shared" si="4"/>
        <v xml:space="preserve"> </v>
      </c>
      <c r="H44">
        <f t="shared" si="5"/>
        <v>114</v>
      </c>
      <c r="I44" s="30" t="s">
        <v>71</v>
      </c>
      <c r="J44" s="31">
        <v>19</v>
      </c>
      <c r="L44" s="1" t="s">
        <v>47</v>
      </c>
      <c r="M44" s="7">
        <v>1</v>
      </c>
      <c r="O44" s="13" t="s">
        <v>79</v>
      </c>
      <c r="P44" s="2">
        <v>18</v>
      </c>
    </row>
    <row r="45" spans="1:16" x14ac:dyDescent="0.25">
      <c r="A45" t="s">
        <v>391</v>
      </c>
      <c r="B45">
        <v>77</v>
      </c>
      <c r="C45">
        <f>IF(ISERROR(VLOOKUP(A45,$I$2:$J$96,2,FALSE))," ",VLOOKUP(A45,$I$2:$J$96,2,FALSE))</f>
        <v>18</v>
      </c>
      <c r="D45">
        <f t="shared" si="1"/>
        <v>95</v>
      </c>
      <c r="E45">
        <f t="shared" si="2"/>
        <v>17</v>
      </c>
      <c r="F45">
        <f t="shared" si="3"/>
        <v>112</v>
      </c>
      <c r="G45" t="str">
        <f t="shared" si="4"/>
        <v xml:space="preserve"> </v>
      </c>
      <c r="H45">
        <f t="shared" si="5"/>
        <v>112</v>
      </c>
      <c r="I45" s="30" t="s">
        <v>73</v>
      </c>
      <c r="J45" s="31">
        <v>17</v>
      </c>
      <c r="L45" s="1" t="s">
        <v>49</v>
      </c>
      <c r="M45" s="7">
        <v>0</v>
      </c>
      <c r="O45" s="13" t="s">
        <v>397</v>
      </c>
      <c r="P45" s="2">
        <v>21</v>
      </c>
    </row>
    <row r="46" spans="1:16" x14ac:dyDescent="0.25">
      <c r="A46" t="s">
        <v>150</v>
      </c>
      <c r="B46">
        <v>74</v>
      </c>
      <c r="D46">
        <f t="shared" si="1"/>
        <v>74</v>
      </c>
      <c r="E46">
        <f t="shared" si="2"/>
        <v>16</v>
      </c>
      <c r="F46">
        <f t="shared" si="3"/>
        <v>90</v>
      </c>
      <c r="G46">
        <f t="shared" si="4"/>
        <v>17</v>
      </c>
      <c r="H46">
        <f t="shared" si="5"/>
        <v>107</v>
      </c>
      <c r="I46" s="30" t="s">
        <v>704</v>
      </c>
      <c r="J46" s="31">
        <v>4</v>
      </c>
      <c r="L46" s="1" t="s">
        <v>393</v>
      </c>
      <c r="M46" s="7">
        <v>14</v>
      </c>
      <c r="O46" s="13" t="s">
        <v>760</v>
      </c>
      <c r="P46" s="2">
        <v>19</v>
      </c>
    </row>
    <row r="47" spans="1:16" x14ac:dyDescent="0.25">
      <c r="A47" t="s">
        <v>94</v>
      </c>
      <c r="B47">
        <v>106</v>
      </c>
      <c r="C47" t="str">
        <f>IF(ISERROR(VLOOKUP(A47,$I$2:$J$96,2,FALSE))," ",VLOOKUP(A47,$I$2:$J$96,2,FALSE))</f>
        <v xml:space="preserve"> </v>
      </c>
      <c r="D47">
        <f t="shared" si="1"/>
        <v>106</v>
      </c>
      <c r="E47">
        <f t="shared" si="2"/>
        <v>0</v>
      </c>
      <c r="F47">
        <f t="shared" si="3"/>
        <v>106</v>
      </c>
      <c r="G47" t="str">
        <f t="shared" si="4"/>
        <v xml:space="preserve"> </v>
      </c>
      <c r="H47">
        <f t="shared" si="5"/>
        <v>106</v>
      </c>
      <c r="I47" s="30" t="s">
        <v>157</v>
      </c>
      <c r="J47" s="31">
        <v>16</v>
      </c>
      <c r="L47" s="1" t="s">
        <v>394</v>
      </c>
      <c r="M47" s="7">
        <v>19</v>
      </c>
      <c r="O47" s="13" t="s">
        <v>731</v>
      </c>
      <c r="P47" s="2">
        <v>3</v>
      </c>
    </row>
    <row r="48" spans="1:16" x14ac:dyDescent="0.25">
      <c r="A48" t="s">
        <v>36</v>
      </c>
      <c r="B48">
        <v>78</v>
      </c>
      <c r="C48">
        <f>IF(ISERROR(VLOOKUP(A48,$I$2:$J$96,2,FALSE))," ",VLOOKUP(A48,$I$2:$J$96,2,FALSE))</f>
        <v>11</v>
      </c>
      <c r="D48">
        <f t="shared" si="1"/>
        <v>89</v>
      </c>
      <c r="E48">
        <f t="shared" si="2"/>
        <v>17</v>
      </c>
      <c r="F48">
        <f t="shared" si="3"/>
        <v>106</v>
      </c>
      <c r="G48" t="str">
        <f t="shared" si="4"/>
        <v xml:space="preserve"> </v>
      </c>
      <c r="H48">
        <f t="shared" si="5"/>
        <v>106</v>
      </c>
      <c r="I48" s="30" t="s">
        <v>154</v>
      </c>
      <c r="J48" s="31">
        <v>1</v>
      </c>
      <c r="L48" s="1" t="s">
        <v>395</v>
      </c>
      <c r="M48" s="7">
        <v>1</v>
      </c>
      <c r="O48" s="13" t="s">
        <v>761</v>
      </c>
      <c r="P48" s="2">
        <v>20</v>
      </c>
    </row>
    <row r="49" spans="1:16" x14ac:dyDescent="0.25">
      <c r="A49" t="s">
        <v>20</v>
      </c>
      <c r="B49">
        <v>65</v>
      </c>
      <c r="C49">
        <f>IF(ISERROR(VLOOKUP(A49,$I$2:$J$96,2,FALSE))," ",VLOOKUP(A49,$I$2:$J$96,2,FALSE))</f>
        <v>15</v>
      </c>
      <c r="D49">
        <f t="shared" si="1"/>
        <v>80</v>
      </c>
      <c r="E49">
        <f t="shared" si="2"/>
        <v>12</v>
      </c>
      <c r="F49">
        <f t="shared" si="3"/>
        <v>92</v>
      </c>
      <c r="G49">
        <f t="shared" si="4"/>
        <v>14</v>
      </c>
      <c r="H49">
        <f t="shared" si="5"/>
        <v>106</v>
      </c>
      <c r="I49" s="30" t="s">
        <v>705</v>
      </c>
      <c r="J49" s="31">
        <v>7</v>
      </c>
      <c r="L49" s="1" t="s">
        <v>699</v>
      </c>
      <c r="M49" s="7">
        <v>16</v>
      </c>
      <c r="O49" s="13" t="s">
        <v>762</v>
      </c>
      <c r="P49" s="2">
        <v>16</v>
      </c>
    </row>
    <row r="50" spans="1:16" x14ac:dyDescent="0.25">
      <c r="A50" t="s">
        <v>239</v>
      </c>
      <c r="B50">
        <v>102</v>
      </c>
      <c r="C50" t="str">
        <f>IF(ISERROR(VLOOKUP(A50,$I$2:$J$96,2,FALSE))," ",VLOOKUP(A50,$I$2:$J$96,2,FALSE))</f>
        <v xml:space="preserve"> </v>
      </c>
      <c r="D50">
        <f t="shared" si="1"/>
        <v>102</v>
      </c>
      <c r="E50">
        <f t="shared" si="2"/>
        <v>0</v>
      </c>
      <c r="F50">
        <f t="shared" si="3"/>
        <v>102</v>
      </c>
      <c r="G50" t="str">
        <f t="shared" si="4"/>
        <v xml:space="preserve"> </v>
      </c>
      <c r="H50">
        <f t="shared" si="5"/>
        <v>102</v>
      </c>
      <c r="I50" s="30" t="s">
        <v>706</v>
      </c>
      <c r="J50" s="31">
        <v>2</v>
      </c>
      <c r="L50" s="1" t="s">
        <v>464</v>
      </c>
      <c r="M50" s="7">
        <v>0</v>
      </c>
      <c r="O50" s="13" t="s">
        <v>732</v>
      </c>
      <c r="P50" s="2">
        <v>19</v>
      </c>
    </row>
    <row r="51" spans="1:16" x14ac:dyDescent="0.25">
      <c r="A51" t="s">
        <v>235</v>
      </c>
      <c r="B51">
        <v>102</v>
      </c>
      <c r="D51">
        <f t="shared" si="1"/>
        <v>102</v>
      </c>
      <c r="E51">
        <f t="shared" si="2"/>
        <v>0</v>
      </c>
      <c r="F51">
        <f t="shared" si="3"/>
        <v>102</v>
      </c>
      <c r="G51" t="str">
        <f t="shared" si="4"/>
        <v xml:space="preserve"> </v>
      </c>
      <c r="H51">
        <f t="shared" si="5"/>
        <v>102</v>
      </c>
      <c r="I51" s="30" t="s">
        <v>79</v>
      </c>
      <c r="J51" s="31">
        <v>19</v>
      </c>
      <c r="L51" s="1" t="s">
        <v>740</v>
      </c>
      <c r="M51" s="7">
        <v>0</v>
      </c>
      <c r="O51" s="13" t="s">
        <v>398</v>
      </c>
      <c r="P51" s="2">
        <v>8</v>
      </c>
    </row>
    <row r="52" spans="1:16" x14ac:dyDescent="0.25">
      <c r="A52" t="s">
        <v>402</v>
      </c>
      <c r="B52">
        <v>53</v>
      </c>
      <c r="C52">
        <f t="shared" ref="C52:C61" si="6">IF(ISERROR(VLOOKUP(A52,$I$2:$J$96,2,FALSE))," ",VLOOKUP(A52,$I$2:$J$96,2,FALSE))</f>
        <v>17</v>
      </c>
      <c r="D52">
        <f t="shared" si="1"/>
        <v>70</v>
      </c>
      <c r="E52">
        <f t="shared" si="2"/>
        <v>16</v>
      </c>
      <c r="F52">
        <f t="shared" si="3"/>
        <v>86</v>
      </c>
      <c r="G52">
        <f t="shared" si="4"/>
        <v>16</v>
      </c>
      <c r="H52">
        <f t="shared" si="5"/>
        <v>102</v>
      </c>
      <c r="I52" s="30" t="s">
        <v>397</v>
      </c>
      <c r="J52" s="31">
        <v>17</v>
      </c>
      <c r="L52" s="1" t="s">
        <v>601</v>
      </c>
      <c r="M52" s="7">
        <v>0</v>
      </c>
      <c r="O52" s="13" t="s">
        <v>85</v>
      </c>
      <c r="P52" s="2">
        <v>2</v>
      </c>
    </row>
    <row r="53" spans="1:16" x14ac:dyDescent="0.25">
      <c r="A53" t="s">
        <v>154</v>
      </c>
      <c r="B53">
        <v>84</v>
      </c>
      <c r="C53">
        <f t="shared" si="6"/>
        <v>1</v>
      </c>
      <c r="D53">
        <f t="shared" si="1"/>
        <v>85</v>
      </c>
      <c r="E53">
        <f t="shared" si="2"/>
        <v>0</v>
      </c>
      <c r="F53">
        <f t="shared" si="3"/>
        <v>85</v>
      </c>
      <c r="G53">
        <f t="shared" si="4"/>
        <v>16</v>
      </c>
      <c r="H53">
        <f t="shared" si="5"/>
        <v>101</v>
      </c>
      <c r="I53" s="30" t="s">
        <v>603</v>
      </c>
      <c r="J53" s="31">
        <v>2</v>
      </c>
      <c r="L53" s="1" t="s">
        <v>52</v>
      </c>
      <c r="M53" s="7">
        <v>18</v>
      </c>
      <c r="O53" s="13" t="s">
        <v>757</v>
      </c>
      <c r="P53" s="2">
        <v>7</v>
      </c>
    </row>
    <row r="54" spans="1:16" x14ac:dyDescent="0.25">
      <c r="A54" t="s">
        <v>157</v>
      </c>
      <c r="B54">
        <v>56</v>
      </c>
      <c r="C54">
        <f t="shared" si="6"/>
        <v>16</v>
      </c>
      <c r="D54">
        <f t="shared" si="1"/>
        <v>72</v>
      </c>
      <c r="E54">
        <f t="shared" si="2"/>
        <v>15</v>
      </c>
      <c r="F54">
        <f t="shared" si="3"/>
        <v>87</v>
      </c>
      <c r="G54">
        <f t="shared" si="4"/>
        <v>14</v>
      </c>
      <c r="H54">
        <f t="shared" si="5"/>
        <v>101</v>
      </c>
      <c r="I54" s="30" t="s">
        <v>707</v>
      </c>
      <c r="J54" s="31">
        <v>17</v>
      </c>
      <c r="L54" s="1" t="s">
        <v>54</v>
      </c>
      <c r="M54" s="7">
        <v>19</v>
      </c>
      <c r="O54" s="13" t="s">
        <v>497</v>
      </c>
      <c r="P54" s="2">
        <v>18</v>
      </c>
    </row>
    <row r="55" spans="1:16" x14ac:dyDescent="0.25">
      <c r="A55" t="s">
        <v>494</v>
      </c>
      <c r="B55">
        <v>51</v>
      </c>
      <c r="C55">
        <f t="shared" si="6"/>
        <v>14</v>
      </c>
      <c r="D55">
        <f t="shared" si="1"/>
        <v>65</v>
      </c>
      <c r="E55">
        <f t="shared" si="2"/>
        <v>19</v>
      </c>
      <c r="F55">
        <f t="shared" si="3"/>
        <v>84</v>
      </c>
      <c r="G55">
        <f t="shared" si="4"/>
        <v>16</v>
      </c>
      <c r="H55">
        <f t="shared" si="5"/>
        <v>100</v>
      </c>
      <c r="I55" s="30" t="s">
        <v>398</v>
      </c>
      <c r="J55" s="31">
        <v>3</v>
      </c>
      <c r="L55" s="1" t="s">
        <v>396</v>
      </c>
      <c r="M55" s="7">
        <v>18</v>
      </c>
      <c r="O55" s="13" t="s">
        <v>606</v>
      </c>
      <c r="P55" s="2">
        <v>17</v>
      </c>
    </row>
    <row r="56" spans="1:16" x14ac:dyDescent="0.25">
      <c r="A56" t="s">
        <v>136</v>
      </c>
      <c r="B56">
        <v>99</v>
      </c>
      <c r="C56" t="str">
        <f t="shared" si="6"/>
        <v xml:space="preserve"> </v>
      </c>
      <c r="D56">
        <f t="shared" si="1"/>
        <v>99</v>
      </c>
      <c r="E56">
        <f t="shared" si="2"/>
        <v>0</v>
      </c>
      <c r="F56">
        <f t="shared" si="3"/>
        <v>99</v>
      </c>
      <c r="G56" t="str">
        <f t="shared" si="4"/>
        <v xml:space="preserve"> </v>
      </c>
      <c r="H56">
        <f t="shared" si="5"/>
        <v>99</v>
      </c>
      <c r="I56" s="30" t="s">
        <v>85</v>
      </c>
      <c r="J56" s="31">
        <v>15</v>
      </c>
      <c r="L56" s="1" t="s">
        <v>245</v>
      </c>
      <c r="M56" s="7">
        <v>0</v>
      </c>
      <c r="O56" s="13" t="s">
        <v>91</v>
      </c>
      <c r="P56" s="2">
        <v>18</v>
      </c>
    </row>
    <row r="57" spans="1:16" x14ac:dyDescent="0.25">
      <c r="A57" t="s">
        <v>395</v>
      </c>
      <c r="B57">
        <v>63</v>
      </c>
      <c r="C57">
        <f t="shared" si="6"/>
        <v>17</v>
      </c>
      <c r="D57">
        <f t="shared" si="1"/>
        <v>80</v>
      </c>
      <c r="E57">
        <f t="shared" si="2"/>
        <v>1</v>
      </c>
      <c r="F57">
        <f t="shared" si="3"/>
        <v>81</v>
      </c>
      <c r="G57">
        <f t="shared" si="4"/>
        <v>21</v>
      </c>
      <c r="H57">
        <f t="shared" si="5"/>
        <v>102</v>
      </c>
      <c r="I57" s="30" t="s">
        <v>497</v>
      </c>
      <c r="J57" s="31">
        <v>17</v>
      </c>
      <c r="L57" s="1" t="s">
        <v>265</v>
      </c>
      <c r="M57" s="7">
        <v>0</v>
      </c>
      <c r="O57" s="13" t="s">
        <v>559</v>
      </c>
      <c r="P57" s="2">
        <v>17</v>
      </c>
    </row>
    <row r="58" spans="1:16" x14ac:dyDescent="0.25">
      <c r="A58" t="s">
        <v>559</v>
      </c>
      <c r="B58">
        <v>40</v>
      </c>
      <c r="C58">
        <f t="shared" si="6"/>
        <v>19</v>
      </c>
      <c r="D58">
        <f t="shared" si="1"/>
        <v>59</v>
      </c>
      <c r="E58">
        <f t="shared" si="2"/>
        <v>19</v>
      </c>
      <c r="F58">
        <f t="shared" si="3"/>
        <v>78</v>
      </c>
      <c r="G58">
        <f t="shared" si="4"/>
        <v>17</v>
      </c>
      <c r="H58">
        <f t="shared" si="5"/>
        <v>95</v>
      </c>
      <c r="I58" s="30" t="s">
        <v>606</v>
      </c>
      <c r="J58" s="31">
        <v>16</v>
      </c>
      <c r="L58" s="1" t="s">
        <v>57</v>
      </c>
      <c r="M58" s="7">
        <v>0</v>
      </c>
      <c r="O58" s="13" t="s">
        <v>763</v>
      </c>
      <c r="P58" s="2">
        <v>16</v>
      </c>
    </row>
    <row r="59" spans="1:16" x14ac:dyDescent="0.25">
      <c r="A59" t="s">
        <v>557</v>
      </c>
      <c r="B59">
        <v>39</v>
      </c>
      <c r="C59">
        <f t="shared" si="6"/>
        <v>17</v>
      </c>
      <c r="D59">
        <f t="shared" si="1"/>
        <v>56</v>
      </c>
      <c r="E59">
        <f t="shared" si="2"/>
        <v>18</v>
      </c>
      <c r="F59">
        <f t="shared" si="3"/>
        <v>74</v>
      </c>
      <c r="G59">
        <f t="shared" si="4"/>
        <v>21</v>
      </c>
      <c r="H59">
        <f t="shared" si="5"/>
        <v>95</v>
      </c>
      <c r="I59" s="30" t="s">
        <v>91</v>
      </c>
      <c r="J59" s="31">
        <v>19</v>
      </c>
      <c r="L59" s="1" t="s">
        <v>60</v>
      </c>
      <c r="M59" s="7">
        <v>3</v>
      </c>
      <c r="O59" s="13" t="s">
        <v>733</v>
      </c>
      <c r="P59" s="2">
        <v>15</v>
      </c>
    </row>
    <row r="60" spans="1:16" x14ac:dyDescent="0.25">
      <c r="A60" t="s">
        <v>57</v>
      </c>
      <c r="B60">
        <v>91</v>
      </c>
      <c r="C60" t="str">
        <f t="shared" si="6"/>
        <v xml:space="preserve"> </v>
      </c>
      <c r="D60">
        <f t="shared" si="1"/>
        <v>91</v>
      </c>
      <c r="E60">
        <f t="shared" si="2"/>
        <v>0</v>
      </c>
      <c r="F60">
        <f t="shared" si="3"/>
        <v>91</v>
      </c>
      <c r="G60" t="str">
        <f t="shared" si="4"/>
        <v xml:space="preserve"> </v>
      </c>
      <c r="H60">
        <f t="shared" si="5"/>
        <v>91</v>
      </c>
      <c r="I60" s="30" t="s">
        <v>559</v>
      </c>
      <c r="J60" s="31">
        <v>19</v>
      </c>
      <c r="L60" s="1" t="s">
        <v>446</v>
      </c>
      <c r="M60" s="7">
        <v>0</v>
      </c>
      <c r="O60" s="13" t="s">
        <v>734</v>
      </c>
      <c r="P60" s="2">
        <v>13</v>
      </c>
    </row>
    <row r="61" spans="1:16" x14ac:dyDescent="0.25">
      <c r="A61" t="s">
        <v>497</v>
      </c>
      <c r="B61">
        <v>36</v>
      </c>
      <c r="C61">
        <f t="shared" si="6"/>
        <v>17</v>
      </c>
      <c r="D61">
        <f t="shared" si="1"/>
        <v>53</v>
      </c>
      <c r="E61">
        <f t="shared" si="2"/>
        <v>19</v>
      </c>
      <c r="F61">
        <f t="shared" si="3"/>
        <v>72</v>
      </c>
      <c r="G61">
        <f t="shared" si="4"/>
        <v>18</v>
      </c>
      <c r="H61">
        <f t="shared" si="5"/>
        <v>90</v>
      </c>
      <c r="I61" s="30" t="s">
        <v>498</v>
      </c>
      <c r="J61" s="31">
        <v>2</v>
      </c>
      <c r="L61" s="1" t="s">
        <v>700</v>
      </c>
      <c r="M61" s="7">
        <v>16</v>
      </c>
      <c r="O61" s="13" t="s">
        <v>498</v>
      </c>
      <c r="P61" s="2">
        <v>3</v>
      </c>
    </row>
    <row r="62" spans="1:16" x14ac:dyDescent="0.25">
      <c r="A62" t="s">
        <v>34</v>
      </c>
      <c r="B62">
        <v>89</v>
      </c>
      <c r="D62">
        <f t="shared" si="1"/>
        <v>89</v>
      </c>
      <c r="E62">
        <f t="shared" si="2"/>
        <v>0</v>
      </c>
      <c r="F62">
        <f t="shared" si="3"/>
        <v>89</v>
      </c>
      <c r="G62" t="str">
        <f t="shared" si="4"/>
        <v xml:space="preserve"> </v>
      </c>
      <c r="H62">
        <f t="shared" si="5"/>
        <v>89</v>
      </c>
      <c r="I62" s="30" t="s">
        <v>708</v>
      </c>
      <c r="J62" s="31">
        <v>15</v>
      </c>
      <c r="L62" s="1" t="s">
        <v>602</v>
      </c>
      <c r="M62" s="7">
        <v>19</v>
      </c>
      <c r="O62" s="13" t="s">
        <v>764</v>
      </c>
      <c r="P62" s="2">
        <v>2</v>
      </c>
    </row>
    <row r="63" spans="1:16" x14ac:dyDescent="0.25">
      <c r="A63" t="s">
        <v>247</v>
      </c>
      <c r="B63">
        <v>88</v>
      </c>
      <c r="D63">
        <f t="shared" si="1"/>
        <v>88</v>
      </c>
      <c r="E63">
        <f t="shared" si="2"/>
        <v>0</v>
      </c>
      <c r="F63">
        <f t="shared" si="3"/>
        <v>88</v>
      </c>
      <c r="G63" t="str">
        <f t="shared" si="4"/>
        <v xml:space="preserve"> </v>
      </c>
      <c r="H63">
        <f t="shared" si="5"/>
        <v>88</v>
      </c>
      <c r="I63" s="30" t="s">
        <v>97</v>
      </c>
      <c r="J63" s="31">
        <v>17</v>
      </c>
      <c r="L63" s="1" t="s">
        <v>234</v>
      </c>
      <c r="M63" s="7">
        <v>20</v>
      </c>
      <c r="O63" s="13" t="s">
        <v>765</v>
      </c>
      <c r="P63" s="2">
        <v>2</v>
      </c>
    </row>
    <row r="64" spans="1:16" x14ac:dyDescent="0.25">
      <c r="A64" t="s">
        <v>23</v>
      </c>
      <c r="B64">
        <v>87</v>
      </c>
      <c r="D64">
        <f t="shared" si="1"/>
        <v>87</v>
      </c>
      <c r="E64">
        <f t="shared" si="2"/>
        <v>0</v>
      </c>
      <c r="F64">
        <f t="shared" si="3"/>
        <v>87</v>
      </c>
      <c r="G64" t="str">
        <f t="shared" si="4"/>
        <v xml:space="preserve"> </v>
      </c>
      <c r="H64">
        <f t="shared" si="5"/>
        <v>87</v>
      </c>
      <c r="I64" s="30" t="s">
        <v>100</v>
      </c>
      <c r="J64" s="31">
        <v>18</v>
      </c>
      <c r="L64" s="1" t="s">
        <v>494</v>
      </c>
      <c r="M64" s="7">
        <v>19</v>
      </c>
      <c r="O64" s="13" t="s">
        <v>97</v>
      </c>
      <c r="P64" s="2">
        <v>18</v>
      </c>
    </row>
    <row r="65" spans="1:16" x14ac:dyDescent="0.25">
      <c r="A65" t="s">
        <v>244</v>
      </c>
      <c r="B65">
        <v>86</v>
      </c>
      <c r="D65">
        <f t="shared" si="1"/>
        <v>86</v>
      </c>
      <c r="E65">
        <f t="shared" si="2"/>
        <v>0</v>
      </c>
      <c r="F65">
        <f t="shared" si="3"/>
        <v>86</v>
      </c>
      <c r="G65" t="str">
        <f t="shared" si="4"/>
        <v xml:space="preserve"> </v>
      </c>
      <c r="H65">
        <f t="shared" si="5"/>
        <v>86</v>
      </c>
      <c r="I65" s="30" t="s">
        <v>236</v>
      </c>
      <c r="J65" s="31">
        <v>18</v>
      </c>
      <c r="L65" s="1" t="s">
        <v>701</v>
      </c>
      <c r="M65" s="7">
        <v>1</v>
      </c>
      <c r="O65" s="13" t="s">
        <v>100</v>
      </c>
      <c r="P65" s="2">
        <v>17</v>
      </c>
    </row>
    <row r="66" spans="1:16" x14ac:dyDescent="0.25">
      <c r="A66" t="s">
        <v>88</v>
      </c>
      <c r="B66">
        <v>82</v>
      </c>
      <c r="D66">
        <f t="shared" ref="D66:D129" si="7">IF(C66=" ",B66+0,B66+C66)</f>
        <v>82</v>
      </c>
      <c r="E66">
        <f t="shared" ref="E66:E129" si="8">IF(ISERROR(VLOOKUP(A66,$L$2:$M$233,2,FALSE))," ",VLOOKUP(A66,$L$2:$M$233,2,FALSE))</f>
        <v>0</v>
      </c>
      <c r="F66">
        <f t="shared" ref="F66:F129" si="9">IF(E66=" ",D66+0,D66+E66)</f>
        <v>82</v>
      </c>
      <c r="G66" t="str">
        <f t="shared" ref="G66:G129" si="10">IF(ISERROR(VLOOKUP(A66,$O$2:$P$233,2,FALSE))," ",VLOOKUP(A66,$O$2:$P$233,2,FALSE))</f>
        <v xml:space="preserve"> </v>
      </c>
      <c r="H66">
        <f t="shared" ref="H66:H129" si="11">IF(G66=" ",F66+0,F66+G66)</f>
        <v>82</v>
      </c>
      <c r="I66" s="30" t="s">
        <v>284</v>
      </c>
      <c r="J66" s="31">
        <v>18</v>
      </c>
      <c r="L66" s="1" t="s">
        <v>702</v>
      </c>
      <c r="M66" s="7">
        <v>0</v>
      </c>
      <c r="O66" s="13" t="s">
        <v>236</v>
      </c>
      <c r="P66" s="2">
        <v>21</v>
      </c>
    </row>
    <row r="67" spans="1:16" x14ac:dyDescent="0.25">
      <c r="A67" t="s">
        <v>392</v>
      </c>
      <c r="B67">
        <v>33</v>
      </c>
      <c r="C67">
        <f t="shared" ref="C67:C72" si="12">IF(ISERROR(VLOOKUP(A67,$I$2:$J$96,2,FALSE))," ",VLOOKUP(A67,$I$2:$J$96,2,FALSE))</f>
        <v>14</v>
      </c>
      <c r="D67">
        <f t="shared" si="7"/>
        <v>47</v>
      </c>
      <c r="E67">
        <f t="shared" si="8"/>
        <v>19</v>
      </c>
      <c r="F67">
        <f t="shared" si="9"/>
        <v>66</v>
      </c>
      <c r="G67">
        <f t="shared" si="10"/>
        <v>16</v>
      </c>
      <c r="H67">
        <f t="shared" si="11"/>
        <v>82</v>
      </c>
      <c r="I67" s="30" t="s">
        <v>103</v>
      </c>
      <c r="J67" s="31">
        <v>17</v>
      </c>
      <c r="L67" s="1" t="s">
        <v>613</v>
      </c>
      <c r="M67" s="7">
        <v>18</v>
      </c>
      <c r="O67" s="13" t="s">
        <v>106</v>
      </c>
      <c r="P67" s="2">
        <v>4</v>
      </c>
    </row>
    <row r="68" spans="1:16" x14ac:dyDescent="0.25">
      <c r="A68" t="s">
        <v>553</v>
      </c>
      <c r="B68">
        <v>30</v>
      </c>
      <c r="C68">
        <f t="shared" si="12"/>
        <v>16</v>
      </c>
      <c r="D68">
        <f t="shared" si="7"/>
        <v>46</v>
      </c>
      <c r="E68">
        <f t="shared" si="8"/>
        <v>19</v>
      </c>
      <c r="F68">
        <f t="shared" si="9"/>
        <v>65</v>
      </c>
      <c r="G68">
        <f t="shared" si="10"/>
        <v>17</v>
      </c>
      <c r="H68">
        <f t="shared" si="11"/>
        <v>82</v>
      </c>
      <c r="I68" s="30" t="s">
        <v>106</v>
      </c>
      <c r="J68" s="31">
        <v>1</v>
      </c>
      <c r="L68" s="1" t="s">
        <v>63</v>
      </c>
      <c r="M68" s="7">
        <v>0</v>
      </c>
      <c r="O68" s="13" t="s">
        <v>605</v>
      </c>
      <c r="P68" s="2">
        <v>0</v>
      </c>
    </row>
    <row r="69" spans="1:16" x14ac:dyDescent="0.25">
      <c r="A69" t="s">
        <v>606</v>
      </c>
      <c r="B69">
        <v>27</v>
      </c>
      <c r="C69">
        <f t="shared" si="12"/>
        <v>16</v>
      </c>
      <c r="D69">
        <f t="shared" si="7"/>
        <v>43</v>
      </c>
      <c r="E69">
        <f t="shared" si="8"/>
        <v>20</v>
      </c>
      <c r="F69">
        <f t="shared" si="9"/>
        <v>63</v>
      </c>
      <c r="G69">
        <f t="shared" si="10"/>
        <v>17</v>
      </c>
      <c r="H69">
        <f t="shared" si="11"/>
        <v>80</v>
      </c>
      <c r="I69" s="30" t="s">
        <v>605</v>
      </c>
      <c r="J69" s="31">
        <v>15</v>
      </c>
      <c r="L69" s="1" t="s">
        <v>260</v>
      </c>
      <c r="M69" s="7">
        <v>0</v>
      </c>
      <c r="O69" s="13" t="s">
        <v>115</v>
      </c>
      <c r="P69" s="2">
        <v>15</v>
      </c>
    </row>
    <row r="70" spans="1:16" x14ac:dyDescent="0.25">
      <c r="A70" t="s">
        <v>561</v>
      </c>
      <c r="B70">
        <v>30</v>
      </c>
      <c r="C70">
        <f t="shared" si="12"/>
        <v>16</v>
      </c>
      <c r="D70">
        <f t="shared" si="7"/>
        <v>46</v>
      </c>
      <c r="E70">
        <f t="shared" si="8"/>
        <v>16</v>
      </c>
      <c r="F70">
        <f t="shared" si="9"/>
        <v>62</v>
      </c>
      <c r="G70">
        <f t="shared" si="10"/>
        <v>15</v>
      </c>
      <c r="H70">
        <f t="shared" si="11"/>
        <v>77</v>
      </c>
      <c r="I70" s="30" t="s">
        <v>115</v>
      </c>
      <c r="J70" s="31">
        <v>17</v>
      </c>
      <c r="L70" s="1" t="s">
        <v>66</v>
      </c>
      <c r="M70" s="7">
        <v>0</v>
      </c>
      <c r="O70" s="13" t="s">
        <v>557</v>
      </c>
      <c r="P70" s="2">
        <v>21</v>
      </c>
    </row>
    <row r="71" spans="1:16" x14ac:dyDescent="0.25">
      <c r="A71" t="s">
        <v>552</v>
      </c>
      <c r="B71">
        <v>57</v>
      </c>
      <c r="C71">
        <f t="shared" si="12"/>
        <v>18</v>
      </c>
      <c r="D71">
        <f t="shared" si="7"/>
        <v>75</v>
      </c>
      <c r="E71">
        <f t="shared" si="8"/>
        <v>0</v>
      </c>
      <c r="F71">
        <f t="shared" si="9"/>
        <v>75</v>
      </c>
      <c r="G71" t="str">
        <f t="shared" si="10"/>
        <v xml:space="preserve"> </v>
      </c>
      <c r="H71">
        <f t="shared" si="11"/>
        <v>75</v>
      </c>
      <c r="I71" s="30" t="s">
        <v>715</v>
      </c>
      <c r="J71" s="31">
        <v>1</v>
      </c>
      <c r="L71" s="1" t="s">
        <v>69</v>
      </c>
      <c r="M71" s="7">
        <v>0</v>
      </c>
      <c r="O71" s="13" t="s">
        <v>766</v>
      </c>
      <c r="P71" s="2">
        <v>15</v>
      </c>
    </row>
    <row r="72" spans="1:16" x14ac:dyDescent="0.25">
      <c r="A72" t="s">
        <v>393</v>
      </c>
      <c r="B72">
        <v>39</v>
      </c>
      <c r="C72">
        <f t="shared" si="12"/>
        <v>11</v>
      </c>
      <c r="D72">
        <f t="shared" si="7"/>
        <v>50</v>
      </c>
      <c r="E72">
        <f t="shared" si="8"/>
        <v>14</v>
      </c>
      <c r="F72">
        <f t="shared" si="9"/>
        <v>64</v>
      </c>
      <c r="G72">
        <f t="shared" si="10"/>
        <v>8</v>
      </c>
      <c r="H72">
        <f t="shared" si="11"/>
        <v>72</v>
      </c>
      <c r="I72" s="30" t="s">
        <v>557</v>
      </c>
      <c r="J72" s="31">
        <v>17</v>
      </c>
      <c r="L72" s="1" t="s">
        <v>495</v>
      </c>
      <c r="M72" s="7">
        <v>0</v>
      </c>
      <c r="O72" s="13" t="s">
        <v>710</v>
      </c>
      <c r="P72" s="2">
        <v>13</v>
      </c>
    </row>
    <row r="73" spans="1:16" x14ac:dyDescent="0.25">
      <c r="A73" t="s">
        <v>241</v>
      </c>
      <c r="B73">
        <v>71</v>
      </c>
      <c r="D73">
        <f t="shared" si="7"/>
        <v>71</v>
      </c>
      <c r="E73">
        <f t="shared" si="8"/>
        <v>0</v>
      </c>
      <c r="F73">
        <f t="shared" si="9"/>
        <v>71</v>
      </c>
      <c r="G73" t="str">
        <f t="shared" si="10"/>
        <v xml:space="preserve"> </v>
      </c>
      <c r="H73">
        <f t="shared" si="11"/>
        <v>71</v>
      </c>
      <c r="I73" s="30" t="s">
        <v>709</v>
      </c>
      <c r="J73" s="31">
        <v>4</v>
      </c>
      <c r="L73" s="1" t="s">
        <v>597</v>
      </c>
      <c r="M73" s="7">
        <v>0</v>
      </c>
      <c r="O73" s="13" t="s">
        <v>124</v>
      </c>
      <c r="P73" s="2">
        <v>14</v>
      </c>
    </row>
    <row r="74" spans="1:16" x14ac:dyDescent="0.25">
      <c r="A74" t="s">
        <v>615</v>
      </c>
      <c r="B74">
        <v>16</v>
      </c>
      <c r="C74">
        <f>IF(ISERROR(VLOOKUP(A74,$I$2:$J$96,2,FALSE))," ",VLOOKUP(A74,$I$2:$J$96,2,FALSE))</f>
        <v>17</v>
      </c>
      <c r="D74">
        <f t="shared" si="7"/>
        <v>33</v>
      </c>
      <c r="E74">
        <f t="shared" si="8"/>
        <v>20</v>
      </c>
      <c r="F74">
        <f t="shared" si="9"/>
        <v>53</v>
      </c>
      <c r="G74">
        <f t="shared" si="10"/>
        <v>18</v>
      </c>
      <c r="H74">
        <f t="shared" si="11"/>
        <v>71</v>
      </c>
      <c r="I74" s="30" t="s">
        <v>710</v>
      </c>
      <c r="J74" s="31">
        <v>14</v>
      </c>
      <c r="L74" s="1" t="s">
        <v>347</v>
      </c>
      <c r="M74" s="7">
        <v>0</v>
      </c>
      <c r="O74" s="13" t="s">
        <v>252</v>
      </c>
      <c r="P74" s="2">
        <v>16</v>
      </c>
    </row>
    <row r="75" spans="1:16" x14ac:dyDescent="0.25">
      <c r="A75" t="s">
        <v>600</v>
      </c>
      <c r="B75">
        <v>17</v>
      </c>
      <c r="C75">
        <f>IF(ISERROR(VLOOKUP(A75,$I$2:$J$96,2,FALSE))," ",VLOOKUP(A75,$I$2:$J$96,2,FALSE))</f>
        <v>18</v>
      </c>
      <c r="D75">
        <f t="shared" si="7"/>
        <v>35</v>
      </c>
      <c r="E75">
        <f t="shared" si="8"/>
        <v>17</v>
      </c>
      <c r="F75">
        <f t="shared" si="9"/>
        <v>52</v>
      </c>
      <c r="G75">
        <f t="shared" si="10"/>
        <v>20</v>
      </c>
      <c r="H75">
        <f t="shared" si="11"/>
        <v>72</v>
      </c>
      <c r="I75" s="30" t="s">
        <v>711</v>
      </c>
      <c r="J75" s="31">
        <v>1</v>
      </c>
      <c r="L75" s="1" t="s">
        <v>465</v>
      </c>
      <c r="M75" s="7">
        <v>0</v>
      </c>
      <c r="O75" s="13" t="s">
        <v>712</v>
      </c>
      <c r="P75" s="2">
        <v>16</v>
      </c>
    </row>
    <row r="76" spans="1:16" x14ac:dyDescent="0.25">
      <c r="A76" t="s">
        <v>259</v>
      </c>
      <c r="B76">
        <v>65</v>
      </c>
      <c r="D76">
        <f t="shared" si="7"/>
        <v>65</v>
      </c>
      <c r="E76">
        <f t="shared" si="8"/>
        <v>0</v>
      </c>
      <c r="F76">
        <f t="shared" si="9"/>
        <v>65</v>
      </c>
      <c r="G76" t="str">
        <f t="shared" si="10"/>
        <v xml:space="preserve"> </v>
      </c>
      <c r="H76">
        <f t="shared" si="11"/>
        <v>65</v>
      </c>
      <c r="I76" s="30" t="s">
        <v>124</v>
      </c>
      <c r="J76" s="31">
        <v>17</v>
      </c>
      <c r="L76" s="1" t="s">
        <v>600</v>
      </c>
      <c r="M76" s="7">
        <v>17</v>
      </c>
      <c r="O76" s="13" t="s">
        <v>126</v>
      </c>
      <c r="P76" s="2">
        <v>17</v>
      </c>
    </row>
    <row r="77" spans="1:16" x14ac:dyDescent="0.25">
      <c r="A77" t="s">
        <v>609</v>
      </c>
      <c r="B77">
        <v>14</v>
      </c>
      <c r="C77">
        <f>IF(ISERROR(VLOOKUP(A77,$I$2:$J$96,2,FALSE))," ",VLOOKUP(A77,$I$2:$J$96,2,FALSE))</f>
        <v>17</v>
      </c>
      <c r="D77">
        <f t="shared" si="7"/>
        <v>31</v>
      </c>
      <c r="E77">
        <f t="shared" si="8"/>
        <v>17</v>
      </c>
      <c r="F77">
        <f t="shared" si="9"/>
        <v>48</v>
      </c>
      <c r="G77">
        <f t="shared" si="10"/>
        <v>17</v>
      </c>
      <c r="H77">
        <f t="shared" si="11"/>
        <v>65</v>
      </c>
      <c r="I77" s="30" t="s">
        <v>252</v>
      </c>
      <c r="J77" s="31">
        <v>16</v>
      </c>
      <c r="L77" s="1" t="s">
        <v>468</v>
      </c>
      <c r="M77" s="7">
        <v>0</v>
      </c>
      <c r="O77" s="13" t="s">
        <v>128</v>
      </c>
      <c r="P77" s="2">
        <v>17</v>
      </c>
    </row>
    <row r="78" spans="1:16" x14ac:dyDescent="0.25">
      <c r="A78" t="s">
        <v>562</v>
      </c>
      <c r="B78">
        <v>24</v>
      </c>
      <c r="C78">
        <f>IF(ISERROR(VLOOKUP(A78,$I$2:$J$96,2,FALSE))," ",VLOOKUP(A78,$I$2:$J$96,2,FALSE))</f>
        <v>13</v>
      </c>
      <c r="D78">
        <f t="shared" si="7"/>
        <v>37</v>
      </c>
      <c r="E78">
        <f t="shared" si="8"/>
        <v>13</v>
      </c>
      <c r="F78">
        <f t="shared" si="9"/>
        <v>50</v>
      </c>
      <c r="G78">
        <f t="shared" si="10"/>
        <v>12</v>
      </c>
      <c r="H78">
        <f t="shared" si="11"/>
        <v>62</v>
      </c>
      <c r="I78" s="30" t="s">
        <v>712</v>
      </c>
      <c r="J78" s="31">
        <v>15</v>
      </c>
      <c r="L78" s="1" t="s">
        <v>703</v>
      </c>
      <c r="M78" s="7">
        <v>0</v>
      </c>
      <c r="O78" s="13" t="s">
        <v>553</v>
      </c>
      <c r="P78" s="2">
        <v>17</v>
      </c>
    </row>
    <row r="79" spans="1:16" x14ac:dyDescent="0.25">
      <c r="A79" t="s">
        <v>112</v>
      </c>
      <c r="B79">
        <v>61</v>
      </c>
      <c r="D79">
        <f t="shared" si="7"/>
        <v>61</v>
      </c>
      <c r="E79">
        <f t="shared" si="8"/>
        <v>0</v>
      </c>
      <c r="F79">
        <f t="shared" si="9"/>
        <v>61</v>
      </c>
      <c r="G79" t="str">
        <f t="shared" si="10"/>
        <v xml:space="preserve"> </v>
      </c>
      <c r="H79">
        <f t="shared" si="11"/>
        <v>61</v>
      </c>
      <c r="I79" s="30" t="s">
        <v>552</v>
      </c>
      <c r="J79" s="31">
        <v>18</v>
      </c>
      <c r="L79" s="1" t="s">
        <v>453</v>
      </c>
      <c r="M79" s="7">
        <v>0</v>
      </c>
      <c r="O79" s="13" t="s">
        <v>737</v>
      </c>
      <c r="P79" s="2">
        <v>1</v>
      </c>
    </row>
    <row r="80" spans="1:16" x14ac:dyDescent="0.25">
      <c r="A80" t="s">
        <v>608</v>
      </c>
      <c r="B80">
        <v>15</v>
      </c>
      <c r="C80">
        <f>IF(ISERROR(VLOOKUP(A80,$I$2:$J$96,2,FALSE))," ",VLOOKUP(A80,$I$2:$J$96,2,FALSE))</f>
        <v>16</v>
      </c>
      <c r="D80">
        <f t="shared" si="7"/>
        <v>31</v>
      </c>
      <c r="E80">
        <f t="shared" si="8"/>
        <v>14</v>
      </c>
      <c r="F80">
        <f t="shared" si="9"/>
        <v>45</v>
      </c>
      <c r="G80">
        <f t="shared" si="10"/>
        <v>16</v>
      </c>
      <c r="H80">
        <f t="shared" si="11"/>
        <v>61</v>
      </c>
      <c r="I80" s="30" t="s">
        <v>126</v>
      </c>
      <c r="J80" s="31">
        <v>18</v>
      </c>
      <c r="L80" s="1" t="s">
        <v>729</v>
      </c>
      <c r="M80" s="7">
        <v>2</v>
      </c>
      <c r="O80" s="13" t="s">
        <v>561</v>
      </c>
      <c r="P80" s="2">
        <v>15</v>
      </c>
    </row>
    <row r="81" spans="1:16" x14ac:dyDescent="0.25">
      <c r="A81" t="s">
        <v>260</v>
      </c>
      <c r="B81">
        <v>41</v>
      </c>
      <c r="C81">
        <f>IF(ISERROR(VLOOKUP(A81,$I$2:$J$96,2,FALSE))," ",VLOOKUP(A81,$I$2:$J$96,2,FALSE))</f>
        <v>18</v>
      </c>
      <c r="D81">
        <f t="shared" si="7"/>
        <v>59</v>
      </c>
      <c r="E81">
        <f t="shared" si="8"/>
        <v>0</v>
      </c>
      <c r="F81">
        <f t="shared" si="9"/>
        <v>59</v>
      </c>
      <c r="G81" t="str">
        <f t="shared" si="10"/>
        <v xml:space="preserve"> </v>
      </c>
      <c r="H81">
        <f t="shared" si="11"/>
        <v>59</v>
      </c>
      <c r="I81" s="30" t="s">
        <v>599</v>
      </c>
      <c r="J81" s="31">
        <v>17</v>
      </c>
      <c r="L81" s="1" t="s">
        <v>614</v>
      </c>
      <c r="M81" s="7">
        <v>16</v>
      </c>
      <c r="O81" s="13" t="s">
        <v>134</v>
      </c>
      <c r="P81" s="2">
        <v>15</v>
      </c>
    </row>
    <row r="82" spans="1:16" x14ac:dyDescent="0.25">
      <c r="A82" t="s">
        <v>249</v>
      </c>
      <c r="B82">
        <v>58</v>
      </c>
      <c r="D82">
        <f t="shared" si="7"/>
        <v>58</v>
      </c>
      <c r="E82">
        <f t="shared" si="8"/>
        <v>0</v>
      </c>
      <c r="F82">
        <f t="shared" si="9"/>
        <v>58</v>
      </c>
      <c r="G82" t="str">
        <f t="shared" si="10"/>
        <v xml:space="preserve"> </v>
      </c>
      <c r="H82">
        <f t="shared" si="11"/>
        <v>58</v>
      </c>
      <c r="I82" s="30" t="s">
        <v>593</v>
      </c>
      <c r="J82" s="31">
        <v>17</v>
      </c>
      <c r="L82" s="1" t="s">
        <v>609</v>
      </c>
      <c r="M82" s="7">
        <v>17</v>
      </c>
      <c r="O82" s="13" t="s">
        <v>767</v>
      </c>
      <c r="P82" s="2">
        <v>21</v>
      </c>
    </row>
    <row r="83" spans="1:16" x14ac:dyDescent="0.25">
      <c r="A83" t="s">
        <v>398</v>
      </c>
      <c r="B83">
        <v>36</v>
      </c>
      <c r="C83">
        <f>IF(ISERROR(VLOOKUP(A83,$I$2:$J$96,2,FALSE))," ",VLOOKUP(A83,$I$2:$J$96,2,FALSE))</f>
        <v>3</v>
      </c>
      <c r="D83">
        <f t="shared" si="7"/>
        <v>39</v>
      </c>
      <c r="E83">
        <f t="shared" si="8"/>
        <v>10</v>
      </c>
      <c r="F83">
        <f t="shared" si="9"/>
        <v>49</v>
      </c>
      <c r="G83">
        <f t="shared" si="10"/>
        <v>8</v>
      </c>
      <c r="H83">
        <f t="shared" si="11"/>
        <v>57</v>
      </c>
      <c r="I83" s="30" t="s">
        <v>128</v>
      </c>
      <c r="J83" s="31">
        <v>19</v>
      </c>
      <c r="L83" s="1" t="s">
        <v>71</v>
      </c>
      <c r="M83" s="7">
        <v>19</v>
      </c>
      <c r="O83" s="13" t="s">
        <v>137</v>
      </c>
      <c r="P83" s="2">
        <v>19</v>
      </c>
    </row>
    <row r="84" spans="1:16" x14ac:dyDescent="0.25">
      <c r="A84" t="s">
        <v>614</v>
      </c>
      <c r="B84">
        <v>14</v>
      </c>
      <c r="C84">
        <f>IF(ISERROR(VLOOKUP(A84,$I$2:$J$96,2,FALSE))," ",VLOOKUP(A84,$I$2:$J$96,2,FALSE))</f>
        <v>10</v>
      </c>
      <c r="D84">
        <f t="shared" si="7"/>
        <v>24</v>
      </c>
      <c r="E84">
        <f t="shared" si="8"/>
        <v>16</v>
      </c>
      <c r="F84">
        <f t="shared" si="9"/>
        <v>40</v>
      </c>
      <c r="G84">
        <f t="shared" si="10"/>
        <v>17</v>
      </c>
      <c r="H84">
        <f t="shared" si="11"/>
        <v>57</v>
      </c>
      <c r="I84" s="30" t="s">
        <v>626</v>
      </c>
      <c r="J84" s="31">
        <v>17</v>
      </c>
      <c r="L84" s="1" t="s">
        <v>73</v>
      </c>
      <c r="M84" s="7">
        <v>18</v>
      </c>
      <c r="O84" s="13" t="s">
        <v>768</v>
      </c>
      <c r="P84" s="2">
        <v>1</v>
      </c>
    </row>
    <row r="85" spans="1:16" x14ac:dyDescent="0.25">
      <c r="A85" t="s">
        <v>602</v>
      </c>
      <c r="B85">
        <v>17</v>
      </c>
      <c r="C85">
        <f>IF(ISERROR(VLOOKUP(A85,$I$2:$J$96,2,FALSE))," ",VLOOKUP(A85,$I$2:$J$96,2,FALSE))</f>
        <v>19</v>
      </c>
      <c r="D85">
        <f t="shared" si="7"/>
        <v>36</v>
      </c>
      <c r="E85">
        <f t="shared" si="8"/>
        <v>19</v>
      </c>
      <c r="F85">
        <f t="shared" si="9"/>
        <v>55</v>
      </c>
      <c r="G85" t="str">
        <f t="shared" si="10"/>
        <v xml:space="preserve"> </v>
      </c>
      <c r="H85">
        <f t="shared" si="11"/>
        <v>55</v>
      </c>
      <c r="I85" s="30" t="s">
        <v>553</v>
      </c>
      <c r="J85" s="31">
        <v>16</v>
      </c>
      <c r="L85" s="1" t="s">
        <v>496</v>
      </c>
      <c r="M85" s="7">
        <v>0</v>
      </c>
      <c r="O85" s="13" t="s">
        <v>714</v>
      </c>
      <c r="P85" s="2">
        <v>2</v>
      </c>
    </row>
    <row r="86" spans="1:16" x14ac:dyDescent="0.25">
      <c r="A86" t="s">
        <v>369</v>
      </c>
      <c r="B86">
        <v>54</v>
      </c>
      <c r="C86" t="str">
        <f>IF(ISERROR(VLOOKUP(A86,$I$2:$J$96,2,FALSE))," ",VLOOKUP(A86,$I$2:$J$96,2,FALSE))</f>
        <v xml:space="preserve"> </v>
      </c>
      <c r="D86">
        <f t="shared" si="7"/>
        <v>54</v>
      </c>
      <c r="E86">
        <f t="shared" si="8"/>
        <v>0</v>
      </c>
      <c r="F86">
        <f t="shared" si="9"/>
        <v>54</v>
      </c>
      <c r="G86" t="str">
        <f t="shared" si="10"/>
        <v xml:space="preserve"> </v>
      </c>
      <c r="H86">
        <f t="shared" si="11"/>
        <v>54</v>
      </c>
      <c r="I86" s="30" t="s">
        <v>561</v>
      </c>
      <c r="J86" s="31">
        <v>16</v>
      </c>
      <c r="L86" s="1" t="s">
        <v>157</v>
      </c>
      <c r="M86" s="7">
        <v>15</v>
      </c>
      <c r="O86" s="13" t="s">
        <v>142</v>
      </c>
      <c r="P86" s="2">
        <v>20</v>
      </c>
    </row>
    <row r="87" spans="1:16" x14ac:dyDescent="0.25">
      <c r="A87" t="s">
        <v>613</v>
      </c>
      <c r="B87">
        <v>29</v>
      </c>
      <c r="D87">
        <f t="shared" si="7"/>
        <v>29</v>
      </c>
      <c r="E87">
        <f t="shared" si="8"/>
        <v>18</v>
      </c>
      <c r="F87">
        <f t="shared" si="9"/>
        <v>47</v>
      </c>
      <c r="G87">
        <f t="shared" si="10"/>
        <v>6</v>
      </c>
      <c r="H87">
        <f t="shared" si="11"/>
        <v>53</v>
      </c>
      <c r="I87" s="30" t="s">
        <v>713</v>
      </c>
      <c r="J87" s="31">
        <v>2</v>
      </c>
      <c r="L87" s="1" t="s">
        <v>457</v>
      </c>
      <c r="M87" s="7">
        <v>0</v>
      </c>
      <c r="O87" s="13" t="s">
        <v>769</v>
      </c>
      <c r="P87" s="2">
        <v>3</v>
      </c>
    </row>
    <row r="88" spans="1:16" x14ac:dyDescent="0.25">
      <c r="A88" t="s">
        <v>258</v>
      </c>
      <c r="B88">
        <v>52</v>
      </c>
      <c r="D88">
        <f t="shared" si="7"/>
        <v>52</v>
      </c>
      <c r="E88">
        <f t="shared" si="8"/>
        <v>0</v>
      </c>
      <c r="F88">
        <f t="shared" si="9"/>
        <v>52</v>
      </c>
      <c r="G88" t="str">
        <f t="shared" si="10"/>
        <v xml:space="preserve"> </v>
      </c>
      <c r="H88">
        <f t="shared" si="11"/>
        <v>52</v>
      </c>
      <c r="I88" s="30" t="s">
        <v>134</v>
      </c>
      <c r="J88" s="31">
        <v>17</v>
      </c>
      <c r="L88" s="1" t="s">
        <v>503</v>
      </c>
      <c r="M88" s="7">
        <v>0</v>
      </c>
      <c r="O88" s="13" t="s">
        <v>770</v>
      </c>
      <c r="P88" s="2">
        <v>6</v>
      </c>
    </row>
    <row r="89" spans="1:16" x14ac:dyDescent="0.25">
      <c r="A89" t="s">
        <v>238</v>
      </c>
      <c r="B89">
        <v>51</v>
      </c>
      <c r="D89">
        <f t="shared" si="7"/>
        <v>51</v>
      </c>
      <c r="E89">
        <f t="shared" si="8"/>
        <v>0</v>
      </c>
      <c r="F89">
        <f t="shared" si="9"/>
        <v>51</v>
      </c>
      <c r="G89" t="str">
        <f t="shared" si="10"/>
        <v xml:space="preserve"> </v>
      </c>
      <c r="H89">
        <f t="shared" si="11"/>
        <v>51</v>
      </c>
      <c r="I89" s="30" t="s">
        <v>137</v>
      </c>
      <c r="J89" s="31">
        <v>14</v>
      </c>
      <c r="L89" s="1" t="s">
        <v>76</v>
      </c>
      <c r="M89" s="7">
        <v>0</v>
      </c>
      <c r="O89" s="13" t="s">
        <v>148</v>
      </c>
      <c r="P89" s="2">
        <v>9</v>
      </c>
    </row>
    <row r="90" spans="1:16" x14ac:dyDescent="0.25">
      <c r="A90" t="s">
        <v>257</v>
      </c>
      <c r="B90">
        <v>51</v>
      </c>
      <c r="D90">
        <f t="shared" si="7"/>
        <v>51</v>
      </c>
      <c r="E90">
        <f t="shared" si="8"/>
        <v>0</v>
      </c>
      <c r="F90">
        <f t="shared" si="9"/>
        <v>51</v>
      </c>
      <c r="G90" t="str">
        <f t="shared" si="10"/>
        <v xml:space="preserve"> </v>
      </c>
      <c r="H90">
        <f t="shared" si="11"/>
        <v>51</v>
      </c>
      <c r="I90" s="30" t="s">
        <v>612</v>
      </c>
      <c r="J90" s="31">
        <v>14</v>
      </c>
      <c r="L90" s="1" t="s">
        <v>235</v>
      </c>
      <c r="M90" s="7">
        <v>0</v>
      </c>
      <c r="O90" s="13" t="s">
        <v>150</v>
      </c>
      <c r="P90" s="2">
        <v>17</v>
      </c>
    </row>
    <row r="91" spans="1:16" x14ac:dyDescent="0.25">
      <c r="A91" t="s">
        <v>47</v>
      </c>
      <c r="B91">
        <v>49</v>
      </c>
      <c r="C91" t="str">
        <f>IF(ISERROR(VLOOKUP(A91,$I$2:$J$96,2,FALSE))," ",VLOOKUP(A91,$I$2:$J$96,2,FALSE))</f>
        <v xml:space="preserve"> </v>
      </c>
      <c r="D91">
        <f t="shared" si="7"/>
        <v>49</v>
      </c>
      <c r="E91">
        <f t="shared" si="8"/>
        <v>1</v>
      </c>
      <c r="F91">
        <f t="shared" si="9"/>
        <v>50</v>
      </c>
      <c r="G91" t="str">
        <f t="shared" si="10"/>
        <v xml:space="preserve"> </v>
      </c>
      <c r="H91">
        <f t="shared" si="11"/>
        <v>50</v>
      </c>
      <c r="I91" s="30" t="s">
        <v>714</v>
      </c>
      <c r="J91" s="31">
        <v>4</v>
      </c>
      <c r="L91" s="1" t="s">
        <v>154</v>
      </c>
      <c r="M91" s="7">
        <v>0</v>
      </c>
      <c r="O91" s="13" t="s">
        <v>402</v>
      </c>
      <c r="P91" s="2">
        <v>16</v>
      </c>
    </row>
    <row r="92" spans="1:16" x14ac:dyDescent="0.25">
      <c r="A92" t="s">
        <v>712</v>
      </c>
      <c r="C92">
        <v>15</v>
      </c>
      <c r="D92">
        <f t="shared" si="7"/>
        <v>15</v>
      </c>
      <c r="E92">
        <f t="shared" si="8"/>
        <v>18</v>
      </c>
      <c r="F92">
        <f t="shared" si="9"/>
        <v>33</v>
      </c>
      <c r="G92">
        <f t="shared" si="10"/>
        <v>16</v>
      </c>
      <c r="H92">
        <f t="shared" si="11"/>
        <v>49</v>
      </c>
      <c r="I92" s="30" t="s">
        <v>142</v>
      </c>
      <c r="J92" s="31">
        <v>16</v>
      </c>
      <c r="L92" s="1" t="s">
        <v>705</v>
      </c>
      <c r="M92" s="7">
        <v>0</v>
      </c>
      <c r="O92" s="13" t="s">
        <v>153</v>
      </c>
      <c r="P92" s="2">
        <v>9</v>
      </c>
    </row>
    <row r="93" spans="1:16" x14ac:dyDescent="0.25">
      <c r="A93" t="s">
        <v>139</v>
      </c>
      <c r="B93">
        <v>48</v>
      </c>
      <c r="C93" t="str">
        <f>IF(ISERROR(VLOOKUP(A93,$I$2:$J$96,2,FALSE))," ",VLOOKUP(A93,$I$2:$J$96,2,FALSE))</f>
        <v xml:space="preserve"> </v>
      </c>
      <c r="D93">
        <f t="shared" si="7"/>
        <v>48</v>
      </c>
      <c r="E93">
        <f t="shared" si="8"/>
        <v>0</v>
      </c>
      <c r="F93">
        <f t="shared" si="9"/>
        <v>48</v>
      </c>
      <c r="G93" t="str">
        <f t="shared" si="10"/>
        <v xml:space="preserve"> </v>
      </c>
      <c r="H93">
        <f t="shared" si="11"/>
        <v>48</v>
      </c>
      <c r="I93" s="30" t="s">
        <v>148</v>
      </c>
      <c r="J93" s="31">
        <v>18</v>
      </c>
      <c r="L93" s="1" t="s">
        <v>706</v>
      </c>
      <c r="M93" s="7">
        <v>0</v>
      </c>
      <c r="O93" s="13" t="s">
        <v>739</v>
      </c>
      <c r="P93" s="2">
        <v>16</v>
      </c>
    </row>
    <row r="94" spans="1:16" x14ac:dyDescent="0.25">
      <c r="A94" t="s">
        <v>49</v>
      </c>
      <c r="B94">
        <v>48</v>
      </c>
      <c r="C94" t="str">
        <f>IF(ISERROR(VLOOKUP(A94,$I$2:$J$96,2,FALSE))," ",VLOOKUP(A94,$I$2:$J$96,2,FALSE))</f>
        <v xml:space="preserve"> </v>
      </c>
      <c r="D94">
        <f t="shared" si="7"/>
        <v>48</v>
      </c>
      <c r="E94">
        <f t="shared" si="8"/>
        <v>0</v>
      </c>
      <c r="F94">
        <f t="shared" si="9"/>
        <v>48</v>
      </c>
      <c r="G94" t="str">
        <f t="shared" si="10"/>
        <v xml:space="preserve"> </v>
      </c>
      <c r="H94">
        <f t="shared" si="11"/>
        <v>48</v>
      </c>
      <c r="I94" s="30" t="s">
        <v>402</v>
      </c>
      <c r="J94" s="31">
        <v>17</v>
      </c>
      <c r="L94" s="1" t="s">
        <v>79</v>
      </c>
      <c r="M94" s="7">
        <v>19</v>
      </c>
      <c r="O94" s="13" t="s">
        <v>255</v>
      </c>
      <c r="P94" s="2">
        <v>21</v>
      </c>
    </row>
    <row r="95" spans="1:16" x14ac:dyDescent="0.25">
      <c r="A95" t="s">
        <v>28</v>
      </c>
      <c r="B95">
        <v>47</v>
      </c>
      <c r="D95">
        <f t="shared" si="7"/>
        <v>47</v>
      </c>
      <c r="E95">
        <f t="shared" si="8"/>
        <v>0</v>
      </c>
      <c r="F95">
        <f t="shared" si="9"/>
        <v>47</v>
      </c>
      <c r="G95" t="str">
        <f t="shared" si="10"/>
        <v xml:space="preserve"> </v>
      </c>
      <c r="H95">
        <f t="shared" si="11"/>
        <v>47</v>
      </c>
      <c r="I95" s="30" t="s">
        <v>403</v>
      </c>
      <c r="J95" s="31">
        <v>14</v>
      </c>
      <c r="L95" s="1" t="s">
        <v>397</v>
      </c>
      <c r="M95" s="7">
        <v>18</v>
      </c>
      <c r="O95" s="13" t="s">
        <v>771</v>
      </c>
      <c r="P95" s="2">
        <v>1</v>
      </c>
    </row>
    <row r="96" spans="1:16" x14ac:dyDescent="0.25">
      <c r="A96" t="s">
        <v>343</v>
      </c>
      <c r="B96">
        <v>46</v>
      </c>
      <c r="D96">
        <f t="shared" si="7"/>
        <v>46</v>
      </c>
      <c r="E96">
        <f t="shared" si="8"/>
        <v>0</v>
      </c>
      <c r="F96">
        <f t="shared" si="9"/>
        <v>46</v>
      </c>
      <c r="G96" t="str">
        <f t="shared" si="10"/>
        <v xml:space="preserve"> </v>
      </c>
      <c r="H96">
        <f t="shared" si="11"/>
        <v>46</v>
      </c>
      <c r="I96" s="30" t="s">
        <v>255</v>
      </c>
      <c r="J96" s="31">
        <v>19</v>
      </c>
      <c r="L96" s="1" t="s">
        <v>462</v>
      </c>
      <c r="M96" s="7">
        <v>0</v>
      </c>
    </row>
    <row r="97" spans="1:13" x14ac:dyDescent="0.25">
      <c r="A97" t="s">
        <v>248</v>
      </c>
      <c r="B97">
        <v>46</v>
      </c>
      <c r="D97">
        <f t="shared" si="7"/>
        <v>46</v>
      </c>
      <c r="E97">
        <f t="shared" si="8"/>
        <v>0</v>
      </c>
      <c r="F97">
        <f t="shared" si="9"/>
        <v>46</v>
      </c>
      <c r="G97" t="str">
        <f t="shared" si="10"/>
        <v xml:space="preserve"> </v>
      </c>
      <c r="H97">
        <f t="shared" si="11"/>
        <v>46</v>
      </c>
      <c r="L97" s="1" t="s">
        <v>343</v>
      </c>
      <c r="M97" s="7">
        <v>0</v>
      </c>
    </row>
    <row r="98" spans="1:13" x14ac:dyDescent="0.25">
      <c r="A98" t="s">
        <v>605</v>
      </c>
      <c r="B98">
        <v>16</v>
      </c>
      <c r="C98">
        <f>IF(ISERROR(VLOOKUP(A98,$I$2:$J$96,2,FALSE))," ",VLOOKUP(A98,$I$2:$J$96,2,FALSE))</f>
        <v>15</v>
      </c>
      <c r="D98">
        <f t="shared" si="7"/>
        <v>31</v>
      </c>
      <c r="E98">
        <f t="shared" si="8"/>
        <v>15</v>
      </c>
      <c r="F98">
        <f t="shared" si="9"/>
        <v>46</v>
      </c>
      <c r="G98">
        <f t="shared" si="10"/>
        <v>0</v>
      </c>
      <c r="H98">
        <f t="shared" si="11"/>
        <v>46</v>
      </c>
      <c r="L98" s="1" t="s">
        <v>82</v>
      </c>
      <c r="M98" s="7">
        <v>0</v>
      </c>
    </row>
    <row r="99" spans="1:13" x14ac:dyDescent="0.25">
      <c r="A99" t="s">
        <v>696</v>
      </c>
      <c r="C99">
        <v>15</v>
      </c>
      <c r="D99">
        <f t="shared" si="7"/>
        <v>15</v>
      </c>
      <c r="E99">
        <f t="shared" si="8"/>
        <v>16</v>
      </c>
      <c r="F99">
        <f t="shared" si="9"/>
        <v>31</v>
      </c>
      <c r="G99">
        <f t="shared" si="10"/>
        <v>15</v>
      </c>
      <c r="H99">
        <f t="shared" si="11"/>
        <v>46</v>
      </c>
      <c r="L99" s="1" t="s">
        <v>731</v>
      </c>
      <c r="M99" s="7">
        <v>2</v>
      </c>
    </row>
    <row r="100" spans="1:13" x14ac:dyDescent="0.25">
      <c r="A100" t="s">
        <v>242</v>
      </c>
      <c r="B100">
        <v>43</v>
      </c>
      <c r="C100" t="str">
        <f>IF(ISERROR(VLOOKUP(A100,$I$2:$J$96,2,FALSE))," ",VLOOKUP(A100,$I$2:$J$96,2,FALSE))</f>
        <v xml:space="preserve"> </v>
      </c>
      <c r="D100">
        <f t="shared" si="7"/>
        <v>43</v>
      </c>
      <c r="E100">
        <f t="shared" si="8"/>
        <v>0</v>
      </c>
      <c r="F100">
        <f t="shared" si="9"/>
        <v>43</v>
      </c>
      <c r="G100" t="str">
        <f t="shared" si="10"/>
        <v xml:space="preserve"> </v>
      </c>
      <c r="H100">
        <f t="shared" si="11"/>
        <v>43</v>
      </c>
      <c r="L100" s="1" t="s">
        <v>460</v>
      </c>
      <c r="M100" s="7">
        <v>0</v>
      </c>
    </row>
    <row r="101" spans="1:13" x14ac:dyDescent="0.25">
      <c r="A101" t="s">
        <v>400</v>
      </c>
      <c r="B101">
        <v>40</v>
      </c>
      <c r="C101" t="str">
        <f>IF(ISERROR(VLOOKUP(A101,$I$2:$J$96,2,FALSE))," ",VLOOKUP(A101,$I$2:$J$96,2,FALSE))</f>
        <v xml:space="preserve"> </v>
      </c>
      <c r="D101">
        <f t="shared" si="7"/>
        <v>40</v>
      </c>
      <c r="E101">
        <f t="shared" si="8"/>
        <v>3</v>
      </c>
      <c r="F101">
        <f t="shared" si="9"/>
        <v>43</v>
      </c>
      <c r="G101" t="str">
        <f t="shared" si="10"/>
        <v xml:space="preserve"> </v>
      </c>
      <c r="H101">
        <f t="shared" si="11"/>
        <v>43</v>
      </c>
      <c r="L101" s="1" t="s">
        <v>603</v>
      </c>
      <c r="M101" s="7">
        <v>0</v>
      </c>
    </row>
    <row r="102" spans="1:13" x14ac:dyDescent="0.25">
      <c r="A102" t="s">
        <v>710</v>
      </c>
      <c r="C102">
        <v>15</v>
      </c>
      <c r="D102">
        <f t="shared" si="7"/>
        <v>15</v>
      </c>
      <c r="E102">
        <f t="shared" si="8"/>
        <v>15</v>
      </c>
      <c r="F102">
        <f t="shared" si="9"/>
        <v>30</v>
      </c>
      <c r="G102">
        <f t="shared" si="10"/>
        <v>13</v>
      </c>
      <c r="H102">
        <f t="shared" si="11"/>
        <v>43</v>
      </c>
      <c r="L102" s="1" t="s">
        <v>246</v>
      </c>
      <c r="M102" s="7">
        <v>0</v>
      </c>
    </row>
    <row r="103" spans="1:13" x14ac:dyDescent="0.25">
      <c r="A103" t="s">
        <v>153</v>
      </c>
      <c r="B103">
        <v>33</v>
      </c>
      <c r="C103" t="str">
        <f>IF(ISERROR(VLOOKUP(A103,$I$2:$J$96,2,FALSE))," ",VLOOKUP(A103,$I$2:$J$96,2,FALSE))</f>
        <v xml:space="preserve"> </v>
      </c>
      <c r="D103">
        <f t="shared" si="7"/>
        <v>33</v>
      </c>
      <c r="E103">
        <f t="shared" si="8"/>
        <v>0</v>
      </c>
      <c r="F103">
        <f t="shared" si="9"/>
        <v>33</v>
      </c>
      <c r="G103">
        <f t="shared" si="10"/>
        <v>9</v>
      </c>
      <c r="H103">
        <f t="shared" si="11"/>
        <v>42</v>
      </c>
      <c r="L103" s="1" t="s">
        <v>455</v>
      </c>
      <c r="M103" s="7">
        <v>0</v>
      </c>
    </row>
    <row r="104" spans="1:13" x14ac:dyDescent="0.25">
      <c r="A104" t="s">
        <v>131</v>
      </c>
      <c r="B104">
        <v>40</v>
      </c>
      <c r="D104">
        <f t="shared" si="7"/>
        <v>40</v>
      </c>
      <c r="E104">
        <f t="shared" si="8"/>
        <v>0</v>
      </c>
      <c r="F104">
        <f t="shared" si="9"/>
        <v>40</v>
      </c>
      <c r="G104" t="str">
        <f t="shared" si="10"/>
        <v xml:space="preserve"> </v>
      </c>
      <c r="H104">
        <f t="shared" si="11"/>
        <v>40</v>
      </c>
      <c r="L104" s="1" t="s">
        <v>707</v>
      </c>
      <c r="M104" s="7">
        <v>18</v>
      </c>
    </row>
    <row r="105" spans="1:13" x14ac:dyDescent="0.25">
      <c r="A105" t="s">
        <v>700</v>
      </c>
      <c r="C105">
        <v>13</v>
      </c>
      <c r="D105">
        <f t="shared" si="7"/>
        <v>13</v>
      </c>
      <c r="E105">
        <f t="shared" si="8"/>
        <v>16</v>
      </c>
      <c r="F105">
        <f t="shared" si="9"/>
        <v>29</v>
      </c>
      <c r="G105">
        <f t="shared" si="10"/>
        <v>11</v>
      </c>
      <c r="H105">
        <f t="shared" si="11"/>
        <v>40</v>
      </c>
      <c r="L105" s="1" t="s">
        <v>398</v>
      </c>
      <c r="M105" s="7">
        <v>10</v>
      </c>
    </row>
    <row r="106" spans="1:13" x14ac:dyDescent="0.25">
      <c r="A106" t="s">
        <v>697</v>
      </c>
      <c r="C106">
        <v>6</v>
      </c>
      <c r="D106">
        <f t="shared" si="7"/>
        <v>6</v>
      </c>
      <c r="E106">
        <f t="shared" si="8"/>
        <v>18</v>
      </c>
      <c r="F106">
        <f t="shared" si="9"/>
        <v>24</v>
      </c>
      <c r="G106">
        <f t="shared" si="10"/>
        <v>16</v>
      </c>
      <c r="H106">
        <f t="shared" si="11"/>
        <v>40</v>
      </c>
      <c r="L106" s="1" t="s">
        <v>467</v>
      </c>
      <c r="M106" s="7">
        <v>0</v>
      </c>
    </row>
    <row r="107" spans="1:13" x14ac:dyDescent="0.25">
      <c r="A107" t="s">
        <v>265</v>
      </c>
      <c r="B107">
        <v>39</v>
      </c>
      <c r="D107">
        <f t="shared" si="7"/>
        <v>39</v>
      </c>
      <c r="E107">
        <f t="shared" si="8"/>
        <v>0</v>
      </c>
      <c r="F107">
        <f t="shared" si="9"/>
        <v>39</v>
      </c>
      <c r="G107" t="str">
        <f t="shared" si="10"/>
        <v xml:space="preserve"> </v>
      </c>
      <c r="H107">
        <f t="shared" si="11"/>
        <v>39</v>
      </c>
      <c r="L107" s="1" t="s">
        <v>85</v>
      </c>
      <c r="M107" s="7">
        <v>17</v>
      </c>
    </row>
    <row r="108" spans="1:13" x14ac:dyDescent="0.25">
      <c r="A108" t="s">
        <v>109</v>
      </c>
      <c r="B108">
        <v>39</v>
      </c>
      <c r="D108">
        <f t="shared" si="7"/>
        <v>39</v>
      </c>
      <c r="E108">
        <f t="shared" si="8"/>
        <v>0</v>
      </c>
      <c r="F108">
        <f t="shared" si="9"/>
        <v>39</v>
      </c>
      <c r="G108" t="str">
        <f t="shared" si="10"/>
        <v xml:space="preserve"> </v>
      </c>
      <c r="H108">
        <f t="shared" si="11"/>
        <v>39</v>
      </c>
      <c r="L108" s="1" t="s">
        <v>757</v>
      </c>
      <c r="M108" s="7">
        <v>0</v>
      </c>
    </row>
    <row r="109" spans="1:13" x14ac:dyDescent="0.25">
      <c r="A109" t="s">
        <v>699</v>
      </c>
      <c r="C109">
        <v>16</v>
      </c>
      <c r="D109">
        <f t="shared" si="7"/>
        <v>16</v>
      </c>
      <c r="E109">
        <f t="shared" si="8"/>
        <v>16</v>
      </c>
      <c r="F109">
        <f t="shared" si="9"/>
        <v>32</v>
      </c>
      <c r="G109">
        <f t="shared" si="10"/>
        <v>6</v>
      </c>
      <c r="H109">
        <f t="shared" si="11"/>
        <v>38</v>
      </c>
      <c r="L109" s="1" t="s">
        <v>346</v>
      </c>
      <c r="M109" s="7">
        <v>0</v>
      </c>
    </row>
    <row r="110" spans="1:13" x14ac:dyDescent="0.25">
      <c r="A110" t="s">
        <v>501</v>
      </c>
      <c r="B110">
        <v>37</v>
      </c>
      <c r="C110" t="str">
        <f>IF(ISERROR(VLOOKUP(A110,$I$2:$J$96,2,FALSE))," ",VLOOKUP(A110,$I$2:$J$96,2,FALSE))</f>
        <v xml:space="preserve"> </v>
      </c>
      <c r="D110">
        <f t="shared" si="7"/>
        <v>37</v>
      </c>
      <c r="E110">
        <f t="shared" si="8"/>
        <v>0</v>
      </c>
      <c r="F110">
        <f t="shared" si="9"/>
        <v>37</v>
      </c>
      <c r="G110" t="str">
        <f t="shared" si="10"/>
        <v xml:space="preserve"> </v>
      </c>
      <c r="H110">
        <f t="shared" si="11"/>
        <v>37</v>
      </c>
      <c r="L110" s="1" t="s">
        <v>88</v>
      </c>
      <c r="M110" s="7">
        <v>0</v>
      </c>
    </row>
    <row r="111" spans="1:13" x14ac:dyDescent="0.25">
      <c r="A111" t="s">
        <v>604</v>
      </c>
      <c r="C111">
        <v>16</v>
      </c>
      <c r="D111">
        <f t="shared" si="7"/>
        <v>16</v>
      </c>
      <c r="E111">
        <f t="shared" si="8"/>
        <v>21</v>
      </c>
      <c r="F111">
        <f t="shared" si="9"/>
        <v>37</v>
      </c>
      <c r="G111" t="str">
        <f t="shared" si="10"/>
        <v xml:space="preserve"> </v>
      </c>
      <c r="H111">
        <f t="shared" si="11"/>
        <v>37</v>
      </c>
      <c r="L111" s="1" t="s">
        <v>497</v>
      </c>
      <c r="M111" s="7">
        <v>19</v>
      </c>
    </row>
    <row r="112" spans="1:13" x14ac:dyDescent="0.25">
      <c r="A112" t="s">
        <v>707</v>
      </c>
      <c r="C112">
        <v>17</v>
      </c>
      <c r="D112">
        <f t="shared" si="7"/>
        <v>17</v>
      </c>
      <c r="E112">
        <f t="shared" si="8"/>
        <v>18</v>
      </c>
      <c r="F112">
        <f t="shared" si="9"/>
        <v>35</v>
      </c>
      <c r="G112" t="str">
        <f t="shared" si="10"/>
        <v xml:space="preserve"> </v>
      </c>
      <c r="H112">
        <f t="shared" si="11"/>
        <v>35</v>
      </c>
      <c r="L112" s="1" t="s">
        <v>606</v>
      </c>
      <c r="M112" s="7">
        <v>20</v>
      </c>
    </row>
    <row r="113" spans="1:13" x14ac:dyDescent="0.25">
      <c r="A113" t="s">
        <v>599</v>
      </c>
      <c r="B113">
        <v>17</v>
      </c>
      <c r="C113">
        <f>IF(ISERROR(VLOOKUP(A113,$I$2:$J$96,2,FALSE))," ",VLOOKUP(A113,$I$2:$J$96,2,FALSE))</f>
        <v>17</v>
      </c>
      <c r="D113">
        <f t="shared" si="7"/>
        <v>34</v>
      </c>
      <c r="E113">
        <f t="shared" si="8"/>
        <v>0</v>
      </c>
      <c r="F113">
        <f t="shared" si="9"/>
        <v>34</v>
      </c>
      <c r="G113" t="str">
        <f t="shared" si="10"/>
        <v xml:space="preserve"> </v>
      </c>
      <c r="H113">
        <f t="shared" si="11"/>
        <v>34</v>
      </c>
      <c r="L113" s="1" t="s">
        <v>247</v>
      </c>
      <c r="M113" s="7">
        <v>0</v>
      </c>
    </row>
    <row r="114" spans="1:13" x14ac:dyDescent="0.25">
      <c r="A114" t="s">
        <v>593</v>
      </c>
      <c r="B114">
        <v>17</v>
      </c>
      <c r="C114">
        <f>IF(ISERROR(VLOOKUP(A114,$I$2:$J$96,2,FALSE))," ",VLOOKUP(A114,$I$2:$J$96,2,FALSE))</f>
        <v>17</v>
      </c>
      <c r="D114">
        <f t="shared" si="7"/>
        <v>34</v>
      </c>
      <c r="E114">
        <f t="shared" si="8"/>
        <v>0</v>
      </c>
      <c r="F114">
        <f t="shared" si="9"/>
        <v>34</v>
      </c>
      <c r="G114" t="str">
        <f t="shared" si="10"/>
        <v xml:space="preserve"> </v>
      </c>
      <c r="H114">
        <f t="shared" si="11"/>
        <v>34</v>
      </c>
      <c r="L114" s="1" t="s">
        <v>91</v>
      </c>
      <c r="M114" s="7">
        <v>18</v>
      </c>
    </row>
    <row r="115" spans="1:13" x14ac:dyDescent="0.25">
      <c r="A115" t="s">
        <v>354</v>
      </c>
      <c r="B115">
        <v>34</v>
      </c>
      <c r="D115">
        <f t="shared" si="7"/>
        <v>34</v>
      </c>
      <c r="E115">
        <f t="shared" si="8"/>
        <v>0</v>
      </c>
      <c r="F115">
        <f t="shared" si="9"/>
        <v>34</v>
      </c>
      <c r="G115" t="str">
        <f t="shared" si="10"/>
        <v xml:space="preserve"> </v>
      </c>
      <c r="H115">
        <f t="shared" si="11"/>
        <v>34</v>
      </c>
      <c r="L115" s="1" t="s">
        <v>302</v>
      </c>
      <c r="M115" s="7">
        <v>0</v>
      </c>
    </row>
    <row r="116" spans="1:13" x14ac:dyDescent="0.25">
      <c r="A116" t="s">
        <v>245</v>
      </c>
      <c r="B116">
        <v>34</v>
      </c>
      <c r="D116">
        <f t="shared" si="7"/>
        <v>34</v>
      </c>
      <c r="E116">
        <f t="shared" si="8"/>
        <v>0</v>
      </c>
      <c r="F116">
        <f t="shared" si="9"/>
        <v>34</v>
      </c>
      <c r="G116" t="str">
        <f t="shared" si="10"/>
        <v xml:space="preserve"> </v>
      </c>
      <c r="H116">
        <f t="shared" si="11"/>
        <v>34</v>
      </c>
      <c r="L116" s="1" t="s">
        <v>448</v>
      </c>
      <c r="M116" s="7">
        <v>0</v>
      </c>
    </row>
    <row r="117" spans="1:13" x14ac:dyDescent="0.25">
      <c r="A117" t="s">
        <v>246</v>
      </c>
      <c r="B117">
        <v>34</v>
      </c>
      <c r="D117">
        <f t="shared" si="7"/>
        <v>34</v>
      </c>
      <c r="E117">
        <f t="shared" si="8"/>
        <v>0</v>
      </c>
      <c r="F117">
        <f t="shared" si="9"/>
        <v>34</v>
      </c>
      <c r="G117" t="str">
        <f t="shared" si="10"/>
        <v xml:space="preserve"> </v>
      </c>
      <c r="H117">
        <f t="shared" si="11"/>
        <v>34</v>
      </c>
      <c r="L117" s="1" t="s">
        <v>559</v>
      </c>
      <c r="M117" s="7">
        <v>19</v>
      </c>
    </row>
    <row r="118" spans="1:13" x14ac:dyDescent="0.25">
      <c r="A118" t="s">
        <v>349</v>
      </c>
      <c r="B118">
        <v>34</v>
      </c>
      <c r="D118">
        <f t="shared" si="7"/>
        <v>34</v>
      </c>
      <c r="E118">
        <f t="shared" si="8"/>
        <v>0</v>
      </c>
      <c r="F118">
        <f t="shared" si="9"/>
        <v>34</v>
      </c>
      <c r="G118" t="str">
        <f t="shared" si="10"/>
        <v xml:space="preserve"> </v>
      </c>
      <c r="H118">
        <f t="shared" si="11"/>
        <v>34</v>
      </c>
      <c r="L118" s="1" t="s">
        <v>481</v>
      </c>
      <c r="M118" s="7">
        <v>0</v>
      </c>
    </row>
    <row r="119" spans="1:13" x14ac:dyDescent="0.25">
      <c r="A119" t="s">
        <v>118</v>
      </c>
      <c r="B119">
        <v>34</v>
      </c>
      <c r="D119">
        <f t="shared" si="7"/>
        <v>34</v>
      </c>
      <c r="E119">
        <f t="shared" si="8"/>
        <v>0</v>
      </c>
      <c r="F119">
        <f t="shared" si="9"/>
        <v>34</v>
      </c>
      <c r="G119" t="str">
        <f t="shared" si="10"/>
        <v xml:space="preserve"> </v>
      </c>
      <c r="H119">
        <f t="shared" si="11"/>
        <v>34</v>
      </c>
      <c r="L119" s="1" t="s">
        <v>756</v>
      </c>
      <c r="M119" s="7">
        <v>0</v>
      </c>
    </row>
    <row r="120" spans="1:13" x14ac:dyDescent="0.25">
      <c r="A120" t="s">
        <v>267</v>
      </c>
      <c r="B120">
        <v>34</v>
      </c>
      <c r="D120">
        <f t="shared" si="7"/>
        <v>34</v>
      </c>
      <c r="E120">
        <f t="shared" si="8"/>
        <v>0</v>
      </c>
      <c r="F120">
        <f t="shared" si="9"/>
        <v>34</v>
      </c>
      <c r="G120" t="str">
        <f t="shared" si="10"/>
        <v xml:space="preserve"> </v>
      </c>
      <c r="H120">
        <f t="shared" si="11"/>
        <v>34</v>
      </c>
      <c r="L120" s="1" t="s">
        <v>733</v>
      </c>
      <c r="M120" s="7">
        <v>14</v>
      </c>
    </row>
    <row r="121" spans="1:13" x14ac:dyDescent="0.25">
      <c r="A121" t="s">
        <v>243</v>
      </c>
      <c r="B121">
        <v>32</v>
      </c>
      <c r="D121">
        <f t="shared" si="7"/>
        <v>32</v>
      </c>
      <c r="E121">
        <f t="shared" si="8"/>
        <v>0</v>
      </c>
      <c r="F121">
        <f t="shared" si="9"/>
        <v>32</v>
      </c>
      <c r="G121" t="str">
        <f t="shared" si="10"/>
        <v xml:space="preserve"> </v>
      </c>
      <c r="H121">
        <f t="shared" si="11"/>
        <v>32</v>
      </c>
      <c r="L121" s="1" t="s">
        <v>734</v>
      </c>
      <c r="M121" s="7">
        <v>17</v>
      </c>
    </row>
    <row r="122" spans="1:13" x14ac:dyDescent="0.25">
      <c r="A122" t="s">
        <v>452</v>
      </c>
      <c r="B122">
        <v>32</v>
      </c>
      <c r="D122">
        <f t="shared" si="7"/>
        <v>32</v>
      </c>
      <c r="E122">
        <f t="shared" si="8"/>
        <v>0</v>
      </c>
      <c r="F122">
        <f t="shared" si="9"/>
        <v>32</v>
      </c>
      <c r="G122" t="str">
        <f t="shared" si="10"/>
        <v xml:space="preserve"> </v>
      </c>
      <c r="H122">
        <f t="shared" si="11"/>
        <v>32</v>
      </c>
      <c r="L122" s="1" t="s">
        <v>498</v>
      </c>
      <c r="M122" s="7">
        <v>2</v>
      </c>
    </row>
    <row r="123" spans="1:13" x14ac:dyDescent="0.25">
      <c r="A123" t="s">
        <v>401</v>
      </c>
      <c r="B123">
        <v>31</v>
      </c>
      <c r="C123" t="str">
        <f>IF(ISERROR(VLOOKUP(A123,$I$2:$J$96,2,FALSE))," ",VLOOKUP(A123,$I$2:$J$96,2,FALSE))</f>
        <v xml:space="preserve"> </v>
      </c>
      <c r="D123">
        <f t="shared" si="7"/>
        <v>31</v>
      </c>
      <c r="E123">
        <f t="shared" si="8"/>
        <v>0</v>
      </c>
      <c r="F123">
        <f t="shared" si="9"/>
        <v>31</v>
      </c>
      <c r="G123" t="str">
        <f t="shared" si="10"/>
        <v xml:space="preserve"> </v>
      </c>
      <c r="H123">
        <f t="shared" si="11"/>
        <v>31</v>
      </c>
      <c r="L123" s="1" t="s">
        <v>263</v>
      </c>
      <c r="M123" s="7">
        <v>0</v>
      </c>
    </row>
    <row r="124" spans="1:13" x14ac:dyDescent="0.25">
      <c r="A124" t="s">
        <v>263</v>
      </c>
      <c r="B124">
        <v>31</v>
      </c>
      <c r="C124" t="str">
        <f>IF(ISERROR(VLOOKUP(A124,$I$2:$J$96,2,FALSE))," ",VLOOKUP(A124,$I$2:$J$96,2,FALSE))</f>
        <v xml:space="preserve"> </v>
      </c>
      <c r="D124">
        <f t="shared" si="7"/>
        <v>31</v>
      </c>
      <c r="E124">
        <f t="shared" si="8"/>
        <v>0</v>
      </c>
      <c r="F124">
        <f t="shared" si="9"/>
        <v>31</v>
      </c>
      <c r="G124" t="str">
        <f t="shared" si="10"/>
        <v xml:space="preserve"> </v>
      </c>
      <c r="H124">
        <f t="shared" si="11"/>
        <v>31</v>
      </c>
      <c r="L124" s="1" t="s">
        <v>708</v>
      </c>
      <c r="M124" s="7">
        <v>0</v>
      </c>
    </row>
    <row r="125" spans="1:13" x14ac:dyDescent="0.25">
      <c r="A125" t="s">
        <v>610</v>
      </c>
      <c r="B125">
        <v>16</v>
      </c>
      <c r="C125">
        <f>IF(ISERROR(VLOOKUP(A125,$I$2:$J$96,2,FALSE))," ",VLOOKUP(A125,$I$2:$J$96,2,FALSE))</f>
        <v>15</v>
      </c>
      <c r="D125">
        <f t="shared" si="7"/>
        <v>31</v>
      </c>
      <c r="E125">
        <f t="shared" si="8"/>
        <v>0</v>
      </c>
      <c r="F125">
        <f t="shared" si="9"/>
        <v>31</v>
      </c>
      <c r="G125" t="str">
        <f t="shared" si="10"/>
        <v xml:space="preserve"> </v>
      </c>
      <c r="H125">
        <f t="shared" si="11"/>
        <v>31</v>
      </c>
      <c r="L125" s="1" t="s">
        <v>452</v>
      </c>
      <c r="M125" s="7">
        <v>0</v>
      </c>
    </row>
    <row r="126" spans="1:13" x14ac:dyDescent="0.25">
      <c r="A126" t="s">
        <v>462</v>
      </c>
      <c r="B126">
        <v>31</v>
      </c>
      <c r="D126">
        <f t="shared" si="7"/>
        <v>31</v>
      </c>
      <c r="E126">
        <f t="shared" si="8"/>
        <v>0</v>
      </c>
      <c r="F126">
        <f t="shared" si="9"/>
        <v>31</v>
      </c>
      <c r="G126" t="str">
        <f t="shared" si="10"/>
        <v xml:space="preserve"> </v>
      </c>
      <c r="H126">
        <f t="shared" si="11"/>
        <v>31</v>
      </c>
      <c r="L126" s="1" t="s">
        <v>94</v>
      </c>
      <c r="M126" s="7">
        <v>0</v>
      </c>
    </row>
    <row r="127" spans="1:13" x14ac:dyDescent="0.25">
      <c r="A127" t="s">
        <v>448</v>
      </c>
      <c r="B127">
        <v>31</v>
      </c>
      <c r="D127">
        <f t="shared" si="7"/>
        <v>31</v>
      </c>
      <c r="E127">
        <f t="shared" si="8"/>
        <v>0</v>
      </c>
      <c r="F127">
        <f t="shared" si="9"/>
        <v>31</v>
      </c>
      <c r="G127" t="str">
        <f t="shared" si="10"/>
        <v xml:space="preserve"> </v>
      </c>
      <c r="H127">
        <f t="shared" si="11"/>
        <v>31</v>
      </c>
      <c r="L127" s="1" t="s">
        <v>97</v>
      </c>
      <c r="M127" s="7">
        <v>20</v>
      </c>
    </row>
    <row r="128" spans="1:13" x14ac:dyDescent="0.25">
      <c r="A128" t="s">
        <v>268</v>
      </c>
      <c r="B128">
        <v>31</v>
      </c>
      <c r="D128">
        <f t="shared" si="7"/>
        <v>31</v>
      </c>
      <c r="E128">
        <f t="shared" si="8"/>
        <v>0</v>
      </c>
      <c r="F128">
        <f t="shared" si="9"/>
        <v>31</v>
      </c>
      <c r="G128" t="str">
        <f t="shared" si="10"/>
        <v xml:space="preserve"> </v>
      </c>
      <c r="H128">
        <f t="shared" si="11"/>
        <v>31</v>
      </c>
      <c r="L128" s="1" t="s">
        <v>736</v>
      </c>
      <c r="M128" s="7">
        <v>1</v>
      </c>
    </row>
    <row r="129" spans="1:13" x14ac:dyDescent="0.25">
      <c r="A129" t="s">
        <v>346</v>
      </c>
      <c r="B129">
        <v>30</v>
      </c>
      <c r="D129">
        <f t="shared" si="7"/>
        <v>30</v>
      </c>
      <c r="E129">
        <f t="shared" si="8"/>
        <v>0</v>
      </c>
      <c r="F129">
        <f t="shared" si="9"/>
        <v>30</v>
      </c>
      <c r="G129" t="str">
        <f t="shared" si="10"/>
        <v xml:space="preserve"> </v>
      </c>
      <c r="H129">
        <f t="shared" si="11"/>
        <v>30</v>
      </c>
      <c r="L129" s="1" t="s">
        <v>100</v>
      </c>
      <c r="M129" s="7">
        <v>19</v>
      </c>
    </row>
    <row r="130" spans="1:13" x14ac:dyDescent="0.25">
      <c r="A130" t="s">
        <v>627</v>
      </c>
      <c r="B130">
        <v>7</v>
      </c>
      <c r="C130">
        <v>16</v>
      </c>
      <c r="D130">
        <f t="shared" ref="D130:D193" si="13">IF(C130=" ",B130+0,B130+C130)</f>
        <v>23</v>
      </c>
      <c r="E130">
        <f t="shared" ref="E130:E193" si="14">IF(ISERROR(VLOOKUP(A130,$L$2:$M$233,2,FALSE))," ",VLOOKUP(A130,$L$2:$M$233,2,FALSE))</f>
        <v>0</v>
      </c>
      <c r="F130">
        <f t="shared" ref="F130:F193" si="15">IF(E130=" ",D130+0,D130+E130)</f>
        <v>23</v>
      </c>
      <c r="G130">
        <f t="shared" ref="G130:G193" si="16">IF(ISERROR(VLOOKUP(A130,$O$2:$P$233,2,FALSE))," ",VLOOKUP(A130,$O$2:$P$233,2,FALSE))</f>
        <v>7</v>
      </c>
      <c r="H130">
        <f t="shared" ref="H130:H193" si="17">IF(G130=" ",F130+0,F130+G130)</f>
        <v>30</v>
      </c>
      <c r="L130" s="1" t="s">
        <v>236</v>
      </c>
      <c r="M130" s="7">
        <v>18</v>
      </c>
    </row>
    <row r="131" spans="1:13" x14ac:dyDescent="0.25">
      <c r="A131" t="s">
        <v>499</v>
      </c>
      <c r="B131">
        <v>29</v>
      </c>
      <c r="C131" t="str">
        <f>IF(ISERROR(VLOOKUP(A131,$I$2:$J$96,2,FALSE))," ",VLOOKUP(A131,$I$2:$J$96,2,FALSE))</f>
        <v xml:space="preserve"> </v>
      </c>
      <c r="D131">
        <f t="shared" si="13"/>
        <v>29</v>
      </c>
      <c r="E131">
        <f t="shared" si="14"/>
        <v>0</v>
      </c>
      <c r="F131">
        <f t="shared" si="15"/>
        <v>29</v>
      </c>
      <c r="G131" t="str">
        <f t="shared" si="16"/>
        <v xml:space="preserve"> </v>
      </c>
      <c r="H131">
        <f t="shared" si="17"/>
        <v>29</v>
      </c>
      <c r="L131" s="1" t="s">
        <v>499</v>
      </c>
      <c r="M131" s="7">
        <v>0</v>
      </c>
    </row>
    <row r="132" spans="1:13" x14ac:dyDescent="0.25">
      <c r="A132" t="s">
        <v>607</v>
      </c>
      <c r="B132">
        <v>17</v>
      </c>
      <c r="C132">
        <f>IF(ISERROR(VLOOKUP(A132,$I$2:$J$96,2,FALSE))," ",VLOOKUP(A132,$I$2:$J$96,2,FALSE))</f>
        <v>12</v>
      </c>
      <c r="D132">
        <f t="shared" si="13"/>
        <v>29</v>
      </c>
      <c r="E132">
        <f t="shared" si="14"/>
        <v>0</v>
      </c>
      <c r="F132">
        <f t="shared" si="15"/>
        <v>29</v>
      </c>
      <c r="G132" t="str">
        <f t="shared" si="16"/>
        <v xml:space="preserve"> </v>
      </c>
      <c r="H132">
        <f t="shared" si="17"/>
        <v>29</v>
      </c>
      <c r="L132" s="1" t="s">
        <v>284</v>
      </c>
      <c r="M132" s="7">
        <v>0</v>
      </c>
    </row>
    <row r="133" spans="1:13" x14ac:dyDescent="0.25">
      <c r="A133" t="s">
        <v>251</v>
      </c>
      <c r="B133">
        <v>29</v>
      </c>
      <c r="D133">
        <f t="shared" si="13"/>
        <v>29</v>
      </c>
      <c r="E133">
        <f t="shared" si="14"/>
        <v>0</v>
      </c>
      <c r="F133">
        <f t="shared" si="15"/>
        <v>29</v>
      </c>
      <c r="G133" t="str">
        <f t="shared" si="16"/>
        <v xml:space="preserve"> </v>
      </c>
      <c r="H133">
        <f t="shared" si="17"/>
        <v>29</v>
      </c>
      <c r="L133" s="1" t="s">
        <v>248</v>
      </c>
      <c r="M133" s="7">
        <v>0</v>
      </c>
    </row>
    <row r="134" spans="1:13" x14ac:dyDescent="0.25">
      <c r="A134" t="s">
        <v>466</v>
      </c>
      <c r="B134">
        <v>29</v>
      </c>
      <c r="D134">
        <f t="shared" si="13"/>
        <v>29</v>
      </c>
      <c r="E134">
        <f t="shared" si="14"/>
        <v>0</v>
      </c>
      <c r="F134">
        <f t="shared" si="15"/>
        <v>29</v>
      </c>
      <c r="G134" t="str">
        <f t="shared" si="16"/>
        <v xml:space="preserve"> </v>
      </c>
      <c r="H134">
        <f t="shared" si="17"/>
        <v>29</v>
      </c>
      <c r="L134" s="1" t="s">
        <v>249</v>
      </c>
      <c r="M134" s="7">
        <v>0</v>
      </c>
    </row>
    <row r="135" spans="1:13" x14ac:dyDescent="0.25">
      <c r="A135" t="s">
        <v>502</v>
      </c>
      <c r="B135">
        <v>16</v>
      </c>
      <c r="C135" t="str">
        <f>IF(ISERROR(VLOOKUP(A135,$I$2:$J$96,2,FALSE))," ",VLOOKUP(A135,$I$2:$J$96,2,FALSE))</f>
        <v xml:space="preserve"> </v>
      </c>
      <c r="D135">
        <f t="shared" si="13"/>
        <v>16</v>
      </c>
      <c r="E135">
        <f t="shared" si="14"/>
        <v>12</v>
      </c>
      <c r="F135">
        <f t="shared" si="15"/>
        <v>28</v>
      </c>
      <c r="G135" t="str">
        <f t="shared" si="16"/>
        <v xml:space="preserve"> </v>
      </c>
      <c r="H135">
        <f t="shared" si="17"/>
        <v>28</v>
      </c>
      <c r="L135" s="1" t="s">
        <v>103</v>
      </c>
      <c r="M135" s="7">
        <v>0</v>
      </c>
    </row>
    <row r="136" spans="1:13" x14ac:dyDescent="0.25">
      <c r="A136" t="s">
        <v>253</v>
      </c>
      <c r="B136">
        <v>27</v>
      </c>
      <c r="C136" t="str">
        <f>IF(ISERROR(VLOOKUP(A136,$I$2:$J$96,2,FALSE))," ",VLOOKUP(A136,$I$2:$J$96,2,FALSE))</f>
        <v xml:space="preserve"> </v>
      </c>
      <c r="D136">
        <f t="shared" si="13"/>
        <v>27</v>
      </c>
      <c r="E136">
        <f t="shared" si="14"/>
        <v>0</v>
      </c>
      <c r="F136">
        <f t="shared" si="15"/>
        <v>27</v>
      </c>
      <c r="G136" t="str">
        <f t="shared" si="16"/>
        <v xml:space="preserve"> </v>
      </c>
      <c r="H136">
        <f t="shared" si="17"/>
        <v>27</v>
      </c>
      <c r="L136" s="1" t="s">
        <v>617</v>
      </c>
      <c r="M136" s="7">
        <v>0</v>
      </c>
    </row>
    <row r="137" spans="1:13" x14ac:dyDescent="0.25">
      <c r="A137" t="s">
        <v>447</v>
      </c>
      <c r="B137">
        <v>27</v>
      </c>
      <c r="D137">
        <f t="shared" si="13"/>
        <v>27</v>
      </c>
      <c r="E137">
        <f t="shared" si="14"/>
        <v>0</v>
      </c>
      <c r="F137">
        <f t="shared" si="15"/>
        <v>27</v>
      </c>
      <c r="G137" t="str">
        <f t="shared" si="16"/>
        <v xml:space="preserve"> </v>
      </c>
      <c r="H137">
        <f t="shared" si="17"/>
        <v>27</v>
      </c>
      <c r="L137" s="1" t="s">
        <v>349</v>
      </c>
      <c r="M137" s="7">
        <v>0</v>
      </c>
    </row>
    <row r="138" spans="1:13" x14ac:dyDescent="0.25">
      <c r="A138" t="s">
        <v>450</v>
      </c>
      <c r="B138">
        <v>27</v>
      </c>
      <c r="D138">
        <f t="shared" si="13"/>
        <v>27</v>
      </c>
      <c r="E138">
        <f t="shared" si="14"/>
        <v>0</v>
      </c>
      <c r="F138">
        <f t="shared" si="15"/>
        <v>27</v>
      </c>
      <c r="G138" t="str">
        <f t="shared" si="16"/>
        <v xml:space="preserve"> </v>
      </c>
      <c r="H138">
        <f t="shared" si="17"/>
        <v>27</v>
      </c>
      <c r="L138" s="1" t="s">
        <v>611</v>
      </c>
      <c r="M138" s="7">
        <v>0</v>
      </c>
    </row>
    <row r="139" spans="1:13" x14ac:dyDescent="0.25">
      <c r="A139" t="s">
        <v>491</v>
      </c>
      <c r="B139">
        <v>26</v>
      </c>
      <c r="C139" t="str">
        <f>IF(ISERROR(VLOOKUP(A139,$I$2:$J$96,2,FALSE))," ",VLOOKUP(A139,$I$2:$J$96,2,FALSE))</f>
        <v xml:space="preserve"> </v>
      </c>
      <c r="D139">
        <f t="shared" si="13"/>
        <v>26</v>
      </c>
      <c r="E139">
        <f t="shared" si="14"/>
        <v>0</v>
      </c>
      <c r="F139">
        <f t="shared" si="15"/>
        <v>26</v>
      </c>
      <c r="G139" t="str">
        <f t="shared" si="16"/>
        <v xml:space="preserve"> </v>
      </c>
      <c r="H139">
        <f t="shared" si="17"/>
        <v>26</v>
      </c>
      <c r="L139" s="1" t="s">
        <v>106</v>
      </c>
      <c r="M139" s="7">
        <v>7</v>
      </c>
    </row>
    <row r="140" spans="1:13" x14ac:dyDescent="0.25">
      <c r="A140" t="s">
        <v>347</v>
      </c>
      <c r="B140">
        <v>26</v>
      </c>
      <c r="D140">
        <f t="shared" si="13"/>
        <v>26</v>
      </c>
      <c r="E140">
        <f t="shared" si="14"/>
        <v>0</v>
      </c>
      <c r="F140">
        <f t="shared" si="15"/>
        <v>26</v>
      </c>
      <c r="G140" t="str">
        <f t="shared" si="16"/>
        <v xml:space="preserve"> </v>
      </c>
      <c r="H140">
        <f t="shared" si="17"/>
        <v>26</v>
      </c>
      <c r="L140" s="1" t="s">
        <v>566</v>
      </c>
      <c r="M140" s="7">
        <v>0</v>
      </c>
    </row>
    <row r="141" spans="1:13" x14ac:dyDescent="0.25">
      <c r="A141" t="s">
        <v>302</v>
      </c>
      <c r="B141">
        <v>26</v>
      </c>
      <c r="D141">
        <f t="shared" si="13"/>
        <v>26</v>
      </c>
      <c r="E141">
        <f t="shared" si="14"/>
        <v>0</v>
      </c>
      <c r="F141">
        <f t="shared" si="15"/>
        <v>26</v>
      </c>
      <c r="G141" t="str">
        <f t="shared" si="16"/>
        <v xml:space="preserve"> </v>
      </c>
      <c r="H141">
        <f t="shared" si="17"/>
        <v>26</v>
      </c>
      <c r="L141" s="1" t="s">
        <v>237</v>
      </c>
      <c r="M141" s="7">
        <v>0</v>
      </c>
    </row>
    <row r="142" spans="1:13" x14ac:dyDescent="0.25">
      <c r="A142" t="s">
        <v>612</v>
      </c>
      <c r="B142">
        <v>12</v>
      </c>
      <c r="C142">
        <v>14</v>
      </c>
      <c r="D142">
        <f t="shared" si="13"/>
        <v>26</v>
      </c>
      <c r="E142">
        <f t="shared" si="14"/>
        <v>0</v>
      </c>
      <c r="F142">
        <f t="shared" si="15"/>
        <v>26</v>
      </c>
      <c r="G142" t="str">
        <f t="shared" si="16"/>
        <v xml:space="preserve"> </v>
      </c>
      <c r="H142">
        <f t="shared" si="17"/>
        <v>26</v>
      </c>
      <c r="L142" s="1" t="s">
        <v>238</v>
      </c>
      <c r="M142" s="7">
        <v>0</v>
      </c>
    </row>
    <row r="143" spans="1:13" x14ac:dyDescent="0.25">
      <c r="A143" t="s">
        <v>503</v>
      </c>
      <c r="B143">
        <v>9</v>
      </c>
      <c r="C143" t="str">
        <f>IF(ISERROR(VLOOKUP(A143,$I$2:$J$96,2,FALSE))," ",VLOOKUP(A143,$I$2:$J$96,2,FALSE))</f>
        <v xml:space="preserve"> </v>
      </c>
      <c r="D143">
        <f t="shared" si="13"/>
        <v>9</v>
      </c>
      <c r="E143">
        <f t="shared" si="14"/>
        <v>0</v>
      </c>
      <c r="F143">
        <f t="shared" si="15"/>
        <v>9</v>
      </c>
      <c r="G143">
        <f t="shared" si="16"/>
        <v>17</v>
      </c>
      <c r="H143">
        <f t="shared" si="17"/>
        <v>26</v>
      </c>
      <c r="L143" s="1" t="s">
        <v>560</v>
      </c>
      <c r="M143" s="7">
        <v>0</v>
      </c>
    </row>
    <row r="144" spans="1:13" x14ac:dyDescent="0.25">
      <c r="A144" t="s">
        <v>626</v>
      </c>
      <c r="B144">
        <v>8</v>
      </c>
      <c r="C144">
        <v>17</v>
      </c>
      <c r="D144">
        <f t="shared" si="13"/>
        <v>25</v>
      </c>
      <c r="E144">
        <f t="shared" si="14"/>
        <v>0</v>
      </c>
      <c r="F144">
        <f t="shared" si="15"/>
        <v>25</v>
      </c>
      <c r="G144" t="str">
        <f t="shared" si="16"/>
        <v xml:space="preserve"> </v>
      </c>
      <c r="H144">
        <f t="shared" si="17"/>
        <v>25</v>
      </c>
      <c r="L144" s="1" t="s">
        <v>109</v>
      </c>
      <c r="M144" s="7">
        <v>0</v>
      </c>
    </row>
    <row r="145" spans="1:13" x14ac:dyDescent="0.25">
      <c r="A145" t="s">
        <v>468</v>
      </c>
      <c r="B145">
        <v>24</v>
      </c>
      <c r="D145">
        <f t="shared" si="13"/>
        <v>24</v>
      </c>
      <c r="E145">
        <f t="shared" si="14"/>
        <v>0</v>
      </c>
      <c r="F145">
        <f t="shared" si="15"/>
        <v>24</v>
      </c>
      <c r="G145" t="str">
        <f t="shared" si="16"/>
        <v xml:space="preserve"> </v>
      </c>
      <c r="H145">
        <f t="shared" si="17"/>
        <v>24</v>
      </c>
      <c r="L145" s="1" t="s">
        <v>112</v>
      </c>
      <c r="M145" s="7">
        <v>0</v>
      </c>
    </row>
    <row r="146" spans="1:13" x14ac:dyDescent="0.25">
      <c r="A146" t="s">
        <v>403</v>
      </c>
      <c r="B146">
        <v>9</v>
      </c>
      <c r="C146">
        <v>14</v>
      </c>
      <c r="D146">
        <f t="shared" si="13"/>
        <v>23</v>
      </c>
      <c r="E146">
        <f t="shared" si="14"/>
        <v>0</v>
      </c>
      <c r="F146">
        <f t="shared" si="15"/>
        <v>23</v>
      </c>
      <c r="G146" t="str">
        <f t="shared" si="16"/>
        <v xml:space="preserve"> </v>
      </c>
      <c r="H146">
        <f t="shared" si="17"/>
        <v>23</v>
      </c>
      <c r="L146" s="1" t="s">
        <v>605</v>
      </c>
      <c r="M146" s="7">
        <v>15</v>
      </c>
    </row>
    <row r="147" spans="1:13" x14ac:dyDescent="0.25">
      <c r="A147" t="s">
        <v>564</v>
      </c>
      <c r="B147">
        <v>22</v>
      </c>
      <c r="C147" t="str">
        <f>IF(ISERROR(VLOOKUP(A147,$I$2:$J$96,2,FALSE))," ",VLOOKUP(A147,$I$2:$J$96,2,FALSE))</f>
        <v xml:space="preserve"> </v>
      </c>
      <c r="D147">
        <f t="shared" si="13"/>
        <v>22</v>
      </c>
      <c r="E147">
        <f t="shared" si="14"/>
        <v>0</v>
      </c>
      <c r="F147">
        <f t="shared" si="15"/>
        <v>22</v>
      </c>
      <c r="G147" t="str">
        <f t="shared" si="16"/>
        <v xml:space="preserve"> </v>
      </c>
      <c r="H147">
        <f t="shared" si="17"/>
        <v>22</v>
      </c>
      <c r="L147" s="1" t="s">
        <v>115</v>
      </c>
      <c r="M147" s="7">
        <v>16</v>
      </c>
    </row>
    <row r="148" spans="1:13" x14ac:dyDescent="0.25">
      <c r="A148" t="s">
        <v>463</v>
      </c>
      <c r="B148">
        <v>22</v>
      </c>
      <c r="D148">
        <f t="shared" si="13"/>
        <v>22</v>
      </c>
      <c r="E148">
        <f t="shared" si="14"/>
        <v>0</v>
      </c>
      <c r="F148">
        <f t="shared" si="15"/>
        <v>22</v>
      </c>
      <c r="G148" t="str">
        <f t="shared" si="16"/>
        <v xml:space="preserve"> </v>
      </c>
      <c r="H148">
        <f t="shared" si="17"/>
        <v>22</v>
      </c>
      <c r="L148" s="1" t="s">
        <v>454</v>
      </c>
      <c r="M148" s="7">
        <v>0</v>
      </c>
    </row>
    <row r="149" spans="1:13" x14ac:dyDescent="0.25">
      <c r="A149" t="s">
        <v>601</v>
      </c>
      <c r="B149">
        <v>20</v>
      </c>
      <c r="C149" t="str">
        <f>IF(ISERROR(VLOOKUP(A149,$I$2:$J$96,2,FALSE))," ",VLOOKUP(A149,$I$2:$J$96,2,FALSE))</f>
        <v xml:space="preserve"> </v>
      </c>
      <c r="D149">
        <f t="shared" si="13"/>
        <v>20</v>
      </c>
      <c r="E149">
        <f t="shared" si="14"/>
        <v>0</v>
      </c>
      <c r="F149">
        <f t="shared" si="15"/>
        <v>20</v>
      </c>
      <c r="G149" t="str">
        <f t="shared" si="16"/>
        <v xml:space="preserve"> </v>
      </c>
      <c r="H149">
        <f t="shared" si="17"/>
        <v>20</v>
      </c>
      <c r="L149" s="1" t="s">
        <v>500</v>
      </c>
      <c r="M149" s="7">
        <v>0</v>
      </c>
    </row>
    <row r="150" spans="1:13" x14ac:dyDescent="0.25">
      <c r="A150" t="s">
        <v>399</v>
      </c>
      <c r="B150">
        <v>20</v>
      </c>
      <c r="D150">
        <f t="shared" si="13"/>
        <v>20</v>
      </c>
      <c r="E150">
        <f t="shared" si="14"/>
        <v>0</v>
      </c>
      <c r="F150">
        <f t="shared" si="15"/>
        <v>20</v>
      </c>
      <c r="G150" t="str">
        <f t="shared" si="16"/>
        <v xml:space="preserve"> </v>
      </c>
      <c r="H150">
        <f t="shared" si="17"/>
        <v>20</v>
      </c>
      <c r="L150" s="1" t="s">
        <v>256</v>
      </c>
      <c r="M150" s="7">
        <v>0</v>
      </c>
    </row>
    <row r="151" spans="1:13" x14ac:dyDescent="0.25">
      <c r="A151" t="s">
        <v>558</v>
      </c>
      <c r="B151">
        <v>19</v>
      </c>
      <c r="C151" t="str">
        <f>IF(ISERROR(VLOOKUP(A151,$I$2:$J$96,2,FALSE))," ",VLOOKUP(A151,$I$2:$J$96,2,FALSE))</f>
        <v xml:space="preserve"> </v>
      </c>
      <c r="D151">
        <f t="shared" si="13"/>
        <v>19</v>
      </c>
      <c r="E151">
        <f t="shared" si="14"/>
        <v>0</v>
      </c>
      <c r="F151">
        <f t="shared" si="15"/>
        <v>19</v>
      </c>
      <c r="G151" t="str">
        <f t="shared" si="16"/>
        <v xml:space="preserve"> </v>
      </c>
      <c r="H151">
        <f t="shared" si="17"/>
        <v>19</v>
      </c>
      <c r="L151" s="1" t="s">
        <v>118</v>
      </c>
      <c r="M151" s="7">
        <v>0</v>
      </c>
    </row>
    <row r="152" spans="1:13" x14ac:dyDescent="0.25">
      <c r="A152" t="s">
        <v>603</v>
      </c>
      <c r="B152">
        <v>17</v>
      </c>
      <c r="C152">
        <f>IF(ISERROR(VLOOKUP(A152,$I$2:$J$96,2,FALSE))," ",VLOOKUP(A152,$I$2:$J$96,2,FALSE))</f>
        <v>2</v>
      </c>
      <c r="D152">
        <f t="shared" si="13"/>
        <v>19</v>
      </c>
      <c r="E152">
        <f t="shared" si="14"/>
        <v>0</v>
      </c>
      <c r="F152">
        <f t="shared" si="15"/>
        <v>19</v>
      </c>
      <c r="G152" t="str">
        <f t="shared" si="16"/>
        <v xml:space="preserve"> </v>
      </c>
      <c r="H152">
        <f t="shared" si="17"/>
        <v>19</v>
      </c>
      <c r="L152" s="1" t="s">
        <v>447</v>
      </c>
      <c r="M152" s="7">
        <v>0</v>
      </c>
    </row>
    <row r="153" spans="1:13" x14ac:dyDescent="0.25">
      <c r="A153" t="s">
        <v>456</v>
      </c>
      <c r="B153">
        <v>19</v>
      </c>
      <c r="D153">
        <f t="shared" si="13"/>
        <v>19</v>
      </c>
      <c r="E153">
        <f t="shared" si="14"/>
        <v>0</v>
      </c>
      <c r="F153">
        <f t="shared" si="15"/>
        <v>19</v>
      </c>
      <c r="G153" t="str">
        <f t="shared" si="16"/>
        <v xml:space="preserve"> </v>
      </c>
      <c r="H153">
        <f t="shared" si="17"/>
        <v>19</v>
      </c>
      <c r="L153" s="1" t="s">
        <v>450</v>
      </c>
      <c r="M153" s="7">
        <v>0</v>
      </c>
    </row>
    <row r="154" spans="1:13" x14ac:dyDescent="0.25">
      <c r="A154" t="s">
        <v>566</v>
      </c>
      <c r="B154">
        <v>18</v>
      </c>
      <c r="C154" t="str">
        <f>IF(ISERROR(VLOOKUP(A154,$I$2:$J$96,2,FALSE))," ",VLOOKUP(A154,$I$2:$J$96,2,FALSE))</f>
        <v xml:space="preserve"> </v>
      </c>
      <c r="D154">
        <f t="shared" si="13"/>
        <v>18</v>
      </c>
      <c r="E154">
        <f t="shared" si="14"/>
        <v>0</v>
      </c>
      <c r="F154">
        <f t="shared" si="15"/>
        <v>18</v>
      </c>
      <c r="G154" t="str">
        <f t="shared" si="16"/>
        <v xml:space="preserve"> </v>
      </c>
      <c r="H154">
        <f t="shared" si="17"/>
        <v>18</v>
      </c>
      <c r="L154" s="1" t="s">
        <v>557</v>
      </c>
      <c r="M154" s="7">
        <v>18</v>
      </c>
    </row>
    <row r="155" spans="1:13" x14ac:dyDescent="0.25">
      <c r="A155" t="s">
        <v>353</v>
      </c>
      <c r="B155">
        <v>18</v>
      </c>
      <c r="D155">
        <f t="shared" si="13"/>
        <v>18</v>
      </c>
      <c r="E155">
        <f t="shared" si="14"/>
        <v>0</v>
      </c>
      <c r="F155">
        <f t="shared" si="15"/>
        <v>18</v>
      </c>
      <c r="G155" t="str">
        <f t="shared" si="16"/>
        <v xml:space="preserve"> </v>
      </c>
      <c r="H155">
        <f t="shared" si="17"/>
        <v>18</v>
      </c>
      <c r="L155" s="1" t="s">
        <v>501</v>
      </c>
      <c r="M155" s="7">
        <v>0</v>
      </c>
    </row>
    <row r="156" spans="1:13" x14ac:dyDescent="0.25">
      <c r="A156" t="s">
        <v>449</v>
      </c>
      <c r="B156">
        <v>17</v>
      </c>
      <c r="D156">
        <f t="shared" si="13"/>
        <v>17</v>
      </c>
      <c r="E156">
        <f t="shared" si="14"/>
        <v>0</v>
      </c>
      <c r="F156">
        <f t="shared" si="15"/>
        <v>17</v>
      </c>
      <c r="G156" t="str">
        <f t="shared" si="16"/>
        <v xml:space="preserve"> </v>
      </c>
      <c r="H156">
        <f t="shared" si="17"/>
        <v>17</v>
      </c>
      <c r="L156" s="1" t="s">
        <v>502</v>
      </c>
      <c r="M156" s="7">
        <v>12</v>
      </c>
    </row>
    <row r="157" spans="1:13" x14ac:dyDescent="0.25">
      <c r="A157" t="s">
        <v>76</v>
      </c>
      <c r="B157">
        <v>17</v>
      </c>
      <c r="D157">
        <f t="shared" si="13"/>
        <v>17</v>
      </c>
      <c r="E157">
        <f t="shared" si="14"/>
        <v>0</v>
      </c>
      <c r="F157">
        <f t="shared" si="15"/>
        <v>17</v>
      </c>
      <c r="G157" t="str">
        <f t="shared" si="16"/>
        <v xml:space="preserve"> </v>
      </c>
      <c r="H157">
        <f t="shared" si="17"/>
        <v>17</v>
      </c>
      <c r="L157" s="1" t="s">
        <v>709</v>
      </c>
      <c r="M157" s="7">
        <v>0</v>
      </c>
    </row>
    <row r="158" spans="1:13" x14ac:dyDescent="0.25">
      <c r="A158" t="s">
        <v>82</v>
      </c>
      <c r="B158">
        <v>17</v>
      </c>
      <c r="D158">
        <f t="shared" si="13"/>
        <v>17</v>
      </c>
      <c r="E158">
        <f t="shared" si="14"/>
        <v>0</v>
      </c>
      <c r="F158">
        <f t="shared" si="15"/>
        <v>17</v>
      </c>
      <c r="G158" t="str">
        <f t="shared" si="16"/>
        <v xml:space="preserve"> </v>
      </c>
      <c r="H158">
        <f t="shared" si="17"/>
        <v>17</v>
      </c>
      <c r="L158" s="1" t="s">
        <v>565</v>
      </c>
      <c r="M158" s="7">
        <v>0</v>
      </c>
    </row>
    <row r="159" spans="1:13" x14ac:dyDescent="0.25">
      <c r="A159" t="s">
        <v>237</v>
      </c>
      <c r="B159">
        <v>17</v>
      </c>
      <c r="D159">
        <f t="shared" si="13"/>
        <v>17</v>
      </c>
      <c r="E159">
        <f t="shared" si="14"/>
        <v>0</v>
      </c>
      <c r="F159">
        <f t="shared" si="15"/>
        <v>17</v>
      </c>
      <c r="G159" t="str">
        <f t="shared" si="16"/>
        <v xml:space="preserve"> </v>
      </c>
      <c r="H159">
        <f t="shared" si="17"/>
        <v>17</v>
      </c>
      <c r="L159" s="1" t="s">
        <v>564</v>
      </c>
      <c r="M159" s="7">
        <v>0</v>
      </c>
    </row>
    <row r="160" spans="1:13" x14ac:dyDescent="0.25">
      <c r="A160" t="s">
        <v>143</v>
      </c>
      <c r="B160">
        <v>17</v>
      </c>
      <c r="D160">
        <f t="shared" si="13"/>
        <v>17</v>
      </c>
      <c r="E160">
        <f t="shared" si="14"/>
        <v>0</v>
      </c>
      <c r="F160">
        <f t="shared" si="15"/>
        <v>17</v>
      </c>
      <c r="G160" t="str">
        <f t="shared" si="16"/>
        <v xml:space="preserve"> </v>
      </c>
      <c r="H160">
        <f t="shared" si="17"/>
        <v>17</v>
      </c>
      <c r="L160" s="1" t="s">
        <v>399</v>
      </c>
      <c r="M160" s="7">
        <v>0</v>
      </c>
    </row>
    <row r="161" spans="1:13" x14ac:dyDescent="0.25">
      <c r="A161" t="s">
        <v>457</v>
      </c>
      <c r="B161">
        <v>16</v>
      </c>
      <c r="D161">
        <f t="shared" si="13"/>
        <v>16</v>
      </c>
      <c r="E161">
        <f t="shared" si="14"/>
        <v>0</v>
      </c>
      <c r="F161">
        <f t="shared" si="15"/>
        <v>16</v>
      </c>
      <c r="G161" t="str">
        <f t="shared" si="16"/>
        <v xml:space="preserve"> </v>
      </c>
      <c r="H161">
        <f t="shared" si="17"/>
        <v>16</v>
      </c>
      <c r="L161" s="1" t="s">
        <v>250</v>
      </c>
      <c r="M161" s="7">
        <v>0</v>
      </c>
    </row>
    <row r="162" spans="1:13" x14ac:dyDescent="0.25">
      <c r="A162" t="s">
        <v>455</v>
      </c>
      <c r="B162">
        <v>16</v>
      </c>
      <c r="D162">
        <f t="shared" si="13"/>
        <v>16</v>
      </c>
      <c r="E162">
        <f t="shared" si="14"/>
        <v>0</v>
      </c>
      <c r="F162">
        <f t="shared" si="15"/>
        <v>16</v>
      </c>
      <c r="G162" t="str">
        <f t="shared" si="16"/>
        <v xml:space="preserve"> </v>
      </c>
      <c r="H162">
        <f t="shared" si="17"/>
        <v>16</v>
      </c>
      <c r="L162" s="1" t="s">
        <v>251</v>
      </c>
      <c r="M162" s="7">
        <v>0</v>
      </c>
    </row>
    <row r="163" spans="1:13" x14ac:dyDescent="0.25">
      <c r="A163" t="s">
        <v>467</v>
      </c>
      <c r="B163">
        <v>16</v>
      </c>
      <c r="D163">
        <f t="shared" si="13"/>
        <v>16</v>
      </c>
      <c r="E163">
        <f t="shared" si="14"/>
        <v>0</v>
      </c>
      <c r="F163">
        <f t="shared" si="15"/>
        <v>16</v>
      </c>
      <c r="G163" t="str">
        <f t="shared" si="16"/>
        <v xml:space="preserve"> </v>
      </c>
      <c r="H163">
        <f t="shared" si="17"/>
        <v>16</v>
      </c>
      <c r="L163" s="1" t="s">
        <v>458</v>
      </c>
      <c r="M163" s="7">
        <v>0</v>
      </c>
    </row>
    <row r="164" spans="1:13" x14ac:dyDescent="0.25">
      <c r="A164" t="s">
        <v>458</v>
      </c>
      <c r="B164">
        <v>16</v>
      </c>
      <c r="D164">
        <f t="shared" si="13"/>
        <v>16</v>
      </c>
      <c r="E164">
        <f t="shared" si="14"/>
        <v>0</v>
      </c>
      <c r="F164">
        <f t="shared" si="15"/>
        <v>16</v>
      </c>
      <c r="G164" t="str">
        <f t="shared" si="16"/>
        <v xml:space="preserve"> </v>
      </c>
      <c r="H164">
        <f t="shared" si="17"/>
        <v>16</v>
      </c>
      <c r="L164" s="1" t="s">
        <v>257</v>
      </c>
      <c r="M164" s="7">
        <v>0</v>
      </c>
    </row>
    <row r="165" spans="1:13" x14ac:dyDescent="0.25">
      <c r="A165" t="s">
        <v>451</v>
      </c>
      <c r="B165">
        <v>16</v>
      </c>
      <c r="D165">
        <f t="shared" si="13"/>
        <v>16</v>
      </c>
      <c r="E165">
        <f t="shared" si="14"/>
        <v>0</v>
      </c>
      <c r="F165">
        <f t="shared" si="15"/>
        <v>16</v>
      </c>
      <c r="G165" t="str">
        <f t="shared" si="16"/>
        <v xml:space="preserve"> </v>
      </c>
      <c r="H165">
        <f t="shared" si="17"/>
        <v>16</v>
      </c>
      <c r="L165" s="1" t="s">
        <v>710</v>
      </c>
      <c r="M165" s="7">
        <v>15</v>
      </c>
    </row>
    <row r="166" spans="1:13" x14ac:dyDescent="0.25">
      <c r="A166" t="s">
        <v>708</v>
      </c>
      <c r="C166">
        <v>15</v>
      </c>
      <c r="D166">
        <f t="shared" si="13"/>
        <v>15</v>
      </c>
      <c r="E166">
        <f t="shared" si="14"/>
        <v>0</v>
      </c>
      <c r="F166">
        <f t="shared" si="15"/>
        <v>15</v>
      </c>
      <c r="G166" t="str">
        <f t="shared" si="16"/>
        <v xml:space="preserve"> </v>
      </c>
      <c r="H166">
        <f t="shared" si="17"/>
        <v>15</v>
      </c>
      <c r="L166" s="1" t="s">
        <v>451</v>
      </c>
      <c r="M166" s="7">
        <v>0</v>
      </c>
    </row>
    <row r="167" spans="1:13" x14ac:dyDescent="0.25">
      <c r="A167" t="s">
        <v>461</v>
      </c>
      <c r="B167">
        <v>14</v>
      </c>
      <c r="D167">
        <f t="shared" si="13"/>
        <v>14</v>
      </c>
      <c r="E167">
        <f t="shared" si="14"/>
        <v>0</v>
      </c>
      <c r="F167">
        <f t="shared" si="15"/>
        <v>14</v>
      </c>
      <c r="G167" t="str">
        <f t="shared" si="16"/>
        <v xml:space="preserve"> </v>
      </c>
      <c r="H167">
        <f t="shared" si="17"/>
        <v>14</v>
      </c>
      <c r="L167" s="1" t="s">
        <v>400</v>
      </c>
      <c r="M167" s="7">
        <v>3</v>
      </c>
    </row>
    <row r="168" spans="1:13" x14ac:dyDescent="0.25">
      <c r="A168" t="s">
        <v>266</v>
      </c>
      <c r="B168">
        <v>14</v>
      </c>
      <c r="D168">
        <f t="shared" si="13"/>
        <v>14</v>
      </c>
      <c r="E168">
        <f t="shared" si="14"/>
        <v>0</v>
      </c>
      <c r="F168">
        <f t="shared" si="15"/>
        <v>14</v>
      </c>
      <c r="G168" t="str">
        <f t="shared" si="16"/>
        <v xml:space="preserve"> </v>
      </c>
      <c r="H168">
        <f t="shared" si="17"/>
        <v>14</v>
      </c>
      <c r="L168" s="1" t="s">
        <v>711</v>
      </c>
      <c r="M168" s="7">
        <v>0</v>
      </c>
    </row>
    <row r="169" spans="1:13" x14ac:dyDescent="0.25">
      <c r="A169" t="s">
        <v>498</v>
      </c>
      <c r="B169">
        <v>7</v>
      </c>
      <c r="C169">
        <f>IF(ISERROR(VLOOKUP(A169,$I$2:$J$96,2,FALSE))," ",VLOOKUP(A169,$I$2:$J$96,2,FALSE))</f>
        <v>2</v>
      </c>
      <c r="D169">
        <f t="shared" si="13"/>
        <v>9</v>
      </c>
      <c r="E169">
        <f t="shared" si="14"/>
        <v>2</v>
      </c>
      <c r="F169">
        <f t="shared" si="15"/>
        <v>11</v>
      </c>
      <c r="G169">
        <f t="shared" si="16"/>
        <v>3</v>
      </c>
      <c r="H169">
        <f t="shared" si="17"/>
        <v>14</v>
      </c>
      <c r="L169" s="1" t="s">
        <v>121</v>
      </c>
      <c r="M169" s="7">
        <v>0</v>
      </c>
    </row>
    <row r="170" spans="1:13" x14ac:dyDescent="0.25">
      <c r="A170" t="s">
        <v>465</v>
      </c>
      <c r="B170">
        <v>13</v>
      </c>
      <c r="D170">
        <f t="shared" si="13"/>
        <v>13</v>
      </c>
      <c r="E170">
        <f t="shared" si="14"/>
        <v>0</v>
      </c>
      <c r="F170">
        <f t="shared" si="15"/>
        <v>13</v>
      </c>
      <c r="G170" t="str">
        <f t="shared" si="16"/>
        <v xml:space="preserve"> </v>
      </c>
      <c r="H170">
        <f t="shared" si="17"/>
        <v>13</v>
      </c>
      <c r="L170" s="1" t="s">
        <v>124</v>
      </c>
      <c r="M170" s="7">
        <v>16</v>
      </c>
    </row>
    <row r="171" spans="1:13" x14ac:dyDescent="0.25">
      <c r="A171" t="s">
        <v>453</v>
      </c>
      <c r="B171">
        <v>13</v>
      </c>
      <c r="D171">
        <f t="shared" si="13"/>
        <v>13</v>
      </c>
      <c r="E171">
        <f t="shared" si="14"/>
        <v>0</v>
      </c>
      <c r="F171">
        <f t="shared" si="15"/>
        <v>13</v>
      </c>
      <c r="G171" t="str">
        <f t="shared" si="16"/>
        <v xml:space="preserve"> </v>
      </c>
      <c r="H171">
        <f t="shared" si="17"/>
        <v>13</v>
      </c>
      <c r="L171" s="1" t="s">
        <v>484</v>
      </c>
      <c r="M171" s="7">
        <v>0</v>
      </c>
    </row>
    <row r="172" spans="1:13" x14ac:dyDescent="0.25">
      <c r="A172" t="s">
        <v>256</v>
      </c>
      <c r="B172">
        <v>13</v>
      </c>
      <c r="D172">
        <f t="shared" si="13"/>
        <v>13</v>
      </c>
      <c r="E172">
        <f t="shared" si="14"/>
        <v>0</v>
      </c>
      <c r="F172">
        <f t="shared" si="15"/>
        <v>13</v>
      </c>
      <c r="G172" t="str">
        <f t="shared" si="16"/>
        <v xml:space="preserve"> </v>
      </c>
      <c r="H172">
        <f t="shared" si="17"/>
        <v>13</v>
      </c>
      <c r="L172" s="1" t="s">
        <v>486</v>
      </c>
      <c r="M172" s="7">
        <v>0</v>
      </c>
    </row>
    <row r="173" spans="1:13" x14ac:dyDescent="0.25">
      <c r="A173" t="s">
        <v>703</v>
      </c>
      <c r="C173">
        <v>12</v>
      </c>
      <c r="D173">
        <f t="shared" si="13"/>
        <v>12</v>
      </c>
      <c r="E173">
        <f t="shared" si="14"/>
        <v>0</v>
      </c>
      <c r="F173">
        <f t="shared" si="15"/>
        <v>12</v>
      </c>
      <c r="G173" t="str">
        <f t="shared" si="16"/>
        <v xml:space="preserve"> </v>
      </c>
      <c r="H173">
        <f t="shared" si="17"/>
        <v>12</v>
      </c>
      <c r="L173" s="1" t="s">
        <v>461</v>
      </c>
      <c r="M173" s="7">
        <v>0</v>
      </c>
    </row>
    <row r="174" spans="1:13" x14ac:dyDescent="0.25">
      <c r="A174" t="s">
        <v>496</v>
      </c>
      <c r="B174">
        <v>11</v>
      </c>
      <c r="C174" t="str">
        <f>IF(ISERROR(VLOOKUP(A174,$I$2:$J$96,2,FALSE))," ",VLOOKUP(A174,$I$2:$J$96,2,FALSE))</f>
        <v xml:space="preserve"> </v>
      </c>
      <c r="D174">
        <f t="shared" si="13"/>
        <v>11</v>
      </c>
      <c r="E174">
        <f t="shared" si="14"/>
        <v>0</v>
      </c>
      <c r="F174">
        <f t="shared" si="15"/>
        <v>11</v>
      </c>
      <c r="G174" t="str">
        <f t="shared" si="16"/>
        <v xml:space="preserve"> </v>
      </c>
      <c r="H174">
        <f t="shared" si="17"/>
        <v>11</v>
      </c>
      <c r="L174" s="1" t="s">
        <v>466</v>
      </c>
      <c r="M174" s="7">
        <v>0</v>
      </c>
    </row>
    <row r="175" spans="1:13" x14ac:dyDescent="0.25">
      <c r="A175" t="s">
        <v>481</v>
      </c>
      <c r="B175">
        <v>11</v>
      </c>
      <c r="D175">
        <f t="shared" si="13"/>
        <v>11</v>
      </c>
      <c r="E175">
        <f t="shared" si="14"/>
        <v>0</v>
      </c>
      <c r="F175">
        <f t="shared" si="15"/>
        <v>11</v>
      </c>
      <c r="G175" t="str">
        <f t="shared" si="16"/>
        <v xml:space="preserve"> </v>
      </c>
      <c r="H175">
        <f t="shared" si="17"/>
        <v>11</v>
      </c>
      <c r="L175" s="1" t="s">
        <v>252</v>
      </c>
      <c r="M175" s="7">
        <v>20</v>
      </c>
    </row>
    <row r="176" spans="1:13" x14ac:dyDescent="0.25">
      <c r="A176" t="s">
        <v>254</v>
      </c>
      <c r="B176">
        <v>11</v>
      </c>
      <c r="D176">
        <f t="shared" si="13"/>
        <v>11</v>
      </c>
      <c r="E176">
        <f t="shared" si="14"/>
        <v>0</v>
      </c>
      <c r="F176">
        <f t="shared" si="15"/>
        <v>11</v>
      </c>
      <c r="G176" t="str">
        <f t="shared" si="16"/>
        <v xml:space="preserve"> </v>
      </c>
      <c r="H176">
        <f t="shared" si="17"/>
        <v>11</v>
      </c>
      <c r="L176" s="1" t="s">
        <v>712</v>
      </c>
      <c r="M176" s="7">
        <v>18</v>
      </c>
    </row>
    <row r="177" spans="1:13" x14ac:dyDescent="0.25">
      <c r="A177" t="s">
        <v>571</v>
      </c>
      <c r="B177">
        <v>10</v>
      </c>
      <c r="C177" t="str">
        <f>IF(ISERROR(VLOOKUP(A177,$I$2:$J$96,2,FALSE))," ",VLOOKUP(A177,$I$2:$J$96,2,FALSE))</f>
        <v xml:space="preserve"> </v>
      </c>
      <c r="D177">
        <f t="shared" si="13"/>
        <v>10</v>
      </c>
      <c r="E177">
        <f t="shared" si="14"/>
        <v>0</v>
      </c>
      <c r="F177">
        <f t="shared" si="15"/>
        <v>10</v>
      </c>
      <c r="G177" t="str">
        <f t="shared" si="16"/>
        <v xml:space="preserve"> </v>
      </c>
      <c r="H177">
        <f t="shared" si="17"/>
        <v>10</v>
      </c>
      <c r="L177" s="1" t="s">
        <v>552</v>
      </c>
      <c r="M177" s="7">
        <v>0</v>
      </c>
    </row>
    <row r="178" spans="1:13" x14ac:dyDescent="0.25">
      <c r="A178" t="s">
        <v>698</v>
      </c>
      <c r="C178">
        <v>10</v>
      </c>
      <c r="D178">
        <f t="shared" si="13"/>
        <v>10</v>
      </c>
      <c r="E178">
        <f t="shared" si="14"/>
        <v>0</v>
      </c>
      <c r="F178">
        <f t="shared" si="15"/>
        <v>10</v>
      </c>
      <c r="G178" t="str">
        <f t="shared" si="16"/>
        <v xml:space="preserve"> </v>
      </c>
      <c r="H178">
        <f t="shared" si="17"/>
        <v>10</v>
      </c>
      <c r="L178" s="1" t="s">
        <v>266</v>
      </c>
      <c r="M178" s="7">
        <v>0</v>
      </c>
    </row>
    <row r="179" spans="1:13" x14ac:dyDescent="0.25">
      <c r="A179" t="s">
        <v>446</v>
      </c>
      <c r="B179">
        <v>10</v>
      </c>
      <c r="D179">
        <f t="shared" si="13"/>
        <v>10</v>
      </c>
      <c r="E179">
        <f t="shared" si="14"/>
        <v>0</v>
      </c>
      <c r="F179">
        <f t="shared" si="15"/>
        <v>10</v>
      </c>
      <c r="G179" t="str">
        <f t="shared" si="16"/>
        <v xml:space="preserve"> </v>
      </c>
      <c r="H179">
        <f t="shared" si="17"/>
        <v>10</v>
      </c>
      <c r="L179" s="1" t="s">
        <v>558</v>
      </c>
      <c r="M179" s="7">
        <v>0</v>
      </c>
    </row>
    <row r="180" spans="1:13" x14ac:dyDescent="0.25">
      <c r="A180" t="s">
        <v>560</v>
      </c>
      <c r="B180">
        <v>9</v>
      </c>
      <c r="C180" t="str">
        <f>IF(ISERROR(VLOOKUP(A180,$I$2:$J$96,2,FALSE))," ",VLOOKUP(A180,$I$2:$J$96,2,FALSE))</f>
        <v xml:space="preserve"> </v>
      </c>
      <c r="D180">
        <f t="shared" si="13"/>
        <v>9</v>
      </c>
      <c r="E180">
        <f t="shared" si="14"/>
        <v>0</v>
      </c>
      <c r="F180">
        <f t="shared" si="15"/>
        <v>9</v>
      </c>
      <c r="G180" t="str">
        <f t="shared" si="16"/>
        <v xml:space="preserve"> </v>
      </c>
      <c r="H180">
        <f t="shared" si="17"/>
        <v>9</v>
      </c>
      <c r="L180" s="1" t="s">
        <v>126</v>
      </c>
      <c r="M180" s="7">
        <v>15</v>
      </c>
    </row>
    <row r="181" spans="1:13" x14ac:dyDescent="0.25">
      <c r="A181" t="s">
        <v>454</v>
      </c>
      <c r="B181">
        <v>8</v>
      </c>
      <c r="D181">
        <f t="shared" si="13"/>
        <v>8</v>
      </c>
      <c r="E181">
        <f t="shared" si="14"/>
        <v>0</v>
      </c>
      <c r="F181">
        <f t="shared" si="15"/>
        <v>8</v>
      </c>
      <c r="G181" t="str">
        <f t="shared" si="16"/>
        <v xml:space="preserve"> </v>
      </c>
      <c r="H181">
        <f t="shared" si="17"/>
        <v>8</v>
      </c>
      <c r="L181" s="1" t="s">
        <v>599</v>
      </c>
      <c r="M181" s="7">
        <v>0</v>
      </c>
    </row>
    <row r="182" spans="1:13" x14ac:dyDescent="0.25">
      <c r="A182" t="s">
        <v>705</v>
      </c>
      <c r="C182">
        <v>7</v>
      </c>
      <c r="D182">
        <f t="shared" si="13"/>
        <v>7</v>
      </c>
      <c r="E182">
        <f t="shared" si="14"/>
        <v>0</v>
      </c>
      <c r="F182">
        <f t="shared" si="15"/>
        <v>7</v>
      </c>
      <c r="G182" t="str">
        <f t="shared" si="16"/>
        <v xml:space="preserve"> </v>
      </c>
      <c r="H182">
        <f t="shared" si="17"/>
        <v>7</v>
      </c>
      <c r="L182" s="1" t="s">
        <v>571</v>
      </c>
      <c r="M182" s="7">
        <v>0</v>
      </c>
    </row>
    <row r="183" spans="1:13" x14ac:dyDescent="0.25">
      <c r="A183" t="s">
        <v>611</v>
      </c>
      <c r="B183">
        <v>7</v>
      </c>
      <c r="D183">
        <f t="shared" si="13"/>
        <v>7</v>
      </c>
      <c r="E183">
        <f t="shared" si="14"/>
        <v>0</v>
      </c>
      <c r="F183">
        <f t="shared" si="15"/>
        <v>7</v>
      </c>
      <c r="G183" t="str">
        <f t="shared" si="16"/>
        <v xml:space="preserve"> </v>
      </c>
      <c r="H183">
        <f t="shared" si="17"/>
        <v>7</v>
      </c>
      <c r="L183" s="1" t="s">
        <v>593</v>
      </c>
      <c r="M183" s="7">
        <v>0</v>
      </c>
    </row>
    <row r="184" spans="1:13" x14ac:dyDescent="0.25">
      <c r="A184" t="s">
        <v>250</v>
      </c>
      <c r="B184">
        <v>7</v>
      </c>
      <c r="D184">
        <f t="shared" si="13"/>
        <v>7</v>
      </c>
      <c r="E184">
        <f t="shared" si="14"/>
        <v>0</v>
      </c>
      <c r="F184">
        <f t="shared" si="15"/>
        <v>7</v>
      </c>
      <c r="G184" t="str">
        <f t="shared" si="16"/>
        <v xml:space="preserve"> </v>
      </c>
      <c r="H184">
        <f t="shared" si="17"/>
        <v>7</v>
      </c>
      <c r="L184" s="1" t="s">
        <v>128</v>
      </c>
      <c r="M184" s="7">
        <v>19</v>
      </c>
    </row>
    <row r="185" spans="1:13" x14ac:dyDescent="0.25">
      <c r="A185" t="s">
        <v>484</v>
      </c>
      <c r="B185">
        <v>7</v>
      </c>
      <c r="D185">
        <f t="shared" si="13"/>
        <v>7</v>
      </c>
      <c r="E185">
        <f t="shared" si="14"/>
        <v>0</v>
      </c>
      <c r="F185">
        <f t="shared" si="15"/>
        <v>7</v>
      </c>
      <c r="G185" t="str">
        <f t="shared" si="16"/>
        <v xml:space="preserve"> </v>
      </c>
      <c r="H185">
        <f t="shared" si="17"/>
        <v>7</v>
      </c>
      <c r="L185" s="1" t="s">
        <v>131</v>
      </c>
      <c r="M185" s="7">
        <v>0</v>
      </c>
    </row>
    <row r="186" spans="1:13" x14ac:dyDescent="0.25">
      <c r="A186" t="s">
        <v>563</v>
      </c>
      <c r="B186">
        <v>5</v>
      </c>
      <c r="D186">
        <f t="shared" si="13"/>
        <v>5</v>
      </c>
      <c r="E186">
        <f t="shared" si="14"/>
        <v>2</v>
      </c>
      <c r="F186">
        <f t="shared" si="15"/>
        <v>7</v>
      </c>
      <c r="G186" t="str">
        <f t="shared" si="16"/>
        <v xml:space="preserve"> </v>
      </c>
      <c r="H186">
        <f t="shared" si="17"/>
        <v>7</v>
      </c>
      <c r="L186" s="1" t="s">
        <v>626</v>
      </c>
      <c r="M186" s="7">
        <v>0</v>
      </c>
    </row>
    <row r="187" spans="1:13" x14ac:dyDescent="0.25">
      <c r="A187" t="s">
        <v>714</v>
      </c>
      <c r="C187">
        <v>4</v>
      </c>
      <c r="D187">
        <f t="shared" si="13"/>
        <v>4</v>
      </c>
      <c r="E187">
        <f t="shared" si="14"/>
        <v>1</v>
      </c>
      <c r="F187">
        <f t="shared" si="15"/>
        <v>5</v>
      </c>
      <c r="G187">
        <f t="shared" si="16"/>
        <v>2</v>
      </c>
      <c r="H187">
        <f t="shared" si="17"/>
        <v>7</v>
      </c>
      <c r="L187" s="1" t="s">
        <v>553</v>
      </c>
      <c r="M187" s="7">
        <v>19</v>
      </c>
    </row>
    <row r="188" spans="1:13" x14ac:dyDescent="0.25">
      <c r="A188" t="s">
        <v>709</v>
      </c>
      <c r="B188">
        <v>6</v>
      </c>
      <c r="D188">
        <f t="shared" si="13"/>
        <v>6</v>
      </c>
      <c r="E188">
        <f t="shared" si="14"/>
        <v>0</v>
      </c>
      <c r="F188">
        <f t="shared" si="15"/>
        <v>6</v>
      </c>
      <c r="G188" t="str">
        <f t="shared" si="16"/>
        <v xml:space="preserve"> </v>
      </c>
      <c r="H188">
        <f t="shared" si="17"/>
        <v>6</v>
      </c>
      <c r="L188" s="1" t="s">
        <v>737</v>
      </c>
      <c r="M188" s="7">
        <v>3</v>
      </c>
    </row>
    <row r="189" spans="1:13" x14ac:dyDescent="0.25">
      <c r="A189" t="s">
        <v>565</v>
      </c>
      <c r="B189">
        <v>5</v>
      </c>
      <c r="C189" t="str">
        <f>IF(ISERROR(VLOOKUP(A189,$I$2:$J$96,2,FALSE))," ",VLOOKUP(A189,$I$2:$J$96,2,FALSE))</f>
        <v xml:space="preserve"> </v>
      </c>
      <c r="D189">
        <f t="shared" si="13"/>
        <v>5</v>
      </c>
      <c r="E189">
        <f t="shared" si="14"/>
        <v>0</v>
      </c>
      <c r="F189">
        <f t="shared" si="15"/>
        <v>5</v>
      </c>
      <c r="G189" t="str">
        <f t="shared" si="16"/>
        <v xml:space="preserve"> </v>
      </c>
      <c r="H189">
        <f t="shared" si="17"/>
        <v>5</v>
      </c>
      <c r="L189" s="1" t="s">
        <v>561</v>
      </c>
      <c r="M189" s="7">
        <v>16</v>
      </c>
    </row>
    <row r="190" spans="1:13" x14ac:dyDescent="0.25">
      <c r="A190" t="s">
        <v>493</v>
      </c>
      <c r="B190">
        <v>5</v>
      </c>
      <c r="D190">
        <f t="shared" si="13"/>
        <v>5</v>
      </c>
      <c r="E190">
        <f t="shared" si="14"/>
        <v>0</v>
      </c>
      <c r="F190">
        <f t="shared" si="15"/>
        <v>5</v>
      </c>
      <c r="G190" t="str">
        <f t="shared" si="16"/>
        <v xml:space="preserve"> </v>
      </c>
      <c r="H190">
        <f t="shared" si="17"/>
        <v>5</v>
      </c>
      <c r="L190" s="1" t="s">
        <v>713</v>
      </c>
      <c r="M190" s="7">
        <v>0</v>
      </c>
    </row>
    <row r="191" spans="1:13" x14ac:dyDescent="0.25">
      <c r="A191" t="s">
        <v>460</v>
      </c>
      <c r="B191">
        <v>4</v>
      </c>
      <c r="D191">
        <f t="shared" si="13"/>
        <v>4</v>
      </c>
      <c r="E191">
        <f t="shared" si="14"/>
        <v>0</v>
      </c>
      <c r="F191">
        <f t="shared" si="15"/>
        <v>4</v>
      </c>
      <c r="G191" t="str">
        <f t="shared" si="16"/>
        <v xml:space="preserve"> </v>
      </c>
      <c r="H191">
        <f t="shared" si="17"/>
        <v>4</v>
      </c>
      <c r="L191" s="1" t="s">
        <v>239</v>
      </c>
      <c r="M191" s="7">
        <v>0</v>
      </c>
    </row>
    <row r="192" spans="1:13" x14ac:dyDescent="0.25">
      <c r="A192" t="s">
        <v>486</v>
      </c>
      <c r="B192">
        <v>4</v>
      </c>
      <c r="D192">
        <f t="shared" si="13"/>
        <v>4</v>
      </c>
      <c r="E192">
        <f t="shared" si="14"/>
        <v>0</v>
      </c>
      <c r="F192">
        <f t="shared" si="15"/>
        <v>4</v>
      </c>
      <c r="G192" t="str">
        <f t="shared" si="16"/>
        <v xml:space="preserve"> </v>
      </c>
      <c r="H192">
        <f t="shared" si="17"/>
        <v>4</v>
      </c>
      <c r="L192" s="1" t="s">
        <v>134</v>
      </c>
      <c r="M192" s="7">
        <v>17</v>
      </c>
    </row>
    <row r="193" spans="1:13" x14ac:dyDescent="0.25">
      <c r="A193" t="s">
        <v>625</v>
      </c>
      <c r="B193">
        <v>4</v>
      </c>
      <c r="D193">
        <f t="shared" si="13"/>
        <v>4</v>
      </c>
      <c r="E193">
        <f t="shared" si="14"/>
        <v>0</v>
      </c>
      <c r="F193">
        <f t="shared" si="15"/>
        <v>4</v>
      </c>
      <c r="G193" t="str">
        <f t="shared" si="16"/>
        <v xml:space="preserve"> </v>
      </c>
      <c r="H193">
        <f t="shared" si="17"/>
        <v>4</v>
      </c>
      <c r="L193" s="1" t="s">
        <v>738</v>
      </c>
      <c r="M193" s="7">
        <v>17</v>
      </c>
    </row>
    <row r="194" spans="1:13" x14ac:dyDescent="0.25">
      <c r="A194" t="s">
        <v>617</v>
      </c>
      <c r="B194">
        <v>3</v>
      </c>
      <c r="C194" t="str">
        <f>IF(ISERROR(VLOOKUP(A194,$I$2:$J$96,2,FALSE))," ",VLOOKUP(A194,$I$2:$J$96,2,FALSE))</f>
        <v xml:space="preserve"> </v>
      </c>
      <c r="D194">
        <f t="shared" ref="D194:D205" si="18">IF(C194=" ",B194+0,B194+C194)</f>
        <v>3</v>
      </c>
      <c r="E194">
        <f t="shared" ref="E194:E205" si="19">IF(ISERROR(VLOOKUP(A194,$L$2:$M$233,2,FALSE))," ",VLOOKUP(A194,$L$2:$M$233,2,FALSE))</f>
        <v>0</v>
      </c>
      <c r="F194">
        <f t="shared" ref="F194:F205" si="20">IF(E194=" ",D194+0,D194+E194)</f>
        <v>3</v>
      </c>
      <c r="G194" t="str">
        <f t="shared" ref="G194:G205" si="21">IF(ISERROR(VLOOKUP(A194,$O$2:$P$233,2,FALSE))," ",VLOOKUP(A194,$O$2:$P$233,2,FALSE))</f>
        <v xml:space="preserve"> </v>
      </c>
      <c r="H194">
        <f t="shared" ref="H194:H205" si="22">IF(G194=" ",F194+0,F194+G194)</f>
        <v>3</v>
      </c>
      <c r="L194" s="1" t="s">
        <v>136</v>
      </c>
      <c r="M194" s="7">
        <v>0</v>
      </c>
    </row>
    <row r="195" spans="1:13" x14ac:dyDescent="0.25">
      <c r="A195" t="s">
        <v>495</v>
      </c>
      <c r="B195">
        <v>3</v>
      </c>
      <c r="D195">
        <f t="shared" si="18"/>
        <v>3</v>
      </c>
      <c r="E195">
        <f t="shared" si="19"/>
        <v>0</v>
      </c>
      <c r="F195">
        <f t="shared" si="20"/>
        <v>3</v>
      </c>
      <c r="G195" t="str">
        <f t="shared" si="21"/>
        <v xml:space="preserve"> </v>
      </c>
      <c r="H195">
        <f t="shared" si="22"/>
        <v>3</v>
      </c>
      <c r="L195" s="1" t="s">
        <v>137</v>
      </c>
      <c r="M195" s="7">
        <v>18</v>
      </c>
    </row>
    <row r="196" spans="1:13" x14ac:dyDescent="0.25">
      <c r="A196" t="s">
        <v>240</v>
      </c>
      <c r="B196">
        <v>3</v>
      </c>
      <c r="D196">
        <f t="shared" si="18"/>
        <v>3</v>
      </c>
      <c r="E196">
        <f t="shared" si="19"/>
        <v>0</v>
      </c>
      <c r="F196">
        <f t="shared" si="20"/>
        <v>3</v>
      </c>
      <c r="G196" t="str">
        <f t="shared" si="21"/>
        <v xml:space="preserve"> </v>
      </c>
      <c r="H196">
        <f t="shared" si="22"/>
        <v>3</v>
      </c>
      <c r="L196" s="1" t="s">
        <v>139</v>
      </c>
      <c r="M196" s="7">
        <v>0</v>
      </c>
    </row>
    <row r="197" spans="1:13" x14ac:dyDescent="0.25">
      <c r="A197" t="s">
        <v>701</v>
      </c>
      <c r="B197">
        <v>1</v>
      </c>
      <c r="C197">
        <v>1</v>
      </c>
      <c r="D197">
        <f t="shared" si="18"/>
        <v>2</v>
      </c>
      <c r="E197">
        <f t="shared" si="19"/>
        <v>1</v>
      </c>
      <c r="F197">
        <f t="shared" si="20"/>
        <v>3</v>
      </c>
      <c r="G197" t="str">
        <f t="shared" si="21"/>
        <v xml:space="preserve"> </v>
      </c>
      <c r="H197">
        <f t="shared" si="22"/>
        <v>3</v>
      </c>
      <c r="L197" s="1" t="s">
        <v>625</v>
      </c>
      <c r="M197" s="7">
        <v>0</v>
      </c>
    </row>
    <row r="198" spans="1:13" x14ac:dyDescent="0.25">
      <c r="A198" t="s">
        <v>597</v>
      </c>
      <c r="B198">
        <v>2</v>
      </c>
      <c r="C198" t="str">
        <f>IF(ISERROR(VLOOKUP(A198,$I$2:$J$96,2,FALSE))," ",VLOOKUP(A198,$I$2:$J$96,2,FALSE))</f>
        <v xml:space="preserve"> </v>
      </c>
      <c r="D198">
        <f t="shared" si="18"/>
        <v>2</v>
      </c>
      <c r="E198">
        <f t="shared" si="19"/>
        <v>0</v>
      </c>
      <c r="F198">
        <f t="shared" si="20"/>
        <v>2</v>
      </c>
      <c r="G198" t="str">
        <f t="shared" si="21"/>
        <v xml:space="preserve"> </v>
      </c>
      <c r="H198">
        <f t="shared" si="22"/>
        <v>2</v>
      </c>
      <c r="L198" s="1" t="s">
        <v>463</v>
      </c>
      <c r="M198" s="7">
        <v>0</v>
      </c>
    </row>
    <row r="199" spans="1:13" x14ac:dyDescent="0.25">
      <c r="A199" t="s">
        <v>706</v>
      </c>
      <c r="C199">
        <v>2</v>
      </c>
      <c r="D199">
        <f t="shared" si="18"/>
        <v>2</v>
      </c>
      <c r="E199">
        <f t="shared" si="19"/>
        <v>0</v>
      </c>
      <c r="F199">
        <f t="shared" si="20"/>
        <v>2</v>
      </c>
      <c r="G199" t="str">
        <f t="shared" si="21"/>
        <v xml:space="preserve"> </v>
      </c>
      <c r="H199">
        <f t="shared" si="22"/>
        <v>2</v>
      </c>
      <c r="L199" s="1" t="s">
        <v>401</v>
      </c>
      <c r="M199" s="7">
        <v>0</v>
      </c>
    </row>
    <row r="200" spans="1:13" x14ac:dyDescent="0.25">
      <c r="A200" t="s">
        <v>713</v>
      </c>
      <c r="C200">
        <v>2</v>
      </c>
      <c r="D200">
        <f t="shared" si="18"/>
        <v>2</v>
      </c>
      <c r="E200">
        <f t="shared" si="19"/>
        <v>0</v>
      </c>
      <c r="F200">
        <f t="shared" si="20"/>
        <v>2</v>
      </c>
      <c r="G200" t="str">
        <f t="shared" si="21"/>
        <v xml:space="preserve"> </v>
      </c>
      <c r="H200">
        <f t="shared" si="22"/>
        <v>2</v>
      </c>
      <c r="L200" s="1" t="s">
        <v>612</v>
      </c>
      <c r="M200" s="7">
        <v>0</v>
      </c>
    </row>
    <row r="201" spans="1:13" x14ac:dyDescent="0.25">
      <c r="A201" t="s">
        <v>459</v>
      </c>
      <c r="B201">
        <v>2</v>
      </c>
      <c r="D201">
        <f t="shared" si="18"/>
        <v>2</v>
      </c>
      <c r="E201">
        <f t="shared" si="19"/>
        <v>0</v>
      </c>
      <c r="F201">
        <f t="shared" si="20"/>
        <v>2</v>
      </c>
      <c r="G201" t="str">
        <f t="shared" si="21"/>
        <v xml:space="preserve"> </v>
      </c>
      <c r="H201">
        <f t="shared" si="22"/>
        <v>2</v>
      </c>
      <c r="L201" s="1" t="s">
        <v>714</v>
      </c>
      <c r="M201" s="7">
        <v>1</v>
      </c>
    </row>
    <row r="202" spans="1:13" x14ac:dyDescent="0.25">
      <c r="A202" t="s">
        <v>464</v>
      </c>
      <c r="B202">
        <v>1</v>
      </c>
      <c r="D202">
        <f t="shared" si="18"/>
        <v>1</v>
      </c>
      <c r="E202">
        <f t="shared" si="19"/>
        <v>0</v>
      </c>
      <c r="F202">
        <f t="shared" si="20"/>
        <v>1</v>
      </c>
      <c r="G202" t="str">
        <f t="shared" si="21"/>
        <v xml:space="preserve"> </v>
      </c>
      <c r="H202">
        <f t="shared" si="22"/>
        <v>1</v>
      </c>
      <c r="L202" s="1" t="s">
        <v>142</v>
      </c>
      <c r="M202" s="7">
        <v>15</v>
      </c>
    </row>
    <row r="203" spans="1:13" x14ac:dyDescent="0.25">
      <c r="A203" t="s">
        <v>702</v>
      </c>
      <c r="C203">
        <v>1</v>
      </c>
      <c r="D203">
        <f t="shared" si="18"/>
        <v>1</v>
      </c>
      <c r="E203">
        <f t="shared" si="19"/>
        <v>0</v>
      </c>
      <c r="F203">
        <f t="shared" si="20"/>
        <v>1</v>
      </c>
      <c r="G203" t="str">
        <f t="shared" si="21"/>
        <v xml:space="preserve"> </v>
      </c>
      <c r="H203">
        <f t="shared" si="22"/>
        <v>1</v>
      </c>
      <c r="L203" s="1" t="s">
        <v>143</v>
      </c>
      <c r="M203" s="7">
        <v>0</v>
      </c>
    </row>
    <row r="204" spans="1:13" x14ac:dyDescent="0.25">
      <c r="A204" t="s">
        <v>500</v>
      </c>
      <c r="B204">
        <v>1</v>
      </c>
      <c r="D204">
        <f t="shared" si="18"/>
        <v>1</v>
      </c>
      <c r="E204">
        <f t="shared" si="19"/>
        <v>0</v>
      </c>
      <c r="F204">
        <f t="shared" si="20"/>
        <v>1</v>
      </c>
      <c r="G204" t="str">
        <f t="shared" si="21"/>
        <v xml:space="preserve"> </v>
      </c>
      <c r="H204">
        <f t="shared" si="22"/>
        <v>1</v>
      </c>
      <c r="L204" s="1" t="s">
        <v>253</v>
      </c>
      <c r="M204" s="7">
        <v>0</v>
      </c>
    </row>
    <row r="205" spans="1:13" x14ac:dyDescent="0.25">
      <c r="A205" t="s">
        <v>711</v>
      </c>
      <c r="C205">
        <v>1</v>
      </c>
      <c r="D205">
        <f t="shared" si="18"/>
        <v>1</v>
      </c>
      <c r="E205">
        <f t="shared" si="19"/>
        <v>0</v>
      </c>
      <c r="F205">
        <f t="shared" si="20"/>
        <v>1</v>
      </c>
      <c r="G205" t="str">
        <f t="shared" si="21"/>
        <v xml:space="preserve"> </v>
      </c>
      <c r="H205">
        <f t="shared" si="22"/>
        <v>1</v>
      </c>
      <c r="L205" s="1" t="s">
        <v>145</v>
      </c>
      <c r="M205" s="7">
        <v>0</v>
      </c>
    </row>
    <row r="206" spans="1:13" x14ac:dyDescent="0.25">
      <c r="L206" s="1" t="s">
        <v>148</v>
      </c>
      <c r="M206" s="7">
        <v>18</v>
      </c>
    </row>
    <row r="207" spans="1:13" x14ac:dyDescent="0.25">
      <c r="L207" s="1" t="s">
        <v>150</v>
      </c>
      <c r="M207" s="7">
        <v>16</v>
      </c>
    </row>
    <row r="208" spans="1:13" x14ac:dyDescent="0.25">
      <c r="L208" s="1" t="s">
        <v>459</v>
      </c>
      <c r="M208" s="7">
        <v>0</v>
      </c>
    </row>
    <row r="209" spans="12:13" x14ac:dyDescent="0.25">
      <c r="L209" s="1" t="s">
        <v>267</v>
      </c>
      <c r="M209" s="7">
        <v>0</v>
      </c>
    </row>
    <row r="210" spans="12:13" x14ac:dyDescent="0.25">
      <c r="L210" s="1" t="s">
        <v>268</v>
      </c>
      <c r="M210" s="7">
        <v>0</v>
      </c>
    </row>
    <row r="211" spans="12:13" x14ac:dyDescent="0.25">
      <c r="L211" s="1" t="s">
        <v>402</v>
      </c>
      <c r="M211" s="7">
        <v>16</v>
      </c>
    </row>
    <row r="212" spans="12:13" x14ac:dyDescent="0.25">
      <c r="L212" s="1" t="s">
        <v>153</v>
      </c>
      <c r="M212" s="7">
        <v>0</v>
      </c>
    </row>
    <row r="213" spans="12:13" x14ac:dyDescent="0.25">
      <c r="L213" s="1" t="s">
        <v>240</v>
      </c>
      <c r="M213" s="7">
        <v>0</v>
      </c>
    </row>
    <row r="214" spans="12:13" x14ac:dyDescent="0.25">
      <c r="L214" s="1" t="s">
        <v>403</v>
      </c>
      <c r="M214" s="7">
        <v>0</v>
      </c>
    </row>
    <row r="215" spans="12:13" x14ac:dyDescent="0.25">
      <c r="L215" s="1" t="s">
        <v>241</v>
      </c>
      <c r="M215" s="7">
        <v>0</v>
      </c>
    </row>
    <row r="216" spans="12:13" x14ac:dyDescent="0.25">
      <c r="L216" s="1" t="s">
        <v>254</v>
      </c>
      <c r="M216" s="7">
        <v>0</v>
      </c>
    </row>
    <row r="217" spans="12:13" x14ac:dyDescent="0.25">
      <c r="L217" s="1" t="s">
        <v>739</v>
      </c>
      <c r="M217" s="7">
        <v>14</v>
      </c>
    </row>
    <row r="218" spans="12:13" x14ac:dyDescent="0.25">
      <c r="L218" s="1" t="s">
        <v>563</v>
      </c>
      <c r="M218" s="7">
        <v>2</v>
      </c>
    </row>
    <row r="219" spans="12:13" x14ac:dyDescent="0.25">
      <c r="L219" s="1" t="s">
        <v>255</v>
      </c>
      <c r="M219" s="7">
        <v>18</v>
      </c>
    </row>
  </sheetData>
  <sortState xmlns:xlrd2="http://schemas.microsoft.com/office/spreadsheetml/2017/richdata2" ref="A2:H205">
    <sortCondition descending="1" ref="H2:H205"/>
  </sortState>
  <dataValidations count="3">
    <dataValidation type="list" allowBlank="1" showInputMessage="1" showErrorMessage="1" sqref="L2:L28" xr:uid="{00000000-0002-0000-0100-000000000000}">
      <formula1>$A$2:$A$222</formula1>
    </dataValidation>
    <dataValidation type="list" allowBlank="1" showInputMessage="1" showErrorMessage="1" sqref="L212:L215 L177:L178 L174:L175 L164 L116:L123 L100:L103 L73:L75 L57:L60 L202:L207 L135:L152 L95:L96 L81:L88 L62:L63 L77 L156 L125:L128 L70:L71 L209:L210 L112 L44:L53 L55 L110 L105:L106 L133 L38:L41 L172 L166 L33:L36 L181:L189 L191:L198" xr:uid="{00000000-0002-0000-0100-000001000000}">
      <formula1>$A$2:$A$215</formula1>
    </dataValidation>
    <dataValidation type="list" allowBlank="1" showInputMessage="1" showErrorMessage="1" sqref="L109 L171 L54 L29:L32 L69 L79:L80 L97:L99 L111 L115 L134 L113 L158:L162 L173 L179:L180 L199 L208 L129:L132 L153:L155 L42 L89:L91 L94" xr:uid="{00000000-0002-0000-0100-000002000000}">
      <formula1>players1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31"/>
  <sheetViews>
    <sheetView workbookViewId="0">
      <pane xSplit="2" topLeftCell="AK1" activePane="topRight" state="frozen"/>
      <selection pane="topRight" activeCell="A13" sqref="A13:XFD13"/>
    </sheetView>
  </sheetViews>
  <sheetFormatPr defaultRowHeight="15" x14ac:dyDescent="0.25"/>
  <cols>
    <col min="1" max="1" width="13.140625" customWidth="1"/>
    <col min="2" max="2" width="12.140625" customWidth="1"/>
    <col min="3" max="3" width="18.85546875" bestFit="1" customWidth="1"/>
    <col min="4" max="24" width="9" style="4" customWidth="1"/>
    <col min="25" max="35" width="9" customWidth="1"/>
    <col min="37" max="37" width="20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t="s">
        <v>6</v>
      </c>
      <c r="B2" t="s">
        <v>7</v>
      </c>
      <c r="C2" s="13" t="str">
        <f t="shared" ref="C2:C11" si="0">A2&amp;" "&amp;B2</f>
        <v>Warwick Armour</v>
      </c>
      <c r="D2" s="7">
        <v>6</v>
      </c>
      <c r="E2" s="7">
        <v>-20</v>
      </c>
      <c r="F2" s="7" t="s">
        <v>9</v>
      </c>
      <c r="G2" s="7">
        <v>-6</v>
      </c>
      <c r="H2" s="7">
        <v>0</v>
      </c>
      <c r="I2" s="7">
        <v>5</v>
      </c>
      <c r="J2" s="7">
        <v>12</v>
      </c>
      <c r="K2" s="7">
        <v>-32</v>
      </c>
      <c r="L2" s="7">
        <v>7</v>
      </c>
      <c r="M2" s="7">
        <v>-15</v>
      </c>
      <c r="N2" s="7">
        <v>2</v>
      </c>
      <c r="O2" s="7">
        <v>-3</v>
      </c>
      <c r="P2" s="7">
        <v>4</v>
      </c>
      <c r="Q2" s="7">
        <v>-12</v>
      </c>
      <c r="R2" s="7">
        <v>18</v>
      </c>
      <c r="S2" s="7">
        <v>14</v>
      </c>
      <c r="T2" s="7">
        <v>29</v>
      </c>
      <c r="U2" s="7">
        <v>-23</v>
      </c>
      <c r="V2" s="7" t="s">
        <v>9</v>
      </c>
      <c r="W2" s="7" t="s">
        <v>9</v>
      </c>
      <c r="X2" s="7" t="s">
        <v>9</v>
      </c>
      <c r="Y2" s="20">
        <f>SUM(D2:X2)</f>
        <v>-14</v>
      </c>
      <c r="Z2" s="2">
        <f t="shared" ref="Z2:Z65" si="1">SUM(AA2:AC2)</f>
        <v>17</v>
      </c>
      <c r="AA2" s="2">
        <f>COUNTIF(D2:X2,"&gt;0")</f>
        <v>9</v>
      </c>
      <c r="AB2" s="2">
        <f>COUNTIF(D2:X2,0)</f>
        <v>1</v>
      </c>
      <c r="AC2" s="2">
        <f>COUNTIF(D2:X2,"&lt;0")</f>
        <v>7</v>
      </c>
      <c r="AE2">
        <f>IF(ISERROR(VLOOKUP($C2,$A$76:$C$139,3,FALSE)=1),0,IF(VLOOKUP($C2,$A$76:$C$139,3,FALSE)=1,1,0))+IF(ISERROR(VLOOKUP($C2,$D$76:$F$139,3,FALSE)=1),0,IF(VLOOKUP($C2,$D$76:$F$139,3,FALSE)=1,1,0))+IF(ISERROR(VLOOKUP($C2,$G$76:$I$139,3,FALSE)=1),0,IF(VLOOKUP($C2,$G$76:$I$139,3,FALSE)=1,1,0))+IF(ISERROR(VLOOKUP($C2,$J$76:$L$139,3,FALSE)=1),0,IF(VLOOKUP($C2,$J$76:$L$139,3,FALSE)=1,1,0))+IF(ISERROR(VLOOKUP($C2,$M$76:$O$139,3,FALSE)=1),0,IF(VLOOKUP($C2,$M$76:$O$139,3,FALSE)=1,1,0))+IF(ISERROR(VLOOKUP($C2,$P$76:$R$139,3,FALSE)=1),0,IF(VLOOKUP($C2,$P$76:$R$139,3,FALSE)=1,1,0))+IF(ISERROR(VLOOKUP($C2,$S$76:$U$139,3,FALSE)=1),0,IF(VLOOKUP($C2,$S$76:$U$139,3,FALSE)=1,1,0))+IF(ISERROR(VLOOKUP($C2,$V$76:$X$139,3,FALSE)=1),0,IF(VLOOKUP($C2,$V$76:$X$139,3,FALSE)=1,1,0))+IF(ISERROR(VLOOKUP($C2,$Y$76:$AA$139,3,FALSE)=1),0,IF(VLOOKUP($C2,$Y$76:$AA$139,3,FALSE)=1,1,0))+IF(ISERROR(VLOOKUP($C2,$AB$76:$AD$139,3,FALSE)=1),0,IF(VLOOKUP($C2,$AB$76:$AD$139,3,FALSE)=1,1,0))+IF(ISERROR(VLOOKUP($C2,$AE$76:$AG$139,3,FALSE)=1),0,IF(VLOOKUP($C2,$AE$76:$AG$139,3,FALSE)=1,1,0))+IF(ISERROR(VLOOKUP($C2,$AH$76:$AJ$139,3,FALSE)=1),0,IF(VLOOKUP($C2,$AH$76:$AJ$139,3,FALSE)=1,1,0))+IF(ISERROR(VLOOKUP($C2,$AK$76:$AM$139,3,FALSE)=1),0,IF(VLOOKUP($C2,$AK$76:$AM$139,3,FALSE)=1,1,0))+IF(ISERROR(VLOOKUP($C2,$AN$76:$AP$139,3,FALSE)=1),0,IF(VLOOKUP($C2,$AN$76:$AP$139,3,FALSE)=1,1,0))+IF(ISERROR(VLOOKUP($C2,$AQ$76:$AS$139,3,FALSE)=1),0,IF(VLOOKUP($C2,$AQ$76:$AS$139,3,FALSE)=1,1,0))+IF(ISERROR(VLOOKUP($C2,$AT$76:$AV$139,3,FALSE)=1),0,IF(VLOOKUP($C2,$AT$76:$AV$139,3,FALSE)=1,1,0))+IF(ISERROR(VLOOKUP($C2,$AW$76:$AY$139,3,FALSE)=1),0,IF(VLOOKUP($C2,$AW$76:$AY$139,3,FALSE)=1,1,0))+IF(ISERROR(VLOOKUP($C2,$AZ$76:$BB$139,3,FALSE)=1),0,IF(VLOOKUP($C2,$AZ$76:$BB$139,3,FALSE)=1,1,0))+IF(ISERROR(VLOOKUP($C2,$BC$76:$BE$139,3,FALSE)=1),0,IF(VLOOKUP($C2,$BC$76:$BE$139,3,FALSE)=1,1,0))+IF(ISERROR(VLOOKUP($C2,$BF$76:$BH$139,3,FALSE)=1),0,IF(VLOOKUP($C2,$BF$76:$BH$139,3,FALSE)=1,1,0))+IF(ISERROR(VLOOKUP($C2,$BI$76:$BK$139,3,FALSE)=1),0,IF(VLOOKUP($C2,$BI$76:$BK$139,3,FALSE)=1,1,0))</f>
        <v>2</v>
      </c>
      <c r="AF2">
        <f>IF(ISERROR(VLOOKUP($C2,$A$76:$C$139,3,FALSE)=2),0,IF(VLOOKUP($C2,$A$76:$C$139,3,FALSE)=2,1,0))+IF(ISERROR(VLOOKUP($C2,$D$76:$F$139,3,FALSE)=2),0,IF(VLOOKUP($C2,$D$76:$F$139,3,FALSE)=2,1,0))+IF(ISERROR(VLOOKUP($C2,$G$76:$I$139,3,FALSE)=2),0,IF(VLOOKUP($C2,$G$76:$I$139,3,FALSE)=2,1,0))+IF(ISERROR(VLOOKUP($C2,$J$76:$L$139,3,FALSE)=2),0,IF(VLOOKUP($C2,$J$76:$L$139,3,FALSE)=2,1,0))+IF(ISERROR(VLOOKUP($C2,$M$76:$O$139,3,FALSE)=2),0,IF(VLOOKUP($C2,$M$76:$O$139,3,FALSE)=2,1,0))+IF(ISERROR(VLOOKUP($C2,$P$76:$R$139,3,FALSE)=2),0,IF(VLOOKUP($C2,$P$76:$R$139,3,FALSE)=2,1,0))+IF(ISERROR(VLOOKUP($C2,$S$76:$U$139,3,FALSE)=2),0,IF(VLOOKUP($C2,$S$76:$U$139,3,FALSE)=2,1,0))+IF(ISERROR(VLOOKUP($C2,$V$76:$X$139,3,FALSE)=2),0,IF(VLOOKUP($C2,$V$76:$X$139,3,FALSE)=2,1,0))+IF(ISERROR(VLOOKUP($C2,$Y$76:$AA$139,3,FALSE)=2),0,IF(VLOOKUP($C2,$Y$76:$AA$139,3,FALSE)=2,1,0))+IF(ISERROR(VLOOKUP($C2,$AB$76:$AD$139,3,FALSE)=2),0,IF(VLOOKUP($C2,$AB$76:$AD$139,3,FALSE)=2,1,0))+IF(ISERROR(VLOOKUP($C2,$AE$76:$AG$139,3,FALSE)=2),0,IF(VLOOKUP($C2,$AE$76:$AG$139,3,FALSE)=2,1,0))+IF(ISERROR(VLOOKUP($C2,$AH$76:$AJ$139,3,FALSE)=2),0,IF(VLOOKUP($C2,$AH$76:$AJ$139,3,FALSE)=2,1,0))+IF(ISERROR(VLOOKUP($C2,$AK$76:$AM$139,3,FALSE)=2),0,IF(VLOOKUP($C2,$AK$76:$AM$139,3,FALSE)=2,1,0))+IF(ISERROR(VLOOKUP($C2,$AN$76:$AP$139,3,FALSE)=2),0,IF(VLOOKUP($C2,$AN$76:$AP$139,3,FALSE)=2,1,0))+IF(ISERROR(VLOOKUP($C2,$AQ$76:$AS$139,3,FALSE)=2),0,IF(VLOOKUP($C2,$AQ$76:$AS$139,3,FALSE)=2,1,0))+IF(ISERROR(VLOOKUP($C2,$AT$76:$AV$139,3,FALSE)=2),0,IF(VLOOKUP($C2,$AT$76:$AV$139,3,FALSE)=2,1,0))+IF(ISERROR(VLOOKUP($C2,$AW$76:$AY$139,3,FALSE)=2),0,IF(VLOOKUP($C2,$AW$76:$AY$139,3,FALSE)=2,1,0))+IF(ISERROR(VLOOKUP($C2,$AZ$76:$BB$139,3,FALSE)=2),0,IF(VLOOKUP($C2,$AZ$76:$BB$139,3,FALSE)=2,1,0))+IF(ISERROR(VLOOKUP($C2,$BC$76:$BE$139,3,FALSE)=2),0,IF(VLOOKUP($C2,$BC$76:$BE$139,3,FALSE)=2,1,0))+IF(ISERROR(VLOOKUP($C2,$BF$76:$BH$139,3,FALSE)=2),0,IF(VLOOKUP($C2,$BF$76:$BH$139,3,FALSE)=2,1,0))+IF(ISERROR(VLOOKUP($C2,$BI$76:$BK$139,3,FALSE)=2),0,IF(VLOOKUP($C2,$BI$76:$BK$139,3,FALSE)=2,1,0))</f>
        <v>4</v>
      </c>
      <c r="AG2">
        <f>IF(ISERROR(VLOOKUP($C2,$A$76:$C$139,3,FALSE)=3),0,IF(VLOOKUP($C2,$A$76:$C$139,3,FALSE)=3,1,0))+IF(ISERROR(VLOOKUP($C2,$D$76:$F$139,3,FALSE)=3),0,IF(VLOOKUP($C2,$D$76:$F$139,3,FALSE)=3,1,0))+IF(ISERROR(VLOOKUP($C2,$G$76:$I$139,3,FALSE)=3),0,IF(VLOOKUP($C2,$G$76:$I$139,3,FALSE)=3,1,0))+IF(ISERROR(VLOOKUP($C2,$J$76:$L$139,3,FALSE)=3),0,IF(VLOOKUP($C2,$J$76:$L$139,3,FALSE)=3,1,0))+IF(ISERROR(VLOOKUP($C2,$M$76:$O$139,3,FALSE)=3),0,IF(VLOOKUP($C2,$M$76:$O$139,3,FALSE)=3,1,0))+IF(ISERROR(VLOOKUP($C2,$P$76:$R$139,3,FALSE)=3),0,IF(VLOOKUP($C2,$P$76:$R$139,3,FALSE)=3,1,0))+IF(ISERROR(VLOOKUP($C2,$S$76:$U$139,3,FALSE)=3),0,IF(VLOOKUP($C2,$S$76:$U$139,3,FALSE)=3,1,0))+IF(ISERROR(VLOOKUP($C2,$V$76:$X$139,3,FALSE)=3),0,IF(VLOOKUP($C2,$V$76:$X$139,3,FALSE)=3,1,0))+IF(ISERROR(VLOOKUP($C2,$Y$76:$AA$139,3,FALSE)=3),0,IF(VLOOKUP($C2,$Y$76:$AA$139,3,FALSE)=3,1,0))+IF(ISERROR(VLOOKUP($C2,$AB$76:$AD$139,3,FALSE)=3),0,IF(VLOOKUP($C2,$AB$76:$AD$139,3,FALSE)=3,1,0))+IF(ISERROR(VLOOKUP($C2,$AE$76:$AG$139,3,FALSE)=3),0,IF(VLOOKUP($C2,$AE$76:$AG$139,3,FALSE)=3,1,0))+IF(ISERROR(VLOOKUP($C2,$AH$76:$AJ$139,3,FALSE)=3),0,IF(VLOOKUP($C2,$AH$76:$AJ$139,3,FALSE)=3,1,0))+IF(ISERROR(VLOOKUP($C2,$AK$76:$AM$139,3,FALSE)=3),0,IF(VLOOKUP($C2,$AK$76:$AM$139,3,FALSE)=3,1,0))+IF(ISERROR(VLOOKUP($C2,$AN$76:$AP$139,3,FALSE)=3),0,IF(VLOOKUP($C2,$AN$76:$AP$139,3,FALSE)=3,1,0))+IF(ISERROR(VLOOKUP($C2,$AQ$76:$AS$139,3,FALSE)=3),0,IF(VLOOKUP($C2,$AQ$76:$AS$139,3,FALSE)=3,1,0))+IF(ISERROR(VLOOKUP($C2,$AT$76:$AV$139,3,FALSE)=3),0,IF(VLOOKUP($C2,$AT$76:$AV$139,3,FALSE)=3,1,0))+IF(ISERROR(VLOOKUP($C2,$AW$76:$AY$139,3,FALSE)=3),0,IF(VLOOKUP($C2,$AW$76:$AY$139,3,FALSE)=3,1,0))+IF(ISERROR(VLOOKUP($C2,$AZ$76:$BB$139,3,FALSE)=3),0,IF(VLOOKUP($C2,$AZ$76:$BB$139,3,FALSE)=3,1,0))+IF(ISERROR(VLOOKUP($C2,$BC$76:$BE$139,3,FALSE)=3),0,IF(VLOOKUP($C2,$BC$76:$BE$139,3,FALSE)=3,1,0))+IF(ISERROR(VLOOKUP($C2,$BF$76:$BH$139,3,FALSE)=3),0,IF(VLOOKUP($C2,$BF$76:$BH$139,3,FALSE)=3,1,0))+IF(ISERROR(VLOOKUP($C2,$BI$76:$BK$139,3,FALSE)=3),0,IF(VLOOKUP($C2,$BI$76:$BK$139,3,FALSE)=3,1,0))</f>
        <v>6</v>
      </c>
      <c r="AH2">
        <f>IF(ISERROR(VLOOKUP($C2,$A$76:$C$139,3,FALSE)=4),0,IF(VLOOKUP($C2,$A$76:$C$139,3,FALSE)=4,1,0))+IF(ISERROR(VLOOKUP($C2,$D$76:$F$139,3,FALSE)=4),0,IF(VLOOKUP($C2,$D$76:$F$139,3,FALSE)=4,1,0))+IF(ISERROR(VLOOKUP($C2,$G$76:$I$139,3,FALSE)=4),0,IF(VLOOKUP($C2,$G$76:$I$139,3,FALSE)=4,1,0))+IF(ISERROR(VLOOKUP($C2,$J$76:$L$139,3,FALSE)=4),0,IF(VLOOKUP($C2,$J$76:$L$139,3,FALSE)=4,1,0))+IF(ISERROR(VLOOKUP($C2,$M$76:$O$139,3,FALSE)=4),0,IF(VLOOKUP($C2,$M$76:$O$139,3,FALSE)=4,1,0))+IF(ISERROR(VLOOKUP($C2,$P$76:$R$139,3,FALSE)=4),0,IF(VLOOKUP($C2,$P$76:$R$139,3,FALSE)=4,1,0))+IF(ISERROR(VLOOKUP($C2,$S$76:$U$139,3,FALSE)=4),0,IF(VLOOKUP($C2,$S$76:$U$139,3,FALSE)=4,1,0))+IF(ISERROR(VLOOKUP($C2,$V$76:$X$139,3,FALSE)=4),0,IF(VLOOKUP($C2,$V$76:$X$139,3,FALSE)=4,1,0))+IF(ISERROR(VLOOKUP($C2,$Y$76:$AA$139,3,FALSE)=4),0,IF(VLOOKUP($C2,$Y$76:$AA$139,3,FALSE)=4,1,0))+IF(ISERROR(VLOOKUP($C2,$AB$76:$AD$139,3,FALSE)=4),0,IF(VLOOKUP($C2,$AB$76:$AD$139,3,FALSE)=4,1,0))+IF(ISERROR(VLOOKUP($C2,$AE$76:$AG$139,3,FALSE)=4),0,IF(VLOOKUP($C2,$AE$76:$AG$139,3,FALSE)=4,1,0))+IF(ISERROR(VLOOKUP($C2,$AH$76:$AJ$139,3,FALSE)=4),0,IF(VLOOKUP($C2,$AH$76:$AJ$139,3,FALSE)=4,1,0))+IF(ISERROR(VLOOKUP($C2,$AK$76:$AM$139,3,FALSE)=4),0,IF(VLOOKUP($C2,$AK$76:$AM$139,3,FALSE)=4,1,0))+IF(ISERROR(VLOOKUP($C2,$AN$76:$AP$139,3,FALSE)=4),0,IF(VLOOKUP($C2,$AN$76:$AP$139,3,FALSE)=4,1,0))+IF(ISERROR(VLOOKUP($C2,$AQ$76:$AS$139,3,FALSE)=4),0,IF(VLOOKUP($C2,$AQ$76:$AS$139,3,FALSE)=4,1,0))+IF(ISERROR(VLOOKUP($C2,$AT$76:$AV$139,3,FALSE)=4),0,IF(VLOOKUP($C2,$AT$76:$AV$139,3,FALSE)=4,1,0))+IF(ISERROR(VLOOKUP($C2,$AW$76:$AY$139,3,FALSE)=4),0,IF(VLOOKUP($C2,$AW$76:$AY$139,3,FALSE)=4,1,0))+IF(ISERROR(VLOOKUP($C2,$AZ$76:$BB$139,3,FALSE)=4),0,IF(VLOOKUP($C2,$AZ$76:$BB$139,3,FALSE)=4,1,0))+IF(ISERROR(VLOOKUP($C2,$BC$76:$BE$139,3,FALSE)=4),0,IF(VLOOKUP($C2,$BC$76:$BE$139,3,FALSE)=4,1,0))+IF(ISERROR(VLOOKUP($C2,$BF$76:$BH$139,3,FALSE)=4),0,IF(VLOOKUP($C2,$BF$76:$BH$139,3,FALSE)=4,1,0))+IF(ISERROR(VLOOKUP($C2,$BI$76:$BK$139,3,FALSE)=4),0,IF(VLOOKUP($C2,$BI$76:$BK$139,3,FALSE)=4,1,0))</f>
        <v>5</v>
      </c>
      <c r="AI2">
        <f t="shared" ref="AI2" si="2">SUM(AE2:AH2)</f>
        <v>17</v>
      </c>
      <c r="AJ2" t="str">
        <f>IF(AI2=Z2,"","no")</f>
        <v/>
      </c>
      <c r="AK2" t="s">
        <v>8</v>
      </c>
      <c r="AL2" s="43">
        <f>COUNTIF($A$76:$AZ$91,$AK2)+COUNTIF($BC$76:$BC$91,$AK2)+COUNTIF($BI$76:$BI$91,$AK2)</f>
        <v>0</v>
      </c>
      <c r="AM2" s="43">
        <f>COUNTIF($A$92:$AZ$107,$AK2)</f>
        <v>0</v>
      </c>
      <c r="AN2" s="43">
        <f>COUNTIF($A$108:$AZ$119,$AK2)</f>
        <v>4</v>
      </c>
      <c r="AO2" s="43">
        <f>COUNTIF($A$120:$AZ$131,$AK2)</f>
        <v>13</v>
      </c>
    </row>
    <row r="3" spans="1:41" x14ac:dyDescent="0.25">
      <c r="A3" t="s">
        <v>10</v>
      </c>
      <c r="B3" t="s">
        <v>11</v>
      </c>
      <c r="C3" s="13" t="str">
        <f t="shared" si="0"/>
        <v>Garry Benveniste</v>
      </c>
      <c r="D3" s="7">
        <v>-32</v>
      </c>
      <c r="E3" s="7">
        <v>30</v>
      </c>
      <c r="F3" s="7">
        <v>-10</v>
      </c>
      <c r="G3" s="7">
        <v>-8</v>
      </c>
      <c r="H3" s="7">
        <v>5</v>
      </c>
      <c r="I3" s="7">
        <v>6</v>
      </c>
      <c r="J3" s="7">
        <v>-7</v>
      </c>
      <c r="K3" s="7">
        <v>4</v>
      </c>
      <c r="L3" s="7">
        <v>-7</v>
      </c>
      <c r="M3" s="7">
        <v>11</v>
      </c>
      <c r="N3" s="7">
        <v>12</v>
      </c>
      <c r="O3" s="7">
        <v>13</v>
      </c>
      <c r="P3" s="7">
        <v>11</v>
      </c>
      <c r="Q3" s="7">
        <v>-18</v>
      </c>
      <c r="R3" s="7">
        <v>-9</v>
      </c>
      <c r="S3" s="7">
        <v>6</v>
      </c>
      <c r="T3" s="7">
        <v>2</v>
      </c>
      <c r="U3" s="7">
        <v>14</v>
      </c>
      <c r="V3" s="7" t="s">
        <v>9</v>
      </c>
      <c r="W3" s="7" t="s">
        <v>9</v>
      </c>
      <c r="X3" s="7" t="s">
        <v>9</v>
      </c>
      <c r="Y3" s="20">
        <f t="shared" ref="Y3:Y66" si="3">SUM(D3:X3)</f>
        <v>23</v>
      </c>
      <c r="Z3" s="2">
        <f t="shared" si="1"/>
        <v>18</v>
      </c>
      <c r="AA3" s="2">
        <f t="shared" ref="AA3:AA66" si="4">COUNTIF(D3:X3,"&gt;0")</f>
        <v>11</v>
      </c>
      <c r="AB3" s="2">
        <f t="shared" ref="AB3:AB66" si="5">COUNTIF(D3:X3,0)</f>
        <v>0</v>
      </c>
      <c r="AC3" s="2">
        <f t="shared" ref="AC3:AC66" si="6">COUNTIF(D3:X3,"&lt;0")</f>
        <v>7</v>
      </c>
      <c r="AE3">
        <f t="shared" ref="AE3:AE72" si="7">IF(ISERROR(VLOOKUP($C3,$A$76:$C$139,3,FALSE)=1),0,IF(VLOOKUP($C3,$A$76:$C$139,3,FALSE)=1,1,0))+IF(ISERROR(VLOOKUP($C3,$D$76:$F$139,3,FALSE)=1),0,IF(VLOOKUP($C3,$D$76:$F$139,3,FALSE)=1,1,0))+IF(ISERROR(VLOOKUP($C3,$G$76:$I$139,3,FALSE)=1),0,IF(VLOOKUP($C3,$G$76:$I$139,3,FALSE)=1,1,0))+IF(ISERROR(VLOOKUP($C3,$J$76:$L$139,3,FALSE)=1),0,IF(VLOOKUP($C3,$J$76:$L$139,3,FALSE)=1,1,0))+IF(ISERROR(VLOOKUP($C3,$M$76:$O$139,3,FALSE)=1),0,IF(VLOOKUP($C3,$M$76:$O$139,3,FALSE)=1,1,0))+IF(ISERROR(VLOOKUP($C3,$P$76:$R$139,3,FALSE)=1),0,IF(VLOOKUP($C3,$P$76:$R$139,3,FALSE)=1,1,0))+IF(ISERROR(VLOOKUP($C3,$S$76:$U$139,3,FALSE)=1),0,IF(VLOOKUP($C3,$S$76:$U$139,3,FALSE)=1,1,0))+IF(ISERROR(VLOOKUP($C3,$V$76:$X$139,3,FALSE)=1),0,IF(VLOOKUP($C3,$V$76:$X$139,3,FALSE)=1,1,0))+IF(ISERROR(VLOOKUP($C3,$Y$76:$AA$139,3,FALSE)=1),0,IF(VLOOKUP($C3,$Y$76:$AA$139,3,FALSE)=1,1,0))+IF(ISERROR(VLOOKUP($C3,$AB$76:$AD$139,3,FALSE)=1),0,IF(VLOOKUP($C3,$AB$76:$AD$139,3,FALSE)=1,1,0))+IF(ISERROR(VLOOKUP($C3,$AE$76:$AG$139,3,FALSE)=1),0,IF(VLOOKUP($C3,$AE$76:$AG$139,3,FALSE)=1,1,0))+IF(ISERROR(VLOOKUP($C3,$AH$76:$AJ$139,3,FALSE)=1),0,IF(VLOOKUP($C3,$AH$76:$AJ$139,3,FALSE)=1,1,0))+IF(ISERROR(VLOOKUP($C3,$AK$76:$AM$139,3,FALSE)=1),0,IF(VLOOKUP($C3,$AK$76:$AM$139,3,FALSE)=1,1,0))+IF(ISERROR(VLOOKUP($C3,$AN$76:$AP$139,3,FALSE)=1),0,IF(VLOOKUP($C3,$AN$76:$AP$139,3,FALSE)=1,1,0))+IF(ISERROR(VLOOKUP($C3,$AQ$76:$AS$139,3,FALSE)=1),0,IF(VLOOKUP($C3,$AQ$76:$AS$139,3,FALSE)=1,1,0))+IF(ISERROR(VLOOKUP($C3,$AT$76:$AV$139,3,FALSE)=1),0,IF(VLOOKUP($C3,$AT$76:$AV$139,3,FALSE)=1,1,0))+IF(ISERROR(VLOOKUP($C3,$AW$76:$AY$139,3,FALSE)=1),0,IF(VLOOKUP($C3,$AW$76:$AY$139,3,FALSE)=1,1,0))+IF(ISERROR(VLOOKUP($C3,$AZ$76:$BB$139,3,FALSE)=1),0,IF(VLOOKUP($C3,$AZ$76:$BB$139,3,FALSE)=1,1,0))+IF(ISERROR(VLOOKUP($C3,$BC$76:$BE$139,3,FALSE)=1),0,IF(VLOOKUP($C3,$BC$76:$BE$139,3,FALSE)=1,1,0))+IF(ISERROR(VLOOKUP($C3,$BF$76:$BH$139,3,FALSE)=1),0,IF(VLOOKUP($C3,$BF$76:$BH$139,3,FALSE)=1,1,0))+IF(ISERROR(VLOOKUP($C3,$BI$76:$BK$139,3,FALSE)=1),0,IF(VLOOKUP($C3,$BI$76:$BK$139,3,FALSE)=1,1,0))</f>
        <v>0</v>
      </c>
      <c r="AF3">
        <f t="shared" ref="AF3:AF72" si="8">IF(ISERROR(VLOOKUP($C3,$A$76:$C$139,3,FALSE)=2),0,IF(VLOOKUP($C3,$A$76:$C$139,3,FALSE)=2,1,0))+IF(ISERROR(VLOOKUP($C3,$D$76:$F$139,3,FALSE)=2),0,IF(VLOOKUP($C3,$D$76:$F$139,3,FALSE)=2,1,0))+IF(ISERROR(VLOOKUP($C3,$G$76:$I$139,3,FALSE)=2),0,IF(VLOOKUP($C3,$G$76:$I$139,3,FALSE)=2,1,0))+IF(ISERROR(VLOOKUP($C3,$J$76:$L$139,3,FALSE)=2),0,IF(VLOOKUP($C3,$J$76:$L$139,3,FALSE)=2,1,0))+IF(ISERROR(VLOOKUP($C3,$M$76:$O$139,3,FALSE)=2),0,IF(VLOOKUP($C3,$M$76:$O$139,3,FALSE)=2,1,0))+IF(ISERROR(VLOOKUP($C3,$P$76:$R$139,3,FALSE)=2),0,IF(VLOOKUP($C3,$P$76:$R$139,3,FALSE)=2,1,0))+IF(ISERROR(VLOOKUP($C3,$S$76:$U$139,3,FALSE)=2),0,IF(VLOOKUP($C3,$S$76:$U$139,3,FALSE)=2,1,0))+IF(ISERROR(VLOOKUP($C3,$V$76:$X$139,3,FALSE)=2),0,IF(VLOOKUP($C3,$V$76:$X$139,3,FALSE)=2,1,0))+IF(ISERROR(VLOOKUP($C3,$Y$76:$AA$139,3,FALSE)=2),0,IF(VLOOKUP($C3,$Y$76:$AA$139,3,FALSE)=2,1,0))+IF(ISERROR(VLOOKUP($C3,$AB$76:$AD$139,3,FALSE)=2),0,IF(VLOOKUP($C3,$AB$76:$AD$139,3,FALSE)=2,1,0))+IF(ISERROR(VLOOKUP($C3,$AE$76:$AG$139,3,FALSE)=2),0,IF(VLOOKUP($C3,$AE$76:$AG$139,3,FALSE)=2,1,0))+IF(ISERROR(VLOOKUP($C3,$AH$76:$AJ$139,3,FALSE)=2),0,IF(VLOOKUP($C3,$AH$76:$AJ$139,3,FALSE)=2,1,0))+IF(ISERROR(VLOOKUP($C3,$AK$76:$AM$139,3,FALSE)=2),0,IF(VLOOKUP($C3,$AK$76:$AM$139,3,FALSE)=2,1,0))+IF(ISERROR(VLOOKUP($C3,$AN$76:$AP$139,3,FALSE)=2),0,IF(VLOOKUP($C3,$AN$76:$AP$139,3,FALSE)=2,1,0))+IF(ISERROR(VLOOKUP($C3,$AQ$76:$AS$139,3,FALSE)=2),0,IF(VLOOKUP($C3,$AQ$76:$AS$139,3,FALSE)=2,1,0))+IF(ISERROR(VLOOKUP($C3,$AT$76:$AV$139,3,FALSE)=2),0,IF(VLOOKUP($C3,$AT$76:$AV$139,3,FALSE)=2,1,0))+IF(ISERROR(VLOOKUP($C3,$AW$76:$AY$139,3,FALSE)=2),0,IF(VLOOKUP($C3,$AW$76:$AY$139,3,FALSE)=2,1,0))+IF(ISERROR(VLOOKUP($C3,$AZ$76:$BB$139,3,FALSE)=2),0,IF(VLOOKUP($C3,$AZ$76:$BB$139,3,FALSE)=2,1,0))+IF(ISERROR(VLOOKUP($C3,$BC$76:$BE$139,3,FALSE)=2),0,IF(VLOOKUP($C3,$BC$76:$BE$139,3,FALSE)=2,1,0))+IF(ISERROR(VLOOKUP($C3,$BF$76:$BH$139,3,FALSE)=2),0,IF(VLOOKUP($C3,$BF$76:$BH$139,3,FALSE)=2,1,0))+IF(ISERROR(VLOOKUP($C3,$BI$76:$BK$139,3,FALSE)=2),0,IF(VLOOKUP($C3,$BI$76:$BK$139,3,FALSE)=2,1,0))</f>
        <v>0</v>
      </c>
      <c r="AG3">
        <f t="shared" ref="AG3:AG72" si="9">IF(ISERROR(VLOOKUP($C3,$A$76:$C$139,3,FALSE)=3),0,IF(VLOOKUP($C3,$A$76:$C$139,3,FALSE)=3,1,0))+IF(ISERROR(VLOOKUP($C3,$D$76:$F$139,3,FALSE)=3),0,IF(VLOOKUP($C3,$D$76:$F$139,3,FALSE)=3,1,0))+IF(ISERROR(VLOOKUP($C3,$G$76:$I$139,3,FALSE)=3),0,IF(VLOOKUP($C3,$G$76:$I$139,3,FALSE)=3,1,0))+IF(ISERROR(VLOOKUP($C3,$J$76:$L$139,3,FALSE)=3),0,IF(VLOOKUP($C3,$J$76:$L$139,3,FALSE)=3,1,0))+IF(ISERROR(VLOOKUP($C3,$M$76:$O$139,3,FALSE)=3),0,IF(VLOOKUP($C3,$M$76:$O$139,3,FALSE)=3,1,0))+IF(ISERROR(VLOOKUP($C3,$P$76:$R$139,3,FALSE)=3),0,IF(VLOOKUP($C3,$P$76:$R$139,3,FALSE)=3,1,0))+IF(ISERROR(VLOOKUP($C3,$S$76:$U$139,3,FALSE)=3),0,IF(VLOOKUP($C3,$S$76:$U$139,3,FALSE)=3,1,0))+IF(ISERROR(VLOOKUP($C3,$V$76:$X$139,3,FALSE)=3),0,IF(VLOOKUP($C3,$V$76:$X$139,3,FALSE)=3,1,0))+IF(ISERROR(VLOOKUP($C3,$Y$76:$AA$139,3,FALSE)=3),0,IF(VLOOKUP($C3,$Y$76:$AA$139,3,FALSE)=3,1,0))+IF(ISERROR(VLOOKUP($C3,$AB$76:$AD$139,3,FALSE)=3),0,IF(VLOOKUP($C3,$AB$76:$AD$139,3,FALSE)=3,1,0))+IF(ISERROR(VLOOKUP($C3,$AE$76:$AG$139,3,FALSE)=3),0,IF(VLOOKUP($C3,$AE$76:$AG$139,3,FALSE)=3,1,0))+IF(ISERROR(VLOOKUP($C3,$AH$76:$AJ$139,3,FALSE)=3),0,IF(VLOOKUP($C3,$AH$76:$AJ$139,3,FALSE)=3,1,0))+IF(ISERROR(VLOOKUP($C3,$AK$76:$AM$139,3,FALSE)=3),0,IF(VLOOKUP($C3,$AK$76:$AM$139,3,FALSE)=3,1,0))+IF(ISERROR(VLOOKUP($C3,$AN$76:$AP$139,3,FALSE)=3),0,IF(VLOOKUP($C3,$AN$76:$AP$139,3,FALSE)=3,1,0))+IF(ISERROR(VLOOKUP($C3,$AQ$76:$AS$139,3,FALSE)=3),0,IF(VLOOKUP($C3,$AQ$76:$AS$139,3,FALSE)=3,1,0))+IF(ISERROR(VLOOKUP($C3,$AT$76:$AV$139,3,FALSE)=3),0,IF(VLOOKUP($C3,$AT$76:$AV$139,3,FALSE)=3,1,0))+IF(ISERROR(VLOOKUP($C3,$AW$76:$AY$139,3,FALSE)=3),0,IF(VLOOKUP($C3,$AW$76:$AY$139,3,FALSE)=3,1,0))+IF(ISERROR(VLOOKUP($C3,$AZ$76:$BB$139,3,FALSE)=3),0,IF(VLOOKUP($C3,$AZ$76:$BB$139,3,FALSE)=3,1,0))+IF(ISERROR(VLOOKUP($C3,$BC$76:$BE$139,3,FALSE)=3),0,IF(VLOOKUP($C3,$BC$76:$BE$139,3,FALSE)=3,1,0))+IF(ISERROR(VLOOKUP($C3,$BF$76:$BH$139,3,FALSE)=3),0,IF(VLOOKUP($C3,$BF$76:$BH$139,3,FALSE)=3,1,0))+IF(ISERROR(VLOOKUP($C3,$BI$76:$BK$139,3,FALSE)=3),0,IF(VLOOKUP($C3,$BI$76:$BK$139,3,FALSE)=3,1,0))</f>
        <v>0</v>
      </c>
      <c r="AH3">
        <f t="shared" ref="AH3:AH72" si="10">IF(ISERROR(VLOOKUP($C3,$A$76:$C$139,3,FALSE)=4),0,IF(VLOOKUP($C3,$A$76:$C$139,3,FALSE)=4,1,0))+IF(ISERROR(VLOOKUP($C3,$D$76:$F$139,3,FALSE)=4),0,IF(VLOOKUP($C3,$D$76:$F$139,3,FALSE)=4,1,0))+IF(ISERROR(VLOOKUP($C3,$G$76:$I$139,3,FALSE)=4),0,IF(VLOOKUP($C3,$G$76:$I$139,3,FALSE)=4,1,0))+IF(ISERROR(VLOOKUP($C3,$J$76:$L$139,3,FALSE)=4),0,IF(VLOOKUP($C3,$J$76:$L$139,3,FALSE)=4,1,0))+IF(ISERROR(VLOOKUP($C3,$M$76:$O$139,3,FALSE)=4),0,IF(VLOOKUP($C3,$M$76:$O$139,3,FALSE)=4,1,0))+IF(ISERROR(VLOOKUP($C3,$P$76:$R$139,3,FALSE)=4),0,IF(VLOOKUP($C3,$P$76:$R$139,3,FALSE)=4,1,0))+IF(ISERROR(VLOOKUP($C3,$S$76:$U$139,3,FALSE)=4),0,IF(VLOOKUP($C3,$S$76:$U$139,3,FALSE)=4,1,0))+IF(ISERROR(VLOOKUP($C3,$V$76:$X$139,3,FALSE)=4),0,IF(VLOOKUP($C3,$V$76:$X$139,3,FALSE)=4,1,0))+IF(ISERROR(VLOOKUP($C3,$Y$76:$AA$139,3,FALSE)=4),0,IF(VLOOKUP($C3,$Y$76:$AA$139,3,FALSE)=4,1,0))+IF(ISERROR(VLOOKUP($C3,$AB$76:$AD$139,3,FALSE)=4),0,IF(VLOOKUP($C3,$AB$76:$AD$139,3,FALSE)=4,1,0))+IF(ISERROR(VLOOKUP($C3,$AE$76:$AG$139,3,FALSE)=4),0,IF(VLOOKUP($C3,$AE$76:$AG$139,3,FALSE)=4,1,0))+IF(ISERROR(VLOOKUP($C3,$AH$76:$AJ$139,3,FALSE)=4),0,IF(VLOOKUP($C3,$AH$76:$AJ$139,3,FALSE)=4,1,0))+IF(ISERROR(VLOOKUP($C3,$AK$76:$AM$139,3,FALSE)=4),0,IF(VLOOKUP($C3,$AK$76:$AM$139,3,FALSE)=4,1,0))+IF(ISERROR(VLOOKUP($C3,$AN$76:$AP$139,3,FALSE)=4),0,IF(VLOOKUP($C3,$AN$76:$AP$139,3,FALSE)=4,1,0))+IF(ISERROR(VLOOKUP($C3,$AQ$76:$AS$139,3,FALSE)=4),0,IF(VLOOKUP($C3,$AQ$76:$AS$139,3,FALSE)=4,1,0))+IF(ISERROR(VLOOKUP($C3,$AT$76:$AV$139,3,FALSE)=4),0,IF(VLOOKUP($C3,$AT$76:$AV$139,3,FALSE)=4,1,0))+IF(ISERROR(VLOOKUP($C3,$AW$76:$AY$139,3,FALSE)=4),0,IF(VLOOKUP($C3,$AW$76:$AY$139,3,FALSE)=4,1,0))+IF(ISERROR(VLOOKUP($C3,$AZ$76:$BB$139,3,FALSE)=4),0,IF(VLOOKUP($C3,$AZ$76:$BB$139,3,FALSE)=4,1,0))+IF(ISERROR(VLOOKUP($C3,$BC$76:$BE$139,3,FALSE)=4),0,IF(VLOOKUP($C3,$BC$76:$BE$139,3,FALSE)=4,1,0))+IF(ISERROR(VLOOKUP($C3,$BF$76:$BH$139,3,FALSE)=4),0,IF(VLOOKUP($C3,$BF$76:$BH$139,3,FALSE)=4,1,0))+IF(ISERROR(VLOOKUP($C3,$BI$76:$BK$139,3,FALSE)=4),0,IF(VLOOKUP($C3,$BI$76:$BK$139,3,FALSE)=4,1,0))</f>
        <v>18</v>
      </c>
      <c r="AI3">
        <f t="shared" ref="AI3:AI66" si="11">SUM(AE3:AH3)</f>
        <v>18</v>
      </c>
      <c r="AJ3" t="str">
        <f t="shared" ref="AJ3:AJ66" si="12">IF(AI3=Z3,"","no")</f>
        <v/>
      </c>
      <c r="AK3" t="s">
        <v>12</v>
      </c>
      <c r="AL3" s="43">
        <f t="shared" ref="AL3:AL66" si="13">COUNTIF($A$76:$AZ$91,$AK3)+COUNTIF($BC$76:$BC$91,$AK3)+COUNTIF($BI$76:$BI$91,$AK3)</f>
        <v>0</v>
      </c>
      <c r="AM3" s="43">
        <f t="shared" ref="AM3:AM66" si="14">COUNTIF($A$92:$AZ$107,$AK3)</f>
        <v>18</v>
      </c>
      <c r="AN3" s="43">
        <f t="shared" ref="AN3:AN66" si="15">COUNTIF($A$108:$AZ$119,$AK3)</f>
        <v>0</v>
      </c>
      <c r="AO3" s="43">
        <f t="shared" ref="AO3:AO66" si="16">COUNTIF($A$120:$AZ$131,$AK3)</f>
        <v>0</v>
      </c>
    </row>
    <row r="4" spans="1:41" x14ac:dyDescent="0.25">
      <c r="A4" t="s">
        <v>13</v>
      </c>
      <c r="B4" t="s">
        <v>14</v>
      </c>
      <c r="C4" s="13" t="str">
        <f t="shared" si="0"/>
        <v>Don Blesing</v>
      </c>
      <c r="D4" s="7">
        <v>10</v>
      </c>
      <c r="E4" s="7">
        <v>10</v>
      </c>
      <c r="F4" s="7">
        <v>17</v>
      </c>
      <c r="G4" s="7">
        <v>6</v>
      </c>
      <c r="H4" s="7">
        <v>5</v>
      </c>
      <c r="I4" s="7">
        <v>-6</v>
      </c>
      <c r="J4" s="7">
        <v>-2</v>
      </c>
      <c r="K4" s="7">
        <v>21</v>
      </c>
      <c r="L4" s="7">
        <v>21</v>
      </c>
      <c r="M4" s="7">
        <v>1</v>
      </c>
      <c r="N4" s="7">
        <v>-17</v>
      </c>
      <c r="O4" s="7">
        <v>3</v>
      </c>
      <c r="P4" s="7">
        <v>-2</v>
      </c>
      <c r="Q4" s="7">
        <v>9</v>
      </c>
      <c r="R4" s="7">
        <v>-17</v>
      </c>
      <c r="S4" s="7">
        <v>1</v>
      </c>
      <c r="T4" s="7">
        <v>-6</v>
      </c>
      <c r="U4" s="7">
        <v>-14</v>
      </c>
      <c r="V4" s="7" t="s">
        <v>9</v>
      </c>
      <c r="W4" s="7" t="s">
        <v>9</v>
      </c>
      <c r="X4" s="7" t="s">
        <v>9</v>
      </c>
      <c r="Y4" s="20">
        <f t="shared" si="3"/>
        <v>40</v>
      </c>
      <c r="Z4" s="2">
        <f t="shared" si="1"/>
        <v>18</v>
      </c>
      <c r="AA4" s="2">
        <f t="shared" si="4"/>
        <v>11</v>
      </c>
      <c r="AB4" s="2">
        <f t="shared" si="5"/>
        <v>0</v>
      </c>
      <c r="AC4" s="2">
        <f t="shared" si="6"/>
        <v>7</v>
      </c>
      <c r="AE4">
        <f t="shared" si="7"/>
        <v>0</v>
      </c>
      <c r="AF4">
        <f t="shared" si="8"/>
        <v>9</v>
      </c>
      <c r="AG4">
        <f t="shared" si="9"/>
        <v>6</v>
      </c>
      <c r="AH4">
        <f t="shared" si="10"/>
        <v>3</v>
      </c>
      <c r="AI4">
        <f t="shared" si="11"/>
        <v>18</v>
      </c>
      <c r="AJ4" t="str">
        <f t="shared" si="12"/>
        <v/>
      </c>
      <c r="AK4" t="s">
        <v>15</v>
      </c>
      <c r="AL4" s="43">
        <f t="shared" si="13"/>
        <v>0</v>
      </c>
      <c r="AM4" s="43">
        <f t="shared" si="14"/>
        <v>9</v>
      </c>
      <c r="AN4" s="43">
        <f t="shared" si="15"/>
        <v>9</v>
      </c>
      <c r="AO4" s="43">
        <f t="shared" si="16"/>
        <v>0</v>
      </c>
    </row>
    <row r="5" spans="1:41" x14ac:dyDescent="0.25">
      <c r="A5" t="s">
        <v>16</v>
      </c>
      <c r="B5" t="s">
        <v>17</v>
      </c>
      <c r="C5" s="13" t="str">
        <f t="shared" si="0"/>
        <v>Bob Boorman</v>
      </c>
      <c r="D5" s="7">
        <v>10</v>
      </c>
      <c r="E5" s="7">
        <v>10</v>
      </c>
      <c r="F5" s="7" t="s">
        <v>9</v>
      </c>
      <c r="G5" s="7">
        <v>-1</v>
      </c>
      <c r="H5" s="7" t="s">
        <v>9</v>
      </c>
      <c r="I5" s="7">
        <v>5</v>
      </c>
      <c r="J5" s="7">
        <v>9</v>
      </c>
      <c r="K5" s="7">
        <v>-11</v>
      </c>
      <c r="L5" s="7">
        <v>23</v>
      </c>
      <c r="M5" s="7">
        <v>11</v>
      </c>
      <c r="N5" s="7">
        <v>6</v>
      </c>
      <c r="O5" s="7">
        <v>-3</v>
      </c>
      <c r="P5" s="7" t="s">
        <v>9</v>
      </c>
      <c r="Q5" s="7">
        <v>4</v>
      </c>
      <c r="R5" s="7">
        <v>1</v>
      </c>
      <c r="S5" s="7">
        <v>1</v>
      </c>
      <c r="T5" s="7">
        <v>-22</v>
      </c>
      <c r="U5" s="7">
        <v>11</v>
      </c>
      <c r="V5" s="7" t="s">
        <v>9</v>
      </c>
      <c r="W5" s="7" t="s">
        <v>9</v>
      </c>
      <c r="X5" s="7" t="s">
        <v>9</v>
      </c>
      <c r="Y5" s="20">
        <f t="shared" si="3"/>
        <v>54</v>
      </c>
      <c r="Z5" s="2">
        <f t="shared" si="1"/>
        <v>15</v>
      </c>
      <c r="AA5" s="2">
        <f t="shared" si="4"/>
        <v>11</v>
      </c>
      <c r="AB5" s="2">
        <f t="shared" si="5"/>
        <v>0</v>
      </c>
      <c r="AC5" s="2">
        <f t="shared" si="6"/>
        <v>4</v>
      </c>
      <c r="AE5">
        <f t="shared" si="7"/>
        <v>0</v>
      </c>
      <c r="AF5">
        <f t="shared" si="8"/>
        <v>0</v>
      </c>
      <c r="AG5">
        <f t="shared" si="9"/>
        <v>3</v>
      </c>
      <c r="AH5">
        <f t="shared" si="10"/>
        <v>12</v>
      </c>
      <c r="AI5">
        <f t="shared" si="11"/>
        <v>15</v>
      </c>
      <c r="AJ5" t="str">
        <f t="shared" si="12"/>
        <v/>
      </c>
      <c r="AK5" t="s">
        <v>18</v>
      </c>
      <c r="AL5" s="43">
        <f t="shared" si="13"/>
        <v>0</v>
      </c>
      <c r="AM5" s="43">
        <f t="shared" si="14"/>
        <v>0</v>
      </c>
      <c r="AN5" s="43">
        <f t="shared" si="15"/>
        <v>15</v>
      </c>
      <c r="AO5" s="43">
        <f t="shared" si="16"/>
        <v>0</v>
      </c>
    </row>
    <row r="6" spans="1:41" x14ac:dyDescent="0.25">
      <c r="A6" t="s">
        <v>572</v>
      </c>
      <c r="B6" t="s">
        <v>19</v>
      </c>
      <c r="C6" s="13" t="str">
        <f t="shared" si="0"/>
        <v>Nick Buvinic</v>
      </c>
      <c r="D6" s="7">
        <v>-4</v>
      </c>
      <c r="E6" s="7">
        <v>17</v>
      </c>
      <c r="F6" s="7">
        <v>7</v>
      </c>
      <c r="G6" s="7">
        <v>-1</v>
      </c>
      <c r="H6" s="7">
        <v>5</v>
      </c>
      <c r="I6" s="7">
        <v>-6</v>
      </c>
      <c r="J6" s="7">
        <v>8</v>
      </c>
      <c r="K6" s="7" t="s">
        <v>9</v>
      </c>
      <c r="L6" s="7">
        <v>-2</v>
      </c>
      <c r="M6" s="7">
        <v>23</v>
      </c>
      <c r="N6" s="7">
        <v>13</v>
      </c>
      <c r="O6" s="7">
        <v>10</v>
      </c>
      <c r="P6" s="7" t="s">
        <v>9</v>
      </c>
      <c r="Q6" s="7">
        <v>-12</v>
      </c>
      <c r="R6" s="7">
        <v>25</v>
      </c>
      <c r="S6" s="7">
        <v>21</v>
      </c>
      <c r="T6" s="7">
        <v>-7</v>
      </c>
      <c r="U6" s="7">
        <v>11</v>
      </c>
      <c r="V6" s="7" t="s">
        <v>9</v>
      </c>
      <c r="W6" s="7" t="s">
        <v>9</v>
      </c>
      <c r="X6" s="7" t="s">
        <v>9</v>
      </c>
      <c r="Y6" s="20">
        <f t="shared" si="3"/>
        <v>108</v>
      </c>
      <c r="Z6" s="2">
        <f t="shared" si="1"/>
        <v>16</v>
      </c>
      <c r="AA6" s="2">
        <f t="shared" si="4"/>
        <v>10</v>
      </c>
      <c r="AB6" s="2">
        <f t="shared" si="5"/>
        <v>0</v>
      </c>
      <c r="AC6" s="2">
        <f t="shared" si="6"/>
        <v>6</v>
      </c>
      <c r="AE6">
        <f t="shared" si="7"/>
        <v>7</v>
      </c>
      <c r="AF6">
        <f t="shared" si="8"/>
        <v>6</v>
      </c>
      <c r="AG6">
        <f t="shared" si="9"/>
        <v>2</v>
      </c>
      <c r="AH6">
        <f t="shared" si="10"/>
        <v>1</v>
      </c>
      <c r="AI6">
        <f t="shared" si="11"/>
        <v>16</v>
      </c>
      <c r="AJ6" t="str">
        <f t="shared" si="12"/>
        <v/>
      </c>
      <c r="AK6" t="s">
        <v>20</v>
      </c>
      <c r="AL6" s="43">
        <f t="shared" si="13"/>
        <v>0</v>
      </c>
      <c r="AM6" s="43">
        <f t="shared" si="14"/>
        <v>0</v>
      </c>
      <c r="AN6" s="43">
        <f t="shared" si="15"/>
        <v>5</v>
      </c>
      <c r="AO6" s="43">
        <f t="shared" si="16"/>
        <v>11</v>
      </c>
    </row>
    <row r="7" spans="1:41" x14ac:dyDescent="0.25">
      <c r="A7" t="s">
        <v>24</v>
      </c>
      <c r="B7" t="s">
        <v>22</v>
      </c>
      <c r="C7" s="13" t="str">
        <f t="shared" si="0"/>
        <v>Dave Callahan</v>
      </c>
      <c r="D7" s="7">
        <v>-1</v>
      </c>
      <c r="E7" s="7">
        <v>-17</v>
      </c>
      <c r="F7" s="7">
        <v>17</v>
      </c>
      <c r="G7" s="7">
        <v>6</v>
      </c>
      <c r="H7" s="7">
        <v>0</v>
      </c>
      <c r="I7" s="7" t="s">
        <v>9</v>
      </c>
      <c r="J7" s="7">
        <v>-2</v>
      </c>
      <c r="K7" s="7">
        <v>21</v>
      </c>
      <c r="L7" s="7">
        <v>21</v>
      </c>
      <c r="M7" s="7">
        <v>14</v>
      </c>
      <c r="N7" s="7">
        <v>7</v>
      </c>
      <c r="O7" s="7">
        <v>20</v>
      </c>
      <c r="P7" s="7">
        <v>9</v>
      </c>
      <c r="Q7" s="7">
        <v>24</v>
      </c>
      <c r="R7" s="7">
        <v>25</v>
      </c>
      <c r="S7" s="7">
        <v>15</v>
      </c>
      <c r="T7" s="7">
        <v>2</v>
      </c>
      <c r="U7" s="7"/>
      <c r="V7" s="7" t="s">
        <v>9</v>
      </c>
      <c r="W7" s="7" t="s">
        <v>9</v>
      </c>
      <c r="X7" s="7" t="s">
        <v>9</v>
      </c>
      <c r="Y7" s="20">
        <f t="shared" si="3"/>
        <v>161</v>
      </c>
      <c r="Z7" s="2">
        <f t="shared" si="1"/>
        <v>16</v>
      </c>
      <c r="AA7" s="2">
        <f t="shared" si="4"/>
        <v>12</v>
      </c>
      <c r="AB7" s="2">
        <f t="shared" si="5"/>
        <v>1</v>
      </c>
      <c r="AC7" s="2">
        <f t="shared" si="6"/>
        <v>3</v>
      </c>
      <c r="AE7">
        <f t="shared" si="7"/>
        <v>2</v>
      </c>
      <c r="AF7">
        <f t="shared" si="8"/>
        <v>2</v>
      </c>
      <c r="AG7">
        <f t="shared" si="9"/>
        <v>6</v>
      </c>
      <c r="AH7">
        <f t="shared" si="10"/>
        <v>6</v>
      </c>
      <c r="AI7">
        <f t="shared" si="11"/>
        <v>16</v>
      </c>
      <c r="AJ7" t="str">
        <f t="shared" si="12"/>
        <v/>
      </c>
      <c r="AK7" t="s">
        <v>25</v>
      </c>
      <c r="AL7" s="43">
        <f t="shared" si="13"/>
        <v>0</v>
      </c>
      <c r="AM7" s="43">
        <f t="shared" si="14"/>
        <v>2</v>
      </c>
      <c r="AN7" s="43">
        <f t="shared" si="15"/>
        <v>14</v>
      </c>
      <c r="AO7" s="43">
        <f t="shared" si="16"/>
        <v>0</v>
      </c>
    </row>
    <row r="8" spans="1:41" x14ac:dyDescent="0.25">
      <c r="A8" t="s">
        <v>29</v>
      </c>
      <c r="B8" t="s">
        <v>30</v>
      </c>
      <c r="C8" s="13" t="str">
        <f t="shared" si="0"/>
        <v>Graham Cass</v>
      </c>
      <c r="D8" s="7">
        <v>2</v>
      </c>
      <c r="E8" s="7">
        <v>11</v>
      </c>
      <c r="F8" s="7">
        <v>-3</v>
      </c>
      <c r="G8" s="7">
        <v>-2</v>
      </c>
      <c r="H8" s="7">
        <v>-13</v>
      </c>
      <c r="I8" s="7">
        <v>0</v>
      </c>
      <c r="J8" s="7">
        <v>-16</v>
      </c>
      <c r="K8" s="7">
        <v>12</v>
      </c>
      <c r="L8" s="7">
        <v>-22</v>
      </c>
      <c r="M8" s="7">
        <v>1</v>
      </c>
      <c r="N8" s="7">
        <v>-17</v>
      </c>
      <c r="O8" s="7">
        <v>3</v>
      </c>
      <c r="P8" s="7">
        <v>-2</v>
      </c>
      <c r="Q8" s="7">
        <v>9</v>
      </c>
      <c r="R8" s="7">
        <v>-17</v>
      </c>
      <c r="S8" s="7">
        <v>1</v>
      </c>
      <c r="T8" s="7">
        <v>-6</v>
      </c>
      <c r="U8" s="7">
        <v>-14</v>
      </c>
      <c r="V8" s="7" t="s">
        <v>9</v>
      </c>
      <c r="W8" s="7" t="s">
        <v>9</v>
      </c>
      <c r="X8" s="7" t="s">
        <v>9</v>
      </c>
      <c r="Y8" s="20">
        <f t="shared" si="3"/>
        <v>-73</v>
      </c>
      <c r="Z8" s="2">
        <f t="shared" si="1"/>
        <v>18</v>
      </c>
      <c r="AA8" s="2">
        <f t="shared" si="4"/>
        <v>7</v>
      </c>
      <c r="AB8" s="2">
        <f t="shared" si="5"/>
        <v>1</v>
      </c>
      <c r="AC8" s="2">
        <f t="shared" si="6"/>
        <v>10</v>
      </c>
      <c r="AE8">
        <f t="shared" si="7"/>
        <v>18</v>
      </c>
      <c r="AF8">
        <f t="shared" si="8"/>
        <v>0</v>
      </c>
      <c r="AG8">
        <f t="shared" si="9"/>
        <v>0</v>
      </c>
      <c r="AH8">
        <f t="shared" si="10"/>
        <v>0</v>
      </c>
      <c r="AI8">
        <f t="shared" si="11"/>
        <v>18</v>
      </c>
      <c r="AJ8" t="str">
        <f t="shared" si="12"/>
        <v/>
      </c>
      <c r="AK8" t="s">
        <v>31</v>
      </c>
      <c r="AL8" s="43">
        <f t="shared" si="13"/>
        <v>0</v>
      </c>
      <c r="AM8" s="43">
        <f t="shared" si="14"/>
        <v>18</v>
      </c>
      <c r="AN8" s="43">
        <f t="shared" si="15"/>
        <v>0</v>
      </c>
      <c r="AO8" s="43">
        <f t="shared" si="16"/>
        <v>0</v>
      </c>
    </row>
    <row r="9" spans="1:41" x14ac:dyDescent="0.25">
      <c r="A9" t="s">
        <v>375</v>
      </c>
      <c r="B9" t="s">
        <v>275</v>
      </c>
      <c r="C9" s="13" t="str">
        <f t="shared" si="0"/>
        <v>Justin Colvill</v>
      </c>
      <c r="D9" s="7">
        <v>1</v>
      </c>
      <c r="E9" s="7">
        <v>12</v>
      </c>
      <c r="F9" s="7">
        <v>7</v>
      </c>
      <c r="G9" s="7">
        <v>-24</v>
      </c>
      <c r="H9" s="7">
        <v>8</v>
      </c>
      <c r="I9" s="7">
        <v>-3</v>
      </c>
      <c r="J9" s="7">
        <v>4</v>
      </c>
      <c r="K9" s="7">
        <v>5</v>
      </c>
      <c r="L9" s="7">
        <v>1</v>
      </c>
      <c r="M9" s="7">
        <v>17</v>
      </c>
      <c r="N9" s="7">
        <v>2</v>
      </c>
      <c r="O9" s="7">
        <v>-2</v>
      </c>
      <c r="P9" s="7">
        <v>1</v>
      </c>
      <c r="Q9" s="7">
        <v>16</v>
      </c>
      <c r="R9" s="7">
        <v>12</v>
      </c>
      <c r="S9" s="7">
        <v>12</v>
      </c>
      <c r="T9" s="7">
        <v>-5</v>
      </c>
      <c r="U9" s="7">
        <v>8</v>
      </c>
      <c r="V9" s="7">
        <v>8</v>
      </c>
      <c r="W9" s="7" t="s">
        <v>9</v>
      </c>
      <c r="X9" s="7">
        <v>2</v>
      </c>
      <c r="Y9" s="20">
        <f t="shared" si="3"/>
        <v>82</v>
      </c>
      <c r="Z9" s="2">
        <f t="shared" si="1"/>
        <v>20</v>
      </c>
      <c r="AA9" s="2">
        <f t="shared" si="4"/>
        <v>16</v>
      </c>
      <c r="AB9" s="2">
        <f t="shared" si="5"/>
        <v>0</v>
      </c>
      <c r="AC9" s="2">
        <f t="shared" si="6"/>
        <v>4</v>
      </c>
      <c r="AE9">
        <f t="shared" si="7"/>
        <v>0</v>
      </c>
      <c r="AF9">
        <f t="shared" si="8"/>
        <v>2</v>
      </c>
      <c r="AG9">
        <f t="shared" si="9"/>
        <v>18</v>
      </c>
      <c r="AH9">
        <f t="shared" si="10"/>
        <v>0</v>
      </c>
      <c r="AI9">
        <f t="shared" si="11"/>
        <v>20</v>
      </c>
      <c r="AJ9" t="str">
        <f t="shared" si="12"/>
        <v/>
      </c>
      <c r="AK9" t="s">
        <v>391</v>
      </c>
      <c r="AL9" s="43">
        <f t="shared" si="13"/>
        <v>20</v>
      </c>
      <c r="AM9" s="43">
        <f t="shared" si="14"/>
        <v>0</v>
      </c>
      <c r="AN9" s="43">
        <f t="shared" si="15"/>
        <v>0</v>
      </c>
      <c r="AO9" s="43">
        <f t="shared" si="16"/>
        <v>0</v>
      </c>
    </row>
    <row r="10" spans="1:41" x14ac:dyDescent="0.25">
      <c r="A10" s="19" t="s">
        <v>35</v>
      </c>
      <c r="B10" s="19" t="s">
        <v>275</v>
      </c>
      <c r="C10" s="13" t="str">
        <f t="shared" si="0"/>
        <v>Scott Colvill</v>
      </c>
      <c r="D10" s="7" t="s">
        <v>9</v>
      </c>
      <c r="E10" s="7" t="s">
        <v>9</v>
      </c>
      <c r="F10" s="7" t="s">
        <v>9</v>
      </c>
      <c r="G10" s="7">
        <v>-5</v>
      </c>
      <c r="H10" s="7">
        <v>10</v>
      </c>
      <c r="I10" s="7" t="s">
        <v>9</v>
      </c>
      <c r="J10" s="7">
        <v>-1</v>
      </c>
      <c r="K10" s="7">
        <v>-7</v>
      </c>
      <c r="L10" s="7">
        <v>-11</v>
      </c>
      <c r="M10" s="7">
        <v>3</v>
      </c>
      <c r="N10" s="7">
        <v>10</v>
      </c>
      <c r="O10" s="7">
        <v>-3</v>
      </c>
      <c r="P10" s="7">
        <v>9</v>
      </c>
      <c r="Q10" s="7">
        <v>2</v>
      </c>
      <c r="R10" s="7">
        <v>15</v>
      </c>
      <c r="S10" s="7">
        <v>-1</v>
      </c>
      <c r="T10" s="7">
        <v>5</v>
      </c>
      <c r="U10" s="7">
        <v>3</v>
      </c>
      <c r="V10" s="7">
        <v>-6</v>
      </c>
      <c r="W10" s="7" t="s">
        <v>9</v>
      </c>
      <c r="X10" s="7">
        <v>-10</v>
      </c>
      <c r="Y10" s="20">
        <f t="shared" si="3"/>
        <v>13</v>
      </c>
      <c r="Z10" s="2">
        <f t="shared" si="1"/>
        <v>16</v>
      </c>
      <c r="AA10" s="2">
        <f t="shared" si="4"/>
        <v>8</v>
      </c>
      <c r="AB10" s="2">
        <f t="shared" si="5"/>
        <v>0</v>
      </c>
      <c r="AC10" s="2">
        <f t="shared" si="6"/>
        <v>8</v>
      </c>
      <c r="AE10">
        <f t="shared" si="7"/>
        <v>0</v>
      </c>
      <c r="AF10">
        <f t="shared" si="8"/>
        <v>2</v>
      </c>
      <c r="AG10">
        <f t="shared" si="9"/>
        <v>13</v>
      </c>
      <c r="AH10">
        <f t="shared" si="10"/>
        <v>1</v>
      </c>
      <c r="AI10">
        <f t="shared" si="11"/>
        <v>16</v>
      </c>
      <c r="AJ10" t="str">
        <f t="shared" si="12"/>
        <v/>
      </c>
      <c r="AK10" t="s">
        <v>36</v>
      </c>
      <c r="AL10" s="43">
        <f t="shared" si="13"/>
        <v>14</v>
      </c>
      <c r="AM10" s="43">
        <f t="shared" si="14"/>
        <v>2</v>
      </c>
      <c r="AN10" s="43">
        <f t="shared" si="15"/>
        <v>0</v>
      </c>
      <c r="AO10" s="43">
        <f t="shared" si="16"/>
        <v>0</v>
      </c>
    </row>
    <row r="11" spans="1:41" x14ac:dyDescent="0.25">
      <c r="A11" t="s">
        <v>37</v>
      </c>
      <c r="B11" t="s">
        <v>213</v>
      </c>
      <c r="C11" s="13" t="str">
        <f t="shared" si="0"/>
        <v>Shane Danaher</v>
      </c>
      <c r="D11" s="7">
        <v>8</v>
      </c>
      <c r="E11" s="7">
        <v>0</v>
      </c>
      <c r="F11" s="7">
        <v>5</v>
      </c>
      <c r="G11" s="7">
        <v>-2</v>
      </c>
      <c r="H11" s="7" t="s">
        <v>9</v>
      </c>
      <c r="I11" s="7" t="s">
        <v>9</v>
      </c>
      <c r="J11" s="7" t="s">
        <v>9</v>
      </c>
      <c r="K11" s="7" t="s">
        <v>9</v>
      </c>
      <c r="L11" s="7" t="s">
        <v>9</v>
      </c>
      <c r="M11" s="7" t="s">
        <v>9</v>
      </c>
      <c r="N11" s="7" t="s">
        <v>9</v>
      </c>
      <c r="O11" s="7" t="s">
        <v>9</v>
      </c>
      <c r="P11" s="7" t="s">
        <v>9</v>
      </c>
      <c r="Q11" s="7" t="s">
        <v>9</v>
      </c>
      <c r="R11" s="7" t="s">
        <v>9</v>
      </c>
      <c r="S11" s="7" t="s">
        <v>9</v>
      </c>
      <c r="T11" s="7" t="s">
        <v>9</v>
      </c>
      <c r="U11" s="7"/>
      <c r="V11" s="7" t="s">
        <v>9</v>
      </c>
      <c r="W11" s="7" t="s">
        <v>9</v>
      </c>
      <c r="X11" s="7" t="s">
        <v>9</v>
      </c>
      <c r="Y11" s="20">
        <f t="shared" si="3"/>
        <v>11</v>
      </c>
      <c r="Z11" s="2">
        <f t="shared" si="1"/>
        <v>4</v>
      </c>
      <c r="AA11" s="2">
        <f t="shared" si="4"/>
        <v>2</v>
      </c>
      <c r="AB11" s="2">
        <f t="shared" si="5"/>
        <v>1</v>
      </c>
      <c r="AC11" s="2">
        <f t="shared" si="6"/>
        <v>1</v>
      </c>
      <c r="AE11">
        <f t="shared" si="7"/>
        <v>4</v>
      </c>
      <c r="AF11">
        <f t="shared" si="8"/>
        <v>0</v>
      </c>
      <c r="AG11">
        <f t="shared" si="9"/>
        <v>0</v>
      </c>
      <c r="AH11">
        <f t="shared" si="10"/>
        <v>0</v>
      </c>
      <c r="AI11">
        <f t="shared" si="11"/>
        <v>4</v>
      </c>
      <c r="AJ11" t="str">
        <f t="shared" si="12"/>
        <v/>
      </c>
      <c r="AK11" t="s">
        <v>369</v>
      </c>
      <c r="AL11" s="43">
        <f t="shared" si="13"/>
        <v>0</v>
      </c>
      <c r="AM11" s="43">
        <f t="shared" si="14"/>
        <v>0</v>
      </c>
      <c r="AN11" s="43">
        <f t="shared" si="15"/>
        <v>4</v>
      </c>
      <c r="AO11" s="43">
        <f t="shared" si="16"/>
        <v>0</v>
      </c>
    </row>
    <row r="12" spans="1:41" x14ac:dyDescent="0.25">
      <c r="A12" t="s">
        <v>376</v>
      </c>
      <c r="B12" t="s">
        <v>377</v>
      </c>
      <c r="C12" s="13" t="s">
        <v>392</v>
      </c>
      <c r="D12" s="7">
        <v>4</v>
      </c>
      <c r="E12" s="7">
        <v>-17</v>
      </c>
      <c r="F12" s="7" t="s">
        <v>9</v>
      </c>
      <c r="G12" s="7" t="s">
        <v>9</v>
      </c>
      <c r="H12" s="7">
        <v>-11</v>
      </c>
      <c r="I12" s="7">
        <v>17</v>
      </c>
      <c r="J12" s="7">
        <v>3</v>
      </c>
      <c r="K12" s="7">
        <v>-3</v>
      </c>
      <c r="L12" s="7">
        <v>-2</v>
      </c>
      <c r="M12" s="7">
        <v>31</v>
      </c>
      <c r="N12" s="7">
        <v>4</v>
      </c>
      <c r="O12" s="7">
        <v>41</v>
      </c>
      <c r="P12" s="7">
        <v>0</v>
      </c>
      <c r="Q12" s="7">
        <v>-10</v>
      </c>
      <c r="R12" s="7">
        <v>0</v>
      </c>
      <c r="S12" s="7">
        <v>6</v>
      </c>
      <c r="T12" s="7" t="s">
        <v>9</v>
      </c>
      <c r="U12" s="7"/>
      <c r="V12" s="7" t="s">
        <v>9</v>
      </c>
      <c r="W12" s="7" t="s">
        <v>9</v>
      </c>
      <c r="X12" s="7" t="s">
        <v>9</v>
      </c>
      <c r="Y12" s="20">
        <f t="shared" si="3"/>
        <v>63</v>
      </c>
      <c r="Z12" s="2">
        <f t="shared" si="1"/>
        <v>14</v>
      </c>
      <c r="AA12" s="2">
        <f t="shared" si="4"/>
        <v>7</v>
      </c>
      <c r="AB12" s="2">
        <f t="shared" si="5"/>
        <v>2</v>
      </c>
      <c r="AC12" s="2">
        <f t="shared" si="6"/>
        <v>5</v>
      </c>
      <c r="AE12">
        <f t="shared" si="7"/>
        <v>7</v>
      </c>
      <c r="AF12">
        <f t="shared" si="8"/>
        <v>5</v>
      </c>
      <c r="AG12">
        <f t="shared" si="9"/>
        <v>2</v>
      </c>
      <c r="AH12">
        <f t="shared" si="10"/>
        <v>0</v>
      </c>
      <c r="AI12">
        <f t="shared" si="11"/>
        <v>14</v>
      </c>
      <c r="AJ12" t="str">
        <f t="shared" si="12"/>
        <v/>
      </c>
      <c r="AK12" t="s">
        <v>392</v>
      </c>
      <c r="AL12" s="43">
        <f t="shared" si="13"/>
        <v>0</v>
      </c>
      <c r="AM12" s="43">
        <f t="shared" si="14"/>
        <v>0</v>
      </c>
      <c r="AN12" s="43">
        <f t="shared" si="15"/>
        <v>7</v>
      </c>
      <c r="AO12" s="43">
        <f t="shared" si="16"/>
        <v>7</v>
      </c>
    </row>
    <row r="13" spans="1:41" x14ac:dyDescent="0.25">
      <c r="A13" t="s">
        <v>40</v>
      </c>
      <c r="B13" t="s">
        <v>41</v>
      </c>
      <c r="C13" s="13" t="str">
        <f t="shared" ref="C13:C44" si="17">A13&amp;" "&amp;B13</f>
        <v>Brett Davis</v>
      </c>
      <c r="D13" s="7">
        <v>-16</v>
      </c>
      <c r="E13" s="7">
        <v>8</v>
      </c>
      <c r="F13" s="7">
        <v>7</v>
      </c>
      <c r="G13" s="7">
        <v>-24</v>
      </c>
      <c r="H13" s="7">
        <v>10</v>
      </c>
      <c r="I13" s="7">
        <v>7</v>
      </c>
      <c r="J13" s="7">
        <v>2</v>
      </c>
      <c r="K13" s="7">
        <v>-7</v>
      </c>
      <c r="L13" s="7">
        <v>-11</v>
      </c>
      <c r="M13" s="7">
        <v>3</v>
      </c>
      <c r="N13" s="7">
        <v>10</v>
      </c>
      <c r="O13" s="7">
        <v>-3</v>
      </c>
      <c r="P13" s="7">
        <v>9</v>
      </c>
      <c r="Q13" s="7">
        <v>2</v>
      </c>
      <c r="R13" s="7">
        <v>15</v>
      </c>
      <c r="S13" s="7">
        <v>-1</v>
      </c>
      <c r="T13" s="7">
        <v>5</v>
      </c>
      <c r="U13" s="7">
        <v>3</v>
      </c>
      <c r="V13" s="7">
        <v>-6</v>
      </c>
      <c r="W13" s="7" t="s">
        <v>9</v>
      </c>
      <c r="X13" s="7">
        <v>-10</v>
      </c>
      <c r="Y13" s="20">
        <f t="shared" si="3"/>
        <v>3</v>
      </c>
      <c r="Z13" s="2">
        <f t="shared" si="1"/>
        <v>20</v>
      </c>
      <c r="AA13" s="2">
        <f t="shared" si="4"/>
        <v>12</v>
      </c>
      <c r="AB13" s="2">
        <f t="shared" si="5"/>
        <v>0</v>
      </c>
      <c r="AC13" s="2">
        <f t="shared" si="6"/>
        <v>8</v>
      </c>
      <c r="AE13">
        <f t="shared" si="7"/>
        <v>0</v>
      </c>
      <c r="AF13">
        <f t="shared" si="8"/>
        <v>0</v>
      </c>
      <c r="AG13">
        <f t="shared" si="9"/>
        <v>0</v>
      </c>
      <c r="AH13">
        <f t="shared" si="10"/>
        <v>20</v>
      </c>
      <c r="AI13">
        <f t="shared" si="11"/>
        <v>20</v>
      </c>
      <c r="AJ13" t="str">
        <f t="shared" si="12"/>
        <v/>
      </c>
      <c r="AK13" t="s">
        <v>42</v>
      </c>
      <c r="AL13" s="43">
        <f t="shared" si="13"/>
        <v>20</v>
      </c>
      <c r="AM13" s="43">
        <f t="shared" si="14"/>
        <v>0</v>
      </c>
      <c r="AN13" s="43">
        <f t="shared" si="15"/>
        <v>0</v>
      </c>
      <c r="AO13" s="43">
        <f t="shared" si="16"/>
        <v>0</v>
      </c>
    </row>
    <row r="14" spans="1:41" x14ac:dyDescent="0.25">
      <c r="A14" t="s">
        <v>43</v>
      </c>
      <c r="B14" t="s">
        <v>44</v>
      </c>
      <c r="C14" s="13" t="str">
        <f t="shared" si="17"/>
        <v>Ross DeLaine</v>
      </c>
      <c r="D14" s="7">
        <v>6</v>
      </c>
      <c r="E14" s="7">
        <v>-20</v>
      </c>
      <c r="F14" s="7" t="s">
        <v>9</v>
      </c>
      <c r="G14" s="7">
        <v>10</v>
      </c>
      <c r="H14" s="7">
        <v>-13</v>
      </c>
      <c r="I14" s="7" t="s">
        <v>9</v>
      </c>
      <c r="J14" s="7" t="s">
        <v>9</v>
      </c>
      <c r="K14" s="7">
        <v>1</v>
      </c>
      <c r="L14" s="7">
        <v>-7</v>
      </c>
      <c r="M14" s="7">
        <v>19</v>
      </c>
      <c r="N14" s="7" t="s">
        <v>9</v>
      </c>
      <c r="O14" s="7">
        <v>18</v>
      </c>
      <c r="P14" s="7">
        <v>-15</v>
      </c>
      <c r="Q14" s="7" t="s">
        <v>9</v>
      </c>
      <c r="R14" s="7" t="s">
        <v>9</v>
      </c>
      <c r="S14" s="7">
        <v>21</v>
      </c>
      <c r="T14" s="7">
        <v>-9</v>
      </c>
      <c r="U14" s="7">
        <v>12</v>
      </c>
      <c r="V14" s="7" t="s">
        <v>9</v>
      </c>
      <c r="W14" s="7" t="s">
        <v>9</v>
      </c>
      <c r="X14" s="7" t="s">
        <v>9</v>
      </c>
      <c r="Y14" s="20">
        <f t="shared" si="3"/>
        <v>23</v>
      </c>
      <c r="Z14" s="2">
        <f t="shared" si="1"/>
        <v>12</v>
      </c>
      <c r="AA14" s="2">
        <f t="shared" si="4"/>
        <v>7</v>
      </c>
      <c r="AB14" s="2">
        <f t="shared" si="5"/>
        <v>0</v>
      </c>
      <c r="AC14" s="2">
        <f t="shared" si="6"/>
        <v>5</v>
      </c>
      <c r="AE14">
        <f t="shared" si="7"/>
        <v>0</v>
      </c>
      <c r="AF14">
        <f t="shared" si="8"/>
        <v>7</v>
      </c>
      <c r="AG14">
        <f t="shared" si="9"/>
        <v>5</v>
      </c>
      <c r="AH14">
        <f t="shared" si="10"/>
        <v>0</v>
      </c>
      <c r="AI14">
        <f t="shared" si="11"/>
        <v>12</v>
      </c>
      <c r="AJ14" t="str">
        <f t="shared" si="12"/>
        <v/>
      </c>
      <c r="AK14" t="s">
        <v>45</v>
      </c>
      <c r="AL14" s="43">
        <f t="shared" si="13"/>
        <v>0</v>
      </c>
      <c r="AM14" s="43">
        <f t="shared" si="14"/>
        <v>0</v>
      </c>
      <c r="AN14" s="43">
        <f t="shared" si="15"/>
        <v>0</v>
      </c>
      <c r="AO14" s="43">
        <f t="shared" si="16"/>
        <v>12</v>
      </c>
    </row>
    <row r="15" spans="1:41" x14ac:dyDescent="0.25">
      <c r="A15" s="19" t="s">
        <v>46</v>
      </c>
      <c r="B15" s="19" t="s">
        <v>365</v>
      </c>
      <c r="C15" s="13" t="str">
        <f t="shared" si="17"/>
        <v>Jamie Eccleston</v>
      </c>
      <c r="D15" s="7">
        <v>13</v>
      </c>
      <c r="E15" s="7">
        <v>11</v>
      </c>
      <c r="F15" s="7" t="s">
        <v>9</v>
      </c>
      <c r="G15" s="7">
        <v>-13</v>
      </c>
      <c r="H15" s="7">
        <v>-11</v>
      </c>
      <c r="I15" s="7">
        <v>17</v>
      </c>
      <c r="J15" s="7" t="s">
        <v>9</v>
      </c>
      <c r="K15" s="7" t="s">
        <v>9</v>
      </c>
      <c r="L15" s="7">
        <v>-7</v>
      </c>
      <c r="M15" s="7">
        <v>19</v>
      </c>
      <c r="N15" s="7">
        <v>-5</v>
      </c>
      <c r="O15" s="7">
        <v>-3</v>
      </c>
      <c r="P15" s="7">
        <v>6</v>
      </c>
      <c r="Q15" s="7">
        <v>4</v>
      </c>
      <c r="R15" s="7">
        <v>15</v>
      </c>
      <c r="S15" s="7">
        <v>-9</v>
      </c>
      <c r="T15" s="7">
        <v>29</v>
      </c>
      <c r="U15" s="7"/>
      <c r="V15" s="7" t="s">
        <v>9</v>
      </c>
      <c r="W15" s="7" t="s">
        <v>9</v>
      </c>
      <c r="X15" s="7" t="s">
        <v>9</v>
      </c>
      <c r="Y15" s="20">
        <f t="shared" si="3"/>
        <v>66</v>
      </c>
      <c r="Z15" s="2">
        <f t="shared" si="1"/>
        <v>14</v>
      </c>
      <c r="AA15" s="2">
        <f t="shared" si="4"/>
        <v>8</v>
      </c>
      <c r="AB15" s="2">
        <f t="shared" si="5"/>
        <v>0</v>
      </c>
      <c r="AC15" s="2">
        <f t="shared" si="6"/>
        <v>6</v>
      </c>
      <c r="AE15">
        <f t="shared" si="7"/>
        <v>5</v>
      </c>
      <c r="AF15">
        <f t="shared" si="8"/>
        <v>4</v>
      </c>
      <c r="AG15">
        <f t="shared" si="9"/>
        <v>3</v>
      </c>
      <c r="AH15">
        <f t="shared" si="10"/>
        <v>2</v>
      </c>
      <c r="AI15">
        <f t="shared" si="11"/>
        <v>14</v>
      </c>
      <c r="AJ15" t="str">
        <f t="shared" si="12"/>
        <v/>
      </c>
      <c r="AK15" t="s">
        <v>47</v>
      </c>
      <c r="AL15" s="43">
        <f t="shared" si="13"/>
        <v>0</v>
      </c>
      <c r="AM15" s="43">
        <f t="shared" si="14"/>
        <v>0</v>
      </c>
      <c r="AN15" s="43">
        <f t="shared" si="15"/>
        <v>6</v>
      </c>
      <c r="AO15" s="43">
        <f t="shared" si="16"/>
        <v>8</v>
      </c>
    </row>
    <row r="16" spans="1:41" x14ac:dyDescent="0.25">
      <c r="A16" s="19" t="s">
        <v>48</v>
      </c>
      <c r="B16" s="19" t="s">
        <v>365</v>
      </c>
      <c r="C16" s="13" t="str">
        <f t="shared" si="17"/>
        <v>Megan Eccleston</v>
      </c>
      <c r="D16" s="7">
        <v>6</v>
      </c>
      <c r="E16" s="7">
        <v>17</v>
      </c>
      <c r="F16" s="7" t="s">
        <v>9</v>
      </c>
      <c r="G16" s="7">
        <v>10</v>
      </c>
      <c r="H16" s="7">
        <v>-11</v>
      </c>
      <c r="I16" s="7">
        <v>18</v>
      </c>
      <c r="J16" s="7">
        <v>8</v>
      </c>
      <c r="K16" s="7" t="s">
        <v>9</v>
      </c>
      <c r="L16" s="7">
        <v>-7</v>
      </c>
      <c r="M16" s="7">
        <v>23</v>
      </c>
      <c r="N16" s="7" t="s">
        <v>9</v>
      </c>
      <c r="O16" s="7">
        <v>10</v>
      </c>
      <c r="P16" s="7">
        <v>-1</v>
      </c>
      <c r="Q16" s="7">
        <v>-18</v>
      </c>
      <c r="R16" s="7">
        <v>18</v>
      </c>
      <c r="S16" s="7">
        <v>14</v>
      </c>
      <c r="T16" s="7">
        <v>-9</v>
      </c>
      <c r="U16" s="7"/>
      <c r="V16" s="7" t="s">
        <v>9</v>
      </c>
      <c r="W16" s="7" t="s">
        <v>9</v>
      </c>
      <c r="X16" s="7" t="s">
        <v>9</v>
      </c>
      <c r="Y16" s="20">
        <f t="shared" si="3"/>
        <v>78</v>
      </c>
      <c r="Z16" s="2">
        <f t="shared" si="1"/>
        <v>14</v>
      </c>
      <c r="AA16" s="2">
        <f t="shared" si="4"/>
        <v>9</v>
      </c>
      <c r="AB16" s="2">
        <f t="shared" si="5"/>
        <v>0</v>
      </c>
      <c r="AC16" s="2">
        <f t="shared" si="6"/>
        <v>5</v>
      </c>
      <c r="AE16">
        <f t="shared" si="7"/>
        <v>8</v>
      </c>
      <c r="AF16">
        <f t="shared" si="8"/>
        <v>6</v>
      </c>
      <c r="AG16">
        <f t="shared" si="9"/>
        <v>0</v>
      </c>
      <c r="AH16">
        <f t="shared" si="10"/>
        <v>0</v>
      </c>
      <c r="AI16">
        <f t="shared" si="11"/>
        <v>14</v>
      </c>
      <c r="AJ16" t="str">
        <f t="shared" si="12"/>
        <v/>
      </c>
      <c r="AK16" t="s">
        <v>49</v>
      </c>
      <c r="AL16" s="43">
        <f t="shared" si="13"/>
        <v>0</v>
      </c>
      <c r="AM16" s="43">
        <f t="shared" si="14"/>
        <v>0</v>
      </c>
      <c r="AN16" s="43">
        <f t="shared" si="15"/>
        <v>0</v>
      </c>
      <c r="AO16" s="43">
        <f t="shared" si="16"/>
        <v>14</v>
      </c>
    </row>
    <row r="17" spans="1:41" x14ac:dyDescent="0.25">
      <c r="A17" t="s">
        <v>169</v>
      </c>
      <c r="B17" t="s">
        <v>378</v>
      </c>
      <c r="C17" s="13" t="str">
        <f t="shared" si="17"/>
        <v>Paul Eckhold</v>
      </c>
      <c r="D17" s="7">
        <v>-4</v>
      </c>
      <c r="E17" s="7">
        <v>17</v>
      </c>
      <c r="F17" s="7" t="s">
        <v>9</v>
      </c>
      <c r="G17" s="7">
        <v>-1</v>
      </c>
      <c r="H17" s="7">
        <v>-13</v>
      </c>
      <c r="I17" s="7">
        <v>18</v>
      </c>
      <c r="J17" s="7" t="s">
        <v>9</v>
      </c>
      <c r="K17" s="7">
        <v>-32</v>
      </c>
      <c r="L17" s="7">
        <v>7</v>
      </c>
      <c r="M17" s="7" t="s">
        <v>9</v>
      </c>
      <c r="N17" s="7">
        <v>13</v>
      </c>
      <c r="O17" s="7" t="s">
        <v>9</v>
      </c>
      <c r="P17" s="7">
        <v>4</v>
      </c>
      <c r="Q17" s="7">
        <v>21</v>
      </c>
      <c r="R17" s="7" t="s">
        <v>9</v>
      </c>
      <c r="S17" s="7">
        <v>1</v>
      </c>
      <c r="T17" s="7" t="s">
        <v>9</v>
      </c>
      <c r="U17" s="7">
        <v>3</v>
      </c>
      <c r="V17" s="7" t="s">
        <v>9</v>
      </c>
      <c r="W17" s="7" t="s">
        <v>9</v>
      </c>
      <c r="X17" s="7" t="s">
        <v>9</v>
      </c>
      <c r="Y17" s="20">
        <f t="shared" si="3"/>
        <v>34</v>
      </c>
      <c r="Z17" s="2">
        <f t="shared" si="1"/>
        <v>12</v>
      </c>
      <c r="AA17" s="2">
        <f t="shared" si="4"/>
        <v>8</v>
      </c>
      <c r="AB17" s="2">
        <f t="shared" si="5"/>
        <v>0</v>
      </c>
      <c r="AC17" s="2">
        <f t="shared" si="6"/>
        <v>4</v>
      </c>
      <c r="AE17">
        <f t="shared" si="7"/>
        <v>8</v>
      </c>
      <c r="AF17">
        <f t="shared" si="8"/>
        <v>4</v>
      </c>
      <c r="AG17">
        <f t="shared" si="9"/>
        <v>0</v>
      </c>
      <c r="AH17">
        <f t="shared" si="10"/>
        <v>0</v>
      </c>
      <c r="AI17">
        <f t="shared" si="11"/>
        <v>12</v>
      </c>
      <c r="AJ17" t="str">
        <f t="shared" si="12"/>
        <v/>
      </c>
      <c r="AK17" t="s">
        <v>393</v>
      </c>
      <c r="AL17" s="43">
        <f t="shared" si="13"/>
        <v>0</v>
      </c>
      <c r="AM17" s="43">
        <f t="shared" si="14"/>
        <v>0</v>
      </c>
      <c r="AN17" s="43">
        <f t="shared" si="15"/>
        <v>2</v>
      </c>
      <c r="AO17" s="43">
        <f t="shared" si="16"/>
        <v>10</v>
      </c>
    </row>
    <row r="18" spans="1:41" x14ac:dyDescent="0.25">
      <c r="A18" s="19" t="s">
        <v>92</v>
      </c>
      <c r="B18" s="19" t="s">
        <v>379</v>
      </c>
      <c r="C18" s="13" t="str">
        <f t="shared" si="17"/>
        <v>Mark Elgar</v>
      </c>
      <c r="D18" s="7">
        <v>2</v>
      </c>
      <c r="E18" s="7">
        <v>11</v>
      </c>
      <c r="F18" s="7">
        <v>-3</v>
      </c>
      <c r="G18" s="7">
        <v>-2</v>
      </c>
      <c r="H18" s="7">
        <v>-13</v>
      </c>
      <c r="I18" s="7">
        <v>0</v>
      </c>
      <c r="J18" s="7">
        <v>-16</v>
      </c>
      <c r="K18" s="7">
        <v>0</v>
      </c>
      <c r="L18" s="7">
        <v>-12</v>
      </c>
      <c r="M18" s="7">
        <v>-7</v>
      </c>
      <c r="N18" s="7">
        <v>14</v>
      </c>
      <c r="O18" s="7">
        <v>10</v>
      </c>
      <c r="P18" s="7">
        <v>-17</v>
      </c>
      <c r="Q18" s="7">
        <v>-12</v>
      </c>
      <c r="R18" s="7">
        <v>-13</v>
      </c>
      <c r="S18" s="7">
        <v>12</v>
      </c>
      <c r="T18" s="7">
        <v>12</v>
      </c>
      <c r="U18" s="7">
        <v>-4</v>
      </c>
      <c r="V18" s="7" t="s">
        <v>9</v>
      </c>
      <c r="W18" s="7" t="s">
        <v>9</v>
      </c>
      <c r="X18" s="7" t="s">
        <v>9</v>
      </c>
      <c r="Y18" s="20">
        <f t="shared" si="3"/>
        <v>-38</v>
      </c>
      <c r="Z18" s="2">
        <f t="shared" si="1"/>
        <v>18</v>
      </c>
      <c r="AA18" s="2">
        <f t="shared" si="4"/>
        <v>6</v>
      </c>
      <c r="AB18" s="2">
        <f t="shared" si="5"/>
        <v>2</v>
      </c>
      <c r="AC18" s="2">
        <f t="shared" si="6"/>
        <v>10</v>
      </c>
      <c r="AE18">
        <f t="shared" si="7"/>
        <v>5</v>
      </c>
      <c r="AF18">
        <f t="shared" si="8"/>
        <v>13</v>
      </c>
      <c r="AG18">
        <f t="shared" si="9"/>
        <v>0</v>
      </c>
      <c r="AH18">
        <f t="shared" si="10"/>
        <v>0</v>
      </c>
      <c r="AI18">
        <f t="shared" si="11"/>
        <v>18</v>
      </c>
      <c r="AJ18" t="str">
        <f t="shared" si="12"/>
        <v/>
      </c>
      <c r="AK18" t="s">
        <v>394</v>
      </c>
      <c r="AL18" s="43">
        <f t="shared" si="13"/>
        <v>0</v>
      </c>
      <c r="AM18" s="43">
        <f t="shared" si="14"/>
        <v>18</v>
      </c>
      <c r="AN18" s="43">
        <f t="shared" si="15"/>
        <v>0</v>
      </c>
      <c r="AO18" s="43">
        <f t="shared" si="16"/>
        <v>0</v>
      </c>
    </row>
    <row r="19" spans="1:41" x14ac:dyDescent="0.25">
      <c r="A19" s="19" t="s">
        <v>380</v>
      </c>
      <c r="B19" s="19" t="s">
        <v>379</v>
      </c>
      <c r="C19" s="13" t="str">
        <f t="shared" si="17"/>
        <v>Tristan Elgar</v>
      </c>
      <c r="D19" s="7">
        <v>-16</v>
      </c>
      <c r="E19" s="7">
        <v>8</v>
      </c>
      <c r="F19" s="7">
        <v>7</v>
      </c>
      <c r="G19" s="7">
        <v>-24</v>
      </c>
      <c r="H19" s="7">
        <v>10</v>
      </c>
      <c r="I19" s="7">
        <v>7</v>
      </c>
      <c r="J19" s="7">
        <v>2</v>
      </c>
      <c r="K19" s="7">
        <v>-7</v>
      </c>
      <c r="L19" s="7">
        <v>-8</v>
      </c>
      <c r="M19" s="7">
        <v>-7</v>
      </c>
      <c r="N19" s="7">
        <v>14</v>
      </c>
      <c r="O19" s="7">
        <v>10</v>
      </c>
      <c r="P19" s="7">
        <v>-2</v>
      </c>
      <c r="Q19" s="7">
        <v>-12</v>
      </c>
      <c r="R19" s="7">
        <v>-13</v>
      </c>
      <c r="S19" s="7">
        <v>12</v>
      </c>
      <c r="T19" s="7">
        <v>12</v>
      </c>
      <c r="U19" s="7">
        <v>-4</v>
      </c>
      <c r="V19" s="7" t="s">
        <v>9</v>
      </c>
      <c r="W19" s="7" t="s">
        <v>9</v>
      </c>
      <c r="X19" s="7" t="s">
        <v>9</v>
      </c>
      <c r="Y19" s="20">
        <f t="shared" si="3"/>
        <v>-11</v>
      </c>
      <c r="Z19" s="2">
        <f t="shared" si="1"/>
        <v>18</v>
      </c>
      <c r="AA19" s="2">
        <f t="shared" si="4"/>
        <v>9</v>
      </c>
      <c r="AB19" s="2">
        <f t="shared" si="5"/>
        <v>0</v>
      </c>
      <c r="AC19" s="2">
        <f t="shared" si="6"/>
        <v>9</v>
      </c>
      <c r="AE19">
        <f t="shared" si="7"/>
        <v>12</v>
      </c>
      <c r="AF19">
        <f t="shared" si="8"/>
        <v>5</v>
      </c>
      <c r="AG19">
        <f t="shared" si="9"/>
        <v>1</v>
      </c>
      <c r="AH19">
        <f t="shared" si="10"/>
        <v>0</v>
      </c>
      <c r="AI19">
        <f t="shared" si="11"/>
        <v>18</v>
      </c>
      <c r="AJ19" t="str">
        <f t="shared" si="12"/>
        <v/>
      </c>
      <c r="AK19" t="s">
        <v>395</v>
      </c>
      <c r="AL19" s="43">
        <f t="shared" si="13"/>
        <v>8</v>
      </c>
      <c r="AM19" s="43">
        <f t="shared" si="14"/>
        <v>10</v>
      </c>
      <c r="AN19" s="43">
        <f t="shared" si="15"/>
        <v>0</v>
      </c>
      <c r="AO19" s="43">
        <f t="shared" si="16"/>
        <v>0</v>
      </c>
    </row>
    <row r="20" spans="1:41" x14ac:dyDescent="0.25">
      <c r="A20" t="s">
        <v>50</v>
      </c>
      <c r="B20" t="s">
        <v>51</v>
      </c>
      <c r="C20" s="13" t="str">
        <f t="shared" si="17"/>
        <v>Andrew Feijen</v>
      </c>
      <c r="D20" s="7">
        <v>2</v>
      </c>
      <c r="E20" s="7">
        <v>11</v>
      </c>
      <c r="F20" s="7">
        <v>-14</v>
      </c>
      <c r="G20" s="7">
        <v>-4</v>
      </c>
      <c r="H20" s="7">
        <v>-3</v>
      </c>
      <c r="I20" s="7">
        <v>20</v>
      </c>
      <c r="J20" s="7">
        <v>-9</v>
      </c>
      <c r="K20" s="7">
        <v>0</v>
      </c>
      <c r="L20" s="7">
        <v>-12</v>
      </c>
      <c r="M20" s="7">
        <v>-1</v>
      </c>
      <c r="N20" s="7">
        <v>13</v>
      </c>
      <c r="O20" s="7">
        <v>25</v>
      </c>
      <c r="P20" s="7">
        <v>-7</v>
      </c>
      <c r="Q20" s="7">
        <v>-12</v>
      </c>
      <c r="R20" s="7">
        <v>-1</v>
      </c>
      <c r="S20" s="7">
        <v>4</v>
      </c>
      <c r="T20" s="7">
        <v>8</v>
      </c>
      <c r="U20" s="7">
        <v>2</v>
      </c>
      <c r="V20" s="7" t="s">
        <v>9</v>
      </c>
      <c r="W20" s="7" t="s">
        <v>9</v>
      </c>
      <c r="X20" s="7" t="s">
        <v>9</v>
      </c>
      <c r="Y20" s="20">
        <f t="shared" si="3"/>
        <v>22</v>
      </c>
      <c r="Z20" s="2">
        <f t="shared" si="1"/>
        <v>18</v>
      </c>
      <c r="AA20" s="2">
        <f t="shared" si="4"/>
        <v>8</v>
      </c>
      <c r="AB20" s="2">
        <f t="shared" si="5"/>
        <v>1</v>
      </c>
      <c r="AC20" s="2">
        <f t="shared" si="6"/>
        <v>9</v>
      </c>
      <c r="AE20">
        <f t="shared" si="7"/>
        <v>0</v>
      </c>
      <c r="AF20">
        <f t="shared" si="8"/>
        <v>0</v>
      </c>
      <c r="AG20">
        <f t="shared" si="9"/>
        <v>2</v>
      </c>
      <c r="AH20">
        <f t="shared" si="10"/>
        <v>16</v>
      </c>
      <c r="AI20">
        <f t="shared" si="11"/>
        <v>18</v>
      </c>
      <c r="AJ20" t="str">
        <f t="shared" si="12"/>
        <v/>
      </c>
      <c r="AK20" t="s">
        <v>52</v>
      </c>
      <c r="AL20" s="43">
        <f t="shared" si="13"/>
        <v>0</v>
      </c>
      <c r="AM20" s="43">
        <f t="shared" si="14"/>
        <v>18</v>
      </c>
      <c r="AN20" s="43">
        <f t="shared" si="15"/>
        <v>0</v>
      </c>
      <c r="AO20" s="43">
        <f t="shared" si="16"/>
        <v>0</v>
      </c>
    </row>
    <row r="21" spans="1:41" x14ac:dyDescent="0.25">
      <c r="A21" t="s">
        <v>53</v>
      </c>
      <c r="B21" t="s">
        <v>51</v>
      </c>
      <c r="C21" s="13" t="str">
        <f t="shared" si="17"/>
        <v>Steve Feijen</v>
      </c>
      <c r="D21" s="7">
        <v>-1</v>
      </c>
      <c r="E21" s="7">
        <v>-17</v>
      </c>
      <c r="F21" s="7">
        <v>-3</v>
      </c>
      <c r="G21" s="7">
        <v>-2</v>
      </c>
      <c r="H21" s="7">
        <v>-13</v>
      </c>
      <c r="I21" s="7">
        <v>0</v>
      </c>
      <c r="J21" s="7">
        <v>-16</v>
      </c>
      <c r="K21" s="7">
        <v>-9</v>
      </c>
      <c r="L21" s="7">
        <v>-8</v>
      </c>
      <c r="M21" s="7">
        <v>11</v>
      </c>
      <c r="N21" s="7">
        <v>12</v>
      </c>
      <c r="O21" s="7">
        <v>25</v>
      </c>
      <c r="P21" s="7">
        <v>-7</v>
      </c>
      <c r="Q21" s="7">
        <v>-12</v>
      </c>
      <c r="R21" s="7">
        <v>-1</v>
      </c>
      <c r="S21" s="7">
        <v>4</v>
      </c>
      <c r="T21" s="7">
        <v>8</v>
      </c>
      <c r="U21" s="7">
        <v>2</v>
      </c>
      <c r="V21" s="7" t="s">
        <v>9</v>
      </c>
      <c r="W21" s="7" t="s">
        <v>9</v>
      </c>
      <c r="X21" s="7" t="s">
        <v>9</v>
      </c>
      <c r="Y21" s="20">
        <f t="shared" si="3"/>
        <v>-27</v>
      </c>
      <c r="Z21" s="2">
        <f t="shared" si="1"/>
        <v>18</v>
      </c>
      <c r="AA21" s="2">
        <f t="shared" si="4"/>
        <v>6</v>
      </c>
      <c r="AB21" s="2">
        <f t="shared" si="5"/>
        <v>1</v>
      </c>
      <c r="AC21" s="2">
        <f t="shared" si="6"/>
        <v>11</v>
      </c>
      <c r="AE21">
        <f t="shared" si="7"/>
        <v>0</v>
      </c>
      <c r="AF21">
        <f t="shared" si="8"/>
        <v>4</v>
      </c>
      <c r="AG21">
        <f t="shared" si="9"/>
        <v>14</v>
      </c>
      <c r="AH21">
        <f t="shared" si="10"/>
        <v>0</v>
      </c>
      <c r="AI21">
        <f t="shared" si="11"/>
        <v>18</v>
      </c>
      <c r="AJ21" t="str">
        <f t="shared" si="12"/>
        <v/>
      </c>
      <c r="AK21" t="s">
        <v>54</v>
      </c>
      <c r="AL21" s="43">
        <f t="shared" si="13"/>
        <v>0</v>
      </c>
      <c r="AM21" s="43">
        <f t="shared" si="14"/>
        <v>18</v>
      </c>
      <c r="AN21" s="43">
        <f t="shared" si="15"/>
        <v>0</v>
      </c>
      <c r="AO21" s="43">
        <f t="shared" si="16"/>
        <v>0</v>
      </c>
    </row>
    <row r="22" spans="1:41" x14ac:dyDescent="0.25">
      <c r="A22" t="s">
        <v>32</v>
      </c>
      <c r="B22" t="s">
        <v>381</v>
      </c>
      <c r="C22" s="13" t="str">
        <f t="shared" si="17"/>
        <v>Chris Firth</v>
      </c>
      <c r="D22" s="7">
        <v>15</v>
      </c>
      <c r="E22" s="7">
        <v>12</v>
      </c>
      <c r="F22" s="7">
        <v>9</v>
      </c>
      <c r="G22" s="7">
        <v>-3</v>
      </c>
      <c r="H22" s="7">
        <v>-12</v>
      </c>
      <c r="I22" s="7">
        <v>-3</v>
      </c>
      <c r="J22" s="7">
        <v>-7</v>
      </c>
      <c r="K22" s="7">
        <v>5</v>
      </c>
      <c r="L22" s="7">
        <v>1</v>
      </c>
      <c r="M22" s="7">
        <v>17</v>
      </c>
      <c r="N22" s="7">
        <v>2</v>
      </c>
      <c r="O22" s="7">
        <v>-2</v>
      </c>
      <c r="P22" s="7">
        <v>1</v>
      </c>
      <c r="Q22" s="7">
        <v>16</v>
      </c>
      <c r="R22" s="7">
        <v>-1</v>
      </c>
      <c r="S22" s="7">
        <v>-8</v>
      </c>
      <c r="T22" s="7">
        <v>17</v>
      </c>
      <c r="U22" s="7">
        <v>-8</v>
      </c>
      <c r="V22" s="7">
        <v>8</v>
      </c>
      <c r="W22" s="7" t="s">
        <v>9</v>
      </c>
      <c r="X22" s="7">
        <v>8</v>
      </c>
      <c r="Y22" s="20">
        <f t="shared" si="3"/>
        <v>67</v>
      </c>
      <c r="Z22" s="2">
        <f t="shared" si="1"/>
        <v>20</v>
      </c>
      <c r="AA22" s="2">
        <f t="shared" si="4"/>
        <v>12</v>
      </c>
      <c r="AB22" s="2">
        <f t="shared" si="5"/>
        <v>0</v>
      </c>
      <c r="AC22" s="2">
        <f t="shared" si="6"/>
        <v>8</v>
      </c>
      <c r="AE22">
        <f t="shared" si="7"/>
        <v>0</v>
      </c>
      <c r="AF22">
        <f t="shared" si="8"/>
        <v>20</v>
      </c>
      <c r="AG22">
        <f t="shared" si="9"/>
        <v>0</v>
      </c>
      <c r="AH22">
        <f t="shared" si="10"/>
        <v>0</v>
      </c>
      <c r="AI22">
        <f t="shared" si="11"/>
        <v>20</v>
      </c>
      <c r="AJ22" t="str">
        <f t="shared" si="12"/>
        <v/>
      </c>
      <c r="AK22" t="s">
        <v>396</v>
      </c>
      <c r="AL22" s="43">
        <f t="shared" si="13"/>
        <v>20</v>
      </c>
      <c r="AM22" s="43">
        <f t="shared" si="14"/>
        <v>0</v>
      </c>
      <c r="AN22" s="43">
        <f t="shared" si="15"/>
        <v>0</v>
      </c>
      <c r="AO22" s="43">
        <f t="shared" si="16"/>
        <v>0</v>
      </c>
    </row>
    <row r="23" spans="1:41" x14ac:dyDescent="0.25">
      <c r="A23" t="s">
        <v>55</v>
      </c>
      <c r="B23" t="s">
        <v>56</v>
      </c>
      <c r="C23" s="13" t="str">
        <f t="shared" si="17"/>
        <v>Alan Forrest</v>
      </c>
      <c r="D23" s="7" t="s">
        <v>9</v>
      </c>
      <c r="E23" s="7" t="s">
        <v>9</v>
      </c>
      <c r="F23" s="7" t="s">
        <v>9</v>
      </c>
      <c r="G23" s="7" t="s">
        <v>9</v>
      </c>
      <c r="H23" s="7" t="s">
        <v>9</v>
      </c>
      <c r="I23" s="7" t="s">
        <v>9</v>
      </c>
      <c r="J23" s="7" t="s">
        <v>9</v>
      </c>
      <c r="K23" s="7" t="s">
        <v>9</v>
      </c>
      <c r="L23" s="7" t="s">
        <v>9</v>
      </c>
      <c r="M23" s="7" t="s">
        <v>9</v>
      </c>
      <c r="N23" s="7" t="s">
        <v>9</v>
      </c>
      <c r="O23" s="7" t="s">
        <v>9</v>
      </c>
      <c r="P23" s="7">
        <v>9</v>
      </c>
      <c r="Q23" s="7" t="s">
        <v>9</v>
      </c>
      <c r="R23" s="7">
        <v>18</v>
      </c>
      <c r="S23" s="7">
        <v>14</v>
      </c>
      <c r="T23" s="7">
        <v>-9</v>
      </c>
      <c r="U23" s="7">
        <v>-14</v>
      </c>
      <c r="V23" s="7" t="s">
        <v>9</v>
      </c>
      <c r="W23" s="7" t="s">
        <v>9</v>
      </c>
      <c r="X23" s="7" t="s">
        <v>9</v>
      </c>
      <c r="Y23" s="20">
        <f t="shared" si="3"/>
        <v>18</v>
      </c>
      <c r="Z23" s="2">
        <f t="shared" si="1"/>
        <v>5</v>
      </c>
      <c r="AA23" s="2">
        <f t="shared" si="4"/>
        <v>3</v>
      </c>
      <c r="AB23" s="2">
        <f t="shared" si="5"/>
        <v>0</v>
      </c>
      <c r="AC23" s="2">
        <f t="shared" si="6"/>
        <v>2</v>
      </c>
      <c r="AE23">
        <f t="shared" si="7"/>
        <v>0</v>
      </c>
      <c r="AF23">
        <f t="shared" si="8"/>
        <v>1</v>
      </c>
      <c r="AG23">
        <f t="shared" si="9"/>
        <v>1</v>
      </c>
      <c r="AH23">
        <f t="shared" si="10"/>
        <v>3</v>
      </c>
      <c r="AI23">
        <f t="shared" si="11"/>
        <v>5</v>
      </c>
      <c r="AJ23" t="str">
        <f t="shared" si="12"/>
        <v/>
      </c>
      <c r="AK23" t="s">
        <v>57</v>
      </c>
      <c r="AL23" s="43">
        <f t="shared" si="13"/>
        <v>0</v>
      </c>
      <c r="AM23" s="43">
        <f t="shared" si="14"/>
        <v>0</v>
      </c>
      <c r="AN23" s="43">
        <f t="shared" si="15"/>
        <v>2</v>
      </c>
      <c r="AO23" s="43">
        <f t="shared" si="16"/>
        <v>3</v>
      </c>
    </row>
    <row r="24" spans="1:41" x14ac:dyDescent="0.25">
      <c r="A24" t="s">
        <v>58</v>
      </c>
      <c r="B24" t="s">
        <v>59</v>
      </c>
      <c r="C24" s="13" t="str">
        <f t="shared" si="17"/>
        <v>John Frangos</v>
      </c>
      <c r="D24" s="7">
        <v>13</v>
      </c>
      <c r="E24" s="7">
        <v>11</v>
      </c>
      <c r="F24" s="7" t="s">
        <v>9</v>
      </c>
      <c r="G24" s="7" t="s">
        <v>9</v>
      </c>
      <c r="H24" s="7" t="s">
        <v>9</v>
      </c>
      <c r="I24" s="7">
        <v>10</v>
      </c>
      <c r="J24" s="7">
        <v>-2</v>
      </c>
      <c r="K24" s="7">
        <v>-11</v>
      </c>
      <c r="L24" s="7">
        <v>7</v>
      </c>
      <c r="M24" s="7">
        <v>31</v>
      </c>
      <c r="N24" s="7">
        <v>4</v>
      </c>
      <c r="O24" s="7">
        <v>41</v>
      </c>
      <c r="P24" s="7">
        <v>0</v>
      </c>
      <c r="Q24" s="7">
        <v>-10</v>
      </c>
      <c r="R24" s="7">
        <v>1</v>
      </c>
      <c r="S24" s="7">
        <v>1</v>
      </c>
      <c r="T24" s="7">
        <v>-22</v>
      </c>
      <c r="U24" s="7"/>
      <c r="V24" s="7" t="s">
        <v>9</v>
      </c>
      <c r="W24" s="7" t="s">
        <v>9</v>
      </c>
      <c r="X24" s="7" t="s">
        <v>9</v>
      </c>
      <c r="Y24" s="20">
        <f t="shared" si="3"/>
        <v>74</v>
      </c>
      <c r="Z24" s="2">
        <f t="shared" si="1"/>
        <v>14</v>
      </c>
      <c r="AA24" s="2">
        <f t="shared" si="4"/>
        <v>9</v>
      </c>
      <c r="AB24" s="2">
        <f t="shared" si="5"/>
        <v>1</v>
      </c>
      <c r="AC24" s="2">
        <f t="shared" si="6"/>
        <v>4</v>
      </c>
      <c r="AE24">
        <f t="shared" si="7"/>
        <v>7</v>
      </c>
      <c r="AF24">
        <f t="shared" si="8"/>
        <v>5</v>
      </c>
      <c r="AG24">
        <f t="shared" si="9"/>
        <v>2</v>
      </c>
      <c r="AH24">
        <f t="shared" si="10"/>
        <v>0</v>
      </c>
      <c r="AI24">
        <f t="shared" si="11"/>
        <v>14</v>
      </c>
      <c r="AJ24" t="str">
        <f t="shared" si="12"/>
        <v/>
      </c>
      <c r="AK24" t="s">
        <v>60</v>
      </c>
      <c r="AL24" s="43">
        <f t="shared" si="13"/>
        <v>0</v>
      </c>
      <c r="AM24" s="43">
        <f t="shared" si="14"/>
        <v>0</v>
      </c>
      <c r="AN24" s="43">
        <f t="shared" si="15"/>
        <v>14</v>
      </c>
      <c r="AO24" s="43">
        <f t="shared" si="16"/>
        <v>0</v>
      </c>
    </row>
    <row r="25" spans="1:41" x14ac:dyDescent="0.25">
      <c r="A25" t="s">
        <v>13</v>
      </c>
      <c r="B25" t="s">
        <v>162</v>
      </c>
      <c r="C25" s="13" t="str">
        <f t="shared" si="17"/>
        <v>Don Germein</v>
      </c>
      <c r="D25" s="7">
        <v>13</v>
      </c>
      <c r="E25" s="7">
        <v>11</v>
      </c>
      <c r="F25" s="7">
        <v>7</v>
      </c>
      <c r="G25" s="7">
        <v>-1</v>
      </c>
      <c r="H25" s="7">
        <v>-4</v>
      </c>
      <c r="I25" s="7">
        <v>10</v>
      </c>
      <c r="J25" s="7">
        <v>-2</v>
      </c>
      <c r="K25" s="7">
        <v>-4</v>
      </c>
      <c r="L25" s="7">
        <v>7</v>
      </c>
      <c r="M25" s="7">
        <v>31</v>
      </c>
      <c r="N25" s="7">
        <v>4</v>
      </c>
      <c r="O25" s="7">
        <v>41</v>
      </c>
      <c r="P25" s="7">
        <v>0</v>
      </c>
      <c r="Q25" s="7">
        <v>-10</v>
      </c>
      <c r="R25" s="7">
        <v>0</v>
      </c>
      <c r="S25" s="7">
        <v>6</v>
      </c>
      <c r="T25" s="7">
        <v>29</v>
      </c>
      <c r="U25" s="7">
        <v>-23</v>
      </c>
      <c r="V25" s="7" t="s">
        <v>9</v>
      </c>
      <c r="W25" s="7" t="s">
        <v>9</v>
      </c>
      <c r="X25" s="7" t="s">
        <v>9</v>
      </c>
      <c r="Y25" s="20">
        <f t="shared" si="3"/>
        <v>115</v>
      </c>
      <c r="Z25" s="2">
        <f t="shared" si="1"/>
        <v>18</v>
      </c>
      <c r="AA25" s="2">
        <f t="shared" si="4"/>
        <v>10</v>
      </c>
      <c r="AB25" s="2">
        <f t="shared" si="5"/>
        <v>2</v>
      </c>
      <c r="AC25" s="2">
        <f t="shared" si="6"/>
        <v>6</v>
      </c>
      <c r="AE25">
        <f t="shared" si="7"/>
        <v>0</v>
      </c>
      <c r="AF25">
        <f t="shared" si="8"/>
        <v>0</v>
      </c>
      <c r="AG25">
        <f t="shared" si="9"/>
        <v>0</v>
      </c>
      <c r="AH25">
        <f t="shared" si="10"/>
        <v>18</v>
      </c>
      <c r="AI25">
        <f t="shared" si="11"/>
        <v>18</v>
      </c>
      <c r="AJ25" t="str">
        <f t="shared" si="12"/>
        <v/>
      </c>
      <c r="AK25" t="s">
        <v>234</v>
      </c>
      <c r="AL25" s="43">
        <f t="shared" si="13"/>
        <v>0</v>
      </c>
      <c r="AM25" s="43">
        <f t="shared" si="14"/>
        <v>0</v>
      </c>
      <c r="AN25" s="43">
        <f t="shared" si="15"/>
        <v>18</v>
      </c>
      <c r="AO25" s="43">
        <f t="shared" si="16"/>
        <v>0</v>
      </c>
    </row>
    <row r="26" spans="1:41" x14ac:dyDescent="0.25">
      <c r="A26" t="s">
        <v>61</v>
      </c>
      <c r="B26" t="s">
        <v>62</v>
      </c>
      <c r="C26" s="13" t="str">
        <f t="shared" si="17"/>
        <v>Adrian Green</v>
      </c>
      <c r="D26" s="7">
        <v>15</v>
      </c>
      <c r="E26" s="7">
        <v>12</v>
      </c>
      <c r="F26" s="7">
        <v>9</v>
      </c>
      <c r="G26" s="7">
        <v>-3</v>
      </c>
      <c r="H26" s="7">
        <v>-12</v>
      </c>
      <c r="I26" s="7">
        <v>-3</v>
      </c>
      <c r="J26" s="7">
        <v>-7</v>
      </c>
      <c r="K26" s="7">
        <v>5</v>
      </c>
      <c r="L26" s="7">
        <v>1</v>
      </c>
      <c r="M26" s="7">
        <v>17</v>
      </c>
      <c r="N26" s="7">
        <v>2</v>
      </c>
      <c r="O26" s="7">
        <v>-2</v>
      </c>
      <c r="P26" s="7">
        <v>1</v>
      </c>
      <c r="Q26" s="7">
        <v>16</v>
      </c>
      <c r="R26" s="7">
        <v>-1</v>
      </c>
      <c r="S26" s="7">
        <v>-8</v>
      </c>
      <c r="T26" s="7">
        <v>17</v>
      </c>
      <c r="U26" s="7">
        <v>-8</v>
      </c>
      <c r="V26" s="7">
        <v>8</v>
      </c>
      <c r="W26" s="7" t="s">
        <v>9</v>
      </c>
      <c r="X26" s="7">
        <v>8</v>
      </c>
      <c r="Y26" s="20">
        <f t="shared" si="3"/>
        <v>67</v>
      </c>
      <c r="Z26" s="2">
        <f t="shared" si="1"/>
        <v>20</v>
      </c>
      <c r="AA26" s="2">
        <f t="shared" si="4"/>
        <v>12</v>
      </c>
      <c r="AB26" s="2">
        <f t="shared" si="5"/>
        <v>0</v>
      </c>
      <c r="AC26" s="2">
        <f t="shared" si="6"/>
        <v>8</v>
      </c>
      <c r="AE26">
        <f t="shared" si="7"/>
        <v>0</v>
      </c>
      <c r="AF26">
        <f t="shared" si="8"/>
        <v>0</v>
      </c>
      <c r="AG26">
        <f t="shared" si="9"/>
        <v>0</v>
      </c>
      <c r="AH26">
        <f t="shared" si="10"/>
        <v>20</v>
      </c>
      <c r="AI26">
        <f t="shared" si="11"/>
        <v>20</v>
      </c>
      <c r="AJ26" t="str">
        <f t="shared" si="12"/>
        <v/>
      </c>
      <c r="AK26" t="s">
        <v>63</v>
      </c>
      <c r="AL26" s="43">
        <f t="shared" si="13"/>
        <v>20</v>
      </c>
      <c r="AM26" s="43">
        <f t="shared" si="14"/>
        <v>0</v>
      </c>
      <c r="AN26" s="43">
        <f t="shared" si="15"/>
        <v>0</v>
      </c>
      <c r="AO26" s="43">
        <f t="shared" si="16"/>
        <v>0</v>
      </c>
    </row>
    <row r="27" spans="1:41" x14ac:dyDescent="0.25">
      <c r="A27" t="s">
        <v>64</v>
      </c>
      <c r="B27" t="s">
        <v>65</v>
      </c>
      <c r="C27" s="13" t="str">
        <f t="shared" si="17"/>
        <v>Tony Guastella</v>
      </c>
      <c r="D27" s="7">
        <v>8</v>
      </c>
      <c r="E27" s="7">
        <v>0</v>
      </c>
      <c r="F27" s="7">
        <v>5</v>
      </c>
      <c r="G27" s="7">
        <v>-2</v>
      </c>
      <c r="H27" s="7">
        <v>5</v>
      </c>
      <c r="I27" s="7">
        <v>-6</v>
      </c>
      <c r="J27" s="7">
        <v>-2</v>
      </c>
      <c r="K27" s="7">
        <v>-11</v>
      </c>
      <c r="L27" s="7">
        <v>23</v>
      </c>
      <c r="M27" s="7">
        <v>11</v>
      </c>
      <c r="N27" s="7">
        <v>6</v>
      </c>
      <c r="O27" s="7">
        <v>-3</v>
      </c>
      <c r="P27" s="7">
        <v>6</v>
      </c>
      <c r="Q27" s="7">
        <v>4</v>
      </c>
      <c r="R27" s="7">
        <v>1</v>
      </c>
      <c r="S27" s="7">
        <v>1</v>
      </c>
      <c r="T27" s="7">
        <v>-22</v>
      </c>
      <c r="U27" s="7">
        <v>11</v>
      </c>
      <c r="V27" s="7" t="s">
        <v>9</v>
      </c>
      <c r="W27" s="7" t="s">
        <v>9</v>
      </c>
      <c r="X27" s="7" t="s">
        <v>9</v>
      </c>
      <c r="Y27" s="20">
        <f t="shared" si="3"/>
        <v>35</v>
      </c>
      <c r="Z27" s="2">
        <f t="shared" si="1"/>
        <v>18</v>
      </c>
      <c r="AA27" s="2">
        <f t="shared" si="4"/>
        <v>11</v>
      </c>
      <c r="AB27" s="2">
        <f t="shared" si="5"/>
        <v>1</v>
      </c>
      <c r="AC27" s="2">
        <f t="shared" si="6"/>
        <v>6</v>
      </c>
      <c r="AE27">
        <f t="shared" si="7"/>
        <v>0</v>
      </c>
      <c r="AF27">
        <f t="shared" si="8"/>
        <v>1</v>
      </c>
      <c r="AG27">
        <f t="shared" si="9"/>
        <v>9</v>
      </c>
      <c r="AH27">
        <f t="shared" si="10"/>
        <v>8</v>
      </c>
      <c r="AI27">
        <f t="shared" si="11"/>
        <v>18</v>
      </c>
      <c r="AJ27" t="str">
        <f t="shared" si="12"/>
        <v/>
      </c>
      <c r="AK27" t="s">
        <v>66</v>
      </c>
      <c r="AL27" s="43">
        <f t="shared" si="13"/>
        <v>0</v>
      </c>
      <c r="AM27" s="43">
        <f t="shared" si="14"/>
        <v>0</v>
      </c>
      <c r="AN27" s="43">
        <f t="shared" si="15"/>
        <v>18</v>
      </c>
      <c r="AO27" s="43">
        <f t="shared" si="16"/>
        <v>0</v>
      </c>
    </row>
    <row r="28" spans="1:41" x14ac:dyDescent="0.25">
      <c r="A28" t="s">
        <v>67</v>
      </c>
      <c r="B28" t="s">
        <v>68</v>
      </c>
      <c r="C28" s="13" t="str">
        <f t="shared" si="17"/>
        <v>Des Haarsma</v>
      </c>
      <c r="D28" s="7" t="s">
        <v>9</v>
      </c>
      <c r="E28" s="7" t="s">
        <v>9</v>
      </c>
      <c r="F28" s="7" t="s">
        <v>9</v>
      </c>
      <c r="G28" s="7">
        <v>10</v>
      </c>
      <c r="H28" s="7">
        <v>-13</v>
      </c>
      <c r="I28" s="7">
        <v>17</v>
      </c>
      <c r="J28" s="7">
        <v>3</v>
      </c>
      <c r="K28" s="7">
        <v>-3</v>
      </c>
      <c r="L28" s="7">
        <v>-2</v>
      </c>
      <c r="M28" s="7">
        <v>23</v>
      </c>
      <c r="N28" s="7" t="s">
        <v>9</v>
      </c>
      <c r="O28" s="7" t="s">
        <v>9</v>
      </c>
      <c r="P28" s="7" t="s">
        <v>9</v>
      </c>
      <c r="Q28" s="7" t="s">
        <v>9</v>
      </c>
      <c r="R28" s="7" t="s">
        <v>9</v>
      </c>
      <c r="S28" s="7" t="s">
        <v>9</v>
      </c>
      <c r="T28" s="7" t="s">
        <v>9</v>
      </c>
      <c r="U28" s="7">
        <v>3</v>
      </c>
      <c r="V28" s="7" t="s">
        <v>9</v>
      </c>
      <c r="W28" s="7" t="s">
        <v>9</v>
      </c>
      <c r="X28" s="7" t="s">
        <v>9</v>
      </c>
      <c r="Y28" s="20">
        <f t="shared" si="3"/>
        <v>38</v>
      </c>
      <c r="Z28" s="2">
        <f t="shared" si="1"/>
        <v>8</v>
      </c>
      <c r="AA28" s="2">
        <f t="shared" si="4"/>
        <v>5</v>
      </c>
      <c r="AB28" s="2">
        <f t="shared" si="5"/>
        <v>0</v>
      </c>
      <c r="AC28" s="2">
        <f t="shared" si="6"/>
        <v>3</v>
      </c>
      <c r="AE28">
        <f t="shared" si="7"/>
        <v>0</v>
      </c>
      <c r="AF28">
        <f t="shared" si="8"/>
        <v>0</v>
      </c>
      <c r="AG28">
        <f t="shared" si="9"/>
        <v>2</v>
      </c>
      <c r="AH28">
        <f t="shared" si="10"/>
        <v>6</v>
      </c>
      <c r="AI28">
        <f t="shared" si="11"/>
        <v>8</v>
      </c>
      <c r="AJ28" t="str">
        <f t="shared" si="12"/>
        <v/>
      </c>
      <c r="AK28" t="s">
        <v>69</v>
      </c>
      <c r="AL28" s="43">
        <f t="shared" si="13"/>
        <v>0</v>
      </c>
      <c r="AM28" s="43">
        <f t="shared" si="14"/>
        <v>0</v>
      </c>
      <c r="AN28" s="43">
        <f t="shared" si="15"/>
        <v>0</v>
      </c>
      <c r="AO28" s="43">
        <f t="shared" si="16"/>
        <v>8</v>
      </c>
    </row>
    <row r="29" spans="1:41" x14ac:dyDescent="0.25">
      <c r="A29" t="s">
        <v>53</v>
      </c>
      <c r="B29" t="s">
        <v>70</v>
      </c>
      <c r="C29" s="13" t="str">
        <f t="shared" si="17"/>
        <v>Steve Hicks</v>
      </c>
      <c r="D29" s="7">
        <v>-21</v>
      </c>
      <c r="E29" s="7">
        <v>-9</v>
      </c>
      <c r="F29" s="7">
        <v>-24</v>
      </c>
      <c r="G29" s="7">
        <v>-5</v>
      </c>
      <c r="H29" s="7">
        <v>7</v>
      </c>
      <c r="I29" s="7">
        <v>-4</v>
      </c>
      <c r="J29" s="7">
        <v>-1</v>
      </c>
      <c r="K29" s="7">
        <v>12</v>
      </c>
      <c r="L29" s="7">
        <v>-22</v>
      </c>
      <c r="M29" s="7">
        <v>-7</v>
      </c>
      <c r="N29" s="7">
        <v>14</v>
      </c>
      <c r="O29" s="7">
        <v>10</v>
      </c>
      <c r="P29" s="7">
        <v>-17</v>
      </c>
      <c r="Q29" s="7">
        <v>-12</v>
      </c>
      <c r="R29" s="7">
        <v>-13</v>
      </c>
      <c r="S29" s="7">
        <v>12</v>
      </c>
      <c r="T29" s="7">
        <v>12</v>
      </c>
      <c r="U29" s="7">
        <v>-4</v>
      </c>
      <c r="V29" s="7" t="s">
        <v>9</v>
      </c>
      <c r="W29" s="7" t="s">
        <v>9</v>
      </c>
      <c r="X29" s="7" t="s">
        <v>9</v>
      </c>
      <c r="Y29" s="20">
        <f t="shared" si="3"/>
        <v>-72</v>
      </c>
      <c r="Z29" s="2">
        <f t="shared" si="1"/>
        <v>18</v>
      </c>
      <c r="AA29" s="2">
        <f t="shared" si="4"/>
        <v>6</v>
      </c>
      <c r="AB29" s="2">
        <f t="shared" si="5"/>
        <v>0</v>
      </c>
      <c r="AC29" s="2">
        <f t="shared" si="6"/>
        <v>12</v>
      </c>
      <c r="AE29">
        <f t="shared" si="7"/>
        <v>0</v>
      </c>
      <c r="AF29">
        <f t="shared" si="8"/>
        <v>1</v>
      </c>
      <c r="AG29">
        <f t="shared" si="9"/>
        <v>11</v>
      </c>
      <c r="AH29">
        <f t="shared" si="10"/>
        <v>6</v>
      </c>
      <c r="AI29">
        <f t="shared" si="11"/>
        <v>18</v>
      </c>
      <c r="AJ29" t="str">
        <f t="shared" si="12"/>
        <v/>
      </c>
      <c r="AK29" t="s">
        <v>71</v>
      </c>
      <c r="AL29" s="43">
        <f t="shared" si="13"/>
        <v>0</v>
      </c>
      <c r="AM29" s="43">
        <f t="shared" si="14"/>
        <v>18</v>
      </c>
      <c r="AN29" s="43">
        <f t="shared" si="15"/>
        <v>0</v>
      </c>
      <c r="AO29" s="43">
        <f t="shared" si="16"/>
        <v>0</v>
      </c>
    </row>
    <row r="30" spans="1:41" x14ac:dyDescent="0.25">
      <c r="A30" t="s">
        <v>72</v>
      </c>
      <c r="B30" t="s">
        <v>70</v>
      </c>
      <c r="C30" s="13" t="str">
        <f t="shared" si="17"/>
        <v>Tim Hicks</v>
      </c>
      <c r="D30" s="7">
        <v>-32</v>
      </c>
      <c r="E30" s="7">
        <v>30</v>
      </c>
      <c r="F30" s="7">
        <v>-10</v>
      </c>
      <c r="G30" s="7">
        <v>-8</v>
      </c>
      <c r="H30" s="7">
        <v>7</v>
      </c>
      <c r="I30" s="7">
        <v>-4</v>
      </c>
      <c r="J30" s="7">
        <v>-1</v>
      </c>
      <c r="K30" s="7">
        <v>-9</v>
      </c>
      <c r="L30" s="7">
        <v>-8</v>
      </c>
      <c r="M30" s="7">
        <v>-7</v>
      </c>
      <c r="N30" s="7">
        <v>14</v>
      </c>
      <c r="O30" s="7">
        <v>10</v>
      </c>
      <c r="P30" s="7">
        <v>-17</v>
      </c>
      <c r="Q30" s="7">
        <v>-12</v>
      </c>
      <c r="R30" s="7">
        <v>-13</v>
      </c>
      <c r="S30" s="7">
        <v>12</v>
      </c>
      <c r="T30" s="7">
        <v>12</v>
      </c>
      <c r="U30" s="7">
        <v>-4</v>
      </c>
      <c r="V30" s="7" t="s">
        <v>9</v>
      </c>
      <c r="W30" s="7" t="s">
        <v>9</v>
      </c>
      <c r="X30" s="7" t="s">
        <v>9</v>
      </c>
      <c r="Y30" s="20">
        <f t="shared" si="3"/>
        <v>-40</v>
      </c>
      <c r="Z30" s="2">
        <f t="shared" si="1"/>
        <v>18</v>
      </c>
      <c r="AA30" s="2">
        <f t="shared" si="4"/>
        <v>6</v>
      </c>
      <c r="AB30" s="2">
        <f t="shared" si="5"/>
        <v>0</v>
      </c>
      <c r="AC30" s="2">
        <f t="shared" si="6"/>
        <v>12</v>
      </c>
      <c r="AE30">
        <f t="shared" si="7"/>
        <v>0</v>
      </c>
      <c r="AF30">
        <f t="shared" si="8"/>
        <v>0</v>
      </c>
      <c r="AG30">
        <f t="shared" si="9"/>
        <v>7</v>
      </c>
      <c r="AH30">
        <f t="shared" si="10"/>
        <v>11</v>
      </c>
      <c r="AI30">
        <f t="shared" si="11"/>
        <v>18</v>
      </c>
      <c r="AJ30" t="str">
        <f t="shared" si="12"/>
        <v/>
      </c>
      <c r="AK30" t="s">
        <v>73</v>
      </c>
      <c r="AL30" s="43">
        <f t="shared" si="13"/>
        <v>0</v>
      </c>
      <c r="AM30" s="43">
        <f t="shared" si="14"/>
        <v>18</v>
      </c>
      <c r="AN30" s="43">
        <f t="shared" si="15"/>
        <v>0</v>
      </c>
      <c r="AO30" s="43">
        <f t="shared" si="16"/>
        <v>0</v>
      </c>
    </row>
    <row r="31" spans="1:41" x14ac:dyDescent="0.25">
      <c r="A31" t="s">
        <v>155</v>
      </c>
      <c r="B31" t="s">
        <v>156</v>
      </c>
      <c r="C31" s="13" t="str">
        <f t="shared" si="17"/>
        <v>Henry Higgins</v>
      </c>
      <c r="D31" s="7">
        <v>13</v>
      </c>
      <c r="E31" s="7">
        <v>11</v>
      </c>
      <c r="F31" s="7">
        <v>7</v>
      </c>
      <c r="G31" s="7" t="s">
        <v>9</v>
      </c>
      <c r="H31" s="7">
        <v>-4</v>
      </c>
      <c r="I31" s="7">
        <v>10</v>
      </c>
      <c r="J31" s="7">
        <v>9</v>
      </c>
      <c r="K31" s="7">
        <v>-4</v>
      </c>
      <c r="L31" s="7" t="s">
        <v>9</v>
      </c>
      <c r="M31" s="7" t="s">
        <v>9</v>
      </c>
      <c r="N31" s="7">
        <v>-5</v>
      </c>
      <c r="O31" s="7">
        <v>18</v>
      </c>
      <c r="P31" s="7" t="s">
        <v>9</v>
      </c>
      <c r="Q31" s="7" t="s">
        <v>9</v>
      </c>
      <c r="R31" s="7">
        <v>25</v>
      </c>
      <c r="S31" s="7">
        <v>15</v>
      </c>
      <c r="T31" s="7" t="s">
        <v>9</v>
      </c>
      <c r="U31" s="7">
        <v>-23</v>
      </c>
      <c r="V31" s="7" t="s">
        <v>9</v>
      </c>
      <c r="W31" s="7" t="s">
        <v>9</v>
      </c>
      <c r="X31" s="7" t="s">
        <v>9</v>
      </c>
      <c r="Y31" s="20">
        <f t="shared" si="3"/>
        <v>72</v>
      </c>
      <c r="Z31" s="2">
        <f t="shared" si="1"/>
        <v>12</v>
      </c>
      <c r="AA31" s="2">
        <f t="shared" si="4"/>
        <v>8</v>
      </c>
      <c r="AB31" s="2">
        <f t="shared" si="5"/>
        <v>0</v>
      </c>
      <c r="AC31" s="2">
        <f t="shared" si="6"/>
        <v>4</v>
      </c>
      <c r="AE31">
        <f t="shared" si="7"/>
        <v>1</v>
      </c>
      <c r="AF31">
        <f t="shared" si="8"/>
        <v>5</v>
      </c>
      <c r="AG31">
        <f t="shared" si="9"/>
        <v>5</v>
      </c>
      <c r="AH31">
        <f t="shared" si="10"/>
        <v>1</v>
      </c>
      <c r="AI31">
        <f t="shared" si="11"/>
        <v>12</v>
      </c>
      <c r="AJ31" t="str">
        <f t="shared" si="12"/>
        <v/>
      </c>
      <c r="AK31" t="s">
        <v>157</v>
      </c>
      <c r="AL31" s="43">
        <f t="shared" si="13"/>
        <v>0</v>
      </c>
      <c r="AM31" s="43">
        <f t="shared" si="14"/>
        <v>0</v>
      </c>
      <c r="AN31" s="43">
        <f t="shared" si="15"/>
        <v>10</v>
      </c>
      <c r="AO31" s="43">
        <f t="shared" si="16"/>
        <v>2</v>
      </c>
    </row>
    <row r="32" spans="1:41" x14ac:dyDescent="0.25">
      <c r="A32" t="s">
        <v>35</v>
      </c>
      <c r="B32" t="s">
        <v>75</v>
      </c>
      <c r="C32" s="13" t="str">
        <f t="shared" si="17"/>
        <v>Scott Hocking</v>
      </c>
      <c r="D32" s="7">
        <v>-21</v>
      </c>
      <c r="E32" s="7">
        <v>-9</v>
      </c>
      <c r="F32" s="7">
        <v>-24</v>
      </c>
      <c r="G32" s="7">
        <v>-4</v>
      </c>
      <c r="H32" s="7">
        <v>-3</v>
      </c>
      <c r="I32" s="7">
        <v>20</v>
      </c>
      <c r="J32" s="7">
        <v>-9</v>
      </c>
      <c r="K32" s="7">
        <v>12</v>
      </c>
      <c r="L32" s="7">
        <v>-22</v>
      </c>
      <c r="M32" s="7">
        <v>14</v>
      </c>
      <c r="N32" s="7">
        <v>7</v>
      </c>
      <c r="O32" s="7">
        <v>20</v>
      </c>
      <c r="P32" s="7">
        <v>-7</v>
      </c>
      <c r="Q32" s="7">
        <v>-12</v>
      </c>
      <c r="R32" s="7">
        <v>-1</v>
      </c>
      <c r="S32" s="7">
        <v>4</v>
      </c>
      <c r="T32" s="7">
        <v>8</v>
      </c>
      <c r="U32" s="7">
        <v>2</v>
      </c>
      <c r="V32" s="7" t="s">
        <v>9</v>
      </c>
      <c r="W32" s="7" t="s">
        <v>9</v>
      </c>
      <c r="X32" s="7" t="s">
        <v>9</v>
      </c>
      <c r="Y32" s="20">
        <f t="shared" si="3"/>
        <v>-25</v>
      </c>
      <c r="Z32" s="2">
        <f t="shared" si="1"/>
        <v>18</v>
      </c>
      <c r="AA32" s="2">
        <f t="shared" si="4"/>
        <v>8</v>
      </c>
      <c r="AB32" s="2">
        <f t="shared" si="5"/>
        <v>0</v>
      </c>
      <c r="AC32" s="2">
        <f t="shared" si="6"/>
        <v>10</v>
      </c>
      <c r="AE32">
        <f t="shared" si="7"/>
        <v>6</v>
      </c>
      <c r="AF32">
        <f t="shared" si="8"/>
        <v>8</v>
      </c>
      <c r="AG32">
        <f t="shared" si="9"/>
        <v>1</v>
      </c>
      <c r="AH32">
        <f t="shared" si="10"/>
        <v>3</v>
      </c>
      <c r="AI32">
        <f t="shared" si="11"/>
        <v>18</v>
      </c>
      <c r="AJ32" t="str">
        <f t="shared" si="12"/>
        <v/>
      </c>
      <c r="AK32" t="s">
        <v>154</v>
      </c>
      <c r="AL32" s="43">
        <f t="shared" si="13"/>
        <v>0</v>
      </c>
      <c r="AM32" s="43">
        <f t="shared" si="14"/>
        <v>15</v>
      </c>
      <c r="AN32" s="43">
        <f t="shared" si="15"/>
        <v>3</v>
      </c>
      <c r="AO32" s="43">
        <f t="shared" si="16"/>
        <v>0</v>
      </c>
    </row>
    <row r="33" spans="1:41" x14ac:dyDescent="0.25">
      <c r="A33" t="s">
        <v>77</v>
      </c>
      <c r="B33" t="s">
        <v>78</v>
      </c>
      <c r="C33" s="13" t="str">
        <f t="shared" si="17"/>
        <v>Richard Hooper</v>
      </c>
      <c r="D33" s="7">
        <v>1</v>
      </c>
      <c r="E33" s="7">
        <v>13</v>
      </c>
      <c r="F33" s="7">
        <v>7</v>
      </c>
      <c r="G33" s="7">
        <v>6</v>
      </c>
      <c r="H33" s="7">
        <v>9</v>
      </c>
      <c r="I33" s="7">
        <v>-6</v>
      </c>
      <c r="J33" s="7">
        <v>11</v>
      </c>
      <c r="K33" s="7">
        <v>-25</v>
      </c>
      <c r="L33" s="7">
        <v>2</v>
      </c>
      <c r="M33" s="7">
        <v>2</v>
      </c>
      <c r="N33" s="7">
        <v>8</v>
      </c>
      <c r="O33" s="7">
        <v>-1</v>
      </c>
      <c r="P33" s="7">
        <v>-15</v>
      </c>
      <c r="Q33" s="7">
        <v>-7</v>
      </c>
      <c r="R33" s="7">
        <v>12</v>
      </c>
      <c r="S33" s="7">
        <v>12</v>
      </c>
      <c r="T33" s="7">
        <v>-5</v>
      </c>
      <c r="U33" s="7">
        <v>8</v>
      </c>
      <c r="V33" s="7">
        <v>8</v>
      </c>
      <c r="W33" s="7" t="s">
        <v>9</v>
      </c>
      <c r="X33" s="7">
        <v>2</v>
      </c>
      <c r="Y33" s="20">
        <f t="shared" si="3"/>
        <v>42</v>
      </c>
      <c r="Z33" s="2">
        <f t="shared" si="1"/>
        <v>20</v>
      </c>
      <c r="AA33" s="2">
        <f t="shared" si="4"/>
        <v>14</v>
      </c>
      <c r="AB33" s="2">
        <f t="shared" si="5"/>
        <v>0</v>
      </c>
      <c r="AC33" s="2">
        <f t="shared" si="6"/>
        <v>6</v>
      </c>
      <c r="AE33">
        <f t="shared" si="7"/>
        <v>0</v>
      </c>
      <c r="AF33">
        <f t="shared" si="8"/>
        <v>6</v>
      </c>
      <c r="AG33">
        <f t="shared" si="9"/>
        <v>13</v>
      </c>
      <c r="AH33">
        <f t="shared" si="10"/>
        <v>1</v>
      </c>
      <c r="AI33">
        <f t="shared" si="11"/>
        <v>20</v>
      </c>
      <c r="AJ33" t="str">
        <f t="shared" si="12"/>
        <v/>
      </c>
      <c r="AK33" t="s">
        <v>79</v>
      </c>
      <c r="AL33" s="43">
        <f t="shared" si="13"/>
        <v>20</v>
      </c>
      <c r="AM33" s="43">
        <f t="shared" si="14"/>
        <v>0</v>
      </c>
      <c r="AN33" s="43">
        <f t="shared" si="15"/>
        <v>0</v>
      </c>
      <c r="AO33" s="43">
        <f t="shared" si="16"/>
        <v>0</v>
      </c>
    </row>
    <row r="34" spans="1:41" x14ac:dyDescent="0.25">
      <c r="A34" t="s">
        <v>55</v>
      </c>
      <c r="B34" t="s">
        <v>382</v>
      </c>
      <c r="C34" s="13" t="str">
        <f t="shared" si="17"/>
        <v>Alan Hurst</v>
      </c>
      <c r="D34" s="7">
        <v>15</v>
      </c>
      <c r="E34" s="7" t="s">
        <v>9</v>
      </c>
      <c r="F34" s="7">
        <v>9</v>
      </c>
      <c r="G34" s="7">
        <v>-3</v>
      </c>
      <c r="H34" s="7">
        <v>-12</v>
      </c>
      <c r="I34" s="7">
        <v>7</v>
      </c>
      <c r="J34" s="7">
        <v>2</v>
      </c>
      <c r="K34" s="7" t="s">
        <v>9</v>
      </c>
      <c r="L34" s="7">
        <v>-11</v>
      </c>
      <c r="M34" s="7">
        <v>3</v>
      </c>
      <c r="N34" s="7">
        <v>10</v>
      </c>
      <c r="O34" s="7">
        <v>-3</v>
      </c>
      <c r="P34" s="7">
        <v>9</v>
      </c>
      <c r="Q34" s="7">
        <v>2</v>
      </c>
      <c r="R34" s="7">
        <v>15</v>
      </c>
      <c r="S34" s="7">
        <v>-1</v>
      </c>
      <c r="T34" s="7">
        <v>5</v>
      </c>
      <c r="U34" s="7">
        <v>3</v>
      </c>
      <c r="V34" s="7">
        <v>-6</v>
      </c>
      <c r="W34" s="7" t="s">
        <v>9</v>
      </c>
      <c r="X34" s="7">
        <v>-10</v>
      </c>
      <c r="Y34" s="20">
        <f t="shared" si="3"/>
        <v>34</v>
      </c>
      <c r="Z34" s="2">
        <f t="shared" si="1"/>
        <v>18</v>
      </c>
      <c r="AA34" s="2">
        <f t="shared" si="4"/>
        <v>11</v>
      </c>
      <c r="AB34" s="2">
        <f t="shared" si="5"/>
        <v>0</v>
      </c>
      <c r="AC34" s="2">
        <f t="shared" si="6"/>
        <v>7</v>
      </c>
      <c r="AE34">
        <f t="shared" si="7"/>
        <v>1</v>
      </c>
      <c r="AF34">
        <f t="shared" si="8"/>
        <v>13</v>
      </c>
      <c r="AG34">
        <f t="shared" si="9"/>
        <v>4</v>
      </c>
      <c r="AH34">
        <f t="shared" si="10"/>
        <v>0</v>
      </c>
      <c r="AI34">
        <f t="shared" si="11"/>
        <v>18</v>
      </c>
      <c r="AJ34" t="str">
        <f t="shared" si="12"/>
        <v/>
      </c>
      <c r="AK34" t="s">
        <v>397</v>
      </c>
      <c r="AL34" s="43">
        <f t="shared" si="13"/>
        <v>18</v>
      </c>
      <c r="AM34" s="43">
        <f t="shared" si="14"/>
        <v>0</v>
      </c>
      <c r="AN34" s="43">
        <f t="shared" si="15"/>
        <v>0</v>
      </c>
      <c r="AO34" s="43">
        <f t="shared" si="16"/>
        <v>0</v>
      </c>
    </row>
    <row r="35" spans="1:41" x14ac:dyDescent="0.25">
      <c r="A35" t="s">
        <v>383</v>
      </c>
      <c r="B35" t="s">
        <v>337</v>
      </c>
      <c r="C35" s="13" t="str">
        <f t="shared" si="17"/>
        <v>Simon Kelly</v>
      </c>
      <c r="D35" s="7">
        <v>6</v>
      </c>
      <c r="E35" s="7">
        <v>-20</v>
      </c>
      <c r="F35" s="7" t="s">
        <v>9</v>
      </c>
      <c r="G35" s="7">
        <v>-6</v>
      </c>
      <c r="H35" s="7">
        <v>-11</v>
      </c>
      <c r="I35" s="7" t="s">
        <v>9</v>
      </c>
      <c r="J35" s="7" t="s">
        <v>9</v>
      </c>
      <c r="K35" s="7">
        <v>1</v>
      </c>
      <c r="L35" s="7" t="s">
        <v>9</v>
      </c>
      <c r="M35" s="7" t="s">
        <v>9</v>
      </c>
      <c r="N35" s="7">
        <v>2</v>
      </c>
      <c r="O35" s="7">
        <v>-3</v>
      </c>
      <c r="P35" s="7">
        <v>-1</v>
      </c>
      <c r="Q35" s="7" t="s">
        <v>9</v>
      </c>
      <c r="R35" s="7" t="s">
        <v>9</v>
      </c>
      <c r="S35" s="7" t="s">
        <v>9</v>
      </c>
      <c r="T35" s="7">
        <v>-8</v>
      </c>
      <c r="U35" s="7">
        <v>12</v>
      </c>
      <c r="V35" s="7" t="s">
        <v>9</v>
      </c>
      <c r="W35" s="7" t="s">
        <v>9</v>
      </c>
      <c r="X35" s="7" t="s">
        <v>9</v>
      </c>
      <c r="Y35" s="20">
        <f t="shared" si="3"/>
        <v>-28</v>
      </c>
      <c r="Z35" s="2">
        <f t="shared" si="1"/>
        <v>10</v>
      </c>
      <c r="AA35" s="2">
        <f t="shared" si="4"/>
        <v>4</v>
      </c>
      <c r="AB35" s="2">
        <f t="shared" si="5"/>
        <v>0</v>
      </c>
      <c r="AC35" s="2">
        <f t="shared" si="6"/>
        <v>6</v>
      </c>
      <c r="AE35">
        <f t="shared" si="7"/>
        <v>4</v>
      </c>
      <c r="AF35">
        <f t="shared" si="8"/>
        <v>3</v>
      </c>
      <c r="AG35">
        <f t="shared" si="9"/>
        <v>3</v>
      </c>
      <c r="AH35">
        <f t="shared" si="10"/>
        <v>0</v>
      </c>
      <c r="AI35">
        <f t="shared" si="11"/>
        <v>10</v>
      </c>
      <c r="AJ35" t="str">
        <f t="shared" si="12"/>
        <v/>
      </c>
      <c r="AK35" t="s">
        <v>398</v>
      </c>
      <c r="AL35" s="43">
        <f t="shared" si="13"/>
        <v>0</v>
      </c>
      <c r="AM35" s="43">
        <f t="shared" si="14"/>
        <v>0</v>
      </c>
      <c r="AN35" s="43">
        <f t="shared" si="15"/>
        <v>0</v>
      </c>
      <c r="AO35" s="43">
        <f t="shared" si="16"/>
        <v>10</v>
      </c>
    </row>
    <row r="36" spans="1:41" x14ac:dyDescent="0.25">
      <c r="A36" t="s">
        <v>83</v>
      </c>
      <c r="B36" t="s">
        <v>84</v>
      </c>
      <c r="C36" s="13" t="str">
        <f t="shared" si="17"/>
        <v>Toby Keukenmeester</v>
      </c>
      <c r="D36" s="7">
        <v>-4</v>
      </c>
      <c r="E36" s="7">
        <v>-20</v>
      </c>
      <c r="F36" s="7" t="s">
        <v>9</v>
      </c>
      <c r="G36" s="7">
        <v>-6</v>
      </c>
      <c r="H36" s="7">
        <v>6</v>
      </c>
      <c r="I36" s="7">
        <v>7</v>
      </c>
      <c r="J36" s="7">
        <v>12</v>
      </c>
      <c r="K36" s="7">
        <v>1</v>
      </c>
      <c r="L36" s="7">
        <v>-7</v>
      </c>
      <c r="M36" s="7">
        <v>19</v>
      </c>
      <c r="N36" s="7">
        <v>2</v>
      </c>
      <c r="O36" s="7">
        <v>-3</v>
      </c>
      <c r="P36" s="7">
        <v>-15</v>
      </c>
      <c r="Q36" s="7" t="s">
        <v>9</v>
      </c>
      <c r="R36" s="7">
        <v>15</v>
      </c>
      <c r="S36" s="7">
        <v>-9</v>
      </c>
      <c r="T36" s="7">
        <v>-8</v>
      </c>
      <c r="U36" s="7">
        <v>12</v>
      </c>
      <c r="V36" s="7" t="s">
        <v>9</v>
      </c>
      <c r="W36" s="7" t="s">
        <v>9</v>
      </c>
      <c r="X36" s="7" t="s">
        <v>9</v>
      </c>
      <c r="Y36" s="20">
        <f t="shared" si="3"/>
        <v>2</v>
      </c>
      <c r="Z36" s="2">
        <f t="shared" si="1"/>
        <v>16</v>
      </c>
      <c r="AA36" s="2">
        <f t="shared" si="4"/>
        <v>8</v>
      </c>
      <c r="AB36" s="2">
        <f t="shared" si="5"/>
        <v>0</v>
      </c>
      <c r="AC36" s="2">
        <f t="shared" si="6"/>
        <v>8</v>
      </c>
      <c r="AE36">
        <f t="shared" si="7"/>
        <v>0</v>
      </c>
      <c r="AF36">
        <f t="shared" si="8"/>
        <v>0</v>
      </c>
      <c r="AG36">
        <f t="shared" si="9"/>
        <v>3</v>
      </c>
      <c r="AH36">
        <f t="shared" si="10"/>
        <v>13</v>
      </c>
      <c r="AI36">
        <f t="shared" si="11"/>
        <v>16</v>
      </c>
      <c r="AJ36" t="str">
        <f t="shared" si="12"/>
        <v/>
      </c>
      <c r="AK36" t="s">
        <v>85</v>
      </c>
      <c r="AL36" s="43">
        <f t="shared" si="13"/>
        <v>0</v>
      </c>
      <c r="AM36" s="43">
        <f t="shared" si="14"/>
        <v>0</v>
      </c>
      <c r="AN36" s="43">
        <f t="shared" si="15"/>
        <v>0</v>
      </c>
      <c r="AO36" s="43">
        <f t="shared" si="16"/>
        <v>16</v>
      </c>
    </row>
    <row r="37" spans="1:41" x14ac:dyDescent="0.25">
      <c r="A37" t="s">
        <v>86</v>
      </c>
      <c r="B37" t="s">
        <v>87</v>
      </c>
      <c r="C37" s="13" t="str">
        <f t="shared" si="17"/>
        <v>Ashley Koch</v>
      </c>
      <c r="D37" s="7">
        <v>-16</v>
      </c>
      <c r="E37" s="7">
        <v>8</v>
      </c>
      <c r="F37" s="7">
        <v>-24</v>
      </c>
      <c r="G37" s="7" t="s">
        <v>9</v>
      </c>
      <c r="H37" s="7">
        <v>7</v>
      </c>
      <c r="I37" s="7">
        <v>-4</v>
      </c>
      <c r="J37" s="7">
        <v>-1</v>
      </c>
      <c r="K37" s="7">
        <v>-9</v>
      </c>
      <c r="L37" s="7">
        <v>-8</v>
      </c>
      <c r="M37" s="7">
        <v>-1</v>
      </c>
      <c r="N37" s="7">
        <v>13</v>
      </c>
      <c r="O37" s="7">
        <v>25</v>
      </c>
      <c r="P37" s="7">
        <v>-3</v>
      </c>
      <c r="Q37" s="7">
        <v>-12</v>
      </c>
      <c r="R37" s="7">
        <v>-1</v>
      </c>
      <c r="S37" s="7">
        <v>4</v>
      </c>
      <c r="T37" s="7">
        <v>8</v>
      </c>
      <c r="U37" s="7">
        <v>2</v>
      </c>
      <c r="V37" s="7" t="s">
        <v>9</v>
      </c>
      <c r="W37" s="7" t="s">
        <v>9</v>
      </c>
      <c r="X37" s="7" t="s">
        <v>9</v>
      </c>
      <c r="Y37" s="20">
        <f t="shared" si="3"/>
        <v>-12</v>
      </c>
      <c r="Z37" s="2">
        <f t="shared" si="1"/>
        <v>17</v>
      </c>
      <c r="AA37" s="2">
        <f t="shared" si="4"/>
        <v>7</v>
      </c>
      <c r="AB37" s="2">
        <f t="shared" si="5"/>
        <v>0</v>
      </c>
      <c r="AC37" s="2">
        <f t="shared" si="6"/>
        <v>10</v>
      </c>
      <c r="AE37">
        <f t="shared" si="7"/>
        <v>2</v>
      </c>
      <c r="AF37">
        <f t="shared" si="8"/>
        <v>15</v>
      </c>
      <c r="AG37">
        <f t="shared" si="9"/>
        <v>0</v>
      </c>
      <c r="AH37">
        <f t="shared" si="10"/>
        <v>0</v>
      </c>
      <c r="AI37">
        <f t="shared" si="11"/>
        <v>17</v>
      </c>
      <c r="AJ37" t="str">
        <f t="shared" si="12"/>
        <v/>
      </c>
      <c r="AK37" t="s">
        <v>88</v>
      </c>
      <c r="AL37" s="43">
        <f t="shared" si="13"/>
        <v>3</v>
      </c>
      <c r="AM37" s="43">
        <f t="shared" si="14"/>
        <v>15</v>
      </c>
      <c r="AN37" s="43">
        <f t="shared" si="15"/>
        <v>0</v>
      </c>
      <c r="AO37" s="43">
        <f t="shared" si="16"/>
        <v>0</v>
      </c>
    </row>
    <row r="38" spans="1:41" x14ac:dyDescent="0.25">
      <c r="A38" t="s">
        <v>89</v>
      </c>
      <c r="B38" t="s">
        <v>90</v>
      </c>
      <c r="C38" s="13" t="str">
        <f t="shared" si="17"/>
        <v>Ron Kuczmarski</v>
      </c>
      <c r="D38" s="7">
        <v>2</v>
      </c>
      <c r="E38" s="7">
        <v>11</v>
      </c>
      <c r="F38" s="7">
        <v>-3</v>
      </c>
      <c r="G38" s="7">
        <v>-2</v>
      </c>
      <c r="H38" s="7">
        <v>-13</v>
      </c>
      <c r="I38" s="7">
        <v>0</v>
      </c>
      <c r="J38" s="7">
        <v>-16</v>
      </c>
      <c r="K38" s="7">
        <v>12</v>
      </c>
      <c r="L38" s="7">
        <v>-22</v>
      </c>
      <c r="M38" s="7">
        <v>11</v>
      </c>
      <c r="N38" s="7">
        <v>12</v>
      </c>
      <c r="O38" s="7">
        <v>13</v>
      </c>
      <c r="P38" s="7">
        <v>11</v>
      </c>
      <c r="Q38" s="7">
        <v>-18</v>
      </c>
      <c r="R38" s="7">
        <v>-9</v>
      </c>
      <c r="S38" s="7">
        <v>6</v>
      </c>
      <c r="T38" s="7">
        <v>2</v>
      </c>
      <c r="U38" s="7">
        <v>14</v>
      </c>
      <c r="V38" s="7" t="s">
        <v>9</v>
      </c>
      <c r="W38" s="7" t="s">
        <v>9</v>
      </c>
      <c r="X38" s="7" t="s">
        <v>9</v>
      </c>
      <c r="Y38" s="20">
        <f t="shared" si="3"/>
        <v>11</v>
      </c>
      <c r="Z38" s="2">
        <f t="shared" si="1"/>
        <v>18</v>
      </c>
      <c r="AA38" s="2">
        <f t="shared" si="4"/>
        <v>10</v>
      </c>
      <c r="AB38" s="2">
        <f t="shared" si="5"/>
        <v>1</v>
      </c>
      <c r="AC38" s="2">
        <f t="shared" si="6"/>
        <v>7</v>
      </c>
      <c r="AE38">
        <f t="shared" si="7"/>
        <v>0</v>
      </c>
      <c r="AF38">
        <f t="shared" si="8"/>
        <v>0</v>
      </c>
      <c r="AG38">
        <f t="shared" si="9"/>
        <v>9</v>
      </c>
      <c r="AH38">
        <f t="shared" si="10"/>
        <v>9</v>
      </c>
      <c r="AI38">
        <f t="shared" si="11"/>
        <v>18</v>
      </c>
      <c r="AJ38" t="str">
        <f t="shared" si="12"/>
        <v/>
      </c>
      <c r="AK38" t="s">
        <v>91</v>
      </c>
      <c r="AL38" s="43">
        <f t="shared" si="13"/>
        <v>0</v>
      </c>
      <c r="AM38" s="43">
        <f t="shared" si="14"/>
        <v>18</v>
      </c>
      <c r="AN38" s="43">
        <f t="shared" si="15"/>
        <v>0</v>
      </c>
      <c r="AO38" s="43">
        <f t="shared" si="16"/>
        <v>0</v>
      </c>
    </row>
    <row r="39" spans="1:41" x14ac:dyDescent="0.25">
      <c r="A39" t="s">
        <v>92</v>
      </c>
      <c r="B39" t="s">
        <v>93</v>
      </c>
      <c r="C39" s="13" t="str">
        <f t="shared" si="17"/>
        <v>Mark Masotti</v>
      </c>
      <c r="D39" s="7">
        <v>-1</v>
      </c>
      <c r="E39" s="7">
        <v>-17</v>
      </c>
      <c r="F39" s="7">
        <v>-14</v>
      </c>
      <c r="G39" s="7">
        <v>-4</v>
      </c>
      <c r="H39" s="7">
        <v>-3</v>
      </c>
      <c r="I39" s="7">
        <v>20</v>
      </c>
      <c r="J39" s="7">
        <v>-9</v>
      </c>
      <c r="K39" s="7">
        <v>0</v>
      </c>
      <c r="L39" s="7">
        <v>-12</v>
      </c>
      <c r="M39" s="7">
        <v>-1</v>
      </c>
      <c r="N39" s="7">
        <v>13</v>
      </c>
      <c r="O39" s="7" t="s">
        <v>9</v>
      </c>
      <c r="P39" s="7" t="s">
        <v>9</v>
      </c>
      <c r="Q39" s="7">
        <v>9</v>
      </c>
      <c r="R39" s="7">
        <v>-17</v>
      </c>
      <c r="S39" s="7">
        <v>1</v>
      </c>
      <c r="T39" s="7">
        <v>-6</v>
      </c>
      <c r="U39" s="7">
        <v>-14</v>
      </c>
      <c r="V39" s="7" t="s">
        <v>9</v>
      </c>
      <c r="W39" s="7" t="s">
        <v>9</v>
      </c>
      <c r="X39" s="7" t="s">
        <v>9</v>
      </c>
      <c r="Y39" s="20">
        <f t="shared" si="3"/>
        <v>-55</v>
      </c>
      <c r="Z39" s="2">
        <f t="shared" si="1"/>
        <v>16</v>
      </c>
      <c r="AA39" s="2">
        <f t="shared" si="4"/>
        <v>4</v>
      </c>
      <c r="AB39" s="2">
        <f t="shared" si="5"/>
        <v>1</v>
      </c>
      <c r="AC39" s="2">
        <f t="shared" si="6"/>
        <v>11</v>
      </c>
      <c r="AE39">
        <f t="shared" si="7"/>
        <v>0</v>
      </c>
      <c r="AF39">
        <f t="shared" si="8"/>
        <v>0</v>
      </c>
      <c r="AG39">
        <f t="shared" si="9"/>
        <v>14</v>
      </c>
      <c r="AH39">
        <f t="shared" si="10"/>
        <v>2</v>
      </c>
      <c r="AI39">
        <f t="shared" si="11"/>
        <v>16</v>
      </c>
      <c r="AJ39" t="str">
        <f t="shared" si="12"/>
        <v/>
      </c>
      <c r="AK39" t="s">
        <v>94</v>
      </c>
      <c r="AL39" s="43">
        <f t="shared" si="13"/>
        <v>0</v>
      </c>
      <c r="AM39" s="43">
        <f t="shared" si="14"/>
        <v>16</v>
      </c>
      <c r="AN39" s="43">
        <f t="shared" si="15"/>
        <v>0</v>
      </c>
      <c r="AO39" s="43">
        <f t="shared" si="16"/>
        <v>0</v>
      </c>
    </row>
    <row r="40" spans="1:41" x14ac:dyDescent="0.25">
      <c r="A40" t="s">
        <v>95</v>
      </c>
      <c r="B40" t="s">
        <v>96</v>
      </c>
      <c r="C40" s="13" t="str">
        <f t="shared" si="17"/>
        <v>Mike McDonagh</v>
      </c>
      <c r="D40" s="7">
        <v>8</v>
      </c>
      <c r="E40" s="7">
        <v>0</v>
      </c>
      <c r="F40" s="7">
        <v>5</v>
      </c>
      <c r="G40" s="7">
        <v>-2</v>
      </c>
      <c r="H40" s="7">
        <v>-4</v>
      </c>
      <c r="I40" s="7">
        <v>10</v>
      </c>
      <c r="J40" s="7">
        <v>-2</v>
      </c>
      <c r="K40" s="7">
        <v>-11</v>
      </c>
      <c r="L40" s="7">
        <v>23</v>
      </c>
      <c r="M40" s="7">
        <v>11</v>
      </c>
      <c r="N40" s="7">
        <v>6</v>
      </c>
      <c r="O40" s="7">
        <v>-3</v>
      </c>
      <c r="P40" s="7">
        <v>6</v>
      </c>
      <c r="Q40" s="7">
        <v>4</v>
      </c>
      <c r="R40" s="7">
        <v>1</v>
      </c>
      <c r="S40" s="7" t="s">
        <v>9</v>
      </c>
      <c r="T40" s="7">
        <v>-22</v>
      </c>
      <c r="U40" s="7">
        <v>11</v>
      </c>
      <c r="V40" s="7" t="s">
        <v>9</v>
      </c>
      <c r="W40" s="7" t="s">
        <v>9</v>
      </c>
      <c r="X40" s="7" t="s">
        <v>9</v>
      </c>
      <c r="Y40" s="20">
        <f t="shared" si="3"/>
        <v>41</v>
      </c>
      <c r="Z40" s="2">
        <f t="shared" si="1"/>
        <v>17</v>
      </c>
      <c r="AA40" s="2">
        <f t="shared" si="4"/>
        <v>10</v>
      </c>
      <c r="AB40" s="2">
        <f t="shared" si="5"/>
        <v>1</v>
      </c>
      <c r="AC40" s="2">
        <f t="shared" si="6"/>
        <v>6</v>
      </c>
      <c r="AE40">
        <f t="shared" si="7"/>
        <v>0</v>
      </c>
      <c r="AF40">
        <f t="shared" si="8"/>
        <v>9</v>
      </c>
      <c r="AG40">
        <f t="shared" si="9"/>
        <v>8</v>
      </c>
      <c r="AH40">
        <f t="shared" si="10"/>
        <v>0</v>
      </c>
      <c r="AI40">
        <f t="shared" si="11"/>
        <v>17</v>
      </c>
      <c r="AJ40" t="str">
        <f t="shared" si="12"/>
        <v/>
      </c>
      <c r="AK40" t="s">
        <v>97</v>
      </c>
      <c r="AL40" s="43">
        <f t="shared" si="13"/>
        <v>0</v>
      </c>
      <c r="AM40" s="43">
        <f t="shared" si="14"/>
        <v>0</v>
      </c>
      <c r="AN40" s="43">
        <f t="shared" si="15"/>
        <v>17</v>
      </c>
      <c r="AO40" s="43">
        <f t="shared" si="16"/>
        <v>0</v>
      </c>
    </row>
    <row r="41" spans="1:41" x14ac:dyDescent="0.25">
      <c r="A41" t="s">
        <v>98</v>
      </c>
      <c r="B41" t="s">
        <v>99</v>
      </c>
      <c r="C41" s="13" t="str">
        <f t="shared" si="17"/>
        <v>Phil McDonald</v>
      </c>
      <c r="D41" s="7" t="s">
        <v>9</v>
      </c>
      <c r="E41" s="7" t="s">
        <v>9</v>
      </c>
      <c r="F41" s="7" t="s">
        <v>9</v>
      </c>
      <c r="G41" s="7">
        <v>6</v>
      </c>
      <c r="H41" s="7">
        <v>5</v>
      </c>
      <c r="I41" s="7">
        <v>6</v>
      </c>
      <c r="J41" s="7">
        <v>-7</v>
      </c>
      <c r="K41" s="7">
        <v>4</v>
      </c>
      <c r="L41" s="7">
        <v>-7</v>
      </c>
      <c r="M41" s="7">
        <v>1</v>
      </c>
      <c r="N41" s="7">
        <v>-17</v>
      </c>
      <c r="O41" s="7">
        <v>3</v>
      </c>
      <c r="P41" s="7">
        <v>-2</v>
      </c>
      <c r="Q41" s="7">
        <v>9</v>
      </c>
      <c r="R41" s="7">
        <v>-17</v>
      </c>
      <c r="S41" s="7">
        <v>1</v>
      </c>
      <c r="T41" s="7">
        <v>-6</v>
      </c>
      <c r="U41" s="7">
        <v>-14</v>
      </c>
      <c r="V41" s="7" t="s">
        <v>9</v>
      </c>
      <c r="W41" s="7" t="s">
        <v>9</v>
      </c>
      <c r="X41" s="7" t="s">
        <v>9</v>
      </c>
      <c r="Y41" s="20">
        <f t="shared" si="3"/>
        <v>-35</v>
      </c>
      <c r="Z41" s="2">
        <f t="shared" si="1"/>
        <v>15</v>
      </c>
      <c r="AA41" s="2">
        <f t="shared" si="4"/>
        <v>8</v>
      </c>
      <c r="AB41" s="2">
        <f t="shared" si="5"/>
        <v>0</v>
      </c>
      <c r="AC41" s="2">
        <f t="shared" si="6"/>
        <v>7</v>
      </c>
      <c r="AE41">
        <f t="shared" si="7"/>
        <v>0</v>
      </c>
      <c r="AF41">
        <f t="shared" si="8"/>
        <v>0</v>
      </c>
      <c r="AG41">
        <f t="shared" si="9"/>
        <v>5</v>
      </c>
      <c r="AH41">
        <f t="shared" si="10"/>
        <v>10</v>
      </c>
      <c r="AI41">
        <f t="shared" si="11"/>
        <v>15</v>
      </c>
      <c r="AJ41" t="str">
        <f t="shared" si="12"/>
        <v/>
      </c>
      <c r="AK41" t="s">
        <v>100</v>
      </c>
      <c r="AL41" s="43">
        <f t="shared" si="13"/>
        <v>0</v>
      </c>
      <c r="AM41" s="43">
        <f t="shared" si="14"/>
        <v>14</v>
      </c>
      <c r="AN41" s="43">
        <f t="shared" si="15"/>
        <v>1</v>
      </c>
      <c r="AO41" s="43">
        <f t="shared" si="16"/>
        <v>0</v>
      </c>
    </row>
    <row r="42" spans="1:41" x14ac:dyDescent="0.25">
      <c r="A42" t="s">
        <v>101</v>
      </c>
      <c r="B42" t="s">
        <v>99</v>
      </c>
      <c r="C42" s="13" t="str">
        <f t="shared" si="17"/>
        <v>Steven McDonald</v>
      </c>
      <c r="D42" s="7">
        <v>1</v>
      </c>
      <c r="E42" s="7">
        <v>20</v>
      </c>
      <c r="F42" s="7">
        <v>11</v>
      </c>
      <c r="G42" s="7">
        <v>9</v>
      </c>
      <c r="H42" s="7">
        <v>8</v>
      </c>
      <c r="I42" s="7">
        <v>-3</v>
      </c>
      <c r="J42" s="7">
        <v>4</v>
      </c>
      <c r="K42" s="7">
        <v>-3</v>
      </c>
      <c r="L42" s="7">
        <v>28</v>
      </c>
      <c r="M42" s="7">
        <v>26</v>
      </c>
      <c r="N42" s="7">
        <v>12</v>
      </c>
      <c r="O42" s="7">
        <v>-6</v>
      </c>
      <c r="P42" s="7" t="s">
        <v>9</v>
      </c>
      <c r="Q42" s="7">
        <v>14</v>
      </c>
      <c r="R42" s="7">
        <v>20</v>
      </c>
      <c r="S42" s="7">
        <v>14</v>
      </c>
      <c r="T42" s="7">
        <v>10</v>
      </c>
      <c r="U42" s="7">
        <v>8</v>
      </c>
      <c r="V42" s="7">
        <v>3</v>
      </c>
      <c r="W42" s="7" t="s">
        <v>9</v>
      </c>
      <c r="X42" s="7">
        <v>11</v>
      </c>
      <c r="Y42" s="20">
        <f t="shared" si="3"/>
        <v>187</v>
      </c>
      <c r="Z42" s="2">
        <f t="shared" si="1"/>
        <v>19</v>
      </c>
      <c r="AA42" s="2">
        <f t="shared" si="4"/>
        <v>16</v>
      </c>
      <c r="AB42" s="2">
        <f t="shared" si="5"/>
        <v>0</v>
      </c>
      <c r="AC42" s="2">
        <f t="shared" si="6"/>
        <v>3</v>
      </c>
      <c r="AE42">
        <f t="shared" si="7"/>
        <v>19</v>
      </c>
      <c r="AF42">
        <f t="shared" si="8"/>
        <v>0</v>
      </c>
      <c r="AG42">
        <f t="shared" si="9"/>
        <v>0</v>
      </c>
      <c r="AH42">
        <f t="shared" si="10"/>
        <v>0</v>
      </c>
      <c r="AI42">
        <f t="shared" si="11"/>
        <v>19</v>
      </c>
      <c r="AJ42" t="str">
        <f t="shared" si="12"/>
        <v/>
      </c>
      <c r="AK42" t="s">
        <v>236</v>
      </c>
      <c r="AL42" s="43">
        <f t="shared" si="13"/>
        <v>19</v>
      </c>
      <c r="AM42" s="43">
        <f t="shared" si="14"/>
        <v>0</v>
      </c>
      <c r="AN42" s="43">
        <f t="shared" si="15"/>
        <v>0</v>
      </c>
      <c r="AO42" s="43">
        <f t="shared" si="16"/>
        <v>0</v>
      </c>
    </row>
    <row r="43" spans="1:41" x14ac:dyDescent="0.25">
      <c r="A43" s="19" t="s">
        <v>50</v>
      </c>
      <c r="B43" s="19" t="s">
        <v>102</v>
      </c>
      <c r="C43" s="13" t="str">
        <f t="shared" si="17"/>
        <v>Andrew McGorman</v>
      </c>
      <c r="D43" s="7">
        <v>-16</v>
      </c>
      <c r="E43" s="7">
        <v>8</v>
      </c>
      <c r="F43" s="7">
        <v>7</v>
      </c>
      <c r="G43" s="7">
        <v>-24</v>
      </c>
      <c r="H43" s="7">
        <v>10</v>
      </c>
      <c r="I43" s="7">
        <v>7</v>
      </c>
      <c r="J43" s="7">
        <v>2</v>
      </c>
      <c r="K43" s="7">
        <v>-7</v>
      </c>
      <c r="L43" s="7">
        <v>-11</v>
      </c>
      <c r="M43" s="7">
        <v>2</v>
      </c>
      <c r="N43" s="7">
        <v>8</v>
      </c>
      <c r="O43" s="7">
        <v>-1</v>
      </c>
      <c r="P43" s="7">
        <v>-15</v>
      </c>
      <c r="Q43" s="7">
        <v>-7</v>
      </c>
      <c r="R43" s="7">
        <v>-1</v>
      </c>
      <c r="S43" s="7">
        <v>-8</v>
      </c>
      <c r="T43" s="7">
        <v>17</v>
      </c>
      <c r="U43" s="7">
        <v>-8</v>
      </c>
      <c r="V43" s="7">
        <v>8</v>
      </c>
      <c r="W43" s="7" t="s">
        <v>9</v>
      </c>
      <c r="X43" s="7">
        <v>8</v>
      </c>
      <c r="Y43" s="20">
        <f t="shared" si="3"/>
        <v>-21</v>
      </c>
      <c r="Z43" s="2">
        <f t="shared" si="1"/>
        <v>20</v>
      </c>
      <c r="AA43" s="2">
        <f t="shared" si="4"/>
        <v>10</v>
      </c>
      <c r="AB43" s="2">
        <f t="shared" si="5"/>
        <v>0</v>
      </c>
      <c r="AC43" s="2">
        <f t="shared" si="6"/>
        <v>10</v>
      </c>
      <c r="AE43">
        <f t="shared" si="7"/>
        <v>0</v>
      </c>
      <c r="AF43">
        <f t="shared" si="8"/>
        <v>6</v>
      </c>
      <c r="AG43">
        <f t="shared" si="9"/>
        <v>14</v>
      </c>
      <c r="AH43">
        <f t="shared" si="10"/>
        <v>0</v>
      </c>
      <c r="AI43">
        <f t="shared" si="11"/>
        <v>20</v>
      </c>
      <c r="AJ43" t="str">
        <f t="shared" si="12"/>
        <v/>
      </c>
      <c r="AK43" t="s">
        <v>103</v>
      </c>
      <c r="AL43" s="43">
        <f t="shared" si="13"/>
        <v>20</v>
      </c>
      <c r="AM43" s="43">
        <f t="shared" si="14"/>
        <v>0</v>
      </c>
      <c r="AN43" s="43">
        <f t="shared" si="15"/>
        <v>0</v>
      </c>
      <c r="AO43" s="43">
        <f t="shared" si="16"/>
        <v>0</v>
      </c>
    </row>
    <row r="44" spans="1:41" x14ac:dyDescent="0.25">
      <c r="A44" t="s">
        <v>104</v>
      </c>
      <c r="B44" t="s">
        <v>105</v>
      </c>
      <c r="C44" s="13" t="str">
        <f t="shared" si="17"/>
        <v>Ian McLaughlin</v>
      </c>
      <c r="D44" s="7" t="s">
        <v>9</v>
      </c>
      <c r="E44" s="7">
        <v>17</v>
      </c>
      <c r="F44" s="7">
        <v>7</v>
      </c>
      <c r="G44" s="7" t="s">
        <v>9</v>
      </c>
      <c r="H44" s="7" t="s">
        <v>9</v>
      </c>
      <c r="I44" s="7">
        <v>18</v>
      </c>
      <c r="J44" s="7">
        <v>8</v>
      </c>
      <c r="K44" s="7" t="s">
        <v>9</v>
      </c>
      <c r="L44" s="7">
        <v>7</v>
      </c>
      <c r="M44" s="7">
        <v>-15</v>
      </c>
      <c r="N44" s="7">
        <v>13</v>
      </c>
      <c r="O44" s="7">
        <v>10</v>
      </c>
      <c r="P44" s="7">
        <v>9</v>
      </c>
      <c r="Q44" s="7">
        <v>24</v>
      </c>
      <c r="R44" s="7">
        <v>15</v>
      </c>
      <c r="S44" s="7" t="s">
        <v>9</v>
      </c>
      <c r="T44" s="7">
        <v>-8</v>
      </c>
      <c r="U44" s="7">
        <v>-14</v>
      </c>
      <c r="V44" s="7" t="s">
        <v>9</v>
      </c>
      <c r="W44" s="7" t="s">
        <v>9</v>
      </c>
      <c r="X44" s="7" t="s">
        <v>9</v>
      </c>
      <c r="Y44" s="20">
        <f t="shared" si="3"/>
        <v>91</v>
      </c>
      <c r="Z44" s="2">
        <f t="shared" si="1"/>
        <v>13</v>
      </c>
      <c r="AA44" s="2">
        <f t="shared" si="4"/>
        <v>10</v>
      </c>
      <c r="AB44" s="2">
        <f t="shared" si="5"/>
        <v>0</v>
      </c>
      <c r="AC44" s="2">
        <f t="shared" si="6"/>
        <v>3</v>
      </c>
      <c r="AE44">
        <f t="shared" si="7"/>
        <v>0</v>
      </c>
      <c r="AF44">
        <f t="shared" si="8"/>
        <v>2</v>
      </c>
      <c r="AG44">
        <f t="shared" si="9"/>
        <v>8</v>
      </c>
      <c r="AH44">
        <f t="shared" si="10"/>
        <v>3</v>
      </c>
      <c r="AI44">
        <f t="shared" si="11"/>
        <v>13</v>
      </c>
      <c r="AJ44" t="str">
        <f t="shared" si="12"/>
        <v/>
      </c>
      <c r="AK44" t="s">
        <v>106</v>
      </c>
      <c r="AL44" s="43">
        <f t="shared" si="13"/>
        <v>0</v>
      </c>
      <c r="AM44" s="43">
        <f t="shared" si="14"/>
        <v>0</v>
      </c>
      <c r="AN44" s="43">
        <f t="shared" si="15"/>
        <v>3</v>
      </c>
      <c r="AO44" s="43">
        <f t="shared" si="16"/>
        <v>10</v>
      </c>
    </row>
    <row r="45" spans="1:41" x14ac:dyDescent="0.25">
      <c r="A45" t="s">
        <v>107</v>
      </c>
      <c r="B45" t="s">
        <v>108</v>
      </c>
      <c r="C45" s="13" t="str">
        <f t="shared" ref="C45:C66" si="18">A45&amp;" "&amp;B45</f>
        <v>Rogan Mexted</v>
      </c>
      <c r="D45" s="7" t="s">
        <v>9</v>
      </c>
      <c r="E45" s="7" t="s">
        <v>9</v>
      </c>
      <c r="F45" s="7" t="s">
        <v>9</v>
      </c>
      <c r="G45" s="7" t="s">
        <v>9</v>
      </c>
      <c r="H45" s="7" t="s">
        <v>9</v>
      </c>
      <c r="I45" s="7" t="s">
        <v>9</v>
      </c>
      <c r="J45" s="7" t="s">
        <v>9</v>
      </c>
      <c r="K45" s="7" t="s">
        <v>9</v>
      </c>
      <c r="L45" s="7" t="s">
        <v>9</v>
      </c>
      <c r="M45" s="7" t="s">
        <v>9</v>
      </c>
      <c r="N45" s="7" t="s">
        <v>9</v>
      </c>
      <c r="O45" s="7" t="s">
        <v>9</v>
      </c>
      <c r="P45" s="7" t="s">
        <v>9</v>
      </c>
      <c r="Q45" s="7" t="s">
        <v>9</v>
      </c>
      <c r="R45" s="7" t="s">
        <v>9</v>
      </c>
      <c r="S45" s="7" t="s">
        <v>9</v>
      </c>
      <c r="T45" s="7" t="s">
        <v>9</v>
      </c>
      <c r="U45" s="7"/>
      <c r="V45" s="7" t="s">
        <v>9</v>
      </c>
      <c r="W45" s="7" t="s">
        <v>9</v>
      </c>
      <c r="X45" s="7" t="s">
        <v>9</v>
      </c>
      <c r="Y45" s="20">
        <f t="shared" si="3"/>
        <v>0</v>
      </c>
      <c r="Z45" s="2">
        <f t="shared" si="1"/>
        <v>0</v>
      </c>
      <c r="AA45" s="2">
        <f t="shared" si="4"/>
        <v>0</v>
      </c>
      <c r="AB45" s="2">
        <f t="shared" si="5"/>
        <v>0</v>
      </c>
      <c r="AC45" s="2">
        <f t="shared" si="6"/>
        <v>0</v>
      </c>
      <c r="AE45">
        <f t="shared" si="7"/>
        <v>0</v>
      </c>
      <c r="AF45">
        <f t="shared" si="8"/>
        <v>0</v>
      </c>
      <c r="AG45">
        <f t="shared" si="9"/>
        <v>0</v>
      </c>
      <c r="AH45">
        <f t="shared" si="10"/>
        <v>0</v>
      </c>
      <c r="AI45">
        <f t="shared" si="11"/>
        <v>0</v>
      </c>
      <c r="AJ45" t="str">
        <f t="shared" si="12"/>
        <v/>
      </c>
      <c r="AK45" t="s">
        <v>109</v>
      </c>
      <c r="AL45" s="43">
        <f t="shared" si="13"/>
        <v>0</v>
      </c>
      <c r="AM45" s="43">
        <f t="shared" si="14"/>
        <v>0</v>
      </c>
      <c r="AN45" s="43">
        <f t="shared" si="15"/>
        <v>0</v>
      </c>
      <c r="AO45" s="43">
        <f t="shared" si="16"/>
        <v>0</v>
      </c>
    </row>
    <row r="46" spans="1:41" x14ac:dyDescent="0.25">
      <c r="A46" t="s">
        <v>110</v>
      </c>
      <c r="B46" t="s">
        <v>111</v>
      </c>
      <c r="C46" s="13" t="str">
        <f t="shared" si="18"/>
        <v>Katrina Miller</v>
      </c>
      <c r="D46" s="7">
        <v>1</v>
      </c>
      <c r="E46" s="7">
        <v>13</v>
      </c>
      <c r="F46" s="7">
        <v>7</v>
      </c>
      <c r="G46" s="7">
        <v>6</v>
      </c>
      <c r="H46" s="7">
        <v>9</v>
      </c>
      <c r="I46" s="7">
        <v>-6</v>
      </c>
      <c r="J46" s="7">
        <v>11</v>
      </c>
      <c r="K46" s="7">
        <v>-25</v>
      </c>
      <c r="L46" s="7">
        <v>2</v>
      </c>
      <c r="M46" s="7" t="s">
        <v>9</v>
      </c>
      <c r="N46" s="7" t="s">
        <v>9</v>
      </c>
      <c r="O46" s="7" t="s">
        <v>9</v>
      </c>
      <c r="P46" s="7" t="s">
        <v>9</v>
      </c>
      <c r="Q46" s="7" t="s">
        <v>9</v>
      </c>
      <c r="R46" s="7" t="s">
        <v>9</v>
      </c>
      <c r="S46" s="7" t="s">
        <v>9</v>
      </c>
      <c r="T46" s="7" t="s">
        <v>9</v>
      </c>
      <c r="U46" s="7"/>
      <c r="V46" s="7" t="s">
        <v>9</v>
      </c>
      <c r="W46" s="7" t="s">
        <v>9</v>
      </c>
      <c r="X46" s="7" t="s">
        <v>9</v>
      </c>
      <c r="Y46" s="20">
        <f t="shared" si="3"/>
        <v>18</v>
      </c>
      <c r="Z46" s="2">
        <f t="shared" si="1"/>
        <v>9</v>
      </c>
      <c r="AA46" s="2">
        <f t="shared" si="4"/>
        <v>7</v>
      </c>
      <c r="AB46" s="2">
        <f t="shared" si="5"/>
        <v>0</v>
      </c>
      <c r="AC46" s="2">
        <f t="shared" si="6"/>
        <v>2</v>
      </c>
      <c r="AE46">
        <f t="shared" si="7"/>
        <v>0</v>
      </c>
      <c r="AF46">
        <f t="shared" si="8"/>
        <v>9</v>
      </c>
      <c r="AG46">
        <f t="shared" si="9"/>
        <v>0</v>
      </c>
      <c r="AH46">
        <f t="shared" si="10"/>
        <v>0</v>
      </c>
      <c r="AI46">
        <f t="shared" si="11"/>
        <v>9</v>
      </c>
      <c r="AJ46" t="str">
        <f t="shared" si="12"/>
        <v/>
      </c>
      <c r="AK46" t="s">
        <v>112</v>
      </c>
      <c r="AL46" s="43">
        <f t="shared" si="13"/>
        <v>9</v>
      </c>
      <c r="AM46" s="43">
        <f t="shared" si="14"/>
        <v>0</v>
      </c>
      <c r="AN46" s="43">
        <f t="shared" si="15"/>
        <v>0</v>
      </c>
      <c r="AO46" s="43">
        <f t="shared" si="16"/>
        <v>0</v>
      </c>
    </row>
    <row r="47" spans="1:41" x14ac:dyDescent="0.25">
      <c r="A47" t="s">
        <v>113</v>
      </c>
      <c r="B47" t="s">
        <v>114</v>
      </c>
      <c r="C47" s="13" t="str">
        <f t="shared" si="18"/>
        <v>Mick Moffatt</v>
      </c>
      <c r="D47" s="7">
        <v>-21</v>
      </c>
      <c r="E47" s="7">
        <v>-9</v>
      </c>
      <c r="F47" s="7">
        <v>-24</v>
      </c>
      <c r="G47" s="7">
        <v>-5</v>
      </c>
      <c r="H47" s="7">
        <v>5</v>
      </c>
      <c r="I47" s="7">
        <v>6</v>
      </c>
      <c r="J47" s="7">
        <v>-7</v>
      </c>
      <c r="K47" s="7">
        <v>21</v>
      </c>
      <c r="L47" s="7">
        <v>21</v>
      </c>
      <c r="M47" s="7">
        <v>14</v>
      </c>
      <c r="N47" s="7">
        <v>7</v>
      </c>
      <c r="O47" s="7">
        <v>20</v>
      </c>
      <c r="P47" s="7" t="s">
        <v>9</v>
      </c>
      <c r="Q47" s="7">
        <v>-18</v>
      </c>
      <c r="R47" s="7">
        <v>-9</v>
      </c>
      <c r="S47" s="7">
        <v>6</v>
      </c>
      <c r="T47" s="7">
        <v>2</v>
      </c>
      <c r="U47" s="7">
        <v>14</v>
      </c>
      <c r="V47" s="7" t="s">
        <v>9</v>
      </c>
      <c r="W47" s="7" t="s">
        <v>9</v>
      </c>
      <c r="X47" s="7" t="s">
        <v>9</v>
      </c>
      <c r="Y47" s="20">
        <f t="shared" si="3"/>
        <v>23</v>
      </c>
      <c r="Z47" s="2">
        <f t="shared" si="1"/>
        <v>17</v>
      </c>
      <c r="AA47" s="2">
        <f t="shared" si="4"/>
        <v>10</v>
      </c>
      <c r="AB47" s="2">
        <f t="shared" si="5"/>
        <v>0</v>
      </c>
      <c r="AC47" s="2">
        <f t="shared" si="6"/>
        <v>7</v>
      </c>
      <c r="AE47">
        <f t="shared" si="7"/>
        <v>7</v>
      </c>
      <c r="AF47">
        <f t="shared" si="8"/>
        <v>10</v>
      </c>
      <c r="AG47">
        <f t="shared" si="9"/>
        <v>0</v>
      </c>
      <c r="AH47">
        <f t="shared" si="10"/>
        <v>0</v>
      </c>
      <c r="AI47">
        <f t="shared" si="11"/>
        <v>17</v>
      </c>
      <c r="AJ47" t="str">
        <f t="shared" si="12"/>
        <v/>
      </c>
      <c r="AK47" t="s">
        <v>115</v>
      </c>
      <c r="AL47" s="43">
        <f t="shared" si="13"/>
        <v>0</v>
      </c>
      <c r="AM47" s="43">
        <f t="shared" si="14"/>
        <v>12</v>
      </c>
      <c r="AN47" s="43">
        <f t="shared" si="15"/>
        <v>5</v>
      </c>
      <c r="AO47" s="43">
        <f t="shared" si="16"/>
        <v>0</v>
      </c>
    </row>
    <row r="48" spans="1:41" x14ac:dyDescent="0.25">
      <c r="A48" t="s">
        <v>384</v>
      </c>
      <c r="B48" t="s">
        <v>385</v>
      </c>
      <c r="C48" s="13" t="str">
        <f t="shared" si="18"/>
        <v>Hank Pelgrim</v>
      </c>
      <c r="D48" s="7">
        <v>1</v>
      </c>
      <c r="E48" s="7">
        <v>13</v>
      </c>
      <c r="F48" s="7">
        <v>7</v>
      </c>
      <c r="G48" s="7">
        <v>6</v>
      </c>
      <c r="H48" s="7">
        <v>9</v>
      </c>
      <c r="I48" s="7">
        <v>-6</v>
      </c>
      <c r="J48" s="7">
        <v>11</v>
      </c>
      <c r="K48" s="7">
        <v>-25</v>
      </c>
      <c r="L48" s="7">
        <v>2</v>
      </c>
      <c r="M48" s="7">
        <v>2</v>
      </c>
      <c r="N48" s="7">
        <v>8</v>
      </c>
      <c r="O48" s="7">
        <v>-1</v>
      </c>
      <c r="P48" s="7">
        <v>-15</v>
      </c>
      <c r="Q48" s="7">
        <v>-7</v>
      </c>
      <c r="R48" s="7">
        <v>12</v>
      </c>
      <c r="S48" s="7">
        <v>12</v>
      </c>
      <c r="T48" s="7">
        <v>-5</v>
      </c>
      <c r="U48" s="7">
        <v>8</v>
      </c>
      <c r="V48" s="7">
        <v>8</v>
      </c>
      <c r="W48" s="7" t="s">
        <v>9</v>
      </c>
      <c r="X48" s="7">
        <v>2</v>
      </c>
      <c r="Y48" s="20">
        <f t="shared" si="3"/>
        <v>42</v>
      </c>
      <c r="Z48" s="2">
        <f t="shared" si="1"/>
        <v>20</v>
      </c>
      <c r="AA48" s="2">
        <f t="shared" si="4"/>
        <v>14</v>
      </c>
      <c r="AB48" s="2">
        <f t="shared" si="5"/>
        <v>0</v>
      </c>
      <c r="AC48" s="2">
        <f t="shared" si="6"/>
        <v>6</v>
      </c>
      <c r="AE48">
        <f t="shared" si="7"/>
        <v>20</v>
      </c>
      <c r="AF48">
        <f t="shared" si="8"/>
        <v>0</v>
      </c>
      <c r="AG48">
        <f t="shared" si="9"/>
        <v>0</v>
      </c>
      <c r="AH48">
        <f t="shared" si="10"/>
        <v>0</v>
      </c>
      <c r="AI48">
        <f t="shared" si="11"/>
        <v>20</v>
      </c>
      <c r="AJ48" t="str">
        <f t="shared" si="12"/>
        <v/>
      </c>
      <c r="AK48" t="s">
        <v>399</v>
      </c>
      <c r="AL48" s="43">
        <f t="shared" si="13"/>
        <v>20</v>
      </c>
      <c r="AM48" s="43">
        <f t="shared" si="14"/>
        <v>0</v>
      </c>
      <c r="AN48" s="43">
        <f t="shared" si="15"/>
        <v>0</v>
      </c>
      <c r="AO48" s="43">
        <f t="shared" si="16"/>
        <v>0</v>
      </c>
    </row>
    <row r="49" spans="1:41" x14ac:dyDescent="0.25">
      <c r="A49" t="s">
        <v>386</v>
      </c>
      <c r="B49" t="s">
        <v>387</v>
      </c>
      <c r="C49" s="13" t="str">
        <f t="shared" si="18"/>
        <v>Rianne Reiger</v>
      </c>
      <c r="D49" s="7">
        <v>4</v>
      </c>
      <c r="E49" s="7">
        <v>-17</v>
      </c>
      <c r="F49" s="7" t="s">
        <v>9</v>
      </c>
      <c r="G49" s="7">
        <v>10</v>
      </c>
      <c r="H49" s="7">
        <v>6</v>
      </c>
      <c r="I49" s="7">
        <v>7</v>
      </c>
      <c r="J49" s="7" t="s">
        <v>9</v>
      </c>
      <c r="K49" s="7" t="s">
        <v>9</v>
      </c>
      <c r="L49" s="7" t="s">
        <v>9</v>
      </c>
      <c r="M49" s="7">
        <v>-15</v>
      </c>
      <c r="N49" s="7" t="s">
        <v>9</v>
      </c>
      <c r="O49" s="7">
        <v>18</v>
      </c>
      <c r="P49" s="7">
        <v>-1</v>
      </c>
      <c r="Q49" s="7">
        <v>21</v>
      </c>
      <c r="R49" s="7">
        <v>18</v>
      </c>
      <c r="S49" s="7">
        <v>14</v>
      </c>
      <c r="T49" s="7">
        <v>-9</v>
      </c>
      <c r="U49" s="7"/>
      <c r="V49" s="7" t="s">
        <v>9</v>
      </c>
      <c r="W49" s="7" t="s">
        <v>9</v>
      </c>
      <c r="X49" s="7" t="s">
        <v>9</v>
      </c>
      <c r="Y49" s="20">
        <f t="shared" si="3"/>
        <v>56</v>
      </c>
      <c r="Z49" s="2">
        <f t="shared" si="1"/>
        <v>12</v>
      </c>
      <c r="AA49" s="2">
        <f t="shared" si="4"/>
        <v>8</v>
      </c>
      <c r="AB49" s="2">
        <f t="shared" si="5"/>
        <v>0</v>
      </c>
      <c r="AC49" s="2">
        <f t="shared" si="6"/>
        <v>4</v>
      </c>
      <c r="AE49">
        <f t="shared" si="7"/>
        <v>3</v>
      </c>
      <c r="AF49">
        <f t="shared" si="8"/>
        <v>5</v>
      </c>
      <c r="AG49">
        <f t="shared" si="9"/>
        <v>4</v>
      </c>
      <c r="AH49">
        <f t="shared" si="10"/>
        <v>0</v>
      </c>
      <c r="AI49">
        <f t="shared" si="11"/>
        <v>12</v>
      </c>
      <c r="AJ49" t="str">
        <f t="shared" si="12"/>
        <v/>
      </c>
      <c r="AK49" t="s">
        <v>400</v>
      </c>
      <c r="AL49" s="43">
        <f t="shared" si="13"/>
        <v>0</v>
      </c>
      <c r="AM49" s="43">
        <f t="shared" si="14"/>
        <v>0</v>
      </c>
      <c r="AN49" s="43">
        <f t="shared" si="15"/>
        <v>0</v>
      </c>
      <c r="AO49" s="43">
        <f t="shared" si="16"/>
        <v>12</v>
      </c>
    </row>
    <row r="50" spans="1:41" x14ac:dyDescent="0.25">
      <c r="A50" t="s">
        <v>119</v>
      </c>
      <c r="B50" t="s">
        <v>120</v>
      </c>
      <c r="C50" s="13" t="str">
        <f t="shared" si="18"/>
        <v>Dale Robertson</v>
      </c>
      <c r="D50" s="7" t="s">
        <v>9</v>
      </c>
      <c r="E50" s="7">
        <v>13</v>
      </c>
      <c r="F50" s="7">
        <v>7</v>
      </c>
      <c r="G50" s="7">
        <v>6</v>
      </c>
      <c r="H50" s="7">
        <v>9</v>
      </c>
      <c r="I50" s="7">
        <v>-6</v>
      </c>
      <c r="J50" s="7">
        <v>11</v>
      </c>
      <c r="K50" s="7">
        <v>-25</v>
      </c>
      <c r="L50" s="7">
        <v>2</v>
      </c>
      <c r="M50" s="7">
        <v>2</v>
      </c>
      <c r="N50" s="7">
        <v>8</v>
      </c>
      <c r="O50" s="7">
        <v>-1</v>
      </c>
      <c r="P50" s="7">
        <v>-15</v>
      </c>
      <c r="Q50" s="7">
        <v>-7</v>
      </c>
      <c r="R50" s="7">
        <v>12</v>
      </c>
      <c r="S50" s="7">
        <v>12</v>
      </c>
      <c r="T50" s="7">
        <v>-5</v>
      </c>
      <c r="U50" s="7">
        <v>8</v>
      </c>
      <c r="V50" s="7">
        <v>8</v>
      </c>
      <c r="W50" s="7" t="s">
        <v>9</v>
      </c>
      <c r="X50" s="7">
        <v>2</v>
      </c>
      <c r="Y50" s="20">
        <f t="shared" si="3"/>
        <v>41</v>
      </c>
      <c r="Z50" s="2">
        <f t="shared" si="1"/>
        <v>19</v>
      </c>
      <c r="AA50" s="2">
        <f t="shared" si="4"/>
        <v>13</v>
      </c>
      <c r="AB50" s="2">
        <f t="shared" si="5"/>
        <v>0</v>
      </c>
      <c r="AC50" s="2">
        <f t="shared" si="6"/>
        <v>6</v>
      </c>
      <c r="AE50">
        <f t="shared" si="7"/>
        <v>0</v>
      </c>
      <c r="AF50">
        <f t="shared" si="8"/>
        <v>0</v>
      </c>
      <c r="AG50">
        <f t="shared" si="9"/>
        <v>0</v>
      </c>
      <c r="AH50">
        <f t="shared" si="10"/>
        <v>19</v>
      </c>
      <c r="AI50">
        <f t="shared" si="11"/>
        <v>19</v>
      </c>
      <c r="AJ50" t="str">
        <f t="shared" si="12"/>
        <v/>
      </c>
      <c r="AK50" t="s">
        <v>121</v>
      </c>
      <c r="AL50" s="43">
        <f t="shared" si="13"/>
        <v>19</v>
      </c>
      <c r="AM50" s="43">
        <f t="shared" si="14"/>
        <v>0</v>
      </c>
      <c r="AN50" s="43">
        <f t="shared" si="15"/>
        <v>0</v>
      </c>
      <c r="AO50" s="43">
        <f t="shared" si="16"/>
        <v>0</v>
      </c>
    </row>
    <row r="51" spans="1:41" x14ac:dyDescent="0.25">
      <c r="A51" s="19" t="s">
        <v>122</v>
      </c>
      <c r="B51" t="s">
        <v>123</v>
      </c>
      <c r="C51" s="13" t="str">
        <f t="shared" si="18"/>
        <v>Peter Rose</v>
      </c>
      <c r="D51" s="7">
        <v>4</v>
      </c>
      <c r="E51" s="7">
        <v>-17</v>
      </c>
      <c r="F51" s="7" t="s">
        <v>9</v>
      </c>
      <c r="G51" s="7">
        <v>-13</v>
      </c>
      <c r="H51" s="7">
        <v>6</v>
      </c>
      <c r="I51" s="7">
        <v>7</v>
      </c>
      <c r="J51" s="7">
        <v>12</v>
      </c>
      <c r="K51" s="7">
        <v>-32</v>
      </c>
      <c r="L51" s="7" t="s">
        <v>9</v>
      </c>
      <c r="M51" s="7" t="s">
        <v>9</v>
      </c>
      <c r="N51" s="7" t="s">
        <v>9</v>
      </c>
      <c r="O51" s="7" t="s">
        <v>9</v>
      </c>
      <c r="P51" s="7" t="s">
        <v>9</v>
      </c>
      <c r="Q51" s="7">
        <v>-18</v>
      </c>
      <c r="R51" s="7">
        <v>25</v>
      </c>
      <c r="S51" s="7" t="s">
        <v>9</v>
      </c>
      <c r="T51" s="7">
        <v>-7</v>
      </c>
      <c r="U51" s="7">
        <v>-14</v>
      </c>
      <c r="V51" s="7" t="s">
        <v>9</v>
      </c>
      <c r="W51" s="7" t="s">
        <v>9</v>
      </c>
      <c r="X51" s="7" t="s">
        <v>9</v>
      </c>
      <c r="Y51" s="20">
        <f t="shared" si="3"/>
        <v>-47</v>
      </c>
      <c r="Z51" s="2">
        <f t="shared" si="1"/>
        <v>11</v>
      </c>
      <c r="AA51" s="2">
        <f t="shared" si="4"/>
        <v>5</v>
      </c>
      <c r="AB51" s="2">
        <f t="shared" si="5"/>
        <v>0</v>
      </c>
      <c r="AC51" s="2">
        <f t="shared" si="6"/>
        <v>6</v>
      </c>
      <c r="AE51">
        <f t="shared" si="7"/>
        <v>3</v>
      </c>
      <c r="AF51">
        <f t="shared" si="8"/>
        <v>2</v>
      </c>
      <c r="AG51">
        <f t="shared" si="9"/>
        <v>6</v>
      </c>
      <c r="AH51">
        <f t="shared" si="10"/>
        <v>0</v>
      </c>
      <c r="AI51">
        <f t="shared" si="11"/>
        <v>11</v>
      </c>
      <c r="AJ51" t="str">
        <f t="shared" si="12"/>
        <v/>
      </c>
      <c r="AK51" t="s">
        <v>124</v>
      </c>
      <c r="AL51" s="43">
        <f t="shared" si="13"/>
        <v>0</v>
      </c>
      <c r="AM51" s="43">
        <f t="shared" si="14"/>
        <v>0</v>
      </c>
      <c r="AN51" s="43">
        <f t="shared" si="15"/>
        <v>0</v>
      </c>
      <c r="AO51" s="43">
        <f t="shared" si="16"/>
        <v>11</v>
      </c>
    </row>
    <row r="52" spans="1:41" x14ac:dyDescent="0.25">
      <c r="A52" t="s">
        <v>74</v>
      </c>
      <c r="B52" t="s">
        <v>125</v>
      </c>
      <c r="C52" s="13" t="str">
        <f t="shared" si="18"/>
        <v>Ken Smith</v>
      </c>
      <c r="D52" s="7">
        <v>-21</v>
      </c>
      <c r="E52" s="7">
        <v>-9</v>
      </c>
      <c r="F52" s="7">
        <v>-14</v>
      </c>
      <c r="G52" s="7">
        <v>-4</v>
      </c>
      <c r="H52" s="7">
        <v>5</v>
      </c>
      <c r="I52" s="7">
        <v>6</v>
      </c>
      <c r="J52" s="7">
        <v>-7</v>
      </c>
      <c r="K52" s="7">
        <v>4</v>
      </c>
      <c r="L52" s="7">
        <v>-7</v>
      </c>
      <c r="M52" s="7">
        <v>1</v>
      </c>
      <c r="N52" s="7">
        <v>-17</v>
      </c>
      <c r="O52" s="7">
        <v>3</v>
      </c>
      <c r="P52" s="7">
        <v>-17</v>
      </c>
      <c r="Q52" s="7">
        <v>24</v>
      </c>
      <c r="R52" s="7">
        <v>0</v>
      </c>
      <c r="S52" s="7">
        <v>6</v>
      </c>
      <c r="T52" s="7">
        <v>29</v>
      </c>
      <c r="U52" s="7">
        <v>-14</v>
      </c>
      <c r="V52" s="7" t="s">
        <v>9</v>
      </c>
      <c r="W52" s="7" t="s">
        <v>9</v>
      </c>
      <c r="X52" s="7" t="s">
        <v>9</v>
      </c>
      <c r="Y52" s="20">
        <f t="shared" si="3"/>
        <v>-32</v>
      </c>
      <c r="Z52" s="2">
        <f t="shared" si="1"/>
        <v>18</v>
      </c>
      <c r="AA52" s="2">
        <f t="shared" si="4"/>
        <v>8</v>
      </c>
      <c r="AB52" s="2">
        <f t="shared" si="5"/>
        <v>1</v>
      </c>
      <c r="AC52" s="2">
        <f t="shared" si="6"/>
        <v>9</v>
      </c>
      <c r="AE52">
        <f t="shared" si="7"/>
        <v>3</v>
      </c>
      <c r="AF52">
        <f t="shared" si="8"/>
        <v>5</v>
      </c>
      <c r="AG52">
        <f t="shared" si="9"/>
        <v>9</v>
      </c>
      <c r="AH52">
        <f t="shared" si="10"/>
        <v>1</v>
      </c>
      <c r="AI52">
        <f t="shared" si="11"/>
        <v>18</v>
      </c>
      <c r="AJ52" t="str">
        <f t="shared" si="12"/>
        <v/>
      </c>
      <c r="AK52" t="s">
        <v>126</v>
      </c>
      <c r="AL52" s="43">
        <f t="shared" si="13"/>
        <v>0</v>
      </c>
      <c r="AM52" s="43">
        <f t="shared" si="14"/>
        <v>13</v>
      </c>
      <c r="AN52" s="43">
        <f t="shared" si="15"/>
        <v>5</v>
      </c>
      <c r="AO52" s="43">
        <f t="shared" si="16"/>
        <v>0</v>
      </c>
    </row>
    <row r="53" spans="1:41" x14ac:dyDescent="0.25">
      <c r="A53" t="s">
        <v>98</v>
      </c>
      <c r="B53" t="s">
        <v>127</v>
      </c>
      <c r="C53" s="13" t="str">
        <f t="shared" si="18"/>
        <v>Phil Smyth</v>
      </c>
      <c r="D53" s="7">
        <v>-32</v>
      </c>
      <c r="E53" s="7">
        <v>30</v>
      </c>
      <c r="F53" s="7">
        <v>-10</v>
      </c>
      <c r="G53" s="7">
        <v>-8</v>
      </c>
      <c r="H53" s="7">
        <v>7</v>
      </c>
      <c r="I53" s="7">
        <v>-4</v>
      </c>
      <c r="J53" s="7">
        <v>9</v>
      </c>
      <c r="K53" s="7">
        <v>-9</v>
      </c>
      <c r="L53" s="7">
        <v>23</v>
      </c>
      <c r="M53" s="7">
        <v>11</v>
      </c>
      <c r="N53" s="7">
        <v>6</v>
      </c>
      <c r="O53" s="7">
        <v>13</v>
      </c>
      <c r="P53" s="7">
        <v>11</v>
      </c>
      <c r="Q53" s="7" t="s">
        <v>9</v>
      </c>
      <c r="R53" s="7">
        <v>25</v>
      </c>
      <c r="S53" s="7">
        <v>15</v>
      </c>
      <c r="T53" s="7">
        <v>2</v>
      </c>
      <c r="U53" s="7">
        <v>-14</v>
      </c>
      <c r="V53" s="7" t="s">
        <v>9</v>
      </c>
      <c r="W53" s="7" t="s">
        <v>9</v>
      </c>
      <c r="X53" s="7" t="s">
        <v>9</v>
      </c>
      <c r="Y53" s="20">
        <f t="shared" si="3"/>
        <v>75</v>
      </c>
      <c r="Z53" s="2">
        <f t="shared" si="1"/>
        <v>17</v>
      </c>
      <c r="AA53" s="2">
        <f t="shared" si="4"/>
        <v>11</v>
      </c>
      <c r="AB53" s="2">
        <f t="shared" si="5"/>
        <v>0</v>
      </c>
      <c r="AC53" s="2">
        <f t="shared" si="6"/>
        <v>6</v>
      </c>
      <c r="AE53">
        <f t="shared" si="7"/>
        <v>12</v>
      </c>
      <c r="AF53">
        <f t="shared" si="8"/>
        <v>5</v>
      </c>
      <c r="AG53">
        <f t="shared" si="9"/>
        <v>0</v>
      </c>
      <c r="AH53">
        <f t="shared" si="10"/>
        <v>0</v>
      </c>
      <c r="AI53">
        <f t="shared" si="11"/>
        <v>17</v>
      </c>
      <c r="AJ53" t="str">
        <f t="shared" si="12"/>
        <v/>
      </c>
      <c r="AK53" t="s">
        <v>128</v>
      </c>
      <c r="AL53" s="43">
        <f t="shared" si="13"/>
        <v>0</v>
      </c>
      <c r="AM53" s="43">
        <f t="shared" si="14"/>
        <v>9</v>
      </c>
      <c r="AN53" s="43">
        <f t="shared" si="15"/>
        <v>8</v>
      </c>
      <c r="AO53" s="43">
        <f t="shared" si="16"/>
        <v>0</v>
      </c>
    </row>
    <row r="54" spans="1:41" x14ac:dyDescent="0.25">
      <c r="A54" t="s">
        <v>129</v>
      </c>
      <c r="B54" t="s">
        <v>130</v>
      </c>
      <c r="C54" s="13" t="str">
        <f t="shared" si="18"/>
        <v>Jeff Snedden</v>
      </c>
      <c r="D54" s="7" t="s">
        <v>9</v>
      </c>
      <c r="E54" s="7" t="s">
        <v>9</v>
      </c>
      <c r="F54" s="7" t="s">
        <v>9</v>
      </c>
      <c r="G54" s="7" t="s">
        <v>9</v>
      </c>
      <c r="H54" s="7">
        <v>5</v>
      </c>
      <c r="I54" s="7">
        <v>-6</v>
      </c>
      <c r="J54" s="7">
        <v>-2</v>
      </c>
      <c r="K54" s="7" t="s">
        <v>9</v>
      </c>
      <c r="L54" s="7" t="s">
        <v>9</v>
      </c>
      <c r="M54" s="7" t="s">
        <v>9</v>
      </c>
      <c r="N54" s="7">
        <v>-5</v>
      </c>
      <c r="O54" s="7" t="s">
        <v>9</v>
      </c>
      <c r="P54" s="7">
        <v>4</v>
      </c>
      <c r="Q54" s="7">
        <v>21</v>
      </c>
      <c r="R54" s="7" t="s">
        <v>9</v>
      </c>
      <c r="S54" s="7">
        <v>-9</v>
      </c>
      <c r="T54" s="7" t="s">
        <v>9</v>
      </c>
      <c r="U54" s="7"/>
      <c r="V54" s="7" t="s">
        <v>9</v>
      </c>
      <c r="W54" s="7" t="s">
        <v>9</v>
      </c>
      <c r="X54" s="7" t="s">
        <v>9</v>
      </c>
      <c r="Y54" s="20">
        <f t="shared" si="3"/>
        <v>8</v>
      </c>
      <c r="Z54" s="2">
        <f t="shared" si="1"/>
        <v>7</v>
      </c>
      <c r="AA54" s="2">
        <f t="shared" si="4"/>
        <v>3</v>
      </c>
      <c r="AB54" s="2">
        <f t="shared" si="5"/>
        <v>0</v>
      </c>
      <c r="AC54" s="2">
        <f t="shared" si="6"/>
        <v>4</v>
      </c>
      <c r="AE54">
        <f t="shared" si="7"/>
        <v>1</v>
      </c>
      <c r="AF54">
        <f t="shared" si="8"/>
        <v>2</v>
      </c>
      <c r="AG54">
        <f t="shared" si="9"/>
        <v>1</v>
      </c>
      <c r="AH54">
        <f t="shared" si="10"/>
        <v>3</v>
      </c>
      <c r="AI54">
        <f t="shared" si="11"/>
        <v>7</v>
      </c>
      <c r="AJ54" t="str">
        <f t="shared" si="12"/>
        <v/>
      </c>
      <c r="AK54" t="s">
        <v>131</v>
      </c>
      <c r="AL54" s="43">
        <f t="shared" si="13"/>
        <v>0</v>
      </c>
      <c r="AM54" s="43">
        <f t="shared" si="14"/>
        <v>0</v>
      </c>
      <c r="AN54" s="43">
        <f t="shared" si="15"/>
        <v>3</v>
      </c>
      <c r="AO54" s="43">
        <f t="shared" si="16"/>
        <v>4</v>
      </c>
    </row>
    <row r="55" spans="1:41" x14ac:dyDescent="0.25">
      <c r="A55" t="s">
        <v>24</v>
      </c>
      <c r="B55" t="s">
        <v>132</v>
      </c>
      <c r="C55" s="13" t="str">
        <f t="shared" si="18"/>
        <v>Dave Taylor</v>
      </c>
      <c r="D55" s="7">
        <v>4</v>
      </c>
      <c r="E55" s="7">
        <v>-17</v>
      </c>
      <c r="F55" s="7">
        <v>17</v>
      </c>
      <c r="G55" s="7" t="s">
        <v>9</v>
      </c>
      <c r="H55" s="7">
        <v>0</v>
      </c>
      <c r="I55" s="7">
        <v>18</v>
      </c>
      <c r="J55" s="7">
        <v>8</v>
      </c>
      <c r="K55" s="7" t="s">
        <v>9</v>
      </c>
      <c r="L55" s="7" t="s">
        <v>9</v>
      </c>
      <c r="M55" s="7">
        <v>23</v>
      </c>
      <c r="N55" s="7">
        <v>13</v>
      </c>
      <c r="O55" s="7">
        <v>10</v>
      </c>
      <c r="P55" s="7">
        <v>-1</v>
      </c>
      <c r="Q55" s="7" t="s">
        <v>9</v>
      </c>
      <c r="R55" s="7">
        <v>25</v>
      </c>
      <c r="S55" s="7">
        <v>21</v>
      </c>
      <c r="T55" s="7">
        <v>-7</v>
      </c>
      <c r="U55" s="7">
        <v>-14</v>
      </c>
      <c r="V55" s="7" t="s">
        <v>9</v>
      </c>
      <c r="W55" s="7" t="s">
        <v>9</v>
      </c>
      <c r="X55" s="7" t="s">
        <v>9</v>
      </c>
      <c r="Y55" s="20">
        <f t="shared" si="3"/>
        <v>100</v>
      </c>
      <c r="Z55" s="2">
        <f t="shared" si="1"/>
        <v>14</v>
      </c>
      <c r="AA55" s="2">
        <f t="shared" si="4"/>
        <v>9</v>
      </c>
      <c r="AB55" s="2">
        <f t="shared" si="5"/>
        <v>1</v>
      </c>
      <c r="AC55" s="2">
        <f t="shared" si="6"/>
        <v>4</v>
      </c>
      <c r="AE55">
        <f t="shared" si="7"/>
        <v>0</v>
      </c>
      <c r="AF55">
        <f t="shared" si="8"/>
        <v>0</v>
      </c>
      <c r="AG55">
        <f t="shared" si="9"/>
        <v>2</v>
      </c>
      <c r="AH55">
        <f t="shared" si="10"/>
        <v>12</v>
      </c>
      <c r="AI55">
        <f t="shared" si="11"/>
        <v>14</v>
      </c>
      <c r="AJ55" t="str">
        <f t="shared" si="12"/>
        <v/>
      </c>
      <c r="AK55" t="s">
        <v>239</v>
      </c>
      <c r="AL55" s="43">
        <f t="shared" si="13"/>
        <v>0</v>
      </c>
      <c r="AM55" s="43">
        <f t="shared" si="14"/>
        <v>0</v>
      </c>
      <c r="AN55" s="43">
        <f t="shared" si="15"/>
        <v>2</v>
      </c>
      <c r="AO55" s="43">
        <f t="shared" si="16"/>
        <v>12</v>
      </c>
    </row>
    <row r="56" spans="1:41" x14ac:dyDescent="0.25">
      <c r="A56" t="s">
        <v>133</v>
      </c>
      <c r="B56" t="s">
        <v>132</v>
      </c>
      <c r="C56" s="13" t="str">
        <f t="shared" si="18"/>
        <v>Dennis Taylor</v>
      </c>
      <c r="D56" s="7">
        <v>10</v>
      </c>
      <c r="E56" s="7">
        <v>10</v>
      </c>
      <c r="F56" s="7" t="s">
        <v>9</v>
      </c>
      <c r="G56" s="7">
        <v>-6</v>
      </c>
      <c r="H56" s="7">
        <v>-13</v>
      </c>
      <c r="I56" s="7">
        <v>7</v>
      </c>
      <c r="J56" s="7">
        <v>12</v>
      </c>
      <c r="K56" s="7">
        <v>-32</v>
      </c>
      <c r="L56" s="7">
        <v>7</v>
      </c>
      <c r="M56" s="7">
        <v>-15</v>
      </c>
      <c r="N56" s="7">
        <v>-5</v>
      </c>
      <c r="O56" s="7">
        <v>18</v>
      </c>
      <c r="P56" s="7">
        <v>6</v>
      </c>
      <c r="Q56" s="7">
        <v>-12</v>
      </c>
      <c r="R56" s="7">
        <v>15</v>
      </c>
      <c r="S56" s="7">
        <v>-9</v>
      </c>
      <c r="T56" s="7">
        <v>-8</v>
      </c>
      <c r="U56" s="7">
        <v>-23</v>
      </c>
      <c r="V56" s="7" t="s">
        <v>9</v>
      </c>
      <c r="W56" s="7" t="s">
        <v>9</v>
      </c>
      <c r="X56" s="7" t="s">
        <v>9</v>
      </c>
      <c r="Y56" s="20">
        <f t="shared" si="3"/>
        <v>-38</v>
      </c>
      <c r="Z56" s="2">
        <f t="shared" si="1"/>
        <v>17</v>
      </c>
      <c r="AA56" s="2">
        <f t="shared" si="4"/>
        <v>8</v>
      </c>
      <c r="AB56" s="2">
        <f t="shared" si="5"/>
        <v>0</v>
      </c>
      <c r="AC56" s="2">
        <f t="shared" si="6"/>
        <v>9</v>
      </c>
      <c r="AE56">
        <f t="shared" si="7"/>
        <v>14</v>
      </c>
      <c r="AF56">
        <f t="shared" si="8"/>
        <v>3</v>
      </c>
      <c r="AG56">
        <f t="shared" si="9"/>
        <v>0</v>
      </c>
      <c r="AH56">
        <f t="shared" si="10"/>
        <v>0</v>
      </c>
      <c r="AI56">
        <f t="shared" si="11"/>
        <v>17</v>
      </c>
      <c r="AJ56" t="str">
        <f t="shared" si="12"/>
        <v/>
      </c>
      <c r="AK56" t="s">
        <v>134</v>
      </c>
      <c r="AL56" s="43">
        <f t="shared" si="13"/>
        <v>0</v>
      </c>
      <c r="AM56" s="43">
        <f t="shared" si="14"/>
        <v>0</v>
      </c>
      <c r="AN56" s="43">
        <f t="shared" si="15"/>
        <v>4</v>
      </c>
      <c r="AO56" s="43">
        <f t="shared" si="16"/>
        <v>13</v>
      </c>
    </row>
    <row r="57" spans="1:41" x14ac:dyDescent="0.25">
      <c r="A57" t="s">
        <v>24</v>
      </c>
      <c r="B57" t="s">
        <v>135</v>
      </c>
      <c r="C57" s="13" t="str">
        <f t="shared" si="18"/>
        <v>Dave Thulborn</v>
      </c>
      <c r="D57" s="7">
        <v>1</v>
      </c>
      <c r="E57" s="7">
        <v>20</v>
      </c>
      <c r="F57" s="7">
        <v>11</v>
      </c>
      <c r="G57" s="7">
        <v>9</v>
      </c>
      <c r="H57" s="7" t="s">
        <v>9</v>
      </c>
      <c r="I57" s="7">
        <v>-3</v>
      </c>
      <c r="J57" s="7">
        <v>-7</v>
      </c>
      <c r="K57" s="7">
        <v>-3</v>
      </c>
      <c r="L57" s="7">
        <v>28</v>
      </c>
      <c r="M57" s="7">
        <v>26</v>
      </c>
      <c r="N57" s="7">
        <v>12</v>
      </c>
      <c r="O57" s="7">
        <v>-6</v>
      </c>
      <c r="P57" s="7">
        <v>-3</v>
      </c>
      <c r="Q57" s="7">
        <v>14</v>
      </c>
      <c r="R57" s="7">
        <v>20</v>
      </c>
      <c r="S57" s="7">
        <v>14</v>
      </c>
      <c r="T57" s="7">
        <v>10</v>
      </c>
      <c r="U57" s="7">
        <v>8</v>
      </c>
      <c r="V57" s="7">
        <v>3</v>
      </c>
      <c r="W57" s="7" t="s">
        <v>9</v>
      </c>
      <c r="X57" s="7">
        <v>11</v>
      </c>
      <c r="Y57" s="20">
        <f t="shared" si="3"/>
        <v>165</v>
      </c>
      <c r="Z57" s="2">
        <f t="shared" si="1"/>
        <v>19</v>
      </c>
      <c r="AA57" s="2">
        <f t="shared" si="4"/>
        <v>14</v>
      </c>
      <c r="AB57" s="2">
        <f t="shared" si="5"/>
        <v>0</v>
      </c>
      <c r="AC57" s="2">
        <f t="shared" si="6"/>
        <v>5</v>
      </c>
      <c r="AE57">
        <f t="shared" si="7"/>
        <v>0</v>
      </c>
      <c r="AF57">
        <f t="shared" si="8"/>
        <v>0</v>
      </c>
      <c r="AG57">
        <f t="shared" si="9"/>
        <v>19</v>
      </c>
      <c r="AH57">
        <f t="shared" si="10"/>
        <v>0</v>
      </c>
      <c r="AI57">
        <f t="shared" si="11"/>
        <v>19</v>
      </c>
      <c r="AJ57" t="str">
        <f t="shared" si="12"/>
        <v/>
      </c>
      <c r="AK57" t="s">
        <v>136</v>
      </c>
      <c r="AL57" s="43">
        <f t="shared" si="13"/>
        <v>19</v>
      </c>
      <c r="AM57" s="43">
        <f t="shared" si="14"/>
        <v>0</v>
      </c>
      <c r="AN57" s="43">
        <f t="shared" si="15"/>
        <v>0</v>
      </c>
      <c r="AO57" s="43">
        <f t="shared" si="16"/>
        <v>0</v>
      </c>
    </row>
    <row r="58" spans="1:41" x14ac:dyDescent="0.25">
      <c r="A58" t="s">
        <v>35</v>
      </c>
      <c r="B58" t="s">
        <v>135</v>
      </c>
      <c r="C58" s="13" t="str">
        <f t="shared" si="18"/>
        <v>Scott Thulborn</v>
      </c>
      <c r="D58" s="7">
        <v>1</v>
      </c>
      <c r="E58" s="7">
        <v>20</v>
      </c>
      <c r="F58" s="7">
        <v>11</v>
      </c>
      <c r="G58" s="7">
        <v>9</v>
      </c>
      <c r="H58" s="7">
        <v>8</v>
      </c>
      <c r="I58" s="7">
        <v>-3</v>
      </c>
      <c r="J58" s="7">
        <v>4</v>
      </c>
      <c r="K58" s="7">
        <v>-3</v>
      </c>
      <c r="L58" s="7">
        <v>28</v>
      </c>
      <c r="M58" s="7">
        <v>26</v>
      </c>
      <c r="N58" s="7">
        <v>12</v>
      </c>
      <c r="O58" s="7">
        <v>-6</v>
      </c>
      <c r="P58" s="7">
        <v>-3</v>
      </c>
      <c r="Q58" s="7">
        <v>14</v>
      </c>
      <c r="R58" s="7">
        <v>20</v>
      </c>
      <c r="S58" s="7">
        <v>14</v>
      </c>
      <c r="T58" s="7">
        <v>10</v>
      </c>
      <c r="U58" s="7">
        <v>8</v>
      </c>
      <c r="V58" s="7">
        <v>3</v>
      </c>
      <c r="W58" s="7" t="s">
        <v>9</v>
      </c>
      <c r="X58" s="7">
        <v>11</v>
      </c>
      <c r="Y58" s="20">
        <f t="shared" si="3"/>
        <v>184</v>
      </c>
      <c r="Z58" s="2">
        <f t="shared" si="1"/>
        <v>20</v>
      </c>
      <c r="AA58" s="2">
        <f t="shared" si="4"/>
        <v>16</v>
      </c>
      <c r="AB58" s="2">
        <f t="shared" si="5"/>
        <v>0</v>
      </c>
      <c r="AC58" s="2">
        <f t="shared" si="6"/>
        <v>4</v>
      </c>
      <c r="AE58">
        <f t="shared" si="7"/>
        <v>0</v>
      </c>
      <c r="AF58">
        <f t="shared" si="8"/>
        <v>0</v>
      </c>
      <c r="AG58">
        <f t="shared" si="9"/>
        <v>0</v>
      </c>
      <c r="AH58">
        <f t="shared" si="10"/>
        <v>20</v>
      </c>
      <c r="AI58">
        <f t="shared" si="11"/>
        <v>20</v>
      </c>
      <c r="AJ58" t="str">
        <f t="shared" si="12"/>
        <v/>
      </c>
      <c r="AK58" t="s">
        <v>137</v>
      </c>
      <c r="AL58" s="43">
        <f t="shared" si="13"/>
        <v>20</v>
      </c>
      <c r="AM58" s="43">
        <f t="shared" si="14"/>
        <v>0</v>
      </c>
      <c r="AN58" s="43">
        <f t="shared" si="15"/>
        <v>0</v>
      </c>
      <c r="AO58" s="43">
        <f t="shared" si="16"/>
        <v>0</v>
      </c>
    </row>
    <row r="59" spans="1:41" x14ac:dyDescent="0.25">
      <c r="A59" t="s">
        <v>208</v>
      </c>
      <c r="B59" t="s">
        <v>388</v>
      </c>
      <c r="C59" s="13" t="str">
        <f t="shared" si="18"/>
        <v>David Uppington</v>
      </c>
      <c r="D59" s="7">
        <v>8</v>
      </c>
      <c r="E59" s="7">
        <v>0</v>
      </c>
      <c r="F59" s="7">
        <v>5</v>
      </c>
      <c r="G59" s="7">
        <v>-2</v>
      </c>
      <c r="H59" s="7">
        <v>0</v>
      </c>
      <c r="I59" s="7">
        <v>5</v>
      </c>
      <c r="J59" s="7">
        <v>-2</v>
      </c>
      <c r="K59" s="7">
        <v>-4</v>
      </c>
      <c r="L59" s="7">
        <v>7</v>
      </c>
      <c r="M59" s="7">
        <v>31</v>
      </c>
      <c r="N59" s="7">
        <v>4</v>
      </c>
      <c r="O59" s="7">
        <v>41</v>
      </c>
      <c r="P59" s="7">
        <v>0</v>
      </c>
      <c r="Q59" s="7">
        <v>-10</v>
      </c>
      <c r="R59" s="7">
        <v>0</v>
      </c>
      <c r="S59" s="7">
        <v>6</v>
      </c>
      <c r="T59" s="7">
        <v>2</v>
      </c>
      <c r="U59" s="7"/>
      <c r="V59" s="7" t="s">
        <v>9</v>
      </c>
      <c r="W59" s="7" t="s">
        <v>9</v>
      </c>
      <c r="X59" s="7" t="s">
        <v>9</v>
      </c>
      <c r="Y59" s="20">
        <f t="shared" si="3"/>
        <v>91</v>
      </c>
      <c r="Z59" s="2">
        <f t="shared" si="1"/>
        <v>17</v>
      </c>
      <c r="AA59" s="2">
        <f t="shared" si="4"/>
        <v>9</v>
      </c>
      <c r="AB59" s="2">
        <f t="shared" si="5"/>
        <v>4</v>
      </c>
      <c r="AC59" s="2">
        <f t="shared" si="6"/>
        <v>4</v>
      </c>
      <c r="AE59">
        <f t="shared" si="7"/>
        <v>0</v>
      </c>
      <c r="AF59">
        <f t="shared" si="8"/>
        <v>9</v>
      </c>
      <c r="AG59">
        <f t="shared" si="9"/>
        <v>8</v>
      </c>
      <c r="AH59">
        <f t="shared" si="10"/>
        <v>0</v>
      </c>
      <c r="AI59">
        <f t="shared" si="11"/>
        <v>17</v>
      </c>
      <c r="AJ59" t="str">
        <f t="shared" si="12"/>
        <v/>
      </c>
      <c r="AK59" t="s">
        <v>401</v>
      </c>
      <c r="AL59" s="43">
        <f t="shared" si="13"/>
        <v>0</v>
      </c>
      <c r="AM59" s="43">
        <f t="shared" si="14"/>
        <v>0</v>
      </c>
      <c r="AN59" s="43">
        <f t="shared" si="15"/>
        <v>17</v>
      </c>
      <c r="AO59" s="43">
        <f t="shared" si="16"/>
        <v>0</v>
      </c>
    </row>
    <row r="60" spans="1:41" x14ac:dyDescent="0.25">
      <c r="A60" t="s">
        <v>140</v>
      </c>
      <c r="B60" t="s">
        <v>141</v>
      </c>
      <c r="C60" s="13" t="str">
        <f t="shared" si="18"/>
        <v>Vince Violi</v>
      </c>
      <c r="D60" s="7">
        <v>-1</v>
      </c>
      <c r="E60" s="7">
        <v>-17</v>
      </c>
      <c r="F60" s="7">
        <v>-14</v>
      </c>
      <c r="G60" s="7">
        <v>-5</v>
      </c>
      <c r="H60" s="7">
        <v>-3</v>
      </c>
      <c r="I60" s="7">
        <v>20</v>
      </c>
      <c r="J60" s="7">
        <v>-9</v>
      </c>
      <c r="K60" s="7">
        <v>0</v>
      </c>
      <c r="L60" s="7">
        <v>-12</v>
      </c>
      <c r="M60" s="7">
        <v>3</v>
      </c>
      <c r="N60" s="7">
        <v>10</v>
      </c>
      <c r="O60" s="7">
        <v>-3</v>
      </c>
      <c r="P60" s="7">
        <v>9</v>
      </c>
      <c r="Q60" s="7">
        <v>2</v>
      </c>
      <c r="R60" s="7">
        <v>15</v>
      </c>
      <c r="S60" s="7">
        <v>-1</v>
      </c>
      <c r="T60" s="7">
        <v>5</v>
      </c>
      <c r="U60" s="7">
        <v>3</v>
      </c>
      <c r="V60" s="7">
        <v>-6</v>
      </c>
      <c r="W60" s="7" t="s">
        <v>9</v>
      </c>
      <c r="X60" s="7">
        <v>-10</v>
      </c>
      <c r="Y60" s="20">
        <f t="shared" si="3"/>
        <v>-14</v>
      </c>
      <c r="Z60" s="2">
        <f t="shared" si="1"/>
        <v>20</v>
      </c>
      <c r="AA60" s="2">
        <f t="shared" si="4"/>
        <v>8</v>
      </c>
      <c r="AB60" s="2">
        <f t="shared" si="5"/>
        <v>1</v>
      </c>
      <c r="AC60" s="2">
        <f t="shared" si="6"/>
        <v>11</v>
      </c>
      <c r="AE60">
        <f t="shared" si="7"/>
        <v>16</v>
      </c>
      <c r="AF60">
        <f t="shared" si="8"/>
        <v>2</v>
      </c>
      <c r="AG60">
        <f t="shared" si="9"/>
        <v>2</v>
      </c>
      <c r="AH60">
        <f t="shared" si="10"/>
        <v>0</v>
      </c>
      <c r="AI60">
        <f t="shared" si="11"/>
        <v>20</v>
      </c>
      <c r="AJ60" t="str">
        <f t="shared" si="12"/>
        <v/>
      </c>
      <c r="AK60" t="s">
        <v>142</v>
      </c>
      <c r="AL60" s="43">
        <f t="shared" si="13"/>
        <v>11</v>
      </c>
      <c r="AM60" s="43">
        <f t="shared" si="14"/>
        <v>9</v>
      </c>
      <c r="AN60" s="43">
        <f t="shared" si="15"/>
        <v>0</v>
      </c>
      <c r="AO60" s="43">
        <f t="shared" si="16"/>
        <v>0</v>
      </c>
    </row>
    <row r="61" spans="1:41" x14ac:dyDescent="0.25">
      <c r="A61" t="s">
        <v>53</v>
      </c>
      <c r="B61" t="s">
        <v>144</v>
      </c>
      <c r="C61" s="13" t="str">
        <f t="shared" si="18"/>
        <v>Steve Walkley</v>
      </c>
      <c r="D61" s="7">
        <v>15</v>
      </c>
      <c r="E61" s="7">
        <v>12</v>
      </c>
      <c r="F61" s="7">
        <v>9</v>
      </c>
      <c r="G61" s="7">
        <v>-3</v>
      </c>
      <c r="H61" s="7">
        <v>-12</v>
      </c>
      <c r="I61" s="7">
        <v>-3</v>
      </c>
      <c r="J61" s="7">
        <v>-7</v>
      </c>
      <c r="K61" s="7">
        <v>5</v>
      </c>
      <c r="L61" s="7">
        <v>1</v>
      </c>
      <c r="M61" s="7">
        <v>17</v>
      </c>
      <c r="N61" s="7">
        <v>2</v>
      </c>
      <c r="O61" s="7">
        <v>-2</v>
      </c>
      <c r="P61" s="7">
        <v>1</v>
      </c>
      <c r="Q61" s="7">
        <v>16</v>
      </c>
      <c r="R61" s="7">
        <v>-1</v>
      </c>
      <c r="S61" s="7">
        <v>-8</v>
      </c>
      <c r="T61" s="7">
        <v>17</v>
      </c>
      <c r="U61" s="7">
        <v>-8</v>
      </c>
      <c r="V61" s="7">
        <v>8</v>
      </c>
      <c r="W61" s="7" t="s">
        <v>9</v>
      </c>
      <c r="X61" s="7">
        <v>8</v>
      </c>
      <c r="Y61" s="20">
        <f t="shared" si="3"/>
        <v>67</v>
      </c>
      <c r="Z61" s="2">
        <f t="shared" si="1"/>
        <v>20</v>
      </c>
      <c r="AA61" s="2">
        <f t="shared" si="4"/>
        <v>12</v>
      </c>
      <c r="AB61" s="2">
        <f t="shared" si="5"/>
        <v>0</v>
      </c>
      <c r="AC61" s="2">
        <f t="shared" si="6"/>
        <v>8</v>
      </c>
      <c r="AE61">
        <f t="shared" si="7"/>
        <v>20</v>
      </c>
      <c r="AF61">
        <f t="shared" si="8"/>
        <v>0</v>
      </c>
      <c r="AG61">
        <f t="shared" si="9"/>
        <v>0</v>
      </c>
      <c r="AH61">
        <f t="shared" si="10"/>
        <v>0</v>
      </c>
      <c r="AI61">
        <f t="shared" si="11"/>
        <v>20</v>
      </c>
      <c r="AJ61" t="str">
        <f t="shared" si="12"/>
        <v/>
      </c>
      <c r="AK61" t="s">
        <v>145</v>
      </c>
      <c r="AL61" s="43">
        <f t="shared" si="13"/>
        <v>20</v>
      </c>
      <c r="AM61" s="43">
        <f t="shared" si="14"/>
        <v>0</v>
      </c>
      <c r="AN61" s="43">
        <f t="shared" si="15"/>
        <v>0</v>
      </c>
      <c r="AO61" s="43">
        <f t="shared" si="16"/>
        <v>0</v>
      </c>
    </row>
    <row r="62" spans="1:41" x14ac:dyDescent="0.25">
      <c r="A62" t="s">
        <v>146</v>
      </c>
      <c r="B62" t="s">
        <v>147</v>
      </c>
      <c r="C62" s="13" t="str">
        <f t="shared" si="18"/>
        <v>Bruce Wallace</v>
      </c>
      <c r="D62" s="7">
        <v>1</v>
      </c>
      <c r="E62" s="7">
        <v>20</v>
      </c>
      <c r="F62" s="7">
        <v>11</v>
      </c>
      <c r="G62" s="7">
        <v>9</v>
      </c>
      <c r="H62" s="7">
        <v>8</v>
      </c>
      <c r="I62" s="7">
        <v>-3</v>
      </c>
      <c r="J62" s="7">
        <v>4</v>
      </c>
      <c r="K62" s="7">
        <v>-3</v>
      </c>
      <c r="L62" s="7">
        <v>28</v>
      </c>
      <c r="M62" s="7">
        <v>26</v>
      </c>
      <c r="N62" s="7">
        <v>12</v>
      </c>
      <c r="O62" s="7">
        <v>-6</v>
      </c>
      <c r="P62" s="7">
        <v>-3</v>
      </c>
      <c r="Q62" s="7">
        <v>14</v>
      </c>
      <c r="R62" s="7">
        <v>20</v>
      </c>
      <c r="S62" s="7">
        <v>14</v>
      </c>
      <c r="T62" s="7">
        <v>10</v>
      </c>
      <c r="U62" s="7">
        <v>8</v>
      </c>
      <c r="V62" s="7">
        <v>3</v>
      </c>
      <c r="W62" s="7" t="s">
        <v>9</v>
      </c>
      <c r="X62" s="7">
        <v>11</v>
      </c>
      <c r="Y62" s="20">
        <f t="shared" si="3"/>
        <v>184</v>
      </c>
      <c r="Z62" s="2">
        <f t="shared" si="1"/>
        <v>20</v>
      </c>
      <c r="AA62" s="2">
        <f t="shared" si="4"/>
        <v>16</v>
      </c>
      <c r="AB62" s="2">
        <f t="shared" si="5"/>
        <v>0</v>
      </c>
      <c r="AC62" s="2">
        <f t="shared" si="6"/>
        <v>4</v>
      </c>
      <c r="AE62">
        <f t="shared" si="7"/>
        <v>0</v>
      </c>
      <c r="AF62">
        <f t="shared" si="8"/>
        <v>20</v>
      </c>
      <c r="AG62">
        <f t="shared" si="9"/>
        <v>0</v>
      </c>
      <c r="AH62">
        <f t="shared" si="10"/>
        <v>0</v>
      </c>
      <c r="AI62">
        <f t="shared" si="11"/>
        <v>20</v>
      </c>
      <c r="AJ62" t="str">
        <f t="shared" si="12"/>
        <v/>
      </c>
      <c r="AK62" t="s">
        <v>148</v>
      </c>
      <c r="AL62" s="43">
        <f t="shared" si="13"/>
        <v>20</v>
      </c>
      <c r="AM62" s="43">
        <f t="shared" si="14"/>
        <v>0</v>
      </c>
      <c r="AN62" s="43">
        <f t="shared" si="15"/>
        <v>0</v>
      </c>
      <c r="AO62" s="43">
        <f t="shared" si="16"/>
        <v>0</v>
      </c>
    </row>
    <row r="63" spans="1:41" x14ac:dyDescent="0.25">
      <c r="A63" t="s">
        <v>389</v>
      </c>
      <c r="B63" t="s">
        <v>390</v>
      </c>
      <c r="C63" s="13" t="str">
        <f t="shared" si="18"/>
        <v>Val West</v>
      </c>
      <c r="D63" s="7">
        <v>10</v>
      </c>
      <c r="E63" s="7">
        <v>10</v>
      </c>
      <c r="F63" s="7">
        <v>17</v>
      </c>
      <c r="G63" s="7">
        <v>6</v>
      </c>
      <c r="H63" s="7">
        <v>-4</v>
      </c>
      <c r="I63" s="7" t="s">
        <v>9</v>
      </c>
      <c r="J63" s="7">
        <v>3</v>
      </c>
      <c r="K63" s="7">
        <v>21</v>
      </c>
      <c r="L63" s="7">
        <v>21</v>
      </c>
      <c r="M63" s="7">
        <v>14</v>
      </c>
      <c r="N63" s="7">
        <v>7</v>
      </c>
      <c r="O63" s="7">
        <v>20</v>
      </c>
      <c r="P63" s="7">
        <v>9</v>
      </c>
      <c r="Q63" s="7">
        <v>24</v>
      </c>
      <c r="R63" s="7">
        <v>25</v>
      </c>
      <c r="S63" s="7">
        <v>15</v>
      </c>
      <c r="T63" s="7">
        <v>2</v>
      </c>
      <c r="U63" s="7">
        <v>-14</v>
      </c>
      <c r="V63" s="7" t="s">
        <v>9</v>
      </c>
      <c r="W63" s="7" t="s">
        <v>9</v>
      </c>
      <c r="X63" s="7" t="s">
        <v>9</v>
      </c>
      <c r="Y63" s="20">
        <f t="shared" si="3"/>
        <v>186</v>
      </c>
      <c r="Z63" s="2">
        <f t="shared" si="1"/>
        <v>17</v>
      </c>
      <c r="AA63" s="2">
        <f t="shared" si="4"/>
        <v>15</v>
      </c>
      <c r="AB63" s="2">
        <f t="shared" si="5"/>
        <v>0</v>
      </c>
      <c r="AC63" s="2">
        <f t="shared" si="6"/>
        <v>2</v>
      </c>
      <c r="AE63">
        <f t="shared" si="7"/>
        <v>14</v>
      </c>
      <c r="AF63">
        <f t="shared" si="8"/>
        <v>2</v>
      </c>
      <c r="AG63">
        <f t="shared" si="9"/>
        <v>1</v>
      </c>
      <c r="AH63">
        <f t="shared" si="10"/>
        <v>0</v>
      </c>
      <c r="AI63">
        <f t="shared" si="11"/>
        <v>17</v>
      </c>
      <c r="AJ63" t="str">
        <f t="shared" si="12"/>
        <v/>
      </c>
      <c r="AK63" t="s">
        <v>402</v>
      </c>
      <c r="AL63" s="43">
        <f t="shared" si="13"/>
        <v>0</v>
      </c>
      <c r="AM63" s="43">
        <f t="shared" si="14"/>
        <v>0</v>
      </c>
      <c r="AN63" s="43">
        <f t="shared" si="15"/>
        <v>16</v>
      </c>
      <c r="AO63" s="43">
        <f t="shared" si="16"/>
        <v>1</v>
      </c>
    </row>
    <row r="64" spans="1:41" x14ac:dyDescent="0.25">
      <c r="A64" t="s">
        <v>151</v>
      </c>
      <c r="B64" t="s">
        <v>152</v>
      </c>
      <c r="C64" s="13" t="str">
        <f t="shared" si="18"/>
        <v>Josh Wiles</v>
      </c>
      <c r="D64" s="7" t="s">
        <v>9</v>
      </c>
      <c r="E64" s="7" t="s">
        <v>9</v>
      </c>
      <c r="F64" s="7" t="s">
        <v>9</v>
      </c>
      <c r="G64" s="7" t="s">
        <v>9</v>
      </c>
      <c r="H64" s="7" t="s">
        <v>9</v>
      </c>
      <c r="I64" s="7" t="s">
        <v>9</v>
      </c>
      <c r="J64" s="7" t="s">
        <v>9</v>
      </c>
      <c r="K64" s="7">
        <v>-4</v>
      </c>
      <c r="L64" s="7">
        <v>7</v>
      </c>
      <c r="M64" s="7">
        <v>-1</v>
      </c>
      <c r="N64" s="7">
        <v>13</v>
      </c>
      <c r="O64" s="7">
        <v>25</v>
      </c>
      <c r="P64" s="7" t="s">
        <v>9</v>
      </c>
      <c r="Q64" s="7" t="s">
        <v>9</v>
      </c>
      <c r="R64" s="7" t="s">
        <v>9</v>
      </c>
      <c r="S64" s="7" t="s">
        <v>9</v>
      </c>
      <c r="T64" s="7" t="s">
        <v>9</v>
      </c>
      <c r="U64" s="7"/>
      <c r="V64" s="7" t="s">
        <v>9</v>
      </c>
      <c r="W64" s="7" t="s">
        <v>9</v>
      </c>
      <c r="X64" s="7" t="s">
        <v>9</v>
      </c>
      <c r="Y64" s="20">
        <f t="shared" si="3"/>
        <v>40</v>
      </c>
      <c r="Z64" s="2">
        <f t="shared" si="1"/>
        <v>5</v>
      </c>
      <c r="AA64" s="2">
        <f t="shared" si="4"/>
        <v>3</v>
      </c>
      <c r="AB64" s="2">
        <f t="shared" si="5"/>
        <v>0</v>
      </c>
      <c r="AC64" s="2">
        <f t="shared" si="6"/>
        <v>2</v>
      </c>
      <c r="AE64">
        <f t="shared" si="7"/>
        <v>4</v>
      </c>
      <c r="AF64">
        <f t="shared" si="8"/>
        <v>1</v>
      </c>
      <c r="AG64">
        <f t="shared" si="9"/>
        <v>0</v>
      </c>
      <c r="AH64">
        <f t="shared" si="10"/>
        <v>0</v>
      </c>
      <c r="AI64">
        <f t="shared" si="11"/>
        <v>5</v>
      </c>
      <c r="AJ64" t="str">
        <f t="shared" si="12"/>
        <v/>
      </c>
      <c r="AK64" t="s">
        <v>153</v>
      </c>
      <c r="AL64" s="43">
        <f t="shared" si="13"/>
        <v>0</v>
      </c>
      <c r="AM64" s="43">
        <f t="shared" si="14"/>
        <v>3</v>
      </c>
      <c r="AN64" s="43">
        <f t="shared" si="15"/>
        <v>2</v>
      </c>
      <c r="AO64" s="43">
        <f t="shared" si="16"/>
        <v>0</v>
      </c>
    </row>
    <row r="65" spans="1:63" x14ac:dyDescent="0.25">
      <c r="A65" t="s">
        <v>375</v>
      </c>
      <c r="B65" t="s">
        <v>170</v>
      </c>
      <c r="C65" s="13" t="str">
        <f t="shared" si="18"/>
        <v>Justin Williams</v>
      </c>
      <c r="D65" s="7">
        <v>-4</v>
      </c>
      <c r="E65" s="7" t="s">
        <v>9</v>
      </c>
      <c r="F65" s="7" t="s">
        <v>9</v>
      </c>
      <c r="G65" s="7" t="s">
        <v>9</v>
      </c>
      <c r="H65" s="7" t="s">
        <v>9</v>
      </c>
      <c r="I65" s="7">
        <v>17</v>
      </c>
      <c r="J65" s="7">
        <v>3</v>
      </c>
      <c r="K65" s="7">
        <v>-3</v>
      </c>
      <c r="L65" s="7">
        <v>-2</v>
      </c>
      <c r="M65" s="7">
        <v>19</v>
      </c>
      <c r="N65" s="7">
        <v>2</v>
      </c>
      <c r="O65" s="7">
        <v>-3</v>
      </c>
      <c r="P65" s="7">
        <v>-15</v>
      </c>
      <c r="Q65" s="7" t="s">
        <v>9</v>
      </c>
      <c r="R65" s="7" t="s">
        <v>9</v>
      </c>
      <c r="S65" s="7" t="s">
        <v>9</v>
      </c>
      <c r="T65" s="7" t="s">
        <v>9</v>
      </c>
      <c r="U65" s="7"/>
      <c r="V65" s="7" t="s">
        <v>9</v>
      </c>
      <c r="W65" s="7" t="s">
        <v>9</v>
      </c>
      <c r="X65" s="7" t="s">
        <v>9</v>
      </c>
      <c r="Y65" s="20">
        <f t="shared" si="3"/>
        <v>14</v>
      </c>
      <c r="Z65" s="2">
        <f t="shared" si="1"/>
        <v>9</v>
      </c>
      <c r="AA65" s="2">
        <f t="shared" si="4"/>
        <v>4</v>
      </c>
      <c r="AB65" s="2">
        <f t="shared" si="5"/>
        <v>0</v>
      </c>
      <c r="AC65" s="2">
        <f t="shared" si="6"/>
        <v>5</v>
      </c>
      <c r="AE65">
        <f t="shared" si="7"/>
        <v>9</v>
      </c>
      <c r="AF65">
        <f t="shared" si="8"/>
        <v>0</v>
      </c>
      <c r="AG65">
        <f t="shared" si="9"/>
        <v>0</v>
      </c>
      <c r="AH65">
        <f t="shared" si="10"/>
        <v>0</v>
      </c>
      <c r="AI65">
        <f t="shared" si="11"/>
        <v>9</v>
      </c>
      <c r="AJ65" t="str">
        <f t="shared" si="12"/>
        <v/>
      </c>
      <c r="AK65" t="s">
        <v>403</v>
      </c>
      <c r="AL65" s="43">
        <f t="shared" si="13"/>
        <v>0</v>
      </c>
      <c r="AM65" s="43">
        <f t="shared" si="14"/>
        <v>0</v>
      </c>
      <c r="AN65" s="43">
        <f t="shared" si="15"/>
        <v>0</v>
      </c>
      <c r="AO65" s="43">
        <f t="shared" si="16"/>
        <v>9</v>
      </c>
    </row>
    <row r="66" spans="1:63" x14ac:dyDescent="0.25">
      <c r="A66" t="s">
        <v>169</v>
      </c>
      <c r="B66" t="s">
        <v>189</v>
      </c>
      <c r="C66" s="13" t="str">
        <f t="shared" si="18"/>
        <v>Paul Young</v>
      </c>
      <c r="D66" s="7">
        <v>-32</v>
      </c>
      <c r="E66" s="7">
        <v>30</v>
      </c>
      <c r="F66" s="7">
        <v>-10</v>
      </c>
      <c r="G66" s="7">
        <v>-8</v>
      </c>
      <c r="H66" s="7" t="s">
        <v>9</v>
      </c>
      <c r="I66" s="7">
        <v>5</v>
      </c>
      <c r="J66" s="7">
        <v>9</v>
      </c>
      <c r="K66" s="7">
        <v>4</v>
      </c>
      <c r="L66" s="7">
        <v>-7</v>
      </c>
      <c r="M66" s="7">
        <v>11</v>
      </c>
      <c r="N66" s="7">
        <v>12</v>
      </c>
      <c r="O66" s="7">
        <v>13</v>
      </c>
      <c r="P66" s="7">
        <v>11</v>
      </c>
      <c r="Q66" s="7">
        <v>-18</v>
      </c>
      <c r="R66" s="7">
        <v>-9</v>
      </c>
      <c r="S66" s="7">
        <v>6</v>
      </c>
      <c r="T66" s="7">
        <v>2</v>
      </c>
      <c r="U66" s="7">
        <v>14</v>
      </c>
      <c r="V66" s="7" t="s">
        <v>9</v>
      </c>
      <c r="W66" s="7" t="s">
        <v>9</v>
      </c>
      <c r="X66" s="7" t="s">
        <v>9</v>
      </c>
      <c r="Y66" s="20">
        <f t="shared" si="3"/>
        <v>33</v>
      </c>
      <c r="Z66" s="2">
        <f t="shared" ref="Z66" si="19">SUM(AA66:AC66)</f>
        <v>17</v>
      </c>
      <c r="AA66" s="2">
        <f t="shared" si="4"/>
        <v>11</v>
      </c>
      <c r="AB66" s="2">
        <f t="shared" si="5"/>
        <v>0</v>
      </c>
      <c r="AC66" s="2">
        <f t="shared" si="6"/>
        <v>6</v>
      </c>
      <c r="AE66">
        <f t="shared" si="7"/>
        <v>9</v>
      </c>
      <c r="AF66">
        <f t="shared" si="8"/>
        <v>6</v>
      </c>
      <c r="AG66">
        <f t="shared" si="9"/>
        <v>0</v>
      </c>
      <c r="AH66">
        <f t="shared" si="10"/>
        <v>2</v>
      </c>
      <c r="AI66">
        <f t="shared" si="11"/>
        <v>17</v>
      </c>
      <c r="AJ66" t="str">
        <f t="shared" si="12"/>
        <v/>
      </c>
      <c r="AK66" t="s">
        <v>255</v>
      </c>
      <c r="AL66" s="43">
        <f t="shared" si="13"/>
        <v>0</v>
      </c>
      <c r="AM66" s="43">
        <f t="shared" si="14"/>
        <v>15</v>
      </c>
      <c r="AN66" s="43">
        <f t="shared" si="15"/>
        <v>2</v>
      </c>
      <c r="AO66" s="43">
        <f t="shared" si="16"/>
        <v>0</v>
      </c>
    </row>
    <row r="67" spans="1:63" x14ac:dyDescent="0.25">
      <c r="A67" t="s">
        <v>164</v>
      </c>
      <c r="B67" t="s">
        <v>411</v>
      </c>
      <c r="C67" s="24" t="str">
        <f t="shared" ref="C67:C72" si="20">A67&amp;" "&amp;B67</f>
        <v>Greg Arnfield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>
        <v>-18</v>
      </c>
      <c r="R67" s="25">
        <v>25</v>
      </c>
      <c r="S67" s="25">
        <v>21</v>
      </c>
      <c r="T67" s="25">
        <v>-7</v>
      </c>
      <c r="U67" s="25">
        <v>3</v>
      </c>
      <c r="V67" s="25" t="s">
        <v>9</v>
      </c>
      <c r="W67" s="25" t="s">
        <v>9</v>
      </c>
      <c r="X67" s="25" t="s">
        <v>9</v>
      </c>
      <c r="Y67" s="26">
        <f t="shared" ref="Y67" si="21">SUM(D67:X67)</f>
        <v>24</v>
      </c>
      <c r="Z67" s="27">
        <f t="shared" ref="Z67" si="22">SUM(AA67:AC67)</f>
        <v>5</v>
      </c>
      <c r="AA67" s="27">
        <f t="shared" ref="AA67" si="23">COUNTIF(D67:X67,"&gt;0")</f>
        <v>3</v>
      </c>
      <c r="AB67" s="27">
        <f t="shared" ref="AB67" si="24">COUNTIF(D67:X67,0)</f>
        <v>0</v>
      </c>
      <c r="AC67" s="27">
        <f t="shared" ref="AC67" si="25">COUNTIF(D67:X67,"&lt;0")</f>
        <v>2</v>
      </c>
      <c r="AE67">
        <f t="shared" si="7"/>
        <v>0</v>
      </c>
      <c r="AF67">
        <f t="shared" si="8"/>
        <v>0</v>
      </c>
      <c r="AG67">
        <f t="shared" si="9"/>
        <v>3</v>
      </c>
      <c r="AH67">
        <f t="shared" si="10"/>
        <v>2</v>
      </c>
      <c r="AI67">
        <f t="shared" ref="AI67:AI72" si="26">SUM(AE67:AH67)</f>
        <v>5</v>
      </c>
      <c r="AJ67" t="str">
        <f t="shared" ref="AJ67" si="27">IF(AI67=Z67,"","no")</f>
        <v/>
      </c>
      <c r="AK67" t="s">
        <v>413</v>
      </c>
      <c r="AL67" s="43">
        <f t="shared" ref="AL67:AL71" si="28">COUNTIF($A$76:$AZ$91,$AK67)+COUNTIF($BC$76:$BC$91,$AK67)+COUNTIF($BI$76:$BI$91,$AK67)</f>
        <v>0</v>
      </c>
      <c r="AM67" s="43">
        <f t="shared" ref="AM67:AM71" si="29">COUNTIF($A$92:$AZ$107,$AK67)</f>
        <v>0</v>
      </c>
      <c r="AN67" s="43">
        <f t="shared" ref="AN67:AN71" si="30">COUNTIF($A$108:$AZ$119,$AK67)</f>
        <v>0</v>
      </c>
      <c r="AO67" s="43">
        <f t="shared" ref="AO67:AO71" si="31">COUNTIF($A$120:$AZ$131,$AK67)</f>
        <v>5</v>
      </c>
    </row>
    <row r="68" spans="1:63" x14ac:dyDescent="0.25">
      <c r="A68" t="s">
        <v>104</v>
      </c>
      <c r="B68" t="s">
        <v>634</v>
      </c>
      <c r="C68" s="20" t="str">
        <f t="shared" si="20"/>
        <v>Ian Andrae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>
        <v>-12</v>
      </c>
      <c r="R68" s="7"/>
      <c r="S68" s="7"/>
      <c r="T68" s="7"/>
      <c r="U68" s="7"/>
      <c r="V68" s="7"/>
      <c r="W68" s="7"/>
      <c r="X68" s="7"/>
      <c r="Y68" s="26">
        <f t="shared" ref="Y68" si="32">SUM(D68:X68)</f>
        <v>-12</v>
      </c>
      <c r="Z68" s="27">
        <f t="shared" ref="Z68" si="33">SUM(AA68:AC68)</f>
        <v>1</v>
      </c>
      <c r="AA68" s="27">
        <f t="shared" ref="AA68" si="34">COUNTIF(D68:X68,"&gt;0")</f>
        <v>0</v>
      </c>
      <c r="AB68" s="27">
        <f t="shared" ref="AB68" si="35">COUNTIF(D68:X68,0)</f>
        <v>0</v>
      </c>
      <c r="AC68" s="27">
        <f t="shared" ref="AC68" si="36">COUNTIF(D68:X68,"&lt;0")</f>
        <v>1</v>
      </c>
      <c r="AE68">
        <f t="shared" si="7"/>
        <v>0</v>
      </c>
      <c r="AF68">
        <f t="shared" si="8"/>
        <v>1</v>
      </c>
      <c r="AG68">
        <f t="shared" si="9"/>
        <v>0</v>
      </c>
      <c r="AH68">
        <f t="shared" si="10"/>
        <v>0</v>
      </c>
      <c r="AI68">
        <f t="shared" si="26"/>
        <v>1</v>
      </c>
      <c r="AK68" t="s">
        <v>608</v>
      </c>
      <c r="AL68" s="43">
        <f t="shared" si="28"/>
        <v>0</v>
      </c>
      <c r="AM68" s="43">
        <f t="shared" si="29"/>
        <v>0</v>
      </c>
      <c r="AN68" s="43">
        <f t="shared" si="30"/>
        <v>0</v>
      </c>
      <c r="AO68" s="43">
        <f t="shared" si="31"/>
        <v>1</v>
      </c>
    </row>
    <row r="69" spans="1:63" x14ac:dyDescent="0.25">
      <c r="A69" t="s">
        <v>13</v>
      </c>
      <c r="B69" t="s">
        <v>551</v>
      </c>
      <c r="C69" s="13" t="str">
        <f t="shared" si="20"/>
        <v>Don Stevens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>
        <v>-18</v>
      </c>
      <c r="R69" s="7"/>
      <c r="S69" s="7"/>
      <c r="T69" s="7"/>
      <c r="U69" s="7"/>
      <c r="V69" s="7"/>
      <c r="W69" s="7"/>
      <c r="X69" s="7"/>
      <c r="Y69" s="13">
        <f t="shared" ref="Y69:Y70" si="37">SUM(D69:X69)</f>
        <v>-18</v>
      </c>
      <c r="Z69" s="27">
        <f t="shared" ref="Z69:Z70" si="38">SUM(AA69:AC69)</f>
        <v>1</v>
      </c>
      <c r="AA69" s="27">
        <f t="shared" ref="AA69:AA70" si="39">COUNTIF(D69:X69,"&gt;0")</f>
        <v>0</v>
      </c>
      <c r="AB69" s="27">
        <f t="shared" ref="AB69:AB70" si="40">COUNTIF(D69:X69,0)</f>
        <v>0</v>
      </c>
      <c r="AC69" s="27">
        <f t="shared" ref="AC69:AC70" si="41">COUNTIF(D69:X69,"&lt;0")</f>
        <v>1</v>
      </c>
      <c r="AE69">
        <f t="shared" si="7"/>
        <v>0</v>
      </c>
      <c r="AF69">
        <f t="shared" si="8"/>
        <v>0</v>
      </c>
      <c r="AG69">
        <f t="shared" si="9"/>
        <v>1</v>
      </c>
      <c r="AH69">
        <f t="shared" si="10"/>
        <v>0</v>
      </c>
      <c r="AI69">
        <f t="shared" si="26"/>
        <v>1</v>
      </c>
      <c r="AK69" t="s">
        <v>553</v>
      </c>
      <c r="AL69" s="43">
        <f t="shared" si="28"/>
        <v>0</v>
      </c>
      <c r="AM69" s="43">
        <f t="shared" si="29"/>
        <v>0</v>
      </c>
      <c r="AN69" s="43">
        <f t="shared" si="30"/>
        <v>0</v>
      </c>
      <c r="AO69" s="43">
        <f t="shared" si="31"/>
        <v>1</v>
      </c>
    </row>
    <row r="70" spans="1:63" x14ac:dyDescent="0.25">
      <c r="A70" t="s">
        <v>543</v>
      </c>
      <c r="B70" t="s">
        <v>544</v>
      </c>
      <c r="C70" s="24" t="str">
        <f t="shared" si="20"/>
        <v>Dante Nou</v>
      </c>
      <c r="D70" s="25" t="s">
        <v>9</v>
      </c>
      <c r="E70" s="25" t="s">
        <v>9</v>
      </c>
      <c r="F70" s="25" t="s">
        <v>9</v>
      </c>
      <c r="G70" s="25" t="s">
        <v>9</v>
      </c>
      <c r="H70" s="25" t="s">
        <v>9</v>
      </c>
      <c r="I70" s="25" t="s">
        <v>9</v>
      </c>
      <c r="J70" s="25" t="s">
        <v>9</v>
      </c>
      <c r="K70" s="25">
        <v>1</v>
      </c>
      <c r="L70" s="25" t="s">
        <v>9</v>
      </c>
      <c r="M70" s="25" t="s">
        <v>9</v>
      </c>
      <c r="N70" s="25" t="s">
        <v>9</v>
      </c>
      <c r="O70" s="25" t="s">
        <v>9</v>
      </c>
      <c r="P70" s="25">
        <v>-15</v>
      </c>
      <c r="Q70" s="25" t="s">
        <v>9</v>
      </c>
      <c r="R70" s="25" t="s">
        <v>9</v>
      </c>
      <c r="S70" s="25" t="s">
        <v>9</v>
      </c>
      <c r="T70" s="25" t="s">
        <v>9</v>
      </c>
      <c r="U70" s="25">
        <v>12</v>
      </c>
      <c r="V70" s="25"/>
      <c r="W70" s="25"/>
      <c r="X70" s="25"/>
      <c r="Y70" s="24">
        <f t="shared" si="37"/>
        <v>-2</v>
      </c>
      <c r="Z70" s="27">
        <f t="shared" si="38"/>
        <v>3</v>
      </c>
      <c r="AA70" s="27">
        <f t="shared" si="39"/>
        <v>2</v>
      </c>
      <c r="AB70" s="27">
        <f t="shared" si="40"/>
        <v>0</v>
      </c>
      <c r="AC70" s="27">
        <f t="shared" si="41"/>
        <v>1</v>
      </c>
      <c r="AE70">
        <f t="shared" si="7"/>
        <v>2</v>
      </c>
      <c r="AF70">
        <f t="shared" si="8"/>
        <v>1</v>
      </c>
      <c r="AG70">
        <f t="shared" si="9"/>
        <v>0</v>
      </c>
      <c r="AH70">
        <f t="shared" si="10"/>
        <v>0</v>
      </c>
      <c r="AI70">
        <f t="shared" si="26"/>
        <v>3</v>
      </c>
      <c r="AK70" t="s">
        <v>501</v>
      </c>
      <c r="AL70" s="43">
        <f t="shared" si="28"/>
        <v>0</v>
      </c>
      <c r="AM70" s="43">
        <f t="shared" si="29"/>
        <v>0</v>
      </c>
      <c r="AN70" s="43">
        <f t="shared" si="30"/>
        <v>0</v>
      </c>
      <c r="AO70" s="43">
        <f t="shared" si="31"/>
        <v>3</v>
      </c>
    </row>
    <row r="71" spans="1:63" x14ac:dyDescent="0.25">
      <c r="A71" t="s">
        <v>662</v>
      </c>
      <c r="B71" t="s">
        <v>681</v>
      </c>
      <c r="C71" s="13" t="str">
        <f t="shared" si="20"/>
        <v>Reg Grantham</v>
      </c>
      <c r="D71" s="7" t="s">
        <v>9</v>
      </c>
      <c r="E71" s="7" t="s">
        <v>9</v>
      </c>
      <c r="F71" s="7" t="s">
        <v>9</v>
      </c>
      <c r="G71" s="7" t="s">
        <v>9</v>
      </c>
      <c r="H71" s="7" t="s">
        <v>9</v>
      </c>
      <c r="I71" s="7" t="s">
        <v>9</v>
      </c>
      <c r="J71" s="7" t="s">
        <v>9</v>
      </c>
      <c r="K71" s="7" t="s">
        <v>9</v>
      </c>
      <c r="L71" s="7" t="s">
        <v>9</v>
      </c>
      <c r="M71" s="7" t="s">
        <v>9</v>
      </c>
      <c r="N71" s="7" t="s">
        <v>9</v>
      </c>
      <c r="O71" s="7" t="s">
        <v>9</v>
      </c>
      <c r="P71" s="7" t="s">
        <v>9</v>
      </c>
      <c r="Q71" s="7" t="s">
        <v>9</v>
      </c>
      <c r="R71" s="7" t="s">
        <v>9</v>
      </c>
      <c r="S71" s="7" t="s">
        <v>9</v>
      </c>
      <c r="T71" s="7" t="s">
        <v>9</v>
      </c>
      <c r="U71" s="7">
        <v>3</v>
      </c>
      <c r="V71" s="7" t="s">
        <v>9</v>
      </c>
      <c r="W71" s="7" t="s">
        <v>9</v>
      </c>
      <c r="X71" s="7" t="s">
        <v>9</v>
      </c>
      <c r="Y71" s="13">
        <f t="shared" ref="Y71" si="42">SUM(D71:X71)</f>
        <v>3</v>
      </c>
      <c r="Z71" s="2">
        <f t="shared" ref="Z71" si="43">SUM(AA71:AC71)</f>
        <v>1</v>
      </c>
      <c r="AA71" s="2">
        <f t="shared" ref="AA71" si="44">COUNTIF(D71:X71,"&gt;0")</f>
        <v>1</v>
      </c>
      <c r="AB71" s="2">
        <f t="shared" ref="AB71" si="45">COUNTIF(D71:X71,0)</f>
        <v>0</v>
      </c>
      <c r="AC71" s="2">
        <f t="shared" ref="AC71" si="46">COUNTIF(D71:X71,"&lt;0")</f>
        <v>0</v>
      </c>
      <c r="AE71">
        <f t="shared" si="7"/>
        <v>0</v>
      </c>
      <c r="AF71">
        <f t="shared" si="8"/>
        <v>1</v>
      </c>
      <c r="AG71">
        <f t="shared" si="9"/>
        <v>0</v>
      </c>
      <c r="AH71">
        <f t="shared" si="10"/>
        <v>0</v>
      </c>
      <c r="AI71">
        <f t="shared" si="26"/>
        <v>1</v>
      </c>
      <c r="AK71" t="s">
        <v>701</v>
      </c>
      <c r="AL71" s="43">
        <f t="shared" si="28"/>
        <v>0</v>
      </c>
      <c r="AM71" s="43">
        <f t="shared" si="29"/>
        <v>0</v>
      </c>
      <c r="AN71" s="43">
        <f t="shared" si="30"/>
        <v>0</v>
      </c>
      <c r="AO71" s="43">
        <f t="shared" si="31"/>
        <v>1</v>
      </c>
    </row>
    <row r="72" spans="1:63" x14ac:dyDescent="0.25">
      <c r="C72" s="13" t="str">
        <f t="shared" si="20"/>
        <v xml:space="preserve"> 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 t="s">
        <v>9</v>
      </c>
      <c r="S72" s="7" t="s">
        <v>9</v>
      </c>
      <c r="T72" s="7" t="s">
        <v>9</v>
      </c>
      <c r="U72" s="7" t="s">
        <v>9</v>
      </c>
      <c r="V72" s="7" t="s">
        <v>9</v>
      </c>
      <c r="W72" s="7" t="s">
        <v>9</v>
      </c>
      <c r="X72" s="7" t="s">
        <v>9</v>
      </c>
      <c r="Y72" s="13">
        <f t="shared" ref="Y72" si="47">SUM(D72:X72)</f>
        <v>0</v>
      </c>
      <c r="Z72" s="2">
        <f t="shared" ref="Z72" si="48">SUM(AA72:AC72)</f>
        <v>0</v>
      </c>
      <c r="AA72" s="2">
        <f t="shared" ref="AA72" si="49">COUNTIF(D72:X72,"&gt;0")</f>
        <v>0</v>
      </c>
      <c r="AB72" s="2">
        <f t="shared" ref="AB72" si="50">COUNTIF(D72:X72,0)</f>
        <v>0</v>
      </c>
      <c r="AC72" s="2">
        <f t="shared" ref="AC72" si="51">COUNTIF(D72:X72,"&lt;0")</f>
        <v>0</v>
      </c>
      <c r="AE72">
        <f t="shared" si="7"/>
        <v>0</v>
      </c>
      <c r="AF72">
        <f t="shared" si="8"/>
        <v>0</v>
      </c>
      <c r="AG72">
        <f t="shared" si="9"/>
        <v>0</v>
      </c>
      <c r="AH72">
        <f t="shared" si="10"/>
        <v>0</v>
      </c>
      <c r="AI72">
        <f t="shared" si="26"/>
        <v>0</v>
      </c>
    </row>
    <row r="76" spans="1:63" x14ac:dyDescent="0.25">
      <c r="A76" t="s">
        <v>236</v>
      </c>
      <c r="B76">
        <v>1</v>
      </c>
      <c r="C76">
        <v>1</v>
      </c>
      <c r="D76" t="s">
        <v>236</v>
      </c>
      <c r="E76" s="4">
        <v>20</v>
      </c>
      <c r="F76">
        <v>1</v>
      </c>
      <c r="G76" s="21" t="s">
        <v>236</v>
      </c>
      <c r="H76" s="21">
        <v>11</v>
      </c>
      <c r="I76" s="21">
        <v>1</v>
      </c>
      <c r="J76" s="21" t="s">
        <v>236</v>
      </c>
      <c r="K76" s="21">
        <v>9</v>
      </c>
      <c r="L76" s="21">
        <v>1</v>
      </c>
      <c r="M76" s="21" t="s">
        <v>236</v>
      </c>
      <c r="N76" s="21">
        <v>8</v>
      </c>
      <c r="O76" s="21">
        <v>1</v>
      </c>
      <c r="P76" s="21" t="s">
        <v>236</v>
      </c>
      <c r="Q76" s="21">
        <v>-3</v>
      </c>
      <c r="R76" s="21">
        <v>1</v>
      </c>
      <c r="S76" s="21" t="s">
        <v>236</v>
      </c>
      <c r="T76" s="21">
        <v>4</v>
      </c>
      <c r="U76" s="21">
        <v>1</v>
      </c>
      <c r="V76" s="21" t="s">
        <v>236</v>
      </c>
      <c r="W76" s="21">
        <v>-3</v>
      </c>
      <c r="X76" s="21">
        <v>1</v>
      </c>
      <c r="Y76" s="21" t="s">
        <v>236</v>
      </c>
      <c r="Z76" s="21">
        <v>28</v>
      </c>
      <c r="AA76" s="21">
        <v>1</v>
      </c>
      <c r="AB76" s="21" t="s">
        <v>236</v>
      </c>
      <c r="AC76" s="21">
        <v>26</v>
      </c>
      <c r="AD76" s="21">
        <v>1</v>
      </c>
      <c r="AE76" s="21" t="s">
        <v>236</v>
      </c>
      <c r="AF76" s="21">
        <v>12</v>
      </c>
      <c r="AG76" s="21">
        <v>1</v>
      </c>
      <c r="AH76" t="s">
        <v>236</v>
      </c>
      <c r="AI76">
        <v>-6</v>
      </c>
      <c r="AJ76" s="21">
        <v>1</v>
      </c>
      <c r="AK76" s="21" t="s">
        <v>88</v>
      </c>
      <c r="AL76" s="21">
        <v>-3</v>
      </c>
      <c r="AM76" s="21">
        <v>1</v>
      </c>
      <c r="AN76" s="21" t="s">
        <v>236</v>
      </c>
      <c r="AO76" s="21">
        <v>14</v>
      </c>
      <c r="AP76" s="21">
        <v>1</v>
      </c>
      <c r="AQ76" t="s">
        <v>236</v>
      </c>
      <c r="AR76">
        <v>20</v>
      </c>
      <c r="AS76" s="21">
        <v>1</v>
      </c>
      <c r="AT76" s="21" t="s">
        <v>236</v>
      </c>
      <c r="AU76" s="21">
        <v>14</v>
      </c>
      <c r="AV76" s="21">
        <v>1</v>
      </c>
      <c r="AW76" t="s">
        <v>236</v>
      </c>
      <c r="AX76">
        <v>10</v>
      </c>
      <c r="AY76" s="21">
        <v>1</v>
      </c>
      <c r="AZ76" s="21" t="s">
        <v>236</v>
      </c>
      <c r="BA76" s="21">
        <v>8</v>
      </c>
      <c r="BB76" s="21">
        <v>1</v>
      </c>
      <c r="BC76" s="21" t="s">
        <v>236</v>
      </c>
      <c r="BD76" s="21">
        <v>3</v>
      </c>
      <c r="BE76" s="21">
        <v>1</v>
      </c>
      <c r="BF76" s="21">
        <v>0</v>
      </c>
      <c r="BG76" s="21">
        <v>0</v>
      </c>
      <c r="BH76" s="21">
        <v>1</v>
      </c>
      <c r="BI76" t="s">
        <v>236</v>
      </c>
      <c r="BJ76">
        <v>11</v>
      </c>
      <c r="BK76" s="21">
        <v>1</v>
      </c>
    </row>
    <row r="77" spans="1:63" x14ac:dyDescent="0.25">
      <c r="A77" t="s">
        <v>148</v>
      </c>
      <c r="B77">
        <v>1</v>
      </c>
      <c r="C77">
        <v>2</v>
      </c>
      <c r="D77" t="s">
        <v>148</v>
      </c>
      <c r="E77" s="4">
        <v>20</v>
      </c>
      <c r="F77">
        <v>2</v>
      </c>
      <c r="G77" s="21" t="s">
        <v>148</v>
      </c>
      <c r="H77" s="21">
        <v>11</v>
      </c>
      <c r="I77" s="21">
        <v>2</v>
      </c>
      <c r="J77" s="21" t="s">
        <v>148</v>
      </c>
      <c r="K77" s="21">
        <v>9</v>
      </c>
      <c r="L77" s="21">
        <v>2</v>
      </c>
      <c r="M77" s="21" t="s">
        <v>148</v>
      </c>
      <c r="N77" s="21">
        <v>8</v>
      </c>
      <c r="O77" s="21">
        <v>2</v>
      </c>
      <c r="P77" s="21" t="s">
        <v>148</v>
      </c>
      <c r="Q77" s="21">
        <v>-3</v>
      </c>
      <c r="R77" s="21">
        <v>2</v>
      </c>
      <c r="S77" s="21" t="s">
        <v>148</v>
      </c>
      <c r="T77" s="21">
        <v>4</v>
      </c>
      <c r="U77" s="21">
        <v>2</v>
      </c>
      <c r="V77" s="21" t="s">
        <v>148</v>
      </c>
      <c r="W77" s="21">
        <v>-3</v>
      </c>
      <c r="X77" s="21">
        <v>2</v>
      </c>
      <c r="Y77" s="21" t="s">
        <v>148</v>
      </c>
      <c r="Z77" s="21">
        <v>28</v>
      </c>
      <c r="AA77" s="21">
        <v>2</v>
      </c>
      <c r="AB77" s="21" t="s">
        <v>148</v>
      </c>
      <c r="AC77" s="21">
        <v>26</v>
      </c>
      <c r="AD77" s="21">
        <v>2</v>
      </c>
      <c r="AE77" s="21" t="s">
        <v>148</v>
      </c>
      <c r="AF77" s="21">
        <v>12</v>
      </c>
      <c r="AG77" s="21">
        <v>2</v>
      </c>
      <c r="AH77" t="s">
        <v>148</v>
      </c>
      <c r="AI77">
        <v>-6</v>
      </c>
      <c r="AJ77" s="21">
        <v>2</v>
      </c>
      <c r="AK77" s="21" t="s">
        <v>148</v>
      </c>
      <c r="AL77" s="21">
        <v>-3</v>
      </c>
      <c r="AM77" s="21">
        <v>2</v>
      </c>
      <c r="AN77" s="21" t="s">
        <v>148</v>
      </c>
      <c r="AO77" s="21">
        <v>14</v>
      </c>
      <c r="AP77" s="21">
        <v>2</v>
      </c>
      <c r="AQ77" t="s">
        <v>148</v>
      </c>
      <c r="AR77">
        <v>20</v>
      </c>
      <c r="AS77" s="21">
        <v>2</v>
      </c>
      <c r="AT77" s="21" t="s">
        <v>148</v>
      </c>
      <c r="AU77" s="21">
        <v>14</v>
      </c>
      <c r="AV77" s="21">
        <v>2</v>
      </c>
      <c r="AW77" t="s">
        <v>148</v>
      </c>
      <c r="AX77">
        <v>10</v>
      </c>
      <c r="AY77" s="21">
        <v>2</v>
      </c>
      <c r="AZ77" s="21" t="s">
        <v>148</v>
      </c>
      <c r="BA77" s="21">
        <v>8</v>
      </c>
      <c r="BB77" s="21">
        <v>2</v>
      </c>
      <c r="BC77" s="21" t="s">
        <v>148</v>
      </c>
      <c r="BD77" s="21">
        <v>3</v>
      </c>
      <c r="BE77" s="21">
        <v>2</v>
      </c>
      <c r="BF77" s="21">
        <v>0</v>
      </c>
      <c r="BG77" s="21">
        <v>0</v>
      </c>
      <c r="BH77" s="21">
        <v>2</v>
      </c>
      <c r="BI77" t="s">
        <v>148</v>
      </c>
      <c r="BJ77">
        <v>11</v>
      </c>
      <c r="BK77" s="21">
        <v>2</v>
      </c>
    </row>
    <row r="78" spans="1:63" x14ac:dyDescent="0.25">
      <c r="A78" t="s">
        <v>136</v>
      </c>
      <c r="B78">
        <v>1</v>
      </c>
      <c r="C78">
        <v>3</v>
      </c>
      <c r="D78" t="s">
        <v>136</v>
      </c>
      <c r="E78" s="4">
        <v>20</v>
      </c>
      <c r="F78">
        <v>3</v>
      </c>
      <c r="G78" s="21" t="s">
        <v>136</v>
      </c>
      <c r="H78" s="21">
        <v>11</v>
      </c>
      <c r="I78" s="21">
        <v>3</v>
      </c>
      <c r="J78" s="21" t="s">
        <v>136</v>
      </c>
      <c r="K78" s="21">
        <v>9</v>
      </c>
      <c r="L78" s="21">
        <v>3</v>
      </c>
      <c r="M78" s="21" t="s">
        <v>391</v>
      </c>
      <c r="N78" s="21">
        <v>8</v>
      </c>
      <c r="O78" s="21">
        <v>3</v>
      </c>
      <c r="P78" s="21" t="s">
        <v>391</v>
      </c>
      <c r="Q78" s="21">
        <v>-3</v>
      </c>
      <c r="R78" s="21">
        <v>3</v>
      </c>
      <c r="S78" s="21" t="s">
        <v>391</v>
      </c>
      <c r="T78" s="21">
        <v>4</v>
      </c>
      <c r="U78" s="21">
        <v>3</v>
      </c>
      <c r="V78" s="21" t="s">
        <v>136</v>
      </c>
      <c r="W78" s="21">
        <v>-3</v>
      </c>
      <c r="X78" s="21">
        <v>3</v>
      </c>
      <c r="Y78" s="21" t="s">
        <v>136</v>
      </c>
      <c r="Z78" s="21">
        <v>28</v>
      </c>
      <c r="AA78" s="21">
        <v>3</v>
      </c>
      <c r="AB78" s="21" t="s">
        <v>136</v>
      </c>
      <c r="AC78" s="21">
        <v>26</v>
      </c>
      <c r="AD78" s="21">
        <v>3</v>
      </c>
      <c r="AE78" s="21" t="s">
        <v>136</v>
      </c>
      <c r="AF78" s="21">
        <v>12</v>
      </c>
      <c r="AG78" s="21">
        <v>3</v>
      </c>
      <c r="AH78" t="s">
        <v>136</v>
      </c>
      <c r="AI78">
        <v>-6</v>
      </c>
      <c r="AJ78" s="21">
        <v>3</v>
      </c>
      <c r="AK78" s="21" t="s">
        <v>136</v>
      </c>
      <c r="AL78" s="21">
        <v>-3</v>
      </c>
      <c r="AM78" s="21">
        <v>3</v>
      </c>
      <c r="AN78" s="21" t="s">
        <v>136</v>
      </c>
      <c r="AO78" s="21">
        <v>14</v>
      </c>
      <c r="AP78" s="21">
        <v>3</v>
      </c>
      <c r="AQ78" t="s">
        <v>136</v>
      </c>
      <c r="AR78">
        <v>20</v>
      </c>
      <c r="AS78" s="21">
        <v>3</v>
      </c>
      <c r="AT78" s="21" t="s">
        <v>136</v>
      </c>
      <c r="AU78" s="21">
        <v>14</v>
      </c>
      <c r="AV78" s="21">
        <v>3</v>
      </c>
      <c r="AW78" t="s">
        <v>136</v>
      </c>
      <c r="AX78">
        <v>10</v>
      </c>
      <c r="AY78" s="21">
        <v>3</v>
      </c>
      <c r="AZ78" s="21" t="s">
        <v>136</v>
      </c>
      <c r="BA78" s="21">
        <v>8</v>
      </c>
      <c r="BB78" s="21">
        <v>3</v>
      </c>
      <c r="BC78" s="21" t="s">
        <v>136</v>
      </c>
      <c r="BD78" s="21">
        <v>3</v>
      </c>
      <c r="BE78" s="21">
        <v>3</v>
      </c>
      <c r="BF78" s="21">
        <v>0</v>
      </c>
      <c r="BG78" s="21">
        <v>0</v>
      </c>
      <c r="BH78" s="21">
        <v>3</v>
      </c>
      <c r="BI78" t="s">
        <v>136</v>
      </c>
      <c r="BJ78">
        <v>11</v>
      </c>
      <c r="BK78" s="21">
        <v>3</v>
      </c>
    </row>
    <row r="79" spans="1:63" x14ac:dyDescent="0.25">
      <c r="A79" t="s">
        <v>137</v>
      </c>
      <c r="B79">
        <v>1</v>
      </c>
      <c r="C79">
        <v>4</v>
      </c>
      <c r="D79" t="s">
        <v>137</v>
      </c>
      <c r="E79" s="4">
        <v>20</v>
      </c>
      <c r="F79">
        <v>4</v>
      </c>
      <c r="G79" s="21" t="s">
        <v>137</v>
      </c>
      <c r="H79" s="21">
        <v>11</v>
      </c>
      <c r="I79" s="21">
        <v>4</v>
      </c>
      <c r="J79" s="21" t="s">
        <v>137</v>
      </c>
      <c r="K79" s="21">
        <v>9</v>
      </c>
      <c r="L79" s="21">
        <v>4</v>
      </c>
      <c r="M79" s="21" t="s">
        <v>137</v>
      </c>
      <c r="N79" s="21">
        <v>8</v>
      </c>
      <c r="O79" s="21">
        <v>4</v>
      </c>
      <c r="P79" s="21" t="s">
        <v>137</v>
      </c>
      <c r="Q79" s="21">
        <v>-3</v>
      </c>
      <c r="R79" s="21">
        <v>4</v>
      </c>
      <c r="S79" s="21" t="s">
        <v>137</v>
      </c>
      <c r="T79" s="21">
        <v>4</v>
      </c>
      <c r="U79" s="21">
        <v>4</v>
      </c>
      <c r="V79" s="21" t="s">
        <v>137</v>
      </c>
      <c r="W79" s="21">
        <v>-3</v>
      </c>
      <c r="X79" s="21">
        <v>4</v>
      </c>
      <c r="Y79" s="21" t="s">
        <v>137</v>
      </c>
      <c r="Z79" s="21">
        <v>28</v>
      </c>
      <c r="AA79" s="21">
        <v>4</v>
      </c>
      <c r="AB79" s="21" t="s">
        <v>137</v>
      </c>
      <c r="AC79" s="21">
        <v>26</v>
      </c>
      <c r="AD79" s="21">
        <v>4</v>
      </c>
      <c r="AE79" s="21" t="s">
        <v>137</v>
      </c>
      <c r="AF79" s="21">
        <v>12</v>
      </c>
      <c r="AG79" s="21">
        <v>4</v>
      </c>
      <c r="AH79" t="s">
        <v>137</v>
      </c>
      <c r="AI79">
        <v>-6</v>
      </c>
      <c r="AJ79" s="21">
        <v>4</v>
      </c>
      <c r="AK79" s="21" t="s">
        <v>137</v>
      </c>
      <c r="AL79" s="21">
        <v>-3</v>
      </c>
      <c r="AM79" s="21">
        <v>4</v>
      </c>
      <c r="AN79" s="21" t="s">
        <v>137</v>
      </c>
      <c r="AO79" s="21">
        <v>14</v>
      </c>
      <c r="AP79" s="21">
        <v>4</v>
      </c>
      <c r="AQ79" t="s">
        <v>137</v>
      </c>
      <c r="AR79">
        <v>20</v>
      </c>
      <c r="AS79" s="21">
        <v>4</v>
      </c>
      <c r="AT79" s="21" t="s">
        <v>137</v>
      </c>
      <c r="AU79" s="21">
        <v>14</v>
      </c>
      <c r="AV79" s="21">
        <v>4</v>
      </c>
      <c r="AW79" t="s">
        <v>137</v>
      </c>
      <c r="AX79">
        <v>10</v>
      </c>
      <c r="AY79" s="21">
        <v>4</v>
      </c>
      <c r="AZ79" s="21" t="s">
        <v>137</v>
      </c>
      <c r="BA79" s="21">
        <v>8</v>
      </c>
      <c r="BB79" s="21">
        <v>4</v>
      </c>
      <c r="BC79" s="21" t="s">
        <v>137</v>
      </c>
      <c r="BD79" s="21">
        <v>3</v>
      </c>
      <c r="BE79" s="21">
        <v>4</v>
      </c>
      <c r="BF79" s="21">
        <v>0</v>
      </c>
      <c r="BG79" s="21">
        <v>0</v>
      </c>
      <c r="BH79" s="21">
        <v>4</v>
      </c>
      <c r="BI79" t="s">
        <v>137</v>
      </c>
      <c r="BJ79">
        <v>11</v>
      </c>
      <c r="BK79" s="21">
        <v>4</v>
      </c>
    </row>
    <row r="80" spans="1:63" x14ac:dyDescent="0.25">
      <c r="A80" t="s">
        <v>399</v>
      </c>
      <c r="B80">
        <v>1</v>
      </c>
      <c r="C80">
        <v>1</v>
      </c>
      <c r="D80" t="s">
        <v>399</v>
      </c>
      <c r="E80" s="4">
        <v>13</v>
      </c>
      <c r="F80">
        <v>1</v>
      </c>
      <c r="G80" s="21" t="s">
        <v>399</v>
      </c>
      <c r="H80" s="21">
        <v>7</v>
      </c>
      <c r="I80" s="21">
        <v>1</v>
      </c>
      <c r="J80" s="21" t="s">
        <v>399</v>
      </c>
      <c r="K80" s="21">
        <v>6</v>
      </c>
      <c r="L80" s="21">
        <v>1</v>
      </c>
      <c r="M80" s="21" t="s">
        <v>399</v>
      </c>
      <c r="N80" s="21">
        <v>9</v>
      </c>
      <c r="O80" s="21">
        <v>1</v>
      </c>
      <c r="P80" s="21" t="s">
        <v>399</v>
      </c>
      <c r="Q80" s="21">
        <v>-6</v>
      </c>
      <c r="R80" s="21">
        <v>1</v>
      </c>
      <c r="S80" s="21" t="s">
        <v>399</v>
      </c>
      <c r="T80" s="21">
        <v>11</v>
      </c>
      <c r="U80" s="21">
        <v>1</v>
      </c>
      <c r="V80" s="21" t="s">
        <v>399</v>
      </c>
      <c r="W80" s="21">
        <v>-25</v>
      </c>
      <c r="X80" s="21">
        <v>1</v>
      </c>
      <c r="Y80" s="21" t="s">
        <v>399</v>
      </c>
      <c r="Z80" s="21">
        <v>2</v>
      </c>
      <c r="AA80" s="21">
        <v>1</v>
      </c>
      <c r="AB80" s="21" t="s">
        <v>399</v>
      </c>
      <c r="AC80" s="21">
        <v>2</v>
      </c>
      <c r="AD80" s="21">
        <v>1</v>
      </c>
      <c r="AE80" s="21" t="s">
        <v>399</v>
      </c>
      <c r="AF80" s="21">
        <v>8</v>
      </c>
      <c r="AG80" s="21">
        <v>1</v>
      </c>
      <c r="AH80" t="s">
        <v>399</v>
      </c>
      <c r="AI80">
        <v>-1</v>
      </c>
      <c r="AJ80" s="21">
        <v>1</v>
      </c>
      <c r="AK80" s="21" t="s">
        <v>399</v>
      </c>
      <c r="AL80" s="21">
        <v>-15</v>
      </c>
      <c r="AM80" s="21">
        <v>1</v>
      </c>
      <c r="AN80" s="21" t="s">
        <v>399</v>
      </c>
      <c r="AO80" s="21">
        <v>-7</v>
      </c>
      <c r="AP80" s="21">
        <v>1</v>
      </c>
      <c r="AQ80" t="s">
        <v>399</v>
      </c>
      <c r="AR80">
        <v>12</v>
      </c>
      <c r="AS80" s="21">
        <v>1</v>
      </c>
      <c r="AT80" s="21" t="s">
        <v>399</v>
      </c>
      <c r="AU80" s="21">
        <v>12</v>
      </c>
      <c r="AV80" s="21">
        <v>1</v>
      </c>
      <c r="AW80" t="s">
        <v>399</v>
      </c>
      <c r="AX80">
        <v>-5</v>
      </c>
      <c r="AY80" s="21">
        <v>1</v>
      </c>
      <c r="AZ80" s="21" t="s">
        <v>399</v>
      </c>
      <c r="BA80" s="21">
        <v>8</v>
      </c>
      <c r="BB80" s="21">
        <v>1</v>
      </c>
      <c r="BC80" s="21" t="s">
        <v>399</v>
      </c>
      <c r="BD80" s="21">
        <v>8</v>
      </c>
      <c r="BE80" s="21">
        <v>1</v>
      </c>
      <c r="BF80" s="21">
        <v>0</v>
      </c>
      <c r="BG80" s="21">
        <v>0</v>
      </c>
      <c r="BH80" s="21">
        <v>1</v>
      </c>
      <c r="BI80" t="s">
        <v>399</v>
      </c>
      <c r="BJ80">
        <v>2</v>
      </c>
      <c r="BK80" s="21">
        <v>1</v>
      </c>
    </row>
    <row r="81" spans="1:63" x14ac:dyDescent="0.25">
      <c r="A81" t="s">
        <v>112</v>
      </c>
      <c r="B81">
        <v>1</v>
      </c>
      <c r="C81">
        <v>2</v>
      </c>
      <c r="D81" t="s">
        <v>112</v>
      </c>
      <c r="E81" s="4">
        <v>13</v>
      </c>
      <c r="F81">
        <v>2</v>
      </c>
      <c r="G81" s="21" t="s">
        <v>112</v>
      </c>
      <c r="H81" s="21">
        <v>7</v>
      </c>
      <c r="I81" s="21">
        <v>2</v>
      </c>
      <c r="J81" s="21" t="s">
        <v>112</v>
      </c>
      <c r="K81" s="21">
        <v>6</v>
      </c>
      <c r="L81" s="21">
        <v>2</v>
      </c>
      <c r="M81" s="21" t="s">
        <v>112</v>
      </c>
      <c r="N81" s="21">
        <v>9</v>
      </c>
      <c r="O81" s="21">
        <v>2</v>
      </c>
      <c r="P81" s="21" t="s">
        <v>112</v>
      </c>
      <c r="Q81" s="21">
        <v>-6</v>
      </c>
      <c r="R81" s="21">
        <v>2</v>
      </c>
      <c r="S81" s="21" t="s">
        <v>112</v>
      </c>
      <c r="T81" s="21">
        <v>11</v>
      </c>
      <c r="U81" s="21">
        <v>2</v>
      </c>
      <c r="V81" s="21" t="s">
        <v>112</v>
      </c>
      <c r="W81" s="21">
        <v>-25</v>
      </c>
      <c r="X81" s="21">
        <v>2</v>
      </c>
      <c r="Y81" s="21" t="s">
        <v>112</v>
      </c>
      <c r="Z81" s="21">
        <v>2</v>
      </c>
      <c r="AA81" s="21">
        <v>2</v>
      </c>
      <c r="AB81" s="21" t="s">
        <v>103</v>
      </c>
      <c r="AC81" s="21">
        <v>2</v>
      </c>
      <c r="AD81" s="21">
        <v>2</v>
      </c>
      <c r="AE81" s="21" t="s">
        <v>103</v>
      </c>
      <c r="AF81" s="21">
        <v>8</v>
      </c>
      <c r="AG81" s="21">
        <v>2</v>
      </c>
      <c r="AH81" t="s">
        <v>103</v>
      </c>
      <c r="AI81">
        <v>-1</v>
      </c>
      <c r="AJ81" s="21">
        <v>2</v>
      </c>
      <c r="AK81" s="21" t="s">
        <v>103</v>
      </c>
      <c r="AL81" s="21">
        <v>-15</v>
      </c>
      <c r="AM81" s="21">
        <v>2</v>
      </c>
      <c r="AN81" s="21" t="s">
        <v>103</v>
      </c>
      <c r="AO81" s="21">
        <v>-7</v>
      </c>
      <c r="AP81" s="21">
        <v>2</v>
      </c>
      <c r="AQ81" t="s">
        <v>79</v>
      </c>
      <c r="AR81">
        <v>12</v>
      </c>
      <c r="AS81" s="21">
        <v>2</v>
      </c>
      <c r="AT81" s="21" t="s">
        <v>79</v>
      </c>
      <c r="AU81" s="21">
        <v>12</v>
      </c>
      <c r="AV81" s="21">
        <v>2</v>
      </c>
      <c r="AW81" t="s">
        <v>79</v>
      </c>
      <c r="AX81">
        <v>-5</v>
      </c>
      <c r="AY81" s="21">
        <v>2</v>
      </c>
      <c r="AZ81" s="21" t="s">
        <v>79</v>
      </c>
      <c r="BA81" s="21">
        <v>8</v>
      </c>
      <c r="BB81" s="21">
        <v>2</v>
      </c>
      <c r="BC81" s="21" t="s">
        <v>79</v>
      </c>
      <c r="BD81" s="21">
        <v>8</v>
      </c>
      <c r="BE81" s="21">
        <v>2</v>
      </c>
      <c r="BF81" s="21">
        <v>0</v>
      </c>
      <c r="BG81" s="21">
        <v>0</v>
      </c>
      <c r="BH81" s="21">
        <v>2</v>
      </c>
      <c r="BI81" t="s">
        <v>79</v>
      </c>
      <c r="BJ81">
        <v>2</v>
      </c>
      <c r="BK81" s="21">
        <v>2</v>
      </c>
    </row>
    <row r="82" spans="1:63" x14ac:dyDescent="0.25">
      <c r="A82" t="s">
        <v>391</v>
      </c>
      <c r="B82">
        <v>1</v>
      </c>
      <c r="C82">
        <v>3</v>
      </c>
      <c r="D82" t="s">
        <v>79</v>
      </c>
      <c r="E82" s="4">
        <v>13</v>
      </c>
      <c r="F82">
        <v>3</v>
      </c>
      <c r="G82" s="21" t="s">
        <v>79</v>
      </c>
      <c r="H82" s="21">
        <v>7</v>
      </c>
      <c r="I82" s="21">
        <v>3</v>
      </c>
      <c r="J82" s="21" t="s">
        <v>79</v>
      </c>
      <c r="K82" s="21">
        <v>6</v>
      </c>
      <c r="L82" s="21">
        <v>3</v>
      </c>
      <c r="M82" s="21" t="s">
        <v>79</v>
      </c>
      <c r="N82" s="21">
        <v>9</v>
      </c>
      <c r="O82" s="21">
        <v>3</v>
      </c>
      <c r="P82" s="21" t="s">
        <v>79</v>
      </c>
      <c r="Q82" s="21">
        <v>-6</v>
      </c>
      <c r="R82" s="21">
        <v>3</v>
      </c>
      <c r="S82" s="21" t="s">
        <v>79</v>
      </c>
      <c r="T82" s="21">
        <v>11</v>
      </c>
      <c r="U82" s="21">
        <v>3</v>
      </c>
      <c r="V82" s="21" t="s">
        <v>79</v>
      </c>
      <c r="W82" s="21">
        <v>-25</v>
      </c>
      <c r="X82" s="21">
        <v>3</v>
      </c>
      <c r="Y82" s="21" t="s">
        <v>79</v>
      </c>
      <c r="Z82" s="21">
        <v>2</v>
      </c>
      <c r="AA82" s="21">
        <v>3</v>
      </c>
      <c r="AB82" s="21" t="s">
        <v>79</v>
      </c>
      <c r="AC82" s="21">
        <v>2</v>
      </c>
      <c r="AD82" s="21">
        <v>3</v>
      </c>
      <c r="AE82" s="21" t="s">
        <v>79</v>
      </c>
      <c r="AF82" s="21">
        <v>8</v>
      </c>
      <c r="AG82" s="21">
        <v>3</v>
      </c>
      <c r="AH82" t="s">
        <v>79</v>
      </c>
      <c r="AI82">
        <v>-1</v>
      </c>
      <c r="AJ82" s="21">
        <v>3</v>
      </c>
      <c r="AK82" s="21" t="s">
        <v>79</v>
      </c>
      <c r="AL82" s="21">
        <v>-15</v>
      </c>
      <c r="AM82" s="21">
        <v>3</v>
      </c>
      <c r="AN82" s="21" t="s">
        <v>79</v>
      </c>
      <c r="AO82" s="21">
        <v>-7</v>
      </c>
      <c r="AP82" s="21">
        <v>3</v>
      </c>
      <c r="AQ82" t="s">
        <v>391</v>
      </c>
      <c r="AR82">
        <v>12</v>
      </c>
      <c r="AS82" s="21">
        <v>3</v>
      </c>
      <c r="AT82" s="21" t="s">
        <v>391</v>
      </c>
      <c r="AU82" s="21">
        <v>12</v>
      </c>
      <c r="AV82" s="21">
        <v>3</v>
      </c>
      <c r="AW82" t="s">
        <v>391</v>
      </c>
      <c r="AX82">
        <v>-5</v>
      </c>
      <c r="AY82" s="21">
        <v>3</v>
      </c>
      <c r="AZ82" s="21" t="s">
        <v>391</v>
      </c>
      <c r="BA82" s="21">
        <v>8</v>
      </c>
      <c r="BB82" s="21">
        <v>3</v>
      </c>
      <c r="BC82" s="21" t="s">
        <v>391</v>
      </c>
      <c r="BD82" s="21">
        <v>8</v>
      </c>
      <c r="BE82" s="21">
        <v>3</v>
      </c>
      <c r="BF82" s="21">
        <v>0</v>
      </c>
      <c r="BG82" s="21">
        <v>0</v>
      </c>
      <c r="BH82" s="21">
        <v>3</v>
      </c>
      <c r="BI82" t="s">
        <v>391</v>
      </c>
      <c r="BJ82">
        <v>2</v>
      </c>
      <c r="BK82" s="21">
        <v>3</v>
      </c>
    </row>
    <row r="83" spans="1:63" x14ac:dyDescent="0.25">
      <c r="A83" t="s">
        <v>79</v>
      </c>
      <c r="B83">
        <v>1</v>
      </c>
      <c r="C83">
        <v>4</v>
      </c>
      <c r="D83" t="s">
        <v>121</v>
      </c>
      <c r="E83" s="4">
        <v>13</v>
      </c>
      <c r="F83">
        <v>4</v>
      </c>
      <c r="G83" s="21" t="s">
        <v>121</v>
      </c>
      <c r="H83" s="21">
        <v>7</v>
      </c>
      <c r="I83" s="21">
        <v>4</v>
      </c>
      <c r="J83" s="21" t="s">
        <v>121</v>
      </c>
      <c r="K83" s="21">
        <v>6</v>
      </c>
      <c r="L83" s="21">
        <v>4</v>
      </c>
      <c r="M83" s="21" t="s">
        <v>121</v>
      </c>
      <c r="N83" s="21">
        <v>9</v>
      </c>
      <c r="O83" s="21">
        <v>4</v>
      </c>
      <c r="P83" s="21" t="s">
        <v>121</v>
      </c>
      <c r="Q83" s="21">
        <v>-6</v>
      </c>
      <c r="R83" s="21">
        <v>4</v>
      </c>
      <c r="S83" s="21" t="s">
        <v>121</v>
      </c>
      <c r="T83" s="21">
        <v>11</v>
      </c>
      <c r="U83" s="21">
        <v>4</v>
      </c>
      <c r="V83" s="21" t="s">
        <v>121</v>
      </c>
      <c r="W83" s="21">
        <v>-25</v>
      </c>
      <c r="X83" s="21">
        <v>4</v>
      </c>
      <c r="Y83" s="21" t="s">
        <v>121</v>
      </c>
      <c r="Z83" s="21">
        <v>2</v>
      </c>
      <c r="AA83" s="21">
        <v>4</v>
      </c>
      <c r="AB83" s="21" t="s">
        <v>121</v>
      </c>
      <c r="AC83" s="21">
        <v>2</v>
      </c>
      <c r="AD83" s="21">
        <v>4</v>
      </c>
      <c r="AE83" s="21" t="s">
        <v>121</v>
      </c>
      <c r="AF83" s="21">
        <v>8</v>
      </c>
      <c r="AG83" s="21">
        <v>4</v>
      </c>
      <c r="AH83" t="s">
        <v>121</v>
      </c>
      <c r="AI83">
        <v>-1</v>
      </c>
      <c r="AJ83" s="21">
        <v>4</v>
      </c>
      <c r="AK83" s="21" t="s">
        <v>121</v>
      </c>
      <c r="AL83" s="21">
        <v>-15</v>
      </c>
      <c r="AM83" s="21">
        <v>4</v>
      </c>
      <c r="AN83" s="21" t="s">
        <v>121</v>
      </c>
      <c r="AO83" s="21">
        <v>-7</v>
      </c>
      <c r="AP83" s="21">
        <v>4</v>
      </c>
      <c r="AQ83" t="s">
        <v>121</v>
      </c>
      <c r="AR83">
        <v>12</v>
      </c>
      <c r="AS83" s="21">
        <v>4</v>
      </c>
      <c r="AT83" s="21" t="s">
        <v>121</v>
      </c>
      <c r="AU83" s="21">
        <v>12</v>
      </c>
      <c r="AV83" s="21">
        <v>4</v>
      </c>
      <c r="AW83" t="s">
        <v>121</v>
      </c>
      <c r="AX83">
        <v>-5</v>
      </c>
      <c r="AY83" s="21">
        <v>4</v>
      </c>
      <c r="AZ83" s="21" t="s">
        <v>121</v>
      </c>
      <c r="BA83" s="21">
        <v>8</v>
      </c>
      <c r="BB83" s="21">
        <v>4</v>
      </c>
      <c r="BC83" s="21" t="s">
        <v>121</v>
      </c>
      <c r="BD83" s="21">
        <v>8</v>
      </c>
      <c r="BE83" s="21">
        <v>4</v>
      </c>
      <c r="BF83" s="21">
        <v>0</v>
      </c>
      <c r="BG83" s="21">
        <v>0</v>
      </c>
      <c r="BH83" s="21">
        <v>4</v>
      </c>
      <c r="BI83" t="s">
        <v>121</v>
      </c>
      <c r="BJ83">
        <v>2</v>
      </c>
      <c r="BK83" s="21">
        <v>4</v>
      </c>
    </row>
    <row r="84" spans="1:63" x14ac:dyDescent="0.25">
      <c r="A84" t="s">
        <v>145</v>
      </c>
      <c r="B84">
        <v>15</v>
      </c>
      <c r="C84">
        <v>1</v>
      </c>
      <c r="D84" t="s">
        <v>145</v>
      </c>
      <c r="E84" s="4">
        <v>12</v>
      </c>
      <c r="F84">
        <v>1</v>
      </c>
      <c r="G84" s="21" t="s">
        <v>145</v>
      </c>
      <c r="H84" s="21">
        <v>9</v>
      </c>
      <c r="I84" s="21">
        <v>1</v>
      </c>
      <c r="J84" s="21" t="s">
        <v>145</v>
      </c>
      <c r="K84" s="21">
        <v>-3</v>
      </c>
      <c r="L84" s="21">
        <v>1</v>
      </c>
      <c r="M84" s="21" t="s">
        <v>145</v>
      </c>
      <c r="N84" s="21">
        <v>-12</v>
      </c>
      <c r="O84" s="21">
        <v>1</v>
      </c>
      <c r="P84" s="21" t="s">
        <v>145</v>
      </c>
      <c r="Q84" s="21">
        <v>-3</v>
      </c>
      <c r="R84" s="21">
        <v>1</v>
      </c>
      <c r="S84" s="21" t="s">
        <v>145</v>
      </c>
      <c r="T84" s="21">
        <v>-7</v>
      </c>
      <c r="U84" s="21">
        <v>1</v>
      </c>
      <c r="V84" s="21" t="s">
        <v>145</v>
      </c>
      <c r="W84" s="21">
        <v>5</v>
      </c>
      <c r="X84" s="21">
        <v>1</v>
      </c>
      <c r="Y84" s="21" t="s">
        <v>145</v>
      </c>
      <c r="Z84" s="21">
        <v>1</v>
      </c>
      <c r="AA84" s="21">
        <v>1</v>
      </c>
      <c r="AB84" s="21" t="s">
        <v>145</v>
      </c>
      <c r="AC84" s="21">
        <v>17</v>
      </c>
      <c r="AD84" s="21">
        <v>1</v>
      </c>
      <c r="AE84" s="21" t="s">
        <v>145</v>
      </c>
      <c r="AF84" s="21">
        <v>2</v>
      </c>
      <c r="AG84" s="21">
        <v>1</v>
      </c>
      <c r="AH84" t="s">
        <v>145</v>
      </c>
      <c r="AI84">
        <v>-2</v>
      </c>
      <c r="AJ84" s="21">
        <v>1</v>
      </c>
      <c r="AK84" s="21" t="s">
        <v>145</v>
      </c>
      <c r="AL84" s="21">
        <v>1</v>
      </c>
      <c r="AM84" s="21">
        <v>1</v>
      </c>
      <c r="AN84" s="21" t="s">
        <v>145</v>
      </c>
      <c r="AO84" s="21">
        <v>16</v>
      </c>
      <c r="AP84" s="21">
        <v>1</v>
      </c>
      <c r="AQ84" t="s">
        <v>145</v>
      </c>
      <c r="AR84">
        <v>-1</v>
      </c>
      <c r="AS84" s="21">
        <v>1</v>
      </c>
      <c r="AT84" s="21" t="s">
        <v>145</v>
      </c>
      <c r="AU84" s="21">
        <v>-8</v>
      </c>
      <c r="AV84" s="21">
        <v>1</v>
      </c>
      <c r="AW84" t="s">
        <v>145</v>
      </c>
      <c r="AX84">
        <v>17</v>
      </c>
      <c r="AY84" s="21">
        <v>1</v>
      </c>
      <c r="AZ84" s="21" t="s">
        <v>145</v>
      </c>
      <c r="BA84" s="21">
        <v>-8</v>
      </c>
      <c r="BB84" s="21">
        <v>1</v>
      </c>
      <c r="BC84" s="21" t="s">
        <v>145</v>
      </c>
      <c r="BD84" s="21">
        <v>8</v>
      </c>
      <c r="BE84" s="21">
        <v>1</v>
      </c>
      <c r="BF84" s="21">
        <v>0</v>
      </c>
      <c r="BG84" s="21">
        <v>0</v>
      </c>
      <c r="BH84" s="21">
        <v>1</v>
      </c>
      <c r="BI84" t="s">
        <v>145</v>
      </c>
      <c r="BJ84">
        <v>8</v>
      </c>
      <c r="BK84" s="21">
        <v>1</v>
      </c>
    </row>
    <row r="85" spans="1:63" x14ac:dyDescent="0.25">
      <c r="A85" t="s">
        <v>396</v>
      </c>
      <c r="B85">
        <v>15</v>
      </c>
      <c r="C85">
        <v>2</v>
      </c>
      <c r="D85" t="s">
        <v>396</v>
      </c>
      <c r="E85" s="4">
        <v>12</v>
      </c>
      <c r="F85">
        <v>2</v>
      </c>
      <c r="G85" s="21" t="s">
        <v>396</v>
      </c>
      <c r="H85" s="21">
        <v>9</v>
      </c>
      <c r="I85" s="21">
        <v>2</v>
      </c>
      <c r="J85" s="21" t="s">
        <v>396</v>
      </c>
      <c r="K85" s="21">
        <v>-3</v>
      </c>
      <c r="L85" s="21">
        <v>2</v>
      </c>
      <c r="M85" s="21" t="s">
        <v>396</v>
      </c>
      <c r="N85" s="21">
        <v>-12</v>
      </c>
      <c r="O85" s="21">
        <v>2</v>
      </c>
      <c r="P85" s="21" t="s">
        <v>396</v>
      </c>
      <c r="Q85" s="21">
        <v>-3</v>
      </c>
      <c r="R85" s="21">
        <v>2</v>
      </c>
      <c r="S85" s="21" t="s">
        <v>396</v>
      </c>
      <c r="T85" s="21">
        <v>-7</v>
      </c>
      <c r="U85" s="21">
        <v>2</v>
      </c>
      <c r="V85" s="21" t="s">
        <v>396</v>
      </c>
      <c r="W85" s="21">
        <v>5</v>
      </c>
      <c r="X85" s="21">
        <v>2</v>
      </c>
      <c r="Y85" s="21" t="s">
        <v>396</v>
      </c>
      <c r="Z85" s="21">
        <v>1</v>
      </c>
      <c r="AA85" s="21">
        <v>2</v>
      </c>
      <c r="AB85" s="21" t="s">
        <v>396</v>
      </c>
      <c r="AC85" s="21">
        <v>17</v>
      </c>
      <c r="AD85" s="21">
        <v>2</v>
      </c>
      <c r="AE85" s="21" t="s">
        <v>396</v>
      </c>
      <c r="AF85" s="21">
        <v>2</v>
      </c>
      <c r="AG85" s="21">
        <v>2</v>
      </c>
      <c r="AH85" t="s">
        <v>396</v>
      </c>
      <c r="AI85">
        <v>-2</v>
      </c>
      <c r="AJ85" s="21">
        <v>2</v>
      </c>
      <c r="AK85" s="21" t="s">
        <v>396</v>
      </c>
      <c r="AL85" s="21">
        <v>1</v>
      </c>
      <c r="AM85" s="21">
        <v>2</v>
      </c>
      <c r="AN85" s="21" t="s">
        <v>396</v>
      </c>
      <c r="AO85" s="21">
        <v>16</v>
      </c>
      <c r="AP85" s="21">
        <v>2</v>
      </c>
      <c r="AQ85" t="s">
        <v>396</v>
      </c>
      <c r="AR85">
        <v>-1</v>
      </c>
      <c r="AS85" s="21">
        <v>2</v>
      </c>
      <c r="AT85" s="21" t="s">
        <v>396</v>
      </c>
      <c r="AU85" s="21">
        <v>-8</v>
      </c>
      <c r="AV85" s="21">
        <v>2</v>
      </c>
      <c r="AW85" t="s">
        <v>396</v>
      </c>
      <c r="AX85">
        <v>17</v>
      </c>
      <c r="AY85" s="21">
        <v>2</v>
      </c>
      <c r="AZ85" s="21" t="s">
        <v>396</v>
      </c>
      <c r="BA85" s="21">
        <v>-8</v>
      </c>
      <c r="BB85" s="21">
        <v>2</v>
      </c>
      <c r="BC85" s="21" t="s">
        <v>396</v>
      </c>
      <c r="BD85" s="21">
        <v>8</v>
      </c>
      <c r="BE85" s="21">
        <v>2</v>
      </c>
      <c r="BF85" s="21">
        <v>0</v>
      </c>
      <c r="BG85" s="21">
        <v>0</v>
      </c>
      <c r="BH85" s="21">
        <v>2</v>
      </c>
      <c r="BI85" t="s">
        <v>396</v>
      </c>
      <c r="BJ85">
        <v>8</v>
      </c>
      <c r="BK85" s="21">
        <v>2</v>
      </c>
    </row>
    <row r="86" spans="1:63" x14ac:dyDescent="0.25">
      <c r="A86" t="s">
        <v>397</v>
      </c>
      <c r="B86">
        <v>15</v>
      </c>
      <c r="C86">
        <v>3</v>
      </c>
      <c r="D86" t="s">
        <v>391</v>
      </c>
      <c r="E86" s="4">
        <v>12</v>
      </c>
      <c r="F86">
        <v>3</v>
      </c>
      <c r="G86" s="21" t="s">
        <v>397</v>
      </c>
      <c r="H86" s="21">
        <v>9</v>
      </c>
      <c r="I86" s="21">
        <v>3</v>
      </c>
      <c r="J86" s="21" t="s">
        <v>397</v>
      </c>
      <c r="K86" s="21">
        <v>-3</v>
      </c>
      <c r="L86" s="21">
        <v>3</v>
      </c>
      <c r="M86" s="21" t="s">
        <v>397</v>
      </c>
      <c r="N86" s="21">
        <v>-12</v>
      </c>
      <c r="O86" s="21">
        <v>3</v>
      </c>
      <c r="P86" s="21" t="s">
        <v>136</v>
      </c>
      <c r="Q86" s="21">
        <v>-3</v>
      </c>
      <c r="R86" s="21">
        <v>3</v>
      </c>
      <c r="S86" s="21" t="s">
        <v>136</v>
      </c>
      <c r="T86" s="21">
        <v>-7</v>
      </c>
      <c r="U86" s="21">
        <v>3</v>
      </c>
      <c r="V86" s="21" t="s">
        <v>391</v>
      </c>
      <c r="W86" s="21">
        <v>5</v>
      </c>
      <c r="X86" s="21">
        <v>3</v>
      </c>
      <c r="Y86" s="21" t="s">
        <v>391</v>
      </c>
      <c r="Z86" s="21">
        <v>1</v>
      </c>
      <c r="AA86" s="21">
        <v>3</v>
      </c>
      <c r="AB86" s="21" t="s">
        <v>391</v>
      </c>
      <c r="AC86" s="21">
        <v>17</v>
      </c>
      <c r="AD86" s="21">
        <v>3</v>
      </c>
      <c r="AE86" s="21" t="s">
        <v>391</v>
      </c>
      <c r="AF86" s="21">
        <v>2</v>
      </c>
      <c r="AG86" s="21">
        <v>3</v>
      </c>
      <c r="AH86" t="s">
        <v>391</v>
      </c>
      <c r="AI86">
        <v>-2</v>
      </c>
      <c r="AJ86" s="21">
        <v>3</v>
      </c>
      <c r="AK86" s="21" t="s">
        <v>391</v>
      </c>
      <c r="AL86" s="21">
        <v>1</v>
      </c>
      <c r="AM86" s="21">
        <v>3</v>
      </c>
      <c r="AN86" s="21" t="s">
        <v>391</v>
      </c>
      <c r="AO86" s="21">
        <v>16</v>
      </c>
      <c r="AP86" s="21">
        <v>3</v>
      </c>
      <c r="AQ86" t="s">
        <v>103</v>
      </c>
      <c r="AR86">
        <v>-1</v>
      </c>
      <c r="AS86" s="21">
        <v>3</v>
      </c>
      <c r="AT86" s="21" t="s">
        <v>103</v>
      </c>
      <c r="AU86" s="21">
        <v>-8</v>
      </c>
      <c r="AV86" s="21">
        <v>3</v>
      </c>
      <c r="AW86" t="s">
        <v>103</v>
      </c>
      <c r="AX86">
        <v>17</v>
      </c>
      <c r="AY86" s="21">
        <v>3</v>
      </c>
      <c r="AZ86" s="21" t="s">
        <v>103</v>
      </c>
      <c r="BA86" s="21">
        <v>-8</v>
      </c>
      <c r="BB86" s="21">
        <v>3</v>
      </c>
      <c r="BC86" s="21" t="s">
        <v>103</v>
      </c>
      <c r="BD86" s="21">
        <v>8</v>
      </c>
      <c r="BE86" s="21">
        <v>3</v>
      </c>
      <c r="BF86" s="21">
        <v>0</v>
      </c>
      <c r="BG86" s="21">
        <v>0</v>
      </c>
      <c r="BH86" s="21">
        <v>3</v>
      </c>
      <c r="BI86" t="s">
        <v>103</v>
      </c>
      <c r="BJ86">
        <v>8</v>
      </c>
      <c r="BK86" s="21">
        <v>3</v>
      </c>
    </row>
    <row r="87" spans="1:63" x14ac:dyDescent="0.25">
      <c r="A87" t="s">
        <v>63</v>
      </c>
      <c r="B87">
        <v>15</v>
      </c>
      <c r="C87">
        <v>4</v>
      </c>
      <c r="D87" t="s">
        <v>63</v>
      </c>
      <c r="E87" s="4">
        <v>12</v>
      </c>
      <c r="F87">
        <v>4</v>
      </c>
      <c r="G87" s="21" t="s">
        <v>63</v>
      </c>
      <c r="H87" s="21">
        <v>9</v>
      </c>
      <c r="I87" s="21">
        <v>4</v>
      </c>
      <c r="J87" s="21" t="s">
        <v>63</v>
      </c>
      <c r="K87" s="21">
        <v>-3</v>
      </c>
      <c r="L87" s="21">
        <v>4</v>
      </c>
      <c r="M87" s="21" t="s">
        <v>63</v>
      </c>
      <c r="N87" s="21">
        <v>-12</v>
      </c>
      <c r="O87" s="21">
        <v>4</v>
      </c>
      <c r="P87" s="21" t="s">
        <v>63</v>
      </c>
      <c r="Q87" s="21">
        <v>-3</v>
      </c>
      <c r="R87" s="21">
        <v>4</v>
      </c>
      <c r="S87" s="21" t="s">
        <v>63</v>
      </c>
      <c r="T87" s="21">
        <v>-7</v>
      </c>
      <c r="U87" s="21">
        <v>4</v>
      </c>
      <c r="V87" s="21" t="s">
        <v>63</v>
      </c>
      <c r="W87" s="21">
        <v>5</v>
      </c>
      <c r="X87" s="21">
        <v>4</v>
      </c>
      <c r="Y87" s="21" t="s">
        <v>63</v>
      </c>
      <c r="Z87" s="21">
        <v>1</v>
      </c>
      <c r="AA87" s="21">
        <v>4</v>
      </c>
      <c r="AB87" s="21" t="s">
        <v>63</v>
      </c>
      <c r="AC87" s="21">
        <v>17</v>
      </c>
      <c r="AD87" s="21">
        <v>4</v>
      </c>
      <c r="AE87" s="21" t="s">
        <v>63</v>
      </c>
      <c r="AF87" s="21">
        <v>2</v>
      </c>
      <c r="AG87" s="21">
        <v>4</v>
      </c>
      <c r="AH87" t="s">
        <v>63</v>
      </c>
      <c r="AI87">
        <v>-2</v>
      </c>
      <c r="AJ87" s="21">
        <v>4</v>
      </c>
      <c r="AK87" s="21" t="s">
        <v>63</v>
      </c>
      <c r="AL87" s="21">
        <v>1</v>
      </c>
      <c r="AM87" s="21">
        <v>4</v>
      </c>
      <c r="AN87" s="21" t="s">
        <v>63</v>
      </c>
      <c r="AO87" s="21">
        <v>16</v>
      </c>
      <c r="AP87" s="21">
        <v>4</v>
      </c>
      <c r="AQ87" t="s">
        <v>63</v>
      </c>
      <c r="AR87">
        <v>-1</v>
      </c>
      <c r="AS87" s="21">
        <v>4</v>
      </c>
      <c r="AT87" s="21" t="s">
        <v>63</v>
      </c>
      <c r="AU87" s="21">
        <v>-8</v>
      </c>
      <c r="AV87" s="21">
        <v>4</v>
      </c>
      <c r="AW87" t="s">
        <v>63</v>
      </c>
      <c r="AX87">
        <v>17</v>
      </c>
      <c r="AY87" s="21">
        <v>4</v>
      </c>
      <c r="AZ87" s="21" t="s">
        <v>63</v>
      </c>
      <c r="BA87" s="21">
        <v>-8</v>
      </c>
      <c r="BB87" s="21">
        <v>4</v>
      </c>
      <c r="BC87" s="21" t="s">
        <v>63</v>
      </c>
      <c r="BD87" s="21">
        <v>8</v>
      </c>
      <c r="BE87" s="21">
        <v>4</v>
      </c>
      <c r="BF87" s="21">
        <v>0</v>
      </c>
      <c r="BG87" s="21">
        <v>0</v>
      </c>
      <c r="BH87" s="21">
        <v>4</v>
      </c>
      <c r="BI87" t="s">
        <v>63</v>
      </c>
      <c r="BJ87">
        <v>8</v>
      </c>
      <c r="BK87" s="21">
        <v>4</v>
      </c>
    </row>
    <row r="88" spans="1:63" x14ac:dyDescent="0.25">
      <c r="A88" t="s">
        <v>395</v>
      </c>
      <c r="B88">
        <v>-16</v>
      </c>
      <c r="C88">
        <v>1</v>
      </c>
      <c r="D88" t="s">
        <v>395</v>
      </c>
      <c r="E88" s="4">
        <v>8</v>
      </c>
      <c r="F88">
        <v>1</v>
      </c>
      <c r="G88" s="21" t="s">
        <v>395</v>
      </c>
      <c r="H88" s="21">
        <v>7</v>
      </c>
      <c r="I88" s="21">
        <v>1</v>
      </c>
      <c r="J88" s="21" t="s">
        <v>395</v>
      </c>
      <c r="K88" s="21">
        <v>-24</v>
      </c>
      <c r="L88" s="21">
        <v>1</v>
      </c>
      <c r="M88" s="21" t="s">
        <v>395</v>
      </c>
      <c r="N88" s="21">
        <v>10</v>
      </c>
      <c r="O88" s="21">
        <v>1</v>
      </c>
      <c r="P88" s="21" t="s">
        <v>395</v>
      </c>
      <c r="Q88" s="21">
        <v>7</v>
      </c>
      <c r="R88" s="21">
        <v>1</v>
      </c>
      <c r="S88" s="21" t="s">
        <v>395</v>
      </c>
      <c r="T88" s="21">
        <v>2</v>
      </c>
      <c r="U88" s="21">
        <v>1</v>
      </c>
      <c r="V88" s="21" t="s">
        <v>395</v>
      </c>
      <c r="W88" s="21">
        <v>-7</v>
      </c>
      <c r="X88" s="21">
        <v>1</v>
      </c>
      <c r="Y88" s="21" t="s">
        <v>397</v>
      </c>
      <c r="Z88" s="21">
        <v>-11</v>
      </c>
      <c r="AA88" s="21">
        <v>1</v>
      </c>
      <c r="AB88" s="21" t="s">
        <v>142</v>
      </c>
      <c r="AC88" s="21">
        <v>3</v>
      </c>
      <c r="AD88" s="21">
        <v>1</v>
      </c>
      <c r="AE88" s="21" t="s">
        <v>142</v>
      </c>
      <c r="AF88" s="21">
        <v>10</v>
      </c>
      <c r="AG88" s="21">
        <v>1</v>
      </c>
      <c r="AH88" t="s">
        <v>142</v>
      </c>
      <c r="AI88">
        <v>-3</v>
      </c>
      <c r="AJ88" s="21">
        <v>1</v>
      </c>
      <c r="AK88" s="21" t="s">
        <v>142</v>
      </c>
      <c r="AL88" s="21">
        <v>9</v>
      </c>
      <c r="AM88" s="21">
        <v>1</v>
      </c>
      <c r="AN88" s="21" t="s">
        <v>142</v>
      </c>
      <c r="AO88" s="21">
        <v>2</v>
      </c>
      <c r="AP88" s="21">
        <v>1</v>
      </c>
      <c r="AQ88" t="s">
        <v>142</v>
      </c>
      <c r="AR88">
        <v>15</v>
      </c>
      <c r="AS88" s="21">
        <v>1</v>
      </c>
      <c r="AT88" s="21" t="s">
        <v>142</v>
      </c>
      <c r="AU88" s="21">
        <v>-1</v>
      </c>
      <c r="AV88" s="21">
        <v>1</v>
      </c>
      <c r="AW88" t="s">
        <v>142</v>
      </c>
      <c r="AX88">
        <v>5</v>
      </c>
      <c r="AY88" s="21">
        <v>1</v>
      </c>
      <c r="AZ88" s="21" t="s">
        <v>142</v>
      </c>
      <c r="BA88" s="21">
        <v>3</v>
      </c>
      <c r="BB88" s="21">
        <v>1</v>
      </c>
      <c r="BC88" s="21" t="s">
        <v>142</v>
      </c>
      <c r="BD88" s="21">
        <v>-6</v>
      </c>
      <c r="BE88" s="21">
        <v>1</v>
      </c>
      <c r="BF88" s="21">
        <v>0</v>
      </c>
      <c r="BG88" s="21">
        <v>0</v>
      </c>
      <c r="BH88" s="21">
        <v>1</v>
      </c>
      <c r="BI88" t="s">
        <v>142</v>
      </c>
      <c r="BJ88">
        <v>-10</v>
      </c>
      <c r="BK88" s="21">
        <v>1</v>
      </c>
    </row>
    <row r="89" spans="1:63" x14ac:dyDescent="0.25">
      <c r="A89" t="s">
        <v>88</v>
      </c>
      <c r="B89">
        <v>-16</v>
      </c>
      <c r="C89">
        <v>2</v>
      </c>
      <c r="D89" t="s">
        <v>88</v>
      </c>
      <c r="E89" s="4">
        <v>8</v>
      </c>
      <c r="F89">
        <v>2</v>
      </c>
      <c r="G89" s="21" t="s">
        <v>391</v>
      </c>
      <c r="H89" s="21">
        <v>7</v>
      </c>
      <c r="I89" s="21">
        <v>2</v>
      </c>
      <c r="J89" s="21" t="s">
        <v>391</v>
      </c>
      <c r="K89" s="21">
        <v>-24</v>
      </c>
      <c r="L89" s="21">
        <v>2</v>
      </c>
      <c r="M89" s="21" t="s">
        <v>36</v>
      </c>
      <c r="N89" s="21">
        <v>10</v>
      </c>
      <c r="O89" s="21">
        <v>2</v>
      </c>
      <c r="P89" s="21" t="s">
        <v>397</v>
      </c>
      <c r="Q89" s="21">
        <v>7</v>
      </c>
      <c r="R89" s="21">
        <v>2</v>
      </c>
      <c r="S89" s="21" t="s">
        <v>397</v>
      </c>
      <c r="T89" s="21">
        <v>2</v>
      </c>
      <c r="U89" s="21">
        <v>2</v>
      </c>
      <c r="V89" s="21" t="s">
        <v>36</v>
      </c>
      <c r="W89" s="21">
        <v>-7</v>
      </c>
      <c r="X89" s="21">
        <v>2</v>
      </c>
      <c r="Y89" s="21" t="s">
        <v>103</v>
      </c>
      <c r="Z89" s="21">
        <v>-11</v>
      </c>
      <c r="AA89" s="21">
        <v>2</v>
      </c>
      <c r="AB89" s="21" t="s">
        <v>397</v>
      </c>
      <c r="AC89" s="21">
        <v>3</v>
      </c>
      <c r="AD89" s="21">
        <v>2</v>
      </c>
      <c r="AE89" s="21" t="s">
        <v>397</v>
      </c>
      <c r="AF89" s="21">
        <v>10</v>
      </c>
      <c r="AG89" s="21">
        <v>2</v>
      </c>
      <c r="AH89" t="s">
        <v>397</v>
      </c>
      <c r="AI89">
        <v>-3</v>
      </c>
      <c r="AJ89" s="21">
        <v>2</v>
      </c>
      <c r="AK89" s="21" t="s">
        <v>397</v>
      </c>
      <c r="AL89" s="21">
        <v>9</v>
      </c>
      <c r="AM89" s="21">
        <v>2</v>
      </c>
      <c r="AN89" s="21" t="s">
        <v>397</v>
      </c>
      <c r="AO89" s="21">
        <v>2</v>
      </c>
      <c r="AP89" s="21">
        <v>2</v>
      </c>
      <c r="AQ89" t="s">
        <v>397</v>
      </c>
      <c r="AR89">
        <v>15</v>
      </c>
      <c r="AS89" s="21">
        <v>2</v>
      </c>
      <c r="AT89" s="21" t="s">
        <v>397</v>
      </c>
      <c r="AU89" s="21">
        <v>-1</v>
      </c>
      <c r="AV89" s="21">
        <v>2</v>
      </c>
      <c r="AW89" t="s">
        <v>397</v>
      </c>
      <c r="AX89">
        <v>5</v>
      </c>
      <c r="AY89" s="21">
        <v>2</v>
      </c>
      <c r="AZ89" s="21" t="s">
        <v>397</v>
      </c>
      <c r="BA89" s="21">
        <v>3</v>
      </c>
      <c r="BB89" s="21">
        <v>2</v>
      </c>
      <c r="BC89" s="21" t="s">
        <v>397</v>
      </c>
      <c r="BD89" s="21">
        <v>-6</v>
      </c>
      <c r="BE89" s="21">
        <v>2</v>
      </c>
      <c r="BF89" s="21">
        <v>0</v>
      </c>
      <c r="BG89" s="21">
        <v>0</v>
      </c>
      <c r="BH89" s="21">
        <v>2</v>
      </c>
      <c r="BI89" t="s">
        <v>397</v>
      </c>
      <c r="BJ89">
        <v>-10</v>
      </c>
      <c r="BK89" s="21">
        <v>2</v>
      </c>
    </row>
    <row r="90" spans="1:63" x14ac:dyDescent="0.25">
      <c r="A90" t="s">
        <v>103</v>
      </c>
      <c r="B90">
        <v>-16</v>
      </c>
      <c r="C90">
        <v>3</v>
      </c>
      <c r="D90" t="s">
        <v>103</v>
      </c>
      <c r="E90" s="4">
        <v>8</v>
      </c>
      <c r="F90">
        <v>3</v>
      </c>
      <c r="G90" s="21" t="s">
        <v>103</v>
      </c>
      <c r="H90" s="21">
        <v>7</v>
      </c>
      <c r="I90" s="21">
        <v>3</v>
      </c>
      <c r="J90" s="21" t="s">
        <v>103</v>
      </c>
      <c r="K90" s="21">
        <v>-24</v>
      </c>
      <c r="L90" s="21">
        <v>3</v>
      </c>
      <c r="M90" s="21" t="s">
        <v>103</v>
      </c>
      <c r="N90" s="21">
        <v>10</v>
      </c>
      <c r="O90" s="21">
        <v>3</v>
      </c>
      <c r="P90" s="21" t="s">
        <v>103</v>
      </c>
      <c r="Q90" s="21">
        <v>7</v>
      </c>
      <c r="R90" s="21">
        <v>3</v>
      </c>
      <c r="S90" s="21" t="s">
        <v>103</v>
      </c>
      <c r="T90" s="21">
        <v>2</v>
      </c>
      <c r="U90" s="21">
        <v>3</v>
      </c>
      <c r="V90" s="21" t="s">
        <v>103</v>
      </c>
      <c r="W90" s="21">
        <v>-7</v>
      </c>
      <c r="X90" s="21">
        <v>3</v>
      </c>
      <c r="Y90" s="21" t="s">
        <v>36</v>
      </c>
      <c r="Z90" s="21">
        <v>-11</v>
      </c>
      <c r="AA90" s="21">
        <v>3</v>
      </c>
      <c r="AB90" s="21" t="s">
        <v>36</v>
      </c>
      <c r="AC90" s="21">
        <v>3</v>
      </c>
      <c r="AD90" s="21">
        <v>3</v>
      </c>
      <c r="AE90" s="21" t="s">
        <v>36</v>
      </c>
      <c r="AF90" s="21">
        <v>10</v>
      </c>
      <c r="AG90" s="21">
        <v>3</v>
      </c>
      <c r="AH90" t="s">
        <v>36</v>
      </c>
      <c r="AI90">
        <v>-3</v>
      </c>
      <c r="AJ90" s="21">
        <v>3</v>
      </c>
      <c r="AK90" s="21" t="s">
        <v>36</v>
      </c>
      <c r="AL90" s="21">
        <v>9</v>
      </c>
      <c r="AM90" s="21">
        <v>3</v>
      </c>
      <c r="AN90" s="21" t="s">
        <v>36</v>
      </c>
      <c r="AO90" s="21">
        <v>2</v>
      </c>
      <c r="AP90" s="21">
        <v>3</v>
      </c>
      <c r="AQ90" t="s">
        <v>36</v>
      </c>
      <c r="AR90">
        <v>15</v>
      </c>
      <c r="AS90" s="21">
        <v>3</v>
      </c>
      <c r="AT90" s="21" t="s">
        <v>36</v>
      </c>
      <c r="AU90" s="21">
        <v>-1</v>
      </c>
      <c r="AV90" s="21">
        <v>3</v>
      </c>
      <c r="AW90" t="s">
        <v>36</v>
      </c>
      <c r="AX90">
        <v>5</v>
      </c>
      <c r="AY90" s="21">
        <v>3</v>
      </c>
      <c r="AZ90" s="21" t="s">
        <v>36</v>
      </c>
      <c r="BA90" s="21">
        <v>3</v>
      </c>
      <c r="BB90" s="21">
        <v>3</v>
      </c>
      <c r="BC90" s="21" t="s">
        <v>36</v>
      </c>
      <c r="BD90" s="21">
        <v>-6</v>
      </c>
      <c r="BE90" s="21">
        <v>3</v>
      </c>
      <c r="BF90" s="21">
        <v>0</v>
      </c>
      <c r="BG90" s="21">
        <v>0</v>
      </c>
      <c r="BH90" s="21">
        <v>3</v>
      </c>
      <c r="BI90" t="s">
        <v>36</v>
      </c>
      <c r="BJ90">
        <v>-10</v>
      </c>
      <c r="BK90" s="21">
        <v>3</v>
      </c>
    </row>
    <row r="91" spans="1:63" x14ac:dyDescent="0.25">
      <c r="A91" t="s">
        <v>42</v>
      </c>
      <c r="B91">
        <v>-16</v>
      </c>
      <c r="C91">
        <v>4</v>
      </c>
      <c r="D91" t="s">
        <v>42</v>
      </c>
      <c r="E91" s="4">
        <v>8</v>
      </c>
      <c r="F91">
        <v>4</v>
      </c>
      <c r="G91" s="21" t="s">
        <v>42</v>
      </c>
      <c r="H91" s="21">
        <v>7</v>
      </c>
      <c r="I91" s="21">
        <v>4</v>
      </c>
      <c r="J91" s="21" t="s">
        <v>42</v>
      </c>
      <c r="K91" s="21">
        <v>-24</v>
      </c>
      <c r="L91" s="21">
        <v>4</v>
      </c>
      <c r="M91" s="21" t="s">
        <v>42</v>
      </c>
      <c r="N91" s="21">
        <v>10</v>
      </c>
      <c r="O91" s="21">
        <v>4</v>
      </c>
      <c r="P91" s="21" t="s">
        <v>42</v>
      </c>
      <c r="Q91" s="21">
        <v>7</v>
      </c>
      <c r="R91" s="21">
        <v>4</v>
      </c>
      <c r="S91" s="21" t="s">
        <v>42</v>
      </c>
      <c r="T91" s="21">
        <v>2</v>
      </c>
      <c r="U91" s="21">
        <v>4</v>
      </c>
      <c r="V91" s="21" t="s">
        <v>42</v>
      </c>
      <c r="W91" s="21">
        <v>-7</v>
      </c>
      <c r="X91" s="21">
        <v>4</v>
      </c>
      <c r="Y91" s="21" t="s">
        <v>42</v>
      </c>
      <c r="Z91" s="21">
        <v>-11</v>
      </c>
      <c r="AA91" s="21">
        <v>4</v>
      </c>
      <c r="AB91" s="21" t="s">
        <v>42</v>
      </c>
      <c r="AC91" s="21">
        <v>3</v>
      </c>
      <c r="AD91" s="21">
        <v>4</v>
      </c>
      <c r="AE91" s="21" t="s">
        <v>42</v>
      </c>
      <c r="AF91" s="21">
        <v>10</v>
      </c>
      <c r="AG91" s="21">
        <v>4</v>
      </c>
      <c r="AH91" t="s">
        <v>42</v>
      </c>
      <c r="AI91">
        <v>-3</v>
      </c>
      <c r="AJ91" s="21">
        <v>4</v>
      </c>
      <c r="AK91" s="21" t="s">
        <v>42</v>
      </c>
      <c r="AL91" s="21">
        <v>9</v>
      </c>
      <c r="AM91" s="21">
        <v>4</v>
      </c>
      <c r="AN91" s="21" t="s">
        <v>42</v>
      </c>
      <c r="AO91" s="21">
        <v>2</v>
      </c>
      <c r="AP91" s="21">
        <v>4</v>
      </c>
      <c r="AQ91" t="s">
        <v>42</v>
      </c>
      <c r="AR91">
        <v>15</v>
      </c>
      <c r="AS91" s="21">
        <v>4</v>
      </c>
      <c r="AT91" s="21" t="s">
        <v>42</v>
      </c>
      <c r="AU91" s="21">
        <v>-1</v>
      </c>
      <c r="AV91" s="21">
        <v>4</v>
      </c>
      <c r="AW91" t="s">
        <v>42</v>
      </c>
      <c r="AX91">
        <v>5</v>
      </c>
      <c r="AY91" s="21">
        <v>4</v>
      </c>
      <c r="AZ91" s="21" t="s">
        <v>42</v>
      </c>
      <c r="BA91" s="21">
        <v>3</v>
      </c>
      <c r="BB91" s="21">
        <v>4</v>
      </c>
      <c r="BC91" s="21" t="s">
        <v>42</v>
      </c>
      <c r="BD91" s="21">
        <v>-6</v>
      </c>
      <c r="BE91" s="21">
        <v>4</v>
      </c>
      <c r="BF91" s="21">
        <v>0</v>
      </c>
      <c r="BG91" s="21">
        <v>0</v>
      </c>
      <c r="BH91" s="21">
        <v>4</v>
      </c>
      <c r="BI91" t="s">
        <v>42</v>
      </c>
      <c r="BJ91">
        <v>-10</v>
      </c>
      <c r="BK91" s="21">
        <v>4</v>
      </c>
    </row>
    <row r="92" spans="1:63" x14ac:dyDescent="0.25">
      <c r="A92" t="s">
        <v>31</v>
      </c>
      <c r="B92">
        <v>2</v>
      </c>
      <c r="C92">
        <v>1</v>
      </c>
      <c r="D92" t="s">
        <v>31</v>
      </c>
      <c r="E92" s="4">
        <v>11</v>
      </c>
      <c r="F92">
        <v>1</v>
      </c>
      <c r="G92" s="21" t="s">
        <v>31</v>
      </c>
      <c r="H92" s="21">
        <v>-3</v>
      </c>
      <c r="I92" s="21">
        <v>1</v>
      </c>
      <c r="J92" s="21" t="s">
        <v>31</v>
      </c>
      <c r="K92" s="21">
        <v>-2</v>
      </c>
      <c r="L92" s="21">
        <v>1</v>
      </c>
      <c r="M92" s="21" t="s">
        <v>31</v>
      </c>
      <c r="N92" s="21">
        <v>-13</v>
      </c>
      <c r="O92" s="21">
        <v>1</v>
      </c>
      <c r="P92" s="21" t="s">
        <v>31</v>
      </c>
      <c r="Q92" s="21">
        <v>0</v>
      </c>
      <c r="R92" s="21">
        <v>1</v>
      </c>
      <c r="S92" s="21" t="s">
        <v>31</v>
      </c>
      <c r="T92" s="21">
        <v>-16</v>
      </c>
      <c r="U92" s="21">
        <v>1</v>
      </c>
      <c r="V92" s="21" t="s">
        <v>31</v>
      </c>
      <c r="W92" s="21">
        <v>12</v>
      </c>
      <c r="X92" s="21">
        <v>1</v>
      </c>
      <c r="Y92" s="21" t="s">
        <v>31</v>
      </c>
      <c r="Z92" s="21">
        <v>-22</v>
      </c>
      <c r="AA92" s="21">
        <v>1</v>
      </c>
      <c r="AB92" s="21" t="s">
        <v>31</v>
      </c>
      <c r="AC92" s="21">
        <v>1</v>
      </c>
      <c r="AD92" s="21">
        <v>1</v>
      </c>
      <c r="AE92" s="21" t="s">
        <v>31</v>
      </c>
      <c r="AF92" s="21">
        <v>-17</v>
      </c>
      <c r="AG92" s="21">
        <v>1</v>
      </c>
      <c r="AH92" t="s">
        <v>31</v>
      </c>
      <c r="AI92">
        <v>3</v>
      </c>
      <c r="AJ92" s="21">
        <v>1</v>
      </c>
      <c r="AK92" s="21" t="s">
        <v>31</v>
      </c>
      <c r="AL92" s="21">
        <v>-2</v>
      </c>
      <c r="AM92" s="21">
        <v>1</v>
      </c>
      <c r="AN92" s="21" t="s">
        <v>31</v>
      </c>
      <c r="AO92" s="21">
        <v>9</v>
      </c>
      <c r="AP92" s="21">
        <v>1</v>
      </c>
      <c r="AQ92" t="s">
        <v>31</v>
      </c>
      <c r="AR92">
        <v>-17</v>
      </c>
      <c r="AS92" s="21">
        <v>1</v>
      </c>
      <c r="AT92" s="21" t="s">
        <v>31</v>
      </c>
      <c r="AU92" s="21">
        <v>1</v>
      </c>
      <c r="AV92" s="21">
        <v>1</v>
      </c>
      <c r="AW92" t="s">
        <v>31</v>
      </c>
      <c r="AX92">
        <v>-6</v>
      </c>
      <c r="AY92" s="21">
        <v>1</v>
      </c>
      <c r="AZ92" s="21" t="s">
        <v>31</v>
      </c>
      <c r="BA92" s="21">
        <v>-14</v>
      </c>
      <c r="BB92" s="21">
        <v>1</v>
      </c>
      <c r="BC92" s="21"/>
      <c r="BD92" s="21"/>
      <c r="BE92" s="21">
        <v>1</v>
      </c>
      <c r="BF92" s="21"/>
      <c r="BG92" s="21"/>
      <c r="BH92" s="21">
        <v>1</v>
      </c>
      <c r="BI92" s="21"/>
      <c r="BJ92" s="21"/>
      <c r="BK92" s="21">
        <v>1</v>
      </c>
    </row>
    <row r="93" spans="1:63" x14ac:dyDescent="0.25">
      <c r="A93" t="s">
        <v>394</v>
      </c>
      <c r="B93">
        <v>2</v>
      </c>
      <c r="C93">
        <v>2</v>
      </c>
      <c r="D93" t="s">
        <v>394</v>
      </c>
      <c r="E93" s="4">
        <v>11</v>
      </c>
      <c r="F93">
        <v>2</v>
      </c>
      <c r="G93" s="21" t="s">
        <v>394</v>
      </c>
      <c r="H93" s="21">
        <v>-3</v>
      </c>
      <c r="I93" s="21">
        <v>2</v>
      </c>
      <c r="J93" s="21" t="s">
        <v>394</v>
      </c>
      <c r="K93" s="21">
        <v>-2</v>
      </c>
      <c r="L93" s="21">
        <v>2</v>
      </c>
      <c r="M93" s="21" t="s">
        <v>394</v>
      </c>
      <c r="N93" s="21">
        <v>-13</v>
      </c>
      <c r="O93" s="21">
        <v>2</v>
      </c>
      <c r="P93" s="21" t="s">
        <v>394</v>
      </c>
      <c r="Q93" s="21">
        <v>0</v>
      </c>
      <c r="R93" s="21">
        <v>2</v>
      </c>
      <c r="S93" s="21" t="s">
        <v>394</v>
      </c>
      <c r="T93" s="21">
        <v>-16</v>
      </c>
      <c r="U93" s="21">
        <v>2</v>
      </c>
      <c r="V93" s="21" t="s">
        <v>154</v>
      </c>
      <c r="W93" s="21">
        <v>12</v>
      </c>
      <c r="X93" s="21">
        <v>2</v>
      </c>
      <c r="Y93" s="21" t="s">
        <v>154</v>
      </c>
      <c r="Z93" s="21">
        <v>-22</v>
      </c>
      <c r="AA93" s="21">
        <v>2</v>
      </c>
      <c r="AB93" s="21" t="s">
        <v>15</v>
      </c>
      <c r="AC93" s="21">
        <v>1</v>
      </c>
      <c r="AD93" s="21">
        <v>2</v>
      </c>
      <c r="AE93" s="21" t="s">
        <v>15</v>
      </c>
      <c r="AF93" s="21">
        <v>-17</v>
      </c>
      <c r="AG93" s="21">
        <v>2</v>
      </c>
      <c r="AH93" t="s">
        <v>15</v>
      </c>
      <c r="AI93">
        <v>3</v>
      </c>
      <c r="AJ93" s="21">
        <v>2</v>
      </c>
      <c r="AK93" s="21" t="s">
        <v>15</v>
      </c>
      <c r="AL93" s="21">
        <v>-2</v>
      </c>
      <c r="AM93" s="21">
        <v>2</v>
      </c>
      <c r="AN93" s="21" t="s">
        <v>15</v>
      </c>
      <c r="AO93" s="21">
        <v>9</v>
      </c>
      <c r="AP93" s="21">
        <v>2</v>
      </c>
      <c r="AQ93" t="s">
        <v>15</v>
      </c>
      <c r="AR93">
        <v>-17</v>
      </c>
      <c r="AS93" s="21">
        <v>2</v>
      </c>
      <c r="AT93" s="21" t="s">
        <v>15</v>
      </c>
      <c r="AU93" s="21">
        <v>1</v>
      </c>
      <c r="AV93" s="21">
        <v>2</v>
      </c>
      <c r="AW93" t="s">
        <v>15</v>
      </c>
      <c r="AX93">
        <v>-6</v>
      </c>
      <c r="AY93" s="21">
        <v>2</v>
      </c>
      <c r="AZ93" s="21" t="s">
        <v>15</v>
      </c>
      <c r="BA93" s="21">
        <v>-14</v>
      </c>
      <c r="BB93" s="21">
        <v>2</v>
      </c>
      <c r="BC93" s="21"/>
      <c r="BD93" s="21"/>
      <c r="BE93" s="21">
        <v>2</v>
      </c>
      <c r="BF93" s="21"/>
      <c r="BG93" s="21"/>
      <c r="BH93" s="21">
        <v>2</v>
      </c>
      <c r="BI93" s="21"/>
      <c r="BJ93" s="21"/>
      <c r="BK93" s="21">
        <v>2</v>
      </c>
    </row>
    <row r="94" spans="1:63" x14ac:dyDescent="0.25">
      <c r="A94" t="s">
        <v>52</v>
      </c>
      <c r="B94">
        <v>2</v>
      </c>
      <c r="C94">
        <v>3</v>
      </c>
      <c r="D94" t="s">
        <v>52</v>
      </c>
      <c r="E94" s="4">
        <v>11</v>
      </c>
      <c r="F94">
        <v>3</v>
      </c>
      <c r="G94" s="21" t="s">
        <v>54</v>
      </c>
      <c r="H94" s="21">
        <v>-3</v>
      </c>
      <c r="I94" s="21">
        <v>3</v>
      </c>
      <c r="J94" s="21" t="s">
        <v>54</v>
      </c>
      <c r="K94" s="21">
        <v>-2</v>
      </c>
      <c r="L94" s="21">
        <v>3</v>
      </c>
      <c r="M94" s="21" t="s">
        <v>54</v>
      </c>
      <c r="N94" s="21">
        <v>-13</v>
      </c>
      <c r="O94" s="21">
        <v>3</v>
      </c>
      <c r="P94" s="21" t="s">
        <v>54</v>
      </c>
      <c r="Q94" s="21">
        <v>0</v>
      </c>
      <c r="R94" s="21">
        <v>3</v>
      </c>
      <c r="S94" s="21" t="s">
        <v>54</v>
      </c>
      <c r="T94" s="21">
        <v>-16</v>
      </c>
      <c r="U94" s="21">
        <v>3</v>
      </c>
      <c r="V94" s="21" t="s">
        <v>71</v>
      </c>
      <c r="W94" s="21">
        <v>12</v>
      </c>
      <c r="X94" s="21">
        <v>3</v>
      </c>
      <c r="Y94" s="21" t="s">
        <v>71</v>
      </c>
      <c r="Z94" s="21">
        <v>-22</v>
      </c>
      <c r="AA94" s="21">
        <v>3</v>
      </c>
      <c r="AB94" s="21" t="s">
        <v>126</v>
      </c>
      <c r="AC94" s="21">
        <v>1</v>
      </c>
      <c r="AD94" s="21">
        <v>3</v>
      </c>
      <c r="AE94" s="21" t="s">
        <v>126</v>
      </c>
      <c r="AF94" s="21">
        <v>-17</v>
      </c>
      <c r="AG94" s="21">
        <v>3</v>
      </c>
      <c r="AH94" t="s">
        <v>126</v>
      </c>
      <c r="AI94">
        <v>3</v>
      </c>
      <c r="AJ94" s="21">
        <v>3</v>
      </c>
      <c r="AK94" s="21" t="s">
        <v>395</v>
      </c>
      <c r="AL94" s="21">
        <v>-2</v>
      </c>
      <c r="AM94" s="21">
        <v>3</v>
      </c>
      <c r="AN94" s="21" t="s">
        <v>94</v>
      </c>
      <c r="AO94" s="21">
        <v>9</v>
      </c>
      <c r="AP94" s="21">
        <v>3</v>
      </c>
      <c r="AQ94" t="s">
        <v>94</v>
      </c>
      <c r="AR94">
        <v>-17</v>
      </c>
      <c r="AS94" s="21">
        <v>3</v>
      </c>
      <c r="AT94" s="21" t="s">
        <v>94</v>
      </c>
      <c r="AU94" s="21">
        <v>1</v>
      </c>
      <c r="AV94" s="21">
        <v>3</v>
      </c>
      <c r="AW94" t="s">
        <v>94</v>
      </c>
      <c r="AX94">
        <v>-6</v>
      </c>
      <c r="AY94" s="21">
        <v>3</v>
      </c>
      <c r="AZ94" s="21" t="s">
        <v>94</v>
      </c>
      <c r="BA94" s="21">
        <v>-14</v>
      </c>
      <c r="BB94" s="21">
        <v>3</v>
      </c>
      <c r="BC94" s="21"/>
      <c r="BD94" s="21"/>
      <c r="BE94" s="21">
        <v>3</v>
      </c>
      <c r="BF94" s="21"/>
      <c r="BG94" s="21"/>
      <c r="BH94" s="21">
        <v>3</v>
      </c>
      <c r="BI94" s="21"/>
      <c r="BJ94" s="21"/>
      <c r="BK94" s="21">
        <v>3</v>
      </c>
    </row>
    <row r="95" spans="1:63" x14ac:dyDescent="0.25">
      <c r="A95" t="s">
        <v>91</v>
      </c>
      <c r="B95">
        <v>2</v>
      </c>
      <c r="C95">
        <v>4</v>
      </c>
      <c r="D95" t="s">
        <v>91</v>
      </c>
      <c r="E95" s="4">
        <v>11</v>
      </c>
      <c r="F95">
        <v>4</v>
      </c>
      <c r="G95" s="21" t="s">
        <v>91</v>
      </c>
      <c r="H95" s="21">
        <v>-3</v>
      </c>
      <c r="I95" s="21">
        <v>4</v>
      </c>
      <c r="J95" s="21" t="s">
        <v>91</v>
      </c>
      <c r="K95" s="21">
        <v>-2</v>
      </c>
      <c r="L95" s="21">
        <v>4</v>
      </c>
      <c r="M95" s="21" t="s">
        <v>91</v>
      </c>
      <c r="N95" s="21">
        <v>-13</v>
      </c>
      <c r="O95" s="21">
        <v>4</v>
      </c>
      <c r="P95" s="21" t="s">
        <v>91</v>
      </c>
      <c r="Q95" s="21">
        <v>0</v>
      </c>
      <c r="R95" s="21">
        <v>4</v>
      </c>
      <c r="S95" s="21" t="s">
        <v>91</v>
      </c>
      <c r="T95" s="21">
        <v>-16</v>
      </c>
      <c r="U95" s="21">
        <v>4</v>
      </c>
      <c r="V95" s="21" t="s">
        <v>91</v>
      </c>
      <c r="W95" s="21">
        <v>12</v>
      </c>
      <c r="X95" s="21">
        <v>4</v>
      </c>
      <c r="Y95" s="21" t="s">
        <v>91</v>
      </c>
      <c r="Z95" s="21">
        <v>-22</v>
      </c>
      <c r="AA95" s="21">
        <v>4</v>
      </c>
      <c r="AB95" s="21" t="s">
        <v>100</v>
      </c>
      <c r="AC95" s="21">
        <v>1</v>
      </c>
      <c r="AD95" s="21">
        <v>4</v>
      </c>
      <c r="AE95" s="21" t="s">
        <v>100</v>
      </c>
      <c r="AF95" s="21">
        <v>-17</v>
      </c>
      <c r="AG95" s="21">
        <v>4</v>
      </c>
      <c r="AH95" t="s">
        <v>100</v>
      </c>
      <c r="AI95">
        <v>3</v>
      </c>
      <c r="AJ95" s="21">
        <v>4</v>
      </c>
      <c r="AK95" s="21" t="s">
        <v>100</v>
      </c>
      <c r="AL95" s="21">
        <v>-2</v>
      </c>
      <c r="AM95" s="21">
        <v>4</v>
      </c>
      <c r="AN95" s="21" t="s">
        <v>100</v>
      </c>
      <c r="AO95" s="21">
        <v>9</v>
      </c>
      <c r="AP95" s="21">
        <v>4</v>
      </c>
      <c r="AQ95" t="s">
        <v>100</v>
      </c>
      <c r="AR95">
        <v>-17</v>
      </c>
      <c r="AS95" s="21">
        <v>4</v>
      </c>
      <c r="AT95" s="21" t="s">
        <v>100</v>
      </c>
      <c r="AU95" s="21">
        <v>1</v>
      </c>
      <c r="AV95" s="21">
        <v>4</v>
      </c>
      <c r="AW95" t="s">
        <v>100</v>
      </c>
      <c r="AX95">
        <v>-6</v>
      </c>
      <c r="AY95" s="21">
        <v>4</v>
      </c>
      <c r="AZ95" s="21" t="s">
        <v>100</v>
      </c>
      <c r="BA95" s="21">
        <v>-14</v>
      </c>
      <c r="BB95" s="21">
        <v>4</v>
      </c>
      <c r="BC95" s="21"/>
      <c r="BD95" s="21"/>
      <c r="BE95" s="21">
        <v>4</v>
      </c>
      <c r="BF95" s="21"/>
      <c r="BG95" s="21"/>
      <c r="BH95" s="21">
        <v>4</v>
      </c>
      <c r="BI95" s="21"/>
      <c r="BJ95" s="21"/>
      <c r="BK95" s="21">
        <v>4</v>
      </c>
    </row>
    <row r="96" spans="1:63" x14ac:dyDescent="0.25">
      <c r="A96" t="s">
        <v>115</v>
      </c>
      <c r="B96">
        <v>-21</v>
      </c>
      <c r="C96">
        <v>1</v>
      </c>
      <c r="D96" t="s">
        <v>115</v>
      </c>
      <c r="E96" s="4">
        <v>-9</v>
      </c>
      <c r="F96">
        <v>1</v>
      </c>
      <c r="G96" s="21" t="s">
        <v>115</v>
      </c>
      <c r="H96" s="21">
        <v>-24</v>
      </c>
      <c r="I96" s="21">
        <v>1</v>
      </c>
      <c r="J96" s="21" t="s">
        <v>115</v>
      </c>
      <c r="K96" s="21">
        <v>-5</v>
      </c>
      <c r="L96" s="21">
        <v>1</v>
      </c>
      <c r="M96" s="21" t="s">
        <v>128</v>
      </c>
      <c r="N96" s="21">
        <v>7</v>
      </c>
      <c r="O96" s="21">
        <v>1</v>
      </c>
      <c r="P96" s="21" t="s">
        <v>128</v>
      </c>
      <c r="Q96" s="21">
        <v>-4</v>
      </c>
      <c r="R96" s="21">
        <v>1</v>
      </c>
      <c r="S96" s="21" t="s">
        <v>88</v>
      </c>
      <c r="T96" s="21">
        <v>-1</v>
      </c>
      <c r="U96" s="21">
        <v>1</v>
      </c>
      <c r="V96" s="21" t="s">
        <v>128</v>
      </c>
      <c r="W96" s="21">
        <v>-9</v>
      </c>
      <c r="X96" s="21">
        <v>1</v>
      </c>
      <c r="Y96" s="21" t="s">
        <v>395</v>
      </c>
      <c r="Z96" s="21">
        <v>-8</v>
      </c>
      <c r="AA96" s="21">
        <v>1</v>
      </c>
      <c r="AB96" s="21" t="s">
        <v>395</v>
      </c>
      <c r="AC96" s="21">
        <v>-7</v>
      </c>
      <c r="AD96" s="21">
        <v>1</v>
      </c>
      <c r="AE96" s="21" t="s">
        <v>395</v>
      </c>
      <c r="AF96" s="21">
        <v>14</v>
      </c>
      <c r="AG96" s="21">
        <v>1</v>
      </c>
      <c r="AH96" t="s">
        <v>395</v>
      </c>
      <c r="AI96">
        <v>10</v>
      </c>
      <c r="AJ96" s="21">
        <v>1</v>
      </c>
      <c r="AK96" s="21" t="s">
        <v>126</v>
      </c>
      <c r="AL96" s="21">
        <v>-17</v>
      </c>
      <c r="AM96" s="21">
        <v>1</v>
      </c>
      <c r="AN96" s="21" t="s">
        <v>394</v>
      </c>
      <c r="AO96" s="21">
        <v>-12</v>
      </c>
      <c r="AP96" s="21">
        <v>1</v>
      </c>
      <c r="AQ96" t="s">
        <v>394</v>
      </c>
      <c r="AR96">
        <v>-13</v>
      </c>
      <c r="AS96" s="21">
        <v>1</v>
      </c>
      <c r="AT96" s="21" t="s">
        <v>394</v>
      </c>
      <c r="AU96" s="21">
        <v>12</v>
      </c>
      <c r="AV96" s="21">
        <v>1</v>
      </c>
      <c r="AW96" t="s">
        <v>394</v>
      </c>
      <c r="AX96">
        <v>12</v>
      </c>
      <c r="AY96" s="21">
        <v>1</v>
      </c>
      <c r="AZ96" s="21" t="s">
        <v>394</v>
      </c>
      <c r="BA96" s="21">
        <v>-4</v>
      </c>
      <c r="BB96" s="21">
        <v>1</v>
      </c>
      <c r="BC96" s="21"/>
      <c r="BD96" s="21"/>
      <c r="BE96" s="21">
        <v>1</v>
      </c>
      <c r="BF96" s="21"/>
      <c r="BG96" s="21"/>
      <c r="BH96" s="21">
        <v>1</v>
      </c>
      <c r="BI96" s="21"/>
      <c r="BJ96" s="21"/>
      <c r="BK96" s="21">
        <v>1</v>
      </c>
    </row>
    <row r="97" spans="1:63" x14ac:dyDescent="0.25">
      <c r="A97" t="s">
        <v>154</v>
      </c>
      <c r="B97">
        <v>-21</v>
      </c>
      <c r="C97">
        <v>2</v>
      </c>
      <c r="D97" t="s">
        <v>154</v>
      </c>
      <c r="E97" s="4">
        <v>-9</v>
      </c>
      <c r="F97">
        <v>2</v>
      </c>
      <c r="G97" s="21" t="s">
        <v>88</v>
      </c>
      <c r="H97" s="21">
        <v>-24</v>
      </c>
      <c r="I97" s="21">
        <v>2</v>
      </c>
      <c r="J97" s="21" t="s">
        <v>142</v>
      </c>
      <c r="K97" s="21">
        <v>-5</v>
      </c>
      <c r="L97" s="21">
        <v>2</v>
      </c>
      <c r="M97" s="21" t="s">
        <v>88</v>
      </c>
      <c r="N97" s="21">
        <v>7</v>
      </c>
      <c r="O97" s="21">
        <v>2</v>
      </c>
      <c r="P97" s="21" t="s">
        <v>88</v>
      </c>
      <c r="Q97" s="21">
        <v>-4</v>
      </c>
      <c r="R97" s="21">
        <v>2</v>
      </c>
      <c r="S97" s="21" t="s">
        <v>71</v>
      </c>
      <c r="T97" s="21">
        <v>-1</v>
      </c>
      <c r="U97" s="21">
        <v>2</v>
      </c>
      <c r="V97" s="21" t="s">
        <v>88</v>
      </c>
      <c r="W97" s="21">
        <v>-9</v>
      </c>
      <c r="X97" s="21">
        <v>2</v>
      </c>
      <c r="Y97" s="21" t="s">
        <v>88</v>
      </c>
      <c r="Z97" s="21">
        <v>-8</v>
      </c>
      <c r="AA97" s="21">
        <v>2</v>
      </c>
      <c r="AB97" s="21" t="s">
        <v>394</v>
      </c>
      <c r="AC97" s="21">
        <v>-7</v>
      </c>
      <c r="AD97" s="21">
        <v>2</v>
      </c>
      <c r="AE97" s="21" t="s">
        <v>394</v>
      </c>
      <c r="AF97" s="21">
        <v>14</v>
      </c>
      <c r="AG97" s="21">
        <v>2</v>
      </c>
      <c r="AH97" t="s">
        <v>394</v>
      </c>
      <c r="AI97">
        <v>10</v>
      </c>
      <c r="AJ97" s="21">
        <v>2</v>
      </c>
      <c r="AK97" s="21" t="s">
        <v>394</v>
      </c>
      <c r="AL97" s="21">
        <v>-17</v>
      </c>
      <c r="AM97" s="21">
        <v>2</v>
      </c>
      <c r="AN97" s="21" t="s">
        <v>395</v>
      </c>
      <c r="AO97" s="21">
        <v>-12</v>
      </c>
      <c r="AP97" s="21">
        <v>2</v>
      </c>
      <c r="AQ97" t="s">
        <v>395</v>
      </c>
      <c r="AR97">
        <v>-13</v>
      </c>
      <c r="AS97" s="21">
        <v>2</v>
      </c>
      <c r="AT97" s="21" t="s">
        <v>395</v>
      </c>
      <c r="AU97" s="21">
        <v>12</v>
      </c>
      <c r="AV97" s="21">
        <v>2</v>
      </c>
      <c r="AW97" t="s">
        <v>395</v>
      </c>
      <c r="AX97">
        <v>12</v>
      </c>
      <c r="AY97" s="21">
        <v>2</v>
      </c>
      <c r="AZ97" s="21" t="s">
        <v>395</v>
      </c>
      <c r="BA97" s="21">
        <v>-4</v>
      </c>
      <c r="BB97" s="21">
        <v>2</v>
      </c>
      <c r="BC97" s="21"/>
      <c r="BD97" s="21"/>
      <c r="BE97" s="21">
        <v>2</v>
      </c>
      <c r="BF97" s="21"/>
      <c r="BG97" s="21"/>
      <c r="BH97" s="21">
        <v>2</v>
      </c>
      <c r="BI97" s="21"/>
      <c r="BJ97" s="21"/>
      <c r="BK97" s="21">
        <v>2</v>
      </c>
    </row>
    <row r="98" spans="1:63" x14ac:dyDescent="0.25">
      <c r="A98" t="s">
        <v>126</v>
      </c>
      <c r="B98">
        <v>-21</v>
      </c>
      <c r="C98">
        <v>3</v>
      </c>
      <c r="D98" t="s">
        <v>126</v>
      </c>
      <c r="E98" s="4">
        <v>-9</v>
      </c>
      <c r="F98">
        <v>3</v>
      </c>
      <c r="G98" s="21" t="s">
        <v>154</v>
      </c>
      <c r="H98" s="21">
        <v>-24</v>
      </c>
      <c r="I98" s="21">
        <v>3</v>
      </c>
      <c r="J98" s="21" t="s">
        <v>36</v>
      </c>
      <c r="K98" s="21">
        <v>-5</v>
      </c>
      <c r="L98" s="21">
        <v>3</v>
      </c>
      <c r="M98" s="21" t="s">
        <v>73</v>
      </c>
      <c r="N98" s="21">
        <v>7</v>
      </c>
      <c r="O98" s="21">
        <v>3</v>
      </c>
      <c r="P98" s="21" t="s">
        <v>73</v>
      </c>
      <c r="Q98" s="21">
        <v>-4</v>
      </c>
      <c r="R98" s="21">
        <v>3</v>
      </c>
      <c r="S98" s="21" t="s">
        <v>73</v>
      </c>
      <c r="T98" s="21">
        <v>-1</v>
      </c>
      <c r="U98" s="21">
        <v>3</v>
      </c>
      <c r="V98" s="21" t="s">
        <v>54</v>
      </c>
      <c r="W98" s="21">
        <v>-9</v>
      </c>
      <c r="X98" s="21">
        <v>3</v>
      </c>
      <c r="Y98" s="21" t="s">
        <v>54</v>
      </c>
      <c r="Z98" s="21">
        <v>-8</v>
      </c>
      <c r="AA98" s="21">
        <v>3</v>
      </c>
      <c r="AB98" s="21" t="s">
        <v>71</v>
      </c>
      <c r="AC98" s="21">
        <v>-7</v>
      </c>
      <c r="AD98" s="21">
        <v>3</v>
      </c>
      <c r="AE98" s="21" t="s">
        <v>71</v>
      </c>
      <c r="AF98" s="21">
        <v>14</v>
      </c>
      <c r="AG98" s="21">
        <v>3</v>
      </c>
      <c r="AH98" t="s">
        <v>71</v>
      </c>
      <c r="AI98">
        <v>10</v>
      </c>
      <c r="AJ98" s="21">
        <v>3</v>
      </c>
      <c r="AK98" s="21" t="s">
        <v>71</v>
      </c>
      <c r="AL98" s="21">
        <v>-17</v>
      </c>
      <c r="AM98" s="21">
        <v>3</v>
      </c>
      <c r="AN98" s="21" t="s">
        <v>71</v>
      </c>
      <c r="AO98" s="21">
        <v>-12</v>
      </c>
      <c r="AP98" s="21">
        <v>3</v>
      </c>
      <c r="AQ98" t="s">
        <v>71</v>
      </c>
      <c r="AR98">
        <v>-13</v>
      </c>
      <c r="AS98" s="21">
        <v>3</v>
      </c>
      <c r="AT98" s="21" t="s">
        <v>71</v>
      </c>
      <c r="AU98" s="21">
        <v>12</v>
      </c>
      <c r="AV98" s="21">
        <v>3</v>
      </c>
      <c r="AW98" t="s">
        <v>71</v>
      </c>
      <c r="AX98">
        <v>12</v>
      </c>
      <c r="AY98" s="21">
        <v>3</v>
      </c>
      <c r="AZ98" s="21" t="s">
        <v>71</v>
      </c>
      <c r="BA98" s="21">
        <v>-4</v>
      </c>
      <c r="BB98" s="21">
        <v>3</v>
      </c>
      <c r="BC98" s="21"/>
      <c r="BD98" s="21"/>
      <c r="BE98" s="21">
        <v>3</v>
      </c>
      <c r="BF98" s="21"/>
      <c r="BG98" s="21"/>
      <c r="BH98" s="21">
        <v>3</v>
      </c>
      <c r="BI98" s="21"/>
      <c r="BJ98" s="21"/>
      <c r="BK98" s="21">
        <v>3</v>
      </c>
    </row>
    <row r="99" spans="1:63" x14ac:dyDescent="0.25">
      <c r="A99" t="s">
        <v>71</v>
      </c>
      <c r="B99">
        <v>-21</v>
      </c>
      <c r="C99">
        <v>4</v>
      </c>
      <c r="D99" t="s">
        <v>71</v>
      </c>
      <c r="E99" s="4">
        <v>-9</v>
      </c>
      <c r="F99">
        <v>4</v>
      </c>
      <c r="G99" s="21" t="s">
        <v>71</v>
      </c>
      <c r="H99" s="21">
        <v>-24</v>
      </c>
      <c r="I99" s="21">
        <v>4</v>
      </c>
      <c r="J99" s="21" t="s">
        <v>71</v>
      </c>
      <c r="K99" s="21">
        <v>-5</v>
      </c>
      <c r="L99" s="21">
        <v>4</v>
      </c>
      <c r="M99" s="21" t="s">
        <v>71</v>
      </c>
      <c r="N99" s="21">
        <v>7</v>
      </c>
      <c r="O99" s="21">
        <v>4</v>
      </c>
      <c r="P99" s="21" t="s">
        <v>71</v>
      </c>
      <c r="Q99" s="21">
        <v>-4</v>
      </c>
      <c r="R99" s="21">
        <v>4</v>
      </c>
      <c r="S99" s="21" t="s">
        <v>36</v>
      </c>
      <c r="T99" s="21">
        <v>-1</v>
      </c>
      <c r="U99" s="21">
        <v>4</v>
      </c>
      <c r="V99" s="21" t="s">
        <v>73</v>
      </c>
      <c r="W99" s="21">
        <v>-9</v>
      </c>
      <c r="X99" s="21">
        <v>4</v>
      </c>
      <c r="Y99" s="21" t="s">
        <v>73</v>
      </c>
      <c r="Z99" s="21">
        <v>-8</v>
      </c>
      <c r="AA99" s="21">
        <v>4</v>
      </c>
      <c r="AB99" s="21" t="s">
        <v>73</v>
      </c>
      <c r="AC99" s="21">
        <v>-7</v>
      </c>
      <c r="AD99" s="21">
        <v>4</v>
      </c>
      <c r="AE99" s="21" t="s">
        <v>73</v>
      </c>
      <c r="AF99" s="21">
        <v>14</v>
      </c>
      <c r="AG99" s="21">
        <v>4</v>
      </c>
      <c r="AH99" t="s">
        <v>73</v>
      </c>
      <c r="AI99">
        <v>10</v>
      </c>
      <c r="AJ99" s="21">
        <v>4</v>
      </c>
      <c r="AK99" s="21" t="s">
        <v>73</v>
      </c>
      <c r="AL99" s="21">
        <v>-17</v>
      </c>
      <c r="AM99" s="21">
        <v>4</v>
      </c>
      <c r="AN99" s="21" t="s">
        <v>73</v>
      </c>
      <c r="AO99" s="21">
        <v>-12</v>
      </c>
      <c r="AP99" s="21">
        <v>4</v>
      </c>
      <c r="AQ99" t="s">
        <v>73</v>
      </c>
      <c r="AR99">
        <v>-13</v>
      </c>
      <c r="AS99" s="21">
        <v>4</v>
      </c>
      <c r="AT99" s="21" t="s">
        <v>73</v>
      </c>
      <c r="AU99" s="21">
        <v>12</v>
      </c>
      <c r="AV99" s="21">
        <v>4</v>
      </c>
      <c r="AW99" t="s">
        <v>73</v>
      </c>
      <c r="AX99">
        <v>12</v>
      </c>
      <c r="AY99" s="21">
        <v>4</v>
      </c>
      <c r="AZ99" s="21" t="s">
        <v>73</v>
      </c>
      <c r="BA99" s="21">
        <v>-4</v>
      </c>
      <c r="BB99" s="21">
        <v>4</v>
      </c>
      <c r="BC99" s="21"/>
      <c r="BD99" s="21"/>
      <c r="BE99" s="21">
        <v>4</v>
      </c>
      <c r="BF99" s="21"/>
      <c r="BG99" s="21"/>
      <c r="BH99" s="21">
        <v>4</v>
      </c>
      <c r="BI99" s="21"/>
      <c r="BJ99" s="21"/>
      <c r="BK99" s="21">
        <v>4</v>
      </c>
    </row>
    <row r="100" spans="1:63" x14ac:dyDescent="0.25">
      <c r="A100" t="s">
        <v>25</v>
      </c>
      <c r="B100">
        <v>-1</v>
      </c>
      <c r="C100">
        <v>1</v>
      </c>
      <c r="D100" t="s">
        <v>25</v>
      </c>
      <c r="E100" s="4">
        <v>-17</v>
      </c>
      <c r="F100">
        <v>1</v>
      </c>
      <c r="G100" s="21" t="s">
        <v>126</v>
      </c>
      <c r="H100" s="21">
        <v>-14</v>
      </c>
      <c r="I100" s="21">
        <v>1</v>
      </c>
      <c r="J100" s="21" t="s">
        <v>126</v>
      </c>
      <c r="K100" s="21">
        <v>-4</v>
      </c>
      <c r="L100" s="21">
        <v>1</v>
      </c>
      <c r="M100" s="21" t="s">
        <v>142</v>
      </c>
      <c r="N100" s="21">
        <v>-3</v>
      </c>
      <c r="O100" s="21">
        <v>1</v>
      </c>
      <c r="P100" s="21" t="s">
        <v>142</v>
      </c>
      <c r="Q100" s="21">
        <v>20</v>
      </c>
      <c r="R100" s="21">
        <v>1</v>
      </c>
      <c r="S100" s="21" t="s">
        <v>142</v>
      </c>
      <c r="T100" s="21">
        <v>-9</v>
      </c>
      <c r="U100" s="21">
        <v>1</v>
      </c>
      <c r="V100" s="21" t="s">
        <v>142</v>
      </c>
      <c r="W100" s="21">
        <v>0</v>
      </c>
      <c r="X100" s="21">
        <v>1</v>
      </c>
      <c r="Y100" s="21" t="s">
        <v>142</v>
      </c>
      <c r="Z100" s="21">
        <v>-12</v>
      </c>
      <c r="AA100" s="21">
        <v>1</v>
      </c>
      <c r="AB100" s="21" t="s">
        <v>153</v>
      </c>
      <c r="AC100" s="21">
        <v>-1</v>
      </c>
      <c r="AD100" s="21">
        <v>1</v>
      </c>
      <c r="AE100" s="21" t="s">
        <v>153</v>
      </c>
      <c r="AF100" s="21">
        <v>13</v>
      </c>
      <c r="AG100" s="21">
        <v>1</v>
      </c>
      <c r="AH100" t="s">
        <v>153</v>
      </c>
      <c r="AI100">
        <v>25</v>
      </c>
      <c r="AJ100" s="21">
        <v>1</v>
      </c>
      <c r="AK100" s="21" t="s">
        <v>154</v>
      </c>
      <c r="AL100" s="21">
        <v>-7</v>
      </c>
      <c r="AM100" s="21">
        <v>1</v>
      </c>
      <c r="AN100" s="21" t="s">
        <v>154</v>
      </c>
      <c r="AO100" s="21">
        <v>-12</v>
      </c>
      <c r="AP100" s="21">
        <v>1</v>
      </c>
      <c r="AQ100" t="s">
        <v>154</v>
      </c>
      <c r="AR100">
        <v>-1</v>
      </c>
      <c r="AS100" s="21">
        <v>1</v>
      </c>
      <c r="AT100" s="21" t="s">
        <v>154</v>
      </c>
      <c r="AU100" s="21">
        <v>4</v>
      </c>
      <c r="AV100" s="21">
        <v>1</v>
      </c>
      <c r="AW100" t="s">
        <v>154</v>
      </c>
      <c r="AX100">
        <v>8</v>
      </c>
      <c r="AY100" s="21">
        <v>1</v>
      </c>
      <c r="AZ100" s="21" t="s">
        <v>154</v>
      </c>
      <c r="BA100" s="21">
        <v>2</v>
      </c>
      <c r="BB100" s="21">
        <v>1</v>
      </c>
      <c r="BC100" s="21"/>
      <c r="BD100" s="21"/>
      <c r="BE100" s="21">
        <v>1</v>
      </c>
      <c r="BF100" s="21"/>
      <c r="BG100" s="21"/>
      <c r="BH100" s="21">
        <v>1</v>
      </c>
      <c r="BI100" s="21"/>
      <c r="BJ100" s="21"/>
      <c r="BK100" s="21">
        <v>1</v>
      </c>
    </row>
    <row r="101" spans="1:63" x14ac:dyDescent="0.25">
      <c r="A101" t="s">
        <v>54</v>
      </c>
      <c r="B101">
        <v>-1</v>
      </c>
      <c r="C101">
        <v>2</v>
      </c>
      <c r="D101" t="s">
        <v>54</v>
      </c>
      <c r="E101" s="4">
        <v>-17</v>
      </c>
      <c r="F101">
        <v>2</v>
      </c>
      <c r="G101" s="21" t="s">
        <v>142</v>
      </c>
      <c r="H101" s="21">
        <v>-14</v>
      </c>
      <c r="I101" s="21">
        <v>2</v>
      </c>
      <c r="J101" s="21" t="s">
        <v>154</v>
      </c>
      <c r="K101" s="21">
        <v>-4</v>
      </c>
      <c r="L101" s="21">
        <v>2</v>
      </c>
      <c r="M101" s="21" t="s">
        <v>154</v>
      </c>
      <c r="N101" s="21">
        <v>-3</v>
      </c>
      <c r="O101" s="21">
        <v>2</v>
      </c>
      <c r="P101" s="21" t="s">
        <v>154</v>
      </c>
      <c r="Q101" s="21">
        <v>20</v>
      </c>
      <c r="R101" s="21">
        <v>2</v>
      </c>
      <c r="S101" s="21" t="s">
        <v>154</v>
      </c>
      <c r="T101" s="21">
        <v>-9</v>
      </c>
      <c r="U101" s="21">
        <v>2</v>
      </c>
      <c r="V101" s="21" t="s">
        <v>394</v>
      </c>
      <c r="W101" s="21">
        <v>0</v>
      </c>
      <c r="X101" s="21">
        <v>2</v>
      </c>
      <c r="Y101" s="21" t="s">
        <v>394</v>
      </c>
      <c r="Z101" s="21">
        <v>-12</v>
      </c>
      <c r="AA101" s="21">
        <v>2</v>
      </c>
      <c r="AB101" s="21" t="s">
        <v>88</v>
      </c>
      <c r="AC101" s="21">
        <v>-1</v>
      </c>
      <c r="AD101" s="21">
        <v>2</v>
      </c>
      <c r="AE101" s="21" t="s">
        <v>88</v>
      </c>
      <c r="AF101" s="21">
        <v>13</v>
      </c>
      <c r="AG101" s="21">
        <v>2</v>
      </c>
      <c r="AH101" t="s">
        <v>88</v>
      </c>
      <c r="AI101">
        <v>25</v>
      </c>
      <c r="AJ101" s="21">
        <v>2</v>
      </c>
      <c r="AK101" s="21" t="s">
        <v>88</v>
      </c>
      <c r="AL101" s="21">
        <v>-7</v>
      </c>
      <c r="AM101" s="21">
        <v>2</v>
      </c>
      <c r="AN101" s="21" t="s">
        <v>88</v>
      </c>
      <c r="AO101" s="21">
        <v>-12</v>
      </c>
      <c r="AP101" s="21">
        <v>2</v>
      </c>
      <c r="AQ101" t="s">
        <v>88</v>
      </c>
      <c r="AR101">
        <v>-1</v>
      </c>
      <c r="AS101" s="21">
        <v>2</v>
      </c>
      <c r="AT101" s="21" t="s">
        <v>88</v>
      </c>
      <c r="AU101" s="21">
        <v>4</v>
      </c>
      <c r="AV101" s="21">
        <v>2</v>
      </c>
      <c r="AW101" t="s">
        <v>88</v>
      </c>
      <c r="AX101">
        <v>8</v>
      </c>
      <c r="AY101" s="21">
        <v>2</v>
      </c>
      <c r="AZ101" s="21" t="s">
        <v>88</v>
      </c>
      <c r="BA101" s="21">
        <v>2</v>
      </c>
      <c r="BB101" s="21">
        <v>2</v>
      </c>
      <c r="BC101" s="21"/>
      <c r="BD101" s="21"/>
      <c r="BE101" s="21">
        <v>2</v>
      </c>
      <c r="BF101" s="21"/>
      <c r="BG101" s="21"/>
      <c r="BH101" s="21">
        <v>2</v>
      </c>
      <c r="BI101" s="21"/>
      <c r="BJ101" s="21"/>
      <c r="BK101" s="21">
        <v>2</v>
      </c>
    </row>
    <row r="102" spans="1:63" x14ac:dyDescent="0.25">
      <c r="A102" t="s">
        <v>142</v>
      </c>
      <c r="B102">
        <v>-1</v>
      </c>
      <c r="C102">
        <v>3</v>
      </c>
      <c r="D102" t="s">
        <v>142</v>
      </c>
      <c r="E102" s="4">
        <v>-17</v>
      </c>
      <c r="F102">
        <v>3</v>
      </c>
      <c r="G102" s="21" t="s">
        <v>94</v>
      </c>
      <c r="H102" s="21">
        <v>-14</v>
      </c>
      <c r="I102" s="21">
        <v>3</v>
      </c>
      <c r="J102" s="21" t="s">
        <v>94</v>
      </c>
      <c r="K102" s="21">
        <v>-4</v>
      </c>
      <c r="L102" s="21">
        <v>3</v>
      </c>
      <c r="M102" s="21" t="s">
        <v>94</v>
      </c>
      <c r="N102" s="21">
        <v>-3</v>
      </c>
      <c r="O102" s="21">
        <v>3</v>
      </c>
      <c r="P102" s="21" t="s">
        <v>94</v>
      </c>
      <c r="Q102" s="21">
        <v>20</v>
      </c>
      <c r="R102" s="21">
        <v>3</v>
      </c>
      <c r="S102" s="21" t="s">
        <v>94</v>
      </c>
      <c r="T102" s="21">
        <v>-9</v>
      </c>
      <c r="U102" s="21">
        <v>3</v>
      </c>
      <c r="V102" s="21" t="s">
        <v>94</v>
      </c>
      <c r="W102" s="21">
        <v>0</v>
      </c>
      <c r="X102" s="21">
        <v>3</v>
      </c>
      <c r="Y102" s="21" t="s">
        <v>94</v>
      </c>
      <c r="Z102" s="21">
        <v>-12</v>
      </c>
      <c r="AA102" s="21">
        <v>3</v>
      </c>
      <c r="AB102" s="21" t="s">
        <v>94</v>
      </c>
      <c r="AC102" s="21">
        <v>-1</v>
      </c>
      <c r="AD102" s="21">
        <v>3</v>
      </c>
      <c r="AE102" s="21" t="s">
        <v>94</v>
      </c>
      <c r="AF102" s="21">
        <v>13</v>
      </c>
      <c r="AG102" s="21">
        <v>3</v>
      </c>
      <c r="AH102" t="s">
        <v>54</v>
      </c>
      <c r="AI102">
        <v>25</v>
      </c>
      <c r="AJ102" s="21">
        <v>3</v>
      </c>
      <c r="AK102" s="21" t="s">
        <v>54</v>
      </c>
      <c r="AL102" s="21">
        <v>-7</v>
      </c>
      <c r="AM102" s="21">
        <v>3</v>
      </c>
      <c r="AN102" s="21" t="s">
        <v>54</v>
      </c>
      <c r="AO102" s="21">
        <v>-12</v>
      </c>
      <c r="AP102" s="21">
        <v>3</v>
      </c>
      <c r="AQ102" t="s">
        <v>54</v>
      </c>
      <c r="AR102">
        <v>-1</v>
      </c>
      <c r="AS102" s="21">
        <v>3</v>
      </c>
      <c r="AT102" s="21" t="s">
        <v>54</v>
      </c>
      <c r="AU102" s="21">
        <v>4</v>
      </c>
      <c r="AV102" s="21">
        <v>3</v>
      </c>
      <c r="AW102" t="s">
        <v>54</v>
      </c>
      <c r="AX102">
        <v>8</v>
      </c>
      <c r="AY102" s="21">
        <v>3</v>
      </c>
      <c r="AZ102" s="21" t="s">
        <v>54</v>
      </c>
      <c r="BA102" s="21">
        <v>2</v>
      </c>
      <c r="BB102" s="21">
        <v>3</v>
      </c>
      <c r="BC102" s="21"/>
      <c r="BD102" s="21"/>
      <c r="BE102" s="21">
        <v>3</v>
      </c>
      <c r="BF102" s="21"/>
      <c r="BG102" s="21"/>
      <c r="BH102" s="21">
        <v>3</v>
      </c>
      <c r="BI102" s="21"/>
      <c r="BJ102" s="21"/>
      <c r="BK102" s="21">
        <v>3</v>
      </c>
    </row>
    <row r="103" spans="1:63" x14ac:dyDescent="0.25">
      <c r="A103" t="s">
        <v>94</v>
      </c>
      <c r="B103">
        <v>-1</v>
      </c>
      <c r="C103">
        <v>4</v>
      </c>
      <c r="D103" t="s">
        <v>94</v>
      </c>
      <c r="E103" s="4">
        <v>-17</v>
      </c>
      <c r="F103">
        <v>4</v>
      </c>
      <c r="G103" s="21" t="s">
        <v>52</v>
      </c>
      <c r="H103" s="21">
        <v>-14</v>
      </c>
      <c r="I103" s="21">
        <v>4</v>
      </c>
      <c r="J103" s="21" t="s">
        <v>52</v>
      </c>
      <c r="K103" s="21">
        <v>-4</v>
      </c>
      <c r="L103" s="21">
        <v>4</v>
      </c>
      <c r="M103" s="21" t="s">
        <v>52</v>
      </c>
      <c r="N103" s="21">
        <v>-3</v>
      </c>
      <c r="O103" s="21">
        <v>4</v>
      </c>
      <c r="P103" s="21" t="s">
        <v>52</v>
      </c>
      <c r="Q103" s="21">
        <v>20</v>
      </c>
      <c r="R103" s="21">
        <v>4</v>
      </c>
      <c r="S103" s="21" t="s">
        <v>52</v>
      </c>
      <c r="T103" s="21">
        <v>-9</v>
      </c>
      <c r="U103" s="21">
        <v>4</v>
      </c>
      <c r="V103" s="21" t="s">
        <v>52</v>
      </c>
      <c r="W103" s="21">
        <v>0</v>
      </c>
      <c r="X103" s="21">
        <v>4</v>
      </c>
      <c r="Y103" s="21" t="s">
        <v>52</v>
      </c>
      <c r="Z103" s="21">
        <v>-12</v>
      </c>
      <c r="AA103" s="21">
        <v>4</v>
      </c>
      <c r="AB103" s="21" t="s">
        <v>52</v>
      </c>
      <c r="AC103" s="21">
        <v>-1</v>
      </c>
      <c r="AD103" s="21">
        <v>4</v>
      </c>
      <c r="AE103" s="21" t="s">
        <v>52</v>
      </c>
      <c r="AF103" s="21">
        <v>13</v>
      </c>
      <c r="AG103" s="21">
        <v>4</v>
      </c>
      <c r="AH103" t="s">
        <v>52</v>
      </c>
      <c r="AI103">
        <v>25</v>
      </c>
      <c r="AJ103" s="21">
        <v>4</v>
      </c>
      <c r="AK103" s="21" t="s">
        <v>52</v>
      </c>
      <c r="AL103" s="21">
        <v>-7</v>
      </c>
      <c r="AM103" s="21">
        <v>4</v>
      </c>
      <c r="AN103" s="21" t="s">
        <v>52</v>
      </c>
      <c r="AO103" s="21">
        <v>-12</v>
      </c>
      <c r="AP103" s="21">
        <v>4</v>
      </c>
      <c r="AQ103" t="s">
        <v>52</v>
      </c>
      <c r="AR103">
        <v>-1</v>
      </c>
      <c r="AS103" s="21">
        <v>4</v>
      </c>
      <c r="AT103" s="21" t="s">
        <v>52</v>
      </c>
      <c r="AU103" s="21">
        <v>4</v>
      </c>
      <c r="AV103" s="21">
        <v>4</v>
      </c>
      <c r="AW103" t="s">
        <v>52</v>
      </c>
      <c r="AX103">
        <v>8</v>
      </c>
      <c r="AY103" s="21">
        <v>4</v>
      </c>
      <c r="AZ103" s="21" t="s">
        <v>52</v>
      </c>
      <c r="BA103" s="21">
        <v>2</v>
      </c>
      <c r="BB103" s="21">
        <v>4</v>
      </c>
      <c r="BC103" s="21"/>
      <c r="BD103" s="21"/>
      <c r="BE103" s="21">
        <v>4</v>
      </c>
      <c r="BF103" s="21"/>
      <c r="BG103" s="21"/>
      <c r="BH103" s="21">
        <v>4</v>
      </c>
      <c r="BI103" s="21"/>
      <c r="BJ103" s="21"/>
      <c r="BK103" s="21">
        <v>4</v>
      </c>
    </row>
    <row r="104" spans="1:63" x14ac:dyDescent="0.25">
      <c r="A104" t="s">
        <v>128</v>
      </c>
      <c r="B104">
        <v>-32</v>
      </c>
      <c r="C104">
        <v>1</v>
      </c>
      <c r="D104" t="s">
        <v>128</v>
      </c>
      <c r="E104" s="4">
        <v>30</v>
      </c>
      <c r="F104">
        <v>1</v>
      </c>
      <c r="G104" s="21" t="s">
        <v>128</v>
      </c>
      <c r="H104" s="21">
        <v>-10</v>
      </c>
      <c r="I104" s="21">
        <v>1</v>
      </c>
      <c r="J104" s="21" t="s">
        <v>128</v>
      </c>
      <c r="K104" s="21">
        <v>-8</v>
      </c>
      <c r="L104" s="21">
        <v>1</v>
      </c>
      <c r="M104" s="21" t="s">
        <v>115</v>
      </c>
      <c r="N104" s="21">
        <v>5</v>
      </c>
      <c r="O104" s="21">
        <v>1</v>
      </c>
      <c r="P104" s="21" t="s">
        <v>115</v>
      </c>
      <c r="Q104" s="21">
        <v>6</v>
      </c>
      <c r="R104" s="21">
        <v>1</v>
      </c>
      <c r="S104" s="21" t="s">
        <v>115</v>
      </c>
      <c r="T104" s="21">
        <v>-7</v>
      </c>
      <c r="U104" s="21">
        <v>1</v>
      </c>
      <c r="V104" s="21" t="s">
        <v>255</v>
      </c>
      <c r="W104" s="21">
        <v>4</v>
      </c>
      <c r="X104" s="21">
        <v>1</v>
      </c>
      <c r="Y104" s="21" t="s">
        <v>255</v>
      </c>
      <c r="Z104" s="21">
        <v>-7</v>
      </c>
      <c r="AA104" s="21">
        <v>1</v>
      </c>
      <c r="AB104" s="21" t="s">
        <v>255</v>
      </c>
      <c r="AC104" s="21">
        <v>11</v>
      </c>
      <c r="AD104" s="21">
        <v>1</v>
      </c>
      <c r="AE104" s="21" t="s">
        <v>255</v>
      </c>
      <c r="AF104" s="21">
        <v>12</v>
      </c>
      <c r="AG104" s="21">
        <v>1</v>
      </c>
      <c r="AH104" t="s">
        <v>128</v>
      </c>
      <c r="AI104">
        <v>13</v>
      </c>
      <c r="AJ104" s="21">
        <v>1</v>
      </c>
      <c r="AK104" s="21" t="s">
        <v>128</v>
      </c>
      <c r="AL104" s="21">
        <v>11</v>
      </c>
      <c r="AM104" s="21">
        <v>1</v>
      </c>
      <c r="AN104" s="21" t="s">
        <v>255</v>
      </c>
      <c r="AO104" s="21">
        <v>-18</v>
      </c>
      <c r="AP104" s="21">
        <v>1</v>
      </c>
      <c r="AQ104" t="s">
        <v>255</v>
      </c>
      <c r="AR104">
        <v>-9</v>
      </c>
      <c r="AS104" s="21">
        <v>1</v>
      </c>
      <c r="AT104" s="21" t="s">
        <v>255</v>
      </c>
      <c r="AU104" s="21">
        <v>6</v>
      </c>
      <c r="AV104" s="21">
        <v>1</v>
      </c>
      <c r="AW104" t="s">
        <v>255</v>
      </c>
      <c r="AX104">
        <v>2</v>
      </c>
      <c r="AY104" s="21">
        <v>1</v>
      </c>
      <c r="AZ104" s="21" t="s">
        <v>255</v>
      </c>
      <c r="BA104" s="21">
        <v>14</v>
      </c>
      <c r="BB104" s="21">
        <v>1</v>
      </c>
      <c r="BC104" s="21"/>
      <c r="BD104" s="21"/>
      <c r="BE104" s="21">
        <v>1</v>
      </c>
      <c r="BF104" s="21"/>
      <c r="BG104" s="21"/>
      <c r="BH104" s="21">
        <v>1</v>
      </c>
      <c r="BI104" s="21"/>
      <c r="BJ104" s="21"/>
      <c r="BK104" s="21">
        <v>1</v>
      </c>
    </row>
    <row r="105" spans="1:63" x14ac:dyDescent="0.25">
      <c r="A105" t="s">
        <v>255</v>
      </c>
      <c r="B105">
        <v>-32</v>
      </c>
      <c r="C105">
        <v>2</v>
      </c>
      <c r="D105" t="s">
        <v>255</v>
      </c>
      <c r="E105" s="4">
        <v>30</v>
      </c>
      <c r="F105">
        <v>2</v>
      </c>
      <c r="G105" s="21" t="s">
        <v>255</v>
      </c>
      <c r="H105" s="21">
        <v>-10</v>
      </c>
      <c r="I105" s="21">
        <v>2</v>
      </c>
      <c r="J105" s="21" t="s">
        <v>255</v>
      </c>
      <c r="K105" s="21">
        <v>-8</v>
      </c>
      <c r="L105" s="21">
        <v>2</v>
      </c>
      <c r="M105" s="21" t="s">
        <v>126</v>
      </c>
      <c r="N105" s="21">
        <v>5</v>
      </c>
      <c r="O105" s="21">
        <v>2</v>
      </c>
      <c r="P105" s="21" t="s">
        <v>126</v>
      </c>
      <c r="Q105" s="21">
        <v>6</v>
      </c>
      <c r="R105" s="21">
        <v>2</v>
      </c>
      <c r="S105" s="21" t="s">
        <v>126</v>
      </c>
      <c r="T105" s="21">
        <v>-7</v>
      </c>
      <c r="U105" s="21">
        <v>2</v>
      </c>
      <c r="V105" s="21" t="s">
        <v>126</v>
      </c>
      <c r="W105" s="21">
        <v>4</v>
      </c>
      <c r="X105" s="21">
        <v>2</v>
      </c>
      <c r="Y105" s="21" t="s">
        <v>126</v>
      </c>
      <c r="Z105" s="21">
        <v>-7</v>
      </c>
      <c r="AA105" s="21">
        <v>2</v>
      </c>
      <c r="AB105" s="21" t="s">
        <v>54</v>
      </c>
      <c r="AC105" s="21">
        <v>11</v>
      </c>
      <c r="AD105" s="21">
        <v>2</v>
      </c>
      <c r="AE105" s="21" t="s">
        <v>54</v>
      </c>
      <c r="AF105" s="21">
        <v>12</v>
      </c>
      <c r="AG105" s="21">
        <v>2</v>
      </c>
      <c r="AH105" t="s">
        <v>255</v>
      </c>
      <c r="AI105">
        <v>13</v>
      </c>
      <c r="AJ105" s="21">
        <v>2</v>
      </c>
      <c r="AK105" s="21" t="s">
        <v>255</v>
      </c>
      <c r="AL105" s="21">
        <v>11</v>
      </c>
      <c r="AM105" s="21">
        <v>2</v>
      </c>
      <c r="AN105" s="21" t="s">
        <v>115</v>
      </c>
      <c r="AO105" s="21">
        <v>-18</v>
      </c>
      <c r="AP105" s="21">
        <v>2</v>
      </c>
      <c r="AQ105" t="s">
        <v>115</v>
      </c>
      <c r="AR105">
        <v>-9</v>
      </c>
      <c r="AS105" s="21">
        <v>2</v>
      </c>
      <c r="AT105" s="21" t="s">
        <v>115</v>
      </c>
      <c r="AU105" s="21">
        <v>6</v>
      </c>
      <c r="AV105" s="21">
        <v>2</v>
      </c>
      <c r="AW105" t="s">
        <v>115</v>
      </c>
      <c r="AX105">
        <v>2</v>
      </c>
      <c r="AY105" s="21">
        <v>2</v>
      </c>
      <c r="AZ105" s="21" t="s">
        <v>115</v>
      </c>
      <c r="BA105" s="21">
        <v>14</v>
      </c>
      <c r="BB105" s="21">
        <v>2</v>
      </c>
      <c r="BC105" s="21"/>
      <c r="BD105" s="21"/>
      <c r="BE105" s="21">
        <v>2</v>
      </c>
      <c r="BF105" s="21"/>
      <c r="BG105" s="21"/>
      <c r="BH105" s="21">
        <v>2</v>
      </c>
      <c r="BI105" s="21"/>
      <c r="BJ105" s="21"/>
      <c r="BK105" s="21">
        <v>2</v>
      </c>
    </row>
    <row r="106" spans="1:63" x14ac:dyDescent="0.25">
      <c r="A106" t="s">
        <v>73</v>
      </c>
      <c r="B106">
        <v>-32</v>
      </c>
      <c r="C106">
        <v>3</v>
      </c>
      <c r="D106" t="s">
        <v>73</v>
      </c>
      <c r="E106" s="4">
        <v>30</v>
      </c>
      <c r="F106">
        <v>3</v>
      </c>
      <c r="G106" s="21" t="s">
        <v>73</v>
      </c>
      <c r="H106" s="21">
        <v>-10</v>
      </c>
      <c r="I106" s="21">
        <v>3</v>
      </c>
      <c r="J106" s="21" t="s">
        <v>73</v>
      </c>
      <c r="K106" s="21">
        <v>-8</v>
      </c>
      <c r="L106" s="21">
        <v>3</v>
      </c>
      <c r="M106" s="21" t="s">
        <v>100</v>
      </c>
      <c r="N106" s="21">
        <v>5</v>
      </c>
      <c r="O106" s="21">
        <v>3</v>
      </c>
      <c r="P106" s="21" t="s">
        <v>100</v>
      </c>
      <c r="Q106" s="21">
        <v>6</v>
      </c>
      <c r="R106" s="21">
        <v>3</v>
      </c>
      <c r="S106" s="21" t="s">
        <v>100</v>
      </c>
      <c r="T106" s="21">
        <v>-7</v>
      </c>
      <c r="U106" s="21">
        <v>3</v>
      </c>
      <c r="V106" s="21" t="s">
        <v>100</v>
      </c>
      <c r="W106" s="21">
        <v>4</v>
      </c>
      <c r="X106" s="21">
        <v>3</v>
      </c>
      <c r="Y106" s="21" t="s">
        <v>100</v>
      </c>
      <c r="Z106" s="21">
        <v>-7</v>
      </c>
      <c r="AA106" s="21">
        <v>3</v>
      </c>
      <c r="AB106" s="21" t="s">
        <v>91</v>
      </c>
      <c r="AC106" s="21">
        <v>11</v>
      </c>
      <c r="AD106" s="21">
        <v>3</v>
      </c>
      <c r="AE106" s="21" t="s">
        <v>91</v>
      </c>
      <c r="AF106" s="21">
        <v>12</v>
      </c>
      <c r="AG106" s="21">
        <v>3</v>
      </c>
      <c r="AH106" t="s">
        <v>91</v>
      </c>
      <c r="AI106">
        <v>13</v>
      </c>
      <c r="AJ106" s="21">
        <v>3</v>
      </c>
      <c r="AK106" s="21" t="s">
        <v>91</v>
      </c>
      <c r="AL106" s="21">
        <v>11</v>
      </c>
      <c r="AM106" s="21">
        <v>3</v>
      </c>
      <c r="AN106" s="21" t="s">
        <v>91</v>
      </c>
      <c r="AO106" s="21">
        <v>-18</v>
      </c>
      <c r="AP106" s="21">
        <v>3</v>
      </c>
      <c r="AQ106" t="s">
        <v>91</v>
      </c>
      <c r="AR106">
        <v>-9</v>
      </c>
      <c r="AS106" s="21">
        <v>3</v>
      </c>
      <c r="AT106" s="21" t="s">
        <v>91</v>
      </c>
      <c r="AU106" s="21">
        <v>6</v>
      </c>
      <c r="AV106" s="21">
        <v>3</v>
      </c>
      <c r="AW106" t="s">
        <v>91</v>
      </c>
      <c r="AX106">
        <v>2</v>
      </c>
      <c r="AY106" s="21">
        <v>3</v>
      </c>
      <c r="AZ106" s="21" t="s">
        <v>91</v>
      </c>
      <c r="BA106" s="21">
        <v>14</v>
      </c>
      <c r="BB106" s="21">
        <v>3</v>
      </c>
      <c r="BC106" s="21"/>
      <c r="BD106" s="21"/>
      <c r="BE106" s="21">
        <v>3</v>
      </c>
      <c r="BF106" s="21"/>
      <c r="BG106" s="21"/>
      <c r="BH106" s="21">
        <v>3</v>
      </c>
      <c r="BI106" s="21"/>
      <c r="BJ106" s="21"/>
      <c r="BK106" s="21">
        <v>3</v>
      </c>
    </row>
    <row r="107" spans="1:63" x14ac:dyDescent="0.25">
      <c r="A107" t="s">
        <v>12</v>
      </c>
      <c r="B107">
        <v>-32</v>
      </c>
      <c r="C107">
        <v>4</v>
      </c>
      <c r="D107" t="s">
        <v>12</v>
      </c>
      <c r="E107" s="4">
        <v>30</v>
      </c>
      <c r="F107">
        <v>4</v>
      </c>
      <c r="G107" s="21" t="s">
        <v>12</v>
      </c>
      <c r="H107" s="21">
        <v>-10</v>
      </c>
      <c r="I107" s="21">
        <v>4</v>
      </c>
      <c r="J107" s="21" t="s">
        <v>12</v>
      </c>
      <c r="K107" s="21">
        <v>-8</v>
      </c>
      <c r="L107" s="21">
        <v>4</v>
      </c>
      <c r="M107" s="21" t="s">
        <v>12</v>
      </c>
      <c r="N107" s="21">
        <v>5</v>
      </c>
      <c r="O107" s="21">
        <v>4</v>
      </c>
      <c r="P107" s="21" t="s">
        <v>12</v>
      </c>
      <c r="Q107" s="21">
        <v>6</v>
      </c>
      <c r="R107" s="21">
        <v>4</v>
      </c>
      <c r="S107" s="21" t="s">
        <v>12</v>
      </c>
      <c r="T107" s="21">
        <v>-7</v>
      </c>
      <c r="U107" s="21">
        <v>4</v>
      </c>
      <c r="V107" s="21" t="s">
        <v>12</v>
      </c>
      <c r="W107" s="21">
        <v>4</v>
      </c>
      <c r="X107" s="21">
        <v>4</v>
      </c>
      <c r="Y107" s="21" t="s">
        <v>12</v>
      </c>
      <c r="Z107" s="21">
        <v>-7</v>
      </c>
      <c r="AA107" s="21">
        <v>4</v>
      </c>
      <c r="AB107" s="21" t="s">
        <v>12</v>
      </c>
      <c r="AC107" s="21">
        <v>11</v>
      </c>
      <c r="AD107" s="21">
        <v>4</v>
      </c>
      <c r="AE107" s="21" t="s">
        <v>12</v>
      </c>
      <c r="AF107" s="21">
        <v>12</v>
      </c>
      <c r="AG107" s="21">
        <v>4</v>
      </c>
      <c r="AH107" t="s">
        <v>12</v>
      </c>
      <c r="AI107">
        <v>13</v>
      </c>
      <c r="AJ107" s="21">
        <v>4</v>
      </c>
      <c r="AK107" s="21" t="s">
        <v>12</v>
      </c>
      <c r="AL107" s="21">
        <v>11</v>
      </c>
      <c r="AM107" s="21">
        <v>4</v>
      </c>
      <c r="AN107" s="21" t="s">
        <v>12</v>
      </c>
      <c r="AO107" s="21">
        <v>-18</v>
      </c>
      <c r="AP107" s="21">
        <v>4</v>
      </c>
      <c r="AQ107" t="s">
        <v>12</v>
      </c>
      <c r="AR107">
        <v>-9</v>
      </c>
      <c r="AS107" s="21">
        <v>4</v>
      </c>
      <c r="AT107" s="21" t="s">
        <v>12</v>
      </c>
      <c r="AU107" s="21">
        <v>6</v>
      </c>
      <c r="AV107" s="21">
        <v>4</v>
      </c>
      <c r="AW107" t="s">
        <v>12</v>
      </c>
      <c r="AX107">
        <v>2</v>
      </c>
      <c r="AY107" s="21">
        <v>4</v>
      </c>
      <c r="AZ107" s="21" t="s">
        <v>12</v>
      </c>
      <c r="BA107" s="21">
        <v>14</v>
      </c>
      <c r="BB107" s="21">
        <v>4</v>
      </c>
      <c r="BC107" s="21"/>
      <c r="BD107" s="21"/>
      <c r="BE107" s="21">
        <v>4</v>
      </c>
      <c r="BF107" s="21"/>
      <c r="BG107" s="21"/>
      <c r="BH107" s="21">
        <v>4</v>
      </c>
      <c r="BI107" s="21"/>
      <c r="BJ107" s="21"/>
      <c r="BK107" s="21">
        <v>4</v>
      </c>
    </row>
    <row r="108" spans="1:63" x14ac:dyDescent="0.25">
      <c r="A108" t="s">
        <v>369</v>
      </c>
      <c r="B108">
        <v>8</v>
      </c>
      <c r="C108">
        <v>1</v>
      </c>
      <c r="D108" t="s">
        <v>369</v>
      </c>
      <c r="E108" s="4">
        <v>0</v>
      </c>
      <c r="F108">
        <v>1</v>
      </c>
      <c r="G108" s="21" t="s">
        <v>369</v>
      </c>
      <c r="H108" s="21">
        <v>5</v>
      </c>
      <c r="I108" s="21">
        <v>1</v>
      </c>
      <c r="J108" s="21" t="s">
        <v>369</v>
      </c>
      <c r="K108" s="21">
        <v>-2</v>
      </c>
      <c r="L108" s="21">
        <v>1</v>
      </c>
      <c r="M108" s="21" t="s">
        <v>20</v>
      </c>
      <c r="N108" s="21">
        <v>5</v>
      </c>
      <c r="O108" s="21">
        <v>1</v>
      </c>
      <c r="P108" s="21" t="s">
        <v>20</v>
      </c>
      <c r="Q108" s="21">
        <v>-6</v>
      </c>
      <c r="R108" s="21">
        <v>1</v>
      </c>
      <c r="S108" s="21" t="s">
        <v>131</v>
      </c>
      <c r="T108" s="21">
        <v>-2</v>
      </c>
      <c r="U108" s="21">
        <v>1</v>
      </c>
      <c r="V108" s="21" t="s">
        <v>153</v>
      </c>
      <c r="W108" s="21">
        <v>-4</v>
      </c>
      <c r="X108" s="21">
        <v>1</v>
      </c>
      <c r="Y108" s="21" t="s">
        <v>60</v>
      </c>
      <c r="Z108" s="21">
        <v>7</v>
      </c>
      <c r="AA108" s="21">
        <v>1</v>
      </c>
      <c r="AB108" t="s">
        <v>392</v>
      </c>
      <c r="AC108" s="21">
        <v>31</v>
      </c>
      <c r="AD108" s="21">
        <v>1</v>
      </c>
      <c r="AE108" s="21" t="s">
        <v>392</v>
      </c>
      <c r="AF108" s="21">
        <v>4</v>
      </c>
      <c r="AG108" s="21">
        <v>1</v>
      </c>
      <c r="AH108" s="21" t="s">
        <v>392</v>
      </c>
      <c r="AI108" s="22">
        <v>41</v>
      </c>
      <c r="AJ108" s="21">
        <v>1</v>
      </c>
      <c r="AK108" s="21" t="s">
        <v>392</v>
      </c>
      <c r="AL108" s="21">
        <v>0</v>
      </c>
      <c r="AM108" s="21">
        <v>1</v>
      </c>
      <c r="AN108" s="21" t="s">
        <v>392</v>
      </c>
      <c r="AO108" s="21">
        <v>-10</v>
      </c>
      <c r="AP108" s="21">
        <v>1</v>
      </c>
      <c r="AQ108" s="21" t="s">
        <v>392</v>
      </c>
      <c r="AR108" s="21">
        <v>0</v>
      </c>
      <c r="AS108" s="21">
        <v>1</v>
      </c>
      <c r="AT108" s="21" t="s">
        <v>392</v>
      </c>
      <c r="AU108" s="21">
        <v>6</v>
      </c>
      <c r="AV108" s="21">
        <v>1</v>
      </c>
      <c r="AW108" s="21" t="s">
        <v>47</v>
      </c>
      <c r="AX108" s="21">
        <v>29</v>
      </c>
      <c r="AY108" s="21">
        <v>1</v>
      </c>
      <c r="AZ108" s="21" t="s">
        <v>134</v>
      </c>
      <c r="BA108" s="21">
        <v>-23</v>
      </c>
      <c r="BB108" s="21">
        <v>1</v>
      </c>
      <c r="BC108" s="21"/>
      <c r="BD108" s="21"/>
      <c r="BE108" s="21">
        <v>1</v>
      </c>
      <c r="BF108" s="21"/>
      <c r="BG108" s="21"/>
      <c r="BH108" s="21">
        <v>1</v>
      </c>
      <c r="BI108" s="21"/>
      <c r="BJ108" s="21"/>
      <c r="BK108" s="21">
        <v>1</v>
      </c>
    </row>
    <row r="109" spans="1:63" x14ac:dyDescent="0.25">
      <c r="A109" t="s">
        <v>401</v>
      </c>
      <c r="B109">
        <v>8</v>
      </c>
      <c r="C109">
        <v>2</v>
      </c>
      <c r="D109" t="s">
        <v>401</v>
      </c>
      <c r="E109" s="4">
        <v>0</v>
      </c>
      <c r="F109">
        <v>2</v>
      </c>
      <c r="G109" s="21" t="s">
        <v>401</v>
      </c>
      <c r="H109" s="21">
        <v>5</v>
      </c>
      <c r="I109" s="21">
        <v>2</v>
      </c>
      <c r="J109" s="21" t="s">
        <v>401</v>
      </c>
      <c r="K109" s="21">
        <v>-2</v>
      </c>
      <c r="L109" s="21">
        <v>2</v>
      </c>
      <c r="M109" s="21" t="s">
        <v>131</v>
      </c>
      <c r="N109" s="21">
        <v>5</v>
      </c>
      <c r="O109" s="21">
        <v>2</v>
      </c>
      <c r="P109" s="21" t="s">
        <v>131</v>
      </c>
      <c r="Q109" s="21">
        <v>-6</v>
      </c>
      <c r="R109" s="21">
        <v>2</v>
      </c>
      <c r="S109" s="21" t="s">
        <v>97</v>
      </c>
      <c r="T109" s="21">
        <v>-2</v>
      </c>
      <c r="U109" s="21">
        <v>2</v>
      </c>
      <c r="V109" s="21" t="s">
        <v>157</v>
      </c>
      <c r="W109" s="21">
        <v>-4</v>
      </c>
      <c r="X109" s="21">
        <v>2</v>
      </c>
      <c r="Y109" s="21" t="s">
        <v>153</v>
      </c>
      <c r="Z109" s="21">
        <v>7</v>
      </c>
      <c r="AA109" s="21">
        <v>2</v>
      </c>
      <c r="AB109" t="s">
        <v>60</v>
      </c>
      <c r="AC109" s="21">
        <v>31</v>
      </c>
      <c r="AD109" s="21">
        <v>2</v>
      </c>
      <c r="AE109" s="21" t="s">
        <v>60</v>
      </c>
      <c r="AF109" s="21">
        <v>4</v>
      </c>
      <c r="AG109" s="21">
        <v>2</v>
      </c>
      <c r="AH109" s="21" t="s">
        <v>60</v>
      </c>
      <c r="AI109" s="22">
        <v>41</v>
      </c>
      <c r="AJ109" s="21">
        <v>2</v>
      </c>
      <c r="AK109" s="21" t="s">
        <v>60</v>
      </c>
      <c r="AL109" s="21">
        <v>0</v>
      </c>
      <c r="AM109" s="21">
        <v>2</v>
      </c>
      <c r="AN109" s="21" t="s">
        <v>60</v>
      </c>
      <c r="AO109" s="21">
        <v>-10</v>
      </c>
      <c r="AP109" s="21">
        <v>2</v>
      </c>
      <c r="AQ109" s="21" t="s">
        <v>401</v>
      </c>
      <c r="AR109" s="21">
        <v>0</v>
      </c>
      <c r="AS109" s="21">
        <v>2</v>
      </c>
      <c r="AT109" s="21" t="s">
        <v>401</v>
      </c>
      <c r="AU109" s="21">
        <v>6</v>
      </c>
      <c r="AV109" s="21">
        <v>2</v>
      </c>
      <c r="AW109" s="21" t="s">
        <v>8</v>
      </c>
      <c r="AX109" s="21">
        <v>29</v>
      </c>
      <c r="AY109" s="21">
        <v>2</v>
      </c>
      <c r="AZ109" s="21" t="s">
        <v>8</v>
      </c>
      <c r="BA109" s="21">
        <v>-23</v>
      </c>
      <c r="BB109" s="21">
        <v>2</v>
      </c>
      <c r="BC109" s="21"/>
      <c r="BD109" s="21"/>
      <c r="BE109" s="21">
        <v>2</v>
      </c>
      <c r="BF109" s="21"/>
      <c r="BG109" s="21"/>
      <c r="BH109" s="21">
        <v>2</v>
      </c>
      <c r="BI109" s="21"/>
      <c r="BJ109" s="21"/>
      <c r="BK109" s="21">
        <v>2</v>
      </c>
    </row>
    <row r="110" spans="1:63" x14ac:dyDescent="0.25">
      <c r="A110" t="s">
        <v>97</v>
      </c>
      <c r="B110">
        <v>8</v>
      </c>
      <c r="C110">
        <v>3</v>
      </c>
      <c r="D110" t="s">
        <v>97</v>
      </c>
      <c r="E110" s="4">
        <v>0</v>
      </c>
      <c r="F110">
        <v>3</v>
      </c>
      <c r="G110" s="21" t="s">
        <v>97</v>
      </c>
      <c r="H110" s="21">
        <v>5</v>
      </c>
      <c r="I110" s="21">
        <v>3</v>
      </c>
      <c r="J110" s="21" t="s">
        <v>97</v>
      </c>
      <c r="K110" s="21">
        <v>-2</v>
      </c>
      <c r="L110" s="21">
        <v>3</v>
      </c>
      <c r="M110" s="21" t="s">
        <v>15</v>
      </c>
      <c r="N110" s="21">
        <v>5</v>
      </c>
      <c r="O110" s="21">
        <v>3</v>
      </c>
      <c r="P110" s="21" t="s">
        <v>15</v>
      </c>
      <c r="Q110" s="21">
        <v>-6</v>
      </c>
      <c r="R110" s="21">
        <v>3</v>
      </c>
      <c r="S110" s="21" t="s">
        <v>15</v>
      </c>
      <c r="T110" s="21">
        <v>-2</v>
      </c>
      <c r="U110" s="21">
        <v>3</v>
      </c>
      <c r="V110" s="21" t="s">
        <v>401</v>
      </c>
      <c r="W110" s="21">
        <v>-4</v>
      </c>
      <c r="X110" s="21">
        <v>3</v>
      </c>
      <c r="Y110" s="21" t="s">
        <v>401</v>
      </c>
      <c r="Z110" s="21">
        <v>7</v>
      </c>
      <c r="AA110" s="21">
        <v>3</v>
      </c>
      <c r="AB110" t="s">
        <v>401</v>
      </c>
      <c r="AC110" s="21">
        <v>31</v>
      </c>
      <c r="AD110" s="21">
        <v>3</v>
      </c>
      <c r="AE110" s="21" t="s">
        <v>401</v>
      </c>
      <c r="AF110" s="21">
        <v>4</v>
      </c>
      <c r="AG110" s="21">
        <v>3</v>
      </c>
      <c r="AH110" s="21" t="s">
        <v>401</v>
      </c>
      <c r="AI110" s="22">
        <v>41</v>
      </c>
      <c r="AJ110" s="21">
        <v>3</v>
      </c>
      <c r="AK110" s="21" t="s">
        <v>401</v>
      </c>
      <c r="AL110" s="21">
        <v>0</v>
      </c>
      <c r="AM110" s="21">
        <v>3</v>
      </c>
      <c r="AN110" s="21" t="s">
        <v>401</v>
      </c>
      <c r="AO110" s="21">
        <v>-10</v>
      </c>
      <c r="AP110" s="21">
        <v>3</v>
      </c>
      <c r="AQ110" s="21" t="s">
        <v>126</v>
      </c>
      <c r="AR110" s="21">
        <v>0</v>
      </c>
      <c r="AS110" s="21">
        <v>3</v>
      </c>
      <c r="AT110" s="21" t="s">
        <v>126</v>
      </c>
      <c r="AU110" s="21">
        <v>6</v>
      </c>
      <c r="AV110" s="21">
        <v>3</v>
      </c>
      <c r="AW110" s="21" t="s">
        <v>126</v>
      </c>
      <c r="AX110" s="21">
        <v>29</v>
      </c>
      <c r="AY110" s="21">
        <v>3</v>
      </c>
      <c r="AZ110" s="21" t="s">
        <v>157</v>
      </c>
      <c r="BA110" s="21">
        <v>-23</v>
      </c>
      <c r="BB110" s="21">
        <v>3</v>
      </c>
      <c r="BC110" s="21"/>
      <c r="BD110" s="21"/>
      <c r="BE110" s="21">
        <v>3</v>
      </c>
      <c r="BF110" s="21"/>
      <c r="BG110" s="21"/>
      <c r="BH110" s="21">
        <v>3</v>
      </c>
      <c r="BI110" s="21"/>
      <c r="BJ110" s="21"/>
      <c r="BK110" s="21">
        <v>3</v>
      </c>
    </row>
    <row r="111" spans="1:63" x14ac:dyDescent="0.25">
      <c r="A111" t="s">
        <v>66</v>
      </c>
      <c r="B111">
        <v>8</v>
      </c>
      <c r="C111">
        <v>4</v>
      </c>
      <c r="D111" t="s">
        <v>66</v>
      </c>
      <c r="E111" s="4">
        <v>0</v>
      </c>
      <c r="F111">
        <v>4</v>
      </c>
      <c r="G111" s="21" t="s">
        <v>66</v>
      </c>
      <c r="H111" s="21">
        <v>5</v>
      </c>
      <c r="I111" s="21">
        <v>4</v>
      </c>
      <c r="J111" s="21" t="s">
        <v>66</v>
      </c>
      <c r="K111" s="21">
        <v>-2</v>
      </c>
      <c r="L111" s="21">
        <v>4</v>
      </c>
      <c r="M111" s="21" t="s">
        <v>66</v>
      </c>
      <c r="N111" s="21">
        <v>5</v>
      </c>
      <c r="O111" s="21">
        <v>4</v>
      </c>
      <c r="P111" s="21" t="s">
        <v>66</v>
      </c>
      <c r="Q111" s="21">
        <v>-6</v>
      </c>
      <c r="R111" s="21">
        <v>4</v>
      </c>
      <c r="S111" s="21" t="s">
        <v>66</v>
      </c>
      <c r="T111" s="21">
        <v>-2</v>
      </c>
      <c r="U111" s="21">
        <v>4</v>
      </c>
      <c r="V111" s="21" t="s">
        <v>234</v>
      </c>
      <c r="W111" s="21">
        <v>-4</v>
      </c>
      <c r="X111" s="21">
        <v>4</v>
      </c>
      <c r="Y111" s="21" t="s">
        <v>234</v>
      </c>
      <c r="Z111" s="21">
        <v>7</v>
      </c>
      <c r="AA111" s="21">
        <v>4</v>
      </c>
      <c r="AB111" t="s">
        <v>234</v>
      </c>
      <c r="AC111" s="21">
        <v>31</v>
      </c>
      <c r="AD111" s="21">
        <v>4</v>
      </c>
      <c r="AE111" s="21" t="s">
        <v>234</v>
      </c>
      <c r="AF111" s="21">
        <v>4</v>
      </c>
      <c r="AG111" s="21">
        <v>4</v>
      </c>
      <c r="AH111" s="21" t="s">
        <v>234</v>
      </c>
      <c r="AI111" s="22">
        <v>41</v>
      </c>
      <c r="AJ111" s="21">
        <v>4</v>
      </c>
      <c r="AK111" s="21" t="s">
        <v>234</v>
      </c>
      <c r="AL111" s="21">
        <v>0</v>
      </c>
      <c r="AM111" s="21">
        <v>4</v>
      </c>
      <c r="AN111" s="21" t="s">
        <v>234</v>
      </c>
      <c r="AO111" s="21">
        <v>-10</v>
      </c>
      <c r="AP111" s="21">
        <v>4</v>
      </c>
      <c r="AQ111" s="21" t="s">
        <v>234</v>
      </c>
      <c r="AR111" s="21">
        <v>0</v>
      </c>
      <c r="AS111" s="21">
        <v>4</v>
      </c>
      <c r="AT111" s="21" t="s">
        <v>234</v>
      </c>
      <c r="AU111" s="21">
        <v>6</v>
      </c>
      <c r="AV111" s="21">
        <v>4</v>
      </c>
      <c r="AW111" s="21" t="s">
        <v>234</v>
      </c>
      <c r="AX111" s="21">
        <v>29</v>
      </c>
      <c r="AY111" s="21">
        <v>4</v>
      </c>
      <c r="AZ111" s="21" t="s">
        <v>234</v>
      </c>
      <c r="BA111" s="21">
        <v>-23</v>
      </c>
      <c r="BB111" s="21">
        <v>4</v>
      </c>
      <c r="BC111" s="21"/>
      <c r="BD111" s="21"/>
      <c r="BE111" s="21">
        <v>4</v>
      </c>
      <c r="BF111" s="21"/>
      <c r="BG111" s="21"/>
      <c r="BH111" s="21">
        <v>4</v>
      </c>
      <c r="BI111" s="21"/>
      <c r="BJ111" s="21"/>
      <c r="BK111" s="21">
        <v>4</v>
      </c>
    </row>
    <row r="112" spans="1:63" x14ac:dyDescent="0.25">
      <c r="A112" t="s">
        <v>47</v>
      </c>
      <c r="B112">
        <v>13</v>
      </c>
      <c r="C112">
        <v>1</v>
      </c>
      <c r="D112" t="s">
        <v>47</v>
      </c>
      <c r="E112" s="4">
        <v>11</v>
      </c>
      <c r="F112">
        <v>1</v>
      </c>
      <c r="G112" s="21" t="s">
        <v>20</v>
      </c>
      <c r="H112" s="21">
        <v>7</v>
      </c>
      <c r="I112" s="21">
        <v>1</v>
      </c>
      <c r="J112" s="21" t="s">
        <v>20</v>
      </c>
      <c r="K112" s="21">
        <v>-1</v>
      </c>
      <c r="L112" s="21">
        <v>1</v>
      </c>
      <c r="M112" s="21" t="s">
        <v>8</v>
      </c>
      <c r="N112" s="21">
        <v>0</v>
      </c>
      <c r="O112" s="21">
        <v>1</v>
      </c>
      <c r="P112" s="21" t="s">
        <v>8</v>
      </c>
      <c r="Q112" s="21">
        <v>5</v>
      </c>
      <c r="R112" s="21">
        <v>1</v>
      </c>
      <c r="S112" s="21" t="s">
        <v>157</v>
      </c>
      <c r="T112" s="21">
        <v>9</v>
      </c>
      <c r="U112" s="21">
        <v>1</v>
      </c>
      <c r="V112" s="21" t="s">
        <v>60</v>
      </c>
      <c r="W112" s="21">
        <v>-11</v>
      </c>
      <c r="X112" s="21">
        <v>1</v>
      </c>
      <c r="Y112" s="21" t="s">
        <v>128</v>
      </c>
      <c r="Z112" s="21">
        <v>23</v>
      </c>
      <c r="AA112" s="21">
        <v>1</v>
      </c>
      <c r="AB112" t="s">
        <v>128</v>
      </c>
      <c r="AC112" s="21">
        <v>11</v>
      </c>
      <c r="AD112" s="21">
        <v>1</v>
      </c>
      <c r="AE112" s="21" t="s">
        <v>128</v>
      </c>
      <c r="AF112" s="21">
        <v>6</v>
      </c>
      <c r="AG112" s="21">
        <v>1</v>
      </c>
      <c r="AH112" s="21" t="s">
        <v>47</v>
      </c>
      <c r="AI112" s="22">
        <v>-3</v>
      </c>
      <c r="AJ112" s="21">
        <v>1</v>
      </c>
      <c r="AK112" s="21" t="s">
        <v>134</v>
      </c>
      <c r="AL112" s="21">
        <v>6</v>
      </c>
      <c r="AM112" s="21">
        <v>1</v>
      </c>
      <c r="AN112" s="21" t="s">
        <v>47</v>
      </c>
      <c r="AO112" s="21">
        <v>4</v>
      </c>
      <c r="AP112" s="21">
        <v>1</v>
      </c>
      <c r="AQ112" s="21" t="s">
        <v>60</v>
      </c>
      <c r="AR112" s="21">
        <v>1</v>
      </c>
      <c r="AS112" s="21">
        <v>1</v>
      </c>
      <c r="AT112" s="21" t="s">
        <v>60</v>
      </c>
      <c r="AU112" s="21">
        <v>1</v>
      </c>
      <c r="AV112" s="21">
        <v>1</v>
      </c>
      <c r="AW112" s="21" t="s">
        <v>60</v>
      </c>
      <c r="AX112" s="21">
        <v>-22</v>
      </c>
      <c r="AY112" s="21">
        <v>1</v>
      </c>
      <c r="AZ112" s="21" t="s">
        <v>20</v>
      </c>
      <c r="BA112" s="21">
        <v>11</v>
      </c>
      <c r="BB112" s="21">
        <v>1</v>
      </c>
      <c r="BC112" s="21"/>
      <c r="BD112" s="21"/>
      <c r="BE112" s="21">
        <v>1</v>
      </c>
      <c r="BF112" s="21"/>
      <c r="BG112" s="21"/>
      <c r="BH112" s="21">
        <v>1</v>
      </c>
      <c r="BI112" s="21"/>
      <c r="BJ112" s="21"/>
      <c r="BK112" s="21">
        <v>1</v>
      </c>
    </row>
    <row r="113" spans="1:63" x14ac:dyDescent="0.25">
      <c r="A113" t="s">
        <v>157</v>
      </c>
      <c r="B113">
        <v>13</v>
      </c>
      <c r="C113">
        <v>2</v>
      </c>
      <c r="D113" t="s">
        <v>157</v>
      </c>
      <c r="E113" s="4">
        <v>11</v>
      </c>
      <c r="F113">
        <v>2</v>
      </c>
      <c r="G113" s="21" t="s">
        <v>106</v>
      </c>
      <c r="H113" s="21">
        <v>7</v>
      </c>
      <c r="I113" s="21">
        <v>2</v>
      </c>
      <c r="J113" s="21" t="s">
        <v>393</v>
      </c>
      <c r="K113" s="21">
        <v>-1</v>
      </c>
      <c r="L113" s="21">
        <v>2</v>
      </c>
      <c r="M113" s="21" t="s">
        <v>401</v>
      </c>
      <c r="N113" s="21">
        <v>0</v>
      </c>
      <c r="O113" s="21">
        <v>2</v>
      </c>
      <c r="P113" s="21" t="s">
        <v>401</v>
      </c>
      <c r="Q113" s="21">
        <v>5</v>
      </c>
      <c r="R113" s="21">
        <v>2</v>
      </c>
      <c r="S113" s="21" t="s">
        <v>128</v>
      </c>
      <c r="T113" s="21">
        <v>9</v>
      </c>
      <c r="U113" s="21">
        <v>2</v>
      </c>
      <c r="V113" s="21" t="s">
        <v>66</v>
      </c>
      <c r="W113" s="21">
        <v>-11</v>
      </c>
      <c r="X113" s="21">
        <v>2</v>
      </c>
      <c r="Y113" s="21" t="s">
        <v>97</v>
      </c>
      <c r="Z113" s="21">
        <v>23</v>
      </c>
      <c r="AA113" s="21">
        <v>2</v>
      </c>
      <c r="AB113" t="s">
        <v>97</v>
      </c>
      <c r="AC113" s="21">
        <v>11</v>
      </c>
      <c r="AD113" s="21">
        <v>2</v>
      </c>
      <c r="AE113" s="21" t="s">
        <v>97</v>
      </c>
      <c r="AF113" s="21">
        <v>6</v>
      </c>
      <c r="AG113" s="21">
        <v>2</v>
      </c>
      <c r="AH113" s="21" t="s">
        <v>97</v>
      </c>
      <c r="AI113" s="22">
        <v>-3</v>
      </c>
      <c r="AJ113" s="21">
        <v>2</v>
      </c>
      <c r="AK113" s="21" t="s">
        <v>47</v>
      </c>
      <c r="AL113" s="21">
        <v>6</v>
      </c>
      <c r="AM113" s="21">
        <v>2</v>
      </c>
      <c r="AN113" s="21" t="s">
        <v>97</v>
      </c>
      <c r="AO113" s="21">
        <v>4</v>
      </c>
      <c r="AP113" s="21">
        <v>2</v>
      </c>
      <c r="AQ113" s="21" t="s">
        <v>97</v>
      </c>
      <c r="AR113" s="21">
        <v>1</v>
      </c>
      <c r="AS113" s="21">
        <v>2</v>
      </c>
      <c r="AT113" s="21" t="s">
        <v>393</v>
      </c>
      <c r="AU113" s="21">
        <v>1</v>
      </c>
      <c r="AV113" s="21">
        <v>2</v>
      </c>
      <c r="AW113" s="21" t="s">
        <v>97</v>
      </c>
      <c r="AX113" s="21">
        <v>-22</v>
      </c>
      <c r="AY113" s="21">
        <v>2</v>
      </c>
      <c r="AZ113" s="21" t="s">
        <v>97</v>
      </c>
      <c r="BA113" s="21">
        <v>11</v>
      </c>
      <c r="BB113" s="21">
        <v>2</v>
      </c>
      <c r="BC113" s="21"/>
      <c r="BD113" s="21"/>
      <c r="BE113" s="21">
        <v>2</v>
      </c>
      <c r="BF113" s="21"/>
      <c r="BG113" s="21"/>
      <c r="BH113" s="21">
        <v>2</v>
      </c>
      <c r="BI113" s="21"/>
      <c r="BJ113" s="21"/>
      <c r="BK113" s="21">
        <v>2</v>
      </c>
    </row>
    <row r="114" spans="1:63" x14ac:dyDescent="0.25">
      <c r="A114" t="s">
        <v>60</v>
      </c>
      <c r="B114">
        <v>13</v>
      </c>
      <c r="C114">
        <v>3</v>
      </c>
      <c r="D114" t="s">
        <v>60</v>
      </c>
      <c r="E114" s="4">
        <v>11</v>
      </c>
      <c r="F114">
        <v>3</v>
      </c>
      <c r="G114" s="21" t="s">
        <v>157</v>
      </c>
      <c r="H114" s="21">
        <v>7</v>
      </c>
      <c r="I114" s="21">
        <v>3</v>
      </c>
      <c r="J114" s="21" t="s">
        <v>18</v>
      </c>
      <c r="K114" s="21">
        <v>-1</v>
      </c>
      <c r="L114" s="21">
        <v>3</v>
      </c>
      <c r="M114" s="21" t="s">
        <v>239</v>
      </c>
      <c r="N114" s="21">
        <v>0</v>
      </c>
      <c r="O114" s="21">
        <v>3</v>
      </c>
      <c r="P114" s="21" t="s">
        <v>18</v>
      </c>
      <c r="Q114" s="21">
        <v>5</v>
      </c>
      <c r="R114" s="21">
        <v>3</v>
      </c>
      <c r="S114" s="21" t="s">
        <v>18</v>
      </c>
      <c r="T114" s="21">
        <v>9</v>
      </c>
      <c r="U114" s="21">
        <v>3</v>
      </c>
      <c r="V114" s="21" t="s">
        <v>97</v>
      </c>
      <c r="W114" s="21">
        <v>-11</v>
      </c>
      <c r="X114" s="21">
        <v>3</v>
      </c>
      <c r="Y114" s="21" t="s">
        <v>66</v>
      </c>
      <c r="Z114" s="21">
        <v>23</v>
      </c>
      <c r="AA114" s="21">
        <v>3</v>
      </c>
      <c r="AB114" t="s">
        <v>66</v>
      </c>
      <c r="AC114" s="21">
        <v>11</v>
      </c>
      <c r="AD114" s="21">
        <v>3</v>
      </c>
      <c r="AE114" s="21" t="s">
        <v>66</v>
      </c>
      <c r="AF114" s="21">
        <v>6</v>
      </c>
      <c r="AG114" s="21">
        <v>3</v>
      </c>
      <c r="AH114" s="21" t="s">
        <v>66</v>
      </c>
      <c r="AI114" s="22">
        <v>-3</v>
      </c>
      <c r="AJ114" s="21">
        <v>3</v>
      </c>
      <c r="AK114" s="21" t="s">
        <v>97</v>
      </c>
      <c r="AL114" s="21">
        <v>6</v>
      </c>
      <c r="AM114" s="21">
        <v>3</v>
      </c>
      <c r="AN114" s="21" t="s">
        <v>66</v>
      </c>
      <c r="AO114" s="21">
        <v>4</v>
      </c>
      <c r="AP114" s="21">
        <v>3</v>
      </c>
      <c r="AQ114" s="21" t="s">
        <v>66</v>
      </c>
      <c r="AR114" s="21">
        <v>1</v>
      </c>
      <c r="AS114" s="21">
        <v>3</v>
      </c>
      <c r="AT114" s="21" t="s">
        <v>66</v>
      </c>
      <c r="AU114" s="21">
        <v>1</v>
      </c>
      <c r="AV114" s="21">
        <v>3</v>
      </c>
      <c r="AW114" s="21" t="s">
        <v>66</v>
      </c>
      <c r="AX114" s="21">
        <v>-22</v>
      </c>
      <c r="AY114" s="21">
        <v>3</v>
      </c>
      <c r="AZ114" s="21" t="s">
        <v>66</v>
      </c>
      <c r="BA114" s="21">
        <v>11</v>
      </c>
      <c r="BB114" s="21">
        <v>3</v>
      </c>
      <c r="BC114" s="21"/>
      <c r="BD114" s="21"/>
      <c r="BE114" s="21">
        <v>3</v>
      </c>
      <c r="BF114" s="21"/>
      <c r="BG114" s="21"/>
      <c r="BH114" s="21">
        <v>3</v>
      </c>
      <c r="BI114" s="21"/>
      <c r="BJ114" s="21"/>
      <c r="BK114" s="21">
        <v>3</v>
      </c>
    </row>
    <row r="115" spans="1:63" x14ac:dyDescent="0.25">
      <c r="A115" t="s">
        <v>234</v>
      </c>
      <c r="B115">
        <v>13</v>
      </c>
      <c r="C115">
        <v>4</v>
      </c>
      <c r="D115" t="s">
        <v>234</v>
      </c>
      <c r="E115" s="4">
        <v>11</v>
      </c>
      <c r="F115">
        <v>4</v>
      </c>
      <c r="G115" s="21" t="s">
        <v>234</v>
      </c>
      <c r="H115" s="21">
        <v>7</v>
      </c>
      <c r="I115" s="21">
        <v>4</v>
      </c>
      <c r="J115" s="21" t="s">
        <v>234</v>
      </c>
      <c r="K115" s="21">
        <v>-1</v>
      </c>
      <c r="L115" s="21">
        <v>4</v>
      </c>
      <c r="M115" s="21" t="s">
        <v>25</v>
      </c>
      <c r="N115" s="21">
        <v>0</v>
      </c>
      <c r="O115" s="21">
        <v>4</v>
      </c>
      <c r="P115" s="21" t="s">
        <v>255</v>
      </c>
      <c r="Q115" s="21">
        <v>5</v>
      </c>
      <c r="R115" s="21">
        <v>4</v>
      </c>
      <c r="S115" s="21" t="s">
        <v>255</v>
      </c>
      <c r="T115" s="21">
        <v>9</v>
      </c>
      <c r="U115" s="21">
        <v>4</v>
      </c>
      <c r="V115" s="21" t="s">
        <v>18</v>
      </c>
      <c r="W115" s="21">
        <v>-11</v>
      </c>
      <c r="X115" s="21">
        <v>4</v>
      </c>
      <c r="Y115" s="21" t="s">
        <v>18</v>
      </c>
      <c r="Z115" s="21">
        <v>23</v>
      </c>
      <c r="AA115" s="21">
        <v>4</v>
      </c>
      <c r="AB115" t="s">
        <v>18</v>
      </c>
      <c r="AC115" s="21">
        <v>11</v>
      </c>
      <c r="AD115" s="21">
        <v>4</v>
      </c>
      <c r="AE115" s="21" t="s">
        <v>18</v>
      </c>
      <c r="AF115" s="21">
        <v>6</v>
      </c>
      <c r="AG115" s="21">
        <v>4</v>
      </c>
      <c r="AH115" s="21" t="s">
        <v>18</v>
      </c>
      <c r="AI115" s="22">
        <v>-3</v>
      </c>
      <c r="AJ115" s="21">
        <v>4</v>
      </c>
      <c r="AK115" s="21" t="s">
        <v>66</v>
      </c>
      <c r="AL115" s="21">
        <v>6</v>
      </c>
      <c r="AM115" s="21">
        <v>4</v>
      </c>
      <c r="AN115" s="21" t="s">
        <v>18</v>
      </c>
      <c r="AO115" s="21">
        <v>4</v>
      </c>
      <c r="AP115" s="21">
        <v>4</v>
      </c>
      <c r="AQ115" s="21" t="s">
        <v>18</v>
      </c>
      <c r="AR115" s="21">
        <v>1</v>
      </c>
      <c r="AS115" s="21">
        <v>4</v>
      </c>
      <c r="AT115" s="21" t="s">
        <v>18</v>
      </c>
      <c r="AU115" s="21">
        <v>1</v>
      </c>
      <c r="AV115" s="21">
        <v>4</v>
      </c>
      <c r="AW115" s="21" t="s">
        <v>18</v>
      </c>
      <c r="AX115" s="21">
        <v>-22</v>
      </c>
      <c r="AY115" s="21">
        <v>4</v>
      </c>
      <c r="AZ115" s="21" t="s">
        <v>18</v>
      </c>
      <c r="BA115" s="21">
        <v>11</v>
      </c>
      <c r="BB115" s="21">
        <v>4</v>
      </c>
      <c r="BC115" s="21"/>
      <c r="BD115" s="21"/>
      <c r="BE115" s="21">
        <v>4</v>
      </c>
      <c r="BF115" s="21"/>
      <c r="BG115" s="21"/>
      <c r="BH115" s="21">
        <v>4</v>
      </c>
      <c r="BI115" s="21"/>
      <c r="BJ115" s="21"/>
      <c r="BK115" s="21">
        <v>4</v>
      </c>
    </row>
    <row r="116" spans="1:63" x14ac:dyDescent="0.25">
      <c r="A116" t="s">
        <v>134</v>
      </c>
      <c r="B116">
        <v>10</v>
      </c>
      <c r="C116">
        <v>1</v>
      </c>
      <c r="D116" t="s">
        <v>134</v>
      </c>
      <c r="E116" s="4">
        <v>10</v>
      </c>
      <c r="F116">
        <v>1</v>
      </c>
      <c r="G116" s="21" t="s">
        <v>402</v>
      </c>
      <c r="H116" s="21">
        <v>17</v>
      </c>
      <c r="I116" s="21">
        <v>1</v>
      </c>
      <c r="J116" s="21" t="s">
        <v>402</v>
      </c>
      <c r="K116" s="21">
        <v>6</v>
      </c>
      <c r="L116" s="21">
        <v>1</v>
      </c>
      <c r="M116" s="21" t="s">
        <v>402</v>
      </c>
      <c r="N116" s="21">
        <v>-4</v>
      </c>
      <c r="O116" s="21">
        <v>1</v>
      </c>
      <c r="P116" s="21" t="s">
        <v>60</v>
      </c>
      <c r="Q116" s="21">
        <v>10</v>
      </c>
      <c r="R116" s="21">
        <v>1</v>
      </c>
      <c r="S116" s="21" t="s">
        <v>60</v>
      </c>
      <c r="T116" s="21">
        <v>-2</v>
      </c>
      <c r="U116" s="21">
        <v>1</v>
      </c>
      <c r="V116" s="21" t="s">
        <v>402</v>
      </c>
      <c r="W116" s="21">
        <v>21</v>
      </c>
      <c r="X116" s="21">
        <v>1</v>
      </c>
      <c r="Y116" s="21" t="s">
        <v>402</v>
      </c>
      <c r="Z116" s="21">
        <v>21</v>
      </c>
      <c r="AA116" s="21">
        <v>1</v>
      </c>
      <c r="AB116" t="s">
        <v>402</v>
      </c>
      <c r="AC116" s="21">
        <v>14</v>
      </c>
      <c r="AD116" s="21">
        <v>1</v>
      </c>
      <c r="AE116" s="21" t="s">
        <v>402</v>
      </c>
      <c r="AF116" s="21">
        <v>7</v>
      </c>
      <c r="AG116" s="21">
        <v>1</v>
      </c>
      <c r="AH116" s="21" t="s">
        <v>402</v>
      </c>
      <c r="AI116" s="22">
        <v>20</v>
      </c>
      <c r="AJ116" s="21">
        <v>1</v>
      </c>
      <c r="AK116" s="21" t="s">
        <v>402</v>
      </c>
      <c r="AL116" s="21">
        <v>9</v>
      </c>
      <c r="AM116" s="21">
        <v>1</v>
      </c>
      <c r="AN116" s="21" t="s">
        <v>402</v>
      </c>
      <c r="AO116" s="21">
        <v>24</v>
      </c>
      <c r="AP116" s="21">
        <v>1</v>
      </c>
      <c r="AQ116" s="21" t="s">
        <v>402</v>
      </c>
      <c r="AR116" s="21">
        <v>25</v>
      </c>
      <c r="AS116" s="21">
        <v>1</v>
      </c>
      <c r="AT116" s="21" t="s">
        <v>402</v>
      </c>
      <c r="AU116" s="21">
        <v>15</v>
      </c>
      <c r="AV116" s="21">
        <v>1</v>
      </c>
      <c r="AW116" s="21" t="s">
        <v>402</v>
      </c>
      <c r="AX116" s="21">
        <v>2</v>
      </c>
      <c r="AY116" s="21">
        <v>1</v>
      </c>
      <c r="AZ116" s="21" t="s">
        <v>402</v>
      </c>
      <c r="BA116" s="21">
        <v>-14</v>
      </c>
      <c r="BB116" s="21">
        <v>1</v>
      </c>
      <c r="BC116" s="21"/>
      <c r="BD116" s="21"/>
      <c r="BE116" s="21">
        <v>1</v>
      </c>
      <c r="BF116" s="21"/>
      <c r="BG116" s="21"/>
      <c r="BH116" s="21">
        <v>1</v>
      </c>
      <c r="BI116" s="21"/>
      <c r="BJ116" s="21"/>
      <c r="BK116" s="21">
        <v>1</v>
      </c>
    </row>
    <row r="117" spans="1:63" x14ac:dyDescent="0.25">
      <c r="A117" t="s">
        <v>402</v>
      </c>
      <c r="B117">
        <v>10</v>
      </c>
      <c r="C117">
        <v>2</v>
      </c>
      <c r="D117" t="s">
        <v>402</v>
      </c>
      <c r="E117" s="4">
        <v>10</v>
      </c>
      <c r="F117">
        <v>2</v>
      </c>
      <c r="G117" s="21" t="s">
        <v>25</v>
      </c>
      <c r="H117" s="21">
        <v>17</v>
      </c>
      <c r="I117" s="21">
        <v>2</v>
      </c>
      <c r="J117" s="21" t="s">
        <v>25</v>
      </c>
      <c r="K117" s="21">
        <v>6</v>
      </c>
      <c r="L117" s="21">
        <v>2</v>
      </c>
      <c r="M117" s="21" t="s">
        <v>157</v>
      </c>
      <c r="N117" s="21">
        <v>-4</v>
      </c>
      <c r="O117" s="21">
        <v>2</v>
      </c>
      <c r="P117" s="21" t="s">
        <v>157</v>
      </c>
      <c r="Q117" s="21">
        <v>10</v>
      </c>
      <c r="R117" s="21">
        <v>2</v>
      </c>
      <c r="S117" s="21" t="s">
        <v>401</v>
      </c>
      <c r="T117" s="21">
        <v>-2</v>
      </c>
      <c r="U117" s="21">
        <v>2</v>
      </c>
      <c r="V117" s="21" t="s">
        <v>115</v>
      </c>
      <c r="W117" s="21">
        <v>21</v>
      </c>
      <c r="X117" s="21">
        <v>2</v>
      </c>
      <c r="Y117" s="21" t="s">
        <v>115</v>
      </c>
      <c r="Z117" s="21">
        <v>21</v>
      </c>
      <c r="AA117" s="21">
        <v>2</v>
      </c>
      <c r="AB117" t="s">
        <v>115</v>
      </c>
      <c r="AC117" s="21">
        <v>14</v>
      </c>
      <c r="AD117" s="21">
        <v>2</v>
      </c>
      <c r="AE117" s="21" t="s">
        <v>115</v>
      </c>
      <c r="AF117" s="21">
        <v>7</v>
      </c>
      <c r="AG117" s="21">
        <v>2</v>
      </c>
      <c r="AH117" s="21" t="s">
        <v>115</v>
      </c>
      <c r="AI117" s="22">
        <v>20</v>
      </c>
      <c r="AJ117" s="21">
        <v>2</v>
      </c>
      <c r="AK117" s="21" t="s">
        <v>57</v>
      </c>
      <c r="AL117" s="21">
        <v>9</v>
      </c>
      <c r="AM117" s="21">
        <v>2</v>
      </c>
      <c r="AN117" s="21" t="s">
        <v>106</v>
      </c>
      <c r="AO117" s="21">
        <v>24</v>
      </c>
      <c r="AP117" s="21">
        <v>2</v>
      </c>
      <c r="AQ117" s="21" t="s">
        <v>128</v>
      </c>
      <c r="AR117" s="21">
        <v>25</v>
      </c>
      <c r="AS117" s="21">
        <v>2</v>
      </c>
      <c r="AT117" s="21" t="s">
        <v>128</v>
      </c>
      <c r="AU117" s="21">
        <v>15</v>
      </c>
      <c r="AV117" s="21">
        <v>2</v>
      </c>
      <c r="AW117" s="21" t="s">
        <v>128</v>
      </c>
      <c r="AX117" s="21">
        <v>2</v>
      </c>
      <c r="AY117" s="21">
        <v>2</v>
      </c>
      <c r="AZ117" s="21" t="s">
        <v>128</v>
      </c>
      <c r="BA117" s="21">
        <v>-14</v>
      </c>
      <c r="BB117" s="21">
        <v>2</v>
      </c>
      <c r="BC117" s="21"/>
      <c r="BD117" s="21"/>
      <c r="BE117" s="21">
        <v>2</v>
      </c>
      <c r="BF117" s="21"/>
      <c r="BG117" s="21"/>
      <c r="BH117" s="21">
        <v>2</v>
      </c>
      <c r="BI117" s="21"/>
      <c r="BJ117" s="21"/>
      <c r="BK117" s="21">
        <v>2</v>
      </c>
    </row>
    <row r="118" spans="1:63" x14ac:dyDescent="0.25">
      <c r="A118" t="s">
        <v>15</v>
      </c>
      <c r="B118">
        <v>10</v>
      </c>
      <c r="C118">
        <v>3</v>
      </c>
      <c r="D118" t="s">
        <v>15</v>
      </c>
      <c r="E118" s="4">
        <v>10</v>
      </c>
      <c r="F118">
        <v>3</v>
      </c>
      <c r="G118" s="21" t="s">
        <v>239</v>
      </c>
      <c r="H118" s="21">
        <v>17</v>
      </c>
      <c r="I118" s="21">
        <v>3</v>
      </c>
      <c r="J118" s="21" t="s">
        <v>15</v>
      </c>
      <c r="K118" s="21">
        <v>6</v>
      </c>
      <c r="L118" s="21">
        <v>3</v>
      </c>
      <c r="M118" s="21" t="s">
        <v>97</v>
      </c>
      <c r="N118" s="21">
        <v>-4</v>
      </c>
      <c r="O118" s="21">
        <v>3</v>
      </c>
      <c r="P118" s="21" t="s">
        <v>97</v>
      </c>
      <c r="Q118" s="21">
        <v>10</v>
      </c>
      <c r="R118" s="21">
        <v>3</v>
      </c>
      <c r="S118" s="21" t="s">
        <v>25</v>
      </c>
      <c r="T118" s="21">
        <v>-2</v>
      </c>
      <c r="U118" s="21">
        <v>3</v>
      </c>
      <c r="V118" s="21" t="s">
        <v>25</v>
      </c>
      <c r="W118" s="21">
        <v>21</v>
      </c>
      <c r="X118" s="21">
        <v>3</v>
      </c>
      <c r="Y118" s="21" t="s">
        <v>25</v>
      </c>
      <c r="Z118" s="21">
        <v>21</v>
      </c>
      <c r="AA118" s="21">
        <v>3</v>
      </c>
      <c r="AB118" t="s">
        <v>25</v>
      </c>
      <c r="AC118" s="21">
        <v>14</v>
      </c>
      <c r="AD118" s="21">
        <v>3</v>
      </c>
      <c r="AE118" s="21" t="s">
        <v>25</v>
      </c>
      <c r="AF118" s="21">
        <v>7</v>
      </c>
      <c r="AG118" s="21">
        <v>3</v>
      </c>
      <c r="AH118" s="21" t="s">
        <v>25</v>
      </c>
      <c r="AI118" s="22">
        <v>20</v>
      </c>
      <c r="AJ118" s="21">
        <v>3</v>
      </c>
      <c r="AK118" s="21" t="s">
        <v>106</v>
      </c>
      <c r="AL118" s="21">
        <v>9</v>
      </c>
      <c r="AM118" s="21">
        <v>3</v>
      </c>
      <c r="AN118" s="21" t="s">
        <v>126</v>
      </c>
      <c r="AO118" s="21">
        <v>24</v>
      </c>
      <c r="AP118" s="21">
        <v>3</v>
      </c>
      <c r="AQ118" s="21" t="s">
        <v>157</v>
      </c>
      <c r="AR118" s="21">
        <v>25</v>
      </c>
      <c r="AS118" s="21">
        <v>3</v>
      </c>
      <c r="AT118" s="21" t="s">
        <v>157</v>
      </c>
      <c r="AU118" s="21">
        <v>15</v>
      </c>
      <c r="AV118" s="21">
        <v>3</v>
      </c>
      <c r="AW118" s="21" t="s">
        <v>401</v>
      </c>
      <c r="AX118" s="21">
        <v>2</v>
      </c>
      <c r="AY118" s="21">
        <v>3</v>
      </c>
      <c r="AZ118" s="21" t="s">
        <v>57</v>
      </c>
      <c r="BA118" s="21">
        <v>-14</v>
      </c>
      <c r="BB118" s="21">
        <v>3</v>
      </c>
      <c r="BC118" s="21"/>
      <c r="BD118" s="21"/>
      <c r="BE118" s="21">
        <v>3</v>
      </c>
      <c r="BF118" s="21"/>
      <c r="BG118" s="21"/>
      <c r="BH118" s="21">
        <v>3</v>
      </c>
      <c r="BI118" s="21"/>
      <c r="BJ118" s="21"/>
      <c r="BK118" s="21">
        <v>3</v>
      </c>
    </row>
    <row r="119" spans="1:63" x14ac:dyDescent="0.25">
      <c r="A119" t="s">
        <v>18</v>
      </c>
      <c r="B119">
        <v>10</v>
      </c>
      <c r="C119">
        <v>4</v>
      </c>
      <c r="D119" t="s">
        <v>18</v>
      </c>
      <c r="E119" s="4">
        <v>10</v>
      </c>
      <c r="F119">
        <v>4</v>
      </c>
      <c r="G119" s="21" t="s">
        <v>15</v>
      </c>
      <c r="H119" s="21">
        <v>17</v>
      </c>
      <c r="I119" s="21">
        <v>4</v>
      </c>
      <c r="J119" s="21" t="s">
        <v>100</v>
      </c>
      <c r="K119" s="21">
        <v>6</v>
      </c>
      <c r="L119" s="21">
        <v>4</v>
      </c>
      <c r="M119" s="21" t="s">
        <v>234</v>
      </c>
      <c r="N119" s="21">
        <v>-4</v>
      </c>
      <c r="O119" s="21">
        <v>4</v>
      </c>
      <c r="P119" s="21" t="s">
        <v>234</v>
      </c>
      <c r="Q119" s="21">
        <v>10</v>
      </c>
      <c r="R119" s="21">
        <v>4</v>
      </c>
      <c r="S119" s="21" t="s">
        <v>234</v>
      </c>
      <c r="T119" s="21">
        <v>-2</v>
      </c>
      <c r="U119" s="21">
        <v>4</v>
      </c>
      <c r="V119" s="21" t="s">
        <v>15</v>
      </c>
      <c r="W119" s="21">
        <v>21</v>
      </c>
      <c r="X119" s="21">
        <v>4</v>
      </c>
      <c r="Y119" s="21" t="s">
        <v>15</v>
      </c>
      <c r="Z119" s="21">
        <v>21</v>
      </c>
      <c r="AA119" s="21">
        <v>4</v>
      </c>
      <c r="AB119" t="s">
        <v>154</v>
      </c>
      <c r="AC119" s="21">
        <v>14</v>
      </c>
      <c r="AD119" s="21">
        <v>4</v>
      </c>
      <c r="AE119" s="21" t="s">
        <v>154</v>
      </c>
      <c r="AF119" s="21">
        <v>7</v>
      </c>
      <c r="AG119" s="21">
        <v>4</v>
      </c>
      <c r="AH119" s="21" t="s">
        <v>154</v>
      </c>
      <c r="AI119" s="22">
        <v>20</v>
      </c>
      <c r="AJ119" s="21">
        <v>4</v>
      </c>
      <c r="AK119" s="21" t="s">
        <v>25</v>
      </c>
      <c r="AL119" s="21">
        <v>9</v>
      </c>
      <c r="AM119" s="21">
        <v>4</v>
      </c>
      <c r="AN119" s="21" t="s">
        <v>25</v>
      </c>
      <c r="AO119" s="21">
        <v>24</v>
      </c>
      <c r="AP119" s="21">
        <v>4</v>
      </c>
      <c r="AQ119" s="21" t="s">
        <v>25</v>
      </c>
      <c r="AR119" s="21">
        <v>25</v>
      </c>
      <c r="AS119" s="21">
        <v>4</v>
      </c>
      <c r="AT119" s="21" t="s">
        <v>25</v>
      </c>
      <c r="AU119" s="21">
        <v>15</v>
      </c>
      <c r="AV119" s="21">
        <v>4</v>
      </c>
      <c r="AW119" s="21" t="s">
        <v>25</v>
      </c>
      <c r="AX119" s="21">
        <v>2</v>
      </c>
      <c r="AY119" s="21">
        <v>4</v>
      </c>
      <c r="AZ119" s="21" t="s">
        <v>126</v>
      </c>
      <c r="BA119" s="21">
        <v>-14</v>
      </c>
      <c r="BB119" s="21">
        <v>4</v>
      </c>
      <c r="BC119" s="21"/>
      <c r="BD119" s="21"/>
      <c r="BE119" s="21">
        <v>4</v>
      </c>
      <c r="BF119" s="21"/>
      <c r="BG119" s="21"/>
      <c r="BH119" s="21">
        <v>4</v>
      </c>
      <c r="BI119" s="21"/>
      <c r="BJ119" s="21"/>
      <c r="BK119" s="21">
        <v>4</v>
      </c>
    </row>
    <row r="120" spans="1:63" x14ac:dyDescent="0.25">
      <c r="A120" t="s">
        <v>398</v>
      </c>
      <c r="B120">
        <v>6</v>
      </c>
      <c r="C120">
        <v>1</v>
      </c>
      <c r="D120" t="s">
        <v>398</v>
      </c>
      <c r="E120" s="4">
        <v>-20</v>
      </c>
      <c r="F120">
        <v>1</v>
      </c>
      <c r="G120" s="21">
        <v>0</v>
      </c>
      <c r="H120" s="21">
        <v>0</v>
      </c>
      <c r="I120" s="21">
        <v>1</v>
      </c>
      <c r="J120" s="21" t="s">
        <v>398</v>
      </c>
      <c r="K120" s="21">
        <v>-6</v>
      </c>
      <c r="L120" s="21">
        <v>1</v>
      </c>
      <c r="M120" s="21" t="s">
        <v>398</v>
      </c>
      <c r="N120" s="21">
        <v>-11</v>
      </c>
      <c r="O120" s="21">
        <v>1</v>
      </c>
      <c r="P120" s="21" t="s">
        <v>403</v>
      </c>
      <c r="Q120" s="21">
        <v>17</v>
      </c>
      <c r="R120" s="21">
        <v>1</v>
      </c>
      <c r="S120" s="21" t="s">
        <v>403</v>
      </c>
      <c r="T120" s="21">
        <v>3</v>
      </c>
      <c r="U120" s="21">
        <v>1</v>
      </c>
      <c r="V120" s="21" t="s">
        <v>393</v>
      </c>
      <c r="W120" s="21">
        <v>-32</v>
      </c>
      <c r="X120" s="21">
        <v>1</v>
      </c>
      <c r="Y120" s="21" t="s">
        <v>393</v>
      </c>
      <c r="Z120" s="21">
        <v>7</v>
      </c>
      <c r="AA120" s="21">
        <v>1</v>
      </c>
      <c r="AB120" s="21" t="s">
        <v>134</v>
      </c>
      <c r="AC120" s="21">
        <v>-15</v>
      </c>
      <c r="AD120" s="21">
        <v>1</v>
      </c>
      <c r="AE120" s="21" t="s">
        <v>134</v>
      </c>
      <c r="AF120" s="21">
        <v>-5</v>
      </c>
      <c r="AG120" s="21">
        <v>1</v>
      </c>
      <c r="AH120" s="21" t="s">
        <v>134</v>
      </c>
      <c r="AI120" s="22">
        <v>18</v>
      </c>
      <c r="AJ120" s="21">
        <v>1</v>
      </c>
      <c r="AK120" s="21" t="s">
        <v>393</v>
      </c>
      <c r="AL120" s="21">
        <v>4</v>
      </c>
      <c r="AM120" s="21">
        <v>1</v>
      </c>
      <c r="AN120" s="21" t="s">
        <v>393</v>
      </c>
      <c r="AO120" s="21">
        <v>21</v>
      </c>
      <c r="AP120" s="21">
        <v>1</v>
      </c>
      <c r="AQ120" s="21" t="s">
        <v>49</v>
      </c>
      <c r="AR120" s="21">
        <v>18</v>
      </c>
      <c r="AS120" s="21">
        <v>1</v>
      </c>
      <c r="AT120" s="21" t="s">
        <v>49</v>
      </c>
      <c r="AU120" s="21">
        <v>14</v>
      </c>
      <c r="AV120" s="21">
        <v>1</v>
      </c>
      <c r="AW120" s="21" t="s">
        <v>49</v>
      </c>
      <c r="AX120" s="21">
        <v>-9</v>
      </c>
      <c r="AY120" s="21">
        <v>1</v>
      </c>
      <c r="AZ120" s="21" t="s">
        <v>393</v>
      </c>
      <c r="BA120" s="21">
        <v>3</v>
      </c>
      <c r="BB120" s="21">
        <v>1</v>
      </c>
      <c r="BC120" s="21"/>
      <c r="BD120" s="21"/>
      <c r="BE120" s="21">
        <v>1</v>
      </c>
      <c r="BF120" s="21"/>
      <c r="BG120" s="21"/>
      <c r="BH120" s="21">
        <v>1</v>
      </c>
      <c r="BI120" s="21"/>
      <c r="BJ120" s="21"/>
      <c r="BK120" s="21">
        <v>1</v>
      </c>
    </row>
    <row r="121" spans="1:63" x14ac:dyDescent="0.25">
      <c r="A121" t="s">
        <v>49</v>
      </c>
      <c r="B121">
        <v>6</v>
      </c>
      <c r="C121">
        <v>2</v>
      </c>
      <c r="D121" t="s">
        <v>45</v>
      </c>
      <c r="E121" s="4">
        <v>-20</v>
      </c>
      <c r="F121">
        <v>2</v>
      </c>
      <c r="G121" s="21">
        <v>0</v>
      </c>
      <c r="H121" s="21">
        <v>0</v>
      </c>
      <c r="I121" s="21">
        <v>2</v>
      </c>
      <c r="J121" s="21" t="s">
        <v>134</v>
      </c>
      <c r="K121" s="21">
        <v>-6</v>
      </c>
      <c r="L121" s="21">
        <v>2</v>
      </c>
      <c r="M121" s="21" t="s">
        <v>49</v>
      </c>
      <c r="N121" s="21">
        <v>-11</v>
      </c>
      <c r="O121" s="21">
        <v>2</v>
      </c>
      <c r="P121" s="21" t="s">
        <v>392</v>
      </c>
      <c r="Q121" s="21">
        <v>17</v>
      </c>
      <c r="R121" s="21">
        <v>2</v>
      </c>
      <c r="S121" s="21" t="s">
        <v>392</v>
      </c>
      <c r="T121" s="21">
        <v>3</v>
      </c>
      <c r="U121" s="21">
        <v>2</v>
      </c>
      <c r="V121" s="21" t="s">
        <v>134</v>
      </c>
      <c r="W121" s="21">
        <v>-32</v>
      </c>
      <c r="X121" s="21">
        <v>2</v>
      </c>
      <c r="Y121" s="21" t="s">
        <v>134</v>
      </c>
      <c r="Z121" s="21">
        <v>7</v>
      </c>
      <c r="AA121" s="21">
        <v>2</v>
      </c>
      <c r="AB121" s="21" t="s">
        <v>400</v>
      </c>
      <c r="AC121" s="21">
        <v>-15</v>
      </c>
      <c r="AD121" s="21">
        <v>2</v>
      </c>
      <c r="AE121" s="21" t="s">
        <v>47</v>
      </c>
      <c r="AF121" s="21">
        <v>-5</v>
      </c>
      <c r="AG121" s="21">
        <v>2</v>
      </c>
      <c r="AH121" s="21" t="s">
        <v>400</v>
      </c>
      <c r="AI121" s="22">
        <v>18</v>
      </c>
      <c r="AJ121" s="21">
        <v>2</v>
      </c>
      <c r="AK121" s="21" t="s">
        <v>410</v>
      </c>
      <c r="AL121" s="21">
        <v>4</v>
      </c>
      <c r="AM121" s="21">
        <v>2</v>
      </c>
      <c r="AN121" s="21" t="s">
        <v>412</v>
      </c>
      <c r="AO121" s="21">
        <v>21</v>
      </c>
      <c r="AP121" s="21">
        <v>2</v>
      </c>
      <c r="AQ121" s="21" t="s">
        <v>8</v>
      </c>
      <c r="AR121" s="21">
        <v>18</v>
      </c>
      <c r="AS121" s="21">
        <v>2</v>
      </c>
      <c r="AT121" s="21" t="s">
        <v>8</v>
      </c>
      <c r="AU121" s="21">
        <v>14</v>
      </c>
      <c r="AV121" s="21">
        <v>2</v>
      </c>
      <c r="AW121" s="21" t="s">
        <v>45</v>
      </c>
      <c r="AX121" s="21">
        <v>-9</v>
      </c>
      <c r="AY121" s="21">
        <v>2</v>
      </c>
      <c r="AZ121" s="21" t="s">
        <v>701</v>
      </c>
      <c r="BA121" s="21">
        <v>3</v>
      </c>
      <c r="BB121" s="21">
        <v>2</v>
      </c>
      <c r="BC121" s="21"/>
      <c r="BD121" s="21"/>
      <c r="BE121" s="21">
        <v>2</v>
      </c>
      <c r="BF121" s="21"/>
      <c r="BG121" s="21"/>
      <c r="BH121" s="21">
        <v>2</v>
      </c>
      <c r="BI121" s="21"/>
      <c r="BJ121" s="21"/>
      <c r="BK121" s="21">
        <v>2</v>
      </c>
    </row>
    <row r="122" spans="1:63" x14ac:dyDescent="0.25">
      <c r="A122" t="s">
        <v>45</v>
      </c>
      <c r="B122">
        <v>6</v>
      </c>
      <c r="C122">
        <v>3</v>
      </c>
      <c r="D122" t="s">
        <v>85</v>
      </c>
      <c r="E122" s="4">
        <v>-20</v>
      </c>
      <c r="F122">
        <v>3</v>
      </c>
      <c r="G122" s="21">
        <v>0</v>
      </c>
      <c r="H122" s="21">
        <v>0</v>
      </c>
      <c r="I122" s="21">
        <v>3</v>
      </c>
      <c r="J122" s="21" t="s">
        <v>85</v>
      </c>
      <c r="K122" s="21">
        <v>-6</v>
      </c>
      <c r="L122" s="21">
        <v>3</v>
      </c>
      <c r="M122" s="21" t="s">
        <v>392</v>
      </c>
      <c r="N122" s="21">
        <v>-11</v>
      </c>
      <c r="O122" s="21">
        <v>3</v>
      </c>
      <c r="P122" s="21" t="s">
        <v>47</v>
      </c>
      <c r="Q122" s="21">
        <v>17</v>
      </c>
      <c r="R122" s="21">
        <v>3</v>
      </c>
      <c r="S122" s="21" t="s">
        <v>402</v>
      </c>
      <c r="T122" s="21">
        <v>3</v>
      </c>
      <c r="U122" s="21">
        <v>3</v>
      </c>
      <c r="V122" s="21" t="s">
        <v>124</v>
      </c>
      <c r="W122" s="21">
        <v>-32</v>
      </c>
      <c r="X122" s="21">
        <v>3</v>
      </c>
      <c r="Y122" s="21" t="s">
        <v>8</v>
      </c>
      <c r="Z122" s="21">
        <v>7</v>
      </c>
      <c r="AA122" s="21">
        <v>3</v>
      </c>
      <c r="AB122" s="21" t="s">
        <v>8</v>
      </c>
      <c r="AC122" s="21">
        <v>-15</v>
      </c>
      <c r="AD122" s="21">
        <v>3</v>
      </c>
      <c r="AE122" s="21" t="s">
        <v>157</v>
      </c>
      <c r="AF122" s="21">
        <v>-5</v>
      </c>
      <c r="AG122" s="21">
        <v>3</v>
      </c>
      <c r="AH122" s="21" t="s">
        <v>45</v>
      </c>
      <c r="AI122" s="22">
        <v>18</v>
      </c>
      <c r="AJ122" s="21">
        <v>3</v>
      </c>
      <c r="AK122" s="21" t="s">
        <v>8</v>
      </c>
      <c r="AL122" s="21">
        <v>4</v>
      </c>
      <c r="AM122" s="21">
        <v>3</v>
      </c>
      <c r="AN122" s="21" t="s">
        <v>400</v>
      </c>
      <c r="AO122" s="21">
        <v>21</v>
      </c>
      <c r="AP122" s="21">
        <v>3</v>
      </c>
      <c r="AQ122" s="21" t="s">
        <v>400</v>
      </c>
      <c r="AR122" s="21">
        <v>18</v>
      </c>
      <c r="AS122" s="21">
        <v>3</v>
      </c>
      <c r="AT122" s="21" t="s">
        <v>400</v>
      </c>
      <c r="AU122" s="21">
        <v>14</v>
      </c>
      <c r="AV122" s="21">
        <v>3</v>
      </c>
      <c r="AW122" s="21" t="s">
        <v>400</v>
      </c>
      <c r="AX122" s="21">
        <v>-9</v>
      </c>
      <c r="AY122" s="21">
        <v>3</v>
      </c>
      <c r="AZ122" s="21" t="s">
        <v>69</v>
      </c>
      <c r="BA122" s="21">
        <v>3</v>
      </c>
      <c r="BB122" s="21">
        <v>3</v>
      </c>
      <c r="BC122" s="21"/>
      <c r="BD122" s="21"/>
      <c r="BE122" s="21">
        <v>3</v>
      </c>
      <c r="BF122" s="21"/>
      <c r="BG122" s="21"/>
      <c r="BH122" s="21">
        <v>3</v>
      </c>
      <c r="BI122" s="21"/>
      <c r="BJ122" s="21"/>
      <c r="BK122" s="21">
        <v>3</v>
      </c>
    </row>
    <row r="123" spans="1:63" x14ac:dyDescent="0.25">
      <c r="A123" t="s">
        <v>8</v>
      </c>
      <c r="B123">
        <v>6</v>
      </c>
      <c r="C123">
        <v>4</v>
      </c>
      <c r="D123" t="s">
        <v>8</v>
      </c>
      <c r="E123" s="4">
        <v>-20</v>
      </c>
      <c r="F123">
        <v>4</v>
      </c>
      <c r="G123" s="21">
        <v>0</v>
      </c>
      <c r="H123" s="21">
        <v>4</v>
      </c>
      <c r="I123" s="21">
        <v>4</v>
      </c>
      <c r="J123" s="21" t="s">
        <v>8</v>
      </c>
      <c r="K123" s="21">
        <v>-6</v>
      </c>
      <c r="L123" s="21">
        <v>4</v>
      </c>
      <c r="M123" s="21" t="s">
        <v>47</v>
      </c>
      <c r="N123" s="21">
        <v>-11</v>
      </c>
      <c r="O123" s="21">
        <v>4</v>
      </c>
      <c r="P123" s="21" t="s">
        <v>69</v>
      </c>
      <c r="Q123" s="21">
        <v>17</v>
      </c>
      <c r="R123" s="21">
        <v>4</v>
      </c>
      <c r="S123" s="21" t="s">
        <v>69</v>
      </c>
      <c r="T123" s="21">
        <v>3</v>
      </c>
      <c r="U123" s="21">
        <v>4</v>
      </c>
      <c r="V123" s="21" t="s">
        <v>8</v>
      </c>
      <c r="W123" s="21">
        <v>-32</v>
      </c>
      <c r="X123" s="21">
        <v>4</v>
      </c>
      <c r="Y123" s="21" t="s">
        <v>106</v>
      </c>
      <c r="Z123" s="21">
        <v>7</v>
      </c>
      <c r="AA123" s="21">
        <v>4</v>
      </c>
      <c r="AB123" s="21" t="s">
        <v>106</v>
      </c>
      <c r="AC123" s="21">
        <v>-15</v>
      </c>
      <c r="AD123" s="21">
        <v>4</v>
      </c>
      <c r="AE123" s="21" t="s">
        <v>131</v>
      </c>
      <c r="AF123" s="21">
        <v>-5</v>
      </c>
      <c r="AG123" s="21">
        <v>4</v>
      </c>
      <c r="AH123" s="21" t="s">
        <v>157</v>
      </c>
      <c r="AI123" s="22">
        <v>18</v>
      </c>
      <c r="AJ123" s="21">
        <v>4</v>
      </c>
      <c r="AK123" s="21" t="s">
        <v>131</v>
      </c>
      <c r="AL123" s="21">
        <v>4</v>
      </c>
      <c r="AM123" s="21">
        <v>4</v>
      </c>
      <c r="AN123" s="21" t="s">
        <v>131</v>
      </c>
      <c r="AO123" s="21">
        <v>21</v>
      </c>
      <c r="AP123" s="21">
        <v>4</v>
      </c>
      <c r="AQ123" s="21" t="s">
        <v>57</v>
      </c>
      <c r="AR123" s="21">
        <v>18</v>
      </c>
      <c r="AS123" s="21">
        <v>4</v>
      </c>
      <c r="AT123" s="21" t="s">
        <v>57</v>
      </c>
      <c r="AU123" s="21">
        <v>14</v>
      </c>
      <c r="AV123" s="21">
        <v>4</v>
      </c>
      <c r="AW123" s="21" t="s">
        <v>57</v>
      </c>
      <c r="AX123" s="21">
        <v>-9</v>
      </c>
      <c r="AY123" s="21">
        <v>4</v>
      </c>
      <c r="AZ123" s="21" t="s">
        <v>413</v>
      </c>
      <c r="BA123" s="21">
        <v>3</v>
      </c>
      <c r="BB123" s="21">
        <v>4</v>
      </c>
      <c r="BC123" s="21"/>
      <c r="BD123" s="21"/>
      <c r="BE123" s="21">
        <v>4</v>
      </c>
      <c r="BF123" s="21"/>
      <c r="BG123" s="21"/>
      <c r="BH123" s="21">
        <v>4</v>
      </c>
      <c r="BI123" s="21"/>
      <c r="BJ123" s="21"/>
      <c r="BK123" s="21">
        <v>4</v>
      </c>
    </row>
    <row r="124" spans="1:63" x14ac:dyDescent="0.25">
      <c r="A124" t="s">
        <v>400</v>
      </c>
      <c r="B124">
        <v>4</v>
      </c>
      <c r="C124">
        <v>1</v>
      </c>
      <c r="D124" t="s">
        <v>400</v>
      </c>
      <c r="E124" s="4">
        <v>-17</v>
      </c>
      <c r="F124">
        <v>1</v>
      </c>
      <c r="G124" s="21">
        <v>0</v>
      </c>
      <c r="H124" s="21">
        <v>0</v>
      </c>
      <c r="I124" s="21">
        <v>1</v>
      </c>
      <c r="J124" s="21" t="s">
        <v>400</v>
      </c>
      <c r="K124" s="21">
        <v>10</v>
      </c>
      <c r="L124" s="21">
        <v>1</v>
      </c>
      <c r="M124" s="21" t="s">
        <v>134</v>
      </c>
      <c r="N124" s="21">
        <v>-13</v>
      </c>
      <c r="O124" s="21">
        <v>1</v>
      </c>
      <c r="P124" s="21" t="s">
        <v>393</v>
      </c>
      <c r="Q124" s="21">
        <v>18</v>
      </c>
      <c r="R124" s="21">
        <v>1</v>
      </c>
      <c r="S124" s="21" t="s">
        <v>20</v>
      </c>
      <c r="T124" s="21">
        <v>8</v>
      </c>
      <c r="U124" s="21">
        <v>1</v>
      </c>
      <c r="V124" s="21" t="s">
        <v>403</v>
      </c>
      <c r="W124" s="21">
        <v>-3</v>
      </c>
      <c r="X124" s="21">
        <v>1</v>
      </c>
      <c r="Y124" s="21" t="s">
        <v>403</v>
      </c>
      <c r="Z124" s="21">
        <v>-2</v>
      </c>
      <c r="AA124" s="21">
        <v>1</v>
      </c>
      <c r="AB124" s="21" t="s">
        <v>49</v>
      </c>
      <c r="AC124" s="21">
        <v>23</v>
      </c>
      <c r="AD124" s="21">
        <v>1</v>
      </c>
      <c r="AE124" s="21" t="s">
        <v>393</v>
      </c>
      <c r="AF124" s="21">
        <v>13</v>
      </c>
      <c r="AG124" s="21">
        <v>1</v>
      </c>
      <c r="AH124" s="21" t="s">
        <v>49</v>
      </c>
      <c r="AI124" s="22">
        <v>10</v>
      </c>
      <c r="AJ124" s="21">
        <v>1</v>
      </c>
      <c r="AK124" s="21" t="s">
        <v>49</v>
      </c>
      <c r="AL124" s="21">
        <v>-1</v>
      </c>
      <c r="AM124" s="21">
        <v>1</v>
      </c>
      <c r="AN124" s="21" t="s">
        <v>49</v>
      </c>
      <c r="AO124" s="21">
        <v>-18</v>
      </c>
      <c r="AP124" s="21">
        <v>1</v>
      </c>
      <c r="AQ124" s="21" t="s">
        <v>124</v>
      </c>
      <c r="AR124" s="21">
        <v>25</v>
      </c>
      <c r="AS124" s="21">
        <v>1</v>
      </c>
      <c r="AT124" s="21" t="s">
        <v>20</v>
      </c>
      <c r="AU124" s="21">
        <v>21</v>
      </c>
      <c r="AV124" s="21">
        <v>1</v>
      </c>
      <c r="AW124" s="21" t="s">
        <v>124</v>
      </c>
      <c r="AX124" s="21">
        <v>-7</v>
      </c>
      <c r="AY124" s="21">
        <v>1</v>
      </c>
      <c r="AZ124" s="21" t="s">
        <v>124</v>
      </c>
      <c r="BA124" s="21">
        <v>-14</v>
      </c>
      <c r="BB124" s="21">
        <v>1</v>
      </c>
      <c r="BC124" s="21"/>
      <c r="BD124" s="21"/>
      <c r="BE124" s="21">
        <v>1</v>
      </c>
      <c r="BF124" s="21"/>
      <c r="BG124" s="21"/>
      <c r="BH124" s="21">
        <v>1</v>
      </c>
      <c r="BI124" s="21"/>
      <c r="BJ124" s="21"/>
      <c r="BK124" s="21">
        <v>1</v>
      </c>
    </row>
    <row r="125" spans="1:63" x14ac:dyDescent="0.25">
      <c r="A125" t="s">
        <v>392</v>
      </c>
      <c r="B125">
        <v>4</v>
      </c>
      <c r="C125">
        <v>2</v>
      </c>
      <c r="D125" t="s">
        <v>392</v>
      </c>
      <c r="E125" s="4">
        <v>-17</v>
      </c>
      <c r="F125">
        <v>2</v>
      </c>
      <c r="G125" s="21">
        <v>0</v>
      </c>
      <c r="H125" s="21">
        <v>0</v>
      </c>
      <c r="I125" s="21">
        <v>2</v>
      </c>
      <c r="J125" s="21" t="s">
        <v>49</v>
      </c>
      <c r="K125" s="21">
        <v>10</v>
      </c>
      <c r="L125" s="21">
        <v>2</v>
      </c>
      <c r="M125" s="21" t="s">
        <v>393</v>
      </c>
      <c r="N125" s="21">
        <v>-13</v>
      </c>
      <c r="O125" s="21">
        <v>2</v>
      </c>
      <c r="P125" s="21" t="s">
        <v>49</v>
      </c>
      <c r="Q125" s="21">
        <v>18</v>
      </c>
      <c r="R125" s="21">
        <v>2</v>
      </c>
      <c r="S125" s="21" t="s">
        <v>49</v>
      </c>
      <c r="T125" s="21">
        <v>8</v>
      </c>
      <c r="U125" s="21">
        <v>2</v>
      </c>
      <c r="V125" s="21" t="s">
        <v>392</v>
      </c>
      <c r="W125" s="21">
        <v>-3</v>
      </c>
      <c r="X125" s="21">
        <v>2</v>
      </c>
      <c r="Y125" s="21" t="s">
        <v>281</v>
      </c>
      <c r="Z125" s="21">
        <v>-2</v>
      </c>
      <c r="AA125" s="21">
        <v>2</v>
      </c>
      <c r="AB125" s="21" t="s">
        <v>20</v>
      </c>
      <c r="AC125" s="21">
        <v>23</v>
      </c>
      <c r="AD125" s="21">
        <v>2</v>
      </c>
      <c r="AE125" s="21" t="s">
        <v>20</v>
      </c>
      <c r="AF125" s="21">
        <v>13</v>
      </c>
      <c r="AG125" s="21">
        <v>2</v>
      </c>
      <c r="AH125" s="21" t="s">
        <v>20</v>
      </c>
      <c r="AI125" s="22">
        <v>10</v>
      </c>
      <c r="AJ125" s="21">
        <v>2</v>
      </c>
      <c r="AK125" s="21" t="s">
        <v>400</v>
      </c>
      <c r="AL125" s="21">
        <v>-1</v>
      </c>
      <c r="AM125" s="21">
        <v>2</v>
      </c>
      <c r="AN125" s="21" t="s">
        <v>124</v>
      </c>
      <c r="AO125" s="21">
        <v>-18</v>
      </c>
      <c r="AP125" s="21">
        <v>2</v>
      </c>
      <c r="AQ125" s="21" t="s">
        <v>20</v>
      </c>
      <c r="AR125" s="21">
        <v>25</v>
      </c>
      <c r="AS125" s="21">
        <v>2</v>
      </c>
      <c r="AT125" s="21" t="s">
        <v>45</v>
      </c>
      <c r="AU125" s="21">
        <v>21</v>
      </c>
      <c r="AV125" s="21">
        <v>2</v>
      </c>
      <c r="AW125" s="21" t="s">
        <v>20</v>
      </c>
      <c r="AX125" s="21">
        <v>-7</v>
      </c>
      <c r="AY125" s="21">
        <v>2</v>
      </c>
      <c r="AZ125" s="21" t="s">
        <v>414</v>
      </c>
      <c r="BA125" s="21">
        <v>-14</v>
      </c>
      <c r="BB125" s="21">
        <v>2</v>
      </c>
      <c r="BC125" s="21"/>
      <c r="BD125" s="21"/>
      <c r="BE125" s="21">
        <v>2</v>
      </c>
      <c r="BF125" s="21"/>
      <c r="BG125" s="21"/>
      <c r="BH125" s="21">
        <v>2</v>
      </c>
      <c r="BI125" s="21"/>
      <c r="BJ125" s="21"/>
      <c r="BK125" s="21">
        <v>2</v>
      </c>
    </row>
    <row r="126" spans="1:63" x14ac:dyDescent="0.25">
      <c r="A126" t="s">
        <v>124</v>
      </c>
      <c r="B126">
        <v>4</v>
      </c>
      <c r="C126">
        <v>3</v>
      </c>
      <c r="D126" t="s">
        <v>124</v>
      </c>
      <c r="E126" s="4">
        <v>-17</v>
      </c>
      <c r="F126">
        <v>3</v>
      </c>
      <c r="G126" s="21">
        <v>0</v>
      </c>
      <c r="H126" s="21">
        <v>0</v>
      </c>
      <c r="I126" s="21">
        <v>3</v>
      </c>
      <c r="J126" s="21" t="s">
        <v>281</v>
      </c>
      <c r="K126" s="21">
        <v>10</v>
      </c>
      <c r="L126" s="21">
        <v>3</v>
      </c>
      <c r="M126" s="21" t="s">
        <v>45</v>
      </c>
      <c r="N126" s="21">
        <v>-13</v>
      </c>
      <c r="O126" s="21">
        <v>3</v>
      </c>
      <c r="P126" s="21" t="s">
        <v>106</v>
      </c>
      <c r="Q126" s="21">
        <v>18</v>
      </c>
      <c r="R126" s="21">
        <v>3</v>
      </c>
      <c r="S126" s="21" t="s">
        <v>106</v>
      </c>
      <c r="T126" s="21">
        <v>8</v>
      </c>
      <c r="U126" s="21">
        <v>3</v>
      </c>
      <c r="V126" s="21" t="s">
        <v>404</v>
      </c>
      <c r="W126" s="21">
        <v>-3</v>
      </c>
      <c r="X126" s="21">
        <v>3</v>
      </c>
      <c r="Y126" s="21" t="s">
        <v>392</v>
      </c>
      <c r="Z126" s="21">
        <v>-2</v>
      </c>
      <c r="AA126" s="21">
        <v>3</v>
      </c>
      <c r="AB126" s="21" t="s">
        <v>69</v>
      </c>
      <c r="AC126" s="21">
        <v>23</v>
      </c>
      <c r="AD126" s="21">
        <v>3</v>
      </c>
      <c r="AE126" s="21" t="s">
        <v>106</v>
      </c>
      <c r="AF126" s="21">
        <v>13</v>
      </c>
      <c r="AG126" s="21">
        <v>3</v>
      </c>
      <c r="AH126" s="21" t="s">
        <v>106</v>
      </c>
      <c r="AI126" s="22">
        <v>10</v>
      </c>
      <c r="AJ126" s="21">
        <v>3</v>
      </c>
      <c r="AK126" s="21" t="s">
        <v>398</v>
      </c>
      <c r="AL126" s="21">
        <v>-1</v>
      </c>
      <c r="AM126" s="21">
        <v>3</v>
      </c>
      <c r="AN126" s="21" t="s">
        <v>553</v>
      </c>
      <c r="AO126" s="21">
        <v>-18</v>
      </c>
      <c r="AP126" s="21">
        <v>3</v>
      </c>
      <c r="AQ126" s="21" t="s">
        <v>413</v>
      </c>
      <c r="AR126" s="21">
        <v>25</v>
      </c>
      <c r="AS126" s="21">
        <v>3</v>
      </c>
      <c r="AT126" s="21" t="s">
        <v>413</v>
      </c>
      <c r="AU126" s="21">
        <v>21</v>
      </c>
      <c r="AV126" s="21">
        <v>3</v>
      </c>
      <c r="AW126" s="21" t="s">
        <v>413</v>
      </c>
      <c r="AX126" s="21">
        <v>-7</v>
      </c>
      <c r="AY126" s="21">
        <v>3</v>
      </c>
      <c r="AZ126" s="21" t="s">
        <v>106</v>
      </c>
      <c r="BA126" s="21">
        <v>-14</v>
      </c>
      <c r="BB126" s="21">
        <v>3</v>
      </c>
      <c r="BC126" s="21"/>
      <c r="BD126" s="21"/>
      <c r="BE126" s="21">
        <v>3</v>
      </c>
      <c r="BF126" s="21"/>
      <c r="BG126" s="21"/>
      <c r="BH126" s="21">
        <v>3</v>
      </c>
      <c r="BI126" s="21"/>
      <c r="BJ126" s="21"/>
      <c r="BK126" s="21">
        <v>3</v>
      </c>
    </row>
    <row r="127" spans="1:63" x14ac:dyDescent="0.25">
      <c r="A127" t="s">
        <v>239</v>
      </c>
      <c r="B127">
        <v>4</v>
      </c>
      <c r="C127">
        <v>4</v>
      </c>
      <c r="D127" t="s">
        <v>239</v>
      </c>
      <c r="E127" s="4">
        <v>-17</v>
      </c>
      <c r="F127">
        <v>4</v>
      </c>
      <c r="G127" s="21">
        <v>0</v>
      </c>
      <c r="H127" s="21">
        <v>4</v>
      </c>
      <c r="I127" s="21">
        <v>4</v>
      </c>
      <c r="J127" s="21" t="s">
        <v>69</v>
      </c>
      <c r="K127" s="21">
        <v>10</v>
      </c>
      <c r="L127" s="21">
        <v>4</v>
      </c>
      <c r="M127" s="21" t="s">
        <v>69</v>
      </c>
      <c r="N127" s="21">
        <v>-13</v>
      </c>
      <c r="O127" s="21">
        <v>4</v>
      </c>
      <c r="P127" s="21" t="s">
        <v>239</v>
      </c>
      <c r="Q127" s="21">
        <v>18</v>
      </c>
      <c r="R127" s="21">
        <v>4</v>
      </c>
      <c r="S127" s="21" t="s">
        <v>239</v>
      </c>
      <c r="T127" s="21">
        <v>8</v>
      </c>
      <c r="U127" s="21">
        <v>4</v>
      </c>
      <c r="V127" s="21" t="s">
        <v>69</v>
      </c>
      <c r="W127" s="21">
        <v>-3</v>
      </c>
      <c r="X127" s="21">
        <v>4</v>
      </c>
      <c r="Y127" s="21" t="s">
        <v>69</v>
      </c>
      <c r="Z127" s="21">
        <v>-2</v>
      </c>
      <c r="AA127" s="21">
        <v>4</v>
      </c>
      <c r="AB127" s="21" t="s">
        <v>239</v>
      </c>
      <c r="AC127" s="21">
        <v>23</v>
      </c>
      <c r="AD127" s="21">
        <v>4</v>
      </c>
      <c r="AE127" s="21" t="s">
        <v>239</v>
      </c>
      <c r="AF127" s="21">
        <v>13</v>
      </c>
      <c r="AG127" s="21">
        <v>4</v>
      </c>
      <c r="AH127" s="21" t="s">
        <v>239</v>
      </c>
      <c r="AI127" s="22">
        <v>10</v>
      </c>
      <c r="AJ127" s="21">
        <v>4</v>
      </c>
      <c r="AK127" s="21" t="s">
        <v>239</v>
      </c>
      <c r="AL127" s="21">
        <v>-1</v>
      </c>
      <c r="AM127" s="21">
        <v>4</v>
      </c>
      <c r="AN127" s="21" t="s">
        <v>413</v>
      </c>
      <c r="AO127" s="21">
        <v>-18</v>
      </c>
      <c r="AP127" s="21">
        <v>4</v>
      </c>
      <c r="AQ127" s="21" t="s">
        <v>239</v>
      </c>
      <c r="AR127" s="21">
        <v>25</v>
      </c>
      <c r="AS127" s="21">
        <v>4</v>
      </c>
      <c r="AT127" s="21" t="s">
        <v>239</v>
      </c>
      <c r="AU127" s="21">
        <v>21</v>
      </c>
      <c r="AV127" s="21">
        <v>4</v>
      </c>
      <c r="AW127" s="21" t="s">
        <v>239</v>
      </c>
      <c r="AX127" s="21">
        <v>-7</v>
      </c>
      <c r="AY127" s="21">
        <v>4</v>
      </c>
      <c r="AZ127" s="21" t="s">
        <v>239</v>
      </c>
      <c r="BA127" s="21">
        <v>-14</v>
      </c>
      <c r="BB127" s="21">
        <v>4</v>
      </c>
      <c r="BC127" s="21"/>
      <c r="BD127" s="21"/>
      <c r="BE127" s="21">
        <v>4</v>
      </c>
      <c r="BF127" s="21"/>
      <c r="BG127" s="21"/>
      <c r="BH127" s="21">
        <v>4</v>
      </c>
      <c r="BI127" s="21"/>
      <c r="BJ127" s="21"/>
      <c r="BK127" s="21">
        <v>4</v>
      </c>
    </row>
    <row r="128" spans="1:63" x14ac:dyDescent="0.25">
      <c r="A128" t="s">
        <v>403</v>
      </c>
      <c r="B128">
        <v>-4</v>
      </c>
      <c r="C128">
        <v>1</v>
      </c>
      <c r="D128" t="s">
        <v>393</v>
      </c>
      <c r="E128" s="4">
        <v>17</v>
      </c>
      <c r="F128">
        <v>1</v>
      </c>
      <c r="G128" s="21">
        <v>0</v>
      </c>
      <c r="H128" s="21">
        <v>0</v>
      </c>
      <c r="I128" s="21">
        <v>1</v>
      </c>
      <c r="J128" s="21" t="s">
        <v>405</v>
      </c>
      <c r="K128" s="21">
        <v>-13</v>
      </c>
      <c r="L128" s="21">
        <v>1</v>
      </c>
      <c r="M128" s="21" t="s">
        <v>406</v>
      </c>
      <c r="N128" s="21">
        <v>6</v>
      </c>
      <c r="O128" s="21">
        <v>1</v>
      </c>
      <c r="P128" s="21" t="s">
        <v>134</v>
      </c>
      <c r="Q128" s="21">
        <v>7</v>
      </c>
      <c r="R128" s="21">
        <v>1</v>
      </c>
      <c r="S128" s="21" t="s">
        <v>134</v>
      </c>
      <c r="T128" s="21">
        <v>12</v>
      </c>
      <c r="U128" s="21">
        <v>1</v>
      </c>
      <c r="V128" s="21" t="s">
        <v>501</v>
      </c>
      <c r="W128" s="21">
        <v>1</v>
      </c>
      <c r="X128" s="21">
        <v>1</v>
      </c>
      <c r="Y128" s="21" t="s">
        <v>49</v>
      </c>
      <c r="Z128" s="21">
        <v>-7</v>
      </c>
      <c r="AA128" s="21">
        <v>1</v>
      </c>
      <c r="AB128" s="21" t="s">
        <v>403</v>
      </c>
      <c r="AC128" s="21">
        <v>19</v>
      </c>
      <c r="AD128" s="21">
        <v>1</v>
      </c>
      <c r="AE128" s="21" t="s">
        <v>403</v>
      </c>
      <c r="AF128" s="21">
        <v>2</v>
      </c>
      <c r="AG128" s="21">
        <v>1</v>
      </c>
      <c r="AH128" s="21" t="s">
        <v>403</v>
      </c>
      <c r="AI128" s="22">
        <v>-3</v>
      </c>
      <c r="AJ128" s="21">
        <v>1</v>
      </c>
      <c r="AK128" s="21" t="s">
        <v>403</v>
      </c>
      <c r="AL128" s="21">
        <v>-15</v>
      </c>
      <c r="AM128" s="21">
        <v>1</v>
      </c>
      <c r="AN128" s="21" t="s">
        <v>134</v>
      </c>
      <c r="AO128" s="21">
        <v>-12</v>
      </c>
      <c r="AP128" s="21">
        <v>1</v>
      </c>
      <c r="AQ128" s="21" t="s">
        <v>134</v>
      </c>
      <c r="AR128" s="21">
        <v>15</v>
      </c>
      <c r="AS128" s="21">
        <v>1</v>
      </c>
      <c r="AT128" s="21" t="s">
        <v>134</v>
      </c>
      <c r="AU128" s="21">
        <v>-9</v>
      </c>
      <c r="AV128" s="21">
        <v>1</v>
      </c>
      <c r="AW128" s="21" t="s">
        <v>134</v>
      </c>
      <c r="AX128" s="21">
        <v>-8</v>
      </c>
      <c r="AY128" s="21">
        <v>1</v>
      </c>
      <c r="AZ128" s="21" t="s">
        <v>501</v>
      </c>
      <c r="BA128" s="21">
        <v>12</v>
      </c>
      <c r="BB128" s="21">
        <v>1</v>
      </c>
      <c r="BC128" s="21"/>
      <c r="BD128" s="21"/>
      <c r="BE128" s="21">
        <v>1</v>
      </c>
      <c r="BF128" s="21"/>
      <c r="BG128" s="21"/>
      <c r="BH128" s="21">
        <v>1</v>
      </c>
      <c r="BI128" s="21"/>
      <c r="BJ128" s="21"/>
      <c r="BK128" s="21">
        <v>1</v>
      </c>
    </row>
    <row r="129" spans="1:63" x14ac:dyDescent="0.25">
      <c r="A129" t="s">
        <v>393</v>
      </c>
      <c r="B129">
        <v>-4</v>
      </c>
      <c r="C129">
        <v>2</v>
      </c>
      <c r="D129" t="s">
        <v>49</v>
      </c>
      <c r="E129" s="4">
        <v>17</v>
      </c>
      <c r="F129">
        <v>2</v>
      </c>
      <c r="G129" s="21">
        <v>0</v>
      </c>
      <c r="H129" s="21">
        <v>0</v>
      </c>
      <c r="I129" s="21">
        <v>2</v>
      </c>
      <c r="J129" s="21" t="s">
        <v>407</v>
      </c>
      <c r="K129" s="21">
        <v>-13</v>
      </c>
      <c r="L129" s="21">
        <v>2</v>
      </c>
      <c r="M129" s="21" t="s">
        <v>400</v>
      </c>
      <c r="N129" s="21">
        <v>6</v>
      </c>
      <c r="O129" s="21">
        <v>2</v>
      </c>
      <c r="P129" s="21" t="s">
        <v>400</v>
      </c>
      <c r="Q129" s="21">
        <v>7</v>
      </c>
      <c r="R129" s="21">
        <v>2</v>
      </c>
      <c r="S129" s="21" t="s">
        <v>124</v>
      </c>
      <c r="T129" s="21">
        <v>12</v>
      </c>
      <c r="U129" s="21">
        <v>2</v>
      </c>
      <c r="V129" s="21" t="s">
        <v>281</v>
      </c>
      <c r="W129" s="21">
        <v>1</v>
      </c>
      <c r="X129" s="21">
        <v>2</v>
      </c>
      <c r="Y129" s="21" t="s">
        <v>20</v>
      </c>
      <c r="Z129" s="21">
        <v>-7</v>
      </c>
      <c r="AA129" s="21">
        <v>2</v>
      </c>
      <c r="AB129" s="21" t="s">
        <v>281</v>
      </c>
      <c r="AC129" s="21">
        <v>19</v>
      </c>
      <c r="AD129" s="21">
        <v>2</v>
      </c>
      <c r="AE129" s="21" t="s">
        <v>398</v>
      </c>
      <c r="AF129" s="21">
        <v>2</v>
      </c>
      <c r="AG129" s="21">
        <v>2</v>
      </c>
      <c r="AH129" s="21" t="s">
        <v>398</v>
      </c>
      <c r="AI129" s="22">
        <v>-3</v>
      </c>
      <c r="AJ129" s="21">
        <v>2</v>
      </c>
      <c r="AK129" s="21" t="s">
        <v>501</v>
      </c>
      <c r="AL129" s="21">
        <v>-15</v>
      </c>
      <c r="AM129" s="21">
        <v>2</v>
      </c>
      <c r="AN129" s="21" t="s">
        <v>608</v>
      </c>
      <c r="AO129" s="21">
        <v>-12</v>
      </c>
      <c r="AP129" s="21">
        <v>2</v>
      </c>
      <c r="AQ129" s="21" t="s">
        <v>47</v>
      </c>
      <c r="AR129" s="21">
        <v>15</v>
      </c>
      <c r="AS129" s="21">
        <v>2</v>
      </c>
      <c r="AT129" s="21" t="s">
        <v>47</v>
      </c>
      <c r="AU129" s="21">
        <v>-9</v>
      </c>
      <c r="AV129" s="21">
        <v>2</v>
      </c>
      <c r="AW129" s="21" t="s">
        <v>398</v>
      </c>
      <c r="AX129" s="21">
        <v>-8</v>
      </c>
      <c r="AY129" s="21">
        <v>2</v>
      </c>
      <c r="AZ129" s="21" t="s">
        <v>281</v>
      </c>
      <c r="BA129" s="21">
        <v>12</v>
      </c>
      <c r="BB129" s="21">
        <v>2</v>
      </c>
      <c r="BC129" s="21"/>
      <c r="BD129" s="21"/>
      <c r="BE129" s="21">
        <v>2</v>
      </c>
      <c r="BF129" s="21"/>
      <c r="BG129" s="21"/>
      <c r="BH129" s="21">
        <v>2</v>
      </c>
      <c r="BI129" s="21"/>
      <c r="BJ129" s="21"/>
      <c r="BK129" s="21">
        <v>2</v>
      </c>
    </row>
    <row r="130" spans="1:63" x14ac:dyDescent="0.25">
      <c r="A130" t="s">
        <v>85</v>
      </c>
      <c r="B130">
        <v>-4</v>
      </c>
      <c r="C130">
        <v>3</v>
      </c>
      <c r="D130" t="s">
        <v>20</v>
      </c>
      <c r="E130" s="4">
        <v>17</v>
      </c>
      <c r="F130">
        <v>3</v>
      </c>
      <c r="G130" s="21">
        <v>0</v>
      </c>
      <c r="H130" s="21">
        <v>0</v>
      </c>
      <c r="I130" s="21">
        <v>3</v>
      </c>
      <c r="J130" s="21" t="s">
        <v>124</v>
      </c>
      <c r="K130" s="21">
        <v>-13</v>
      </c>
      <c r="L130" s="21">
        <v>3</v>
      </c>
      <c r="M130" s="21" t="s">
        <v>124</v>
      </c>
      <c r="N130" s="21">
        <v>6</v>
      </c>
      <c r="O130" s="21">
        <v>3</v>
      </c>
      <c r="P130" s="21" t="s">
        <v>124</v>
      </c>
      <c r="Q130" s="21">
        <v>7</v>
      </c>
      <c r="R130" s="21">
        <v>3</v>
      </c>
      <c r="S130" s="21" t="s">
        <v>8</v>
      </c>
      <c r="T130" s="21">
        <v>12</v>
      </c>
      <c r="U130" s="21">
        <v>3</v>
      </c>
      <c r="V130" s="21" t="s">
        <v>398</v>
      </c>
      <c r="W130" s="21">
        <v>1</v>
      </c>
      <c r="X130" s="21">
        <v>3</v>
      </c>
      <c r="Y130" s="21" t="s">
        <v>47</v>
      </c>
      <c r="Z130" s="21">
        <v>-7</v>
      </c>
      <c r="AA130" s="21">
        <v>3</v>
      </c>
      <c r="AB130" s="21" t="s">
        <v>47</v>
      </c>
      <c r="AC130" s="21">
        <v>19</v>
      </c>
      <c r="AD130" s="21">
        <v>3</v>
      </c>
      <c r="AE130" s="21" t="s">
        <v>8</v>
      </c>
      <c r="AF130" s="21">
        <v>2</v>
      </c>
      <c r="AG130" s="21">
        <v>3</v>
      </c>
      <c r="AH130" s="21" t="s">
        <v>8</v>
      </c>
      <c r="AI130" s="22">
        <v>-3</v>
      </c>
      <c r="AJ130" s="21">
        <v>3</v>
      </c>
      <c r="AK130" s="21" t="s">
        <v>45</v>
      </c>
      <c r="AL130" s="21">
        <v>-15</v>
      </c>
      <c r="AM130" s="21">
        <v>3</v>
      </c>
      <c r="AN130" s="21" t="s">
        <v>20</v>
      </c>
      <c r="AO130" s="21">
        <v>-12</v>
      </c>
      <c r="AP130" s="21">
        <v>3</v>
      </c>
      <c r="AQ130" s="21" t="s">
        <v>106</v>
      </c>
      <c r="AR130" s="21">
        <v>15</v>
      </c>
      <c r="AS130" s="21">
        <v>3</v>
      </c>
      <c r="AT130" s="21" t="s">
        <v>131</v>
      </c>
      <c r="AU130" s="21">
        <v>-9</v>
      </c>
      <c r="AV130" s="21">
        <v>3</v>
      </c>
      <c r="AW130" s="21" t="s">
        <v>106</v>
      </c>
      <c r="AX130" s="21">
        <v>-8</v>
      </c>
      <c r="AY130" s="21">
        <v>3</v>
      </c>
      <c r="AZ130" s="21" t="s">
        <v>398</v>
      </c>
      <c r="BA130" s="21">
        <v>12</v>
      </c>
      <c r="BB130" s="21">
        <v>3</v>
      </c>
      <c r="BC130" s="21"/>
      <c r="BD130" s="21"/>
      <c r="BE130" s="21">
        <v>3</v>
      </c>
      <c r="BF130" s="21"/>
      <c r="BG130" s="21"/>
      <c r="BH130" s="21">
        <v>3</v>
      </c>
      <c r="BI130" s="21"/>
      <c r="BJ130" s="21"/>
      <c r="BK130" s="21">
        <v>3</v>
      </c>
    </row>
    <row r="131" spans="1:63" x14ac:dyDescent="0.25">
      <c r="A131" t="s">
        <v>20</v>
      </c>
      <c r="B131">
        <v>-4</v>
      </c>
      <c r="C131">
        <v>4</v>
      </c>
      <c r="D131" t="s">
        <v>106</v>
      </c>
      <c r="E131" s="4">
        <v>17</v>
      </c>
      <c r="F131">
        <v>4</v>
      </c>
      <c r="G131" s="21">
        <v>0</v>
      </c>
      <c r="H131" s="21">
        <v>4</v>
      </c>
      <c r="I131" s="21">
        <v>4</v>
      </c>
      <c r="J131" s="21" t="s">
        <v>47</v>
      </c>
      <c r="K131" s="21">
        <v>-13</v>
      </c>
      <c r="L131" s="21">
        <v>4</v>
      </c>
      <c r="M131" s="21" t="s">
        <v>85</v>
      </c>
      <c r="N131" s="21">
        <v>6</v>
      </c>
      <c r="O131" s="21">
        <v>4</v>
      </c>
      <c r="P131" s="21" t="s">
        <v>85</v>
      </c>
      <c r="Q131" s="21">
        <v>7</v>
      </c>
      <c r="R131" s="21">
        <v>4</v>
      </c>
      <c r="S131" s="21" t="s">
        <v>85</v>
      </c>
      <c r="T131" s="21">
        <v>12</v>
      </c>
      <c r="U131" s="21">
        <v>4</v>
      </c>
      <c r="V131" s="21" t="s">
        <v>85</v>
      </c>
      <c r="W131" s="21">
        <v>1</v>
      </c>
      <c r="X131" s="21">
        <v>4</v>
      </c>
      <c r="Y131" s="21" t="s">
        <v>85</v>
      </c>
      <c r="Z131" s="21">
        <v>-7</v>
      </c>
      <c r="AA131" s="21">
        <v>4</v>
      </c>
      <c r="AB131" s="21" t="s">
        <v>85</v>
      </c>
      <c r="AC131" s="21">
        <v>19</v>
      </c>
      <c r="AD131" s="21">
        <v>4</v>
      </c>
      <c r="AE131" s="21" t="s">
        <v>85</v>
      </c>
      <c r="AF131" s="21">
        <v>2</v>
      </c>
      <c r="AG131" s="21">
        <v>4</v>
      </c>
      <c r="AH131" s="21" t="s">
        <v>85</v>
      </c>
      <c r="AI131" s="22">
        <v>-3</v>
      </c>
      <c r="AJ131" s="21">
        <v>4</v>
      </c>
      <c r="AK131" s="21" t="s">
        <v>85</v>
      </c>
      <c r="AL131" s="21">
        <v>-15</v>
      </c>
      <c r="AM131" s="21">
        <v>4</v>
      </c>
      <c r="AN131" s="21" t="s">
        <v>8</v>
      </c>
      <c r="AO131" s="21">
        <v>-12</v>
      </c>
      <c r="AP131" s="21">
        <v>4</v>
      </c>
      <c r="AQ131" s="21" t="s">
        <v>85</v>
      </c>
      <c r="AR131" s="21">
        <v>15</v>
      </c>
      <c r="AS131" s="21">
        <v>4</v>
      </c>
      <c r="AT131" s="21" t="s">
        <v>85</v>
      </c>
      <c r="AU131" s="21">
        <v>-9</v>
      </c>
      <c r="AV131" s="21">
        <v>4</v>
      </c>
      <c r="AW131" s="21" t="s">
        <v>85</v>
      </c>
      <c r="AX131" s="21">
        <v>-8</v>
      </c>
      <c r="AY131" s="21">
        <v>4</v>
      </c>
      <c r="AZ131" s="21" t="s">
        <v>85</v>
      </c>
      <c r="BA131" s="21">
        <v>12</v>
      </c>
      <c r="BB131" s="21">
        <v>4</v>
      </c>
      <c r="BC131" s="21"/>
      <c r="BD131" s="21"/>
      <c r="BE131" s="21">
        <v>4</v>
      </c>
      <c r="BF131" s="21"/>
      <c r="BG131" s="21"/>
      <c r="BH131" s="21">
        <v>4</v>
      </c>
      <c r="BI131" s="21"/>
      <c r="BJ131" s="21"/>
      <c r="BK131" s="21">
        <v>4</v>
      </c>
    </row>
  </sheetData>
  <sortState xmlns:xlrd2="http://schemas.microsoft.com/office/spreadsheetml/2017/richdata2" ref="A1:X65">
    <sortCondition ref="B1:B65"/>
    <sortCondition ref="A1:A65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122"/>
  <sheetViews>
    <sheetView topLeftCell="Y1" workbookViewId="0">
      <selection activeCell="AL2" sqref="AL2"/>
    </sheetView>
  </sheetViews>
  <sheetFormatPr defaultRowHeight="15" x14ac:dyDescent="0.25"/>
  <cols>
    <col min="2" max="2" width="15.28515625" bestFit="1" customWidth="1"/>
    <col min="3" max="3" width="22" bestFit="1" customWidth="1"/>
    <col min="20" max="21" width="9.140625" style="4"/>
    <col min="37" max="37" width="20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372</v>
      </c>
      <c r="W1" s="5" t="s">
        <v>373</v>
      </c>
      <c r="X1" s="5" t="s">
        <v>374</v>
      </c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E1" s="3" t="s">
        <v>270</v>
      </c>
      <c r="AF1" s="3" t="s">
        <v>271</v>
      </c>
      <c r="AG1" s="3" t="s">
        <v>272</v>
      </c>
      <c r="AH1" s="3" t="s">
        <v>273</v>
      </c>
      <c r="AI1" s="3" t="s">
        <v>2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1" t="s">
        <v>6</v>
      </c>
      <c r="B2" s="1" t="s">
        <v>7</v>
      </c>
      <c r="C2" s="1" t="str">
        <f t="shared" ref="C2:C59" si="0">A2&amp;" "&amp;B2</f>
        <v>Warwick Armour</v>
      </c>
      <c r="D2" s="7">
        <v>-11</v>
      </c>
      <c r="E2" s="7">
        <v>-5</v>
      </c>
      <c r="F2" s="7" t="s">
        <v>9</v>
      </c>
      <c r="G2" s="7">
        <v>-13</v>
      </c>
      <c r="H2" s="7">
        <v>1</v>
      </c>
      <c r="I2" s="7">
        <v>2</v>
      </c>
      <c r="J2" s="7">
        <v>-6</v>
      </c>
      <c r="K2" s="7">
        <v>-3</v>
      </c>
      <c r="L2" s="7">
        <v>0</v>
      </c>
      <c r="M2" s="7">
        <v>-13</v>
      </c>
      <c r="N2" s="7">
        <v>-28</v>
      </c>
      <c r="O2" s="7">
        <v>8</v>
      </c>
      <c r="P2" s="7">
        <v>1</v>
      </c>
      <c r="Q2" s="7" t="s">
        <v>9</v>
      </c>
      <c r="R2" s="7">
        <v>-3</v>
      </c>
      <c r="S2" s="7">
        <v>-10</v>
      </c>
      <c r="T2" s="7">
        <v>-11</v>
      </c>
      <c r="U2" s="7" t="s">
        <v>9</v>
      </c>
      <c r="V2" s="7" t="s">
        <v>9</v>
      </c>
      <c r="W2" s="7" t="s">
        <v>9</v>
      </c>
      <c r="X2" s="7" t="s">
        <v>9</v>
      </c>
      <c r="Y2" s="7">
        <f>SUM(D2:X2)</f>
        <v>-91</v>
      </c>
      <c r="Z2" s="7">
        <f>SUM(AA2:AC2)</f>
        <v>15</v>
      </c>
      <c r="AA2" s="8">
        <f>COUNTIF(D2:X2,"&gt;0")</f>
        <v>4</v>
      </c>
      <c r="AB2" s="8">
        <f>COUNTIF(D2:X2,0)</f>
        <v>1</v>
      </c>
      <c r="AC2" s="8">
        <f>COUNTIF(D2:X2,"&lt;0")</f>
        <v>10</v>
      </c>
      <c r="AE2">
        <f t="shared" ref="AE2:AE33" si="1">IF(ISERROR(VLOOKUP($C2,$A$75:$C$122,3,FALSE)=1),0,IF(VLOOKUP($C2,$A$75:$C$122,3,FALSE)=1,1,0))+IF(ISERROR(VLOOKUP($C2,$D$75:$F$122,3,FALSE)=1),0,IF(VLOOKUP($C2,$D$75:$F$122,3,FALSE)=1,1,0))+IF(ISERROR(VLOOKUP($C2,$G$75:$I$122,3,FALSE)=1),0,IF(VLOOKUP($C2,$G$75:$I$122,3,FALSE)=1,1,0))+IF(ISERROR(VLOOKUP($C2,$J$75:$L$122,3,FALSE)=1),0,IF(VLOOKUP($C2,$J$75:$L$122,3,FALSE)=1,1,0))+IF(ISERROR(VLOOKUP($C2,$M$75:$O$122,3,FALSE)=1),0,IF(VLOOKUP($C2,$M$75:$O$122,3,FALSE)=1,1,0))+IF(ISERROR(VLOOKUP($C2,$P$75:$R$122,3,FALSE)=1),0,IF(VLOOKUP($C2,$P$75:$R$122,3,FALSE)=1,1,0))+IF(ISERROR(VLOOKUP($C2,$S$75:$U$122,3,FALSE)=1),0,IF(VLOOKUP($C2,$S$75:$U$122,3,FALSE)=1,1,0))+IF(ISERROR(VLOOKUP($C2,$V$75:$X$122,3,FALSE)=1),0,IF(VLOOKUP($C2,$V$75:$X$122,3,FALSE)=1,1,0))+IF(ISERROR(VLOOKUP($C2,$Y$75:$AA$122,3,FALSE)=1),0,IF(VLOOKUP($C2,$Y$75:$AA$122,3,FALSE)=1,1,0))+IF(ISERROR(VLOOKUP($C2,$AB$75:$AD$122,3,FALSE)=1),0,IF(VLOOKUP($C2,$AB$75:$AD$122,3,FALSE)=1,1,0))+IF(ISERROR(VLOOKUP($C2,$AE$75:$AG$122,3,FALSE)=1),0,IF(VLOOKUP($C2,$AE$75:$AG$122,3,FALSE)=1,1,0))+IF(ISERROR(VLOOKUP($C2,$AH$75:$AJ$122,3,FALSE)=1),0,IF(VLOOKUP($C2,$AH$75:$AJ$122,3,FALSE)=1,1,0))+IF(ISERROR(VLOOKUP($C2,$AK$75:$AM$122,3,FALSE)=1),0,IF(VLOOKUP($C2,$AK$75:$AM$122,3,FALSE)=1,1,0))+IF(ISERROR(VLOOKUP($C2,$AN$75:$AP$122,3,FALSE)=1),0,IF(VLOOKUP($C2,$AN$75:$AP$122,3,FALSE)=1,1,0))+IF(ISERROR(VLOOKUP($C2,$AQ$75:$AS$122,3,FALSE)=1),0,IF(VLOOKUP($C2,$AQ$75:$AS$122,3,FALSE)=1,1,0))+IF(ISERROR(VLOOKUP($C2,$AT$75:$AV$122,3,FALSE)=1),0,IF(VLOOKUP($C2,$AT$75:$AV$122,3,FALSE)=1,1,0))+IF(ISERROR(VLOOKUP($C2,$AW$75:$AY$122,3,FALSE)=1),0,IF(VLOOKUP($C2,$AW$75:$AY$122,3,FALSE)=1,1,0))+IF(ISERROR(VLOOKUP($C2,$AZ$75:$BB$122,3,FALSE)=1),0,IF(VLOOKUP($C2,$AZ$75:$BB$122,3,FALSE)=1,1,0))+IF(ISERROR(VLOOKUP($C2,$BC$75:$BE$122,3,FALSE)=1),0,IF(VLOOKUP($C2,$BC$75:$BE$122,3,FALSE)=1,1,0))+IF(ISERROR(VLOOKUP($C2,$BF$75:$BH$122,3,FALSE)=1),0,IF(VLOOKUP($C2,$BF$75:$BH$122,3,FALSE)=1,1,0))+IF(ISERROR(VLOOKUP($C2,$BI$75:$BK$122,3,FALSE)=1),0,IF(VLOOKUP($C2,$BI$75:$BK$122,3,FALSE)=1,1,0))</f>
        <v>0</v>
      </c>
      <c r="AF2">
        <f t="shared" ref="AF2:AF33" si="2">IF(ISERROR(VLOOKUP($C2,$A$75:$C$122,3,FALSE)=2),0,IF(VLOOKUP($C2,$A$75:$C$122,3,FALSE)=2,1,0))+IF(ISERROR(VLOOKUP($C2,$D$75:$F$122,3,FALSE)=2),0,IF(VLOOKUP($C2,$D$75:$F$122,3,FALSE)=2,1,0))+IF(ISERROR(VLOOKUP($C2,$G$75:$I$122,3,FALSE)=2),0,IF(VLOOKUP($C2,$G$75:$I$122,3,FALSE)=2,1,0))+IF(ISERROR(VLOOKUP($C2,$J$75:$L$122,3,FALSE)=2),0,IF(VLOOKUP($C2,$J$75:$L$122,3,FALSE)=2,1,0))+IF(ISERROR(VLOOKUP($C2,$M$75:$O$122,3,FALSE)=2),0,IF(VLOOKUP($C2,$M$75:$O$122,3,FALSE)=2,1,0))+IF(ISERROR(VLOOKUP($C2,$P$75:$R$122,3,FALSE)=2),0,IF(VLOOKUP($C2,$P$75:$R$122,3,FALSE)=2,1,0))+IF(ISERROR(VLOOKUP($C2,$S$75:$U$122,3,FALSE)=2),0,IF(VLOOKUP($C2,$S$75:$U$122,3,FALSE)=2,1,0))+IF(ISERROR(VLOOKUP($C2,$V$75:$X$122,3,FALSE)=2),0,IF(VLOOKUP($C2,$V$75:$X$122,3,FALSE)=2,1,0))+IF(ISERROR(VLOOKUP($C2,$Y$75:$AA$122,3,FALSE)=2),0,IF(VLOOKUP($C2,$Y$75:$AA$122,3,FALSE)=2,1,0))+IF(ISERROR(VLOOKUP($C2,$AB$75:$AD$122,3,FALSE)=2),0,IF(VLOOKUP($C2,$AB$75:$AD$122,3,FALSE)=2,1,0))+IF(ISERROR(VLOOKUP($C2,$AE$75:$AG$122,3,FALSE)=2),0,IF(VLOOKUP($C2,$AE$75:$AG$122,3,FALSE)=2,1,0))+IF(ISERROR(VLOOKUP($C2,$AH$75:$AJ$122,3,FALSE)=2),0,IF(VLOOKUP($C2,$AH$75:$AJ$122,3,FALSE)=2,1,0))+IF(ISERROR(VLOOKUP($C2,$AK$75:$AM$122,3,FALSE)=2),0,IF(VLOOKUP($C2,$AK$75:$AM$122,3,FALSE)=2,1,0))+IF(ISERROR(VLOOKUP($C2,$AN$75:$AP$122,3,FALSE)=2),0,IF(VLOOKUP($C2,$AN$75:$AP$122,3,FALSE)=2,1,0))+IF(ISERROR(VLOOKUP($C2,$AQ$75:$AS$122,3,FALSE)=2),0,IF(VLOOKUP($C2,$AQ$75:$AS$122,3,FALSE)=2,1,0))+IF(ISERROR(VLOOKUP($C2,$AT$75:$AV$122,3,FALSE)=2),0,IF(VLOOKUP($C2,$AT$75:$AV$122,3,FALSE)=2,1,0))+IF(ISERROR(VLOOKUP($C2,$AW$75:$AY$122,3,FALSE)=2),0,IF(VLOOKUP($C2,$AW$75:$AY$122,3,FALSE)=2,1,0))+IF(ISERROR(VLOOKUP($C2,$AZ$75:$BB$122,3,FALSE)=2),0,IF(VLOOKUP($C2,$AZ$75:$BB$122,3,FALSE)=2,1,0))+IF(ISERROR(VLOOKUP($C2,$BC$75:$BE$122,3,FALSE)=2),0,IF(VLOOKUP($C2,$BC$75:$BE$122,3,FALSE)=2,1,0))+IF(ISERROR(VLOOKUP($C2,$BF$75:$BH$122,3,FALSE)=2),0,IF(VLOOKUP($C2,$BF$75:$BH$122,3,FALSE)=2,1,0))+IF(ISERROR(VLOOKUP($C2,$BI$75:$BK$122,3,FALSE)=2),0,IF(VLOOKUP($C2,$BI$75:$BK$122,3,FALSE)=2,1,0))</f>
        <v>8</v>
      </c>
      <c r="AG2">
        <f t="shared" ref="AG2:AG33" si="3">IF(ISERROR(VLOOKUP($C2,$A$75:$C$122,3,FALSE)=3),0,IF(VLOOKUP($C2,$A$75:$C$122,3,FALSE)=3,1,0))+IF(ISERROR(VLOOKUP($C2,$D$75:$F$122,3,FALSE)=3),0,IF(VLOOKUP($C2,$D$75:$F$122,3,FALSE)=3,1,0))+IF(ISERROR(VLOOKUP($C2,$G$75:$I$122,3,FALSE)=3),0,IF(VLOOKUP($C2,$G$75:$I$122,3,FALSE)=3,1,0))+IF(ISERROR(VLOOKUP($C2,$J$75:$L$122,3,FALSE)=3),0,IF(VLOOKUP($C2,$J$75:$L$122,3,FALSE)=3,1,0))+IF(ISERROR(VLOOKUP($C2,$M$75:$O$122,3,FALSE)=3),0,IF(VLOOKUP($C2,$M$75:$O$122,3,FALSE)=3,1,0))+IF(ISERROR(VLOOKUP($C2,$P$75:$R$122,3,FALSE)=3),0,IF(VLOOKUP($C2,$P$75:$R$122,3,FALSE)=3,1,0))+IF(ISERROR(VLOOKUP($C2,$S$75:$U$122,3,FALSE)=3),0,IF(VLOOKUP($C2,$S$75:$U$122,3,FALSE)=3,1,0))+IF(ISERROR(VLOOKUP($C2,$V$75:$X$122,3,FALSE)=3),0,IF(VLOOKUP($C2,$V$75:$X$122,3,FALSE)=3,1,0))+IF(ISERROR(VLOOKUP($C2,$Y$75:$AA$122,3,FALSE)=3),0,IF(VLOOKUP($C2,$Y$75:$AA$122,3,FALSE)=3,1,0))+IF(ISERROR(VLOOKUP($C2,$AB$75:$AD$122,3,FALSE)=3),0,IF(VLOOKUP($C2,$AB$75:$AD$122,3,FALSE)=3,1,0))+IF(ISERROR(VLOOKUP($C2,$AE$75:$AG$122,3,FALSE)=3),0,IF(VLOOKUP($C2,$AE$75:$AG$122,3,FALSE)=3,1,0))+IF(ISERROR(VLOOKUP($C2,$AH$75:$AJ$122,3,FALSE)=3),0,IF(VLOOKUP($C2,$AH$75:$AJ$122,3,FALSE)=3,1,0))+IF(ISERROR(VLOOKUP($C2,$AK$75:$AM$122,3,FALSE)=3),0,IF(VLOOKUP($C2,$AK$75:$AM$122,3,FALSE)=3,1,0))+IF(ISERROR(VLOOKUP($C2,$AN$75:$AP$122,3,FALSE)=3),0,IF(VLOOKUP($C2,$AN$75:$AP$122,3,FALSE)=3,1,0))+IF(ISERROR(VLOOKUP($C2,$AQ$75:$AS$122,3,FALSE)=3),0,IF(VLOOKUP($C2,$AQ$75:$AS$122,3,FALSE)=3,1,0))+IF(ISERROR(VLOOKUP($C2,$AT$75:$AV$122,3,FALSE)=3),0,IF(VLOOKUP($C2,$AT$75:$AV$122,3,FALSE)=3,1,0))+IF(ISERROR(VLOOKUP($C2,$AW$75:$AY$122,3,FALSE)=3),0,IF(VLOOKUP($C2,$AW$75:$AY$122,3,FALSE)=3,1,0))+IF(ISERROR(VLOOKUP($C2,$AZ$75:$BB$122,3,FALSE)=3),0,IF(VLOOKUP($C2,$AZ$75:$BB$122,3,FALSE)=3,1,0))+IF(ISERROR(VLOOKUP($C2,$BC$75:$BE$122,3,FALSE)=3),0,IF(VLOOKUP($C2,$BC$75:$BE$122,3,FALSE)=3,1,0))+IF(ISERROR(VLOOKUP($C2,$BF$75:$BH$122,3,FALSE)=3),0,IF(VLOOKUP($C2,$BF$75:$BH$122,3,FALSE)=3,1,0))+IF(ISERROR(VLOOKUP($C2,$BI$75:$BK$122,3,FALSE)=3),0,IF(VLOOKUP($C2,$BI$75:$BK$122,3,FALSE)=3,1,0))</f>
        <v>6</v>
      </c>
      <c r="AH2">
        <f t="shared" ref="AH2:AH33" si="4">IF(ISERROR(VLOOKUP($C2,$A$75:$C$122,3,FALSE)=4),0,IF(VLOOKUP($C2,$A$75:$C$122,3,FALSE)=4,1,0))+IF(ISERROR(VLOOKUP($C2,$D$75:$F$122,3,FALSE)=4),0,IF(VLOOKUP($C2,$D$75:$F$122,3,FALSE)=4,1,0))+IF(ISERROR(VLOOKUP($C2,$G$75:$I$122,3,FALSE)=4),0,IF(VLOOKUP($C2,$G$75:$I$122,3,FALSE)=4,1,0))+IF(ISERROR(VLOOKUP($C2,$J$75:$L$122,3,FALSE)=4),0,IF(VLOOKUP($C2,$J$75:$L$122,3,FALSE)=4,1,0))+IF(ISERROR(VLOOKUP($C2,$M$75:$O$122,3,FALSE)=4),0,IF(VLOOKUP($C2,$M$75:$O$122,3,FALSE)=4,1,0))+IF(ISERROR(VLOOKUP($C2,$P$75:$R$122,3,FALSE)=4),0,IF(VLOOKUP($C2,$P$75:$R$122,3,FALSE)=4,1,0))+IF(ISERROR(VLOOKUP($C2,$S$75:$U$122,3,FALSE)=4),0,IF(VLOOKUP($C2,$S$75:$U$122,3,FALSE)=4,1,0))+IF(ISERROR(VLOOKUP($C2,$V$75:$X$122,3,FALSE)=4),0,IF(VLOOKUP($C2,$V$75:$X$122,3,FALSE)=4,1,0))+IF(ISERROR(VLOOKUP($C2,$Y$75:$AA$122,3,FALSE)=4),0,IF(VLOOKUP($C2,$Y$75:$AA$122,3,FALSE)=4,1,0))+IF(ISERROR(VLOOKUP($C2,$AB$75:$AD$122,3,FALSE)=4),0,IF(VLOOKUP($C2,$AB$75:$AD$122,3,FALSE)=4,1,0))+IF(ISERROR(VLOOKUP($C2,$AE$75:$AG$122,3,FALSE)=4),0,IF(VLOOKUP($C2,$AE$75:$AG$122,3,FALSE)=4,1,0))+IF(ISERROR(VLOOKUP($C2,$AH$75:$AJ$122,3,FALSE)=4),0,IF(VLOOKUP($C2,$AH$75:$AJ$122,3,FALSE)=4,1,0))+IF(ISERROR(VLOOKUP($C2,$AK$75:$AM$122,3,FALSE)=4),0,IF(VLOOKUP($C2,$AK$75:$AM$122,3,FALSE)=4,1,0))+IF(ISERROR(VLOOKUP($C2,$AN$75:$AP$122,3,FALSE)=4),0,IF(VLOOKUP($C2,$AN$75:$AP$122,3,FALSE)=4,1,0))+IF(ISERROR(VLOOKUP($C2,$AQ$75:$AS$122,3,FALSE)=4),0,IF(VLOOKUP($C2,$AQ$75:$AS$122,3,FALSE)=4,1,0))+IF(ISERROR(VLOOKUP($C2,$AT$75:$AV$122,3,FALSE)=4),0,IF(VLOOKUP($C2,$AT$75:$AV$122,3,FALSE)=4,1,0))+IF(ISERROR(VLOOKUP($C2,$AW$75:$AY$122,3,FALSE)=4),0,IF(VLOOKUP($C2,$AW$75:$AY$122,3,FALSE)=4,1,0))+IF(ISERROR(VLOOKUP($C2,$AZ$75:$BB$122,3,FALSE)=4),0,IF(VLOOKUP($C2,$AZ$75:$BB$122,3,FALSE)=4,1,0))+IF(ISERROR(VLOOKUP($C2,$BC$75:$BE$122,3,FALSE)=4),0,IF(VLOOKUP($C2,$BC$75:$BE$122,3,FALSE)=4,1,0))+IF(ISERROR(VLOOKUP($C2,$BF$75:$BH$122,3,FALSE)=4),0,IF(VLOOKUP($C2,$BF$75:$BH$122,3,FALSE)=4,1,0))+IF(ISERROR(VLOOKUP($C2,$BI$75:$BK$122,3,FALSE)=4),0,IF(VLOOKUP($C2,$BI$75:$BK$122,3,FALSE)=4,1,0))</f>
        <v>1</v>
      </c>
      <c r="AI2">
        <f>SUM(AE2:AH2)</f>
        <v>15</v>
      </c>
      <c r="AJ2" t="str">
        <f>IF(AI2=Z2,"","no")</f>
        <v/>
      </c>
      <c r="AK2" s="1" t="s">
        <v>8</v>
      </c>
      <c r="AL2" s="43">
        <f>COUNTIF($A$75:$BI$90,$AK2)</f>
        <v>0</v>
      </c>
      <c r="AM2" s="43">
        <f>COUNTIF($A$91:$AZ$106,$AK2)</f>
        <v>0</v>
      </c>
      <c r="AN2" s="43">
        <f>COUNTIF($A$107:$AZ$122,$AK2)</f>
        <v>15</v>
      </c>
      <c r="AO2" s="43">
        <f>COUNTIF($A$123:$AZ$186,$AK2)</f>
        <v>0</v>
      </c>
    </row>
    <row r="3" spans="1:41" x14ac:dyDescent="0.25">
      <c r="A3" s="1" t="s">
        <v>10</v>
      </c>
      <c r="B3" s="1" t="s">
        <v>11</v>
      </c>
      <c r="C3" s="1" t="str">
        <f t="shared" si="0"/>
        <v>Garry Benveniste</v>
      </c>
      <c r="D3" s="7" t="s">
        <v>9</v>
      </c>
      <c r="E3" s="7">
        <v>-19</v>
      </c>
      <c r="F3" s="7">
        <v>17</v>
      </c>
      <c r="G3" s="7">
        <v>5</v>
      </c>
      <c r="H3" s="7">
        <v>23</v>
      </c>
      <c r="I3" s="7">
        <v>3</v>
      </c>
      <c r="J3" s="7">
        <v>2</v>
      </c>
      <c r="K3" s="7">
        <v>26</v>
      </c>
      <c r="L3" s="7">
        <v>5</v>
      </c>
      <c r="M3" s="7">
        <v>-9</v>
      </c>
      <c r="N3" s="7">
        <v>15</v>
      </c>
      <c r="O3" s="7">
        <v>11</v>
      </c>
      <c r="P3" s="7">
        <v>-8</v>
      </c>
      <c r="Q3" s="7">
        <v>-10</v>
      </c>
      <c r="R3" s="7">
        <v>14</v>
      </c>
      <c r="S3" s="7">
        <v>19</v>
      </c>
      <c r="T3" s="7">
        <v>-6</v>
      </c>
      <c r="U3" s="7">
        <v>21</v>
      </c>
      <c r="V3" s="7">
        <v>8</v>
      </c>
      <c r="W3" s="7">
        <v>-10</v>
      </c>
      <c r="X3" s="7">
        <v>0</v>
      </c>
      <c r="Y3" s="7">
        <f t="shared" ref="Y3:Y59" si="5">SUM(D3:X3)</f>
        <v>107</v>
      </c>
      <c r="Z3" s="7">
        <f t="shared" ref="Z3:Z59" si="6">SUM(AA3:AC3)</f>
        <v>20</v>
      </c>
      <c r="AA3" s="8">
        <f t="shared" ref="AA3:AA59" si="7">COUNTIF(D3:X3,"&gt;0")</f>
        <v>13</v>
      </c>
      <c r="AB3" s="8">
        <f t="shared" ref="AB3:AB59" si="8">COUNTIF(D3:X3,0)</f>
        <v>1</v>
      </c>
      <c r="AC3" s="8">
        <f t="shared" ref="AC3:AC59" si="9">COUNTIF(D3:X3,"&lt;0")</f>
        <v>6</v>
      </c>
      <c r="AE3">
        <f t="shared" si="1"/>
        <v>0</v>
      </c>
      <c r="AF3">
        <f t="shared" si="2"/>
        <v>6</v>
      </c>
      <c r="AG3">
        <f t="shared" si="3"/>
        <v>10</v>
      </c>
      <c r="AH3">
        <f t="shared" si="4"/>
        <v>4</v>
      </c>
      <c r="AI3">
        <f t="shared" ref="AI3:AI59" si="10">SUM(AE3:AH3)</f>
        <v>20</v>
      </c>
      <c r="AJ3" t="str">
        <f t="shared" ref="AJ3:AJ59" si="11">IF(AI3=Z3,"","no")</f>
        <v/>
      </c>
      <c r="AK3" s="1" t="s">
        <v>12</v>
      </c>
      <c r="AL3" s="43">
        <f t="shared" ref="AL3:AL59" si="12">COUNTIF($A$75:$BI$90,$AK3)</f>
        <v>17</v>
      </c>
      <c r="AM3" s="43">
        <f t="shared" ref="AM3:AM59" si="13">COUNTIF($A$91:$AZ$106,$AK3)</f>
        <v>3</v>
      </c>
      <c r="AN3" s="43">
        <f t="shared" ref="AN3:AN59" si="14">COUNTIF($A$107:$AZ$122,$AK3)</f>
        <v>0</v>
      </c>
      <c r="AO3" s="43">
        <f t="shared" ref="AO3:AO59" si="15">COUNTIF($A$123:$AZ$186,$AK3)</f>
        <v>0</v>
      </c>
    </row>
    <row r="4" spans="1:41" x14ac:dyDescent="0.25">
      <c r="A4" s="1" t="s">
        <v>13</v>
      </c>
      <c r="B4" s="1" t="s">
        <v>14</v>
      </c>
      <c r="C4" s="1" t="str">
        <f t="shared" si="0"/>
        <v>Don Blesing</v>
      </c>
      <c r="D4" s="7">
        <v>-7</v>
      </c>
      <c r="E4" s="7">
        <v>9</v>
      </c>
      <c r="F4" s="7" t="s">
        <v>9</v>
      </c>
      <c r="G4" s="7" t="s">
        <v>9</v>
      </c>
      <c r="H4" s="7" t="s">
        <v>9</v>
      </c>
      <c r="I4" s="7" t="s">
        <v>9</v>
      </c>
      <c r="J4" s="7" t="s">
        <v>9</v>
      </c>
      <c r="K4" s="7" t="s">
        <v>9</v>
      </c>
      <c r="L4" s="7">
        <v>0</v>
      </c>
      <c r="M4" s="7">
        <v>10</v>
      </c>
      <c r="N4" s="7">
        <v>2</v>
      </c>
      <c r="O4" s="7">
        <v>13</v>
      </c>
      <c r="P4" s="7">
        <v>-3</v>
      </c>
      <c r="Q4" s="7">
        <v>-16</v>
      </c>
      <c r="R4" s="7">
        <v>4</v>
      </c>
      <c r="S4" s="7">
        <v>19</v>
      </c>
      <c r="T4" s="7" t="s">
        <v>9</v>
      </c>
      <c r="U4" s="7">
        <v>-24</v>
      </c>
      <c r="V4" s="7" t="s">
        <v>9</v>
      </c>
      <c r="W4" s="7" t="s">
        <v>9</v>
      </c>
      <c r="X4" s="7" t="s">
        <v>9</v>
      </c>
      <c r="Y4" s="7">
        <f t="shared" si="5"/>
        <v>7</v>
      </c>
      <c r="Z4" s="7">
        <f t="shared" si="6"/>
        <v>11</v>
      </c>
      <c r="AA4" s="8">
        <f t="shared" si="7"/>
        <v>6</v>
      </c>
      <c r="AB4" s="8">
        <f t="shared" si="8"/>
        <v>1</v>
      </c>
      <c r="AC4" s="8">
        <f t="shared" si="9"/>
        <v>4</v>
      </c>
      <c r="AE4">
        <f t="shared" si="1"/>
        <v>0</v>
      </c>
      <c r="AF4">
        <f t="shared" si="2"/>
        <v>1</v>
      </c>
      <c r="AG4">
        <f t="shared" si="3"/>
        <v>1</v>
      </c>
      <c r="AH4">
        <f t="shared" si="4"/>
        <v>9</v>
      </c>
      <c r="AI4">
        <f t="shared" si="10"/>
        <v>11</v>
      </c>
      <c r="AJ4" t="str">
        <f t="shared" si="11"/>
        <v/>
      </c>
      <c r="AK4" s="1" t="s">
        <v>15</v>
      </c>
      <c r="AL4" s="43">
        <f t="shared" si="12"/>
        <v>1</v>
      </c>
      <c r="AM4" s="43">
        <f t="shared" si="13"/>
        <v>0</v>
      </c>
      <c r="AN4" s="43">
        <f t="shared" si="14"/>
        <v>10</v>
      </c>
      <c r="AO4" s="43">
        <f t="shared" si="15"/>
        <v>0</v>
      </c>
    </row>
    <row r="5" spans="1:41" x14ac:dyDescent="0.25">
      <c r="A5" s="1" t="s">
        <v>16</v>
      </c>
      <c r="B5" s="1" t="s">
        <v>17</v>
      </c>
      <c r="C5" s="1" t="str">
        <f t="shared" si="0"/>
        <v>Bob Boorman</v>
      </c>
      <c r="D5" s="7">
        <v>23</v>
      </c>
      <c r="E5" s="7">
        <v>-5</v>
      </c>
      <c r="F5" s="7">
        <v>-5</v>
      </c>
      <c r="G5" s="7" t="s">
        <v>9</v>
      </c>
      <c r="H5" s="7">
        <v>-4</v>
      </c>
      <c r="I5" s="7">
        <v>-6</v>
      </c>
      <c r="J5" s="7">
        <v>-10</v>
      </c>
      <c r="K5" s="7">
        <v>-16</v>
      </c>
      <c r="L5" s="7">
        <v>1</v>
      </c>
      <c r="M5" s="7">
        <v>-17</v>
      </c>
      <c r="N5" s="7">
        <v>-16</v>
      </c>
      <c r="O5" s="7">
        <v>-8</v>
      </c>
      <c r="P5" s="7">
        <v>8</v>
      </c>
      <c r="Q5" s="7">
        <v>3</v>
      </c>
      <c r="R5" s="7">
        <v>9</v>
      </c>
      <c r="S5" s="7">
        <v>24</v>
      </c>
      <c r="T5" s="7" t="s">
        <v>9</v>
      </c>
      <c r="U5" s="7">
        <v>-8</v>
      </c>
      <c r="V5" s="7" t="s">
        <v>9</v>
      </c>
      <c r="W5" s="7" t="s">
        <v>9</v>
      </c>
      <c r="X5" s="7" t="s">
        <v>9</v>
      </c>
      <c r="Y5" s="7">
        <f t="shared" si="5"/>
        <v>-27</v>
      </c>
      <c r="Z5" s="7">
        <f t="shared" si="6"/>
        <v>16</v>
      </c>
      <c r="AA5" s="8">
        <f t="shared" si="7"/>
        <v>6</v>
      </c>
      <c r="AB5" s="8">
        <f t="shared" si="8"/>
        <v>0</v>
      </c>
      <c r="AC5" s="8">
        <f t="shared" si="9"/>
        <v>10</v>
      </c>
      <c r="AE5">
        <f t="shared" si="1"/>
        <v>0</v>
      </c>
      <c r="AF5">
        <f t="shared" si="2"/>
        <v>6</v>
      </c>
      <c r="AG5">
        <f t="shared" si="3"/>
        <v>3</v>
      </c>
      <c r="AH5">
        <f t="shared" si="4"/>
        <v>7</v>
      </c>
      <c r="AI5">
        <f t="shared" si="10"/>
        <v>16</v>
      </c>
      <c r="AJ5" t="str">
        <f t="shared" si="11"/>
        <v/>
      </c>
      <c r="AK5" s="1" t="s">
        <v>18</v>
      </c>
      <c r="AL5" s="43">
        <f t="shared" si="12"/>
        <v>0</v>
      </c>
      <c r="AM5" s="43">
        <f t="shared" si="13"/>
        <v>15</v>
      </c>
      <c r="AN5" s="43">
        <f t="shared" si="14"/>
        <v>1</v>
      </c>
      <c r="AO5" s="43">
        <f t="shared" si="15"/>
        <v>0</v>
      </c>
    </row>
    <row r="6" spans="1:41" x14ac:dyDescent="0.25">
      <c r="A6" s="1" t="s">
        <v>572</v>
      </c>
      <c r="B6" s="1" t="s">
        <v>19</v>
      </c>
      <c r="C6" s="1" t="str">
        <f t="shared" si="0"/>
        <v>Nick Buvinic</v>
      </c>
      <c r="D6" s="7" t="s">
        <v>9</v>
      </c>
      <c r="E6" s="7">
        <v>-5</v>
      </c>
      <c r="F6" s="7">
        <v>6</v>
      </c>
      <c r="G6" s="7">
        <v>-15</v>
      </c>
      <c r="H6" s="7" t="s">
        <v>9</v>
      </c>
      <c r="I6" s="7">
        <v>-10</v>
      </c>
      <c r="J6" s="7">
        <v>-10</v>
      </c>
      <c r="K6" s="7">
        <v>-16</v>
      </c>
      <c r="L6" s="7">
        <v>-6</v>
      </c>
      <c r="M6" s="7">
        <v>-4</v>
      </c>
      <c r="N6" s="7">
        <v>2</v>
      </c>
      <c r="O6" s="7">
        <v>3</v>
      </c>
      <c r="P6" s="7">
        <v>1</v>
      </c>
      <c r="Q6" s="7" t="s">
        <v>9</v>
      </c>
      <c r="R6" s="7">
        <v>-3</v>
      </c>
      <c r="S6" s="7">
        <v>-25</v>
      </c>
      <c r="T6" s="7">
        <v>-11</v>
      </c>
      <c r="U6" s="7">
        <v>-1</v>
      </c>
      <c r="V6" s="7" t="s">
        <v>9</v>
      </c>
      <c r="W6" s="7" t="s">
        <v>9</v>
      </c>
      <c r="X6" s="7" t="s">
        <v>9</v>
      </c>
      <c r="Y6" s="7">
        <f t="shared" si="5"/>
        <v>-94</v>
      </c>
      <c r="Z6" s="7">
        <f t="shared" si="6"/>
        <v>15</v>
      </c>
      <c r="AA6" s="8">
        <f t="shared" si="7"/>
        <v>4</v>
      </c>
      <c r="AB6" s="8">
        <f t="shared" si="8"/>
        <v>0</v>
      </c>
      <c r="AC6" s="8">
        <f t="shared" si="9"/>
        <v>11</v>
      </c>
      <c r="AE6">
        <f t="shared" si="1"/>
        <v>6</v>
      </c>
      <c r="AF6">
        <f t="shared" si="2"/>
        <v>6</v>
      </c>
      <c r="AG6">
        <f t="shared" si="3"/>
        <v>3</v>
      </c>
      <c r="AH6">
        <f t="shared" si="4"/>
        <v>0</v>
      </c>
      <c r="AI6">
        <f t="shared" si="10"/>
        <v>15</v>
      </c>
      <c r="AJ6" t="str">
        <f t="shared" si="11"/>
        <v/>
      </c>
      <c r="AK6" s="1" t="s">
        <v>20</v>
      </c>
      <c r="AL6" s="43">
        <f t="shared" si="12"/>
        <v>0</v>
      </c>
      <c r="AM6" s="43">
        <f t="shared" si="13"/>
        <v>0</v>
      </c>
      <c r="AN6" s="43">
        <f t="shared" si="14"/>
        <v>15</v>
      </c>
      <c r="AO6" s="43">
        <f t="shared" si="15"/>
        <v>0</v>
      </c>
    </row>
    <row r="7" spans="1:41" x14ac:dyDescent="0.25">
      <c r="A7" s="1" t="s">
        <v>21</v>
      </c>
      <c r="B7" s="1" t="s">
        <v>22</v>
      </c>
      <c r="C7" s="1" t="str">
        <f t="shared" si="0"/>
        <v>Brian Callahan</v>
      </c>
      <c r="D7" s="7">
        <v>-5</v>
      </c>
      <c r="E7" s="7">
        <v>-5</v>
      </c>
      <c r="F7" s="7">
        <v>-3</v>
      </c>
      <c r="G7" s="7">
        <v>14</v>
      </c>
      <c r="H7" s="7">
        <v>-4</v>
      </c>
      <c r="I7" s="7">
        <v>2</v>
      </c>
      <c r="J7" s="7">
        <v>-6</v>
      </c>
      <c r="K7" s="7">
        <v>-16</v>
      </c>
      <c r="L7" s="7">
        <v>-11</v>
      </c>
      <c r="M7" s="7">
        <v>10</v>
      </c>
      <c r="N7" s="7">
        <v>2</v>
      </c>
      <c r="O7" s="7">
        <v>13</v>
      </c>
      <c r="P7" s="7" t="s">
        <v>9</v>
      </c>
      <c r="Q7" s="7">
        <v>-10</v>
      </c>
      <c r="R7" s="7" t="s">
        <v>9</v>
      </c>
      <c r="S7" s="7">
        <v>-10</v>
      </c>
      <c r="T7" s="7">
        <v>-4</v>
      </c>
      <c r="U7" s="7">
        <v>-2</v>
      </c>
      <c r="V7" s="7" t="s">
        <v>9</v>
      </c>
      <c r="W7" s="7" t="s">
        <v>9</v>
      </c>
      <c r="X7" s="7" t="s">
        <v>9</v>
      </c>
      <c r="Y7" s="7">
        <f t="shared" si="5"/>
        <v>-35</v>
      </c>
      <c r="Z7" s="7">
        <f t="shared" si="6"/>
        <v>16</v>
      </c>
      <c r="AA7" s="8">
        <f t="shared" si="7"/>
        <v>5</v>
      </c>
      <c r="AB7" s="8">
        <f t="shared" si="8"/>
        <v>0</v>
      </c>
      <c r="AC7" s="8">
        <f t="shared" si="9"/>
        <v>11</v>
      </c>
      <c r="AE7">
        <f t="shared" si="1"/>
        <v>9</v>
      </c>
      <c r="AF7">
        <f t="shared" si="2"/>
        <v>6</v>
      </c>
      <c r="AG7">
        <f t="shared" si="3"/>
        <v>1</v>
      </c>
      <c r="AH7">
        <f t="shared" si="4"/>
        <v>0</v>
      </c>
      <c r="AI7">
        <f t="shared" si="10"/>
        <v>16</v>
      </c>
      <c r="AJ7" t="str">
        <f t="shared" si="11"/>
        <v/>
      </c>
      <c r="AK7" s="1" t="s">
        <v>23</v>
      </c>
      <c r="AL7" s="43">
        <f t="shared" si="12"/>
        <v>0</v>
      </c>
      <c r="AM7" s="43">
        <f t="shared" si="13"/>
        <v>0</v>
      </c>
      <c r="AN7" s="43">
        <f t="shared" si="14"/>
        <v>16</v>
      </c>
      <c r="AO7" s="43">
        <f t="shared" si="15"/>
        <v>0</v>
      </c>
    </row>
    <row r="8" spans="1:41" x14ac:dyDescent="0.25">
      <c r="A8" s="1" t="s">
        <v>24</v>
      </c>
      <c r="B8" s="1" t="s">
        <v>22</v>
      </c>
      <c r="C8" s="1" t="str">
        <f t="shared" si="0"/>
        <v>Dave Callahan</v>
      </c>
      <c r="D8" s="7">
        <v>3</v>
      </c>
      <c r="E8" s="7">
        <v>-5</v>
      </c>
      <c r="F8" s="7">
        <v>-5</v>
      </c>
      <c r="G8" s="7">
        <v>0</v>
      </c>
      <c r="H8" s="7">
        <v>16</v>
      </c>
      <c r="I8" s="7">
        <v>-2</v>
      </c>
      <c r="J8" s="7">
        <v>2</v>
      </c>
      <c r="K8" s="7">
        <v>-2</v>
      </c>
      <c r="L8" s="7">
        <v>11</v>
      </c>
      <c r="M8" s="7">
        <v>8</v>
      </c>
      <c r="N8" s="7">
        <v>0</v>
      </c>
      <c r="O8" s="7">
        <v>2</v>
      </c>
      <c r="P8" s="7">
        <v>10</v>
      </c>
      <c r="Q8" s="7">
        <v>13</v>
      </c>
      <c r="R8" s="7">
        <v>2</v>
      </c>
      <c r="S8" s="7">
        <v>-10</v>
      </c>
      <c r="T8" s="7">
        <v>10</v>
      </c>
      <c r="U8" s="7">
        <v>17</v>
      </c>
      <c r="V8" s="7" t="s">
        <v>9</v>
      </c>
      <c r="W8" s="7" t="s">
        <v>9</v>
      </c>
      <c r="X8" s="7" t="s">
        <v>9</v>
      </c>
      <c r="Y8" s="7">
        <f t="shared" si="5"/>
        <v>70</v>
      </c>
      <c r="Z8" s="7">
        <f t="shared" si="6"/>
        <v>18</v>
      </c>
      <c r="AA8" s="8">
        <f t="shared" si="7"/>
        <v>11</v>
      </c>
      <c r="AB8" s="8">
        <f t="shared" si="8"/>
        <v>2</v>
      </c>
      <c r="AC8" s="8">
        <f t="shared" si="9"/>
        <v>5</v>
      </c>
      <c r="AE8">
        <f t="shared" si="1"/>
        <v>14</v>
      </c>
      <c r="AF8">
        <f t="shared" si="2"/>
        <v>4</v>
      </c>
      <c r="AG8">
        <f t="shared" si="3"/>
        <v>0</v>
      </c>
      <c r="AH8">
        <f t="shared" si="4"/>
        <v>0</v>
      </c>
      <c r="AI8">
        <f t="shared" si="10"/>
        <v>18</v>
      </c>
      <c r="AJ8" t="str">
        <f t="shared" si="11"/>
        <v/>
      </c>
      <c r="AK8" s="1" t="s">
        <v>25</v>
      </c>
      <c r="AL8" s="43">
        <f t="shared" si="12"/>
        <v>0</v>
      </c>
      <c r="AM8" s="43">
        <f t="shared" si="13"/>
        <v>18</v>
      </c>
      <c r="AN8" s="43">
        <f t="shared" si="14"/>
        <v>0</v>
      </c>
      <c r="AO8" s="43">
        <f t="shared" si="15"/>
        <v>0</v>
      </c>
    </row>
    <row r="9" spans="1:41" x14ac:dyDescent="0.25">
      <c r="A9" s="1" t="s">
        <v>26</v>
      </c>
      <c r="B9" s="1" t="s">
        <v>27</v>
      </c>
      <c r="C9" s="1" t="str">
        <f t="shared" si="0"/>
        <v>Liam Carter</v>
      </c>
      <c r="D9" s="7" t="s">
        <v>9</v>
      </c>
      <c r="E9" s="7" t="s">
        <v>9</v>
      </c>
      <c r="F9" s="7" t="s">
        <v>9</v>
      </c>
      <c r="G9" s="7">
        <v>-11</v>
      </c>
      <c r="H9" s="7">
        <v>1</v>
      </c>
      <c r="I9" s="7">
        <v>-10</v>
      </c>
      <c r="J9" s="7">
        <v>-7</v>
      </c>
      <c r="K9" s="7">
        <v>-1</v>
      </c>
      <c r="L9" s="7" t="s">
        <v>9</v>
      </c>
      <c r="M9" s="7">
        <v>-13</v>
      </c>
      <c r="N9" s="7">
        <v>2</v>
      </c>
      <c r="O9" s="7" t="s">
        <v>9</v>
      </c>
      <c r="P9" s="7">
        <v>-2</v>
      </c>
      <c r="Q9" s="7">
        <v>-2</v>
      </c>
      <c r="R9" s="7" t="s">
        <v>9</v>
      </c>
      <c r="S9" s="7" t="s">
        <v>9</v>
      </c>
      <c r="T9" s="7">
        <v>-4</v>
      </c>
      <c r="U9" s="7">
        <v>-24</v>
      </c>
      <c r="V9" s="7" t="s">
        <v>9</v>
      </c>
      <c r="W9" s="7" t="s">
        <v>9</v>
      </c>
      <c r="X9" s="7" t="s">
        <v>9</v>
      </c>
      <c r="Y9" s="7">
        <f t="shared" si="5"/>
        <v>-71</v>
      </c>
      <c r="Z9" s="7">
        <f t="shared" si="6"/>
        <v>11</v>
      </c>
      <c r="AA9" s="8">
        <f t="shared" si="7"/>
        <v>2</v>
      </c>
      <c r="AB9" s="8">
        <f t="shared" si="8"/>
        <v>0</v>
      </c>
      <c r="AC9" s="8">
        <f t="shared" si="9"/>
        <v>9</v>
      </c>
      <c r="AE9">
        <f t="shared" si="1"/>
        <v>0</v>
      </c>
      <c r="AF9">
        <f t="shared" si="2"/>
        <v>1</v>
      </c>
      <c r="AG9">
        <f t="shared" si="3"/>
        <v>10</v>
      </c>
      <c r="AH9">
        <f t="shared" si="4"/>
        <v>0</v>
      </c>
      <c r="AI9">
        <f t="shared" si="10"/>
        <v>11</v>
      </c>
      <c r="AJ9" t="str">
        <f t="shared" si="11"/>
        <v/>
      </c>
      <c r="AK9" s="1" t="s">
        <v>28</v>
      </c>
      <c r="AL9" s="43">
        <f t="shared" si="12"/>
        <v>0</v>
      </c>
      <c r="AM9" s="43">
        <f t="shared" si="13"/>
        <v>0</v>
      </c>
      <c r="AN9" s="43">
        <f t="shared" si="14"/>
        <v>11</v>
      </c>
      <c r="AO9" s="43">
        <f t="shared" si="15"/>
        <v>0</v>
      </c>
    </row>
    <row r="10" spans="1:41" x14ac:dyDescent="0.25">
      <c r="A10" s="1" t="s">
        <v>29</v>
      </c>
      <c r="B10" s="1" t="s">
        <v>30</v>
      </c>
      <c r="C10" s="1" t="str">
        <f t="shared" si="0"/>
        <v>Graham Cass</v>
      </c>
      <c r="D10" s="7">
        <v>14</v>
      </c>
      <c r="E10" s="7">
        <v>25</v>
      </c>
      <c r="F10" s="7">
        <v>0</v>
      </c>
      <c r="G10" s="7">
        <v>0</v>
      </c>
      <c r="H10" s="7">
        <v>0</v>
      </c>
      <c r="I10" s="7">
        <v>-3</v>
      </c>
      <c r="J10" s="7">
        <v>-1</v>
      </c>
      <c r="K10" s="7">
        <v>6</v>
      </c>
      <c r="L10" s="7">
        <v>5</v>
      </c>
      <c r="M10" s="7">
        <v>1</v>
      </c>
      <c r="N10" s="7">
        <v>27</v>
      </c>
      <c r="O10" s="7">
        <v>-4</v>
      </c>
      <c r="P10" s="7">
        <v>12</v>
      </c>
      <c r="Q10" s="7">
        <v>3</v>
      </c>
      <c r="R10" s="7">
        <v>5</v>
      </c>
      <c r="S10" s="7">
        <v>5</v>
      </c>
      <c r="T10" s="7">
        <v>-12</v>
      </c>
      <c r="U10" s="7">
        <v>19</v>
      </c>
      <c r="V10" s="7" t="s">
        <v>9</v>
      </c>
      <c r="W10" s="7" t="s">
        <v>9</v>
      </c>
      <c r="X10" s="7" t="s">
        <v>9</v>
      </c>
      <c r="Y10" s="7">
        <f t="shared" si="5"/>
        <v>102</v>
      </c>
      <c r="Z10" s="7">
        <f t="shared" si="6"/>
        <v>18</v>
      </c>
      <c r="AA10" s="8">
        <f t="shared" si="7"/>
        <v>11</v>
      </c>
      <c r="AB10" s="8">
        <f t="shared" si="8"/>
        <v>3</v>
      </c>
      <c r="AC10" s="8">
        <f t="shared" si="9"/>
        <v>4</v>
      </c>
      <c r="AE10">
        <f t="shared" si="1"/>
        <v>4</v>
      </c>
      <c r="AF10">
        <f t="shared" si="2"/>
        <v>12</v>
      </c>
      <c r="AG10">
        <f t="shared" si="3"/>
        <v>2</v>
      </c>
      <c r="AH10">
        <f t="shared" si="4"/>
        <v>0</v>
      </c>
      <c r="AI10">
        <f t="shared" si="10"/>
        <v>18</v>
      </c>
      <c r="AJ10" t="str">
        <f t="shared" si="11"/>
        <v/>
      </c>
      <c r="AK10" s="1" t="s">
        <v>31</v>
      </c>
      <c r="AL10" s="43">
        <f t="shared" si="12"/>
        <v>1</v>
      </c>
      <c r="AM10" s="43">
        <f t="shared" si="13"/>
        <v>17</v>
      </c>
      <c r="AN10" s="43">
        <f t="shared" si="14"/>
        <v>0</v>
      </c>
      <c r="AO10" s="43">
        <f t="shared" si="15"/>
        <v>0</v>
      </c>
    </row>
    <row r="11" spans="1:41" x14ac:dyDescent="0.25">
      <c r="A11" s="1" t="s">
        <v>32</v>
      </c>
      <c r="B11" s="1" t="s">
        <v>33</v>
      </c>
      <c r="C11" s="1" t="str">
        <f t="shared" si="0"/>
        <v>Chris Chrisakis</v>
      </c>
      <c r="D11" s="7">
        <v>14</v>
      </c>
      <c r="E11" s="7">
        <v>-16</v>
      </c>
      <c r="F11" s="7">
        <v>-2</v>
      </c>
      <c r="G11" s="7">
        <v>32</v>
      </c>
      <c r="H11" s="7">
        <v>-15</v>
      </c>
      <c r="I11" s="7">
        <v>3</v>
      </c>
      <c r="J11" s="7">
        <v>-1</v>
      </c>
      <c r="K11" s="7">
        <v>6</v>
      </c>
      <c r="L11" s="7">
        <v>-9</v>
      </c>
      <c r="M11" s="7">
        <v>-2</v>
      </c>
      <c r="N11" s="7">
        <v>-3</v>
      </c>
      <c r="O11" s="7">
        <v>10</v>
      </c>
      <c r="P11" s="7">
        <v>25</v>
      </c>
      <c r="Q11" s="7">
        <v>-4</v>
      </c>
      <c r="R11" s="7">
        <v>14</v>
      </c>
      <c r="S11" s="7">
        <v>19</v>
      </c>
      <c r="T11" s="7">
        <v>-6</v>
      </c>
      <c r="U11" s="7">
        <v>21</v>
      </c>
      <c r="V11" s="7">
        <v>8</v>
      </c>
      <c r="W11" s="7">
        <v>-10</v>
      </c>
      <c r="X11" s="7">
        <v>0</v>
      </c>
      <c r="Y11" s="7">
        <f t="shared" si="5"/>
        <v>84</v>
      </c>
      <c r="Z11" s="7">
        <f t="shared" si="6"/>
        <v>21</v>
      </c>
      <c r="AA11" s="8">
        <f t="shared" si="7"/>
        <v>10</v>
      </c>
      <c r="AB11" s="8">
        <f t="shared" si="8"/>
        <v>1</v>
      </c>
      <c r="AC11" s="8">
        <f t="shared" si="9"/>
        <v>10</v>
      </c>
      <c r="AE11">
        <f t="shared" si="1"/>
        <v>20</v>
      </c>
      <c r="AF11">
        <f t="shared" si="2"/>
        <v>1</v>
      </c>
      <c r="AG11">
        <f t="shared" si="3"/>
        <v>0</v>
      </c>
      <c r="AH11">
        <f t="shared" si="4"/>
        <v>0</v>
      </c>
      <c r="AI11">
        <f t="shared" si="10"/>
        <v>21</v>
      </c>
      <c r="AJ11" t="str">
        <f t="shared" si="11"/>
        <v/>
      </c>
      <c r="AK11" s="1" t="s">
        <v>34</v>
      </c>
      <c r="AL11" s="43">
        <f t="shared" si="12"/>
        <v>21</v>
      </c>
      <c r="AM11" s="43">
        <f t="shared" si="13"/>
        <v>0</v>
      </c>
      <c r="AN11" s="43">
        <f t="shared" si="14"/>
        <v>0</v>
      </c>
      <c r="AO11" s="43">
        <f t="shared" si="15"/>
        <v>0</v>
      </c>
    </row>
    <row r="12" spans="1:41" x14ac:dyDescent="0.25">
      <c r="A12" s="1" t="s">
        <v>35</v>
      </c>
      <c r="B12" s="1" t="s">
        <v>275</v>
      </c>
      <c r="C12" s="1" t="str">
        <f t="shared" si="0"/>
        <v>Scott Colvill</v>
      </c>
      <c r="D12" s="7">
        <v>-4</v>
      </c>
      <c r="E12" s="7">
        <v>8</v>
      </c>
      <c r="F12" s="7">
        <v>5</v>
      </c>
      <c r="G12" s="7">
        <v>-4</v>
      </c>
      <c r="H12" s="7">
        <v>3</v>
      </c>
      <c r="I12" s="7">
        <v>3</v>
      </c>
      <c r="J12" s="7" t="s">
        <v>9</v>
      </c>
      <c r="K12" s="7">
        <v>6</v>
      </c>
      <c r="L12" s="7">
        <v>-9</v>
      </c>
      <c r="M12" s="7">
        <v>-2</v>
      </c>
      <c r="N12" s="7">
        <v>-3</v>
      </c>
      <c r="O12" s="7">
        <v>10</v>
      </c>
      <c r="P12" s="7">
        <v>25</v>
      </c>
      <c r="Q12" s="7">
        <v>-4</v>
      </c>
      <c r="R12" s="7">
        <v>14</v>
      </c>
      <c r="S12" s="7" t="s">
        <v>9</v>
      </c>
      <c r="T12" s="7">
        <v>-6</v>
      </c>
      <c r="U12" s="7">
        <v>21</v>
      </c>
      <c r="V12" s="7">
        <v>8</v>
      </c>
      <c r="W12" s="7">
        <v>-10</v>
      </c>
      <c r="X12" s="7">
        <v>0</v>
      </c>
      <c r="Y12" s="7">
        <f t="shared" si="5"/>
        <v>61</v>
      </c>
      <c r="Z12" s="7">
        <f t="shared" si="6"/>
        <v>19</v>
      </c>
      <c r="AA12" s="8">
        <f t="shared" si="7"/>
        <v>10</v>
      </c>
      <c r="AB12" s="8">
        <f t="shared" si="8"/>
        <v>1</v>
      </c>
      <c r="AC12" s="8">
        <f t="shared" si="9"/>
        <v>8</v>
      </c>
      <c r="AE12">
        <f t="shared" si="1"/>
        <v>0</v>
      </c>
      <c r="AF12">
        <f t="shared" si="2"/>
        <v>0</v>
      </c>
      <c r="AG12">
        <f t="shared" si="3"/>
        <v>19</v>
      </c>
      <c r="AH12">
        <f t="shared" si="4"/>
        <v>0</v>
      </c>
      <c r="AI12">
        <f t="shared" si="10"/>
        <v>19</v>
      </c>
      <c r="AJ12" t="str">
        <f t="shared" si="11"/>
        <v/>
      </c>
      <c r="AK12" s="1" t="s">
        <v>36</v>
      </c>
      <c r="AL12" s="43">
        <f t="shared" si="12"/>
        <v>19</v>
      </c>
      <c r="AM12" s="43">
        <f t="shared" si="13"/>
        <v>0</v>
      </c>
      <c r="AN12" s="43">
        <f t="shared" si="14"/>
        <v>0</v>
      </c>
      <c r="AO12" s="43">
        <f t="shared" si="15"/>
        <v>0</v>
      </c>
    </row>
    <row r="13" spans="1:41" x14ac:dyDescent="0.25">
      <c r="A13" s="1" t="s">
        <v>37</v>
      </c>
      <c r="B13" s="1" t="s">
        <v>213</v>
      </c>
      <c r="C13" s="1" t="str">
        <f t="shared" si="0"/>
        <v>Shane Danaher</v>
      </c>
      <c r="D13" s="7" t="s">
        <v>9</v>
      </c>
      <c r="E13" s="7" t="s">
        <v>9</v>
      </c>
      <c r="F13" s="7" t="s">
        <v>9</v>
      </c>
      <c r="G13" s="7" t="s">
        <v>9</v>
      </c>
      <c r="H13" s="7" t="s">
        <v>9</v>
      </c>
      <c r="I13" s="7" t="s">
        <v>9</v>
      </c>
      <c r="J13" s="7" t="s">
        <v>9</v>
      </c>
      <c r="K13" s="7" t="s">
        <v>9</v>
      </c>
      <c r="L13" s="7" t="s">
        <v>9</v>
      </c>
      <c r="M13" s="7">
        <v>6</v>
      </c>
      <c r="N13" s="7" t="s">
        <v>9</v>
      </c>
      <c r="O13" s="7">
        <v>8</v>
      </c>
      <c r="P13" s="7" t="s">
        <v>9</v>
      </c>
      <c r="Q13" s="7">
        <v>-2</v>
      </c>
      <c r="R13" s="7">
        <v>0</v>
      </c>
      <c r="S13" s="7" t="s">
        <v>9</v>
      </c>
      <c r="T13" s="7" t="s">
        <v>9</v>
      </c>
      <c r="U13" s="7" t="s">
        <v>9</v>
      </c>
      <c r="V13" s="7" t="s">
        <v>9</v>
      </c>
      <c r="W13" s="7" t="s">
        <v>9</v>
      </c>
      <c r="X13" s="7" t="s">
        <v>9</v>
      </c>
      <c r="Y13" s="7">
        <f t="shared" si="5"/>
        <v>12</v>
      </c>
      <c r="Z13" s="7">
        <f t="shared" si="6"/>
        <v>4</v>
      </c>
      <c r="AA13" s="8">
        <f t="shared" si="7"/>
        <v>2</v>
      </c>
      <c r="AB13" s="8">
        <f t="shared" si="8"/>
        <v>1</v>
      </c>
      <c r="AC13" s="8">
        <f t="shared" si="9"/>
        <v>1</v>
      </c>
      <c r="AE13">
        <f t="shared" si="1"/>
        <v>0</v>
      </c>
      <c r="AF13">
        <f t="shared" si="2"/>
        <v>0</v>
      </c>
      <c r="AG13">
        <f t="shared" si="3"/>
        <v>1</v>
      </c>
      <c r="AH13">
        <f t="shared" si="4"/>
        <v>3</v>
      </c>
      <c r="AI13">
        <f t="shared" si="10"/>
        <v>4</v>
      </c>
      <c r="AJ13" t="str">
        <f t="shared" si="11"/>
        <v/>
      </c>
      <c r="AK13" s="1" t="s">
        <v>369</v>
      </c>
      <c r="AL13" s="43">
        <f t="shared" si="12"/>
        <v>0</v>
      </c>
      <c r="AM13" s="43">
        <f t="shared" si="13"/>
        <v>0</v>
      </c>
      <c r="AN13" s="43">
        <f t="shared" si="14"/>
        <v>4</v>
      </c>
      <c r="AO13" s="43">
        <f t="shared" si="15"/>
        <v>0</v>
      </c>
    </row>
    <row r="14" spans="1:41" x14ac:dyDescent="0.25">
      <c r="A14" s="1" t="s">
        <v>40</v>
      </c>
      <c r="B14" s="1" t="s">
        <v>41</v>
      </c>
      <c r="C14" s="1" t="str">
        <f t="shared" si="0"/>
        <v>Brett Davis</v>
      </c>
      <c r="D14" s="7">
        <v>-8</v>
      </c>
      <c r="E14" s="7">
        <v>-5</v>
      </c>
      <c r="F14" s="7">
        <v>5</v>
      </c>
      <c r="G14" s="7">
        <v>-4</v>
      </c>
      <c r="H14" s="7">
        <v>3</v>
      </c>
      <c r="I14" s="7">
        <v>3</v>
      </c>
      <c r="J14" s="7">
        <v>-1</v>
      </c>
      <c r="K14" s="7">
        <v>6</v>
      </c>
      <c r="L14" s="7">
        <v>-9</v>
      </c>
      <c r="M14" s="7">
        <v>-2</v>
      </c>
      <c r="N14" s="7">
        <v>-3</v>
      </c>
      <c r="O14" s="7">
        <v>10</v>
      </c>
      <c r="P14" s="7">
        <v>25</v>
      </c>
      <c r="Q14" s="7">
        <v>-4</v>
      </c>
      <c r="R14" s="7">
        <v>14</v>
      </c>
      <c r="S14" s="7">
        <v>19</v>
      </c>
      <c r="T14" s="7">
        <v>-6</v>
      </c>
      <c r="U14" s="7">
        <v>21</v>
      </c>
      <c r="V14" s="7">
        <v>8</v>
      </c>
      <c r="W14" s="7">
        <v>-10</v>
      </c>
      <c r="X14" s="7">
        <v>0</v>
      </c>
      <c r="Y14" s="7">
        <f t="shared" si="5"/>
        <v>62</v>
      </c>
      <c r="Z14" s="7">
        <f t="shared" si="6"/>
        <v>21</v>
      </c>
      <c r="AA14" s="8">
        <f t="shared" si="7"/>
        <v>10</v>
      </c>
      <c r="AB14" s="8">
        <f t="shared" si="8"/>
        <v>1</v>
      </c>
      <c r="AC14" s="8">
        <f t="shared" si="9"/>
        <v>10</v>
      </c>
      <c r="AE14">
        <f t="shared" si="1"/>
        <v>0</v>
      </c>
      <c r="AF14">
        <f t="shared" si="2"/>
        <v>0</v>
      </c>
      <c r="AG14">
        <f t="shared" si="3"/>
        <v>0</v>
      </c>
      <c r="AH14">
        <f t="shared" si="4"/>
        <v>21</v>
      </c>
      <c r="AI14">
        <f t="shared" si="10"/>
        <v>21</v>
      </c>
      <c r="AJ14" t="str">
        <f t="shared" si="11"/>
        <v/>
      </c>
      <c r="AK14" s="1" t="s">
        <v>42</v>
      </c>
      <c r="AL14" s="43">
        <f t="shared" si="12"/>
        <v>21</v>
      </c>
      <c r="AM14" s="43">
        <f t="shared" si="13"/>
        <v>0</v>
      </c>
      <c r="AN14" s="43">
        <f t="shared" si="14"/>
        <v>0</v>
      </c>
      <c r="AO14" s="43">
        <f t="shared" si="15"/>
        <v>0</v>
      </c>
    </row>
    <row r="15" spans="1:41" x14ac:dyDescent="0.25">
      <c r="A15" s="1" t="s">
        <v>43</v>
      </c>
      <c r="B15" s="1" t="s">
        <v>44</v>
      </c>
      <c r="C15" s="1" t="str">
        <f t="shared" si="0"/>
        <v>Ross DeLaine</v>
      </c>
      <c r="D15" s="7">
        <v>-11</v>
      </c>
      <c r="E15" s="7">
        <v>-1</v>
      </c>
      <c r="F15" s="7" t="s">
        <v>9</v>
      </c>
      <c r="G15" s="7">
        <v>-15</v>
      </c>
      <c r="H15" s="7">
        <v>1</v>
      </c>
      <c r="I15" s="7">
        <v>-10</v>
      </c>
      <c r="J15" s="7">
        <v>-7</v>
      </c>
      <c r="K15" s="7">
        <v>-3</v>
      </c>
      <c r="L15" s="7">
        <v>-11</v>
      </c>
      <c r="M15" s="7">
        <v>-4</v>
      </c>
      <c r="N15" s="7">
        <v>-3</v>
      </c>
      <c r="O15" s="7" t="s">
        <v>9</v>
      </c>
      <c r="P15" s="7">
        <v>-3</v>
      </c>
      <c r="Q15" s="7" t="s">
        <v>9</v>
      </c>
      <c r="R15" s="7">
        <v>0</v>
      </c>
      <c r="S15" s="7">
        <v>-10</v>
      </c>
      <c r="T15" s="7">
        <v>-19</v>
      </c>
      <c r="U15" s="7" t="s">
        <v>9</v>
      </c>
      <c r="V15" s="7" t="s">
        <v>9</v>
      </c>
      <c r="W15" s="7" t="s">
        <v>9</v>
      </c>
      <c r="X15" s="7" t="s">
        <v>9</v>
      </c>
      <c r="Y15" s="7">
        <f t="shared" si="5"/>
        <v>-96</v>
      </c>
      <c r="Z15" s="7">
        <f t="shared" si="6"/>
        <v>14</v>
      </c>
      <c r="AA15" s="8">
        <f t="shared" si="7"/>
        <v>1</v>
      </c>
      <c r="AB15" s="8">
        <f t="shared" si="8"/>
        <v>1</v>
      </c>
      <c r="AC15" s="8">
        <f t="shared" si="9"/>
        <v>12</v>
      </c>
      <c r="AE15">
        <f t="shared" si="1"/>
        <v>11</v>
      </c>
      <c r="AF15">
        <f t="shared" si="2"/>
        <v>3</v>
      </c>
      <c r="AG15">
        <f t="shared" si="3"/>
        <v>0</v>
      </c>
      <c r="AH15">
        <f t="shared" si="4"/>
        <v>0</v>
      </c>
      <c r="AI15">
        <f t="shared" si="10"/>
        <v>14</v>
      </c>
      <c r="AJ15" t="str">
        <f t="shared" si="11"/>
        <v/>
      </c>
      <c r="AK15" s="1" t="s">
        <v>45</v>
      </c>
      <c r="AL15" s="43">
        <f t="shared" si="12"/>
        <v>0</v>
      </c>
      <c r="AM15" s="43">
        <f t="shared" si="13"/>
        <v>0</v>
      </c>
      <c r="AN15" s="43">
        <f t="shared" si="14"/>
        <v>14</v>
      </c>
      <c r="AO15" s="43">
        <f t="shared" si="15"/>
        <v>0</v>
      </c>
    </row>
    <row r="16" spans="1:41" x14ac:dyDescent="0.25">
      <c r="A16" s="1" t="s">
        <v>46</v>
      </c>
      <c r="B16" s="1" t="s">
        <v>365</v>
      </c>
      <c r="C16" s="1" t="str">
        <f t="shared" si="0"/>
        <v>Jamie Eccleston</v>
      </c>
      <c r="D16" s="7" t="s">
        <v>9</v>
      </c>
      <c r="E16" s="7">
        <v>-5</v>
      </c>
      <c r="F16" s="7">
        <v>0</v>
      </c>
      <c r="G16" s="7">
        <v>-11</v>
      </c>
      <c r="H16" s="7" t="s">
        <v>9</v>
      </c>
      <c r="I16" s="7">
        <v>-3</v>
      </c>
      <c r="J16" s="7">
        <v>-7</v>
      </c>
      <c r="K16" s="7">
        <v>-1</v>
      </c>
      <c r="L16" s="7">
        <v>-11</v>
      </c>
      <c r="M16" s="7">
        <v>10</v>
      </c>
      <c r="N16" s="7">
        <v>2</v>
      </c>
      <c r="O16" s="7">
        <v>13</v>
      </c>
      <c r="P16" s="7">
        <v>-3</v>
      </c>
      <c r="Q16" s="7">
        <v>-16</v>
      </c>
      <c r="R16" s="7" t="s">
        <v>9</v>
      </c>
      <c r="S16" s="7">
        <v>-25</v>
      </c>
      <c r="T16" s="7">
        <v>-19</v>
      </c>
      <c r="U16" s="7">
        <v>-2</v>
      </c>
      <c r="V16" s="7" t="s">
        <v>9</v>
      </c>
      <c r="W16" s="7" t="s">
        <v>9</v>
      </c>
      <c r="X16" s="7" t="s">
        <v>9</v>
      </c>
      <c r="Y16" s="7">
        <f t="shared" si="5"/>
        <v>-78</v>
      </c>
      <c r="Z16" s="7">
        <f t="shared" si="6"/>
        <v>15</v>
      </c>
      <c r="AA16" s="8">
        <f t="shared" si="7"/>
        <v>3</v>
      </c>
      <c r="AB16" s="8">
        <f t="shared" si="8"/>
        <v>1</v>
      </c>
      <c r="AC16" s="8">
        <f t="shared" si="9"/>
        <v>11</v>
      </c>
      <c r="AE16">
        <f t="shared" si="1"/>
        <v>4</v>
      </c>
      <c r="AF16">
        <f t="shared" si="2"/>
        <v>7</v>
      </c>
      <c r="AG16">
        <f t="shared" si="3"/>
        <v>4</v>
      </c>
      <c r="AH16">
        <f t="shared" si="4"/>
        <v>0</v>
      </c>
      <c r="AI16">
        <f t="shared" ref="AI16:AI17" si="16">SUM(AE16:AH16)</f>
        <v>15</v>
      </c>
      <c r="AJ16" t="str">
        <f t="shared" si="11"/>
        <v/>
      </c>
      <c r="AK16" s="1" t="s">
        <v>47</v>
      </c>
      <c r="AL16" s="43">
        <f t="shared" si="12"/>
        <v>0</v>
      </c>
      <c r="AM16" s="43">
        <f t="shared" si="13"/>
        <v>0</v>
      </c>
      <c r="AN16" s="43">
        <f t="shared" si="14"/>
        <v>15</v>
      </c>
      <c r="AO16" s="43">
        <f t="shared" si="15"/>
        <v>0</v>
      </c>
    </row>
    <row r="17" spans="1:41" x14ac:dyDescent="0.25">
      <c r="A17" s="1" t="s">
        <v>48</v>
      </c>
      <c r="B17" s="1" t="s">
        <v>365</v>
      </c>
      <c r="C17" s="1" t="str">
        <f t="shared" si="0"/>
        <v>Megan Eccleston</v>
      </c>
      <c r="D17" s="7" t="s">
        <v>9</v>
      </c>
      <c r="E17" s="7">
        <v>-5</v>
      </c>
      <c r="F17" s="7">
        <v>-3</v>
      </c>
      <c r="G17" s="7">
        <v>14</v>
      </c>
      <c r="H17" s="7">
        <v>1</v>
      </c>
      <c r="I17" s="7">
        <v>8</v>
      </c>
      <c r="J17" s="7">
        <v>-15</v>
      </c>
      <c r="K17" s="7">
        <v>-4</v>
      </c>
      <c r="L17" s="7">
        <v>-6</v>
      </c>
      <c r="M17" s="7">
        <v>6</v>
      </c>
      <c r="N17" s="7">
        <v>2</v>
      </c>
      <c r="O17" s="7">
        <v>1</v>
      </c>
      <c r="P17" s="7" t="s">
        <v>9</v>
      </c>
      <c r="Q17" s="7">
        <v>-16</v>
      </c>
      <c r="R17" s="7" t="s">
        <v>9</v>
      </c>
      <c r="S17" s="7">
        <v>-8</v>
      </c>
      <c r="T17" s="7">
        <v>-3</v>
      </c>
      <c r="U17" s="7">
        <v>-21</v>
      </c>
      <c r="V17" s="7" t="s">
        <v>9</v>
      </c>
      <c r="W17" s="7" t="s">
        <v>9</v>
      </c>
      <c r="X17" s="7" t="s">
        <v>9</v>
      </c>
      <c r="Y17" s="7">
        <f t="shared" si="5"/>
        <v>-49</v>
      </c>
      <c r="Z17" s="7">
        <f t="shared" si="6"/>
        <v>15</v>
      </c>
      <c r="AA17" s="8">
        <f t="shared" si="7"/>
        <v>6</v>
      </c>
      <c r="AB17" s="8">
        <f t="shared" si="8"/>
        <v>0</v>
      </c>
      <c r="AC17" s="8">
        <f t="shared" si="9"/>
        <v>9</v>
      </c>
      <c r="AE17">
        <f t="shared" si="1"/>
        <v>12</v>
      </c>
      <c r="AF17">
        <f t="shared" si="2"/>
        <v>3</v>
      </c>
      <c r="AG17">
        <f t="shared" si="3"/>
        <v>0</v>
      </c>
      <c r="AH17">
        <f t="shared" si="4"/>
        <v>0</v>
      </c>
      <c r="AI17">
        <f t="shared" si="16"/>
        <v>15</v>
      </c>
      <c r="AJ17" t="str">
        <f t="shared" si="11"/>
        <v/>
      </c>
      <c r="AK17" s="1" t="s">
        <v>49</v>
      </c>
      <c r="AL17" s="43">
        <f t="shared" si="12"/>
        <v>0</v>
      </c>
      <c r="AM17" s="43">
        <f t="shared" si="13"/>
        <v>0</v>
      </c>
      <c r="AN17" s="43">
        <f t="shared" si="14"/>
        <v>15</v>
      </c>
      <c r="AO17" s="43">
        <f t="shared" si="15"/>
        <v>0</v>
      </c>
    </row>
    <row r="18" spans="1:41" x14ac:dyDescent="0.25">
      <c r="A18" s="1" t="s">
        <v>50</v>
      </c>
      <c r="B18" s="1" t="s">
        <v>51</v>
      </c>
      <c r="C18" s="1" t="str">
        <f t="shared" si="0"/>
        <v>Andrew Feijen</v>
      </c>
      <c r="D18" s="7">
        <v>14</v>
      </c>
      <c r="E18" s="7">
        <v>25</v>
      </c>
      <c r="F18" s="7">
        <v>8</v>
      </c>
      <c r="G18" s="7">
        <v>8</v>
      </c>
      <c r="H18" s="7">
        <v>-12</v>
      </c>
      <c r="I18" s="7">
        <v>-11</v>
      </c>
      <c r="J18" s="7">
        <v>-8</v>
      </c>
      <c r="K18" s="7">
        <v>-9</v>
      </c>
      <c r="L18" s="7">
        <v>11</v>
      </c>
      <c r="M18" s="7">
        <v>8</v>
      </c>
      <c r="N18" s="7">
        <v>0</v>
      </c>
      <c r="O18" s="7">
        <v>1</v>
      </c>
      <c r="P18" s="7">
        <v>10</v>
      </c>
      <c r="Q18" s="7">
        <v>3</v>
      </c>
      <c r="R18" s="7">
        <v>5</v>
      </c>
      <c r="S18" s="7">
        <v>18</v>
      </c>
      <c r="T18" s="7">
        <v>0</v>
      </c>
      <c r="U18" s="7">
        <v>17</v>
      </c>
      <c r="V18" s="7" t="s">
        <v>9</v>
      </c>
      <c r="W18" s="7" t="s">
        <v>9</v>
      </c>
      <c r="X18" s="7" t="s">
        <v>9</v>
      </c>
      <c r="Y18" s="7">
        <f t="shared" si="5"/>
        <v>88</v>
      </c>
      <c r="Z18" s="7">
        <f t="shared" si="6"/>
        <v>18</v>
      </c>
      <c r="AA18" s="8">
        <f t="shared" si="7"/>
        <v>12</v>
      </c>
      <c r="AB18" s="8">
        <f t="shared" si="8"/>
        <v>2</v>
      </c>
      <c r="AC18" s="8">
        <f t="shared" si="9"/>
        <v>4</v>
      </c>
      <c r="AE18">
        <f t="shared" si="1"/>
        <v>0</v>
      </c>
      <c r="AF18">
        <f t="shared" si="2"/>
        <v>2</v>
      </c>
      <c r="AG18">
        <f t="shared" si="3"/>
        <v>11</v>
      </c>
      <c r="AH18">
        <f t="shared" si="4"/>
        <v>5</v>
      </c>
      <c r="AI18">
        <f t="shared" si="10"/>
        <v>18</v>
      </c>
      <c r="AJ18" t="str">
        <f t="shared" si="11"/>
        <v/>
      </c>
      <c r="AK18" s="1" t="s">
        <v>52</v>
      </c>
      <c r="AL18" s="43">
        <f t="shared" si="12"/>
        <v>6</v>
      </c>
      <c r="AM18" s="43">
        <f t="shared" si="13"/>
        <v>12</v>
      </c>
      <c r="AN18" s="43">
        <f t="shared" si="14"/>
        <v>0</v>
      </c>
      <c r="AO18" s="43">
        <f t="shared" si="15"/>
        <v>0</v>
      </c>
    </row>
    <row r="19" spans="1:41" x14ac:dyDescent="0.25">
      <c r="A19" s="1" t="s">
        <v>53</v>
      </c>
      <c r="B19" s="1" t="s">
        <v>51</v>
      </c>
      <c r="C19" s="1" t="str">
        <f t="shared" si="0"/>
        <v>Steve Feijen</v>
      </c>
      <c r="D19" s="7">
        <v>14</v>
      </c>
      <c r="E19" s="7" t="s">
        <v>9</v>
      </c>
      <c r="F19" s="7">
        <v>0</v>
      </c>
      <c r="G19" s="7">
        <v>0</v>
      </c>
      <c r="H19" s="7">
        <v>0</v>
      </c>
      <c r="I19" s="7">
        <v>-3</v>
      </c>
      <c r="J19" s="7">
        <v>-10</v>
      </c>
      <c r="K19" s="7">
        <v>6</v>
      </c>
      <c r="L19" s="7">
        <v>5</v>
      </c>
      <c r="M19" s="7">
        <v>1</v>
      </c>
      <c r="N19" s="7">
        <v>27</v>
      </c>
      <c r="O19" s="7">
        <v>-8</v>
      </c>
      <c r="P19" s="7">
        <v>8</v>
      </c>
      <c r="Q19" s="7">
        <v>3</v>
      </c>
      <c r="R19" s="7">
        <v>9</v>
      </c>
      <c r="S19" s="7">
        <v>24</v>
      </c>
      <c r="T19" s="7">
        <v>0</v>
      </c>
      <c r="U19" s="7">
        <v>-8</v>
      </c>
      <c r="V19" s="7" t="s">
        <v>9</v>
      </c>
      <c r="W19" s="7" t="s">
        <v>9</v>
      </c>
      <c r="X19" s="7" t="s">
        <v>9</v>
      </c>
      <c r="Y19" s="7">
        <f t="shared" si="5"/>
        <v>68</v>
      </c>
      <c r="Z19" s="7">
        <f t="shared" si="6"/>
        <v>17</v>
      </c>
      <c r="AA19" s="8">
        <f t="shared" si="7"/>
        <v>9</v>
      </c>
      <c r="AB19" s="8">
        <f t="shared" si="8"/>
        <v>4</v>
      </c>
      <c r="AC19" s="8">
        <f t="shared" si="9"/>
        <v>4</v>
      </c>
      <c r="AE19">
        <f t="shared" si="1"/>
        <v>0</v>
      </c>
      <c r="AF19">
        <f t="shared" si="2"/>
        <v>3</v>
      </c>
      <c r="AG19">
        <f t="shared" si="3"/>
        <v>14</v>
      </c>
      <c r="AH19">
        <f t="shared" si="4"/>
        <v>0</v>
      </c>
      <c r="AI19">
        <f t="shared" si="10"/>
        <v>17</v>
      </c>
      <c r="AJ19" t="str">
        <f t="shared" si="11"/>
        <v/>
      </c>
      <c r="AK19" s="1" t="s">
        <v>54</v>
      </c>
      <c r="AL19" s="43">
        <f t="shared" si="12"/>
        <v>0</v>
      </c>
      <c r="AM19" s="43">
        <f t="shared" si="13"/>
        <v>17</v>
      </c>
      <c r="AN19" s="43">
        <f t="shared" si="14"/>
        <v>0</v>
      </c>
      <c r="AO19" s="43">
        <f t="shared" si="15"/>
        <v>0</v>
      </c>
    </row>
    <row r="20" spans="1:41" x14ac:dyDescent="0.25">
      <c r="A20" s="1" t="s">
        <v>55</v>
      </c>
      <c r="B20" s="1" t="s">
        <v>56</v>
      </c>
      <c r="C20" s="1" t="str">
        <f t="shared" si="0"/>
        <v>Alan Forrest</v>
      </c>
      <c r="D20" s="7">
        <v>-4</v>
      </c>
      <c r="E20" s="7">
        <v>-19</v>
      </c>
      <c r="F20" s="7">
        <v>17</v>
      </c>
      <c r="G20" s="7">
        <v>11</v>
      </c>
      <c r="H20" s="7" t="s">
        <v>9</v>
      </c>
      <c r="I20" s="7">
        <v>2</v>
      </c>
      <c r="J20" s="7">
        <v>-10</v>
      </c>
      <c r="K20" s="7" t="s">
        <v>9</v>
      </c>
      <c r="L20" s="7">
        <v>-11</v>
      </c>
      <c r="M20" s="7" t="s">
        <v>9</v>
      </c>
      <c r="N20" s="7" t="s">
        <v>9</v>
      </c>
      <c r="O20" s="7">
        <v>1</v>
      </c>
      <c r="P20" s="7">
        <v>1</v>
      </c>
      <c r="Q20" s="7">
        <v>-5</v>
      </c>
      <c r="R20" s="7">
        <v>-10</v>
      </c>
      <c r="S20" s="7">
        <v>-10</v>
      </c>
      <c r="T20" s="7">
        <v>0</v>
      </c>
      <c r="U20" s="7">
        <v>17</v>
      </c>
      <c r="V20" s="7" t="s">
        <v>9</v>
      </c>
      <c r="W20" s="7" t="s">
        <v>9</v>
      </c>
      <c r="X20" s="7" t="s">
        <v>9</v>
      </c>
      <c r="Y20" s="7">
        <f t="shared" si="5"/>
        <v>-20</v>
      </c>
      <c r="Z20" s="7">
        <f t="shared" si="6"/>
        <v>14</v>
      </c>
      <c r="AA20" s="8">
        <f t="shared" si="7"/>
        <v>6</v>
      </c>
      <c r="AB20" s="8">
        <f t="shared" si="8"/>
        <v>1</v>
      </c>
      <c r="AC20" s="8">
        <f t="shared" si="9"/>
        <v>7</v>
      </c>
      <c r="AE20">
        <f t="shared" si="1"/>
        <v>2</v>
      </c>
      <c r="AF20">
        <f t="shared" si="2"/>
        <v>4</v>
      </c>
      <c r="AG20">
        <f t="shared" si="3"/>
        <v>2</v>
      </c>
      <c r="AH20">
        <f t="shared" si="4"/>
        <v>6</v>
      </c>
      <c r="AI20">
        <f t="shared" si="10"/>
        <v>14</v>
      </c>
      <c r="AJ20" t="str">
        <f t="shared" si="11"/>
        <v/>
      </c>
      <c r="AK20" s="1" t="s">
        <v>57</v>
      </c>
      <c r="AL20" s="43">
        <f t="shared" si="12"/>
        <v>0</v>
      </c>
      <c r="AM20" s="43">
        <f t="shared" si="13"/>
        <v>8</v>
      </c>
      <c r="AN20" s="43">
        <f t="shared" si="14"/>
        <v>6</v>
      </c>
      <c r="AO20" s="43">
        <f t="shared" si="15"/>
        <v>0</v>
      </c>
    </row>
    <row r="21" spans="1:41" x14ac:dyDescent="0.25">
      <c r="A21" s="1" t="s">
        <v>58</v>
      </c>
      <c r="B21" s="1" t="s">
        <v>59</v>
      </c>
      <c r="C21" s="1" t="str">
        <f t="shared" si="0"/>
        <v>John Frangos</v>
      </c>
      <c r="D21" s="7">
        <v>-5</v>
      </c>
      <c r="E21" s="7">
        <v>25</v>
      </c>
      <c r="F21" s="7">
        <v>-3</v>
      </c>
      <c r="G21" s="7" t="s">
        <v>9</v>
      </c>
      <c r="H21" s="7">
        <v>1</v>
      </c>
      <c r="I21" s="7">
        <v>-3</v>
      </c>
      <c r="J21" s="7">
        <v>-10</v>
      </c>
      <c r="K21" s="7">
        <v>6</v>
      </c>
      <c r="L21" s="7">
        <v>5</v>
      </c>
      <c r="M21" s="7" t="s">
        <v>9</v>
      </c>
      <c r="N21" s="7" t="s">
        <v>9</v>
      </c>
      <c r="O21" s="7" t="s">
        <v>9</v>
      </c>
      <c r="P21" s="7" t="s">
        <v>9</v>
      </c>
      <c r="Q21" s="7" t="s">
        <v>9</v>
      </c>
      <c r="R21" s="7" t="s">
        <v>9</v>
      </c>
      <c r="S21" s="7">
        <v>-8</v>
      </c>
      <c r="T21" s="7">
        <v>-11</v>
      </c>
      <c r="U21" s="7">
        <v>-1</v>
      </c>
      <c r="V21" s="7" t="s">
        <v>9</v>
      </c>
      <c r="W21" s="7" t="s">
        <v>9</v>
      </c>
      <c r="X21" s="7" t="s">
        <v>9</v>
      </c>
      <c r="Y21" s="7">
        <f t="shared" si="5"/>
        <v>-4</v>
      </c>
      <c r="Z21" s="7">
        <f t="shared" si="6"/>
        <v>11</v>
      </c>
      <c r="AA21" s="8">
        <f t="shared" si="7"/>
        <v>4</v>
      </c>
      <c r="AB21" s="8">
        <f t="shared" si="8"/>
        <v>0</v>
      </c>
      <c r="AC21" s="8">
        <f t="shared" si="9"/>
        <v>7</v>
      </c>
      <c r="AE21">
        <f t="shared" si="1"/>
        <v>5</v>
      </c>
      <c r="AF21">
        <f t="shared" si="2"/>
        <v>0</v>
      </c>
      <c r="AG21">
        <f t="shared" si="3"/>
        <v>5</v>
      </c>
      <c r="AH21">
        <f t="shared" si="4"/>
        <v>1</v>
      </c>
      <c r="AI21">
        <f t="shared" si="10"/>
        <v>11</v>
      </c>
      <c r="AJ21" t="str">
        <f t="shared" si="11"/>
        <v/>
      </c>
      <c r="AK21" s="1" t="s">
        <v>60</v>
      </c>
      <c r="AL21" s="43">
        <f t="shared" si="12"/>
        <v>0</v>
      </c>
      <c r="AM21" s="43">
        <f t="shared" si="13"/>
        <v>5</v>
      </c>
      <c r="AN21" s="43">
        <f t="shared" si="14"/>
        <v>6</v>
      </c>
      <c r="AO21" s="43">
        <f t="shared" si="15"/>
        <v>0</v>
      </c>
    </row>
    <row r="22" spans="1:41" x14ac:dyDescent="0.25">
      <c r="A22" s="1" t="s">
        <v>61</v>
      </c>
      <c r="B22" s="1" t="s">
        <v>62</v>
      </c>
      <c r="C22" s="1" t="str">
        <f t="shared" si="0"/>
        <v>Adrian Green</v>
      </c>
      <c r="D22" s="7">
        <v>14</v>
      </c>
      <c r="E22" s="7">
        <v>-16</v>
      </c>
      <c r="F22" s="7">
        <v>17</v>
      </c>
      <c r="G22" s="7" t="s">
        <v>9</v>
      </c>
      <c r="H22" s="7">
        <v>6</v>
      </c>
      <c r="I22" s="7">
        <v>-11</v>
      </c>
      <c r="J22" s="7" t="s">
        <v>9</v>
      </c>
      <c r="K22" s="7">
        <v>-9</v>
      </c>
      <c r="L22" s="7">
        <v>11</v>
      </c>
      <c r="M22" s="7">
        <v>-6</v>
      </c>
      <c r="N22" s="7">
        <v>14</v>
      </c>
      <c r="O22" s="7">
        <v>9</v>
      </c>
      <c r="P22" s="7">
        <v>-7</v>
      </c>
      <c r="Q22" s="7">
        <v>0</v>
      </c>
      <c r="R22" s="7">
        <v>-8</v>
      </c>
      <c r="S22" s="7">
        <v>16</v>
      </c>
      <c r="T22" s="7">
        <v>10</v>
      </c>
      <c r="U22" s="7">
        <v>1</v>
      </c>
      <c r="V22" s="7">
        <v>-16</v>
      </c>
      <c r="W22" s="7">
        <v>6</v>
      </c>
      <c r="X22" s="7">
        <v>5</v>
      </c>
      <c r="Y22" s="7">
        <f t="shared" si="5"/>
        <v>36</v>
      </c>
      <c r="Z22" s="7">
        <f t="shared" si="6"/>
        <v>19</v>
      </c>
      <c r="AA22" s="8">
        <f t="shared" si="7"/>
        <v>11</v>
      </c>
      <c r="AB22" s="8">
        <f t="shared" si="8"/>
        <v>1</v>
      </c>
      <c r="AC22" s="8">
        <f t="shared" si="9"/>
        <v>7</v>
      </c>
      <c r="AE22">
        <f t="shared" si="1"/>
        <v>0</v>
      </c>
      <c r="AF22">
        <f t="shared" si="2"/>
        <v>0</v>
      </c>
      <c r="AG22">
        <f t="shared" si="3"/>
        <v>0</v>
      </c>
      <c r="AH22">
        <f t="shared" si="4"/>
        <v>19</v>
      </c>
      <c r="AI22">
        <f t="shared" si="10"/>
        <v>19</v>
      </c>
      <c r="AJ22" t="str">
        <f t="shared" si="11"/>
        <v/>
      </c>
      <c r="AK22" s="1" t="s">
        <v>63</v>
      </c>
      <c r="AL22" s="43">
        <f t="shared" si="12"/>
        <v>19</v>
      </c>
      <c r="AM22" s="43">
        <f t="shared" si="13"/>
        <v>0</v>
      </c>
      <c r="AN22" s="43">
        <f t="shared" si="14"/>
        <v>0</v>
      </c>
      <c r="AO22" s="43">
        <f t="shared" si="15"/>
        <v>0</v>
      </c>
    </row>
    <row r="23" spans="1:41" x14ac:dyDescent="0.25">
      <c r="A23" s="1" t="s">
        <v>64</v>
      </c>
      <c r="B23" s="1" t="s">
        <v>65</v>
      </c>
      <c r="C23" s="1" t="str">
        <f t="shared" si="0"/>
        <v>Tony Guastella</v>
      </c>
      <c r="D23" s="7" t="s">
        <v>9</v>
      </c>
      <c r="E23" s="7">
        <v>-5</v>
      </c>
      <c r="F23" s="7">
        <v>6</v>
      </c>
      <c r="G23" s="7">
        <v>-17</v>
      </c>
      <c r="H23" s="7">
        <v>1</v>
      </c>
      <c r="I23" s="7">
        <v>8</v>
      </c>
      <c r="J23" s="7">
        <v>-15</v>
      </c>
      <c r="K23" s="7">
        <v>-4</v>
      </c>
      <c r="L23" s="7">
        <v>-6</v>
      </c>
      <c r="M23" s="7" t="s">
        <v>9</v>
      </c>
      <c r="N23" s="7" t="s">
        <v>9</v>
      </c>
      <c r="O23" s="7" t="s">
        <v>9</v>
      </c>
      <c r="P23" s="7" t="s">
        <v>9</v>
      </c>
      <c r="Q23" s="7" t="s">
        <v>9</v>
      </c>
      <c r="R23" s="7" t="s">
        <v>9</v>
      </c>
      <c r="S23" s="7" t="s">
        <v>9</v>
      </c>
      <c r="T23" s="7" t="s">
        <v>9</v>
      </c>
      <c r="U23" s="7" t="s">
        <v>9</v>
      </c>
      <c r="V23" s="7" t="s">
        <v>9</v>
      </c>
      <c r="W23" s="7" t="s">
        <v>9</v>
      </c>
      <c r="X23" s="7" t="s">
        <v>9</v>
      </c>
      <c r="Y23" s="7">
        <f t="shared" si="5"/>
        <v>-32</v>
      </c>
      <c r="Z23" s="7">
        <f t="shared" si="6"/>
        <v>8</v>
      </c>
      <c r="AA23" s="8">
        <f t="shared" si="7"/>
        <v>3</v>
      </c>
      <c r="AB23" s="8">
        <f t="shared" si="8"/>
        <v>0</v>
      </c>
      <c r="AC23" s="8">
        <f t="shared" si="9"/>
        <v>5</v>
      </c>
      <c r="AE23">
        <f t="shared" si="1"/>
        <v>0</v>
      </c>
      <c r="AF23">
        <f t="shared" si="2"/>
        <v>0</v>
      </c>
      <c r="AG23">
        <f t="shared" si="3"/>
        <v>2</v>
      </c>
      <c r="AH23">
        <f t="shared" si="4"/>
        <v>6</v>
      </c>
      <c r="AI23">
        <f t="shared" si="10"/>
        <v>8</v>
      </c>
      <c r="AJ23" t="str">
        <f t="shared" si="11"/>
        <v/>
      </c>
      <c r="AK23" s="1" t="s">
        <v>66</v>
      </c>
      <c r="AL23" s="43">
        <f t="shared" si="12"/>
        <v>0</v>
      </c>
      <c r="AM23" s="43">
        <f t="shared" si="13"/>
        <v>1</v>
      </c>
      <c r="AN23" s="43">
        <f t="shared" si="14"/>
        <v>7</v>
      </c>
      <c r="AO23" s="43">
        <f t="shared" si="15"/>
        <v>0</v>
      </c>
    </row>
    <row r="24" spans="1:41" x14ac:dyDescent="0.25">
      <c r="A24" s="1" t="s">
        <v>67</v>
      </c>
      <c r="B24" s="1" t="s">
        <v>68</v>
      </c>
      <c r="C24" s="1" t="str">
        <f t="shared" si="0"/>
        <v>Des Haarsma</v>
      </c>
      <c r="D24" s="7">
        <v>-7</v>
      </c>
      <c r="E24" s="7">
        <v>9</v>
      </c>
      <c r="F24" s="7">
        <v>6</v>
      </c>
      <c r="G24" s="7">
        <v>-13</v>
      </c>
      <c r="H24" s="7">
        <v>7</v>
      </c>
      <c r="I24" s="7">
        <v>-3</v>
      </c>
      <c r="J24" s="7">
        <v>-6</v>
      </c>
      <c r="K24" s="7">
        <v>9</v>
      </c>
      <c r="L24" s="7" t="s">
        <v>9</v>
      </c>
      <c r="M24" s="7">
        <v>10</v>
      </c>
      <c r="N24" s="7">
        <v>-28</v>
      </c>
      <c r="O24" s="7">
        <v>1</v>
      </c>
      <c r="P24" s="7">
        <v>1</v>
      </c>
      <c r="Q24" s="7">
        <v>-5</v>
      </c>
      <c r="R24" s="7">
        <v>-10</v>
      </c>
      <c r="S24" s="7">
        <v>-8</v>
      </c>
      <c r="T24" s="7">
        <v>-3</v>
      </c>
      <c r="U24" s="7">
        <v>-21</v>
      </c>
      <c r="V24" s="7" t="s">
        <v>9</v>
      </c>
      <c r="W24" s="7" t="s">
        <v>9</v>
      </c>
      <c r="X24" s="7" t="s">
        <v>9</v>
      </c>
      <c r="Y24" s="7">
        <f t="shared" si="5"/>
        <v>-61</v>
      </c>
      <c r="Z24" s="7">
        <f t="shared" si="6"/>
        <v>17</v>
      </c>
      <c r="AA24" s="8">
        <f t="shared" si="7"/>
        <v>7</v>
      </c>
      <c r="AB24" s="8">
        <f t="shared" si="8"/>
        <v>0</v>
      </c>
      <c r="AC24" s="8">
        <f t="shared" si="9"/>
        <v>10</v>
      </c>
      <c r="AE24">
        <f t="shared" si="1"/>
        <v>0</v>
      </c>
      <c r="AF24">
        <f t="shared" si="2"/>
        <v>4</v>
      </c>
      <c r="AG24">
        <f t="shared" si="3"/>
        <v>10</v>
      </c>
      <c r="AH24">
        <f t="shared" si="4"/>
        <v>3</v>
      </c>
      <c r="AI24">
        <f t="shared" si="10"/>
        <v>17</v>
      </c>
      <c r="AJ24" t="str">
        <f t="shared" si="11"/>
        <v/>
      </c>
      <c r="AK24" s="1" t="s">
        <v>69</v>
      </c>
      <c r="AL24" s="43">
        <f t="shared" si="12"/>
        <v>0</v>
      </c>
      <c r="AM24" s="43">
        <f t="shared" si="13"/>
        <v>0</v>
      </c>
      <c r="AN24" s="43">
        <f t="shared" si="14"/>
        <v>17</v>
      </c>
      <c r="AO24" s="43">
        <f t="shared" si="15"/>
        <v>0</v>
      </c>
    </row>
    <row r="25" spans="1:41" x14ac:dyDescent="0.25">
      <c r="A25" s="1" t="s">
        <v>53</v>
      </c>
      <c r="B25" s="1" t="s">
        <v>70</v>
      </c>
      <c r="C25" s="1" t="str">
        <f t="shared" si="0"/>
        <v>Steve Hicks</v>
      </c>
      <c r="D25" s="7">
        <v>-8</v>
      </c>
      <c r="E25" s="7">
        <v>-10</v>
      </c>
      <c r="F25" s="7">
        <v>17</v>
      </c>
      <c r="G25" s="7">
        <v>5</v>
      </c>
      <c r="H25" s="7">
        <v>6</v>
      </c>
      <c r="I25" s="7">
        <v>-11</v>
      </c>
      <c r="J25" s="7">
        <v>-8</v>
      </c>
      <c r="K25" s="7">
        <v>-9</v>
      </c>
      <c r="L25" s="7">
        <v>1</v>
      </c>
      <c r="M25" s="7">
        <v>-17</v>
      </c>
      <c r="N25" s="7">
        <v>-16</v>
      </c>
      <c r="O25" s="7">
        <v>-4</v>
      </c>
      <c r="P25" s="7">
        <v>12</v>
      </c>
      <c r="Q25" s="7">
        <v>3</v>
      </c>
      <c r="R25" s="7">
        <v>5</v>
      </c>
      <c r="S25" s="7">
        <v>5</v>
      </c>
      <c r="T25" s="7">
        <v>-12</v>
      </c>
      <c r="U25" s="7">
        <v>19</v>
      </c>
      <c r="V25" s="7" t="s">
        <v>9</v>
      </c>
      <c r="W25" s="7" t="s">
        <v>9</v>
      </c>
      <c r="X25" s="7" t="s">
        <v>9</v>
      </c>
      <c r="Y25" s="7">
        <f t="shared" si="5"/>
        <v>-22</v>
      </c>
      <c r="Z25" s="7">
        <f t="shared" si="6"/>
        <v>18</v>
      </c>
      <c r="AA25" s="8">
        <f t="shared" si="7"/>
        <v>9</v>
      </c>
      <c r="AB25" s="8">
        <f t="shared" si="8"/>
        <v>0</v>
      </c>
      <c r="AC25" s="8">
        <f t="shared" si="9"/>
        <v>9</v>
      </c>
      <c r="AE25">
        <f t="shared" si="1"/>
        <v>8</v>
      </c>
      <c r="AF25">
        <f t="shared" si="2"/>
        <v>0</v>
      </c>
      <c r="AG25">
        <f t="shared" si="3"/>
        <v>0</v>
      </c>
      <c r="AH25">
        <f t="shared" si="4"/>
        <v>10</v>
      </c>
      <c r="AI25">
        <f t="shared" si="10"/>
        <v>18</v>
      </c>
      <c r="AJ25" t="str">
        <f t="shared" si="11"/>
        <v/>
      </c>
      <c r="AK25" s="1" t="s">
        <v>71</v>
      </c>
      <c r="AL25" s="43">
        <f t="shared" si="12"/>
        <v>8</v>
      </c>
      <c r="AM25" s="43">
        <f t="shared" si="13"/>
        <v>10</v>
      </c>
      <c r="AN25" s="43">
        <f t="shared" si="14"/>
        <v>0</v>
      </c>
      <c r="AO25" s="43">
        <f t="shared" si="15"/>
        <v>0</v>
      </c>
    </row>
    <row r="26" spans="1:41" x14ac:dyDescent="0.25">
      <c r="A26" s="1" t="s">
        <v>72</v>
      </c>
      <c r="B26" s="1" t="s">
        <v>70</v>
      </c>
      <c r="C26" s="1" t="str">
        <f t="shared" si="0"/>
        <v>Tim Hicks</v>
      </c>
      <c r="D26" s="7">
        <v>-8</v>
      </c>
      <c r="E26" s="7">
        <v>-10</v>
      </c>
      <c r="F26" s="7">
        <v>0</v>
      </c>
      <c r="G26" s="7">
        <v>8</v>
      </c>
      <c r="H26" s="7">
        <v>0</v>
      </c>
      <c r="I26" s="7" t="s">
        <v>9</v>
      </c>
      <c r="J26" s="7">
        <v>-8</v>
      </c>
      <c r="K26" s="7" t="s">
        <v>9</v>
      </c>
      <c r="L26" s="7" t="s">
        <v>9</v>
      </c>
      <c r="M26" s="7" t="s">
        <v>9</v>
      </c>
      <c r="N26" s="7" t="s">
        <v>9</v>
      </c>
      <c r="O26" s="7" t="s">
        <v>9</v>
      </c>
      <c r="P26" s="7" t="s">
        <v>9</v>
      </c>
      <c r="Q26" s="7" t="s">
        <v>9</v>
      </c>
      <c r="R26" s="7" t="s">
        <v>9</v>
      </c>
      <c r="S26" s="7" t="s">
        <v>9</v>
      </c>
      <c r="T26" s="7" t="s">
        <v>9</v>
      </c>
      <c r="U26" s="7" t="s">
        <v>9</v>
      </c>
      <c r="V26" s="7" t="s">
        <v>9</v>
      </c>
      <c r="W26" s="7" t="s">
        <v>9</v>
      </c>
      <c r="X26" s="7" t="s">
        <v>9</v>
      </c>
      <c r="Y26" s="7">
        <f t="shared" si="5"/>
        <v>-18</v>
      </c>
      <c r="Z26" s="7">
        <f t="shared" si="6"/>
        <v>6</v>
      </c>
      <c r="AA26" s="8">
        <f t="shared" si="7"/>
        <v>1</v>
      </c>
      <c r="AB26" s="8">
        <f t="shared" si="8"/>
        <v>2</v>
      </c>
      <c r="AC26" s="8">
        <f t="shared" si="9"/>
        <v>3</v>
      </c>
      <c r="AE26">
        <f t="shared" si="1"/>
        <v>0</v>
      </c>
      <c r="AF26">
        <f t="shared" si="2"/>
        <v>4</v>
      </c>
      <c r="AG26">
        <f t="shared" si="3"/>
        <v>2</v>
      </c>
      <c r="AH26">
        <f t="shared" si="4"/>
        <v>0</v>
      </c>
      <c r="AI26">
        <f t="shared" si="10"/>
        <v>6</v>
      </c>
      <c r="AJ26" t="str">
        <f t="shared" si="11"/>
        <v/>
      </c>
      <c r="AK26" s="1" t="s">
        <v>73</v>
      </c>
      <c r="AL26" s="43">
        <f t="shared" si="12"/>
        <v>4</v>
      </c>
      <c r="AM26" s="43">
        <f t="shared" si="13"/>
        <v>2</v>
      </c>
      <c r="AN26" s="43">
        <f t="shared" si="14"/>
        <v>0</v>
      </c>
      <c r="AO26" s="43">
        <f t="shared" si="15"/>
        <v>0</v>
      </c>
    </row>
    <row r="27" spans="1:41" x14ac:dyDescent="0.25">
      <c r="A27" s="1" t="s">
        <v>155</v>
      </c>
      <c r="B27" s="1" t="s">
        <v>156</v>
      </c>
      <c r="C27" s="1" t="str">
        <f t="shared" si="0"/>
        <v>Henry Higgins</v>
      </c>
      <c r="D27" s="7" t="s">
        <v>9</v>
      </c>
      <c r="E27" s="7" t="s">
        <v>9</v>
      </c>
      <c r="F27" s="7" t="s">
        <v>9</v>
      </c>
      <c r="G27" s="7" t="s">
        <v>9</v>
      </c>
      <c r="H27" s="7" t="s">
        <v>9</v>
      </c>
      <c r="I27" s="7" t="s">
        <v>9</v>
      </c>
      <c r="J27" s="7" t="s">
        <v>9</v>
      </c>
      <c r="K27" s="7" t="s">
        <v>9</v>
      </c>
      <c r="L27" s="7" t="s">
        <v>9</v>
      </c>
      <c r="M27" s="7" t="s">
        <v>9</v>
      </c>
      <c r="N27" s="7" t="s">
        <v>9</v>
      </c>
      <c r="O27" s="7" t="s">
        <v>9</v>
      </c>
      <c r="P27" s="7" t="s">
        <v>9</v>
      </c>
      <c r="Q27" s="7">
        <v>-5</v>
      </c>
      <c r="R27" s="7">
        <v>-10</v>
      </c>
      <c r="S27" s="7">
        <v>18</v>
      </c>
      <c r="T27" s="7">
        <v>-3</v>
      </c>
      <c r="U27" s="7">
        <v>-21</v>
      </c>
      <c r="V27" s="7" t="s">
        <v>9</v>
      </c>
      <c r="W27" s="7" t="s">
        <v>9</v>
      </c>
      <c r="X27" s="7" t="s">
        <v>9</v>
      </c>
      <c r="Y27" s="7">
        <f t="shared" si="5"/>
        <v>-21</v>
      </c>
      <c r="Z27" s="7">
        <f t="shared" si="6"/>
        <v>5</v>
      </c>
      <c r="AA27" s="8">
        <f t="shared" si="7"/>
        <v>1</v>
      </c>
      <c r="AB27" s="8">
        <f t="shared" si="8"/>
        <v>0</v>
      </c>
      <c r="AC27" s="8">
        <f t="shared" si="9"/>
        <v>4</v>
      </c>
      <c r="AE27">
        <f t="shared" si="1"/>
        <v>0</v>
      </c>
      <c r="AF27">
        <f t="shared" si="2"/>
        <v>1</v>
      </c>
      <c r="AG27">
        <f t="shared" si="3"/>
        <v>2</v>
      </c>
      <c r="AH27">
        <f t="shared" si="4"/>
        <v>2</v>
      </c>
      <c r="AI27">
        <f t="shared" si="10"/>
        <v>5</v>
      </c>
      <c r="AJ27" t="str">
        <f t="shared" si="11"/>
        <v/>
      </c>
      <c r="AK27" s="1" t="s">
        <v>157</v>
      </c>
      <c r="AL27" s="43">
        <f t="shared" si="12"/>
        <v>0</v>
      </c>
      <c r="AM27" s="43">
        <f t="shared" si="13"/>
        <v>1</v>
      </c>
      <c r="AN27" s="43">
        <f t="shared" si="14"/>
        <v>4</v>
      </c>
      <c r="AO27" s="43">
        <f t="shared" si="15"/>
        <v>0</v>
      </c>
    </row>
    <row r="28" spans="1:41" x14ac:dyDescent="0.25">
      <c r="A28" s="1" t="s">
        <v>74</v>
      </c>
      <c r="B28" s="1" t="s">
        <v>75</v>
      </c>
      <c r="C28" s="1" t="str">
        <f t="shared" si="0"/>
        <v>Ken Hocking</v>
      </c>
      <c r="D28" s="7">
        <v>-11</v>
      </c>
      <c r="E28" s="7">
        <v>-1</v>
      </c>
      <c r="F28" s="7">
        <v>-16</v>
      </c>
      <c r="G28" s="7">
        <v>14</v>
      </c>
      <c r="H28" s="7">
        <v>-4</v>
      </c>
      <c r="I28" s="7" t="s">
        <v>9</v>
      </c>
      <c r="J28" s="7" t="s">
        <v>9</v>
      </c>
      <c r="K28" s="7" t="s">
        <v>9</v>
      </c>
      <c r="L28" s="7" t="s">
        <v>9</v>
      </c>
      <c r="M28" s="7" t="s">
        <v>9</v>
      </c>
      <c r="N28" s="7" t="s">
        <v>9</v>
      </c>
      <c r="O28" s="7" t="s">
        <v>9</v>
      </c>
      <c r="P28" s="7" t="s">
        <v>9</v>
      </c>
      <c r="Q28" s="7" t="s">
        <v>9</v>
      </c>
      <c r="R28" s="7" t="s">
        <v>9</v>
      </c>
      <c r="S28" s="7" t="s">
        <v>9</v>
      </c>
      <c r="T28" s="7" t="s">
        <v>9</v>
      </c>
      <c r="U28" s="7" t="s">
        <v>9</v>
      </c>
      <c r="V28" s="7" t="s">
        <v>9</v>
      </c>
      <c r="W28" s="7" t="s">
        <v>9</v>
      </c>
      <c r="X28" s="7" t="s">
        <v>9</v>
      </c>
      <c r="Y28" s="7">
        <f t="shared" si="5"/>
        <v>-18</v>
      </c>
      <c r="Z28" s="7">
        <f t="shared" si="6"/>
        <v>5</v>
      </c>
      <c r="AA28" s="8">
        <f t="shared" si="7"/>
        <v>1</v>
      </c>
      <c r="AB28" s="8">
        <f t="shared" si="8"/>
        <v>0</v>
      </c>
      <c r="AC28" s="8">
        <f t="shared" si="9"/>
        <v>4</v>
      </c>
      <c r="AE28">
        <f t="shared" si="1"/>
        <v>0</v>
      </c>
      <c r="AF28">
        <f t="shared" si="2"/>
        <v>1</v>
      </c>
      <c r="AG28">
        <f t="shared" si="3"/>
        <v>1</v>
      </c>
      <c r="AH28">
        <f t="shared" si="4"/>
        <v>3</v>
      </c>
      <c r="AI28">
        <f t="shared" si="10"/>
        <v>5</v>
      </c>
      <c r="AJ28" t="str">
        <f t="shared" si="11"/>
        <v/>
      </c>
      <c r="AK28" s="1" t="s">
        <v>76</v>
      </c>
      <c r="AL28" s="43">
        <f t="shared" si="12"/>
        <v>0</v>
      </c>
      <c r="AM28" s="43">
        <f t="shared" si="13"/>
        <v>0</v>
      </c>
      <c r="AN28" s="43">
        <f t="shared" si="14"/>
        <v>5</v>
      </c>
      <c r="AO28" s="43">
        <f t="shared" si="15"/>
        <v>0</v>
      </c>
    </row>
    <row r="29" spans="1:41" x14ac:dyDescent="0.25">
      <c r="A29" s="1" t="s">
        <v>35</v>
      </c>
      <c r="B29" s="1" t="s">
        <v>75</v>
      </c>
      <c r="C29" s="1" t="str">
        <f t="shared" si="0"/>
        <v>Scott Hocking</v>
      </c>
      <c r="D29" s="7" t="s">
        <v>9</v>
      </c>
      <c r="E29" s="7" t="s">
        <v>9</v>
      </c>
      <c r="F29" s="7" t="s">
        <v>9</v>
      </c>
      <c r="G29" s="7" t="s">
        <v>9</v>
      </c>
      <c r="H29" s="7" t="s">
        <v>9</v>
      </c>
      <c r="I29" s="7" t="s">
        <v>9</v>
      </c>
      <c r="J29" s="7" t="s">
        <v>9</v>
      </c>
      <c r="K29" s="7" t="s">
        <v>9</v>
      </c>
      <c r="L29" s="7" t="s">
        <v>9</v>
      </c>
      <c r="M29" s="7">
        <v>6</v>
      </c>
      <c r="N29" s="7">
        <v>2</v>
      </c>
      <c r="O29" s="7">
        <v>-4</v>
      </c>
      <c r="P29" s="7">
        <v>12</v>
      </c>
      <c r="Q29" s="7">
        <v>-10</v>
      </c>
      <c r="R29" s="7">
        <v>2</v>
      </c>
      <c r="S29" s="7">
        <v>5</v>
      </c>
      <c r="T29" s="7">
        <v>-12</v>
      </c>
      <c r="U29" s="7">
        <v>19</v>
      </c>
      <c r="V29" s="7" t="s">
        <v>9</v>
      </c>
      <c r="W29" s="7" t="s">
        <v>9</v>
      </c>
      <c r="X29" s="7" t="s">
        <v>9</v>
      </c>
      <c r="Y29" s="7">
        <f t="shared" si="5"/>
        <v>20</v>
      </c>
      <c r="Z29" s="7">
        <f t="shared" si="6"/>
        <v>9</v>
      </c>
      <c r="AA29" s="8">
        <f t="shared" si="7"/>
        <v>6</v>
      </c>
      <c r="AB29" s="8">
        <f t="shared" si="8"/>
        <v>0</v>
      </c>
      <c r="AC29" s="8">
        <f t="shared" si="9"/>
        <v>3</v>
      </c>
      <c r="AE29">
        <f t="shared" si="1"/>
        <v>0</v>
      </c>
      <c r="AF29">
        <f t="shared" si="2"/>
        <v>3</v>
      </c>
      <c r="AG29">
        <f t="shared" si="3"/>
        <v>3</v>
      </c>
      <c r="AH29">
        <f t="shared" si="4"/>
        <v>3</v>
      </c>
      <c r="AI29">
        <f t="shared" si="10"/>
        <v>9</v>
      </c>
      <c r="AJ29" t="str">
        <f t="shared" si="11"/>
        <v/>
      </c>
      <c r="AK29" s="1" t="s">
        <v>154</v>
      </c>
      <c r="AL29" s="43">
        <f t="shared" si="12"/>
        <v>0</v>
      </c>
      <c r="AM29" s="43">
        <f t="shared" si="13"/>
        <v>6</v>
      </c>
      <c r="AN29" s="43">
        <f t="shared" si="14"/>
        <v>3</v>
      </c>
      <c r="AO29" s="43">
        <f t="shared" si="15"/>
        <v>0</v>
      </c>
    </row>
    <row r="30" spans="1:41" x14ac:dyDescent="0.25">
      <c r="A30" s="1" t="s">
        <v>77</v>
      </c>
      <c r="B30" s="1" t="s">
        <v>78</v>
      </c>
      <c r="C30" s="1" t="str">
        <f t="shared" si="0"/>
        <v>Richard Hooper</v>
      </c>
      <c r="D30" s="7">
        <v>-8</v>
      </c>
      <c r="E30" s="7">
        <v>-10</v>
      </c>
      <c r="F30" s="7">
        <v>-2</v>
      </c>
      <c r="G30" s="7">
        <v>32</v>
      </c>
      <c r="H30" s="7">
        <v>-15</v>
      </c>
      <c r="I30" s="7">
        <v>3</v>
      </c>
      <c r="J30" s="7">
        <v>3</v>
      </c>
      <c r="K30" s="7">
        <v>17</v>
      </c>
      <c r="L30" s="7">
        <v>10</v>
      </c>
      <c r="M30" s="7">
        <v>0</v>
      </c>
      <c r="N30" s="7">
        <v>-13</v>
      </c>
      <c r="O30" s="7">
        <v>5</v>
      </c>
      <c r="P30" s="7">
        <v>9</v>
      </c>
      <c r="Q30" s="7">
        <v>-1</v>
      </c>
      <c r="R30" s="7">
        <v>-7</v>
      </c>
      <c r="S30" s="7">
        <v>-1</v>
      </c>
      <c r="T30" s="7">
        <v>1</v>
      </c>
      <c r="U30" s="7">
        <v>5</v>
      </c>
      <c r="V30" s="7">
        <v>1</v>
      </c>
      <c r="W30" s="7">
        <v>9</v>
      </c>
      <c r="X30" s="7">
        <v>-2</v>
      </c>
      <c r="Y30" s="7">
        <f t="shared" si="5"/>
        <v>36</v>
      </c>
      <c r="Z30" s="7">
        <f t="shared" si="6"/>
        <v>21</v>
      </c>
      <c r="AA30" s="8">
        <f t="shared" si="7"/>
        <v>11</v>
      </c>
      <c r="AB30" s="8">
        <f t="shared" si="8"/>
        <v>1</v>
      </c>
      <c r="AC30" s="8">
        <f t="shared" si="9"/>
        <v>9</v>
      </c>
      <c r="AE30">
        <f t="shared" si="1"/>
        <v>0</v>
      </c>
      <c r="AF30">
        <f t="shared" si="2"/>
        <v>0</v>
      </c>
      <c r="AG30">
        <f t="shared" si="3"/>
        <v>20</v>
      </c>
      <c r="AH30">
        <f t="shared" si="4"/>
        <v>1</v>
      </c>
      <c r="AI30">
        <f t="shared" si="10"/>
        <v>21</v>
      </c>
      <c r="AJ30" t="str">
        <f t="shared" si="11"/>
        <v/>
      </c>
      <c r="AK30" s="1" t="s">
        <v>79</v>
      </c>
      <c r="AL30" s="43">
        <f t="shared" si="12"/>
        <v>21</v>
      </c>
      <c r="AM30" s="43">
        <f t="shared" si="13"/>
        <v>0</v>
      </c>
      <c r="AN30" s="43">
        <f t="shared" si="14"/>
        <v>0</v>
      </c>
      <c r="AO30" s="43">
        <f t="shared" si="15"/>
        <v>0</v>
      </c>
    </row>
    <row r="31" spans="1:41" x14ac:dyDescent="0.25">
      <c r="A31" s="1" t="s">
        <v>80</v>
      </c>
      <c r="B31" s="1" t="s">
        <v>81</v>
      </c>
      <c r="C31" s="1" t="str">
        <f t="shared" si="0"/>
        <v>Pat Impagnatiello</v>
      </c>
      <c r="D31" s="7">
        <v>3</v>
      </c>
      <c r="E31" s="7">
        <v>4</v>
      </c>
      <c r="F31" s="7">
        <v>-1</v>
      </c>
      <c r="G31" s="7">
        <v>-17</v>
      </c>
      <c r="H31" s="7" t="s">
        <v>9</v>
      </c>
      <c r="I31" s="7">
        <v>-6</v>
      </c>
      <c r="J31" s="7">
        <v>-10</v>
      </c>
      <c r="K31" s="7">
        <v>3</v>
      </c>
      <c r="L31" s="7">
        <v>1</v>
      </c>
      <c r="M31" s="7">
        <v>1</v>
      </c>
      <c r="N31" s="7">
        <v>27</v>
      </c>
      <c r="O31" s="7">
        <v>-8</v>
      </c>
      <c r="P31" s="7">
        <v>8</v>
      </c>
      <c r="Q31" s="7">
        <v>3</v>
      </c>
      <c r="R31" s="7">
        <v>9</v>
      </c>
      <c r="S31" s="7">
        <v>24</v>
      </c>
      <c r="T31" s="7">
        <v>0</v>
      </c>
      <c r="U31" s="7">
        <v>-8</v>
      </c>
      <c r="V31" s="7" t="s">
        <v>9</v>
      </c>
      <c r="W31" s="7" t="s">
        <v>9</v>
      </c>
      <c r="X31" s="7" t="s">
        <v>9</v>
      </c>
      <c r="Y31" s="7">
        <f t="shared" si="5"/>
        <v>33</v>
      </c>
      <c r="Z31" s="7">
        <f t="shared" si="6"/>
        <v>17</v>
      </c>
      <c r="AA31" s="8">
        <f t="shared" si="7"/>
        <v>10</v>
      </c>
      <c r="AB31" s="8">
        <f t="shared" si="8"/>
        <v>1</v>
      </c>
      <c r="AC31" s="8">
        <f t="shared" si="9"/>
        <v>6</v>
      </c>
      <c r="AE31">
        <f t="shared" si="1"/>
        <v>17</v>
      </c>
      <c r="AF31">
        <f t="shared" si="2"/>
        <v>0</v>
      </c>
      <c r="AG31">
        <f t="shared" si="3"/>
        <v>0</v>
      </c>
      <c r="AH31">
        <f t="shared" si="4"/>
        <v>0</v>
      </c>
      <c r="AI31">
        <f t="shared" si="10"/>
        <v>17</v>
      </c>
      <c r="AJ31" t="str">
        <f t="shared" si="11"/>
        <v/>
      </c>
      <c r="AK31" s="1" t="s">
        <v>82</v>
      </c>
      <c r="AL31" s="43">
        <f t="shared" si="12"/>
        <v>0</v>
      </c>
      <c r="AM31" s="43">
        <f t="shared" si="13"/>
        <v>17</v>
      </c>
      <c r="AN31" s="43">
        <f t="shared" si="14"/>
        <v>0</v>
      </c>
      <c r="AO31" s="43">
        <f t="shared" si="15"/>
        <v>0</v>
      </c>
    </row>
    <row r="32" spans="1:41" x14ac:dyDescent="0.25">
      <c r="A32" s="1" t="s">
        <v>83</v>
      </c>
      <c r="B32" s="1" t="s">
        <v>84</v>
      </c>
      <c r="C32" s="1" t="str">
        <f t="shared" si="0"/>
        <v>Toby Keukenmeester</v>
      </c>
      <c r="D32" s="7">
        <v>-11</v>
      </c>
      <c r="E32" s="7">
        <v>9</v>
      </c>
      <c r="F32" s="7">
        <v>0</v>
      </c>
      <c r="G32" s="7">
        <v>-11</v>
      </c>
      <c r="H32" s="7" t="s">
        <v>9</v>
      </c>
      <c r="I32" s="7">
        <v>8</v>
      </c>
      <c r="J32" s="7">
        <v>-15</v>
      </c>
      <c r="K32" s="7" t="s">
        <v>9</v>
      </c>
      <c r="L32" s="7">
        <v>-6</v>
      </c>
      <c r="M32" s="7">
        <v>-4</v>
      </c>
      <c r="N32" s="7">
        <v>2</v>
      </c>
      <c r="O32" s="7">
        <v>1</v>
      </c>
      <c r="P32" s="7">
        <v>-2</v>
      </c>
      <c r="Q32" s="7" t="s">
        <v>9</v>
      </c>
      <c r="R32" s="7">
        <v>0</v>
      </c>
      <c r="S32" s="7">
        <v>-1</v>
      </c>
      <c r="T32" s="7" t="s">
        <v>9</v>
      </c>
      <c r="U32" s="7">
        <v>-2</v>
      </c>
      <c r="V32" s="7" t="s">
        <v>9</v>
      </c>
      <c r="W32" s="7" t="s">
        <v>9</v>
      </c>
      <c r="X32" s="7" t="s">
        <v>9</v>
      </c>
      <c r="Y32" s="7">
        <f t="shared" si="5"/>
        <v>-32</v>
      </c>
      <c r="Z32" s="7">
        <f t="shared" si="6"/>
        <v>14</v>
      </c>
      <c r="AA32" s="8">
        <f t="shared" si="7"/>
        <v>4</v>
      </c>
      <c r="AB32" s="8">
        <f t="shared" si="8"/>
        <v>2</v>
      </c>
      <c r="AC32" s="8">
        <f t="shared" si="9"/>
        <v>8</v>
      </c>
      <c r="AE32">
        <f t="shared" si="1"/>
        <v>2</v>
      </c>
      <c r="AF32">
        <f t="shared" si="2"/>
        <v>10</v>
      </c>
      <c r="AG32">
        <f t="shared" si="3"/>
        <v>2</v>
      </c>
      <c r="AH32">
        <f t="shared" si="4"/>
        <v>0</v>
      </c>
      <c r="AI32">
        <f t="shared" si="10"/>
        <v>14</v>
      </c>
      <c r="AJ32" t="str">
        <f t="shared" si="11"/>
        <v/>
      </c>
      <c r="AK32" s="1" t="s">
        <v>85</v>
      </c>
      <c r="AL32" s="43">
        <f t="shared" si="12"/>
        <v>0</v>
      </c>
      <c r="AM32" s="43">
        <f t="shared" si="13"/>
        <v>0</v>
      </c>
      <c r="AN32" s="43">
        <f t="shared" si="14"/>
        <v>14</v>
      </c>
      <c r="AO32" s="43">
        <f t="shared" si="15"/>
        <v>0</v>
      </c>
    </row>
    <row r="33" spans="1:41" x14ac:dyDescent="0.25">
      <c r="A33" s="1" t="s">
        <v>86</v>
      </c>
      <c r="B33" s="1" t="s">
        <v>87</v>
      </c>
      <c r="C33" s="1" t="str">
        <f t="shared" si="0"/>
        <v>Ashley Koch</v>
      </c>
      <c r="D33" s="7">
        <v>1</v>
      </c>
      <c r="E33" s="7" t="s">
        <v>9</v>
      </c>
      <c r="F33" s="7">
        <v>-16</v>
      </c>
      <c r="G33" s="7">
        <v>11</v>
      </c>
      <c r="H33" s="7">
        <v>16</v>
      </c>
      <c r="I33" s="7">
        <v>-2</v>
      </c>
      <c r="J33" s="7">
        <v>2</v>
      </c>
      <c r="K33" s="7">
        <v>-2</v>
      </c>
      <c r="L33" s="7">
        <v>11</v>
      </c>
      <c r="M33" s="7">
        <v>8</v>
      </c>
      <c r="N33" s="7">
        <v>0</v>
      </c>
      <c r="O33" s="7">
        <v>2</v>
      </c>
      <c r="P33" s="7">
        <v>10</v>
      </c>
      <c r="Q33" s="7">
        <v>13</v>
      </c>
      <c r="R33" s="7">
        <v>2</v>
      </c>
      <c r="S33" s="7" t="s">
        <v>9</v>
      </c>
      <c r="T33" s="7">
        <v>10</v>
      </c>
      <c r="U33" s="7">
        <v>17</v>
      </c>
      <c r="V33" s="7" t="s">
        <v>9</v>
      </c>
      <c r="W33" s="7" t="s">
        <v>9</v>
      </c>
      <c r="X33" s="7" t="s">
        <v>9</v>
      </c>
      <c r="Y33" s="7">
        <f t="shared" si="5"/>
        <v>83</v>
      </c>
      <c r="Z33" s="7">
        <f t="shared" si="6"/>
        <v>16</v>
      </c>
      <c r="AA33" s="8">
        <f t="shared" si="7"/>
        <v>12</v>
      </c>
      <c r="AB33" s="8">
        <f t="shared" si="8"/>
        <v>1</v>
      </c>
      <c r="AC33" s="8">
        <f t="shared" si="9"/>
        <v>3</v>
      </c>
      <c r="AE33">
        <f t="shared" si="1"/>
        <v>0</v>
      </c>
      <c r="AF33">
        <f t="shared" si="2"/>
        <v>12</v>
      </c>
      <c r="AG33">
        <f t="shared" si="3"/>
        <v>3</v>
      </c>
      <c r="AH33">
        <f t="shared" si="4"/>
        <v>1</v>
      </c>
      <c r="AI33">
        <f t="shared" si="10"/>
        <v>16</v>
      </c>
      <c r="AJ33" t="str">
        <f t="shared" si="11"/>
        <v/>
      </c>
      <c r="AK33" s="1" t="s">
        <v>88</v>
      </c>
      <c r="AL33" s="43">
        <f t="shared" si="12"/>
        <v>0</v>
      </c>
      <c r="AM33" s="43">
        <f t="shared" si="13"/>
        <v>14</v>
      </c>
      <c r="AN33" s="43">
        <f t="shared" si="14"/>
        <v>2</v>
      </c>
      <c r="AO33" s="43">
        <f t="shared" si="15"/>
        <v>0</v>
      </c>
    </row>
    <row r="34" spans="1:41" x14ac:dyDescent="0.25">
      <c r="A34" s="1" t="s">
        <v>89</v>
      </c>
      <c r="B34" s="1" t="s">
        <v>90</v>
      </c>
      <c r="C34" s="1" t="str">
        <f t="shared" si="0"/>
        <v>Ron Kuczmarski</v>
      </c>
      <c r="D34" s="7">
        <v>14</v>
      </c>
      <c r="E34" s="7">
        <v>25</v>
      </c>
      <c r="F34" s="7">
        <v>0</v>
      </c>
      <c r="G34" s="7">
        <v>0</v>
      </c>
      <c r="H34" s="7">
        <v>0</v>
      </c>
      <c r="I34" s="7">
        <v>-3</v>
      </c>
      <c r="J34" s="7">
        <v>-10</v>
      </c>
      <c r="K34" s="7">
        <v>6</v>
      </c>
      <c r="L34" s="7">
        <v>5</v>
      </c>
      <c r="M34" s="7">
        <v>1</v>
      </c>
      <c r="N34" s="7">
        <v>27</v>
      </c>
      <c r="O34" s="7">
        <v>-8</v>
      </c>
      <c r="P34" s="7">
        <v>8</v>
      </c>
      <c r="Q34" s="7">
        <v>3</v>
      </c>
      <c r="R34" s="7">
        <v>9</v>
      </c>
      <c r="S34" s="7">
        <v>24</v>
      </c>
      <c r="T34" s="7" t="s">
        <v>9</v>
      </c>
      <c r="U34" s="7">
        <v>-8</v>
      </c>
      <c r="V34" s="7" t="s">
        <v>9</v>
      </c>
      <c r="W34" s="7" t="s">
        <v>9</v>
      </c>
      <c r="X34" s="7" t="s">
        <v>9</v>
      </c>
      <c r="Y34" s="7">
        <f t="shared" si="5"/>
        <v>93</v>
      </c>
      <c r="Z34" s="7">
        <f t="shared" si="6"/>
        <v>17</v>
      </c>
      <c r="AA34" s="8">
        <f t="shared" si="7"/>
        <v>10</v>
      </c>
      <c r="AB34" s="8">
        <f t="shared" si="8"/>
        <v>3</v>
      </c>
      <c r="AC34" s="8">
        <f t="shared" si="9"/>
        <v>4</v>
      </c>
      <c r="AE34">
        <f t="shared" ref="AE34:AE59" si="17">IF(ISERROR(VLOOKUP($C34,$A$75:$C$122,3,FALSE)=1),0,IF(VLOOKUP($C34,$A$75:$C$122,3,FALSE)=1,1,0))+IF(ISERROR(VLOOKUP($C34,$D$75:$F$122,3,FALSE)=1),0,IF(VLOOKUP($C34,$D$75:$F$122,3,FALSE)=1,1,0))+IF(ISERROR(VLOOKUP($C34,$G$75:$I$122,3,FALSE)=1),0,IF(VLOOKUP($C34,$G$75:$I$122,3,FALSE)=1,1,0))+IF(ISERROR(VLOOKUP($C34,$J$75:$L$122,3,FALSE)=1),0,IF(VLOOKUP($C34,$J$75:$L$122,3,FALSE)=1,1,0))+IF(ISERROR(VLOOKUP($C34,$M$75:$O$122,3,FALSE)=1),0,IF(VLOOKUP($C34,$M$75:$O$122,3,FALSE)=1,1,0))+IF(ISERROR(VLOOKUP($C34,$P$75:$R$122,3,FALSE)=1),0,IF(VLOOKUP($C34,$P$75:$R$122,3,FALSE)=1,1,0))+IF(ISERROR(VLOOKUP($C34,$S$75:$U$122,3,FALSE)=1),0,IF(VLOOKUP($C34,$S$75:$U$122,3,FALSE)=1,1,0))+IF(ISERROR(VLOOKUP($C34,$V$75:$X$122,3,FALSE)=1),0,IF(VLOOKUP($C34,$V$75:$X$122,3,FALSE)=1,1,0))+IF(ISERROR(VLOOKUP($C34,$Y$75:$AA$122,3,FALSE)=1),0,IF(VLOOKUP($C34,$Y$75:$AA$122,3,FALSE)=1,1,0))+IF(ISERROR(VLOOKUP($C34,$AB$75:$AD$122,3,FALSE)=1),0,IF(VLOOKUP($C34,$AB$75:$AD$122,3,FALSE)=1,1,0))+IF(ISERROR(VLOOKUP($C34,$AE$75:$AG$122,3,FALSE)=1),0,IF(VLOOKUP($C34,$AE$75:$AG$122,3,FALSE)=1,1,0))+IF(ISERROR(VLOOKUP($C34,$AH$75:$AJ$122,3,FALSE)=1),0,IF(VLOOKUP($C34,$AH$75:$AJ$122,3,FALSE)=1,1,0))+IF(ISERROR(VLOOKUP($C34,$AK$75:$AM$122,3,FALSE)=1),0,IF(VLOOKUP($C34,$AK$75:$AM$122,3,FALSE)=1,1,0))+IF(ISERROR(VLOOKUP($C34,$AN$75:$AP$122,3,FALSE)=1),0,IF(VLOOKUP($C34,$AN$75:$AP$122,3,FALSE)=1,1,0))+IF(ISERROR(VLOOKUP($C34,$AQ$75:$AS$122,3,FALSE)=1),0,IF(VLOOKUP($C34,$AQ$75:$AS$122,3,FALSE)=1,1,0))+IF(ISERROR(VLOOKUP($C34,$AT$75:$AV$122,3,FALSE)=1),0,IF(VLOOKUP($C34,$AT$75:$AV$122,3,FALSE)=1,1,0))+IF(ISERROR(VLOOKUP($C34,$AW$75:$AY$122,3,FALSE)=1),0,IF(VLOOKUP($C34,$AW$75:$AY$122,3,FALSE)=1,1,0))+IF(ISERROR(VLOOKUP($C34,$AZ$75:$BB$122,3,FALSE)=1),0,IF(VLOOKUP($C34,$AZ$75:$BB$122,3,FALSE)=1,1,0))+IF(ISERROR(VLOOKUP($C34,$BC$75:$BE$122,3,FALSE)=1),0,IF(VLOOKUP($C34,$BC$75:$BE$122,3,FALSE)=1,1,0))+IF(ISERROR(VLOOKUP($C34,$BF$75:$BH$122,3,FALSE)=1),0,IF(VLOOKUP($C34,$BF$75:$BH$122,3,FALSE)=1,1,0))+IF(ISERROR(VLOOKUP($C34,$BI$75:$BK$122,3,FALSE)=1),0,IF(VLOOKUP($C34,$BI$75:$BK$122,3,FALSE)=1,1,0))</f>
        <v>0</v>
      </c>
      <c r="AF34">
        <f t="shared" ref="AF34:AF59" si="18">IF(ISERROR(VLOOKUP($C34,$A$75:$C$122,3,FALSE)=2),0,IF(VLOOKUP($C34,$A$75:$C$122,3,FALSE)=2,1,0))+IF(ISERROR(VLOOKUP($C34,$D$75:$F$122,3,FALSE)=2),0,IF(VLOOKUP($C34,$D$75:$F$122,3,FALSE)=2,1,0))+IF(ISERROR(VLOOKUP($C34,$G$75:$I$122,3,FALSE)=2),0,IF(VLOOKUP($C34,$G$75:$I$122,3,FALSE)=2,1,0))+IF(ISERROR(VLOOKUP($C34,$J$75:$L$122,3,FALSE)=2),0,IF(VLOOKUP($C34,$J$75:$L$122,3,FALSE)=2,1,0))+IF(ISERROR(VLOOKUP($C34,$M$75:$O$122,3,FALSE)=2),0,IF(VLOOKUP($C34,$M$75:$O$122,3,FALSE)=2,1,0))+IF(ISERROR(VLOOKUP($C34,$P$75:$R$122,3,FALSE)=2),0,IF(VLOOKUP($C34,$P$75:$R$122,3,FALSE)=2,1,0))+IF(ISERROR(VLOOKUP($C34,$S$75:$U$122,3,FALSE)=2),0,IF(VLOOKUP($C34,$S$75:$U$122,3,FALSE)=2,1,0))+IF(ISERROR(VLOOKUP($C34,$V$75:$X$122,3,FALSE)=2),0,IF(VLOOKUP($C34,$V$75:$X$122,3,FALSE)=2,1,0))+IF(ISERROR(VLOOKUP($C34,$Y$75:$AA$122,3,FALSE)=2),0,IF(VLOOKUP($C34,$Y$75:$AA$122,3,FALSE)=2,1,0))+IF(ISERROR(VLOOKUP($C34,$AB$75:$AD$122,3,FALSE)=2),0,IF(VLOOKUP($C34,$AB$75:$AD$122,3,FALSE)=2,1,0))+IF(ISERROR(VLOOKUP($C34,$AE$75:$AG$122,3,FALSE)=2),0,IF(VLOOKUP($C34,$AE$75:$AG$122,3,FALSE)=2,1,0))+IF(ISERROR(VLOOKUP($C34,$AH$75:$AJ$122,3,FALSE)=2),0,IF(VLOOKUP($C34,$AH$75:$AJ$122,3,FALSE)=2,1,0))+IF(ISERROR(VLOOKUP($C34,$AK$75:$AM$122,3,FALSE)=2),0,IF(VLOOKUP($C34,$AK$75:$AM$122,3,FALSE)=2,1,0))+IF(ISERROR(VLOOKUP($C34,$AN$75:$AP$122,3,FALSE)=2),0,IF(VLOOKUP($C34,$AN$75:$AP$122,3,FALSE)=2,1,0))+IF(ISERROR(VLOOKUP($C34,$AQ$75:$AS$122,3,FALSE)=2),0,IF(VLOOKUP($C34,$AQ$75:$AS$122,3,FALSE)=2,1,0))+IF(ISERROR(VLOOKUP($C34,$AT$75:$AV$122,3,FALSE)=2),0,IF(VLOOKUP($C34,$AT$75:$AV$122,3,FALSE)=2,1,0))+IF(ISERROR(VLOOKUP($C34,$AW$75:$AY$122,3,FALSE)=2),0,IF(VLOOKUP($C34,$AW$75:$AY$122,3,FALSE)=2,1,0))+IF(ISERROR(VLOOKUP($C34,$AZ$75:$BB$122,3,FALSE)=2),0,IF(VLOOKUP($C34,$AZ$75:$BB$122,3,FALSE)=2,1,0))+IF(ISERROR(VLOOKUP($C34,$BC$75:$BE$122,3,FALSE)=2),0,IF(VLOOKUP($C34,$BC$75:$BE$122,3,FALSE)=2,1,0))+IF(ISERROR(VLOOKUP($C34,$BF$75:$BH$122,3,FALSE)=2),0,IF(VLOOKUP($C34,$BF$75:$BH$122,3,FALSE)=2,1,0))+IF(ISERROR(VLOOKUP($C34,$BI$75:$BK$122,3,FALSE)=2),0,IF(VLOOKUP($C34,$BI$75:$BK$122,3,FALSE)=2,1,0))</f>
        <v>0</v>
      </c>
      <c r="AG34">
        <f t="shared" ref="AG34:AG59" si="19">IF(ISERROR(VLOOKUP($C34,$A$75:$C$122,3,FALSE)=3),0,IF(VLOOKUP($C34,$A$75:$C$122,3,FALSE)=3,1,0))+IF(ISERROR(VLOOKUP($C34,$D$75:$F$122,3,FALSE)=3),0,IF(VLOOKUP($C34,$D$75:$F$122,3,FALSE)=3,1,0))+IF(ISERROR(VLOOKUP($C34,$G$75:$I$122,3,FALSE)=3),0,IF(VLOOKUP($C34,$G$75:$I$122,3,FALSE)=3,1,0))+IF(ISERROR(VLOOKUP($C34,$J$75:$L$122,3,FALSE)=3),0,IF(VLOOKUP($C34,$J$75:$L$122,3,FALSE)=3,1,0))+IF(ISERROR(VLOOKUP($C34,$M$75:$O$122,3,FALSE)=3),0,IF(VLOOKUP($C34,$M$75:$O$122,3,FALSE)=3,1,0))+IF(ISERROR(VLOOKUP($C34,$P$75:$R$122,3,FALSE)=3),0,IF(VLOOKUP($C34,$P$75:$R$122,3,FALSE)=3,1,0))+IF(ISERROR(VLOOKUP($C34,$S$75:$U$122,3,FALSE)=3),0,IF(VLOOKUP($C34,$S$75:$U$122,3,FALSE)=3,1,0))+IF(ISERROR(VLOOKUP($C34,$V$75:$X$122,3,FALSE)=3),0,IF(VLOOKUP($C34,$V$75:$X$122,3,FALSE)=3,1,0))+IF(ISERROR(VLOOKUP($C34,$Y$75:$AA$122,3,FALSE)=3),0,IF(VLOOKUP($C34,$Y$75:$AA$122,3,FALSE)=3,1,0))+IF(ISERROR(VLOOKUP($C34,$AB$75:$AD$122,3,FALSE)=3),0,IF(VLOOKUP($C34,$AB$75:$AD$122,3,FALSE)=3,1,0))+IF(ISERROR(VLOOKUP($C34,$AE$75:$AG$122,3,FALSE)=3),0,IF(VLOOKUP($C34,$AE$75:$AG$122,3,FALSE)=3,1,0))+IF(ISERROR(VLOOKUP($C34,$AH$75:$AJ$122,3,FALSE)=3),0,IF(VLOOKUP($C34,$AH$75:$AJ$122,3,FALSE)=3,1,0))+IF(ISERROR(VLOOKUP($C34,$AK$75:$AM$122,3,FALSE)=3),0,IF(VLOOKUP($C34,$AK$75:$AM$122,3,FALSE)=3,1,0))+IF(ISERROR(VLOOKUP($C34,$AN$75:$AP$122,3,FALSE)=3),0,IF(VLOOKUP($C34,$AN$75:$AP$122,3,FALSE)=3,1,0))+IF(ISERROR(VLOOKUP($C34,$AQ$75:$AS$122,3,FALSE)=3),0,IF(VLOOKUP($C34,$AQ$75:$AS$122,3,FALSE)=3,1,0))+IF(ISERROR(VLOOKUP($C34,$AT$75:$AV$122,3,FALSE)=3),0,IF(VLOOKUP($C34,$AT$75:$AV$122,3,FALSE)=3,1,0))+IF(ISERROR(VLOOKUP($C34,$AW$75:$AY$122,3,FALSE)=3),0,IF(VLOOKUP($C34,$AW$75:$AY$122,3,FALSE)=3,1,0))+IF(ISERROR(VLOOKUP($C34,$AZ$75:$BB$122,3,FALSE)=3),0,IF(VLOOKUP($C34,$AZ$75:$BB$122,3,FALSE)=3,1,0))+IF(ISERROR(VLOOKUP($C34,$BC$75:$BE$122,3,FALSE)=3),0,IF(VLOOKUP($C34,$BC$75:$BE$122,3,FALSE)=3,1,0))+IF(ISERROR(VLOOKUP($C34,$BF$75:$BH$122,3,FALSE)=3),0,IF(VLOOKUP($C34,$BF$75:$BH$122,3,FALSE)=3,1,0))+IF(ISERROR(VLOOKUP($C34,$BI$75:$BK$122,3,FALSE)=3),0,IF(VLOOKUP($C34,$BI$75:$BK$122,3,FALSE)=3,1,0))</f>
        <v>0</v>
      </c>
      <c r="AH34">
        <f t="shared" ref="AH34:AH59" si="20">IF(ISERROR(VLOOKUP($C34,$A$75:$C$122,3,FALSE)=4),0,IF(VLOOKUP($C34,$A$75:$C$122,3,FALSE)=4,1,0))+IF(ISERROR(VLOOKUP($C34,$D$75:$F$122,3,FALSE)=4),0,IF(VLOOKUP($C34,$D$75:$F$122,3,FALSE)=4,1,0))+IF(ISERROR(VLOOKUP($C34,$G$75:$I$122,3,FALSE)=4),0,IF(VLOOKUP($C34,$G$75:$I$122,3,FALSE)=4,1,0))+IF(ISERROR(VLOOKUP($C34,$J$75:$L$122,3,FALSE)=4),0,IF(VLOOKUP($C34,$J$75:$L$122,3,FALSE)=4,1,0))+IF(ISERROR(VLOOKUP($C34,$M$75:$O$122,3,FALSE)=4),0,IF(VLOOKUP($C34,$M$75:$O$122,3,FALSE)=4,1,0))+IF(ISERROR(VLOOKUP($C34,$P$75:$R$122,3,FALSE)=4),0,IF(VLOOKUP($C34,$P$75:$R$122,3,FALSE)=4,1,0))+IF(ISERROR(VLOOKUP($C34,$S$75:$U$122,3,FALSE)=4),0,IF(VLOOKUP($C34,$S$75:$U$122,3,FALSE)=4,1,0))+IF(ISERROR(VLOOKUP($C34,$V$75:$X$122,3,FALSE)=4),0,IF(VLOOKUP($C34,$V$75:$X$122,3,FALSE)=4,1,0))+IF(ISERROR(VLOOKUP($C34,$Y$75:$AA$122,3,FALSE)=4),0,IF(VLOOKUP($C34,$Y$75:$AA$122,3,FALSE)=4,1,0))+IF(ISERROR(VLOOKUP($C34,$AB$75:$AD$122,3,FALSE)=4),0,IF(VLOOKUP($C34,$AB$75:$AD$122,3,FALSE)=4,1,0))+IF(ISERROR(VLOOKUP($C34,$AE$75:$AG$122,3,FALSE)=4),0,IF(VLOOKUP($C34,$AE$75:$AG$122,3,FALSE)=4,1,0))+IF(ISERROR(VLOOKUP($C34,$AH$75:$AJ$122,3,FALSE)=4),0,IF(VLOOKUP($C34,$AH$75:$AJ$122,3,FALSE)=4,1,0))+IF(ISERROR(VLOOKUP($C34,$AK$75:$AM$122,3,FALSE)=4),0,IF(VLOOKUP($C34,$AK$75:$AM$122,3,FALSE)=4,1,0))+IF(ISERROR(VLOOKUP($C34,$AN$75:$AP$122,3,FALSE)=4),0,IF(VLOOKUP($C34,$AN$75:$AP$122,3,FALSE)=4,1,0))+IF(ISERROR(VLOOKUP($C34,$AQ$75:$AS$122,3,FALSE)=4),0,IF(VLOOKUP($C34,$AQ$75:$AS$122,3,FALSE)=4,1,0))+IF(ISERROR(VLOOKUP($C34,$AT$75:$AV$122,3,FALSE)=4),0,IF(VLOOKUP($C34,$AT$75:$AV$122,3,FALSE)=4,1,0))+IF(ISERROR(VLOOKUP($C34,$AW$75:$AY$122,3,FALSE)=4),0,IF(VLOOKUP($C34,$AW$75:$AY$122,3,FALSE)=4,1,0))+IF(ISERROR(VLOOKUP($C34,$AZ$75:$BB$122,3,FALSE)=4),0,IF(VLOOKUP($C34,$AZ$75:$BB$122,3,FALSE)=4,1,0))+IF(ISERROR(VLOOKUP($C34,$BC$75:$BE$122,3,FALSE)=4),0,IF(VLOOKUP($C34,$BC$75:$BE$122,3,FALSE)=4,1,0))+IF(ISERROR(VLOOKUP($C34,$BF$75:$BH$122,3,FALSE)=4),0,IF(VLOOKUP($C34,$BF$75:$BH$122,3,FALSE)=4,1,0))+IF(ISERROR(VLOOKUP($C34,$BI$75:$BK$122,3,FALSE)=4),0,IF(VLOOKUP($C34,$BI$75:$BK$122,3,FALSE)=4,1,0))</f>
        <v>17</v>
      </c>
      <c r="AI34">
        <f t="shared" si="10"/>
        <v>17</v>
      </c>
      <c r="AJ34" t="str">
        <f t="shared" si="11"/>
        <v/>
      </c>
      <c r="AK34" s="1" t="s">
        <v>91</v>
      </c>
      <c r="AL34" s="43">
        <f t="shared" si="12"/>
        <v>0</v>
      </c>
      <c r="AM34" s="43">
        <f t="shared" si="13"/>
        <v>17</v>
      </c>
      <c r="AN34" s="43">
        <f t="shared" si="14"/>
        <v>0</v>
      </c>
      <c r="AO34" s="43">
        <f t="shared" si="15"/>
        <v>0</v>
      </c>
    </row>
    <row r="35" spans="1:41" x14ac:dyDescent="0.25">
      <c r="A35" s="1" t="s">
        <v>92</v>
      </c>
      <c r="B35" s="1" t="s">
        <v>93</v>
      </c>
      <c r="C35" s="1" t="str">
        <f t="shared" si="0"/>
        <v>Mark Masotti</v>
      </c>
      <c r="D35" s="7">
        <v>3</v>
      </c>
      <c r="E35" s="7">
        <v>4</v>
      </c>
      <c r="F35" s="7">
        <v>-1</v>
      </c>
      <c r="G35" s="7">
        <v>0</v>
      </c>
      <c r="H35" s="7">
        <v>16</v>
      </c>
      <c r="I35" s="7">
        <v>-2</v>
      </c>
      <c r="J35" s="7">
        <v>2</v>
      </c>
      <c r="K35" s="7">
        <v>-2</v>
      </c>
      <c r="L35" s="7">
        <v>11</v>
      </c>
      <c r="M35" s="7">
        <v>8</v>
      </c>
      <c r="N35" s="7">
        <v>0</v>
      </c>
      <c r="O35" s="7">
        <v>2</v>
      </c>
      <c r="P35" s="7" t="s">
        <v>9</v>
      </c>
      <c r="Q35" s="7">
        <v>13</v>
      </c>
      <c r="R35" s="7">
        <v>2</v>
      </c>
      <c r="S35" s="7">
        <v>-10</v>
      </c>
      <c r="T35" s="7">
        <v>10</v>
      </c>
      <c r="U35" s="7" t="s">
        <v>9</v>
      </c>
      <c r="V35" s="7" t="s">
        <v>9</v>
      </c>
      <c r="W35" s="7" t="s">
        <v>9</v>
      </c>
      <c r="X35" s="7" t="s">
        <v>9</v>
      </c>
      <c r="Y35" s="7">
        <f t="shared" si="5"/>
        <v>56</v>
      </c>
      <c r="Z35" s="7">
        <f t="shared" si="6"/>
        <v>16</v>
      </c>
      <c r="AA35" s="8">
        <f t="shared" si="7"/>
        <v>10</v>
      </c>
      <c r="AB35" s="8">
        <f t="shared" si="8"/>
        <v>2</v>
      </c>
      <c r="AC35" s="8">
        <f t="shared" si="9"/>
        <v>4</v>
      </c>
      <c r="AE35">
        <f t="shared" si="17"/>
        <v>0</v>
      </c>
      <c r="AF35">
        <f t="shared" si="18"/>
        <v>0</v>
      </c>
      <c r="AG35">
        <f t="shared" si="19"/>
        <v>5</v>
      </c>
      <c r="AH35">
        <f t="shared" si="20"/>
        <v>11</v>
      </c>
      <c r="AI35">
        <f t="shared" si="10"/>
        <v>16</v>
      </c>
      <c r="AJ35" t="str">
        <f t="shared" si="11"/>
        <v/>
      </c>
      <c r="AK35" s="1" t="s">
        <v>94</v>
      </c>
      <c r="AL35" s="43">
        <f t="shared" si="12"/>
        <v>0</v>
      </c>
      <c r="AM35" s="43">
        <f t="shared" si="13"/>
        <v>16</v>
      </c>
      <c r="AN35" s="43">
        <f t="shared" si="14"/>
        <v>0</v>
      </c>
      <c r="AO35" s="43">
        <f t="shared" si="15"/>
        <v>0</v>
      </c>
    </row>
    <row r="36" spans="1:41" x14ac:dyDescent="0.25">
      <c r="A36" s="1" t="s">
        <v>95</v>
      </c>
      <c r="B36" s="1" t="s">
        <v>96</v>
      </c>
      <c r="C36" s="1" t="str">
        <f t="shared" si="0"/>
        <v>Mike McDonagh</v>
      </c>
      <c r="D36" s="7">
        <v>-7</v>
      </c>
      <c r="E36" s="7">
        <v>-1</v>
      </c>
      <c r="F36" s="7">
        <v>-16</v>
      </c>
      <c r="G36" s="7">
        <v>-15</v>
      </c>
      <c r="H36" s="7">
        <v>7</v>
      </c>
      <c r="I36" s="7">
        <v>8</v>
      </c>
      <c r="J36" s="7">
        <v>-15</v>
      </c>
      <c r="K36" s="7">
        <v>-4</v>
      </c>
      <c r="L36" s="7">
        <v>-6</v>
      </c>
      <c r="M36" s="7" t="s">
        <v>9</v>
      </c>
      <c r="N36" s="7">
        <v>-3</v>
      </c>
      <c r="O36" s="7">
        <v>3</v>
      </c>
      <c r="P36" s="7">
        <v>1</v>
      </c>
      <c r="Q36" s="7">
        <v>-10</v>
      </c>
      <c r="R36" s="7">
        <v>-3</v>
      </c>
      <c r="S36" s="7">
        <v>-1</v>
      </c>
      <c r="T36" s="7">
        <v>-4</v>
      </c>
      <c r="U36" s="7">
        <v>-2</v>
      </c>
      <c r="V36" s="7" t="s">
        <v>9</v>
      </c>
      <c r="W36" s="7" t="s">
        <v>9</v>
      </c>
      <c r="X36" s="7" t="s">
        <v>9</v>
      </c>
      <c r="Y36" s="7">
        <f t="shared" si="5"/>
        <v>-68</v>
      </c>
      <c r="Z36" s="7">
        <f t="shared" si="6"/>
        <v>17</v>
      </c>
      <c r="AA36" s="8">
        <f t="shared" si="7"/>
        <v>4</v>
      </c>
      <c r="AB36" s="8">
        <f t="shared" si="8"/>
        <v>0</v>
      </c>
      <c r="AC36" s="8">
        <f t="shared" si="9"/>
        <v>13</v>
      </c>
      <c r="AE36">
        <f t="shared" si="17"/>
        <v>0</v>
      </c>
      <c r="AF36">
        <f t="shared" si="18"/>
        <v>1</v>
      </c>
      <c r="AG36">
        <f t="shared" si="19"/>
        <v>12</v>
      </c>
      <c r="AH36">
        <f t="shared" si="20"/>
        <v>4</v>
      </c>
      <c r="AI36">
        <f t="shared" si="10"/>
        <v>17</v>
      </c>
      <c r="AJ36" t="str">
        <f t="shared" si="11"/>
        <v/>
      </c>
      <c r="AK36" s="1" t="s">
        <v>97</v>
      </c>
      <c r="AL36" s="43">
        <f t="shared" si="12"/>
        <v>0</v>
      </c>
      <c r="AM36" s="43">
        <f t="shared" si="13"/>
        <v>0</v>
      </c>
      <c r="AN36" s="43">
        <f t="shared" si="14"/>
        <v>17</v>
      </c>
      <c r="AO36" s="43">
        <f t="shared" si="15"/>
        <v>0</v>
      </c>
    </row>
    <row r="37" spans="1:41" x14ac:dyDescent="0.25">
      <c r="A37" s="1" t="s">
        <v>98</v>
      </c>
      <c r="B37" s="1" t="s">
        <v>99</v>
      </c>
      <c r="C37" s="1" t="str">
        <f t="shared" si="0"/>
        <v>Phil McDonald</v>
      </c>
      <c r="D37" s="7">
        <v>3</v>
      </c>
      <c r="E37" s="7">
        <v>4</v>
      </c>
      <c r="F37" s="7">
        <v>-1</v>
      </c>
      <c r="G37" s="7">
        <v>-17</v>
      </c>
      <c r="H37" s="7">
        <v>23</v>
      </c>
      <c r="I37" s="7">
        <v>4</v>
      </c>
      <c r="J37" s="7">
        <v>-11</v>
      </c>
      <c r="K37" s="7">
        <v>18</v>
      </c>
      <c r="L37" s="7">
        <v>7</v>
      </c>
      <c r="M37" s="7">
        <v>26</v>
      </c>
      <c r="N37" s="7">
        <v>11</v>
      </c>
      <c r="O37" s="7" t="s">
        <v>9</v>
      </c>
      <c r="P37" s="7">
        <v>10</v>
      </c>
      <c r="Q37" s="7">
        <v>9</v>
      </c>
      <c r="R37" s="7">
        <v>15</v>
      </c>
      <c r="S37" s="7" t="s">
        <v>9</v>
      </c>
      <c r="T37" s="7">
        <v>0</v>
      </c>
      <c r="U37" s="7">
        <v>12</v>
      </c>
      <c r="V37" s="7" t="s">
        <v>9</v>
      </c>
      <c r="W37" s="7" t="s">
        <v>9</v>
      </c>
      <c r="X37" s="7" t="s">
        <v>9</v>
      </c>
      <c r="Y37" s="7">
        <f t="shared" si="5"/>
        <v>113</v>
      </c>
      <c r="Z37" s="7">
        <f t="shared" si="6"/>
        <v>16</v>
      </c>
      <c r="AA37" s="8">
        <f t="shared" si="7"/>
        <v>12</v>
      </c>
      <c r="AB37" s="8">
        <f t="shared" si="8"/>
        <v>1</v>
      </c>
      <c r="AC37" s="8">
        <f t="shared" si="9"/>
        <v>3</v>
      </c>
      <c r="AE37">
        <f t="shared" si="17"/>
        <v>0</v>
      </c>
      <c r="AF37">
        <f t="shared" si="18"/>
        <v>0</v>
      </c>
      <c r="AG37">
        <f t="shared" si="19"/>
        <v>1</v>
      </c>
      <c r="AH37">
        <f t="shared" si="20"/>
        <v>15</v>
      </c>
      <c r="AI37">
        <f t="shared" si="10"/>
        <v>16</v>
      </c>
      <c r="AJ37" t="str">
        <f t="shared" si="11"/>
        <v/>
      </c>
      <c r="AK37" s="1" t="s">
        <v>100</v>
      </c>
      <c r="AL37" s="43">
        <f t="shared" si="12"/>
        <v>0</v>
      </c>
      <c r="AM37" s="43">
        <f t="shared" si="13"/>
        <v>16</v>
      </c>
      <c r="AN37" s="43">
        <f t="shared" si="14"/>
        <v>0</v>
      </c>
      <c r="AO37" s="43">
        <f t="shared" si="15"/>
        <v>0</v>
      </c>
    </row>
    <row r="38" spans="1:41" x14ac:dyDescent="0.25">
      <c r="A38" s="1" t="s">
        <v>101</v>
      </c>
      <c r="B38" s="1" t="s">
        <v>99</v>
      </c>
      <c r="C38" s="1" t="str">
        <f t="shared" si="0"/>
        <v>Steven McDonald</v>
      </c>
      <c r="D38" s="7">
        <v>-8</v>
      </c>
      <c r="E38" s="7">
        <v>-5</v>
      </c>
      <c r="F38" s="7">
        <v>5</v>
      </c>
      <c r="G38" s="7">
        <v>-4</v>
      </c>
      <c r="H38" s="7">
        <v>3</v>
      </c>
      <c r="I38" s="7">
        <v>4</v>
      </c>
      <c r="J38" s="7">
        <v>3</v>
      </c>
      <c r="K38" s="7">
        <v>18</v>
      </c>
      <c r="L38" s="7">
        <v>11</v>
      </c>
      <c r="M38" s="7">
        <v>-6</v>
      </c>
      <c r="N38" s="7">
        <v>14</v>
      </c>
      <c r="O38" s="7">
        <v>9</v>
      </c>
      <c r="P38" s="7">
        <v>-7</v>
      </c>
      <c r="Q38" s="7">
        <v>0</v>
      </c>
      <c r="R38" s="7">
        <v>-8</v>
      </c>
      <c r="S38" s="7">
        <v>16</v>
      </c>
      <c r="T38" s="7">
        <v>10</v>
      </c>
      <c r="U38" s="7">
        <v>1</v>
      </c>
      <c r="V38" s="7">
        <v>-16</v>
      </c>
      <c r="W38" s="7">
        <v>6</v>
      </c>
      <c r="X38" s="7">
        <v>5</v>
      </c>
      <c r="Y38" s="7">
        <f t="shared" si="5"/>
        <v>51</v>
      </c>
      <c r="Z38" s="7">
        <f t="shared" si="6"/>
        <v>21</v>
      </c>
      <c r="AA38" s="8">
        <f t="shared" si="7"/>
        <v>13</v>
      </c>
      <c r="AB38" s="8">
        <f t="shared" si="8"/>
        <v>1</v>
      </c>
      <c r="AC38" s="8">
        <f t="shared" si="9"/>
        <v>7</v>
      </c>
      <c r="AE38">
        <f t="shared" si="17"/>
        <v>13</v>
      </c>
      <c r="AF38">
        <f t="shared" si="18"/>
        <v>6</v>
      </c>
      <c r="AG38">
        <f t="shared" si="19"/>
        <v>2</v>
      </c>
      <c r="AH38">
        <f t="shared" si="20"/>
        <v>0</v>
      </c>
      <c r="AI38">
        <f t="shared" si="10"/>
        <v>21</v>
      </c>
      <c r="AJ38" t="str">
        <f t="shared" si="11"/>
        <v/>
      </c>
      <c r="AK38" s="1" t="s">
        <v>236</v>
      </c>
      <c r="AL38" s="43">
        <f t="shared" si="12"/>
        <v>19</v>
      </c>
      <c r="AM38" s="43">
        <f t="shared" si="13"/>
        <v>2</v>
      </c>
      <c r="AN38" s="43">
        <f t="shared" si="14"/>
        <v>0</v>
      </c>
      <c r="AO38" s="43">
        <f t="shared" si="15"/>
        <v>0</v>
      </c>
    </row>
    <row r="39" spans="1:41" x14ac:dyDescent="0.25">
      <c r="A39" s="1" t="s">
        <v>50</v>
      </c>
      <c r="B39" s="1" t="s">
        <v>102</v>
      </c>
      <c r="C39" s="1" t="str">
        <f t="shared" si="0"/>
        <v>Andrew McGorman</v>
      </c>
      <c r="D39" s="7">
        <v>-8</v>
      </c>
      <c r="E39" s="7">
        <v>-5</v>
      </c>
      <c r="F39" s="7">
        <v>17</v>
      </c>
      <c r="G39" s="7">
        <v>11</v>
      </c>
      <c r="H39" s="7">
        <v>16</v>
      </c>
      <c r="I39" s="7">
        <v>-2</v>
      </c>
      <c r="J39" s="7">
        <v>3</v>
      </c>
      <c r="K39" s="7">
        <v>3</v>
      </c>
      <c r="L39" s="7">
        <v>11</v>
      </c>
      <c r="M39" s="7">
        <v>-6</v>
      </c>
      <c r="N39" s="7">
        <v>14</v>
      </c>
      <c r="O39" s="7">
        <v>9</v>
      </c>
      <c r="P39" s="7">
        <v>-7</v>
      </c>
      <c r="Q39" s="7">
        <v>0</v>
      </c>
      <c r="R39" s="7">
        <v>-8</v>
      </c>
      <c r="S39" s="7">
        <v>16</v>
      </c>
      <c r="T39" s="7">
        <v>10</v>
      </c>
      <c r="U39" s="7">
        <v>1</v>
      </c>
      <c r="V39" s="7">
        <v>-16</v>
      </c>
      <c r="W39" s="7">
        <v>6</v>
      </c>
      <c r="X39" s="7">
        <v>5</v>
      </c>
      <c r="Y39" s="7">
        <f t="shared" si="5"/>
        <v>70</v>
      </c>
      <c r="Z39" s="7">
        <f t="shared" si="6"/>
        <v>21</v>
      </c>
      <c r="AA39" s="8">
        <f t="shared" si="7"/>
        <v>13</v>
      </c>
      <c r="AB39" s="8">
        <f t="shared" si="8"/>
        <v>1</v>
      </c>
      <c r="AC39" s="8">
        <f t="shared" si="9"/>
        <v>7</v>
      </c>
      <c r="AE39">
        <f t="shared" si="17"/>
        <v>0</v>
      </c>
      <c r="AF39">
        <f t="shared" si="18"/>
        <v>9</v>
      </c>
      <c r="AG39">
        <f t="shared" si="19"/>
        <v>8</v>
      </c>
      <c r="AH39">
        <f t="shared" si="20"/>
        <v>4</v>
      </c>
      <c r="AI39">
        <f t="shared" si="10"/>
        <v>21</v>
      </c>
      <c r="AJ39" t="str">
        <f t="shared" si="11"/>
        <v/>
      </c>
      <c r="AK39" s="1" t="s">
        <v>103</v>
      </c>
      <c r="AL39" s="43">
        <f t="shared" si="12"/>
        <v>16</v>
      </c>
      <c r="AM39" s="43">
        <f t="shared" si="13"/>
        <v>5</v>
      </c>
      <c r="AN39" s="43">
        <f t="shared" si="14"/>
        <v>0</v>
      </c>
      <c r="AO39" s="43">
        <f t="shared" si="15"/>
        <v>0</v>
      </c>
    </row>
    <row r="40" spans="1:41" x14ac:dyDescent="0.25">
      <c r="A40" s="1" t="s">
        <v>104</v>
      </c>
      <c r="B40" s="1" t="s">
        <v>105</v>
      </c>
      <c r="C40" s="1" t="str">
        <f t="shared" si="0"/>
        <v>Ian McLaughlin</v>
      </c>
      <c r="D40" s="7">
        <v>1</v>
      </c>
      <c r="E40" s="7">
        <v>-5</v>
      </c>
      <c r="F40" s="7">
        <v>-3</v>
      </c>
      <c r="G40" s="7" t="s">
        <v>9</v>
      </c>
      <c r="H40" s="7" t="s">
        <v>9</v>
      </c>
      <c r="I40" s="7">
        <v>-3</v>
      </c>
      <c r="J40" s="7">
        <v>-7</v>
      </c>
      <c r="K40" s="7">
        <v>-1</v>
      </c>
      <c r="L40" s="7">
        <v>0</v>
      </c>
      <c r="M40" s="7">
        <v>-13</v>
      </c>
      <c r="N40" s="7">
        <v>-28</v>
      </c>
      <c r="O40" s="7">
        <v>8</v>
      </c>
      <c r="P40" s="7">
        <v>-2</v>
      </c>
      <c r="Q40" s="7">
        <v>-2</v>
      </c>
      <c r="R40" s="7">
        <v>0</v>
      </c>
      <c r="S40" s="7" t="s">
        <v>9</v>
      </c>
      <c r="T40" s="7">
        <v>-19</v>
      </c>
      <c r="U40" s="7" t="s">
        <v>9</v>
      </c>
      <c r="V40" s="7" t="s">
        <v>9</v>
      </c>
      <c r="W40" s="7" t="s">
        <v>9</v>
      </c>
      <c r="X40" s="7" t="s">
        <v>9</v>
      </c>
      <c r="Y40" s="7">
        <f t="shared" si="5"/>
        <v>-74</v>
      </c>
      <c r="Z40" s="7">
        <f t="shared" si="6"/>
        <v>14</v>
      </c>
      <c r="AA40" s="8">
        <f t="shared" si="7"/>
        <v>2</v>
      </c>
      <c r="AB40" s="8">
        <f t="shared" si="8"/>
        <v>2</v>
      </c>
      <c r="AC40" s="8">
        <f t="shared" si="9"/>
        <v>10</v>
      </c>
      <c r="AE40">
        <f t="shared" si="17"/>
        <v>0</v>
      </c>
      <c r="AF40">
        <f t="shared" si="18"/>
        <v>0</v>
      </c>
      <c r="AG40">
        <f t="shared" si="19"/>
        <v>3</v>
      </c>
      <c r="AH40">
        <f t="shared" si="20"/>
        <v>11</v>
      </c>
      <c r="AI40">
        <f t="shared" si="10"/>
        <v>14</v>
      </c>
      <c r="AJ40" t="str">
        <f t="shared" si="11"/>
        <v/>
      </c>
      <c r="AK40" s="1" t="s">
        <v>106</v>
      </c>
      <c r="AL40" s="43">
        <f t="shared" si="12"/>
        <v>0</v>
      </c>
      <c r="AM40" s="43">
        <f t="shared" si="13"/>
        <v>0</v>
      </c>
      <c r="AN40" s="43">
        <f t="shared" si="14"/>
        <v>14</v>
      </c>
      <c r="AO40" s="43">
        <f t="shared" si="15"/>
        <v>0</v>
      </c>
    </row>
    <row r="41" spans="1:41" x14ac:dyDescent="0.25">
      <c r="A41" s="1" t="s">
        <v>107</v>
      </c>
      <c r="B41" s="1" t="s">
        <v>108</v>
      </c>
      <c r="C41" s="1" t="str">
        <f t="shared" si="0"/>
        <v>Rogan Mexted</v>
      </c>
      <c r="D41" s="7">
        <v>-5</v>
      </c>
      <c r="E41" s="7" t="s">
        <v>9</v>
      </c>
      <c r="F41" s="7" t="s">
        <v>9</v>
      </c>
      <c r="G41" s="7" t="s">
        <v>9</v>
      </c>
      <c r="H41" s="7">
        <v>-4</v>
      </c>
      <c r="I41" s="7">
        <v>2</v>
      </c>
      <c r="J41" s="7" t="s">
        <v>9</v>
      </c>
      <c r="K41" s="7">
        <v>-1</v>
      </c>
      <c r="L41" s="7" t="s">
        <v>9</v>
      </c>
      <c r="M41" s="7" t="s">
        <v>9</v>
      </c>
      <c r="N41" s="7" t="s">
        <v>9</v>
      </c>
      <c r="O41" s="7">
        <v>3</v>
      </c>
      <c r="P41" s="7">
        <v>1</v>
      </c>
      <c r="Q41" s="7">
        <v>-2</v>
      </c>
      <c r="R41" s="7" t="s">
        <v>9</v>
      </c>
      <c r="S41" s="7" t="s">
        <v>9</v>
      </c>
      <c r="T41" s="7" t="s">
        <v>9</v>
      </c>
      <c r="U41" s="7" t="s">
        <v>9</v>
      </c>
      <c r="V41" s="7" t="s">
        <v>9</v>
      </c>
      <c r="W41" s="7" t="s">
        <v>9</v>
      </c>
      <c r="X41" s="7" t="s">
        <v>9</v>
      </c>
      <c r="Y41" s="7">
        <f t="shared" si="5"/>
        <v>-6</v>
      </c>
      <c r="Z41" s="7">
        <f t="shared" si="6"/>
        <v>7</v>
      </c>
      <c r="AA41" s="8">
        <f t="shared" si="7"/>
        <v>3</v>
      </c>
      <c r="AB41" s="8">
        <f t="shared" si="8"/>
        <v>0</v>
      </c>
      <c r="AC41" s="8">
        <f t="shared" si="9"/>
        <v>4</v>
      </c>
      <c r="AE41">
        <f t="shared" si="17"/>
        <v>2</v>
      </c>
      <c r="AF41">
        <f t="shared" si="18"/>
        <v>5</v>
      </c>
      <c r="AG41">
        <f t="shared" si="19"/>
        <v>0</v>
      </c>
      <c r="AH41">
        <f t="shared" si="20"/>
        <v>0</v>
      </c>
      <c r="AI41">
        <f t="shared" si="10"/>
        <v>7</v>
      </c>
      <c r="AJ41" t="str">
        <f t="shared" si="11"/>
        <v/>
      </c>
      <c r="AK41" s="1" t="s">
        <v>109</v>
      </c>
      <c r="AL41" s="43">
        <f t="shared" si="12"/>
        <v>0</v>
      </c>
      <c r="AM41" s="43">
        <f t="shared" si="13"/>
        <v>0</v>
      </c>
      <c r="AN41" s="43">
        <f t="shared" si="14"/>
        <v>7</v>
      </c>
      <c r="AO41" s="43">
        <f t="shared" si="15"/>
        <v>0</v>
      </c>
    </row>
    <row r="42" spans="1:41" x14ac:dyDescent="0.25">
      <c r="A42" s="1" t="s">
        <v>110</v>
      </c>
      <c r="B42" s="1" t="s">
        <v>111</v>
      </c>
      <c r="C42" s="1" t="str">
        <f t="shared" si="0"/>
        <v>Katrina Miller</v>
      </c>
      <c r="D42" s="7">
        <v>-4</v>
      </c>
      <c r="E42" s="7">
        <v>8</v>
      </c>
      <c r="F42" s="7">
        <v>8</v>
      </c>
      <c r="G42" s="7" t="s">
        <v>9</v>
      </c>
      <c r="H42" s="7">
        <v>-12</v>
      </c>
      <c r="I42" s="7">
        <v>3</v>
      </c>
      <c r="J42" s="7" t="s">
        <v>9</v>
      </c>
      <c r="K42" s="7">
        <v>17</v>
      </c>
      <c r="L42" s="7">
        <v>10</v>
      </c>
      <c r="M42" s="7">
        <v>0</v>
      </c>
      <c r="N42" s="7">
        <v>-13</v>
      </c>
      <c r="O42" s="7">
        <v>5</v>
      </c>
      <c r="P42" s="7">
        <v>9</v>
      </c>
      <c r="Q42" s="7">
        <v>-1</v>
      </c>
      <c r="R42" s="7">
        <v>-7</v>
      </c>
      <c r="S42" s="7">
        <v>-1</v>
      </c>
      <c r="T42" s="7">
        <v>1</v>
      </c>
      <c r="U42" s="7">
        <v>5</v>
      </c>
      <c r="V42" s="7">
        <v>1</v>
      </c>
      <c r="W42" s="7">
        <v>9</v>
      </c>
      <c r="X42" s="7">
        <v>-2</v>
      </c>
      <c r="Y42" s="7">
        <f t="shared" si="5"/>
        <v>36</v>
      </c>
      <c r="Z42" s="7">
        <f t="shared" si="6"/>
        <v>19</v>
      </c>
      <c r="AA42" s="8">
        <f t="shared" si="7"/>
        <v>11</v>
      </c>
      <c r="AB42" s="8">
        <f t="shared" si="8"/>
        <v>1</v>
      </c>
      <c r="AC42" s="8">
        <f t="shared" si="9"/>
        <v>7</v>
      </c>
      <c r="AE42">
        <f t="shared" si="17"/>
        <v>15</v>
      </c>
      <c r="AF42">
        <f t="shared" si="18"/>
        <v>4</v>
      </c>
      <c r="AG42">
        <f t="shared" si="19"/>
        <v>0</v>
      </c>
      <c r="AH42">
        <f t="shared" si="20"/>
        <v>0</v>
      </c>
      <c r="AI42">
        <f t="shared" si="10"/>
        <v>19</v>
      </c>
      <c r="AJ42" t="str">
        <f t="shared" si="11"/>
        <v/>
      </c>
      <c r="AK42" s="1" t="s">
        <v>112</v>
      </c>
      <c r="AL42" s="43">
        <f t="shared" si="12"/>
        <v>19</v>
      </c>
      <c r="AM42" s="43">
        <f t="shared" si="13"/>
        <v>0</v>
      </c>
      <c r="AN42" s="43">
        <f t="shared" si="14"/>
        <v>0</v>
      </c>
      <c r="AO42" s="43">
        <f t="shared" si="15"/>
        <v>0</v>
      </c>
    </row>
    <row r="43" spans="1:41" x14ac:dyDescent="0.25">
      <c r="A43" s="1" t="s">
        <v>113</v>
      </c>
      <c r="B43" s="1" t="s">
        <v>114</v>
      </c>
      <c r="C43" s="1" t="str">
        <f t="shared" si="0"/>
        <v>Mick Moffatt</v>
      </c>
      <c r="D43" s="7">
        <v>23</v>
      </c>
      <c r="E43" s="7">
        <v>4</v>
      </c>
      <c r="F43" s="7">
        <v>-1</v>
      </c>
      <c r="G43" s="7">
        <v>-17</v>
      </c>
      <c r="H43" s="7">
        <v>23</v>
      </c>
      <c r="I43" s="7">
        <v>4</v>
      </c>
      <c r="J43" s="7">
        <v>-11</v>
      </c>
      <c r="K43" s="7">
        <v>18</v>
      </c>
      <c r="L43" s="7">
        <v>7</v>
      </c>
      <c r="M43" s="7">
        <v>26</v>
      </c>
      <c r="N43" s="7">
        <v>11</v>
      </c>
      <c r="O43" s="7">
        <v>1</v>
      </c>
      <c r="P43" s="7">
        <v>10</v>
      </c>
      <c r="Q43" s="7">
        <v>9</v>
      </c>
      <c r="R43" s="7">
        <v>15</v>
      </c>
      <c r="S43" s="7" t="s">
        <v>9</v>
      </c>
      <c r="T43" s="7">
        <v>0</v>
      </c>
      <c r="U43" s="7">
        <v>12</v>
      </c>
      <c r="V43" s="7" t="s">
        <v>9</v>
      </c>
      <c r="W43" s="7" t="s">
        <v>9</v>
      </c>
      <c r="X43" s="7" t="s">
        <v>9</v>
      </c>
      <c r="Y43" s="7">
        <f t="shared" si="5"/>
        <v>134</v>
      </c>
      <c r="Z43" s="7">
        <f t="shared" si="6"/>
        <v>17</v>
      </c>
      <c r="AA43" s="8">
        <f t="shared" si="7"/>
        <v>13</v>
      </c>
      <c r="AB43" s="8">
        <f t="shared" si="8"/>
        <v>1</v>
      </c>
      <c r="AC43" s="8">
        <f t="shared" si="9"/>
        <v>3</v>
      </c>
      <c r="AE43">
        <f t="shared" si="17"/>
        <v>0</v>
      </c>
      <c r="AF43">
        <f t="shared" si="18"/>
        <v>17</v>
      </c>
      <c r="AG43">
        <f t="shared" si="19"/>
        <v>0</v>
      </c>
      <c r="AH43">
        <f t="shared" si="20"/>
        <v>0</v>
      </c>
      <c r="AI43">
        <f t="shared" si="10"/>
        <v>17</v>
      </c>
      <c r="AJ43" t="str">
        <f t="shared" si="11"/>
        <v/>
      </c>
      <c r="AK43" s="1" t="s">
        <v>115</v>
      </c>
      <c r="AL43" s="43">
        <f t="shared" si="12"/>
        <v>0</v>
      </c>
      <c r="AM43" s="43">
        <f t="shared" si="13"/>
        <v>17</v>
      </c>
      <c r="AN43" s="43">
        <f t="shared" si="14"/>
        <v>0</v>
      </c>
      <c r="AO43" s="43">
        <f t="shared" si="15"/>
        <v>0</v>
      </c>
    </row>
    <row r="44" spans="1:41" x14ac:dyDescent="0.25">
      <c r="A44" s="1" t="s">
        <v>116</v>
      </c>
      <c r="B44" s="1" t="s">
        <v>117</v>
      </c>
      <c r="C44" s="1" t="str">
        <f t="shared" si="0"/>
        <v>Sean Morrison</v>
      </c>
      <c r="D44" s="7">
        <v>-4</v>
      </c>
      <c r="E44" s="7">
        <v>-19</v>
      </c>
      <c r="F44" s="7">
        <v>0</v>
      </c>
      <c r="G44" s="7">
        <v>0</v>
      </c>
      <c r="H44" s="7">
        <v>23</v>
      </c>
      <c r="I44" s="7">
        <v>4</v>
      </c>
      <c r="J44" s="7">
        <v>-11</v>
      </c>
      <c r="K44" s="7">
        <v>18</v>
      </c>
      <c r="L44" s="7">
        <v>7</v>
      </c>
      <c r="M44" s="7">
        <v>26</v>
      </c>
      <c r="N44" s="7">
        <v>11</v>
      </c>
      <c r="O44" s="7">
        <v>1</v>
      </c>
      <c r="P44" s="7">
        <v>10</v>
      </c>
      <c r="Q44" s="7">
        <v>9</v>
      </c>
      <c r="R44" s="7">
        <v>15</v>
      </c>
      <c r="S44" s="7">
        <v>18</v>
      </c>
      <c r="T44" s="7">
        <v>0</v>
      </c>
      <c r="U44" s="7">
        <v>12</v>
      </c>
      <c r="V44" s="7" t="s">
        <v>9</v>
      </c>
      <c r="W44" s="7" t="s">
        <v>9</v>
      </c>
      <c r="X44" s="7" t="s">
        <v>9</v>
      </c>
      <c r="Y44" s="7">
        <f t="shared" si="5"/>
        <v>120</v>
      </c>
      <c r="Z44" s="7">
        <f t="shared" si="6"/>
        <v>18</v>
      </c>
      <c r="AA44" s="8">
        <f t="shared" si="7"/>
        <v>12</v>
      </c>
      <c r="AB44" s="8">
        <f t="shared" si="8"/>
        <v>3</v>
      </c>
      <c r="AC44" s="8">
        <f t="shared" si="9"/>
        <v>3</v>
      </c>
      <c r="AE44">
        <f t="shared" si="17"/>
        <v>17</v>
      </c>
      <c r="AF44">
        <f t="shared" si="18"/>
        <v>0</v>
      </c>
      <c r="AG44">
        <f t="shared" si="19"/>
        <v>1</v>
      </c>
      <c r="AH44">
        <f t="shared" si="20"/>
        <v>0</v>
      </c>
      <c r="AI44">
        <f t="shared" si="10"/>
        <v>18</v>
      </c>
      <c r="AJ44" t="str">
        <f t="shared" si="11"/>
        <v/>
      </c>
      <c r="AK44" s="1" t="s">
        <v>118</v>
      </c>
      <c r="AL44" s="43">
        <f t="shared" si="12"/>
        <v>0</v>
      </c>
      <c r="AM44" s="43">
        <f t="shared" si="13"/>
        <v>17</v>
      </c>
      <c r="AN44" s="43">
        <f t="shared" si="14"/>
        <v>1</v>
      </c>
      <c r="AO44" s="43">
        <f t="shared" si="15"/>
        <v>0</v>
      </c>
    </row>
    <row r="45" spans="1:41" x14ac:dyDescent="0.25">
      <c r="A45" s="1" t="s">
        <v>119</v>
      </c>
      <c r="B45" s="1" t="s">
        <v>120</v>
      </c>
      <c r="C45" s="1" t="str">
        <f t="shared" si="0"/>
        <v>Dale Robertson</v>
      </c>
      <c r="D45" s="7">
        <v>-8</v>
      </c>
      <c r="E45" s="7">
        <v>-10</v>
      </c>
      <c r="F45" s="7">
        <v>-2</v>
      </c>
      <c r="G45" s="7">
        <v>32</v>
      </c>
      <c r="H45" s="7">
        <v>-15</v>
      </c>
      <c r="I45" s="7">
        <v>3</v>
      </c>
      <c r="J45" s="7" t="s">
        <v>9</v>
      </c>
      <c r="K45" s="7">
        <v>17</v>
      </c>
      <c r="L45" s="7">
        <v>10</v>
      </c>
      <c r="M45" s="7">
        <v>0</v>
      </c>
      <c r="N45" s="7">
        <v>-13</v>
      </c>
      <c r="O45" s="7">
        <v>5</v>
      </c>
      <c r="P45" s="7">
        <v>9</v>
      </c>
      <c r="Q45" s="7">
        <v>-1</v>
      </c>
      <c r="R45" s="7">
        <v>-7</v>
      </c>
      <c r="S45" s="7">
        <v>-1</v>
      </c>
      <c r="T45" s="7">
        <v>1</v>
      </c>
      <c r="U45" s="7">
        <v>5</v>
      </c>
      <c r="V45" s="7">
        <v>1</v>
      </c>
      <c r="W45" s="7">
        <v>9</v>
      </c>
      <c r="X45" s="7">
        <v>-2</v>
      </c>
      <c r="Y45" s="7">
        <f t="shared" si="5"/>
        <v>33</v>
      </c>
      <c r="Z45" s="7">
        <f t="shared" si="6"/>
        <v>20</v>
      </c>
      <c r="AA45" s="8">
        <f t="shared" si="7"/>
        <v>10</v>
      </c>
      <c r="AB45" s="8">
        <f t="shared" si="8"/>
        <v>1</v>
      </c>
      <c r="AC45" s="8">
        <f t="shared" si="9"/>
        <v>9</v>
      </c>
      <c r="AE45">
        <f t="shared" si="17"/>
        <v>0</v>
      </c>
      <c r="AF45">
        <f t="shared" si="18"/>
        <v>0</v>
      </c>
      <c r="AG45">
        <f t="shared" si="19"/>
        <v>0</v>
      </c>
      <c r="AH45">
        <f t="shared" si="20"/>
        <v>20</v>
      </c>
      <c r="AI45">
        <f t="shared" si="10"/>
        <v>20</v>
      </c>
      <c r="AJ45" t="str">
        <f t="shared" si="11"/>
        <v/>
      </c>
      <c r="AK45" s="1" t="s">
        <v>121</v>
      </c>
      <c r="AL45" s="43">
        <f t="shared" si="12"/>
        <v>20</v>
      </c>
      <c r="AM45" s="43">
        <f t="shared" si="13"/>
        <v>0</v>
      </c>
      <c r="AN45" s="43">
        <f t="shared" si="14"/>
        <v>0</v>
      </c>
      <c r="AO45" s="43">
        <f t="shared" si="15"/>
        <v>0</v>
      </c>
    </row>
    <row r="46" spans="1:41" x14ac:dyDescent="0.25">
      <c r="A46" s="1" t="s">
        <v>122</v>
      </c>
      <c r="B46" s="1" t="s">
        <v>123</v>
      </c>
      <c r="C46" s="1" t="str">
        <f t="shared" si="0"/>
        <v>Peter Rose</v>
      </c>
      <c r="D46" s="7">
        <v>1</v>
      </c>
      <c r="E46" s="7">
        <v>-1</v>
      </c>
      <c r="F46" s="7">
        <v>-16</v>
      </c>
      <c r="G46" s="7">
        <v>-15</v>
      </c>
      <c r="H46" s="7">
        <v>1</v>
      </c>
      <c r="I46" s="7" t="s">
        <v>9</v>
      </c>
      <c r="J46" s="7">
        <v>-10</v>
      </c>
      <c r="K46" s="7">
        <v>-4</v>
      </c>
      <c r="L46" s="7">
        <v>-6</v>
      </c>
      <c r="M46" s="7">
        <v>6</v>
      </c>
      <c r="N46" s="7">
        <v>-3</v>
      </c>
      <c r="O46" s="7" t="s">
        <v>9</v>
      </c>
      <c r="P46" s="7">
        <v>1</v>
      </c>
      <c r="Q46" s="7" t="s">
        <v>9</v>
      </c>
      <c r="R46" s="7">
        <v>4</v>
      </c>
      <c r="S46" s="7">
        <v>-25</v>
      </c>
      <c r="T46" s="7">
        <v>-4</v>
      </c>
      <c r="U46" s="7">
        <v>-1</v>
      </c>
      <c r="V46" s="7" t="s">
        <v>9</v>
      </c>
      <c r="W46" s="7" t="s">
        <v>9</v>
      </c>
      <c r="X46" s="7" t="s">
        <v>9</v>
      </c>
      <c r="Y46" s="7">
        <f t="shared" si="5"/>
        <v>-72</v>
      </c>
      <c r="Z46" s="7">
        <f t="shared" si="6"/>
        <v>15</v>
      </c>
      <c r="AA46" s="8">
        <f t="shared" si="7"/>
        <v>5</v>
      </c>
      <c r="AB46" s="8">
        <f t="shared" si="8"/>
        <v>0</v>
      </c>
      <c r="AC46" s="8">
        <f t="shared" si="9"/>
        <v>10</v>
      </c>
      <c r="AE46">
        <f t="shared" si="17"/>
        <v>4</v>
      </c>
      <c r="AF46">
        <f t="shared" si="18"/>
        <v>11</v>
      </c>
      <c r="AG46">
        <f t="shared" si="19"/>
        <v>0</v>
      </c>
      <c r="AH46">
        <f t="shared" si="20"/>
        <v>0</v>
      </c>
      <c r="AI46">
        <f t="shared" si="10"/>
        <v>15</v>
      </c>
      <c r="AJ46" t="str">
        <f t="shared" si="11"/>
        <v/>
      </c>
      <c r="AK46" s="1" t="s">
        <v>124</v>
      </c>
      <c r="AL46" s="43">
        <f t="shared" si="12"/>
        <v>0</v>
      </c>
      <c r="AM46" s="43">
        <f t="shared" si="13"/>
        <v>0</v>
      </c>
      <c r="AN46" s="43">
        <f t="shared" si="14"/>
        <v>15</v>
      </c>
      <c r="AO46" s="43">
        <f t="shared" si="15"/>
        <v>0</v>
      </c>
    </row>
    <row r="47" spans="1:41" x14ac:dyDescent="0.25">
      <c r="A47" s="1" t="s">
        <v>74</v>
      </c>
      <c r="B47" s="1" t="s">
        <v>125</v>
      </c>
      <c r="C47" s="1" t="str">
        <f t="shared" si="0"/>
        <v>Ken Smith</v>
      </c>
      <c r="D47" s="7">
        <v>-4</v>
      </c>
      <c r="E47" s="7">
        <v>-19</v>
      </c>
      <c r="F47" s="7">
        <v>-2</v>
      </c>
      <c r="G47" s="7">
        <v>32</v>
      </c>
      <c r="H47" s="7">
        <v>-15</v>
      </c>
      <c r="I47" s="7">
        <v>3</v>
      </c>
      <c r="J47" s="7">
        <v>2</v>
      </c>
      <c r="K47" s="7">
        <v>26</v>
      </c>
      <c r="L47" s="7">
        <v>5</v>
      </c>
      <c r="M47" s="7">
        <v>-9</v>
      </c>
      <c r="N47" s="7">
        <v>15</v>
      </c>
      <c r="O47" s="7">
        <v>11</v>
      </c>
      <c r="P47" s="7">
        <v>-8</v>
      </c>
      <c r="Q47" s="7">
        <v>-10</v>
      </c>
      <c r="R47" s="7">
        <v>1</v>
      </c>
      <c r="S47" s="7">
        <v>-2</v>
      </c>
      <c r="T47" s="7">
        <v>1</v>
      </c>
      <c r="U47" s="7">
        <v>15</v>
      </c>
      <c r="V47" s="7">
        <v>8</v>
      </c>
      <c r="W47" s="7">
        <v>-4</v>
      </c>
      <c r="X47" s="7">
        <v>8</v>
      </c>
      <c r="Y47" s="7">
        <f t="shared" si="5"/>
        <v>54</v>
      </c>
      <c r="Z47" s="7">
        <f t="shared" si="6"/>
        <v>21</v>
      </c>
      <c r="AA47" s="8">
        <f t="shared" si="7"/>
        <v>12</v>
      </c>
      <c r="AB47" s="8">
        <f t="shared" si="8"/>
        <v>0</v>
      </c>
      <c r="AC47" s="8">
        <f t="shared" si="9"/>
        <v>9</v>
      </c>
      <c r="AE47">
        <f t="shared" si="17"/>
        <v>0</v>
      </c>
      <c r="AF47">
        <f t="shared" si="18"/>
        <v>19</v>
      </c>
      <c r="AG47">
        <f t="shared" si="19"/>
        <v>1</v>
      </c>
      <c r="AH47">
        <f t="shared" si="20"/>
        <v>1</v>
      </c>
      <c r="AI47">
        <f t="shared" si="10"/>
        <v>21</v>
      </c>
      <c r="AJ47" t="str">
        <f t="shared" si="11"/>
        <v/>
      </c>
      <c r="AK47" s="1" t="s">
        <v>126</v>
      </c>
      <c r="AL47" s="43">
        <f t="shared" si="12"/>
        <v>19</v>
      </c>
      <c r="AM47" s="43">
        <f t="shared" si="13"/>
        <v>2</v>
      </c>
      <c r="AN47" s="43">
        <f t="shared" si="14"/>
        <v>0</v>
      </c>
      <c r="AO47" s="43">
        <f t="shared" si="15"/>
        <v>0</v>
      </c>
    </row>
    <row r="48" spans="1:41" x14ac:dyDescent="0.25">
      <c r="A48" s="1" t="s">
        <v>98</v>
      </c>
      <c r="B48" s="1" t="s">
        <v>127</v>
      </c>
      <c r="C48" s="1" t="str">
        <f t="shared" si="0"/>
        <v>Phil Smyth</v>
      </c>
      <c r="D48" s="7">
        <v>23</v>
      </c>
      <c r="E48" s="7">
        <v>-5</v>
      </c>
      <c r="F48" s="7">
        <v>-5</v>
      </c>
      <c r="G48" s="7">
        <v>0</v>
      </c>
      <c r="H48" s="7">
        <v>-4</v>
      </c>
      <c r="I48" s="7" t="s">
        <v>9</v>
      </c>
      <c r="J48" s="7">
        <v>-10</v>
      </c>
      <c r="K48" s="7">
        <v>3</v>
      </c>
      <c r="L48" s="7">
        <v>1</v>
      </c>
      <c r="M48" s="7">
        <v>-17</v>
      </c>
      <c r="N48" s="7">
        <v>-16</v>
      </c>
      <c r="O48" s="7">
        <v>-4</v>
      </c>
      <c r="P48" s="7">
        <v>12</v>
      </c>
      <c r="Q48" s="7">
        <v>3</v>
      </c>
      <c r="R48" s="7">
        <v>5</v>
      </c>
      <c r="S48" s="7">
        <v>5</v>
      </c>
      <c r="T48" s="7">
        <v>-12</v>
      </c>
      <c r="U48" s="7">
        <v>19</v>
      </c>
      <c r="V48" s="7" t="s">
        <v>9</v>
      </c>
      <c r="W48" s="7" t="s">
        <v>9</v>
      </c>
      <c r="X48" s="7" t="s">
        <v>9</v>
      </c>
      <c r="Y48" s="7">
        <f t="shared" si="5"/>
        <v>-2</v>
      </c>
      <c r="Z48" s="7">
        <f t="shared" si="6"/>
        <v>17</v>
      </c>
      <c r="AA48" s="8">
        <f t="shared" si="7"/>
        <v>8</v>
      </c>
      <c r="AB48" s="8">
        <f t="shared" si="8"/>
        <v>1</v>
      </c>
      <c r="AC48" s="8">
        <f t="shared" si="9"/>
        <v>8</v>
      </c>
      <c r="AE48">
        <f t="shared" si="17"/>
        <v>14</v>
      </c>
      <c r="AF48">
        <f t="shared" si="18"/>
        <v>3</v>
      </c>
      <c r="AG48">
        <f t="shared" si="19"/>
        <v>0</v>
      </c>
      <c r="AH48">
        <f t="shared" si="20"/>
        <v>0</v>
      </c>
      <c r="AI48">
        <f t="shared" si="10"/>
        <v>17</v>
      </c>
      <c r="AJ48" t="str">
        <f t="shared" si="11"/>
        <v/>
      </c>
      <c r="AK48" s="1" t="s">
        <v>128</v>
      </c>
      <c r="AL48" s="43">
        <f t="shared" si="12"/>
        <v>0</v>
      </c>
      <c r="AM48" s="43">
        <f t="shared" si="13"/>
        <v>17</v>
      </c>
      <c r="AN48" s="43">
        <f t="shared" si="14"/>
        <v>0</v>
      </c>
      <c r="AO48" s="43">
        <f t="shared" si="15"/>
        <v>0</v>
      </c>
    </row>
    <row r="49" spans="1:41" x14ac:dyDescent="0.25">
      <c r="A49" s="1" t="s">
        <v>129</v>
      </c>
      <c r="B49" s="1" t="s">
        <v>130</v>
      </c>
      <c r="C49" s="1" t="str">
        <f t="shared" si="0"/>
        <v>Jeff Snedden</v>
      </c>
      <c r="D49" s="7" t="s">
        <v>9</v>
      </c>
      <c r="E49" s="7" t="s">
        <v>9</v>
      </c>
      <c r="F49" s="7" t="s">
        <v>9</v>
      </c>
      <c r="G49" s="7" t="s">
        <v>9</v>
      </c>
      <c r="H49" s="7">
        <v>-4</v>
      </c>
      <c r="I49" s="7" t="s">
        <v>9</v>
      </c>
      <c r="J49" s="7">
        <v>-10</v>
      </c>
      <c r="K49" s="7">
        <v>-3</v>
      </c>
      <c r="L49" s="7">
        <v>-6</v>
      </c>
      <c r="M49" s="7">
        <v>-4</v>
      </c>
      <c r="N49" s="7">
        <v>-3</v>
      </c>
      <c r="O49" s="7">
        <v>3</v>
      </c>
      <c r="P49" s="7">
        <v>1</v>
      </c>
      <c r="Q49" s="7">
        <v>-10</v>
      </c>
      <c r="R49" s="7">
        <v>-3</v>
      </c>
      <c r="S49" s="7" t="s">
        <v>9</v>
      </c>
      <c r="T49" s="7">
        <v>-11</v>
      </c>
      <c r="U49" s="7" t="s">
        <v>9</v>
      </c>
      <c r="V49" s="7" t="s">
        <v>9</v>
      </c>
      <c r="W49" s="7" t="s">
        <v>9</v>
      </c>
      <c r="X49" s="7" t="s">
        <v>9</v>
      </c>
      <c r="Y49" s="7">
        <f t="shared" si="5"/>
        <v>-50</v>
      </c>
      <c r="Z49" s="7">
        <f t="shared" si="6"/>
        <v>11</v>
      </c>
      <c r="AA49" s="8">
        <f t="shared" si="7"/>
        <v>2</v>
      </c>
      <c r="AB49" s="8">
        <f t="shared" si="8"/>
        <v>0</v>
      </c>
      <c r="AC49" s="8">
        <f t="shared" si="9"/>
        <v>9</v>
      </c>
      <c r="AE49">
        <f t="shared" si="17"/>
        <v>0</v>
      </c>
      <c r="AF49">
        <f t="shared" si="18"/>
        <v>1</v>
      </c>
      <c r="AG49">
        <f t="shared" si="19"/>
        <v>4</v>
      </c>
      <c r="AH49">
        <f t="shared" si="20"/>
        <v>6</v>
      </c>
      <c r="AI49">
        <f t="shared" si="10"/>
        <v>11</v>
      </c>
      <c r="AJ49" t="str">
        <f t="shared" si="11"/>
        <v/>
      </c>
      <c r="AK49" s="1" t="s">
        <v>131</v>
      </c>
      <c r="AL49" s="43">
        <f t="shared" si="12"/>
        <v>0</v>
      </c>
      <c r="AM49" s="43">
        <f t="shared" si="13"/>
        <v>1</v>
      </c>
      <c r="AN49" s="43">
        <f t="shared" si="14"/>
        <v>10</v>
      </c>
      <c r="AO49" s="43">
        <f t="shared" si="15"/>
        <v>0</v>
      </c>
    </row>
    <row r="50" spans="1:41" x14ac:dyDescent="0.25">
      <c r="A50" s="1" t="s">
        <v>24</v>
      </c>
      <c r="B50" s="1" t="s">
        <v>132</v>
      </c>
      <c r="C50" s="1" t="str">
        <f t="shared" si="0"/>
        <v>Dave Taylor</v>
      </c>
      <c r="D50" s="7">
        <v>-5</v>
      </c>
      <c r="E50" s="7">
        <v>-5</v>
      </c>
      <c r="F50" s="7">
        <v>0</v>
      </c>
      <c r="G50" s="7">
        <v>-11</v>
      </c>
      <c r="H50" s="7">
        <v>1</v>
      </c>
      <c r="I50" s="7">
        <v>-10</v>
      </c>
      <c r="J50" s="7" t="s">
        <v>9</v>
      </c>
      <c r="K50" s="7">
        <v>-3</v>
      </c>
      <c r="L50" s="7">
        <v>-6</v>
      </c>
      <c r="M50" s="7" t="s">
        <v>9</v>
      </c>
      <c r="N50" s="7" t="s">
        <v>9</v>
      </c>
      <c r="O50" s="7">
        <v>13</v>
      </c>
      <c r="P50" s="7">
        <v>-3</v>
      </c>
      <c r="Q50" s="7">
        <v>-16</v>
      </c>
      <c r="R50" s="7">
        <v>4</v>
      </c>
      <c r="S50" s="7">
        <v>-25</v>
      </c>
      <c r="T50" s="7" t="s">
        <v>9</v>
      </c>
      <c r="U50" s="7">
        <v>-1</v>
      </c>
      <c r="V50" s="7" t="s">
        <v>9</v>
      </c>
      <c r="W50" s="7" t="s">
        <v>9</v>
      </c>
      <c r="X50" s="7" t="s">
        <v>9</v>
      </c>
      <c r="Y50" s="7">
        <f t="shared" si="5"/>
        <v>-67</v>
      </c>
      <c r="Z50" s="7">
        <f t="shared" si="6"/>
        <v>14</v>
      </c>
      <c r="AA50" s="8">
        <f t="shared" si="7"/>
        <v>3</v>
      </c>
      <c r="AB50" s="8">
        <f t="shared" si="8"/>
        <v>1</v>
      </c>
      <c r="AC50" s="8">
        <f t="shared" si="9"/>
        <v>10</v>
      </c>
      <c r="AE50">
        <f t="shared" si="17"/>
        <v>0</v>
      </c>
      <c r="AF50">
        <f t="shared" si="18"/>
        <v>0</v>
      </c>
      <c r="AG50">
        <f t="shared" si="19"/>
        <v>4</v>
      </c>
      <c r="AH50">
        <f t="shared" si="20"/>
        <v>10</v>
      </c>
      <c r="AI50">
        <f t="shared" si="10"/>
        <v>14</v>
      </c>
      <c r="AJ50" t="str">
        <f t="shared" si="11"/>
        <v/>
      </c>
      <c r="AK50" s="1" t="s">
        <v>239</v>
      </c>
      <c r="AL50" s="43">
        <f t="shared" si="12"/>
        <v>0</v>
      </c>
      <c r="AM50" s="43">
        <f t="shared" si="13"/>
        <v>0</v>
      </c>
      <c r="AN50" s="43">
        <f t="shared" si="14"/>
        <v>14</v>
      </c>
      <c r="AO50" s="43">
        <f t="shared" si="15"/>
        <v>0</v>
      </c>
    </row>
    <row r="51" spans="1:41" x14ac:dyDescent="0.25">
      <c r="A51" s="1" t="s">
        <v>133</v>
      </c>
      <c r="B51" s="1" t="s">
        <v>132</v>
      </c>
      <c r="C51" s="1" t="str">
        <f t="shared" si="0"/>
        <v>Dennis Taylor</v>
      </c>
      <c r="D51" s="7">
        <v>-7</v>
      </c>
      <c r="E51" s="7">
        <v>9</v>
      </c>
      <c r="F51" s="7">
        <v>6</v>
      </c>
      <c r="G51" s="7">
        <v>-13</v>
      </c>
      <c r="H51" s="7">
        <v>7</v>
      </c>
      <c r="I51" s="7">
        <v>-3</v>
      </c>
      <c r="J51" s="7">
        <v>-6</v>
      </c>
      <c r="K51" s="7" t="s">
        <v>9</v>
      </c>
      <c r="L51" s="7">
        <v>0</v>
      </c>
      <c r="M51" s="7">
        <v>-13</v>
      </c>
      <c r="N51" s="7">
        <v>-28</v>
      </c>
      <c r="O51" s="7">
        <v>8</v>
      </c>
      <c r="P51" s="7">
        <v>-2</v>
      </c>
      <c r="Q51" s="7">
        <v>-5</v>
      </c>
      <c r="R51" s="7">
        <v>-10</v>
      </c>
      <c r="S51" s="7">
        <v>-8</v>
      </c>
      <c r="T51" s="7">
        <v>-3</v>
      </c>
      <c r="U51" s="7">
        <v>-21</v>
      </c>
      <c r="V51" s="7" t="s">
        <v>9</v>
      </c>
      <c r="W51" s="7" t="s">
        <v>9</v>
      </c>
      <c r="X51" s="7" t="s">
        <v>9</v>
      </c>
      <c r="Y51" s="7">
        <f t="shared" si="5"/>
        <v>-89</v>
      </c>
      <c r="Z51" s="7">
        <f t="shared" si="6"/>
        <v>17</v>
      </c>
      <c r="AA51" s="8">
        <f t="shared" si="7"/>
        <v>4</v>
      </c>
      <c r="AB51" s="8">
        <f t="shared" si="8"/>
        <v>1</v>
      </c>
      <c r="AC51" s="8">
        <f t="shared" si="9"/>
        <v>12</v>
      </c>
      <c r="AE51">
        <f t="shared" si="17"/>
        <v>17</v>
      </c>
      <c r="AF51">
        <f t="shared" si="18"/>
        <v>0</v>
      </c>
      <c r="AG51">
        <f t="shared" si="19"/>
        <v>0</v>
      </c>
      <c r="AH51">
        <f t="shared" si="20"/>
        <v>0</v>
      </c>
      <c r="AI51">
        <f t="shared" si="10"/>
        <v>17</v>
      </c>
      <c r="AJ51" t="str">
        <f t="shared" si="11"/>
        <v/>
      </c>
      <c r="AK51" s="1" t="s">
        <v>134</v>
      </c>
      <c r="AL51" s="43">
        <f t="shared" si="12"/>
        <v>0</v>
      </c>
      <c r="AM51" s="43">
        <f t="shared" si="13"/>
        <v>0</v>
      </c>
      <c r="AN51" s="43">
        <f t="shared" si="14"/>
        <v>17</v>
      </c>
      <c r="AO51" s="43">
        <f t="shared" si="15"/>
        <v>0</v>
      </c>
    </row>
    <row r="52" spans="1:41" x14ac:dyDescent="0.25">
      <c r="A52" s="1" t="s">
        <v>24</v>
      </c>
      <c r="B52" s="1" t="s">
        <v>135</v>
      </c>
      <c r="C52" s="1" t="str">
        <f t="shared" si="0"/>
        <v>Dave Thulborn</v>
      </c>
      <c r="D52" s="7">
        <v>-8</v>
      </c>
      <c r="E52" s="7">
        <v>-5</v>
      </c>
      <c r="F52" s="7">
        <v>5</v>
      </c>
      <c r="G52" s="7">
        <v>-4</v>
      </c>
      <c r="H52" s="7">
        <v>3</v>
      </c>
      <c r="I52" s="7">
        <v>3</v>
      </c>
      <c r="J52" s="7">
        <v>-1</v>
      </c>
      <c r="K52" s="7">
        <v>6</v>
      </c>
      <c r="L52" s="7">
        <v>-9</v>
      </c>
      <c r="M52" s="7">
        <v>-2</v>
      </c>
      <c r="N52" s="7">
        <v>-3</v>
      </c>
      <c r="O52" s="7">
        <v>10</v>
      </c>
      <c r="P52" s="7">
        <v>25</v>
      </c>
      <c r="Q52" s="7">
        <v>-4</v>
      </c>
      <c r="R52" s="7">
        <v>1</v>
      </c>
      <c r="S52" s="7">
        <v>-2</v>
      </c>
      <c r="T52" s="7">
        <v>1</v>
      </c>
      <c r="U52" s="7">
        <v>15</v>
      </c>
      <c r="V52" s="7">
        <v>8</v>
      </c>
      <c r="W52" s="7">
        <v>-4</v>
      </c>
      <c r="X52" s="7">
        <v>8</v>
      </c>
      <c r="Y52" s="7">
        <f t="shared" si="5"/>
        <v>43</v>
      </c>
      <c r="Z52" s="7">
        <f t="shared" si="6"/>
        <v>21</v>
      </c>
      <c r="AA52" s="8">
        <f t="shared" si="7"/>
        <v>11</v>
      </c>
      <c r="AB52" s="8">
        <f t="shared" si="8"/>
        <v>0</v>
      </c>
      <c r="AC52" s="8">
        <f t="shared" si="9"/>
        <v>10</v>
      </c>
      <c r="AE52">
        <f t="shared" si="17"/>
        <v>0</v>
      </c>
      <c r="AF52">
        <f t="shared" si="18"/>
        <v>11</v>
      </c>
      <c r="AG52">
        <f t="shared" si="19"/>
        <v>10</v>
      </c>
      <c r="AH52">
        <f t="shared" si="20"/>
        <v>0</v>
      </c>
      <c r="AI52">
        <f t="shared" si="10"/>
        <v>21</v>
      </c>
      <c r="AJ52" t="str">
        <f t="shared" si="11"/>
        <v/>
      </c>
      <c r="AK52" s="1" t="s">
        <v>136</v>
      </c>
      <c r="AL52" s="43">
        <f t="shared" si="12"/>
        <v>21</v>
      </c>
      <c r="AM52" s="43">
        <f t="shared" si="13"/>
        <v>0</v>
      </c>
      <c r="AN52" s="43">
        <f t="shared" si="14"/>
        <v>0</v>
      </c>
      <c r="AO52" s="43">
        <f t="shared" si="15"/>
        <v>0</v>
      </c>
    </row>
    <row r="53" spans="1:41" x14ac:dyDescent="0.25">
      <c r="A53" s="1" t="s">
        <v>35</v>
      </c>
      <c r="B53" s="1" t="s">
        <v>135</v>
      </c>
      <c r="C53" s="1" t="str">
        <f t="shared" si="0"/>
        <v>Scott Thulborn</v>
      </c>
      <c r="D53" s="7">
        <v>-4</v>
      </c>
      <c r="E53" s="7">
        <v>8</v>
      </c>
      <c r="F53" s="7">
        <v>8</v>
      </c>
      <c r="G53" s="7">
        <v>8</v>
      </c>
      <c r="H53" s="7">
        <v>-12</v>
      </c>
      <c r="I53" s="7">
        <v>3</v>
      </c>
      <c r="J53" s="7">
        <v>2</v>
      </c>
      <c r="K53" s="7">
        <v>26</v>
      </c>
      <c r="L53" s="7">
        <v>5</v>
      </c>
      <c r="M53" s="7">
        <v>-9</v>
      </c>
      <c r="N53" s="7">
        <v>15</v>
      </c>
      <c r="O53" s="7">
        <v>11</v>
      </c>
      <c r="P53" s="7">
        <v>-8</v>
      </c>
      <c r="Q53" s="7">
        <v>-10</v>
      </c>
      <c r="R53" s="7">
        <v>1</v>
      </c>
      <c r="S53" s="7">
        <v>-2</v>
      </c>
      <c r="T53" s="7">
        <v>1</v>
      </c>
      <c r="U53" s="7">
        <v>15</v>
      </c>
      <c r="V53" s="7">
        <v>8</v>
      </c>
      <c r="W53" s="7">
        <v>-4</v>
      </c>
      <c r="X53" s="7">
        <v>8</v>
      </c>
      <c r="Y53" s="7">
        <f t="shared" si="5"/>
        <v>70</v>
      </c>
      <c r="Z53" s="7">
        <f t="shared" si="6"/>
        <v>21</v>
      </c>
      <c r="AA53" s="8">
        <f t="shared" si="7"/>
        <v>14</v>
      </c>
      <c r="AB53" s="8">
        <f t="shared" si="8"/>
        <v>0</v>
      </c>
      <c r="AC53" s="8">
        <f t="shared" si="9"/>
        <v>7</v>
      </c>
      <c r="AE53">
        <f t="shared" si="17"/>
        <v>0</v>
      </c>
      <c r="AF53">
        <f t="shared" si="18"/>
        <v>0</v>
      </c>
      <c r="AG53">
        <f t="shared" si="19"/>
        <v>0</v>
      </c>
      <c r="AH53">
        <f t="shared" si="20"/>
        <v>21</v>
      </c>
      <c r="AI53">
        <f t="shared" si="10"/>
        <v>21</v>
      </c>
      <c r="AJ53" t="str">
        <f t="shared" si="11"/>
        <v/>
      </c>
      <c r="AK53" s="1" t="s">
        <v>137</v>
      </c>
      <c r="AL53" s="43">
        <f t="shared" si="12"/>
        <v>21</v>
      </c>
      <c r="AM53" s="43">
        <f t="shared" si="13"/>
        <v>0</v>
      </c>
      <c r="AN53" s="43">
        <f t="shared" si="14"/>
        <v>0</v>
      </c>
      <c r="AO53" s="43">
        <f t="shared" si="15"/>
        <v>0</v>
      </c>
    </row>
    <row r="54" spans="1:41" x14ac:dyDescent="0.25">
      <c r="A54" s="1" t="s">
        <v>140</v>
      </c>
      <c r="B54" s="1" t="s">
        <v>141</v>
      </c>
      <c r="C54" s="1" t="str">
        <f t="shared" si="0"/>
        <v>Vince Violi</v>
      </c>
      <c r="D54" s="7">
        <v>23</v>
      </c>
      <c r="E54" s="7">
        <v>-5</v>
      </c>
      <c r="F54" s="7">
        <v>-5</v>
      </c>
      <c r="G54" s="7">
        <v>0</v>
      </c>
      <c r="H54" s="7">
        <v>-4</v>
      </c>
      <c r="I54" s="7">
        <v>-6</v>
      </c>
      <c r="J54" s="7">
        <v>2</v>
      </c>
      <c r="K54" s="7">
        <v>-2</v>
      </c>
      <c r="L54" s="7" t="s">
        <v>9</v>
      </c>
      <c r="M54" s="7">
        <v>-17</v>
      </c>
      <c r="N54" s="7">
        <v>-16</v>
      </c>
      <c r="O54" s="7">
        <v>2</v>
      </c>
      <c r="P54" s="7">
        <v>10</v>
      </c>
      <c r="Q54" s="7">
        <v>13</v>
      </c>
      <c r="R54" s="7" t="s">
        <v>9</v>
      </c>
      <c r="S54" s="7">
        <v>-10</v>
      </c>
      <c r="T54" s="7">
        <v>10</v>
      </c>
      <c r="U54" s="7" t="s">
        <v>9</v>
      </c>
      <c r="V54" s="7" t="s">
        <v>9</v>
      </c>
      <c r="W54" s="7" t="s">
        <v>9</v>
      </c>
      <c r="X54" s="7" t="s">
        <v>9</v>
      </c>
      <c r="Y54" s="7">
        <f t="shared" si="5"/>
        <v>-5</v>
      </c>
      <c r="Z54" s="7">
        <f t="shared" si="6"/>
        <v>15</v>
      </c>
      <c r="AA54" s="8">
        <f t="shared" si="7"/>
        <v>6</v>
      </c>
      <c r="AB54" s="8">
        <f t="shared" si="8"/>
        <v>1</v>
      </c>
      <c r="AC54" s="8">
        <f t="shared" si="9"/>
        <v>8</v>
      </c>
      <c r="AE54">
        <f t="shared" si="17"/>
        <v>0</v>
      </c>
      <c r="AF54">
        <f t="shared" si="18"/>
        <v>2</v>
      </c>
      <c r="AG54">
        <f t="shared" si="19"/>
        <v>13</v>
      </c>
      <c r="AH54">
        <f t="shared" si="20"/>
        <v>0</v>
      </c>
      <c r="AI54">
        <f t="shared" si="10"/>
        <v>15</v>
      </c>
      <c r="AJ54" t="str">
        <f t="shared" si="11"/>
        <v/>
      </c>
      <c r="AK54" s="1" t="s">
        <v>142</v>
      </c>
      <c r="AL54" s="43">
        <f t="shared" si="12"/>
        <v>0</v>
      </c>
      <c r="AM54" s="43">
        <f t="shared" si="13"/>
        <v>15</v>
      </c>
      <c r="AN54" s="43">
        <f t="shared" si="14"/>
        <v>0</v>
      </c>
      <c r="AO54" s="43">
        <f t="shared" si="15"/>
        <v>0</v>
      </c>
    </row>
    <row r="55" spans="1:41" x14ac:dyDescent="0.25">
      <c r="A55" s="1" t="s">
        <v>53</v>
      </c>
      <c r="B55" s="1" t="s">
        <v>269</v>
      </c>
      <c r="C55" s="1" t="str">
        <f t="shared" si="0"/>
        <v>Steve Visentin</v>
      </c>
      <c r="D55" s="7">
        <v>-4</v>
      </c>
      <c r="E55" s="7" t="s">
        <v>9</v>
      </c>
      <c r="F55" s="7">
        <v>17</v>
      </c>
      <c r="G55" s="7">
        <v>11</v>
      </c>
      <c r="H55" s="7">
        <v>-4</v>
      </c>
      <c r="I55" s="7">
        <v>-6</v>
      </c>
      <c r="J55" s="7">
        <v>-11</v>
      </c>
      <c r="K55" s="7">
        <v>3</v>
      </c>
      <c r="L55" s="7">
        <v>7</v>
      </c>
      <c r="M55" s="7">
        <v>26</v>
      </c>
      <c r="N55" s="7">
        <v>11</v>
      </c>
      <c r="O55" s="7">
        <v>1</v>
      </c>
      <c r="P55" s="7">
        <v>10</v>
      </c>
      <c r="Q55" s="7">
        <v>9</v>
      </c>
      <c r="R55" s="7">
        <v>15</v>
      </c>
      <c r="S55" s="7">
        <v>18</v>
      </c>
      <c r="T55" s="7">
        <v>0</v>
      </c>
      <c r="U55" s="7">
        <v>12</v>
      </c>
      <c r="V55" s="7" t="s">
        <v>9</v>
      </c>
      <c r="W55" s="7" t="s">
        <v>9</v>
      </c>
      <c r="X55" s="7" t="s">
        <v>9</v>
      </c>
      <c r="Y55" s="7">
        <f t="shared" si="5"/>
        <v>115</v>
      </c>
      <c r="Z55" s="7">
        <f t="shared" si="6"/>
        <v>17</v>
      </c>
      <c r="AA55" s="8">
        <f t="shared" si="7"/>
        <v>12</v>
      </c>
      <c r="AB55" s="8">
        <f t="shared" si="8"/>
        <v>1</v>
      </c>
      <c r="AC55" s="8">
        <f t="shared" si="9"/>
        <v>4</v>
      </c>
      <c r="AE55">
        <f t="shared" si="17"/>
        <v>0</v>
      </c>
      <c r="AF55">
        <f t="shared" si="18"/>
        <v>4</v>
      </c>
      <c r="AG55">
        <f t="shared" si="19"/>
        <v>13</v>
      </c>
      <c r="AH55">
        <f t="shared" si="20"/>
        <v>0</v>
      </c>
      <c r="AI55">
        <f t="shared" si="10"/>
        <v>17</v>
      </c>
      <c r="AJ55" t="str">
        <f t="shared" si="11"/>
        <v/>
      </c>
      <c r="AK55" s="1" t="s">
        <v>143</v>
      </c>
      <c r="AL55" s="43">
        <f t="shared" si="12"/>
        <v>0</v>
      </c>
      <c r="AM55" s="43">
        <f t="shared" si="13"/>
        <v>17</v>
      </c>
      <c r="AN55" s="43">
        <f t="shared" si="14"/>
        <v>0</v>
      </c>
      <c r="AO55" s="43">
        <f t="shared" si="15"/>
        <v>0</v>
      </c>
    </row>
    <row r="56" spans="1:41" x14ac:dyDescent="0.25">
      <c r="A56" s="1" t="s">
        <v>53</v>
      </c>
      <c r="B56" s="1" t="s">
        <v>144</v>
      </c>
      <c r="C56" s="1" t="str">
        <f t="shared" si="0"/>
        <v>Steve Walkley</v>
      </c>
      <c r="D56" s="7">
        <v>14</v>
      </c>
      <c r="E56" s="7">
        <v>-16</v>
      </c>
      <c r="F56" s="7">
        <v>17</v>
      </c>
      <c r="G56" s="7">
        <v>5</v>
      </c>
      <c r="H56" s="7">
        <v>6</v>
      </c>
      <c r="I56" s="7">
        <v>-11</v>
      </c>
      <c r="J56" s="7">
        <v>-8</v>
      </c>
      <c r="K56" s="7">
        <v>-9</v>
      </c>
      <c r="L56" s="7">
        <v>11</v>
      </c>
      <c r="M56" s="7">
        <v>-6</v>
      </c>
      <c r="N56" s="7">
        <v>14</v>
      </c>
      <c r="O56" s="7">
        <v>9</v>
      </c>
      <c r="P56" s="7">
        <v>-7</v>
      </c>
      <c r="Q56" s="7">
        <v>0</v>
      </c>
      <c r="R56" s="7">
        <v>-8</v>
      </c>
      <c r="S56" s="7">
        <v>16</v>
      </c>
      <c r="T56" s="7">
        <v>10</v>
      </c>
      <c r="U56" s="7">
        <v>1</v>
      </c>
      <c r="V56" s="7">
        <v>-16</v>
      </c>
      <c r="W56" s="7">
        <v>6</v>
      </c>
      <c r="X56" s="7">
        <v>5</v>
      </c>
      <c r="Y56" s="7">
        <f t="shared" si="5"/>
        <v>33</v>
      </c>
      <c r="Z56" s="7">
        <f t="shared" si="6"/>
        <v>21</v>
      </c>
      <c r="AA56" s="8">
        <f t="shared" si="7"/>
        <v>12</v>
      </c>
      <c r="AB56" s="8">
        <f t="shared" si="8"/>
        <v>1</v>
      </c>
      <c r="AC56" s="8">
        <f t="shared" si="9"/>
        <v>8</v>
      </c>
      <c r="AE56">
        <f t="shared" si="17"/>
        <v>6</v>
      </c>
      <c r="AF56">
        <f t="shared" si="18"/>
        <v>0</v>
      </c>
      <c r="AG56">
        <f t="shared" si="19"/>
        <v>14</v>
      </c>
      <c r="AH56">
        <f t="shared" si="20"/>
        <v>1</v>
      </c>
      <c r="AI56">
        <f t="shared" si="10"/>
        <v>21</v>
      </c>
      <c r="AJ56" t="str">
        <f t="shared" si="11"/>
        <v/>
      </c>
      <c r="AK56" s="1" t="s">
        <v>145</v>
      </c>
      <c r="AL56" s="43">
        <f t="shared" si="12"/>
        <v>21</v>
      </c>
      <c r="AM56" s="43">
        <f t="shared" si="13"/>
        <v>0</v>
      </c>
      <c r="AN56" s="43">
        <f t="shared" si="14"/>
        <v>0</v>
      </c>
      <c r="AO56" s="43">
        <f t="shared" si="15"/>
        <v>0</v>
      </c>
    </row>
    <row r="57" spans="1:41" x14ac:dyDescent="0.25">
      <c r="A57" s="1" t="s">
        <v>146</v>
      </c>
      <c r="B57" s="1" t="s">
        <v>147</v>
      </c>
      <c r="C57" s="1" t="str">
        <f t="shared" si="0"/>
        <v>Bruce Wallace</v>
      </c>
      <c r="D57" s="7">
        <v>14</v>
      </c>
      <c r="E57" s="7">
        <v>-16</v>
      </c>
      <c r="F57" s="7">
        <v>17</v>
      </c>
      <c r="G57" s="7">
        <v>5</v>
      </c>
      <c r="H57" s="7">
        <v>6</v>
      </c>
      <c r="I57" s="7">
        <v>3</v>
      </c>
      <c r="J57" s="7">
        <v>3</v>
      </c>
      <c r="K57" s="7">
        <v>17</v>
      </c>
      <c r="L57" s="7">
        <v>10</v>
      </c>
      <c r="M57" s="7">
        <v>0</v>
      </c>
      <c r="N57" s="7">
        <v>-13</v>
      </c>
      <c r="O57" s="7">
        <v>5</v>
      </c>
      <c r="P57" s="7">
        <v>9</v>
      </c>
      <c r="Q57" s="7">
        <v>-1</v>
      </c>
      <c r="R57" s="7">
        <v>-7</v>
      </c>
      <c r="S57" s="7">
        <v>-1</v>
      </c>
      <c r="T57" s="7">
        <v>1</v>
      </c>
      <c r="U57" s="7">
        <v>5</v>
      </c>
      <c r="V57" s="7">
        <v>1</v>
      </c>
      <c r="W57" s="7">
        <v>9</v>
      </c>
      <c r="X57" s="7">
        <v>-2</v>
      </c>
      <c r="Y57" s="7">
        <f t="shared" si="5"/>
        <v>65</v>
      </c>
      <c r="Z57" s="7">
        <f t="shared" si="6"/>
        <v>21</v>
      </c>
      <c r="AA57" s="8">
        <f t="shared" si="7"/>
        <v>14</v>
      </c>
      <c r="AB57" s="8">
        <f t="shared" si="8"/>
        <v>1</v>
      </c>
      <c r="AC57" s="8">
        <f t="shared" si="9"/>
        <v>6</v>
      </c>
      <c r="AE57">
        <f t="shared" si="17"/>
        <v>0</v>
      </c>
      <c r="AF57">
        <f t="shared" si="18"/>
        <v>21</v>
      </c>
      <c r="AG57">
        <f t="shared" si="19"/>
        <v>0</v>
      </c>
      <c r="AH57">
        <f t="shared" si="20"/>
        <v>0</v>
      </c>
      <c r="AI57">
        <f t="shared" si="10"/>
        <v>21</v>
      </c>
      <c r="AJ57" t="str">
        <f t="shared" si="11"/>
        <v/>
      </c>
      <c r="AK57" s="1" t="s">
        <v>148</v>
      </c>
      <c r="AL57" s="43">
        <f t="shared" si="12"/>
        <v>21</v>
      </c>
      <c r="AM57" s="43">
        <f t="shared" si="13"/>
        <v>0</v>
      </c>
      <c r="AN57" s="43">
        <f t="shared" si="14"/>
        <v>0</v>
      </c>
      <c r="AO57" s="43">
        <f t="shared" si="15"/>
        <v>0</v>
      </c>
    </row>
    <row r="58" spans="1:41" x14ac:dyDescent="0.25">
      <c r="A58" s="1" t="s">
        <v>149</v>
      </c>
      <c r="B58" s="1" t="s">
        <v>147</v>
      </c>
      <c r="C58" s="1" t="str">
        <f t="shared" si="0"/>
        <v>Sandra Wallace</v>
      </c>
      <c r="D58" s="7">
        <v>-4</v>
      </c>
      <c r="E58" s="7">
        <v>8</v>
      </c>
      <c r="F58" s="7">
        <v>8</v>
      </c>
      <c r="G58" s="7">
        <v>8</v>
      </c>
      <c r="H58" s="7">
        <v>-12</v>
      </c>
      <c r="I58" s="7">
        <v>3</v>
      </c>
      <c r="J58" s="7">
        <v>2</v>
      </c>
      <c r="K58" s="7">
        <v>26</v>
      </c>
      <c r="L58" s="7">
        <v>5</v>
      </c>
      <c r="M58" s="7">
        <v>-9</v>
      </c>
      <c r="N58" s="7">
        <v>15</v>
      </c>
      <c r="O58" s="7">
        <v>11</v>
      </c>
      <c r="P58" s="7">
        <v>-8</v>
      </c>
      <c r="Q58" s="7">
        <v>-10</v>
      </c>
      <c r="R58" s="7">
        <v>1</v>
      </c>
      <c r="S58" s="7">
        <v>-2</v>
      </c>
      <c r="T58" s="7">
        <v>1</v>
      </c>
      <c r="U58" s="7">
        <v>15</v>
      </c>
      <c r="V58" s="7">
        <v>8</v>
      </c>
      <c r="W58" s="7">
        <v>-4</v>
      </c>
      <c r="X58" s="7">
        <v>8</v>
      </c>
      <c r="Y58" s="7">
        <f t="shared" si="5"/>
        <v>70</v>
      </c>
      <c r="Z58" s="7">
        <f t="shared" si="6"/>
        <v>21</v>
      </c>
      <c r="AA58" s="8">
        <f t="shared" si="7"/>
        <v>14</v>
      </c>
      <c r="AB58" s="8">
        <f t="shared" si="8"/>
        <v>0</v>
      </c>
      <c r="AC58" s="8">
        <f t="shared" si="9"/>
        <v>7</v>
      </c>
      <c r="AE58">
        <f t="shared" si="17"/>
        <v>21</v>
      </c>
      <c r="AF58">
        <f t="shared" si="18"/>
        <v>0</v>
      </c>
      <c r="AG58">
        <f t="shared" si="19"/>
        <v>0</v>
      </c>
      <c r="AH58">
        <f t="shared" si="20"/>
        <v>0</v>
      </c>
      <c r="AI58">
        <f t="shared" si="10"/>
        <v>21</v>
      </c>
      <c r="AJ58" t="str">
        <f t="shared" si="11"/>
        <v/>
      </c>
      <c r="AK58" s="1" t="s">
        <v>150</v>
      </c>
      <c r="AL58" s="43">
        <f t="shared" si="12"/>
        <v>21</v>
      </c>
      <c r="AM58" s="43">
        <f t="shared" si="13"/>
        <v>0</v>
      </c>
      <c r="AN58" s="43">
        <f t="shared" si="14"/>
        <v>0</v>
      </c>
      <c r="AO58" s="43">
        <f t="shared" si="15"/>
        <v>0</v>
      </c>
    </row>
    <row r="59" spans="1:41" x14ac:dyDescent="0.25">
      <c r="A59" s="1" t="s">
        <v>151</v>
      </c>
      <c r="B59" s="1" t="s">
        <v>152</v>
      </c>
      <c r="C59" s="1" t="str">
        <f t="shared" si="0"/>
        <v>Josh Wiles</v>
      </c>
      <c r="D59" s="7" t="s">
        <v>9</v>
      </c>
      <c r="E59" s="7" t="s">
        <v>9</v>
      </c>
      <c r="F59" s="7" t="s">
        <v>9</v>
      </c>
      <c r="G59" s="7">
        <v>14</v>
      </c>
      <c r="H59" s="7" t="s">
        <v>9</v>
      </c>
      <c r="I59" s="7" t="s">
        <v>9</v>
      </c>
      <c r="J59" s="7">
        <v>-10</v>
      </c>
      <c r="K59" s="7" t="s">
        <v>9</v>
      </c>
      <c r="L59" s="7" t="s">
        <v>9</v>
      </c>
      <c r="M59" s="7" t="s">
        <v>9</v>
      </c>
      <c r="N59" s="7" t="s">
        <v>9</v>
      </c>
      <c r="O59" s="7" t="s">
        <v>9</v>
      </c>
      <c r="P59" s="7" t="s">
        <v>9</v>
      </c>
      <c r="Q59" s="7" t="s">
        <v>9</v>
      </c>
      <c r="R59" s="7" t="s">
        <v>9</v>
      </c>
      <c r="S59" s="7" t="s">
        <v>9</v>
      </c>
      <c r="T59" s="7" t="s">
        <v>9</v>
      </c>
      <c r="U59" s="7" t="s">
        <v>9</v>
      </c>
      <c r="V59" s="7" t="s">
        <v>9</v>
      </c>
      <c r="W59" s="7" t="s">
        <v>9</v>
      </c>
      <c r="X59" s="7" t="s">
        <v>9</v>
      </c>
      <c r="Y59" s="7">
        <f t="shared" si="5"/>
        <v>4</v>
      </c>
      <c r="Z59" s="7">
        <f t="shared" si="6"/>
        <v>2</v>
      </c>
      <c r="AA59" s="8">
        <f t="shared" si="7"/>
        <v>1</v>
      </c>
      <c r="AB59" s="8">
        <f t="shared" si="8"/>
        <v>0</v>
      </c>
      <c r="AC59" s="8">
        <f t="shared" si="9"/>
        <v>1</v>
      </c>
      <c r="AE59">
        <f t="shared" si="17"/>
        <v>0</v>
      </c>
      <c r="AF59">
        <f t="shared" si="18"/>
        <v>0</v>
      </c>
      <c r="AG59">
        <f t="shared" si="19"/>
        <v>0</v>
      </c>
      <c r="AH59">
        <f t="shared" si="20"/>
        <v>2</v>
      </c>
      <c r="AI59">
        <f t="shared" si="10"/>
        <v>2</v>
      </c>
      <c r="AJ59" t="str">
        <f t="shared" si="11"/>
        <v/>
      </c>
      <c r="AK59" s="1" t="s">
        <v>153</v>
      </c>
      <c r="AL59" s="43">
        <f t="shared" si="12"/>
        <v>0</v>
      </c>
      <c r="AM59" s="43">
        <f t="shared" si="13"/>
        <v>0</v>
      </c>
      <c r="AN59" s="43">
        <f t="shared" si="14"/>
        <v>2</v>
      </c>
      <c r="AO59" s="43">
        <f t="shared" si="15"/>
        <v>0</v>
      </c>
    </row>
    <row r="60" spans="1:41" x14ac:dyDescent="0.25">
      <c r="V60" t="s">
        <v>9</v>
      </c>
      <c r="W60" t="s">
        <v>9</v>
      </c>
      <c r="X60" t="s">
        <v>9</v>
      </c>
    </row>
    <row r="61" spans="1:41" x14ac:dyDescent="0.25">
      <c r="V61" t="s">
        <v>9</v>
      </c>
      <c r="W61" t="s">
        <v>9</v>
      </c>
      <c r="X61" t="s">
        <v>9</v>
      </c>
    </row>
    <row r="62" spans="1:41" x14ac:dyDescent="0.25">
      <c r="V62" t="s">
        <v>9</v>
      </c>
      <c r="W62" t="s">
        <v>9</v>
      </c>
      <c r="X62" t="s">
        <v>9</v>
      </c>
    </row>
    <row r="63" spans="1:41" x14ac:dyDescent="0.25">
      <c r="V63" t="s">
        <v>9</v>
      </c>
      <c r="W63" t="s">
        <v>9</v>
      </c>
      <c r="X63" t="s">
        <v>9</v>
      </c>
    </row>
    <row r="64" spans="1:41" x14ac:dyDescent="0.25">
      <c r="V64" t="s">
        <v>9</v>
      </c>
      <c r="W64" t="s">
        <v>9</v>
      </c>
      <c r="X64" t="s">
        <v>9</v>
      </c>
    </row>
    <row r="65" spans="1:63" x14ac:dyDescent="0.25">
      <c r="V65" t="s">
        <v>9</v>
      </c>
      <c r="W65" t="s">
        <v>9</v>
      </c>
      <c r="X65" t="s">
        <v>9</v>
      </c>
    </row>
    <row r="66" spans="1:63" x14ac:dyDescent="0.25">
      <c r="V66" t="s">
        <v>9</v>
      </c>
      <c r="W66" t="s">
        <v>9</v>
      </c>
      <c r="X66" t="s">
        <v>9</v>
      </c>
    </row>
    <row r="75" spans="1:63" x14ac:dyDescent="0.25">
      <c r="A75" t="s">
        <v>34</v>
      </c>
      <c r="B75">
        <v>14</v>
      </c>
      <c r="C75">
        <v>1</v>
      </c>
      <c r="D75" t="s">
        <v>34</v>
      </c>
      <c r="E75">
        <v>-16</v>
      </c>
      <c r="F75">
        <v>1</v>
      </c>
      <c r="G75" t="s">
        <v>71</v>
      </c>
      <c r="H75">
        <v>17</v>
      </c>
      <c r="I75">
        <v>1</v>
      </c>
      <c r="J75" t="s">
        <v>71</v>
      </c>
      <c r="K75">
        <v>5</v>
      </c>
      <c r="L75">
        <v>1</v>
      </c>
      <c r="M75" t="s">
        <v>236</v>
      </c>
      <c r="N75">
        <v>3</v>
      </c>
      <c r="O75">
        <v>1</v>
      </c>
      <c r="P75" t="s">
        <v>112</v>
      </c>
      <c r="Q75">
        <v>3</v>
      </c>
      <c r="R75">
        <v>1</v>
      </c>
      <c r="S75" t="s">
        <v>71</v>
      </c>
      <c r="T75" s="4">
        <v>-8</v>
      </c>
      <c r="U75" s="4">
        <v>1</v>
      </c>
      <c r="V75" t="s">
        <v>34</v>
      </c>
      <c r="W75">
        <v>6</v>
      </c>
      <c r="X75">
        <v>1</v>
      </c>
      <c r="Y75" t="s">
        <v>34</v>
      </c>
      <c r="Z75">
        <v>-9</v>
      </c>
      <c r="AA75">
        <v>1</v>
      </c>
      <c r="AB75" t="s">
        <v>34</v>
      </c>
      <c r="AC75" s="4">
        <v>-2</v>
      </c>
      <c r="AD75">
        <v>1</v>
      </c>
      <c r="AE75" t="s">
        <v>34</v>
      </c>
      <c r="AF75">
        <v>-3</v>
      </c>
      <c r="AG75">
        <v>1</v>
      </c>
      <c r="AH75" t="s">
        <v>34</v>
      </c>
      <c r="AI75">
        <v>10</v>
      </c>
      <c r="AJ75">
        <v>1</v>
      </c>
      <c r="AK75" t="s">
        <v>34</v>
      </c>
      <c r="AL75">
        <v>25</v>
      </c>
      <c r="AM75">
        <v>1</v>
      </c>
      <c r="AN75" t="s">
        <v>34</v>
      </c>
      <c r="AO75">
        <v>-4</v>
      </c>
      <c r="AP75">
        <v>1</v>
      </c>
      <c r="AQ75" t="s">
        <v>34</v>
      </c>
      <c r="AR75">
        <v>14</v>
      </c>
      <c r="AS75">
        <v>1</v>
      </c>
      <c r="AT75" t="s">
        <v>34</v>
      </c>
      <c r="AU75">
        <v>19</v>
      </c>
      <c r="AV75">
        <v>1</v>
      </c>
      <c r="AW75" t="s">
        <v>34</v>
      </c>
      <c r="AX75">
        <v>-6</v>
      </c>
      <c r="AY75">
        <v>1</v>
      </c>
      <c r="AZ75" t="s">
        <v>34</v>
      </c>
      <c r="BA75">
        <v>21</v>
      </c>
      <c r="BB75">
        <v>1</v>
      </c>
      <c r="BC75" t="s">
        <v>34</v>
      </c>
      <c r="BD75">
        <v>8</v>
      </c>
      <c r="BE75">
        <v>1</v>
      </c>
      <c r="BF75" t="s">
        <v>34</v>
      </c>
      <c r="BG75">
        <v>-10</v>
      </c>
      <c r="BH75">
        <v>1</v>
      </c>
      <c r="BI75" t="s">
        <v>34</v>
      </c>
      <c r="BJ75">
        <v>0</v>
      </c>
      <c r="BK75">
        <v>1</v>
      </c>
    </row>
    <row r="76" spans="1:63" x14ac:dyDescent="0.25">
      <c r="A76" t="s">
        <v>148</v>
      </c>
      <c r="B76">
        <v>14</v>
      </c>
      <c r="C76">
        <v>2</v>
      </c>
      <c r="D76" t="s">
        <v>148</v>
      </c>
      <c r="E76">
        <v>-16</v>
      </c>
      <c r="F76">
        <v>2</v>
      </c>
      <c r="G76" t="s">
        <v>148</v>
      </c>
      <c r="H76">
        <v>17</v>
      </c>
      <c r="I76">
        <v>2</v>
      </c>
      <c r="J76" t="s">
        <v>148</v>
      </c>
      <c r="K76">
        <v>5</v>
      </c>
      <c r="L76">
        <v>2</v>
      </c>
      <c r="M76" t="s">
        <v>136</v>
      </c>
      <c r="N76">
        <v>3</v>
      </c>
      <c r="O76">
        <v>2</v>
      </c>
      <c r="P76" t="s">
        <v>136</v>
      </c>
      <c r="Q76">
        <v>3</v>
      </c>
      <c r="R76">
        <v>2</v>
      </c>
      <c r="S76" t="s">
        <v>73</v>
      </c>
      <c r="T76" s="4">
        <v>-8</v>
      </c>
      <c r="U76" s="4">
        <v>2</v>
      </c>
      <c r="V76" t="s">
        <v>136</v>
      </c>
      <c r="W76">
        <v>6</v>
      </c>
      <c r="X76">
        <v>2</v>
      </c>
      <c r="Y76" t="s">
        <v>136</v>
      </c>
      <c r="Z76">
        <v>-9</v>
      </c>
      <c r="AA76">
        <v>2</v>
      </c>
      <c r="AB76" t="s">
        <v>136</v>
      </c>
      <c r="AC76" s="4">
        <v>-2</v>
      </c>
      <c r="AD76">
        <v>2</v>
      </c>
      <c r="AE76" t="s">
        <v>136</v>
      </c>
      <c r="AF76">
        <v>-3</v>
      </c>
      <c r="AG76">
        <v>2</v>
      </c>
      <c r="AH76" t="s">
        <v>136</v>
      </c>
      <c r="AI76">
        <v>10</v>
      </c>
      <c r="AJ76">
        <v>2</v>
      </c>
      <c r="AK76" t="s">
        <v>136</v>
      </c>
      <c r="AL76">
        <v>25</v>
      </c>
      <c r="AM76">
        <v>2</v>
      </c>
      <c r="AN76" t="s">
        <v>136</v>
      </c>
      <c r="AO76">
        <v>-4</v>
      </c>
      <c r="AP76">
        <v>2</v>
      </c>
      <c r="AQ76" t="s">
        <v>12</v>
      </c>
      <c r="AR76">
        <v>14</v>
      </c>
      <c r="AS76">
        <v>2</v>
      </c>
      <c r="AT76" t="s">
        <v>15</v>
      </c>
      <c r="AU76">
        <v>19</v>
      </c>
      <c r="AV76">
        <v>2</v>
      </c>
      <c r="AW76" t="s">
        <v>12</v>
      </c>
      <c r="AX76">
        <v>-6</v>
      </c>
      <c r="AY76">
        <v>2</v>
      </c>
      <c r="AZ76" t="s">
        <v>12</v>
      </c>
      <c r="BA76">
        <v>21</v>
      </c>
      <c r="BB76">
        <v>2</v>
      </c>
      <c r="BC76" t="s">
        <v>12</v>
      </c>
      <c r="BD76">
        <v>8</v>
      </c>
      <c r="BE76">
        <v>2</v>
      </c>
      <c r="BF76" t="s">
        <v>12</v>
      </c>
      <c r="BG76">
        <v>-10</v>
      </c>
      <c r="BH76">
        <v>2</v>
      </c>
      <c r="BI76" t="s">
        <v>12</v>
      </c>
      <c r="BJ76">
        <v>0</v>
      </c>
      <c r="BK76">
        <v>2</v>
      </c>
    </row>
    <row r="77" spans="1:63" x14ac:dyDescent="0.25">
      <c r="A77" t="s">
        <v>145</v>
      </c>
      <c r="B77">
        <v>14</v>
      </c>
      <c r="C77">
        <v>3</v>
      </c>
      <c r="D77" t="s">
        <v>145</v>
      </c>
      <c r="E77">
        <v>-16</v>
      </c>
      <c r="F77">
        <v>3</v>
      </c>
      <c r="G77" t="s">
        <v>145</v>
      </c>
      <c r="H77">
        <v>17</v>
      </c>
      <c r="I77">
        <v>3</v>
      </c>
      <c r="J77" t="s">
        <v>145</v>
      </c>
      <c r="K77">
        <v>5</v>
      </c>
      <c r="L77">
        <v>3</v>
      </c>
      <c r="M77" t="s">
        <v>36</v>
      </c>
      <c r="N77">
        <v>3</v>
      </c>
      <c r="O77">
        <v>3</v>
      </c>
      <c r="P77" t="s">
        <v>36</v>
      </c>
      <c r="Q77">
        <v>3</v>
      </c>
      <c r="R77">
        <v>3</v>
      </c>
      <c r="S77" t="s">
        <v>52</v>
      </c>
      <c r="T77" s="4">
        <v>-8</v>
      </c>
      <c r="U77" s="4">
        <v>3</v>
      </c>
      <c r="V77" t="s">
        <v>36</v>
      </c>
      <c r="W77">
        <v>6</v>
      </c>
      <c r="X77">
        <v>3</v>
      </c>
      <c r="Y77" t="s">
        <v>36</v>
      </c>
      <c r="Z77">
        <v>-9</v>
      </c>
      <c r="AA77">
        <v>3</v>
      </c>
      <c r="AB77" t="s">
        <v>36</v>
      </c>
      <c r="AC77" s="4">
        <v>-2</v>
      </c>
      <c r="AD77">
        <v>3</v>
      </c>
      <c r="AE77" t="s">
        <v>36</v>
      </c>
      <c r="AF77">
        <v>-3</v>
      </c>
      <c r="AG77">
        <v>3</v>
      </c>
      <c r="AH77" t="s">
        <v>36</v>
      </c>
      <c r="AI77">
        <v>10</v>
      </c>
      <c r="AJ77">
        <v>3</v>
      </c>
      <c r="AK77" t="s">
        <v>36</v>
      </c>
      <c r="AL77">
        <v>25</v>
      </c>
      <c r="AM77">
        <v>3</v>
      </c>
      <c r="AN77" t="s">
        <v>36</v>
      </c>
      <c r="AO77">
        <v>-4</v>
      </c>
      <c r="AP77">
        <v>3</v>
      </c>
      <c r="AQ77" t="s">
        <v>36</v>
      </c>
      <c r="AR77">
        <v>14</v>
      </c>
      <c r="AS77">
        <v>3</v>
      </c>
      <c r="AT77" t="s">
        <v>12</v>
      </c>
      <c r="AU77">
        <v>19</v>
      </c>
      <c r="AV77">
        <v>3</v>
      </c>
      <c r="AW77" t="s">
        <v>36</v>
      </c>
      <c r="AX77">
        <v>-6</v>
      </c>
      <c r="AY77">
        <v>3</v>
      </c>
      <c r="AZ77" t="s">
        <v>36</v>
      </c>
      <c r="BA77">
        <v>21</v>
      </c>
      <c r="BB77">
        <v>3</v>
      </c>
      <c r="BC77" t="s">
        <v>36</v>
      </c>
      <c r="BD77">
        <v>8</v>
      </c>
      <c r="BE77">
        <v>3</v>
      </c>
      <c r="BF77" t="s">
        <v>36</v>
      </c>
      <c r="BG77">
        <v>-10</v>
      </c>
      <c r="BH77">
        <v>3</v>
      </c>
      <c r="BI77" t="s">
        <v>36</v>
      </c>
      <c r="BJ77">
        <v>0</v>
      </c>
      <c r="BK77">
        <v>3</v>
      </c>
    </row>
    <row r="78" spans="1:63" x14ac:dyDescent="0.25">
      <c r="A78" t="s">
        <v>63</v>
      </c>
      <c r="B78">
        <v>14</v>
      </c>
      <c r="C78">
        <v>4</v>
      </c>
      <c r="D78" t="s">
        <v>63</v>
      </c>
      <c r="E78">
        <v>-16</v>
      </c>
      <c r="F78">
        <v>4</v>
      </c>
      <c r="G78" t="s">
        <v>63</v>
      </c>
      <c r="H78">
        <v>17</v>
      </c>
      <c r="I78">
        <v>4</v>
      </c>
      <c r="J78" t="s">
        <v>12</v>
      </c>
      <c r="K78">
        <v>5</v>
      </c>
      <c r="L78">
        <v>4</v>
      </c>
      <c r="M78" t="s">
        <v>42</v>
      </c>
      <c r="N78">
        <v>3</v>
      </c>
      <c r="O78">
        <v>4</v>
      </c>
      <c r="P78" t="s">
        <v>42</v>
      </c>
      <c r="Q78">
        <v>3</v>
      </c>
      <c r="R78">
        <v>4</v>
      </c>
      <c r="S78" t="s">
        <v>145</v>
      </c>
      <c r="T78" s="4">
        <v>-8</v>
      </c>
      <c r="U78" s="4">
        <v>4</v>
      </c>
      <c r="V78" t="s">
        <v>42</v>
      </c>
      <c r="W78">
        <v>6</v>
      </c>
      <c r="X78">
        <v>4</v>
      </c>
      <c r="Y78" t="s">
        <v>42</v>
      </c>
      <c r="Z78">
        <v>-9</v>
      </c>
      <c r="AA78">
        <v>4</v>
      </c>
      <c r="AB78" t="s">
        <v>42</v>
      </c>
      <c r="AC78" s="4">
        <v>-2</v>
      </c>
      <c r="AD78">
        <v>4</v>
      </c>
      <c r="AE78" t="s">
        <v>42</v>
      </c>
      <c r="AF78">
        <v>-3</v>
      </c>
      <c r="AG78">
        <v>4</v>
      </c>
      <c r="AH78" t="s">
        <v>42</v>
      </c>
      <c r="AI78">
        <v>10</v>
      </c>
      <c r="AJ78">
        <v>4</v>
      </c>
      <c r="AK78" t="s">
        <v>42</v>
      </c>
      <c r="AL78">
        <v>25</v>
      </c>
      <c r="AM78">
        <v>4</v>
      </c>
      <c r="AN78" t="s">
        <v>42</v>
      </c>
      <c r="AO78">
        <v>-4</v>
      </c>
      <c r="AP78">
        <v>4</v>
      </c>
      <c r="AQ78" t="s">
        <v>42</v>
      </c>
      <c r="AR78">
        <v>14</v>
      </c>
      <c r="AS78">
        <v>4</v>
      </c>
      <c r="AT78" t="s">
        <v>42</v>
      </c>
      <c r="AU78">
        <v>19</v>
      </c>
      <c r="AV78">
        <v>4</v>
      </c>
      <c r="AW78" t="s">
        <v>42</v>
      </c>
      <c r="AX78">
        <v>-6</v>
      </c>
      <c r="AY78">
        <v>4</v>
      </c>
      <c r="AZ78" t="s">
        <v>42</v>
      </c>
      <c r="BA78">
        <v>21</v>
      </c>
      <c r="BB78">
        <v>4</v>
      </c>
      <c r="BC78" t="s">
        <v>42</v>
      </c>
      <c r="BD78">
        <v>8</v>
      </c>
      <c r="BE78">
        <v>4</v>
      </c>
      <c r="BF78" t="s">
        <v>42</v>
      </c>
      <c r="BG78">
        <v>-10</v>
      </c>
      <c r="BH78">
        <v>4</v>
      </c>
      <c r="BI78" t="s">
        <v>42</v>
      </c>
      <c r="BJ78">
        <v>0</v>
      </c>
      <c r="BK78">
        <v>4</v>
      </c>
    </row>
    <row r="79" spans="1:63" x14ac:dyDescent="0.25">
      <c r="A79" t="s">
        <v>150</v>
      </c>
      <c r="B79">
        <v>-4</v>
      </c>
      <c r="C79">
        <v>1</v>
      </c>
      <c r="D79" t="s">
        <v>150</v>
      </c>
      <c r="E79">
        <v>8</v>
      </c>
      <c r="F79">
        <v>1</v>
      </c>
      <c r="G79" t="s">
        <v>150</v>
      </c>
      <c r="H79">
        <v>8</v>
      </c>
      <c r="I79">
        <v>1</v>
      </c>
      <c r="J79" t="s">
        <v>150</v>
      </c>
      <c r="K79">
        <v>8</v>
      </c>
      <c r="L79">
        <v>1</v>
      </c>
      <c r="M79" t="s">
        <v>71</v>
      </c>
      <c r="N79">
        <v>6</v>
      </c>
      <c r="O79">
        <v>1</v>
      </c>
      <c r="P79" t="s">
        <v>71</v>
      </c>
      <c r="Q79">
        <v>-11</v>
      </c>
      <c r="R79">
        <v>1</v>
      </c>
      <c r="S79" t="s">
        <v>150</v>
      </c>
      <c r="T79" s="4">
        <v>2</v>
      </c>
      <c r="U79" s="4">
        <v>1</v>
      </c>
      <c r="V79" t="s">
        <v>71</v>
      </c>
      <c r="W79">
        <v>-9</v>
      </c>
      <c r="X79">
        <v>1</v>
      </c>
      <c r="Y79" t="s">
        <v>236</v>
      </c>
      <c r="Z79">
        <v>11</v>
      </c>
      <c r="AA79">
        <v>1</v>
      </c>
      <c r="AB79" t="s">
        <v>236</v>
      </c>
      <c r="AC79" s="4">
        <v>-6</v>
      </c>
      <c r="AD79">
        <v>1</v>
      </c>
      <c r="AE79" t="s">
        <v>236</v>
      </c>
      <c r="AF79">
        <v>14</v>
      </c>
      <c r="AG79">
        <v>1</v>
      </c>
      <c r="AH79" t="s">
        <v>236</v>
      </c>
      <c r="AI79">
        <v>9</v>
      </c>
      <c r="AJ79">
        <v>1</v>
      </c>
      <c r="AK79" t="s">
        <v>236</v>
      </c>
      <c r="AL79">
        <v>-7</v>
      </c>
      <c r="AM79">
        <v>1</v>
      </c>
      <c r="AN79" t="s">
        <v>236</v>
      </c>
      <c r="AO79">
        <v>0</v>
      </c>
      <c r="AP79">
        <v>1</v>
      </c>
      <c r="AQ79" t="s">
        <v>236</v>
      </c>
      <c r="AR79">
        <v>-8</v>
      </c>
      <c r="AS79">
        <v>1</v>
      </c>
      <c r="AT79" t="s">
        <v>145</v>
      </c>
      <c r="AU79">
        <v>16</v>
      </c>
      <c r="AV79">
        <v>1</v>
      </c>
      <c r="AW79" t="s">
        <v>145</v>
      </c>
      <c r="AX79">
        <v>10</v>
      </c>
      <c r="AY79">
        <v>1</v>
      </c>
      <c r="AZ79" t="s">
        <v>145</v>
      </c>
      <c r="BA79">
        <v>1</v>
      </c>
      <c r="BB79">
        <v>1</v>
      </c>
      <c r="BC79" t="s">
        <v>145</v>
      </c>
      <c r="BD79">
        <v>-16</v>
      </c>
      <c r="BE79">
        <v>1</v>
      </c>
      <c r="BF79" t="s">
        <v>145</v>
      </c>
      <c r="BG79">
        <v>6</v>
      </c>
      <c r="BH79">
        <v>1</v>
      </c>
      <c r="BI79" t="s">
        <v>145</v>
      </c>
      <c r="BJ79">
        <v>5</v>
      </c>
      <c r="BK79">
        <v>1</v>
      </c>
    </row>
    <row r="80" spans="1:63" x14ac:dyDescent="0.25">
      <c r="A80" t="s">
        <v>112</v>
      </c>
      <c r="B80">
        <v>-4</v>
      </c>
      <c r="C80">
        <v>2</v>
      </c>
      <c r="D80" t="s">
        <v>112</v>
      </c>
      <c r="E80">
        <v>8</v>
      </c>
      <c r="F80">
        <v>2</v>
      </c>
      <c r="G80" t="s">
        <v>112</v>
      </c>
      <c r="H80">
        <v>8</v>
      </c>
      <c r="I80">
        <v>2</v>
      </c>
      <c r="J80" t="s">
        <v>73</v>
      </c>
      <c r="K80">
        <v>8</v>
      </c>
      <c r="L80">
        <v>2</v>
      </c>
      <c r="M80" t="s">
        <v>148</v>
      </c>
      <c r="N80">
        <v>6</v>
      </c>
      <c r="O80">
        <v>2</v>
      </c>
      <c r="P80" t="s">
        <v>52</v>
      </c>
      <c r="Q80">
        <v>-11</v>
      </c>
      <c r="R80">
        <v>2</v>
      </c>
      <c r="S80" t="s">
        <v>126</v>
      </c>
      <c r="T80" s="4">
        <v>2</v>
      </c>
      <c r="U80" s="4">
        <v>2</v>
      </c>
      <c r="V80" t="s">
        <v>52</v>
      </c>
      <c r="W80">
        <v>-9</v>
      </c>
      <c r="X80">
        <v>2</v>
      </c>
      <c r="Y80" t="s">
        <v>103</v>
      </c>
      <c r="Z80">
        <v>11</v>
      </c>
      <c r="AA80">
        <v>2</v>
      </c>
      <c r="AB80" t="s">
        <v>103</v>
      </c>
      <c r="AC80" s="4">
        <v>-6</v>
      </c>
      <c r="AD80">
        <v>2</v>
      </c>
      <c r="AE80" t="s">
        <v>103</v>
      </c>
      <c r="AF80">
        <v>14</v>
      </c>
      <c r="AG80">
        <v>2</v>
      </c>
      <c r="AH80" t="s">
        <v>103</v>
      </c>
      <c r="AI80">
        <v>9</v>
      </c>
      <c r="AJ80">
        <v>2</v>
      </c>
      <c r="AK80" t="s">
        <v>103</v>
      </c>
      <c r="AL80">
        <v>-7</v>
      </c>
      <c r="AM80">
        <v>2</v>
      </c>
      <c r="AN80" t="s">
        <v>103</v>
      </c>
      <c r="AO80">
        <v>0</v>
      </c>
      <c r="AP80">
        <v>2</v>
      </c>
      <c r="AQ80" t="s">
        <v>103</v>
      </c>
      <c r="AR80">
        <v>-8</v>
      </c>
      <c r="AS80">
        <v>2</v>
      </c>
      <c r="AT80" t="s">
        <v>236</v>
      </c>
      <c r="AU80">
        <v>16</v>
      </c>
      <c r="AV80">
        <v>2</v>
      </c>
      <c r="AW80" t="s">
        <v>236</v>
      </c>
      <c r="AX80">
        <v>10</v>
      </c>
      <c r="AY80">
        <v>2</v>
      </c>
      <c r="AZ80" t="s">
        <v>236</v>
      </c>
      <c r="BA80">
        <v>1</v>
      </c>
      <c r="BB80">
        <v>2</v>
      </c>
      <c r="BC80" t="s">
        <v>236</v>
      </c>
      <c r="BD80">
        <v>-16</v>
      </c>
      <c r="BE80">
        <v>2</v>
      </c>
      <c r="BF80" t="s">
        <v>236</v>
      </c>
      <c r="BG80">
        <v>6</v>
      </c>
      <c r="BH80">
        <v>2</v>
      </c>
      <c r="BI80" t="s">
        <v>236</v>
      </c>
      <c r="BJ80">
        <v>5</v>
      </c>
      <c r="BK80">
        <v>2</v>
      </c>
    </row>
    <row r="81" spans="1:63" x14ac:dyDescent="0.25">
      <c r="A81" t="s">
        <v>36</v>
      </c>
      <c r="B81">
        <v>-4</v>
      </c>
      <c r="C81">
        <v>3</v>
      </c>
      <c r="D81" t="s">
        <v>36</v>
      </c>
      <c r="E81">
        <v>8</v>
      </c>
      <c r="F81">
        <v>3</v>
      </c>
      <c r="G81" t="s">
        <v>52</v>
      </c>
      <c r="H81">
        <v>8</v>
      </c>
      <c r="I81">
        <v>3</v>
      </c>
      <c r="J81" t="s">
        <v>52</v>
      </c>
      <c r="K81">
        <v>8</v>
      </c>
      <c r="L81">
        <v>3</v>
      </c>
      <c r="M81" t="s">
        <v>145</v>
      </c>
      <c r="N81">
        <v>6</v>
      </c>
      <c r="O81">
        <v>3</v>
      </c>
      <c r="P81" t="s">
        <v>145</v>
      </c>
      <c r="Q81">
        <v>-11</v>
      </c>
      <c r="R81">
        <v>3</v>
      </c>
      <c r="S81" t="s">
        <v>12</v>
      </c>
      <c r="T81" s="4">
        <v>2</v>
      </c>
      <c r="U81" s="4">
        <v>3</v>
      </c>
      <c r="V81" t="s">
        <v>145</v>
      </c>
      <c r="W81">
        <v>-9</v>
      </c>
      <c r="X81">
        <v>3</v>
      </c>
      <c r="Y81" t="s">
        <v>145</v>
      </c>
      <c r="Z81">
        <v>11</v>
      </c>
      <c r="AA81">
        <v>3</v>
      </c>
      <c r="AB81" t="s">
        <v>145</v>
      </c>
      <c r="AC81" s="4">
        <v>-6</v>
      </c>
      <c r="AD81">
        <v>3</v>
      </c>
      <c r="AE81" t="s">
        <v>145</v>
      </c>
      <c r="AF81">
        <v>14</v>
      </c>
      <c r="AG81">
        <v>3</v>
      </c>
      <c r="AH81" t="s">
        <v>145</v>
      </c>
      <c r="AI81">
        <v>9</v>
      </c>
      <c r="AJ81">
        <v>3</v>
      </c>
      <c r="AK81" t="s">
        <v>145</v>
      </c>
      <c r="AL81">
        <v>-7</v>
      </c>
      <c r="AM81">
        <v>3</v>
      </c>
      <c r="AN81" t="s">
        <v>145</v>
      </c>
      <c r="AO81">
        <v>0</v>
      </c>
      <c r="AP81">
        <v>3</v>
      </c>
      <c r="AQ81" t="s">
        <v>145</v>
      </c>
      <c r="AR81">
        <v>-8</v>
      </c>
      <c r="AS81">
        <v>3</v>
      </c>
      <c r="AT81" t="s">
        <v>103</v>
      </c>
      <c r="AU81">
        <v>16</v>
      </c>
      <c r="AV81">
        <v>3</v>
      </c>
      <c r="AW81" t="s">
        <v>103</v>
      </c>
      <c r="AX81">
        <v>10</v>
      </c>
      <c r="AY81">
        <v>3</v>
      </c>
      <c r="AZ81" t="s">
        <v>103</v>
      </c>
      <c r="BA81">
        <v>1</v>
      </c>
      <c r="BB81">
        <v>3</v>
      </c>
      <c r="BC81" t="s">
        <v>103</v>
      </c>
      <c r="BD81">
        <v>-16</v>
      </c>
      <c r="BE81">
        <v>3</v>
      </c>
      <c r="BF81" t="s">
        <v>103</v>
      </c>
      <c r="BG81">
        <v>6</v>
      </c>
      <c r="BH81">
        <v>3</v>
      </c>
      <c r="BI81" t="s">
        <v>103</v>
      </c>
      <c r="BJ81">
        <v>5</v>
      </c>
      <c r="BK81">
        <v>3</v>
      </c>
    </row>
    <row r="82" spans="1:63" x14ac:dyDescent="0.25">
      <c r="A82" t="s">
        <v>137</v>
      </c>
      <c r="B82">
        <v>-4</v>
      </c>
      <c r="C82">
        <v>4</v>
      </c>
      <c r="D82" t="s">
        <v>137</v>
      </c>
      <c r="E82">
        <v>8</v>
      </c>
      <c r="F82">
        <v>4</v>
      </c>
      <c r="G82" t="s">
        <v>137</v>
      </c>
      <c r="H82">
        <v>8</v>
      </c>
      <c r="I82">
        <v>4</v>
      </c>
      <c r="J82" t="s">
        <v>137</v>
      </c>
      <c r="K82">
        <v>8</v>
      </c>
      <c r="L82">
        <v>4</v>
      </c>
      <c r="M82" t="s">
        <v>63</v>
      </c>
      <c r="N82">
        <v>6</v>
      </c>
      <c r="O82">
        <v>4</v>
      </c>
      <c r="P82" t="s">
        <v>63</v>
      </c>
      <c r="Q82">
        <v>-11</v>
      </c>
      <c r="R82">
        <v>4</v>
      </c>
      <c r="S82" t="s">
        <v>137</v>
      </c>
      <c r="T82" s="4">
        <v>2</v>
      </c>
      <c r="U82" s="4">
        <v>4</v>
      </c>
      <c r="V82" t="s">
        <v>63</v>
      </c>
      <c r="W82">
        <v>-9</v>
      </c>
      <c r="X82">
        <v>4</v>
      </c>
      <c r="Y82" t="s">
        <v>63</v>
      </c>
      <c r="Z82">
        <v>11</v>
      </c>
      <c r="AA82">
        <v>4</v>
      </c>
      <c r="AB82" t="s">
        <v>63</v>
      </c>
      <c r="AC82" s="4">
        <v>-6</v>
      </c>
      <c r="AD82">
        <v>4</v>
      </c>
      <c r="AE82" t="s">
        <v>63</v>
      </c>
      <c r="AF82">
        <v>14</v>
      </c>
      <c r="AG82">
        <v>4</v>
      </c>
      <c r="AH82" t="s">
        <v>63</v>
      </c>
      <c r="AI82">
        <v>9</v>
      </c>
      <c r="AJ82">
        <v>4</v>
      </c>
      <c r="AK82" t="s">
        <v>63</v>
      </c>
      <c r="AL82">
        <v>-7</v>
      </c>
      <c r="AM82">
        <v>4</v>
      </c>
      <c r="AN82" t="s">
        <v>63</v>
      </c>
      <c r="AO82">
        <v>0</v>
      </c>
      <c r="AP82">
        <v>4</v>
      </c>
      <c r="AQ82" t="s">
        <v>63</v>
      </c>
      <c r="AR82">
        <v>-8</v>
      </c>
      <c r="AS82">
        <v>4</v>
      </c>
      <c r="AT82" t="s">
        <v>63</v>
      </c>
      <c r="AU82">
        <v>16</v>
      </c>
      <c r="AV82">
        <v>4</v>
      </c>
      <c r="AW82" t="s">
        <v>63</v>
      </c>
      <c r="AX82">
        <v>10</v>
      </c>
      <c r="AY82">
        <v>4</v>
      </c>
      <c r="AZ82" t="s">
        <v>63</v>
      </c>
      <c r="BA82">
        <v>1</v>
      </c>
      <c r="BB82">
        <v>4</v>
      </c>
      <c r="BC82" t="s">
        <v>63</v>
      </c>
      <c r="BD82">
        <v>-16</v>
      </c>
      <c r="BE82">
        <v>4</v>
      </c>
      <c r="BF82" t="s">
        <v>63</v>
      </c>
      <c r="BG82">
        <v>6</v>
      </c>
      <c r="BH82">
        <v>4</v>
      </c>
      <c r="BI82" t="s">
        <v>63</v>
      </c>
      <c r="BJ82">
        <v>5</v>
      </c>
      <c r="BK82">
        <v>4</v>
      </c>
    </row>
    <row r="83" spans="1:63" x14ac:dyDescent="0.25">
      <c r="A83" t="s">
        <v>236</v>
      </c>
      <c r="B83">
        <v>-8</v>
      </c>
      <c r="C83">
        <v>1</v>
      </c>
      <c r="D83" t="s">
        <v>236</v>
      </c>
      <c r="E83">
        <v>-5</v>
      </c>
      <c r="F83">
        <v>1</v>
      </c>
      <c r="G83" t="s">
        <v>236</v>
      </c>
      <c r="H83">
        <v>5</v>
      </c>
      <c r="I83">
        <v>1</v>
      </c>
      <c r="J83" t="s">
        <v>236</v>
      </c>
      <c r="K83">
        <v>-4</v>
      </c>
      <c r="L83">
        <v>1</v>
      </c>
      <c r="M83" t="s">
        <v>150</v>
      </c>
      <c r="N83">
        <v>-12</v>
      </c>
      <c r="O83">
        <v>1</v>
      </c>
      <c r="P83" t="s">
        <v>150</v>
      </c>
      <c r="Q83">
        <v>3</v>
      </c>
      <c r="R83">
        <v>1</v>
      </c>
      <c r="S83" t="s">
        <v>31</v>
      </c>
      <c r="T83" s="4">
        <v>-1</v>
      </c>
      <c r="U83" s="4">
        <v>1</v>
      </c>
      <c r="V83" t="s">
        <v>150</v>
      </c>
      <c r="W83">
        <v>26</v>
      </c>
      <c r="X83">
        <v>1</v>
      </c>
      <c r="Y83" t="s">
        <v>150</v>
      </c>
      <c r="Z83">
        <v>5</v>
      </c>
      <c r="AA83">
        <v>1</v>
      </c>
      <c r="AB83" t="s">
        <v>150</v>
      </c>
      <c r="AC83" s="4">
        <v>-9</v>
      </c>
      <c r="AD83">
        <v>1</v>
      </c>
      <c r="AE83" t="s">
        <v>150</v>
      </c>
      <c r="AF83">
        <v>15</v>
      </c>
      <c r="AG83">
        <v>1</v>
      </c>
      <c r="AH83" t="s">
        <v>150</v>
      </c>
      <c r="AI83">
        <v>11</v>
      </c>
      <c r="AJ83">
        <v>1</v>
      </c>
      <c r="AK83" t="s">
        <v>150</v>
      </c>
      <c r="AL83">
        <v>-8</v>
      </c>
      <c r="AM83">
        <v>1</v>
      </c>
      <c r="AN83" t="s">
        <v>150</v>
      </c>
      <c r="AO83">
        <v>-10</v>
      </c>
      <c r="AP83">
        <v>1</v>
      </c>
      <c r="AQ83" t="s">
        <v>150</v>
      </c>
      <c r="AR83">
        <v>1</v>
      </c>
      <c r="AS83">
        <v>1</v>
      </c>
      <c r="AT83" t="s">
        <v>150</v>
      </c>
      <c r="AU83">
        <v>-2</v>
      </c>
      <c r="AV83">
        <v>1</v>
      </c>
      <c r="AW83" t="s">
        <v>150</v>
      </c>
      <c r="AX83">
        <v>1</v>
      </c>
      <c r="AY83">
        <v>1</v>
      </c>
      <c r="AZ83" t="s">
        <v>150</v>
      </c>
      <c r="BA83">
        <v>15</v>
      </c>
      <c r="BB83">
        <v>1</v>
      </c>
      <c r="BC83" t="s">
        <v>150</v>
      </c>
      <c r="BD83">
        <v>8</v>
      </c>
      <c r="BE83">
        <v>1</v>
      </c>
      <c r="BF83" t="s">
        <v>150</v>
      </c>
      <c r="BG83">
        <v>-4</v>
      </c>
      <c r="BH83">
        <v>1</v>
      </c>
      <c r="BI83" t="s">
        <v>150</v>
      </c>
      <c r="BJ83">
        <v>8</v>
      </c>
      <c r="BK83">
        <v>1</v>
      </c>
    </row>
    <row r="84" spans="1:63" x14ac:dyDescent="0.25">
      <c r="A84" t="s">
        <v>103</v>
      </c>
      <c r="B84">
        <v>-8</v>
      </c>
      <c r="C84">
        <v>2</v>
      </c>
      <c r="D84" t="s">
        <v>103</v>
      </c>
      <c r="E84">
        <v>-5</v>
      </c>
      <c r="F84">
        <v>2</v>
      </c>
      <c r="G84" t="s">
        <v>136</v>
      </c>
      <c r="H84">
        <v>5</v>
      </c>
      <c r="I84">
        <v>2</v>
      </c>
      <c r="J84" t="s">
        <v>136</v>
      </c>
      <c r="K84">
        <v>-4</v>
      </c>
      <c r="L84">
        <v>2</v>
      </c>
      <c r="M84" t="s">
        <v>112</v>
      </c>
      <c r="N84">
        <v>-12</v>
      </c>
      <c r="O84">
        <v>2</v>
      </c>
      <c r="P84" t="s">
        <v>126</v>
      </c>
      <c r="Q84">
        <v>3</v>
      </c>
      <c r="R84">
        <v>2</v>
      </c>
      <c r="S84" t="s">
        <v>34</v>
      </c>
      <c r="T84" s="4">
        <v>-1</v>
      </c>
      <c r="U84" s="4">
        <v>2</v>
      </c>
      <c r="V84" t="s">
        <v>126</v>
      </c>
      <c r="W84">
        <v>26</v>
      </c>
      <c r="X84">
        <v>2</v>
      </c>
      <c r="Y84" t="s">
        <v>126</v>
      </c>
      <c r="Z84">
        <v>5</v>
      </c>
      <c r="AA84">
        <v>2</v>
      </c>
      <c r="AB84" t="s">
        <v>126</v>
      </c>
      <c r="AC84" s="4">
        <v>-9</v>
      </c>
      <c r="AD84">
        <v>2</v>
      </c>
      <c r="AE84" t="s">
        <v>126</v>
      </c>
      <c r="AF84">
        <v>15</v>
      </c>
      <c r="AG84">
        <v>2</v>
      </c>
      <c r="AH84" t="s">
        <v>126</v>
      </c>
      <c r="AI84">
        <v>11</v>
      </c>
      <c r="AJ84">
        <v>2</v>
      </c>
      <c r="AK84" t="s">
        <v>126</v>
      </c>
      <c r="AL84">
        <v>-8</v>
      </c>
      <c r="AM84">
        <v>2</v>
      </c>
      <c r="AN84" t="s">
        <v>126</v>
      </c>
      <c r="AO84">
        <v>-10</v>
      </c>
      <c r="AP84">
        <v>2</v>
      </c>
      <c r="AQ84" t="s">
        <v>126</v>
      </c>
      <c r="AR84">
        <v>1</v>
      </c>
      <c r="AS84">
        <v>2</v>
      </c>
      <c r="AT84" t="s">
        <v>126</v>
      </c>
      <c r="AU84">
        <v>-2</v>
      </c>
      <c r="AV84">
        <v>2</v>
      </c>
      <c r="AW84" t="s">
        <v>126</v>
      </c>
      <c r="AX84">
        <v>1</v>
      </c>
      <c r="AY84">
        <v>2</v>
      </c>
      <c r="AZ84" t="s">
        <v>126</v>
      </c>
      <c r="BA84">
        <v>15</v>
      </c>
      <c r="BB84">
        <v>2</v>
      </c>
      <c r="BC84" t="s">
        <v>126</v>
      </c>
      <c r="BD84">
        <v>8</v>
      </c>
      <c r="BE84">
        <v>2</v>
      </c>
      <c r="BF84" t="s">
        <v>126</v>
      </c>
      <c r="BG84">
        <v>-4</v>
      </c>
      <c r="BH84">
        <v>2</v>
      </c>
      <c r="BI84" t="s">
        <v>126</v>
      </c>
      <c r="BJ84">
        <v>8</v>
      </c>
      <c r="BK84">
        <v>2</v>
      </c>
    </row>
    <row r="85" spans="1:63" x14ac:dyDescent="0.25">
      <c r="A85" t="s">
        <v>136</v>
      </c>
      <c r="B85">
        <v>-8</v>
      </c>
      <c r="C85">
        <v>3</v>
      </c>
      <c r="D85" t="s">
        <v>136</v>
      </c>
      <c r="E85">
        <v>-5</v>
      </c>
      <c r="F85">
        <v>3</v>
      </c>
      <c r="G85" t="s">
        <v>36</v>
      </c>
      <c r="H85">
        <v>5</v>
      </c>
      <c r="I85">
        <v>3</v>
      </c>
      <c r="J85" t="s">
        <v>36</v>
      </c>
      <c r="K85">
        <v>-4</v>
      </c>
      <c r="L85">
        <v>3</v>
      </c>
      <c r="M85" t="s">
        <v>52</v>
      </c>
      <c r="N85">
        <v>-12</v>
      </c>
      <c r="O85">
        <v>3</v>
      </c>
      <c r="P85" t="s">
        <v>12</v>
      </c>
      <c r="Q85">
        <v>3</v>
      </c>
      <c r="R85">
        <v>3</v>
      </c>
      <c r="S85" t="s">
        <v>136</v>
      </c>
      <c r="T85" s="4">
        <v>-1</v>
      </c>
      <c r="U85" s="4">
        <v>3</v>
      </c>
      <c r="V85" t="s">
        <v>12</v>
      </c>
      <c r="W85">
        <v>26</v>
      </c>
      <c r="X85">
        <v>3</v>
      </c>
      <c r="Y85" t="s">
        <v>12</v>
      </c>
      <c r="Z85">
        <v>5</v>
      </c>
      <c r="AA85">
        <v>3</v>
      </c>
      <c r="AB85" t="s">
        <v>12</v>
      </c>
      <c r="AC85" s="4">
        <v>-9</v>
      </c>
      <c r="AD85">
        <v>3</v>
      </c>
      <c r="AE85" t="s">
        <v>12</v>
      </c>
      <c r="AF85">
        <v>15</v>
      </c>
      <c r="AG85">
        <v>3</v>
      </c>
      <c r="AH85" t="s">
        <v>12</v>
      </c>
      <c r="AI85">
        <v>11</v>
      </c>
      <c r="AJ85">
        <v>3</v>
      </c>
      <c r="AK85" t="s">
        <v>12</v>
      </c>
      <c r="AL85">
        <v>-8</v>
      </c>
      <c r="AM85">
        <v>3</v>
      </c>
      <c r="AN85" t="s">
        <v>12</v>
      </c>
      <c r="AO85">
        <v>-10</v>
      </c>
      <c r="AP85">
        <v>3</v>
      </c>
      <c r="AQ85" t="s">
        <v>136</v>
      </c>
      <c r="AR85">
        <v>1</v>
      </c>
      <c r="AS85">
        <v>3</v>
      </c>
      <c r="AT85" t="s">
        <v>136</v>
      </c>
      <c r="AU85">
        <v>-2</v>
      </c>
      <c r="AV85">
        <v>3</v>
      </c>
      <c r="AW85" t="s">
        <v>136</v>
      </c>
      <c r="AX85">
        <v>1</v>
      </c>
      <c r="AY85">
        <v>3</v>
      </c>
      <c r="AZ85" t="s">
        <v>136</v>
      </c>
      <c r="BA85">
        <v>15</v>
      </c>
      <c r="BB85">
        <v>3</v>
      </c>
      <c r="BC85" t="s">
        <v>136</v>
      </c>
      <c r="BD85">
        <v>8</v>
      </c>
      <c r="BE85">
        <v>3</v>
      </c>
      <c r="BF85" t="s">
        <v>136</v>
      </c>
      <c r="BG85">
        <v>-4</v>
      </c>
      <c r="BH85">
        <v>3</v>
      </c>
      <c r="BI85" t="s">
        <v>136</v>
      </c>
      <c r="BJ85">
        <v>8</v>
      </c>
      <c r="BK85">
        <v>3</v>
      </c>
    </row>
    <row r="86" spans="1:63" x14ac:dyDescent="0.25">
      <c r="A86" t="s">
        <v>42</v>
      </c>
      <c r="B86">
        <v>-8</v>
      </c>
      <c r="C86">
        <v>4</v>
      </c>
      <c r="D86" t="s">
        <v>42</v>
      </c>
      <c r="E86">
        <v>-5</v>
      </c>
      <c r="F86">
        <v>4</v>
      </c>
      <c r="G86" t="s">
        <v>42</v>
      </c>
      <c r="H86">
        <v>5</v>
      </c>
      <c r="I86">
        <v>4</v>
      </c>
      <c r="J86" t="s">
        <v>42</v>
      </c>
      <c r="K86">
        <v>-4</v>
      </c>
      <c r="L86">
        <v>4</v>
      </c>
      <c r="M86" t="s">
        <v>137</v>
      </c>
      <c r="N86">
        <v>-12</v>
      </c>
      <c r="O86">
        <v>4</v>
      </c>
      <c r="P86" t="s">
        <v>137</v>
      </c>
      <c r="Q86">
        <v>3</v>
      </c>
      <c r="R86">
        <v>4</v>
      </c>
      <c r="S86" t="s">
        <v>42</v>
      </c>
      <c r="T86" s="4">
        <v>-1</v>
      </c>
      <c r="U86" s="4">
        <v>4</v>
      </c>
      <c r="V86" t="s">
        <v>137</v>
      </c>
      <c r="W86">
        <v>26</v>
      </c>
      <c r="X86">
        <v>4</v>
      </c>
      <c r="Y86" t="s">
        <v>137</v>
      </c>
      <c r="Z86">
        <v>5</v>
      </c>
      <c r="AA86">
        <v>4</v>
      </c>
      <c r="AB86" t="s">
        <v>137</v>
      </c>
      <c r="AC86" s="4">
        <v>-9</v>
      </c>
      <c r="AD86">
        <v>4</v>
      </c>
      <c r="AE86" t="s">
        <v>137</v>
      </c>
      <c r="AF86">
        <v>15</v>
      </c>
      <c r="AG86">
        <v>4</v>
      </c>
      <c r="AH86" t="s">
        <v>137</v>
      </c>
      <c r="AI86">
        <v>11</v>
      </c>
      <c r="AJ86">
        <v>4</v>
      </c>
      <c r="AK86" t="s">
        <v>137</v>
      </c>
      <c r="AL86">
        <v>-8</v>
      </c>
      <c r="AM86">
        <v>4</v>
      </c>
      <c r="AN86" t="s">
        <v>137</v>
      </c>
      <c r="AO86">
        <v>-10</v>
      </c>
      <c r="AP86">
        <v>4</v>
      </c>
      <c r="AQ86" t="s">
        <v>137</v>
      </c>
      <c r="AR86">
        <v>1</v>
      </c>
      <c r="AS86">
        <v>4</v>
      </c>
      <c r="AT86" t="s">
        <v>137</v>
      </c>
      <c r="AU86">
        <v>-2</v>
      </c>
      <c r="AV86">
        <v>4</v>
      </c>
      <c r="AW86" t="s">
        <v>137</v>
      </c>
      <c r="AX86">
        <v>1</v>
      </c>
      <c r="AY86">
        <v>4</v>
      </c>
      <c r="AZ86" t="s">
        <v>137</v>
      </c>
      <c r="BA86">
        <v>15</v>
      </c>
      <c r="BB86">
        <v>4</v>
      </c>
      <c r="BC86" t="s">
        <v>137</v>
      </c>
      <c r="BD86">
        <v>8</v>
      </c>
      <c r="BE86">
        <v>4</v>
      </c>
      <c r="BF86" t="s">
        <v>137</v>
      </c>
      <c r="BG86">
        <v>-4</v>
      </c>
      <c r="BH86">
        <v>4</v>
      </c>
      <c r="BI86" t="s">
        <v>137</v>
      </c>
      <c r="BJ86">
        <v>8</v>
      </c>
      <c r="BK86">
        <v>4</v>
      </c>
    </row>
    <row r="87" spans="1:63" x14ac:dyDescent="0.25">
      <c r="A87" t="s">
        <v>71</v>
      </c>
      <c r="B87">
        <v>-8</v>
      </c>
      <c r="C87">
        <v>1</v>
      </c>
      <c r="D87" t="s">
        <v>71</v>
      </c>
      <c r="E87">
        <v>-10</v>
      </c>
      <c r="F87">
        <v>1</v>
      </c>
      <c r="G87" t="s">
        <v>34</v>
      </c>
      <c r="H87">
        <v>-2</v>
      </c>
      <c r="I87">
        <v>1</v>
      </c>
      <c r="J87" t="s">
        <v>34</v>
      </c>
      <c r="K87">
        <v>32</v>
      </c>
      <c r="L87">
        <v>1</v>
      </c>
      <c r="M87" t="s">
        <v>34</v>
      </c>
      <c r="N87">
        <v>-15</v>
      </c>
      <c r="O87">
        <v>1</v>
      </c>
      <c r="P87" t="s">
        <v>34</v>
      </c>
      <c r="Q87">
        <v>3</v>
      </c>
      <c r="R87">
        <v>1</v>
      </c>
      <c r="S87" t="s">
        <v>236</v>
      </c>
      <c r="T87" s="4">
        <v>3</v>
      </c>
      <c r="U87" s="4">
        <v>1</v>
      </c>
      <c r="V87" t="s">
        <v>112</v>
      </c>
      <c r="W87">
        <v>17</v>
      </c>
      <c r="X87">
        <v>1</v>
      </c>
      <c r="Y87" t="s">
        <v>112</v>
      </c>
      <c r="Z87">
        <v>10</v>
      </c>
      <c r="AA87">
        <v>1</v>
      </c>
      <c r="AB87" t="s">
        <v>112</v>
      </c>
      <c r="AC87" s="4">
        <v>0</v>
      </c>
      <c r="AD87">
        <v>1</v>
      </c>
      <c r="AE87" t="s">
        <v>112</v>
      </c>
      <c r="AF87">
        <v>-13</v>
      </c>
      <c r="AG87">
        <v>1</v>
      </c>
      <c r="AH87" t="s">
        <v>112</v>
      </c>
      <c r="AI87">
        <v>5</v>
      </c>
      <c r="AJ87">
        <v>1</v>
      </c>
      <c r="AK87" t="s">
        <v>112</v>
      </c>
      <c r="AL87">
        <v>9</v>
      </c>
      <c r="AM87">
        <v>1</v>
      </c>
      <c r="AN87" t="s">
        <v>112</v>
      </c>
      <c r="AO87">
        <v>-1</v>
      </c>
      <c r="AP87">
        <v>1</v>
      </c>
      <c r="AQ87" t="s">
        <v>112</v>
      </c>
      <c r="AR87">
        <v>-7</v>
      </c>
      <c r="AS87">
        <v>1</v>
      </c>
      <c r="AT87" t="s">
        <v>112</v>
      </c>
      <c r="AU87">
        <v>-1</v>
      </c>
      <c r="AV87">
        <v>1</v>
      </c>
      <c r="AW87" t="s">
        <v>112</v>
      </c>
      <c r="AX87">
        <v>1</v>
      </c>
      <c r="AY87">
        <v>1</v>
      </c>
      <c r="AZ87" t="s">
        <v>112</v>
      </c>
      <c r="BA87">
        <v>5</v>
      </c>
      <c r="BB87">
        <v>1</v>
      </c>
      <c r="BC87" t="s">
        <v>112</v>
      </c>
      <c r="BD87">
        <v>1</v>
      </c>
      <c r="BE87">
        <v>1</v>
      </c>
      <c r="BF87" t="s">
        <v>112</v>
      </c>
      <c r="BG87">
        <v>9</v>
      </c>
      <c r="BH87">
        <v>1</v>
      </c>
      <c r="BI87" t="s">
        <v>112</v>
      </c>
      <c r="BJ87">
        <v>-2</v>
      </c>
      <c r="BK87">
        <v>1</v>
      </c>
    </row>
    <row r="88" spans="1:63" x14ac:dyDescent="0.25">
      <c r="A88" t="s">
        <v>73</v>
      </c>
      <c r="B88">
        <v>-8</v>
      </c>
      <c r="C88">
        <v>2</v>
      </c>
      <c r="D88" t="s">
        <v>73</v>
      </c>
      <c r="E88">
        <v>-10</v>
      </c>
      <c r="F88">
        <v>2</v>
      </c>
      <c r="G88" t="s">
        <v>126</v>
      </c>
      <c r="H88">
        <v>-2</v>
      </c>
      <c r="I88">
        <v>2</v>
      </c>
      <c r="J88" t="s">
        <v>126</v>
      </c>
      <c r="K88">
        <v>32</v>
      </c>
      <c r="L88">
        <v>2</v>
      </c>
      <c r="M88" t="s">
        <v>126</v>
      </c>
      <c r="N88">
        <v>-15</v>
      </c>
      <c r="O88">
        <v>2</v>
      </c>
      <c r="P88" t="s">
        <v>148</v>
      </c>
      <c r="Q88">
        <v>3</v>
      </c>
      <c r="R88">
        <v>2</v>
      </c>
      <c r="S88" t="s">
        <v>148</v>
      </c>
      <c r="T88" s="4">
        <v>3</v>
      </c>
      <c r="U88" s="4">
        <v>2</v>
      </c>
      <c r="V88" t="s">
        <v>148</v>
      </c>
      <c r="W88">
        <v>17</v>
      </c>
      <c r="X88">
        <v>2</v>
      </c>
      <c r="Y88" t="s">
        <v>148</v>
      </c>
      <c r="Z88">
        <v>10</v>
      </c>
      <c r="AA88">
        <v>2</v>
      </c>
      <c r="AB88" t="s">
        <v>148</v>
      </c>
      <c r="AC88" s="4">
        <v>0</v>
      </c>
      <c r="AD88">
        <v>2</v>
      </c>
      <c r="AE88" t="s">
        <v>148</v>
      </c>
      <c r="AF88">
        <v>-13</v>
      </c>
      <c r="AG88">
        <v>2</v>
      </c>
      <c r="AH88" t="s">
        <v>148</v>
      </c>
      <c r="AI88">
        <v>5</v>
      </c>
      <c r="AJ88">
        <v>2</v>
      </c>
      <c r="AK88" t="s">
        <v>148</v>
      </c>
      <c r="AL88">
        <v>9</v>
      </c>
      <c r="AM88">
        <v>2</v>
      </c>
      <c r="AN88" t="s">
        <v>148</v>
      </c>
      <c r="AO88">
        <v>-1</v>
      </c>
      <c r="AP88">
        <v>2</v>
      </c>
      <c r="AQ88" t="s">
        <v>148</v>
      </c>
      <c r="AR88">
        <v>-7</v>
      </c>
      <c r="AS88">
        <v>2</v>
      </c>
      <c r="AT88" t="s">
        <v>148</v>
      </c>
      <c r="AU88">
        <v>-1</v>
      </c>
      <c r="AV88">
        <v>2</v>
      </c>
      <c r="AW88" t="s">
        <v>148</v>
      </c>
      <c r="AX88">
        <v>1</v>
      </c>
      <c r="AY88">
        <v>2</v>
      </c>
      <c r="AZ88" t="s">
        <v>148</v>
      </c>
      <c r="BA88">
        <v>5</v>
      </c>
      <c r="BB88">
        <v>2</v>
      </c>
      <c r="BC88" t="s">
        <v>148</v>
      </c>
      <c r="BD88">
        <v>1</v>
      </c>
      <c r="BE88">
        <v>2</v>
      </c>
      <c r="BF88" t="s">
        <v>148</v>
      </c>
      <c r="BG88">
        <v>9</v>
      </c>
      <c r="BH88">
        <v>2</v>
      </c>
      <c r="BI88" t="s">
        <v>148</v>
      </c>
      <c r="BJ88">
        <v>-2</v>
      </c>
      <c r="BK88">
        <v>2</v>
      </c>
    </row>
    <row r="89" spans="1:63" x14ac:dyDescent="0.25">
      <c r="A89" t="s">
        <v>79</v>
      </c>
      <c r="B89">
        <v>-8</v>
      </c>
      <c r="C89">
        <v>3</v>
      </c>
      <c r="D89" t="s">
        <v>79</v>
      </c>
      <c r="E89">
        <v>-10</v>
      </c>
      <c r="F89">
        <v>3</v>
      </c>
      <c r="G89" t="s">
        <v>79</v>
      </c>
      <c r="H89">
        <v>-2</v>
      </c>
      <c r="I89">
        <v>3</v>
      </c>
      <c r="J89" t="s">
        <v>79</v>
      </c>
      <c r="K89">
        <v>32</v>
      </c>
      <c r="L89">
        <v>3</v>
      </c>
      <c r="M89" t="s">
        <v>79</v>
      </c>
      <c r="N89">
        <v>-15</v>
      </c>
      <c r="O89">
        <v>3</v>
      </c>
      <c r="P89" t="s">
        <v>79</v>
      </c>
      <c r="Q89">
        <v>3</v>
      </c>
      <c r="R89">
        <v>3</v>
      </c>
      <c r="S89" t="s">
        <v>103</v>
      </c>
      <c r="T89" s="4">
        <v>3</v>
      </c>
      <c r="U89" s="4">
        <v>3</v>
      </c>
      <c r="V89" t="s">
        <v>79</v>
      </c>
      <c r="W89">
        <v>17</v>
      </c>
      <c r="X89">
        <v>3</v>
      </c>
      <c r="Y89" t="s">
        <v>79</v>
      </c>
      <c r="Z89">
        <v>10</v>
      </c>
      <c r="AA89">
        <v>3</v>
      </c>
      <c r="AB89" t="s">
        <v>79</v>
      </c>
      <c r="AC89" s="4">
        <v>0</v>
      </c>
      <c r="AD89">
        <v>3</v>
      </c>
      <c r="AE89" t="s">
        <v>79</v>
      </c>
      <c r="AF89">
        <v>-13</v>
      </c>
      <c r="AG89">
        <v>3</v>
      </c>
      <c r="AH89" t="s">
        <v>79</v>
      </c>
      <c r="AI89">
        <v>5</v>
      </c>
      <c r="AJ89">
        <v>3</v>
      </c>
      <c r="AK89" t="s">
        <v>79</v>
      </c>
      <c r="AL89">
        <v>9</v>
      </c>
      <c r="AM89">
        <v>3</v>
      </c>
      <c r="AN89" t="s">
        <v>79</v>
      </c>
      <c r="AO89">
        <v>-1</v>
      </c>
      <c r="AP89">
        <v>3</v>
      </c>
      <c r="AQ89" t="s">
        <v>79</v>
      </c>
      <c r="AR89">
        <v>-7</v>
      </c>
      <c r="AS89">
        <v>3</v>
      </c>
      <c r="AT89" t="s">
        <v>79</v>
      </c>
      <c r="AU89">
        <v>-1</v>
      </c>
      <c r="AV89">
        <v>3</v>
      </c>
      <c r="AW89" t="s">
        <v>79</v>
      </c>
      <c r="AX89">
        <v>1</v>
      </c>
      <c r="AY89">
        <v>3</v>
      </c>
      <c r="AZ89" t="s">
        <v>79</v>
      </c>
      <c r="BA89">
        <v>5</v>
      </c>
      <c r="BB89">
        <v>3</v>
      </c>
      <c r="BC89" t="s">
        <v>79</v>
      </c>
      <c r="BD89">
        <v>1</v>
      </c>
      <c r="BE89">
        <v>3</v>
      </c>
      <c r="BF89" t="s">
        <v>79</v>
      </c>
      <c r="BG89">
        <v>9</v>
      </c>
      <c r="BH89">
        <v>3</v>
      </c>
      <c r="BI89" t="s">
        <v>79</v>
      </c>
      <c r="BJ89">
        <v>-2</v>
      </c>
      <c r="BK89">
        <v>3</v>
      </c>
    </row>
    <row r="90" spans="1:63" x14ac:dyDescent="0.25">
      <c r="A90" t="s">
        <v>121</v>
      </c>
      <c r="B90">
        <v>-8</v>
      </c>
      <c r="C90">
        <v>4</v>
      </c>
      <c r="D90" t="s">
        <v>121</v>
      </c>
      <c r="E90">
        <v>-10</v>
      </c>
      <c r="F90">
        <v>4</v>
      </c>
      <c r="G90" t="s">
        <v>121</v>
      </c>
      <c r="H90">
        <v>-2</v>
      </c>
      <c r="I90">
        <v>4</v>
      </c>
      <c r="J90" t="s">
        <v>121</v>
      </c>
      <c r="K90">
        <v>32</v>
      </c>
      <c r="L90">
        <v>4</v>
      </c>
      <c r="M90" t="s">
        <v>121</v>
      </c>
      <c r="N90">
        <v>-15</v>
      </c>
      <c r="O90">
        <v>4</v>
      </c>
      <c r="P90" t="s">
        <v>121</v>
      </c>
      <c r="Q90">
        <v>3</v>
      </c>
      <c r="R90">
        <v>4</v>
      </c>
      <c r="S90" t="s">
        <v>79</v>
      </c>
      <c r="T90" s="4">
        <v>3</v>
      </c>
      <c r="U90" s="4">
        <v>4</v>
      </c>
      <c r="V90" t="s">
        <v>121</v>
      </c>
      <c r="W90">
        <v>17</v>
      </c>
      <c r="X90">
        <v>4</v>
      </c>
      <c r="Y90" t="s">
        <v>121</v>
      </c>
      <c r="Z90">
        <v>10</v>
      </c>
      <c r="AA90">
        <v>4</v>
      </c>
      <c r="AB90" t="s">
        <v>121</v>
      </c>
      <c r="AC90" s="4">
        <v>0</v>
      </c>
      <c r="AD90">
        <v>4</v>
      </c>
      <c r="AE90" t="s">
        <v>121</v>
      </c>
      <c r="AF90">
        <v>-13</v>
      </c>
      <c r="AG90">
        <v>4</v>
      </c>
      <c r="AH90" t="s">
        <v>121</v>
      </c>
      <c r="AI90">
        <v>5</v>
      </c>
      <c r="AJ90">
        <v>4</v>
      </c>
      <c r="AK90" t="s">
        <v>121</v>
      </c>
      <c r="AL90">
        <v>9</v>
      </c>
      <c r="AM90">
        <v>4</v>
      </c>
      <c r="AN90" t="s">
        <v>121</v>
      </c>
      <c r="AO90">
        <v>-1</v>
      </c>
      <c r="AP90">
        <v>4</v>
      </c>
      <c r="AQ90" t="s">
        <v>121</v>
      </c>
      <c r="AR90">
        <v>-7</v>
      </c>
      <c r="AS90">
        <v>4</v>
      </c>
      <c r="AT90" t="s">
        <v>121</v>
      </c>
      <c r="AU90">
        <v>-1</v>
      </c>
      <c r="AV90">
        <v>4</v>
      </c>
      <c r="AW90" t="s">
        <v>121</v>
      </c>
      <c r="AX90">
        <v>1</v>
      </c>
      <c r="AY90">
        <v>4</v>
      </c>
      <c r="AZ90" t="s">
        <v>121</v>
      </c>
      <c r="BA90">
        <v>5</v>
      </c>
      <c r="BB90">
        <v>4</v>
      </c>
      <c r="BC90" t="s">
        <v>121</v>
      </c>
      <c r="BD90">
        <v>1</v>
      </c>
      <c r="BE90">
        <v>4</v>
      </c>
      <c r="BF90" t="s">
        <v>121</v>
      </c>
      <c r="BG90">
        <v>9</v>
      </c>
      <c r="BH90">
        <v>4</v>
      </c>
      <c r="BI90" t="s">
        <v>121</v>
      </c>
      <c r="BJ90">
        <v>-2</v>
      </c>
      <c r="BK90">
        <v>4</v>
      </c>
    </row>
    <row r="91" spans="1:63" x14ac:dyDescent="0.25">
      <c r="A91" t="s">
        <v>31</v>
      </c>
      <c r="B91">
        <v>14</v>
      </c>
      <c r="C91">
        <v>1</v>
      </c>
      <c r="D91" t="s">
        <v>60</v>
      </c>
      <c r="E91">
        <v>25</v>
      </c>
      <c r="F91">
        <v>1</v>
      </c>
      <c r="G91" t="s">
        <v>31</v>
      </c>
      <c r="H91">
        <v>0</v>
      </c>
      <c r="I91">
        <v>1</v>
      </c>
      <c r="J91" t="s">
        <v>118</v>
      </c>
      <c r="K91">
        <v>0</v>
      </c>
      <c r="L91">
        <v>1</v>
      </c>
      <c r="M91" t="s">
        <v>31</v>
      </c>
      <c r="N91">
        <v>0</v>
      </c>
      <c r="O91">
        <v>1</v>
      </c>
      <c r="P91" t="s">
        <v>60</v>
      </c>
      <c r="Q91">
        <v>-3</v>
      </c>
      <c r="R91">
        <v>1</v>
      </c>
      <c r="S91" t="s">
        <v>60</v>
      </c>
      <c r="T91" s="4">
        <v>-10</v>
      </c>
      <c r="U91" s="4">
        <v>1</v>
      </c>
      <c r="V91" t="s">
        <v>60</v>
      </c>
      <c r="W91">
        <v>6</v>
      </c>
      <c r="X91">
        <v>1</v>
      </c>
      <c r="Y91" t="s">
        <v>60</v>
      </c>
      <c r="Z91">
        <v>5</v>
      </c>
      <c r="AA91">
        <v>1</v>
      </c>
      <c r="AB91" t="s">
        <v>82</v>
      </c>
      <c r="AC91" s="4">
        <v>1</v>
      </c>
      <c r="AD91">
        <v>1</v>
      </c>
      <c r="AE91" t="s">
        <v>82</v>
      </c>
      <c r="AF91">
        <v>27</v>
      </c>
      <c r="AG91">
        <v>1</v>
      </c>
      <c r="AH91" t="s">
        <v>82</v>
      </c>
      <c r="AI91">
        <v>-8</v>
      </c>
      <c r="AJ91">
        <v>1</v>
      </c>
      <c r="AK91" t="s">
        <v>82</v>
      </c>
      <c r="AL91">
        <v>8</v>
      </c>
      <c r="AM91">
        <v>1</v>
      </c>
      <c r="AN91" t="s">
        <v>82</v>
      </c>
      <c r="AO91">
        <v>3</v>
      </c>
      <c r="AP91">
        <v>1</v>
      </c>
      <c r="AQ91" t="s">
        <v>82</v>
      </c>
      <c r="AR91">
        <v>9</v>
      </c>
      <c r="AS91">
        <v>1</v>
      </c>
      <c r="AT91" t="s">
        <v>82</v>
      </c>
      <c r="AU91">
        <v>24</v>
      </c>
      <c r="AV91">
        <v>1</v>
      </c>
      <c r="AW91" t="s">
        <v>82</v>
      </c>
      <c r="AX91">
        <v>0</v>
      </c>
      <c r="AY91">
        <v>1</v>
      </c>
      <c r="AZ91" t="s">
        <v>82</v>
      </c>
      <c r="BA91">
        <v>-8</v>
      </c>
      <c r="BB91">
        <v>1</v>
      </c>
    </row>
    <row r="92" spans="1:63" x14ac:dyDescent="0.25">
      <c r="A92" t="s">
        <v>54</v>
      </c>
      <c r="B92">
        <v>14</v>
      </c>
      <c r="C92">
        <v>2</v>
      </c>
      <c r="D92" t="s">
        <v>31</v>
      </c>
      <c r="E92">
        <v>25</v>
      </c>
      <c r="F92">
        <v>2</v>
      </c>
      <c r="G92" t="s">
        <v>54</v>
      </c>
      <c r="H92">
        <v>0</v>
      </c>
      <c r="I92">
        <v>2</v>
      </c>
      <c r="J92" t="s">
        <v>31</v>
      </c>
      <c r="K92">
        <v>0</v>
      </c>
      <c r="L92">
        <v>2</v>
      </c>
      <c r="M92" t="s">
        <v>54</v>
      </c>
      <c r="N92">
        <v>0</v>
      </c>
      <c r="O92">
        <v>2</v>
      </c>
      <c r="P92" t="s">
        <v>31</v>
      </c>
      <c r="Q92">
        <v>-3</v>
      </c>
      <c r="R92">
        <v>2</v>
      </c>
      <c r="S92" t="s">
        <v>131</v>
      </c>
      <c r="T92" s="4">
        <v>-10</v>
      </c>
      <c r="U92" s="4">
        <v>2</v>
      </c>
      <c r="V92" t="s">
        <v>31</v>
      </c>
      <c r="W92">
        <v>6</v>
      </c>
      <c r="X92">
        <v>2</v>
      </c>
      <c r="Y92" t="s">
        <v>31</v>
      </c>
      <c r="Z92">
        <v>5</v>
      </c>
      <c r="AA92">
        <v>2</v>
      </c>
      <c r="AB92" t="s">
        <v>31</v>
      </c>
      <c r="AC92" s="4">
        <v>1</v>
      </c>
      <c r="AD92">
        <v>2</v>
      </c>
      <c r="AE92" t="s">
        <v>31</v>
      </c>
      <c r="AF92">
        <v>27</v>
      </c>
      <c r="AG92">
        <v>2</v>
      </c>
      <c r="AH92" t="s">
        <v>18</v>
      </c>
      <c r="AI92">
        <v>-8</v>
      </c>
      <c r="AJ92">
        <v>2</v>
      </c>
      <c r="AK92" t="s">
        <v>18</v>
      </c>
      <c r="AL92">
        <v>8</v>
      </c>
      <c r="AM92">
        <v>2</v>
      </c>
      <c r="AN92" t="s">
        <v>18</v>
      </c>
      <c r="AO92">
        <v>3</v>
      </c>
      <c r="AP92">
        <v>2</v>
      </c>
      <c r="AQ92" t="s">
        <v>18</v>
      </c>
      <c r="AR92">
        <v>9</v>
      </c>
      <c r="AS92">
        <v>2</v>
      </c>
      <c r="AT92" t="s">
        <v>18</v>
      </c>
      <c r="AU92">
        <v>24</v>
      </c>
      <c r="AV92">
        <v>2</v>
      </c>
      <c r="AW92" t="s">
        <v>57</v>
      </c>
      <c r="AX92">
        <v>0</v>
      </c>
      <c r="AY92">
        <v>2</v>
      </c>
      <c r="AZ92" t="s">
        <v>18</v>
      </c>
      <c r="BA92">
        <v>-8</v>
      </c>
      <c r="BB92">
        <v>2</v>
      </c>
    </row>
    <row r="93" spans="1:63" x14ac:dyDescent="0.25">
      <c r="A93" t="s">
        <v>52</v>
      </c>
      <c r="B93">
        <v>14</v>
      </c>
      <c r="C93">
        <v>3</v>
      </c>
      <c r="D93" t="s">
        <v>52</v>
      </c>
      <c r="E93">
        <v>25</v>
      </c>
      <c r="F93">
        <v>3</v>
      </c>
      <c r="G93" t="s">
        <v>73</v>
      </c>
      <c r="H93">
        <v>0</v>
      </c>
      <c r="I93">
        <v>3</v>
      </c>
      <c r="J93" t="s">
        <v>54</v>
      </c>
      <c r="K93">
        <v>0</v>
      </c>
      <c r="L93">
        <v>3</v>
      </c>
      <c r="M93" t="s">
        <v>73</v>
      </c>
      <c r="N93">
        <v>0</v>
      </c>
      <c r="O93">
        <v>3</v>
      </c>
      <c r="P93" t="s">
        <v>54</v>
      </c>
      <c r="Q93">
        <v>-3</v>
      </c>
      <c r="R93">
        <v>3</v>
      </c>
      <c r="S93" t="s">
        <v>54</v>
      </c>
      <c r="T93" s="4">
        <v>-10</v>
      </c>
      <c r="U93" s="4">
        <v>3</v>
      </c>
      <c r="V93" t="s">
        <v>54</v>
      </c>
      <c r="W93">
        <v>6</v>
      </c>
      <c r="X93">
        <v>3</v>
      </c>
      <c r="Y93" t="s">
        <v>54</v>
      </c>
      <c r="Z93">
        <v>5</v>
      </c>
      <c r="AA93">
        <v>3</v>
      </c>
      <c r="AB93" t="s">
        <v>54</v>
      </c>
      <c r="AC93" s="4">
        <v>1</v>
      </c>
      <c r="AD93">
        <v>3</v>
      </c>
      <c r="AE93" t="s">
        <v>54</v>
      </c>
      <c r="AF93">
        <v>27</v>
      </c>
      <c r="AG93">
        <v>3</v>
      </c>
      <c r="AH93" t="s">
        <v>54</v>
      </c>
      <c r="AI93">
        <v>-8</v>
      </c>
      <c r="AJ93">
        <v>3</v>
      </c>
      <c r="AK93" t="s">
        <v>54</v>
      </c>
      <c r="AL93">
        <v>8</v>
      </c>
      <c r="AM93">
        <v>3</v>
      </c>
      <c r="AN93" t="s">
        <v>54</v>
      </c>
      <c r="AO93">
        <v>3</v>
      </c>
      <c r="AP93">
        <v>3</v>
      </c>
      <c r="AQ93" t="s">
        <v>54</v>
      </c>
      <c r="AR93">
        <v>9</v>
      </c>
      <c r="AS93">
        <v>3</v>
      </c>
      <c r="AT93" t="s">
        <v>54</v>
      </c>
      <c r="AU93">
        <v>24</v>
      </c>
      <c r="AV93">
        <v>3</v>
      </c>
      <c r="AW93" t="s">
        <v>54</v>
      </c>
      <c r="AX93">
        <v>0</v>
      </c>
      <c r="AY93">
        <v>3</v>
      </c>
      <c r="AZ93" t="s">
        <v>54</v>
      </c>
      <c r="BA93">
        <v>-8</v>
      </c>
      <c r="BB93">
        <v>3</v>
      </c>
    </row>
    <row r="94" spans="1:63" x14ac:dyDescent="0.25">
      <c r="A94" t="s">
        <v>91</v>
      </c>
      <c r="B94">
        <v>14</v>
      </c>
      <c r="C94">
        <v>4</v>
      </c>
      <c r="D94" t="s">
        <v>91</v>
      </c>
      <c r="E94">
        <v>25</v>
      </c>
      <c r="F94">
        <v>4</v>
      </c>
      <c r="G94" t="s">
        <v>91</v>
      </c>
      <c r="H94">
        <v>0</v>
      </c>
      <c r="I94">
        <v>4</v>
      </c>
      <c r="J94" t="s">
        <v>91</v>
      </c>
      <c r="K94">
        <v>0</v>
      </c>
      <c r="L94">
        <v>4</v>
      </c>
      <c r="M94" t="s">
        <v>91</v>
      </c>
      <c r="N94">
        <v>0</v>
      </c>
      <c r="O94">
        <v>4</v>
      </c>
      <c r="P94" t="s">
        <v>91</v>
      </c>
      <c r="Q94">
        <v>-3</v>
      </c>
      <c r="R94">
        <v>4</v>
      </c>
      <c r="S94" t="s">
        <v>91</v>
      </c>
      <c r="T94" s="4">
        <v>-10</v>
      </c>
      <c r="U94" s="4">
        <v>4</v>
      </c>
      <c r="V94" t="s">
        <v>91</v>
      </c>
      <c r="W94">
        <v>6</v>
      </c>
      <c r="X94">
        <v>4</v>
      </c>
      <c r="Y94" t="s">
        <v>91</v>
      </c>
      <c r="Z94">
        <v>5</v>
      </c>
      <c r="AA94">
        <v>4</v>
      </c>
      <c r="AB94" t="s">
        <v>91</v>
      </c>
      <c r="AC94" s="4">
        <v>1</v>
      </c>
      <c r="AD94">
        <v>4</v>
      </c>
      <c r="AE94" t="s">
        <v>91</v>
      </c>
      <c r="AF94">
        <v>27</v>
      </c>
      <c r="AG94">
        <v>4</v>
      </c>
      <c r="AH94" t="s">
        <v>91</v>
      </c>
      <c r="AI94">
        <v>-8</v>
      </c>
      <c r="AJ94">
        <v>4</v>
      </c>
      <c r="AK94" t="s">
        <v>91</v>
      </c>
      <c r="AL94">
        <v>8</v>
      </c>
      <c r="AM94">
        <v>4</v>
      </c>
      <c r="AN94" t="s">
        <v>91</v>
      </c>
      <c r="AO94">
        <v>3</v>
      </c>
      <c r="AP94">
        <v>4</v>
      </c>
      <c r="AQ94" t="s">
        <v>91</v>
      </c>
      <c r="AR94">
        <v>9</v>
      </c>
      <c r="AS94">
        <v>4</v>
      </c>
      <c r="AT94" t="s">
        <v>91</v>
      </c>
      <c r="AU94">
        <v>24</v>
      </c>
      <c r="AV94">
        <v>4</v>
      </c>
      <c r="AW94" t="s">
        <v>52</v>
      </c>
      <c r="AX94">
        <v>0</v>
      </c>
      <c r="AY94">
        <v>4</v>
      </c>
      <c r="AZ94" t="s">
        <v>91</v>
      </c>
      <c r="BA94">
        <v>-8</v>
      </c>
      <c r="BB94">
        <v>4</v>
      </c>
      <c r="BD94" t="s">
        <v>9</v>
      </c>
      <c r="BE94" t="s">
        <v>9</v>
      </c>
      <c r="BF94" t="s">
        <v>9</v>
      </c>
    </row>
    <row r="95" spans="1:63" x14ac:dyDescent="0.25">
      <c r="A95" t="s">
        <v>128</v>
      </c>
      <c r="B95">
        <v>23</v>
      </c>
      <c r="C95">
        <v>1</v>
      </c>
      <c r="D95" t="s">
        <v>128</v>
      </c>
      <c r="E95">
        <v>-5</v>
      </c>
      <c r="F95">
        <v>1</v>
      </c>
      <c r="G95" t="s">
        <v>128</v>
      </c>
      <c r="H95">
        <v>-5</v>
      </c>
      <c r="I95">
        <v>1</v>
      </c>
      <c r="J95" t="s">
        <v>128</v>
      </c>
      <c r="K95">
        <v>0</v>
      </c>
      <c r="L95">
        <v>1</v>
      </c>
      <c r="M95" t="s">
        <v>128</v>
      </c>
      <c r="N95">
        <v>-4</v>
      </c>
      <c r="O95">
        <v>1</v>
      </c>
      <c r="P95" t="s">
        <v>82</v>
      </c>
      <c r="Q95">
        <v>-6</v>
      </c>
      <c r="R95">
        <v>1</v>
      </c>
      <c r="S95" t="s">
        <v>82</v>
      </c>
      <c r="T95" s="4">
        <v>-10</v>
      </c>
      <c r="U95" s="4">
        <v>1</v>
      </c>
      <c r="V95" t="s">
        <v>82</v>
      </c>
      <c r="W95">
        <v>3</v>
      </c>
      <c r="X95">
        <v>1</v>
      </c>
      <c r="Y95" t="s">
        <v>82</v>
      </c>
      <c r="Z95">
        <v>1</v>
      </c>
      <c r="AA95">
        <v>1</v>
      </c>
      <c r="AB95" t="s">
        <v>128</v>
      </c>
      <c r="AC95" s="4">
        <v>-17</v>
      </c>
      <c r="AD95">
        <v>1</v>
      </c>
      <c r="AE95" t="s">
        <v>128</v>
      </c>
      <c r="AF95">
        <v>-16</v>
      </c>
      <c r="AG95">
        <v>1</v>
      </c>
      <c r="AH95" t="s">
        <v>128</v>
      </c>
      <c r="AI95">
        <v>-4</v>
      </c>
      <c r="AJ95">
        <v>1</v>
      </c>
      <c r="AK95" t="s">
        <v>128</v>
      </c>
      <c r="AL95">
        <v>12</v>
      </c>
      <c r="AM95">
        <v>1</v>
      </c>
      <c r="AN95" t="s">
        <v>128</v>
      </c>
      <c r="AO95">
        <v>3</v>
      </c>
      <c r="AP95">
        <v>1</v>
      </c>
      <c r="AQ95" t="s">
        <v>128</v>
      </c>
      <c r="AR95">
        <v>5</v>
      </c>
      <c r="AS95">
        <v>1</v>
      </c>
      <c r="AT95" t="s">
        <v>128</v>
      </c>
      <c r="AU95">
        <v>5</v>
      </c>
      <c r="AV95">
        <v>1</v>
      </c>
      <c r="AW95" t="s">
        <v>128</v>
      </c>
      <c r="AX95">
        <v>-12</v>
      </c>
      <c r="AY95">
        <v>1</v>
      </c>
      <c r="AZ95" t="s">
        <v>128</v>
      </c>
      <c r="BA95">
        <v>19</v>
      </c>
      <c r="BB95">
        <v>1</v>
      </c>
      <c r="BD95" t="s">
        <v>9</v>
      </c>
      <c r="BE95" t="s">
        <v>9</v>
      </c>
      <c r="BF95" t="s">
        <v>9</v>
      </c>
    </row>
    <row r="96" spans="1:63" x14ac:dyDescent="0.25">
      <c r="A96" t="s">
        <v>115</v>
      </c>
      <c r="B96">
        <v>23</v>
      </c>
      <c r="C96">
        <v>2</v>
      </c>
      <c r="D96" t="s">
        <v>25</v>
      </c>
      <c r="E96">
        <v>-5</v>
      </c>
      <c r="F96">
        <v>2</v>
      </c>
      <c r="G96" t="s">
        <v>25</v>
      </c>
      <c r="H96">
        <v>-5</v>
      </c>
      <c r="I96">
        <v>2</v>
      </c>
      <c r="J96" t="s">
        <v>25</v>
      </c>
      <c r="K96">
        <v>0</v>
      </c>
      <c r="L96">
        <v>2</v>
      </c>
      <c r="M96" t="s">
        <v>143</v>
      </c>
      <c r="N96">
        <v>-4</v>
      </c>
      <c r="O96">
        <v>2</v>
      </c>
      <c r="P96" t="s">
        <v>143</v>
      </c>
      <c r="Q96">
        <v>-6</v>
      </c>
      <c r="R96">
        <v>2</v>
      </c>
      <c r="S96" t="s">
        <v>128</v>
      </c>
      <c r="T96" s="4">
        <v>-10</v>
      </c>
      <c r="U96" s="4">
        <v>2</v>
      </c>
      <c r="V96" t="s">
        <v>128</v>
      </c>
      <c r="W96">
        <v>3</v>
      </c>
      <c r="X96">
        <v>2</v>
      </c>
      <c r="Y96" t="s">
        <v>128</v>
      </c>
      <c r="Z96">
        <v>1</v>
      </c>
      <c r="AA96">
        <v>2</v>
      </c>
      <c r="AB96" t="s">
        <v>142</v>
      </c>
      <c r="AC96" s="4">
        <v>-17</v>
      </c>
      <c r="AD96">
        <v>2</v>
      </c>
      <c r="AE96" t="s">
        <v>142</v>
      </c>
      <c r="AF96">
        <v>-16</v>
      </c>
      <c r="AG96">
        <v>2</v>
      </c>
      <c r="AH96" t="s">
        <v>154</v>
      </c>
      <c r="AI96">
        <v>-4</v>
      </c>
      <c r="AJ96">
        <v>2</v>
      </c>
      <c r="AK96" t="s">
        <v>154</v>
      </c>
      <c r="AL96">
        <v>12</v>
      </c>
      <c r="AM96">
        <v>2</v>
      </c>
      <c r="AN96" t="s">
        <v>31</v>
      </c>
      <c r="AO96">
        <v>3</v>
      </c>
      <c r="AP96">
        <v>2</v>
      </c>
      <c r="AQ96" t="s">
        <v>31</v>
      </c>
      <c r="AR96">
        <v>5</v>
      </c>
      <c r="AS96">
        <v>2</v>
      </c>
      <c r="AT96" t="s">
        <v>31</v>
      </c>
      <c r="AU96">
        <v>5</v>
      </c>
      <c r="AV96">
        <v>2</v>
      </c>
      <c r="AW96" t="s">
        <v>31</v>
      </c>
      <c r="AX96">
        <v>-12</v>
      </c>
      <c r="AY96">
        <v>2</v>
      </c>
      <c r="AZ96" t="s">
        <v>31</v>
      </c>
      <c r="BA96">
        <v>19</v>
      </c>
      <c r="BB96">
        <v>2</v>
      </c>
    </row>
    <row r="97" spans="1:54" x14ac:dyDescent="0.25">
      <c r="A97" t="s">
        <v>142</v>
      </c>
      <c r="B97">
        <v>23</v>
      </c>
      <c r="C97">
        <v>3</v>
      </c>
      <c r="D97" t="s">
        <v>142</v>
      </c>
      <c r="E97">
        <v>-5</v>
      </c>
      <c r="F97">
        <v>3</v>
      </c>
      <c r="G97" t="s">
        <v>142</v>
      </c>
      <c r="H97">
        <v>-5</v>
      </c>
      <c r="I97">
        <v>3</v>
      </c>
      <c r="J97" t="s">
        <v>142</v>
      </c>
      <c r="K97">
        <v>0</v>
      </c>
      <c r="L97">
        <v>3</v>
      </c>
      <c r="M97" t="s">
        <v>142</v>
      </c>
      <c r="N97">
        <v>-4</v>
      </c>
      <c r="O97">
        <v>3</v>
      </c>
      <c r="P97" t="s">
        <v>142</v>
      </c>
      <c r="Q97">
        <v>-6</v>
      </c>
      <c r="R97">
        <v>3</v>
      </c>
      <c r="S97" t="s">
        <v>57</v>
      </c>
      <c r="T97" s="4">
        <v>-10</v>
      </c>
      <c r="U97" s="4">
        <v>3</v>
      </c>
      <c r="V97" t="s">
        <v>143</v>
      </c>
      <c r="W97">
        <v>3</v>
      </c>
      <c r="X97">
        <v>3</v>
      </c>
      <c r="Y97" t="s">
        <v>18</v>
      </c>
      <c r="Z97">
        <v>1</v>
      </c>
      <c r="AA97">
        <v>3</v>
      </c>
      <c r="AB97" t="s">
        <v>18</v>
      </c>
      <c r="AC97" s="4">
        <v>-17</v>
      </c>
      <c r="AD97">
        <v>3</v>
      </c>
      <c r="AE97" t="s">
        <v>18</v>
      </c>
      <c r="AF97">
        <v>-16</v>
      </c>
      <c r="AG97">
        <v>3</v>
      </c>
      <c r="AH97" t="s">
        <v>31</v>
      </c>
      <c r="AI97">
        <v>-4</v>
      </c>
      <c r="AJ97">
        <v>3</v>
      </c>
      <c r="AK97" t="s">
        <v>31</v>
      </c>
      <c r="AL97">
        <v>12</v>
      </c>
      <c r="AM97">
        <v>3</v>
      </c>
      <c r="AN97" t="s">
        <v>52</v>
      </c>
      <c r="AO97">
        <v>3</v>
      </c>
      <c r="AP97">
        <v>3</v>
      </c>
      <c r="AQ97" t="s">
        <v>52</v>
      </c>
      <c r="AR97">
        <v>5</v>
      </c>
      <c r="AS97">
        <v>3</v>
      </c>
      <c r="AT97" t="s">
        <v>154</v>
      </c>
      <c r="AU97">
        <v>5</v>
      </c>
      <c r="AV97">
        <v>3</v>
      </c>
      <c r="AW97" t="s">
        <v>154</v>
      </c>
      <c r="AX97">
        <v>-12</v>
      </c>
      <c r="AY97">
        <v>3</v>
      </c>
      <c r="AZ97" t="s">
        <v>154</v>
      </c>
      <c r="BA97">
        <v>19</v>
      </c>
      <c r="BB97">
        <v>3</v>
      </c>
    </row>
    <row r="98" spans="1:54" x14ac:dyDescent="0.25">
      <c r="A98" t="s">
        <v>18</v>
      </c>
      <c r="B98">
        <v>23</v>
      </c>
      <c r="C98">
        <v>4</v>
      </c>
      <c r="D98" t="s">
        <v>18</v>
      </c>
      <c r="E98">
        <v>-5</v>
      </c>
      <c r="F98">
        <v>4</v>
      </c>
      <c r="G98" t="s">
        <v>18</v>
      </c>
      <c r="H98">
        <v>-5</v>
      </c>
      <c r="I98">
        <v>4</v>
      </c>
      <c r="J98" t="s">
        <v>94</v>
      </c>
      <c r="K98">
        <v>0</v>
      </c>
      <c r="L98">
        <v>4</v>
      </c>
      <c r="M98" t="s">
        <v>18</v>
      </c>
      <c r="N98">
        <v>-4</v>
      </c>
      <c r="O98">
        <v>4</v>
      </c>
      <c r="P98" t="s">
        <v>18</v>
      </c>
      <c r="Q98">
        <v>-6</v>
      </c>
      <c r="R98">
        <v>4</v>
      </c>
      <c r="S98" t="s">
        <v>18</v>
      </c>
      <c r="T98" s="4">
        <v>-10</v>
      </c>
      <c r="U98" s="4">
        <v>4</v>
      </c>
      <c r="V98" t="s">
        <v>103</v>
      </c>
      <c r="W98">
        <v>3</v>
      </c>
      <c r="X98">
        <v>4</v>
      </c>
      <c r="Y98" t="s">
        <v>71</v>
      </c>
      <c r="Z98">
        <v>1</v>
      </c>
      <c r="AA98">
        <v>4</v>
      </c>
      <c r="AB98" t="s">
        <v>71</v>
      </c>
      <c r="AC98" s="4">
        <v>-17</v>
      </c>
      <c r="AD98">
        <v>4</v>
      </c>
      <c r="AE98" t="s">
        <v>71</v>
      </c>
      <c r="AF98">
        <v>-16</v>
      </c>
      <c r="AG98">
        <v>4</v>
      </c>
      <c r="AH98" t="s">
        <v>71</v>
      </c>
      <c r="AI98">
        <v>-4</v>
      </c>
      <c r="AJ98">
        <v>4</v>
      </c>
      <c r="AK98" t="s">
        <v>71</v>
      </c>
      <c r="AL98">
        <v>12</v>
      </c>
      <c r="AM98">
        <v>4</v>
      </c>
      <c r="AN98" t="s">
        <v>71</v>
      </c>
      <c r="AO98">
        <v>3</v>
      </c>
      <c r="AP98">
        <v>4</v>
      </c>
      <c r="AQ98" t="s">
        <v>71</v>
      </c>
      <c r="AR98">
        <v>5</v>
      </c>
      <c r="AS98">
        <v>4</v>
      </c>
      <c r="AT98" t="s">
        <v>71</v>
      </c>
      <c r="AU98">
        <v>5</v>
      </c>
      <c r="AV98">
        <v>4</v>
      </c>
      <c r="AW98" t="s">
        <v>71</v>
      </c>
      <c r="AX98">
        <v>-12</v>
      </c>
      <c r="AY98">
        <v>4</v>
      </c>
      <c r="AZ98" t="s">
        <v>71</v>
      </c>
      <c r="BA98">
        <v>19</v>
      </c>
      <c r="BB98">
        <v>4</v>
      </c>
    </row>
    <row r="99" spans="1:54" x14ac:dyDescent="0.25">
      <c r="A99" t="s">
        <v>82</v>
      </c>
      <c r="B99">
        <v>3</v>
      </c>
      <c r="C99">
        <v>1</v>
      </c>
      <c r="D99" t="s">
        <v>82</v>
      </c>
      <c r="E99">
        <v>4</v>
      </c>
      <c r="F99">
        <v>1</v>
      </c>
      <c r="G99" t="s">
        <v>82</v>
      </c>
      <c r="H99">
        <v>-1</v>
      </c>
      <c r="I99">
        <v>1</v>
      </c>
      <c r="J99" t="s">
        <v>82</v>
      </c>
      <c r="K99">
        <v>-17</v>
      </c>
      <c r="L99">
        <v>1</v>
      </c>
      <c r="M99" t="s">
        <v>118</v>
      </c>
      <c r="N99">
        <v>23</v>
      </c>
      <c r="O99">
        <v>1</v>
      </c>
      <c r="P99" t="s">
        <v>118</v>
      </c>
      <c r="Q99">
        <v>4</v>
      </c>
      <c r="R99">
        <v>1</v>
      </c>
      <c r="S99" t="s">
        <v>118</v>
      </c>
      <c r="T99" s="4">
        <v>-11</v>
      </c>
      <c r="U99" s="4">
        <v>1</v>
      </c>
      <c r="V99" t="s">
        <v>118</v>
      </c>
      <c r="W99">
        <v>18</v>
      </c>
      <c r="X99">
        <v>1</v>
      </c>
      <c r="Y99" t="s">
        <v>118</v>
      </c>
      <c r="Z99">
        <v>7</v>
      </c>
      <c r="AA99">
        <v>1</v>
      </c>
      <c r="AB99" t="s">
        <v>118</v>
      </c>
      <c r="AC99" s="4">
        <v>26</v>
      </c>
      <c r="AD99">
        <v>1</v>
      </c>
      <c r="AE99" t="s">
        <v>118</v>
      </c>
      <c r="AF99">
        <v>11</v>
      </c>
      <c r="AG99">
        <v>1</v>
      </c>
      <c r="AH99" t="s">
        <v>118</v>
      </c>
      <c r="AI99">
        <v>1</v>
      </c>
      <c r="AJ99">
        <v>1</v>
      </c>
      <c r="AK99" t="s">
        <v>118</v>
      </c>
      <c r="AL99">
        <v>10</v>
      </c>
      <c r="AM99">
        <v>1</v>
      </c>
      <c r="AN99" t="s">
        <v>118</v>
      </c>
      <c r="AO99">
        <v>9</v>
      </c>
      <c r="AP99">
        <v>1</v>
      </c>
      <c r="AQ99" t="s">
        <v>118</v>
      </c>
      <c r="AR99">
        <v>15</v>
      </c>
      <c r="AS99">
        <v>1</v>
      </c>
      <c r="AT99" t="s">
        <v>118</v>
      </c>
      <c r="AU99">
        <v>18</v>
      </c>
      <c r="AV99">
        <v>1</v>
      </c>
      <c r="AW99" t="s">
        <v>118</v>
      </c>
      <c r="AX99">
        <v>0</v>
      </c>
      <c r="AY99">
        <v>1</v>
      </c>
      <c r="AZ99" t="s">
        <v>118</v>
      </c>
      <c r="BA99">
        <v>12</v>
      </c>
      <c r="BB99">
        <v>1</v>
      </c>
    </row>
    <row r="100" spans="1:54" x14ac:dyDescent="0.25">
      <c r="A100" t="s">
        <v>25</v>
      </c>
      <c r="B100">
        <v>3</v>
      </c>
      <c r="C100">
        <v>2</v>
      </c>
      <c r="D100" t="s">
        <v>115</v>
      </c>
      <c r="E100">
        <v>4</v>
      </c>
      <c r="F100">
        <v>2</v>
      </c>
      <c r="G100" t="s">
        <v>115</v>
      </c>
      <c r="H100">
        <v>-1</v>
      </c>
      <c r="I100">
        <v>2</v>
      </c>
      <c r="J100" t="s">
        <v>115</v>
      </c>
      <c r="K100">
        <v>-17</v>
      </c>
      <c r="L100">
        <v>2</v>
      </c>
      <c r="M100" t="s">
        <v>115</v>
      </c>
      <c r="N100">
        <v>23</v>
      </c>
      <c r="O100">
        <v>2</v>
      </c>
      <c r="P100" t="s">
        <v>115</v>
      </c>
      <c r="Q100">
        <v>4</v>
      </c>
      <c r="R100">
        <v>2</v>
      </c>
      <c r="S100" t="s">
        <v>115</v>
      </c>
      <c r="T100" s="4">
        <v>-11</v>
      </c>
      <c r="U100" s="4">
        <v>2</v>
      </c>
      <c r="V100" t="s">
        <v>115</v>
      </c>
      <c r="W100">
        <v>18</v>
      </c>
      <c r="X100">
        <v>2</v>
      </c>
      <c r="Y100" t="s">
        <v>115</v>
      </c>
      <c r="Z100">
        <v>7</v>
      </c>
      <c r="AA100">
        <v>2</v>
      </c>
      <c r="AB100" t="s">
        <v>115</v>
      </c>
      <c r="AC100" s="4">
        <v>26</v>
      </c>
      <c r="AD100">
        <v>2</v>
      </c>
      <c r="AE100" t="s">
        <v>115</v>
      </c>
      <c r="AF100">
        <v>11</v>
      </c>
      <c r="AG100">
        <v>2</v>
      </c>
      <c r="AH100" t="s">
        <v>115</v>
      </c>
      <c r="AI100">
        <v>1</v>
      </c>
      <c r="AJ100">
        <v>2</v>
      </c>
      <c r="AK100" t="s">
        <v>115</v>
      </c>
      <c r="AL100">
        <v>10</v>
      </c>
      <c r="AM100">
        <v>2</v>
      </c>
      <c r="AN100" t="s">
        <v>115</v>
      </c>
      <c r="AO100">
        <v>9</v>
      </c>
      <c r="AP100">
        <v>2</v>
      </c>
      <c r="AQ100" t="s">
        <v>115</v>
      </c>
      <c r="AR100">
        <v>15</v>
      </c>
      <c r="AS100">
        <v>2</v>
      </c>
      <c r="AT100" t="s">
        <v>157</v>
      </c>
      <c r="AU100">
        <v>18</v>
      </c>
      <c r="AV100">
        <v>2</v>
      </c>
      <c r="AW100" t="s">
        <v>115</v>
      </c>
      <c r="AX100">
        <v>0</v>
      </c>
      <c r="AY100">
        <v>2</v>
      </c>
      <c r="AZ100" t="s">
        <v>115</v>
      </c>
      <c r="BA100">
        <v>12</v>
      </c>
      <c r="BB100">
        <v>2</v>
      </c>
    </row>
    <row r="101" spans="1:54" x14ac:dyDescent="0.25">
      <c r="A101" t="s">
        <v>94</v>
      </c>
      <c r="B101">
        <v>3</v>
      </c>
      <c r="C101">
        <v>3</v>
      </c>
      <c r="D101" t="s">
        <v>94</v>
      </c>
      <c r="E101">
        <v>4</v>
      </c>
      <c r="F101">
        <v>3</v>
      </c>
      <c r="G101" t="s">
        <v>94</v>
      </c>
      <c r="H101">
        <v>-1</v>
      </c>
      <c r="I101">
        <v>3</v>
      </c>
      <c r="J101" t="s">
        <v>66</v>
      </c>
      <c r="K101">
        <v>-17</v>
      </c>
      <c r="L101">
        <v>3</v>
      </c>
      <c r="M101" t="s">
        <v>100</v>
      </c>
      <c r="N101">
        <v>23</v>
      </c>
      <c r="O101">
        <v>3</v>
      </c>
      <c r="P101" t="s">
        <v>236</v>
      </c>
      <c r="Q101">
        <v>4</v>
      </c>
      <c r="R101">
        <v>3</v>
      </c>
      <c r="S101" t="s">
        <v>143</v>
      </c>
      <c r="T101" s="4">
        <v>-11</v>
      </c>
      <c r="U101" s="4">
        <v>3</v>
      </c>
      <c r="V101" t="s">
        <v>236</v>
      </c>
      <c r="W101">
        <v>18</v>
      </c>
      <c r="X101">
        <v>3</v>
      </c>
      <c r="Y101" t="s">
        <v>143</v>
      </c>
      <c r="Z101">
        <v>7</v>
      </c>
      <c r="AA101">
        <v>3</v>
      </c>
      <c r="AB101" t="s">
        <v>143</v>
      </c>
      <c r="AC101" s="4">
        <v>26</v>
      </c>
      <c r="AD101">
        <v>3</v>
      </c>
      <c r="AE101" t="s">
        <v>143</v>
      </c>
      <c r="AF101">
        <v>11</v>
      </c>
      <c r="AG101">
        <v>3</v>
      </c>
      <c r="AH101" t="s">
        <v>143</v>
      </c>
      <c r="AI101">
        <v>1</v>
      </c>
      <c r="AJ101">
        <v>3</v>
      </c>
      <c r="AK101" t="s">
        <v>143</v>
      </c>
      <c r="AL101">
        <v>10</v>
      </c>
      <c r="AM101">
        <v>3</v>
      </c>
      <c r="AN101" t="s">
        <v>143</v>
      </c>
      <c r="AO101">
        <v>9</v>
      </c>
      <c r="AP101">
        <v>3</v>
      </c>
      <c r="AQ101" t="s">
        <v>143</v>
      </c>
      <c r="AR101">
        <v>15</v>
      </c>
      <c r="AS101">
        <v>3</v>
      </c>
      <c r="AT101" t="s">
        <v>143</v>
      </c>
      <c r="AU101">
        <v>18</v>
      </c>
      <c r="AV101">
        <v>3</v>
      </c>
      <c r="AW101" t="s">
        <v>143</v>
      </c>
      <c r="AX101">
        <v>0</v>
      </c>
      <c r="AY101">
        <v>3</v>
      </c>
      <c r="AZ101" t="s">
        <v>143</v>
      </c>
      <c r="BA101">
        <v>12</v>
      </c>
      <c r="BB101">
        <v>3</v>
      </c>
    </row>
    <row r="102" spans="1:54" x14ac:dyDescent="0.25">
      <c r="A102" t="s">
        <v>100</v>
      </c>
      <c r="B102">
        <v>3</v>
      </c>
      <c r="C102">
        <v>4</v>
      </c>
      <c r="D102" t="s">
        <v>100</v>
      </c>
      <c r="E102">
        <v>4</v>
      </c>
      <c r="F102">
        <v>4</v>
      </c>
      <c r="G102" t="s">
        <v>100</v>
      </c>
      <c r="H102">
        <v>-1</v>
      </c>
      <c r="I102">
        <v>4</v>
      </c>
      <c r="J102" t="s">
        <v>100</v>
      </c>
      <c r="K102">
        <v>-17</v>
      </c>
      <c r="L102">
        <v>4</v>
      </c>
      <c r="M102" t="s">
        <v>12</v>
      </c>
      <c r="N102">
        <v>23</v>
      </c>
      <c r="O102">
        <v>4</v>
      </c>
      <c r="P102" t="s">
        <v>100</v>
      </c>
      <c r="Q102">
        <v>4</v>
      </c>
      <c r="R102">
        <v>4</v>
      </c>
      <c r="S102" t="s">
        <v>100</v>
      </c>
      <c r="T102" s="4">
        <v>-11</v>
      </c>
      <c r="U102" s="4">
        <v>4</v>
      </c>
      <c r="V102" t="s">
        <v>100</v>
      </c>
      <c r="W102">
        <v>18</v>
      </c>
      <c r="X102">
        <v>4</v>
      </c>
      <c r="Y102" t="s">
        <v>100</v>
      </c>
      <c r="Z102">
        <v>7</v>
      </c>
      <c r="AA102">
        <v>4</v>
      </c>
      <c r="AB102" t="s">
        <v>100</v>
      </c>
      <c r="AC102" s="4">
        <v>26</v>
      </c>
      <c r="AD102">
        <v>4</v>
      </c>
      <c r="AE102" t="s">
        <v>100</v>
      </c>
      <c r="AF102">
        <v>11</v>
      </c>
      <c r="AG102">
        <v>4</v>
      </c>
      <c r="AH102" t="s">
        <v>52</v>
      </c>
      <c r="AI102">
        <v>1</v>
      </c>
      <c r="AJ102">
        <v>4</v>
      </c>
      <c r="AK102" t="s">
        <v>100</v>
      </c>
      <c r="AL102">
        <v>10</v>
      </c>
      <c r="AM102">
        <v>4</v>
      </c>
      <c r="AN102" t="s">
        <v>100</v>
      </c>
      <c r="AO102">
        <v>9</v>
      </c>
      <c r="AP102">
        <v>4</v>
      </c>
      <c r="AQ102" t="s">
        <v>100</v>
      </c>
      <c r="AR102">
        <v>15</v>
      </c>
      <c r="AS102">
        <v>4</v>
      </c>
      <c r="AT102" t="s">
        <v>52</v>
      </c>
      <c r="AU102">
        <v>18</v>
      </c>
      <c r="AV102">
        <v>4</v>
      </c>
      <c r="AW102" t="s">
        <v>100</v>
      </c>
      <c r="AX102">
        <v>0</v>
      </c>
      <c r="AY102">
        <v>4</v>
      </c>
      <c r="AZ102" t="s">
        <v>100</v>
      </c>
      <c r="BA102">
        <v>12</v>
      </c>
      <c r="BB102">
        <v>4</v>
      </c>
    </row>
    <row r="103" spans="1:54" x14ac:dyDescent="0.25">
      <c r="A103" t="s">
        <v>118</v>
      </c>
      <c r="B103">
        <v>-4</v>
      </c>
      <c r="C103">
        <v>1</v>
      </c>
      <c r="D103" t="s">
        <v>118</v>
      </c>
      <c r="E103">
        <v>-19</v>
      </c>
      <c r="F103">
        <v>1</v>
      </c>
      <c r="G103" t="s">
        <v>57</v>
      </c>
      <c r="H103">
        <v>17</v>
      </c>
      <c r="I103">
        <v>1</v>
      </c>
      <c r="J103" t="s">
        <v>57</v>
      </c>
      <c r="K103">
        <v>11</v>
      </c>
      <c r="L103">
        <v>1</v>
      </c>
      <c r="M103" t="s">
        <v>25</v>
      </c>
      <c r="N103">
        <v>16</v>
      </c>
      <c r="O103">
        <v>1</v>
      </c>
      <c r="P103" t="s">
        <v>25</v>
      </c>
      <c r="Q103">
        <v>-2</v>
      </c>
      <c r="R103">
        <v>1</v>
      </c>
      <c r="S103" t="s">
        <v>25</v>
      </c>
      <c r="T103" s="4">
        <v>2</v>
      </c>
      <c r="U103" s="4">
        <v>1</v>
      </c>
      <c r="V103" t="s">
        <v>25</v>
      </c>
      <c r="W103">
        <v>-2</v>
      </c>
      <c r="X103">
        <v>1</v>
      </c>
      <c r="Y103" t="s">
        <v>25</v>
      </c>
      <c r="Z103">
        <v>11</v>
      </c>
      <c r="AA103">
        <v>1</v>
      </c>
      <c r="AB103" t="s">
        <v>25</v>
      </c>
      <c r="AC103" s="4">
        <v>8</v>
      </c>
      <c r="AD103">
        <v>1</v>
      </c>
      <c r="AE103" t="s">
        <v>25</v>
      </c>
      <c r="AF103">
        <v>0</v>
      </c>
      <c r="AG103">
        <v>1</v>
      </c>
      <c r="AH103" t="s">
        <v>25</v>
      </c>
      <c r="AI103">
        <v>2</v>
      </c>
      <c r="AJ103">
        <v>1</v>
      </c>
      <c r="AK103" t="s">
        <v>25</v>
      </c>
      <c r="AL103">
        <v>10</v>
      </c>
      <c r="AM103">
        <v>1</v>
      </c>
      <c r="AN103" t="s">
        <v>25</v>
      </c>
      <c r="AO103">
        <v>13</v>
      </c>
      <c r="AP103">
        <v>1</v>
      </c>
      <c r="AQ103" t="s">
        <v>25</v>
      </c>
      <c r="AR103">
        <v>2</v>
      </c>
      <c r="AS103">
        <v>1</v>
      </c>
      <c r="AT103" t="s">
        <v>25</v>
      </c>
      <c r="AU103">
        <v>-10</v>
      </c>
      <c r="AV103">
        <v>1</v>
      </c>
      <c r="AW103" t="s">
        <v>25</v>
      </c>
      <c r="AX103">
        <v>10</v>
      </c>
      <c r="AY103">
        <v>1</v>
      </c>
      <c r="AZ103" t="s">
        <v>25</v>
      </c>
      <c r="BA103">
        <v>17</v>
      </c>
      <c r="BB103">
        <v>1</v>
      </c>
    </row>
    <row r="104" spans="1:54" x14ac:dyDescent="0.25">
      <c r="A104" t="s">
        <v>143</v>
      </c>
      <c r="B104">
        <v>-4</v>
      </c>
      <c r="C104">
        <v>2</v>
      </c>
      <c r="D104" t="s">
        <v>57</v>
      </c>
      <c r="E104">
        <v>-19</v>
      </c>
      <c r="F104">
        <v>2</v>
      </c>
      <c r="G104" t="s">
        <v>143</v>
      </c>
      <c r="H104">
        <v>17</v>
      </c>
      <c r="I104">
        <v>2</v>
      </c>
      <c r="J104" t="s">
        <v>88</v>
      </c>
      <c r="K104">
        <v>11</v>
      </c>
      <c r="L104">
        <v>2</v>
      </c>
      <c r="M104" t="s">
        <v>88</v>
      </c>
      <c r="N104">
        <v>16</v>
      </c>
      <c r="O104">
        <v>2</v>
      </c>
      <c r="P104" t="s">
        <v>88</v>
      </c>
      <c r="Q104">
        <v>-2</v>
      </c>
      <c r="R104">
        <v>2</v>
      </c>
      <c r="S104" t="s">
        <v>88</v>
      </c>
      <c r="T104" s="4">
        <v>2</v>
      </c>
      <c r="U104" s="4">
        <v>2</v>
      </c>
      <c r="V104" t="s">
        <v>88</v>
      </c>
      <c r="W104">
        <v>-2</v>
      </c>
      <c r="X104">
        <v>2</v>
      </c>
      <c r="Y104" t="s">
        <v>88</v>
      </c>
      <c r="Z104">
        <v>11</v>
      </c>
      <c r="AA104">
        <v>2</v>
      </c>
      <c r="AB104" t="s">
        <v>88</v>
      </c>
      <c r="AC104" s="4">
        <v>8</v>
      </c>
      <c r="AD104">
        <v>2</v>
      </c>
      <c r="AE104" t="s">
        <v>88</v>
      </c>
      <c r="AF104">
        <v>0</v>
      </c>
      <c r="AG104">
        <v>2</v>
      </c>
      <c r="AH104" t="s">
        <v>88</v>
      </c>
      <c r="AI104">
        <v>2</v>
      </c>
      <c r="AJ104">
        <v>2</v>
      </c>
      <c r="AK104" t="s">
        <v>88</v>
      </c>
      <c r="AL104">
        <v>10</v>
      </c>
      <c r="AM104">
        <v>2</v>
      </c>
      <c r="AN104" t="s">
        <v>88</v>
      </c>
      <c r="AO104">
        <v>13</v>
      </c>
      <c r="AP104">
        <v>2</v>
      </c>
      <c r="AQ104" t="s">
        <v>154</v>
      </c>
      <c r="AR104">
        <v>2</v>
      </c>
      <c r="AS104">
        <v>2</v>
      </c>
      <c r="AT104" t="s">
        <v>57</v>
      </c>
      <c r="AU104">
        <v>-10</v>
      </c>
      <c r="AV104">
        <v>2</v>
      </c>
      <c r="AW104" t="s">
        <v>88</v>
      </c>
      <c r="AX104">
        <v>10</v>
      </c>
      <c r="AY104">
        <v>2</v>
      </c>
      <c r="AZ104" t="s">
        <v>57</v>
      </c>
      <c r="BA104">
        <v>17</v>
      </c>
      <c r="BB104">
        <v>2</v>
      </c>
    </row>
    <row r="105" spans="1:54" x14ac:dyDescent="0.25">
      <c r="A105" t="s">
        <v>57</v>
      </c>
      <c r="B105">
        <v>-4</v>
      </c>
      <c r="C105">
        <v>3</v>
      </c>
      <c r="D105" t="s">
        <v>126</v>
      </c>
      <c r="E105">
        <v>-19</v>
      </c>
      <c r="F105">
        <v>3</v>
      </c>
      <c r="G105" t="s">
        <v>103</v>
      </c>
      <c r="H105">
        <v>17</v>
      </c>
      <c r="I105">
        <v>3</v>
      </c>
      <c r="J105" t="s">
        <v>143</v>
      </c>
      <c r="K105">
        <v>11</v>
      </c>
      <c r="L105">
        <v>3</v>
      </c>
      <c r="M105" t="s">
        <v>94</v>
      </c>
      <c r="N105">
        <v>16</v>
      </c>
      <c r="O105">
        <v>3</v>
      </c>
      <c r="P105" t="s">
        <v>94</v>
      </c>
      <c r="Q105">
        <v>-2</v>
      </c>
      <c r="R105">
        <v>3</v>
      </c>
      <c r="S105" t="s">
        <v>142</v>
      </c>
      <c r="T105" s="4">
        <v>2</v>
      </c>
      <c r="U105" s="4">
        <v>3</v>
      </c>
      <c r="V105" t="s">
        <v>142</v>
      </c>
      <c r="W105">
        <v>-2</v>
      </c>
      <c r="X105">
        <v>3</v>
      </c>
      <c r="Y105" t="s">
        <v>52</v>
      </c>
      <c r="Z105">
        <v>11</v>
      </c>
      <c r="AA105">
        <v>3</v>
      </c>
      <c r="AB105" t="s">
        <v>52</v>
      </c>
      <c r="AC105" s="4">
        <v>8</v>
      </c>
      <c r="AD105">
        <v>3</v>
      </c>
      <c r="AE105" t="s">
        <v>52</v>
      </c>
      <c r="AF105">
        <v>0</v>
      </c>
      <c r="AG105">
        <v>3</v>
      </c>
      <c r="AH105" t="s">
        <v>142</v>
      </c>
      <c r="AI105">
        <v>2</v>
      </c>
      <c r="AJ105">
        <v>3</v>
      </c>
      <c r="AK105" t="s">
        <v>142</v>
      </c>
      <c r="AL105">
        <v>10</v>
      </c>
      <c r="AM105">
        <v>3</v>
      </c>
      <c r="AN105" t="s">
        <v>142</v>
      </c>
      <c r="AO105">
        <v>13</v>
      </c>
      <c r="AP105">
        <v>3</v>
      </c>
      <c r="AQ105" t="s">
        <v>88</v>
      </c>
      <c r="AR105">
        <v>2</v>
      </c>
      <c r="AS105">
        <v>3</v>
      </c>
      <c r="AT105" t="s">
        <v>142</v>
      </c>
      <c r="AU105">
        <v>-10</v>
      </c>
      <c r="AV105">
        <v>3</v>
      </c>
      <c r="AW105" t="s">
        <v>142</v>
      </c>
      <c r="AX105">
        <v>10</v>
      </c>
      <c r="AY105">
        <v>3</v>
      </c>
      <c r="AZ105" t="s">
        <v>88</v>
      </c>
      <c r="BA105">
        <v>17</v>
      </c>
      <c r="BB105">
        <v>3</v>
      </c>
    </row>
    <row r="106" spans="1:54" x14ac:dyDescent="0.25">
      <c r="A106" t="s">
        <v>126</v>
      </c>
      <c r="B106">
        <v>-4</v>
      </c>
      <c r="C106">
        <v>4</v>
      </c>
      <c r="D106" t="s">
        <v>12</v>
      </c>
      <c r="E106">
        <v>-19</v>
      </c>
      <c r="F106">
        <v>4</v>
      </c>
      <c r="G106" t="s">
        <v>12</v>
      </c>
      <c r="H106">
        <v>17</v>
      </c>
      <c r="I106">
        <v>4</v>
      </c>
      <c r="J106" t="s">
        <v>103</v>
      </c>
      <c r="K106">
        <v>11</v>
      </c>
      <c r="L106">
        <v>4</v>
      </c>
      <c r="M106" t="s">
        <v>103</v>
      </c>
      <c r="N106">
        <v>16</v>
      </c>
      <c r="O106">
        <v>4</v>
      </c>
      <c r="P106" t="s">
        <v>103</v>
      </c>
      <c r="Q106">
        <v>-2</v>
      </c>
      <c r="R106">
        <v>4</v>
      </c>
      <c r="S106" t="s">
        <v>94</v>
      </c>
      <c r="T106" s="4">
        <v>2</v>
      </c>
      <c r="U106" s="4">
        <v>4</v>
      </c>
      <c r="V106" t="s">
        <v>94</v>
      </c>
      <c r="W106">
        <v>-2</v>
      </c>
      <c r="X106">
        <v>4</v>
      </c>
      <c r="Y106" t="s">
        <v>94</v>
      </c>
      <c r="Z106">
        <v>11</v>
      </c>
      <c r="AA106">
        <v>4</v>
      </c>
      <c r="AB106" t="s">
        <v>94</v>
      </c>
      <c r="AC106" s="4">
        <v>8</v>
      </c>
      <c r="AD106">
        <v>4</v>
      </c>
      <c r="AE106" t="s">
        <v>94</v>
      </c>
      <c r="AF106">
        <v>0</v>
      </c>
      <c r="AG106">
        <v>4</v>
      </c>
      <c r="AH106" t="s">
        <v>94</v>
      </c>
      <c r="AI106">
        <v>2</v>
      </c>
      <c r="AJ106">
        <v>4</v>
      </c>
      <c r="AK106" t="s">
        <v>52</v>
      </c>
      <c r="AL106">
        <v>10</v>
      </c>
      <c r="AM106">
        <v>4</v>
      </c>
      <c r="AN106" t="s">
        <v>94</v>
      </c>
      <c r="AO106">
        <v>13</v>
      </c>
      <c r="AP106">
        <v>4</v>
      </c>
      <c r="AQ106" t="s">
        <v>94</v>
      </c>
      <c r="AR106">
        <v>2</v>
      </c>
      <c r="AS106">
        <v>4</v>
      </c>
      <c r="AT106" t="s">
        <v>94</v>
      </c>
      <c r="AU106">
        <v>-10</v>
      </c>
      <c r="AV106">
        <v>4</v>
      </c>
      <c r="AW106" t="s">
        <v>94</v>
      </c>
      <c r="AX106">
        <v>10</v>
      </c>
      <c r="AY106">
        <v>4</v>
      </c>
      <c r="AZ106" t="s">
        <v>52</v>
      </c>
      <c r="BA106">
        <v>17</v>
      </c>
      <c r="BB106">
        <v>4</v>
      </c>
    </row>
    <row r="107" spans="1:54" x14ac:dyDescent="0.25">
      <c r="A107" t="s">
        <v>45</v>
      </c>
      <c r="B107">
        <v>-11</v>
      </c>
      <c r="C107">
        <v>1</v>
      </c>
      <c r="D107" t="s">
        <v>45</v>
      </c>
      <c r="E107">
        <v>-1</v>
      </c>
      <c r="F107">
        <v>1</v>
      </c>
      <c r="G107" t="s">
        <v>124</v>
      </c>
      <c r="H107">
        <v>-16</v>
      </c>
      <c r="I107">
        <v>1</v>
      </c>
      <c r="J107" t="s">
        <v>45</v>
      </c>
      <c r="K107">
        <v>-15</v>
      </c>
      <c r="L107">
        <v>1</v>
      </c>
      <c r="M107" t="s">
        <v>49</v>
      </c>
      <c r="N107">
        <v>1</v>
      </c>
      <c r="O107">
        <v>1</v>
      </c>
      <c r="P107" t="s">
        <v>49</v>
      </c>
      <c r="Q107">
        <v>8</v>
      </c>
      <c r="R107">
        <v>1</v>
      </c>
      <c r="S107" t="s">
        <v>49</v>
      </c>
      <c r="T107" s="4">
        <v>-15</v>
      </c>
      <c r="U107" s="4">
        <v>1</v>
      </c>
      <c r="V107" t="s">
        <v>49</v>
      </c>
      <c r="W107">
        <v>-4</v>
      </c>
      <c r="X107">
        <v>1</v>
      </c>
      <c r="Y107" t="s">
        <v>49</v>
      </c>
      <c r="Z107">
        <v>-6</v>
      </c>
      <c r="AA107">
        <v>1</v>
      </c>
      <c r="AB107" t="s">
        <v>49</v>
      </c>
      <c r="AC107" s="4">
        <v>6</v>
      </c>
      <c r="AD107">
        <v>1</v>
      </c>
      <c r="AE107" t="s">
        <v>134</v>
      </c>
      <c r="AF107">
        <v>-28</v>
      </c>
      <c r="AG107">
        <v>1</v>
      </c>
      <c r="AH107" t="s">
        <v>23</v>
      </c>
      <c r="AI107">
        <v>13</v>
      </c>
      <c r="AJ107">
        <v>1</v>
      </c>
      <c r="AK107" t="s">
        <v>124</v>
      </c>
      <c r="AL107">
        <v>1</v>
      </c>
      <c r="AM107">
        <v>1</v>
      </c>
      <c r="AN107" t="s">
        <v>134</v>
      </c>
      <c r="AO107">
        <v>-5</v>
      </c>
      <c r="AP107">
        <v>1</v>
      </c>
      <c r="AQ107" t="s">
        <v>134</v>
      </c>
      <c r="AR107">
        <v>-10</v>
      </c>
      <c r="AS107">
        <v>1</v>
      </c>
      <c r="AT107" t="s">
        <v>134</v>
      </c>
      <c r="AU107">
        <v>-8</v>
      </c>
      <c r="AV107">
        <v>1</v>
      </c>
      <c r="AW107" t="s">
        <v>366</v>
      </c>
      <c r="AX107">
        <v>-19</v>
      </c>
      <c r="AY107">
        <v>1</v>
      </c>
      <c r="AZ107" t="s">
        <v>366</v>
      </c>
      <c r="BA107">
        <v>-24</v>
      </c>
      <c r="BB107">
        <v>1</v>
      </c>
    </row>
    <row r="108" spans="1:54" x14ac:dyDescent="0.25">
      <c r="A108" t="s">
        <v>85</v>
      </c>
      <c r="B108">
        <v>-11</v>
      </c>
      <c r="C108">
        <v>2</v>
      </c>
      <c r="D108" t="s">
        <v>124</v>
      </c>
      <c r="E108">
        <v>-1</v>
      </c>
      <c r="F108">
        <v>2</v>
      </c>
      <c r="G108" t="s">
        <v>76</v>
      </c>
      <c r="H108">
        <v>-16</v>
      </c>
      <c r="I108">
        <v>2</v>
      </c>
      <c r="J108" t="s">
        <v>124</v>
      </c>
      <c r="K108">
        <v>-15</v>
      </c>
      <c r="L108">
        <v>2</v>
      </c>
      <c r="M108" t="s">
        <v>124</v>
      </c>
      <c r="N108">
        <v>1</v>
      </c>
      <c r="O108">
        <v>2</v>
      </c>
      <c r="P108" t="s">
        <v>85</v>
      </c>
      <c r="Q108">
        <v>8</v>
      </c>
      <c r="R108">
        <v>2</v>
      </c>
      <c r="S108" t="s">
        <v>85</v>
      </c>
      <c r="T108" s="4">
        <v>-15</v>
      </c>
      <c r="U108" s="4">
        <v>2</v>
      </c>
      <c r="V108" t="s">
        <v>124</v>
      </c>
      <c r="W108">
        <v>-4</v>
      </c>
      <c r="X108">
        <v>2</v>
      </c>
      <c r="Y108" t="s">
        <v>124</v>
      </c>
      <c r="Z108">
        <v>-6</v>
      </c>
      <c r="AA108">
        <v>2</v>
      </c>
      <c r="AB108" t="s">
        <v>124</v>
      </c>
      <c r="AC108" s="4">
        <v>6</v>
      </c>
      <c r="AD108">
        <v>2</v>
      </c>
      <c r="AE108" t="s">
        <v>69</v>
      </c>
      <c r="AF108">
        <v>-28</v>
      </c>
      <c r="AG108">
        <v>2</v>
      </c>
      <c r="AH108" t="s">
        <v>47</v>
      </c>
      <c r="AI108">
        <v>13</v>
      </c>
      <c r="AJ108">
        <v>2</v>
      </c>
      <c r="AK108" t="s">
        <v>8</v>
      </c>
      <c r="AL108">
        <v>1</v>
      </c>
      <c r="AM108">
        <v>2</v>
      </c>
      <c r="AN108" t="s">
        <v>69</v>
      </c>
      <c r="AO108">
        <v>-5</v>
      </c>
      <c r="AP108">
        <v>2</v>
      </c>
      <c r="AQ108" t="s">
        <v>69</v>
      </c>
      <c r="AR108">
        <v>-10</v>
      </c>
      <c r="AS108">
        <v>2</v>
      </c>
      <c r="AT108" t="s">
        <v>49</v>
      </c>
      <c r="AU108">
        <v>-8</v>
      </c>
      <c r="AV108">
        <v>2</v>
      </c>
      <c r="AW108" t="s">
        <v>45</v>
      </c>
      <c r="AX108">
        <v>-19</v>
      </c>
      <c r="AY108">
        <v>2</v>
      </c>
      <c r="AZ108" t="s">
        <v>367</v>
      </c>
      <c r="BA108">
        <v>-24</v>
      </c>
      <c r="BB108">
        <v>2</v>
      </c>
    </row>
    <row r="109" spans="1:54" x14ac:dyDescent="0.25">
      <c r="A109" t="s">
        <v>8</v>
      </c>
      <c r="B109">
        <v>-11</v>
      </c>
      <c r="C109">
        <v>3</v>
      </c>
      <c r="D109" t="s">
        <v>97</v>
      </c>
      <c r="E109">
        <v>-1</v>
      </c>
      <c r="F109">
        <v>3</v>
      </c>
      <c r="G109" t="s">
        <v>97</v>
      </c>
      <c r="H109">
        <v>-16</v>
      </c>
      <c r="I109">
        <v>3</v>
      </c>
      <c r="J109" t="s">
        <v>793</v>
      </c>
      <c r="K109">
        <v>-15</v>
      </c>
      <c r="L109">
        <v>3</v>
      </c>
      <c r="M109" t="s">
        <v>60</v>
      </c>
      <c r="N109">
        <v>1</v>
      </c>
      <c r="O109">
        <v>3</v>
      </c>
      <c r="P109" t="s">
        <v>97</v>
      </c>
      <c r="Q109">
        <v>8</v>
      </c>
      <c r="R109">
        <v>3</v>
      </c>
      <c r="S109" t="s">
        <v>97</v>
      </c>
      <c r="T109" s="4">
        <v>-15</v>
      </c>
      <c r="U109" s="4">
        <v>3</v>
      </c>
      <c r="V109" t="s">
        <v>97</v>
      </c>
      <c r="W109">
        <v>-4</v>
      </c>
      <c r="X109">
        <v>3</v>
      </c>
      <c r="Y109" t="s">
        <v>97</v>
      </c>
      <c r="Z109">
        <v>-6</v>
      </c>
      <c r="AA109">
        <v>3</v>
      </c>
      <c r="AB109" t="s">
        <v>368</v>
      </c>
      <c r="AC109" s="4">
        <v>6</v>
      </c>
      <c r="AD109">
        <v>3</v>
      </c>
      <c r="AE109" t="s">
        <v>8</v>
      </c>
      <c r="AF109">
        <v>-28</v>
      </c>
      <c r="AG109">
        <v>3</v>
      </c>
      <c r="AH109" t="s">
        <v>359</v>
      </c>
      <c r="AI109">
        <v>13</v>
      </c>
      <c r="AJ109">
        <v>3</v>
      </c>
      <c r="AK109" t="s">
        <v>69</v>
      </c>
      <c r="AL109">
        <v>1</v>
      </c>
      <c r="AM109">
        <v>3</v>
      </c>
      <c r="AN109" t="s">
        <v>157</v>
      </c>
      <c r="AO109">
        <v>-5</v>
      </c>
      <c r="AP109">
        <v>3</v>
      </c>
      <c r="AQ109" t="s">
        <v>157</v>
      </c>
      <c r="AR109">
        <v>-10</v>
      </c>
      <c r="AS109">
        <v>3</v>
      </c>
      <c r="AT109" t="s">
        <v>69</v>
      </c>
      <c r="AU109">
        <v>-8</v>
      </c>
      <c r="AV109">
        <v>3</v>
      </c>
      <c r="AW109" t="s">
        <v>47</v>
      </c>
      <c r="AX109">
        <v>-19</v>
      </c>
      <c r="AY109">
        <v>3</v>
      </c>
      <c r="AZ109" t="s">
        <v>28</v>
      </c>
      <c r="BA109">
        <v>-24</v>
      </c>
      <c r="BB109">
        <v>3</v>
      </c>
    </row>
    <row r="110" spans="1:54" x14ac:dyDescent="0.25">
      <c r="A110" t="s">
        <v>76</v>
      </c>
      <c r="B110">
        <v>-11</v>
      </c>
      <c r="C110">
        <v>4</v>
      </c>
      <c r="D110" t="s">
        <v>76</v>
      </c>
      <c r="E110">
        <v>-1</v>
      </c>
      <c r="F110">
        <v>4</v>
      </c>
      <c r="G110" t="s">
        <v>88</v>
      </c>
      <c r="H110">
        <v>-16</v>
      </c>
      <c r="I110">
        <v>4</v>
      </c>
      <c r="J110" t="s">
        <v>97</v>
      </c>
      <c r="K110">
        <v>-15</v>
      </c>
      <c r="L110">
        <v>4</v>
      </c>
      <c r="M110" t="s">
        <v>66</v>
      </c>
      <c r="N110">
        <v>1</v>
      </c>
      <c r="O110">
        <v>4</v>
      </c>
      <c r="P110" t="s">
        <v>66</v>
      </c>
      <c r="Q110">
        <v>8</v>
      </c>
      <c r="R110">
        <v>4</v>
      </c>
      <c r="S110" t="s">
        <v>66</v>
      </c>
      <c r="T110" s="4">
        <v>-15</v>
      </c>
      <c r="U110" s="4">
        <v>4</v>
      </c>
      <c r="V110" t="s">
        <v>66</v>
      </c>
      <c r="W110">
        <v>-4</v>
      </c>
      <c r="X110">
        <v>4</v>
      </c>
      <c r="Y110" t="s">
        <v>66</v>
      </c>
      <c r="Z110">
        <v>-6</v>
      </c>
      <c r="AA110">
        <v>4</v>
      </c>
      <c r="AB110" t="s">
        <v>154</v>
      </c>
      <c r="AC110" s="4">
        <v>6</v>
      </c>
      <c r="AD110">
        <v>4</v>
      </c>
      <c r="AE110" t="s">
        <v>106</v>
      </c>
      <c r="AF110">
        <v>-28</v>
      </c>
      <c r="AG110">
        <v>4</v>
      </c>
      <c r="AH110" t="s">
        <v>15</v>
      </c>
      <c r="AI110">
        <v>13</v>
      </c>
      <c r="AJ110">
        <v>4</v>
      </c>
      <c r="AK110" t="s">
        <v>57</v>
      </c>
      <c r="AL110">
        <v>1</v>
      </c>
      <c r="AM110">
        <v>4</v>
      </c>
      <c r="AN110" t="s">
        <v>57</v>
      </c>
      <c r="AO110">
        <v>-5</v>
      </c>
      <c r="AP110">
        <v>4</v>
      </c>
      <c r="AQ110" t="s">
        <v>57</v>
      </c>
      <c r="AR110">
        <v>-10</v>
      </c>
      <c r="AS110">
        <v>4</v>
      </c>
      <c r="AT110" t="s">
        <v>60</v>
      </c>
      <c r="AU110">
        <v>-8</v>
      </c>
      <c r="AV110">
        <v>4</v>
      </c>
      <c r="AW110" t="s">
        <v>106</v>
      </c>
      <c r="AX110">
        <v>-19</v>
      </c>
      <c r="AY110">
        <v>4</v>
      </c>
      <c r="AZ110" t="s">
        <v>15</v>
      </c>
      <c r="BA110">
        <v>-24</v>
      </c>
      <c r="BB110">
        <v>4</v>
      </c>
    </row>
    <row r="111" spans="1:54" x14ac:dyDescent="0.25">
      <c r="A111" t="s">
        <v>134</v>
      </c>
      <c r="B111">
        <v>-7</v>
      </c>
      <c r="C111">
        <v>1</v>
      </c>
      <c r="D111" t="s">
        <v>134</v>
      </c>
      <c r="E111">
        <v>9</v>
      </c>
      <c r="F111">
        <v>1</v>
      </c>
      <c r="G111" t="s">
        <v>134</v>
      </c>
      <c r="H111">
        <v>6</v>
      </c>
      <c r="I111">
        <v>1</v>
      </c>
      <c r="J111" t="s">
        <v>134</v>
      </c>
      <c r="K111">
        <v>-13</v>
      </c>
      <c r="L111">
        <v>1</v>
      </c>
      <c r="M111" t="s">
        <v>134</v>
      </c>
      <c r="N111">
        <v>7</v>
      </c>
      <c r="O111">
        <v>1</v>
      </c>
      <c r="P111" t="s">
        <v>134</v>
      </c>
      <c r="Q111">
        <v>-3</v>
      </c>
      <c r="R111">
        <v>1</v>
      </c>
      <c r="S111" t="s">
        <v>134</v>
      </c>
      <c r="T111" s="4">
        <v>-6</v>
      </c>
      <c r="U111" s="4">
        <v>1</v>
      </c>
      <c r="V111" t="s">
        <v>45</v>
      </c>
      <c r="W111">
        <v>-3</v>
      </c>
      <c r="X111">
        <v>1</v>
      </c>
      <c r="Y111" t="s">
        <v>85</v>
      </c>
      <c r="Z111">
        <v>-6</v>
      </c>
      <c r="AA111">
        <v>1</v>
      </c>
      <c r="AB111" t="s">
        <v>47</v>
      </c>
      <c r="AC111" s="4">
        <v>10</v>
      </c>
      <c r="AD111">
        <v>1</v>
      </c>
      <c r="AE111" t="s">
        <v>23</v>
      </c>
      <c r="AF111">
        <v>2</v>
      </c>
      <c r="AG111">
        <v>1</v>
      </c>
      <c r="AH111" t="s">
        <v>134</v>
      </c>
      <c r="AI111">
        <v>8</v>
      </c>
      <c r="AJ111">
        <v>1</v>
      </c>
      <c r="AK111" t="s">
        <v>45</v>
      </c>
      <c r="AL111">
        <v>-3</v>
      </c>
      <c r="AM111">
        <v>1</v>
      </c>
      <c r="AN111" t="s">
        <v>49</v>
      </c>
      <c r="AO111">
        <v>-16</v>
      </c>
      <c r="AP111">
        <v>1</v>
      </c>
      <c r="AQ111" t="s">
        <v>85</v>
      </c>
      <c r="AR111">
        <v>0</v>
      </c>
      <c r="AS111">
        <v>1</v>
      </c>
      <c r="AT111" t="s">
        <v>370</v>
      </c>
      <c r="AU111">
        <v>-1</v>
      </c>
      <c r="AV111">
        <v>1</v>
      </c>
      <c r="AW111" t="s">
        <v>134</v>
      </c>
      <c r="AX111">
        <v>-3</v>
      </c>
      <c r="AY111">
        <v>1</v>
      </c>
      <c r="AZ111" t="s">
        <v>793</v>
      </c>
      <c r="BA111">
        <v>-1</v>
      </c>
      <c r="BB111">
        <v>1</v>
      </c>
    </row>
    <row r="112" spans="1:54" x14ac:dyDescent="0.25">
      <c r="A112" t="s">
        <v>69</v>
      </c>
      <c r="B112">
        <v>-7</v>
      </c>
      <c r="C112">
        <v>2</v>
      </c>
      <c r="D112" t="s">
        <v>85</v>
      </c>
      <c r="E112">
        <v>9</v>
      </c>
      <c r="F112">
        <v>2</v>
      </c>
      <c r="G112" t="s">
        <v>793</v>
      </c>
      <c r="H112">
        <v>6</v>
      </c>
      <c r="I112">
        <v>2</v>
      </c>
      <c r="J112" t="s">
        <v>279</v>
      </c>
      <c r="K112">
        <v>-13</v>
      </c>
      <c r="L112">
        <v>2</v>
      </c>
      <c r="M112" t="s">
        <v>279</v>
      </c>
      <c r="N112">
        <v>7</v>
      </c>
      <c r="O112">
        <v>2</v>
      </c>
      <c r="P112" t="s">
        <v>47</v>
      </c>
      <c r="Q112">
        <v>-3</v>
      </c>
      <c r="R112">
        <v>2</v>
      </c>
      <c r="S112" t="s">
        <v>23</v>
      </c>
      <c r="T112" s="4">
        <v>-6</v>
      </c>
      <c r="U112" s="4">
        <v>2</v>
      </c>
      <c r="V112" t="s">
        <v>8</v>
      </c>
      <c r="W112">
        <v>-3</v>
      </c>
      <c r="X112">
        <v>2</v>
      </c>
      <c r="Y112" t="s">
        <v>793</v>
      </c>
      <c r="Z112">
        <v>-6</v>
      </c>
      <c r="AA112">
        <v>2</v>
      </c>
      <c r="AB112" t="s">
        <v>23</v>
      </c>
      <c r="AC112" s="4">
        <v>10</v>
      </c>
      <c r="AD112">
        <v>2</v>
      </c>
      <c r="AE112" t="s">
        <v>793</v>
      </c>
      <c r="AF112">
        <v>2</v>
      </c>
      <c r="AG112">
        <v>2</v>
      </c>
      <c r="AH112" t="s">
        <v>8</v>
      </c>
      <c r="AI112">
        <v>8</v>
      </c>
      <c r="AJ112">
        <v>2</v>
      </c>
      <c r="AK112" t="s">
        <v>47</v>
      </c>
      <c r="AL112">
        <v>-3</v>
      </c>
      <c r="AM112">
        <v>2</v>
      </c>
      <c r="AN112" t="s">
        <v>47</v>
      </c>
      <c r="AO112">
        <v>-16</v>
      </c>
      <c r="AP112">
        <v>2</v>
      </c>
      <c r="AQ112" t="s">
        <v>45</v>
      </c>
      <c r="AR112">
        <v>0</v>
      </c>
      <c r="AS112">
        <v>2</v>
      </c>
      <c r="AT112" t="s">
        <v>367</v>
      </c>
      <c r="AU112">
        <v>-1</v>
      </c>
      <c r="AV112">
        <v>2</v>
      </c>
      <c r="AW112" t="s">
        <v>49</v>
      </c>
      <c r="AX112">
        <v>-3</v>
      </c>
      <c r="AY112">
        <v>2</v>
      </c>
      <c r="AZ112" t="s">
        <v>124</v>
      </c>
      <c r="BA112">
        <v>-1</v>
      </c>
      <c r="BB112">
        <v>2</v>
      </c>
    </row>
    <row r="113" spans="1:54" x14ac:dyDescent="0.25">
      <c r="A113" t="s">
        <v>97</v>
      </c>
      <c r="B113">
        <v>-7</v>
      </c>
      <c r="C113">
        <v>3</v>
      </c>
      <c r="D113" t="s">
        <v>69</v>
      </c>
      <c r="E113">
        <v>9</v>
      </c>
      <c r="F113">
        <v>3</v>
      </c>
      <c r="G113" t="s">
        <v>69</v>
      </c>
      <c r="H113">
        <v>6</v>
      </c>
      <c r="I113">
        <v>3</v>
      </c>
      <c r="J113" t="s">
        <v>8</v>
      </c>
      <c r="K113">
        <v>-13</v>
      </c>
      <c r="L113">
        <v>3</v>
      </c>
      <c r="M113" t="s">
        <v>97</v>
      </c>
      <c r="N113">
        <v>7</v>
      </c>
      <c r="O113">
        <v>3</v>
      </c>
      <c r="P113" t="s">
        <v>69</v>
      </c>
      <c r="Q113">
        <v>-3</v>
      </c>
      <c r="R113">
        <v>3</v>
      </c>
      <c r="S113" t="s">
        <v>8</v>
      </c>
      <c r="T113" s="4">
        <v>-6</v>
      </c>
      <c r="U113" s="4">
        <v>3</v>
      </c>
      <c r="V113" t="s">
        <v>131</v>
      </c>
      <c r="W113">
        <v>-3</v>
      </c>
      <c r="X113">
        <v>3</v>
      </c>
      <c r="Y113" t="s">
        <v>131</v>
      </c>
      <c r="Z113">
        <v>-6</v>
      </c>
      <c r="AA113">
        <v>3</v>
      </c>
      <c r="AB113" t="s">
        <v>69</v>
      </c>
      <c r="AC113" s="4">
        <v>10</v>
      </c>
      <c r="AD113">
        <v>3</v>
      </c>
      <c r="AE113" t="s">
        <v>28</v>
      </c>
      <c r="AF113">
        <v>2</v>
      </c>
      <c r="AG113">
        <v>3</v>
      </c>
      <c r="AH113" t="s">
        <v>106</v>
      </c>
      <c r="AI113">
        <v>8</v>
      </c>
      <c r="AJ113">
        <v>3</v>
      </c>
      <c r="AK113" t="s">
        <v>359</v>
      </c>
      <c r="AL113">
        <v>-3</v>
      </c>
      <c r="AM113">
        <v>3</v>
      </c>
      <c r="AN113" t="s">
        <v>359</v>
      </c>
      <c r="AO113">
        <v>-16</v>
      </c>
      <c r="AP113">
        <v>3</v>
      </c>
      <c r="AQ113" t="s">
        <v>106</v>
      </c>
      <c r="AR113">
        <v>0</v>
      </c>
      <c r="AS113">
        <v>3</v>
      </c>
      <c r="AT113" t="s">
        <v>85</v>
      </c>
      <c r="AU113">
        <v>-1</v>
      </c>
      <c r="AV113">
        <v>3</v>
      </c>
      <c r="AW113" t="s">
        <v>69</v>
      </c>
      <c r="AX113">
        <v>-3</v>
      </c>
      <c r="AY113">
        <v>3</v>
      </c>
      <c r="AZ113" t="s">
        <v>60</v>
      </c>
      <c r="BA113">
        <v>-1</v>
      </c>
      <c r="BB113">
        <v>3</v>
      </c>
    </row>
    <row r="114" spans="1:54" x14ac:dyDescent="0.25">
      <c r="A114" t="s">
        <v>15</v>
      </c>
      <c r="B114">
        <v>-7</v>
      </c>
      <c r="C114">
        <v>4</v>
      </c>
      <c r="D114" t="s">
        <v>15</v>
      </c>
      <c r="E114">
        <v>9</v>
      </c>
      <c r="F114">
        <v>4</v>
      </c>
      <c r="G114" t="s">
        <v>66</v>
      </c>
      <c r="H114">
        <v>6</v>
      </c>
      <c r="I114">
        <v>4</v>
      </c>
      <c r="J114" t="s">
        <v>69</v>
      </c>
      <c r="K114">
        <v>-13</v>
      </c>
      <c r="L114">
        <v>4</v>
      </c>
      <c r="M114" t="s">
        <v>69</v>
      </c>
      <c r="N114">
        <v>7</v>
      </c>
      <c r="O114">
        <v>4</v>
      </c>
      <c r="P114" t="s">
        <v>106</v>
      </c>
      <c r="Q114">
        <v>-3</v>
      </c>
      <c r="R114">
        <v>4</v>
      </c>
      <c r="S114" t="s">
        <v>69</v>
      </c>
      <c r="T114" s="4">
        <v>-6</v>
      </c>
      <c r="U114" s="4">
        <v>4</v>
      </c>
      <c r="V114" t="s">
        <v>359</v>
      </c>
      <c r="W114">
        <v>-3</v>
      </c>
      <c r="X114">
        <v>4</v>
      </c>
      <c r="Y114" t="s">
        <v>359</v>
      </c>
      <c r="Z114">
        <v>-6</v>
      </c>
      <c r="AA114">
        <v>4</v>
      </c>
      <c r="AB114" t="s">
        <v>15</v>
      </c>
      <c r="AC114" s="4">
        <v>10</v>
      </c>
      <c r="AD114">
        <v>4</v>
      </c>
      <c r="AE114" t="s">
        <v>15</v>
      </c>
      <c r="AF114">
        <v>2</v>
      </c>
      <c r="AG114">
        <v>4</v>
      </c>
      <c r="AH114" t="s">
        <v>368</v>
      </c>
      <c r="AI114">
        <v>8</v>
      </c>
      <c r="AJ114">
        <v>4</v>
      </c>
      <c r="AK114" t="s">
        <v>15</v>
      </c>
      <c r="AL114">
        <v>-3</v>
      </c>
      <c r="AM114">
        <v>4</v>
      </c>
      <c r="AN114" t="s">
        <v>15</v>
      </c>
      <c r="AO114">
        <v>-16</v>
      </c>
      <c r="AP114">
        <v>4</v>
      </c>
      <c r="AQ114" t="s">
        <v>368</v>
      </c>
      <c r="AR114">
        <v>0</v>
      </c>
      <c r="AS114">
        <v>4</v>
      </c>
      <c r="AT114" t="s">
        <v>97</v>
      </c>
      <c r="AU114">
        <v>-1</v>
      </c>
      <c r="AV114">
        <v>4</v>
      </c>
      <c r="AW114" t="s">
        <v>157</v>
      </c>
      <c r="AX114">
        <v>-3</v>
      </c>
      <c r="AY114">
        <v>4</v>
      </c>
      <c r="AZ114" t="s">
        <v>239</v>
      </c>
      <c r="BA114">
        <v>-1</v>
      </c>
      <c r="BB114">
        <v>4</v>
      </c>
    </row>
    <row r="115" spans="1:54" x14ac:dyDescent="0.25">
      <c r="A115" t="s">
        <v>124</v>
      </c>
      <c r="B115">
        <v>1</v>
      </c>
      <c r="C115">
        <v>1</v>
      </c>
      <c r="D115" t="s">
        <v>49</v>
      </c>
      <c r="E115">
        <v>-5</v>
      </c>
      <c r="F115">
        <v>1</v>
      </c>
      <c r="G115" t="s">
        <v>49</v>
      </c>
      <c r="H115">
        <v>-3</v>
      </c>
      <c r="I115">
        <v>1</v>
      </c>
      <c r="J115" t="s">
        <v>49</v>
      </c>
      <c r="K115">
        <v>14</v>
      </c>
      <c r="L115">
        <v>1</v>
      </c>
      <c r="M115" t="s">
        <v>23</v>
      </c>
      <c r="N115">
        <v>-4</v>
      </c>
      <c r="O115">
        <v>1</v>
      </c>
      <c r="P115" t="s">
        <v>23</v>
      </c>
      <c r="Q115">
        <v>2</v>
      </c>
      <c r="R115">
        <v>1</v>
      </c>
      <c r="S115" t="s">
        <v>280</v>
      </c>
      <c r="T115" s="4">
        <v>-10</v>
      </c>
      <c r="U115" s="4">
        <v>1</v>
      </c>
      <c r="V115" t="s">
        <v>23</v>
      </c>
      <c r="W115">
        <v>-16</v>
      </c>
      <c r="X115">
        <v>1</v>
      </c>
      <c r="Y115" t="s">
        <v>23</v>
      </c>
      <c r="Z115">
        <v>-11</v>
      </c>
      <c r="AA115">
        <v>1</v>
      </c>
      <c r="AB115" t="s">
        <v>281</v>
      </c>
      <c r="AC115" s="4">
        <v>-4</v>
      </c>
      <c r="AD115">
        <v>1</v>
      </c>
      <c r="AE115" t="s">
        <v>49</v>
      </c>
      <c r="AF115">
        <v>2</v>
      </c>
      <c r="AG115">
        <v>1</v>
      </c>
      <c r="AH115" t="s">
        <v>49</v>
      </c>
      <c r="AI115">
        <v>1</v>
      </c>
      <c r="AJ115">
        <v>1</v>
      </c>
      <c r="AK115" t="s">
        <v>793</v>
      </c>
      <c r="AL115">
        <v>1</v>
      </c>
      <c r="AM115">
        <v>1</v>
      </c>
      <c r="AN115" t="s">
        <v>23</v>
      </c>
      <c r="AO115">
        <v>-10</v>
      </c>
      <c r="AP115">
        <v>1</v>
      </c>
      <c r="AQ115" t="s">
        <v>793</v>
      </c>
      <c r="AR115">
        <v>-3</v>
      </c>
      <c r="AS115">
        <v>1</v>
      </c>
      <c r="AT115" t="s">
        <v>793</v>
      </c>
      <c r="AU115">
        <v>-25</v>
      </c>
      <c r="AV115">
        <v>1</v>
      </c>
      <c r="AW115" t="s">
        <v>124</v>
      </c>
      <c r="AX115">
        <v>-4</v>
      </c>
      <c r="AY115">
        <v>1</v>
      </c>
      <c r="AZ115" t="s">
        <v>134</v>
      </c>
      <c r="BA115">
        <v>-21</v>
      </c>
      <c r="BB115">
        <v>1</v>
      </c>
    </row>
    <row r="116" spans="1:54" x14ac:dyDescent="0.25">
      <c r="A116" t="s">
        <v>282</v>
      </c>
      <c r="B116">
        <v>1</v>
      </c>
      <c r="C116">
        <v>2</v>
      </c>
      <c r="D116" t="s">
        <v>23</v>
      </c>
      <c r="E116">
        <v>-5</v>
      </c>
      <c r="F116">
        <v>2</v>
      </c>
      <c r="G116" t="s">
        <v>23</v>
      </c>
      <c r="H116">
        <v>-3</v>
      </c>
      <c r="I116">
        <v>2</v>
      </c>
      <c r="J116" t="s">
        <v>23</v>
      </c>
      <c r="K116">
        <v>14</v>
      </c>
      <c r="L116">
        <v>2</v>
      </c>
      <c r="M116" t="s">
        <v>109</v>
      </c>
      <c r="N116">
        <v>-4</v>
      </c>
      <c r="O116">
        <v>2</v>
      </c>
      <c r="P116" t="s">
        <v>109</v>
      </c>
      <c r="Q116">
        <v>2</v>
      </c>
      <c r="R116">
        <v>2</v>
      </c>
      <c r="S116" t="s">
        <v>124</v>
      </c>
      <c r="T116" s="4">
        <v>-10</v>
      </c>
      <c r="U116" s="4">
        <v>2</v>
      </c>
      <c r="V116" t="s">
        <v>793</v>
      </c>
      <c r="W116">
        <v>-16</v>
      </c>
      <c r="X116">
        <v>2</v>
      </c>
      <c r="Y116" t="s">
        <v>45</v>
      </c>
      <c r="Z116">
        <v>-11</v>
      </c>
      <c r="AA116">
        <v>2</v>
      </c>
      <c r="AB116" t="s">
        <v>85</v>
      </c>
      <c r="AC116" s="4">
        <v>-4</v>
      </c>
      <c r="AD116">
        <v>2</v>
      </c>
      <c r="AE116" t="s">
        <v>47</v>
      </c>
      <c r="AF116">
        <v>2</v>
      </c>
      <c r="AG116">
        <v>2</v>
      </c>
      <c r="AH116" t="s">
        <v>85</v>
      </c>
      <c r="AI116">
        <v>1</v>
      </c>
      <c r="AJ116">
        <v>2</v>
      </c>
      <c r="AK116" t="s">
        <v>109</v>
      </c>
      <c r="AL116">
        <v>1</v>
      </c>
      <c r="AM116">
        <v>2</v>
      </c>
      <c r="AN116" t="s">
        <v>97</v>
      </c>
      <c r="AO116">
        <v>-10</v>
      </c>
      <c r="AP116">
        <v>2</v>
      </c>
      <c r="AQ116" t="s">
        <v>8</v>
      </c>
      <c r="AR116">
        <v>-3</v>
      </c>
      <c r="AS116">
        <v>2</v>
      </c>
      <c r="AT116" t="s">
        <v>124</v>
      </c>
      <c r="AU116">
        <v>-25</v>
      </c>
      <c r="AV116">
        <v>2</v>
      </c>
      <c r="AW116" t="s">
        <v>23</v>
      </c>
      <c r="AX116">
        <v>-4</v>
      </c>
      <c r="AY116">
        <v>2</v>
      </c>
      <c r="AZ116" t="s">
        <v>49</v>
      </c>
      <c r="BA116">
        <v>-21</v>
      </c>
      <c r="BB116">
        <v>2</v>
      </c>
    </row>
    <row r="117" spans="1:54" x14ac:dyDescent="0.25">
      <c r="A117" t="s">
        <v>88</v>
      </c>
      <c r="B117">
        <v>1</v>
      </c>
      <c r="C117">
        <v>3</v>
      </c>
      <c r="D117" t="s">
        <v>66</v>
      </c>
      <c r="E117">
        <v>-5</v>
      </c>
      <c r="F117">
        <v>3</v>
      </c>
      <c r="G117" t="s">
        <v>60</v>
      </c>
      <c r="H117">
        <v>-3</v>
      </c>
      <c r="I117">
        <v>3</v>
      </c>
      <c r="J117" t="s">
        <v>76</v>
      </c>
      <c r="K117">
        <v>14</v>
      </c>
      <c r="L117">
        <v>3</v>
      </c>
      <c r="M117" t="s">
        <v>131</v>
      </c>
      <c r="N117">
        <v>-4</v>
      </c>
      <c r="O117">
        <v>3</v>
      </c>
      <c r="P117" t="s">
        <v>8</v>
      </c>
      <c r="Q117">
        <v>2</v>
      </c>
      <c r="R117">
        <v>3</v>
      </c>
      <c r="S117" t="s">
        <v>793</v>
      </c>
      <c r="T117" s="4">
        <v>-10</v>
      </c>
      <c r="U117" s="4">
        <v>3</v>
      </c>
      <c r="V117" t="s">
        <v>69</v>
      </c>
      <c r="W117">
        <v>9</v>
      </c>
      <c r="X117">
        <v>3</v>
      </c>
      <c r="Y117" t="s">
        <v>47</v>
      </c>
      <c r="Z117">
        <v>-11</v>
      </c>
      <c r="AA117">
        <v>3</v>
      </c>
      <c r="AB117" t="s">
        <v>793</v>
      </c>
      <c r="AC117" s="4">
        <v>-4</v>
      </c>
      <c r="AD117">
        <v>3</v>
      </c>
      <c r="AE117" t="s">
        <v>85</v>
      </c>
      <c r="AF117">
        <v>2</v>
      </c>
      <c r="AG117">
        <v>3</v>
      </c>
      <c r="AH117" t="s">
        <v>69</v>
      </c>
      <c r="AI117">
        <v>1</v>
      </c>
      <c r="AJ117">
        <v>3</v>
      </c>
      <c r="AK117" t="s">
        <v>97</v>
      </c>
      <c r="AL117">
        <v>1</v>
      </c>
      <c r="AM117">
        <v>3</v>
      </c>
      <c r="AN117" t="s">
        <v>131</v>
      </c>
      <c r="AO117">
        <v>-10</v>
      </c>
      <c r="AP117">
        <v>3</v>
      </c>
      <c r="AQ117" t="s">
        <v>97</v>
      </c>
      <c r="AR117">
        <v>-3</v>
      </c>
      <c r="AS117">
        <v>3</v>
      </c>
      <c r="AT117" t="s">
        <v>47</v>
      </c>
      <c r="AU117">
        <v>-25</v>
      </c>
      <c r="AV117">
        <v>3</v>
      </c>
      <c r="AW117" t="s">
        <v>28</v>
      </c>
      <c r="AX117">
        <v>-4</v>
      </c>
      <c r="AY117">
        <v>3</v>
      </c>
      <c r="AZ117" t="s">
        <v>69</v>
      </c>
      <c r="BA117">
        <v>-21</v>
      </c>
      <c r="BB117">
        <v>3</v>
      </c>
    </row>
    <row r="118" spans="1:54" x14ac:dyDescent="0.25">
      <c r="A118" t="s">
        <v>106</v>
      </c>
      <c r="B118">
        <v>1</v>
      </c>
      <c r="C118">
        <v>4</v>
      </c>
      <c r="D118" t="s">
        <v>106</v>
      </c>
      <c r="E118">
        <v>-5</v>
      </c>
      <c r="F118">
        <v>4</v>
      </c>
      <c r="G118" t="s">
        <v>106</v>
      </c>
      <c r="H118">
        <v>-3</v>
      </c>
      <c r="I118">
        <v>4</v>
      </c>
      <c r="J118" t="s">
        <v>153</v>
      </c>
      <c r="K118">
        <v>14</v>
      </c>
      <c r="L118">
        <v>4</v>
      </c>
      <c r="M118" t="s">
        <v>76</v>
      </c>
      <c r="N118">
        <v>-4</v>
      </c>
      <c r="O118">
        <v>4</v>
      </c>
      <c r="P118" t="s">
        <v>57</v>
      </c>
      <c r="Q118">
        <v>2</v>
      </c>
      <c r="R118">
        <v>4</v>
      </c>
      <c r="S118" t="s">
        <v>153</v>
      </c>
      <c r="T118" s="4">
        <v>-10</v>
      </c>
      <c r="U118" s="4">
        <v>4</v>
      </c>
      <c r="V118" t="s">
        <v>18</v>
      </c>
      <c r="W118">
        <v>-16</v>
      </c>
      <c r="X118">
        <v>4</v>
      </c>
      <c r="Y118" t="s">
        <v>57</v>
      </c>
      <c r="Z118">
        <v>-11</v>
      </c>
      <c r="AA118">
        <v>4</v>
      </c>
      <c r="AB118" t="s">
        <v>131</v>
      </c>
      <c r="AC118" s="4">
        <v>-4</v>
      </c>
      <c r="AD118">
        <v>4</v>
      </c>
      <c r="AE118" t="s">
        <v>154</v>
      </c>
      <c r="AF118">
        <v>2</v>
      </c>
      <c r="AG118">
        <v>4</v>
      </c>
      <c r="AH118" t="s">
        <v>57</v>
      </c>
      <c r="AI118">
        <v>1</v>
      </c>
      <c r="AJ118">
        <v>4</v>
      </c>
      <c r="AK118" t="s">
        <v>131</v>
      </c>
      <c r="AL118">
        <v>1</v>
      </c>
      <c r="AM118">
        <v>4</v>
      </c>
      <c r="AN118" t="s">
        <v>154</v>
      </c>
      <c r="AO118">
        <v>-10</v>
      </c>
      <c r="AP118">
        <v>4</v>
      </c>
      <c r="AQ118" t="s">
        <v>131</v>
      </c>
      <c r="AR118">
        <v>-3</v>
      </c>
      <c r="AS118">
        <v>4</v>
      </c>
      <c r="AT118" t="s">
        <v>239</v>
      </c>
      <c r="AU118">
        <v>-25</v>
      </c>
      <c r="AV118">
        <v>4</v>
      </c>
      <c r="AW118" t="s">
        <v>97</v>
      </c>
      <c r="AX118">
        <v>-4</v>
      </c>
      <c r="AY118">
        <v>4</v>
      </c>
      <c r="AZ118" t="s">
        <v>157</v>
      </c>
      <c r="BA118">
        <v>-21</v>
      </c>
      <c r="BB118">
        <v>4</v>
      </c>
    </row>
    <row r="119" spans="1:54" x14ac:dyDescent="0.25">
      <c r="A119" t="s">
        <v>23</v>
      </c>
      <c r="B119">
        <v>-5</v>
      </c>
      <c r="C119">
        <v>1</v>
      </c>
      <c r="D119" t="s">
        <v>47</v>
      </c>
      <c r="E119">
        <v>-5</v>
      </c>
      <c r="F119">
        <v>1</v>
      </c>
      <c r="G119" t="s">
        <v>47</v>
      </c>
      <c r="H119">
        <v>0</v>
      </c>
      <c r="I119">
        <v>1</v>
      </c>
      <c r="J119" t="s">
        <v>47</v>
      </c>
      <c r="K119">
        <v>-11</v>
      </c>
      <c r="L119">
        <v>1</v>
      </c>
      <c r="M119" t="s">
        <v>45</v>
      </c>
      <c r="N119">
        <v>1</v>
      </c>
      <c r="O119">
        <v>1</v>
      </c>
      <c r="P119" t="s">
        <v>45</v>
      </c>
      <c r="Q119">
        <v>-10</v>
      </c>
      <c r="R119">
        <v>1</v>
      </c>
      <c r="S119" t="s">
        <v>45</v>
      </c>
      <c r="T119" s="4">
        <v>-7</v>
      </c>
      <c r="U119" s="4">
        <v>1</v>
      </c>
      <c r="V119" t="s">
        <v>109</v>
      </c>
      <c r="W119">
        <v>-1</v>
      </c>
      <c r="X119">
        <v>1</v>
      </c>
      <c r="Y119" t="s">
        <v>134</v>
      </c>
      <c r="Z119">
        <v>0</v>
      </c>
      <c r="AA119">
        <v>1</v>
      </c>
      <c r="AB119" t="s">
        <v>134</v>
      </c>
      <c r="AC119" s="4">
        <v>-13</v>
      </c>
      <c r="AD119">
        <v>1</v>
      </c>
      <c r="AE119" t="s">
        <v>45</v>
      </c>
      <c r="AF119">
        <v>-3</v>
      </c>
      <c r="AG119">
        <v>1</v>
      </c>
      <c r="AH119" t="s">
        <v>793</v>
      </c>
      <c r="AI119">
        <v>3</v>
      </c>
      <c r="AJ119">
        <v>1</v>
      </c>
      <c r="AK119" t="s">
        <v>134</v>
      </c>
      <c r="AL119">
        <v>-2</v>
      </c>
      <c r="AM119">
        <v>1</v>
      </c>
      <c r="AN119" t="s">
        <v>109</v>
      </c>
      <c r="AO119">
        <v>-2</v>
      </c>
      <c r="AP119">
        <v>1</v>
      </c>
      <c r="AQ119" t="s">
        <v>283</v>
      </c>
      <c r="AR119">
        <v>4</v>
      </c>
      <c r="AS119">
        <v>1</v>
      </c>
      <c r="AT119" t="s">
        <v>45</v>
      </c>
      <c r="AU119">
        <v>-10</v>
      </c>
      <c r="AV119">
        <v>1</v>
      </c>
      <c r="AW119" t="s">
        <v>793</v>
      </c>
      <c r="AX119">
        <v>-11</v>
      </c>
      <c r="AY119">
        <v>1</v>
      </c>
      <c r="AZ119" t="s">
        <v>23</v>
      </c>
      <c r="BA119">
        <v>-2</v>
      </c>
      <c r="BB119">
        <v>1</v>
      </c>
    </row>
    <row r="120" spans="1:54" x14ac:dyDescent="0.25">
      <c r="A120" t="s">
        <v>109</v>
      </c>
      <c r="B120">
        <v>-5</v>
      </c>
      <c r="C120">
        <v>2</v>
      </c>
      <c r="D120" t="s">
        <v>793</v>
      </c>
      <c r="E120">
        <v>-5</v>
      </c>
      <c r="F120">
        <v>2</v>
      </c>
      <c r="G120" t="s">
        <v>85</v>
      </c>
      <c r="H120">
        <v>0</v>
      </c>
      <c r="I120">
        <v>2</v>
      </c>
      <c r="J120" t="s">
        <v>85</v>
      </c>
      <c r="K120">
        <v>-11</v>
      </c>
      <c r="L120">
        <v>2</v>
      </c>
      <c r="M120" t="s">
        <v>8</v>
      </c>
      <c r="N120">
        <v>1</v>
      </c>
      <c r="O120">
        <v>2</v>
      </c>
      <c r="P120" t="s">
        <v>793</v>
      </c>
      <c r="Q120">
        <v>-10</v>
      </c>
      <c r="R120">
        <v>2</v>
      </c>
      <c r="S120" t="s">
        <v>47</v>
      </c>
      <c r="T120" s="4">
        <v>-7</v>
      </c>
      <c r="U120" s="4">
        <v>2</v>
      </c>
      <c r="V120" t="s">
        <v>47</v>
      </c>
      <c r="W120">
        <v>-1</v>
      </c>
      <c r="X120">
        <v>2</v>
      </c>
      <c r="Y120" t="s">
        <v>8</v>
      </c>
      <c r="Z120">
        <v>0</v>
      </c>
      <c r="AA120">
        <v>2</v>
      </c>
      <c r="AB120" t="s">
        <v>8</v>
      </c>
      <c r="AC120" s="4">
        <v>-13</v>
      </c>
      <c r="AD120">
        <v>2</v>
      </c>
      <c r="AE120" t="s">
        <v>124</v>
      </c>
      <c r="AF120">
        <v>-3</v>
      </c>
      <c r="AG120">
        <v>2</v>
      </c>
      <c r="AH120" t="s">
        <v>109</v>
      </c>
      <c r="AI120">
        <v>3</v>
      </c>
      <c r="AJ120">
        <v>2</v>
      </c>
      <c r="AK120" t="s">
        <v>85</v>
      </c>
      <c r="AL120">
        <v>-2</v>
      </c>
      <c r="AM120">
        <v>2</v>
      </c>
      <c r="AN120" t="s">
        <v>28</v>
      </c>
      <c r="AO120">
        <v>-2</v>
      </c>
      <c r="AP120">
        <v>2</v>
      </c>
      <c r="AQ120" t="s">
        <v>124</v>
      </c>
      <c r="AR120">
        <v>4</v>
      </c>
      <c r="AS120">
        <v>2</v>
      </c>
      <c r="AT120">
        <v>0</v>
      </c>
      <c r="AU120">
        <v>0</v>
      </c>
      <c r="AV120">
        <v>2</v>
      </c>
      <c r="AW120" t="s">
        <v>8</v>
      </c>
      <c r="AX120">
        <v>-11</v>
      </c>
      <c r="AY120">
        <v>2</v>
      </c>
      <c r="AZ120" t="s">
        <v>85</v>
      </c>
      <c r="BA120">
        <v>-2</v>
      </c>
      <c r="BB120">
        <v>2</v>
      </c>
    </row>
    <row r="121" spans="1:54" x14ac:dyDescent="0.25">
      <c r="A121" t="s">
        <v>60</v>
      </c>
      <c r="B121">
        <v>-5</v>
      </c>
      <c r="C121">
        <v>3</v>
      </c>
      <c r="D121" t="s">
        <v>8</v>
      </c>
      <c r="E121">
        <v>-5</v>
      </c>
      <c r="F121">
        <v>3</v>
      </c>
      <c r="G121" t="s">
        <v>118</v>
      </c>
      <c r="H121">
        <v>0</v>
      </c>
      <c r="I121">
        <v>3</v>
      </c>
      <c r="J121" t="s">
        <v>28</v>
      </c>
      <c r="K121">
        <v>-11</v>
      </c>
      <c r="L121">
        <v>3</v>
      </c>
      <c r="M121" t="s">
        <v>28</v>
      </c>
      <c r="N121">
        <v>1</v>
      </c>
      <c r="O121">
        <v>3</v>
      </c>
      <c r="P121" t="s">
        <v>28</v>
      </c>
      <c r="Q121">
        <v>-10</v>
      </c>
      <c r="R121">
        <v>3</v>
      </c>
      <c r="S121" t="s">
        <v>28</v>
      </c>
      <c r="T121" s="4">
        <v>-7</v>
      </c>
      <c r="U121" s="4">
        <v>3</v>
      </c>
      <c r="V121" t="s">
        <v>28</v>
      </c>
      <c r="W121">
        <v>-1</v>
      </c>
      <c r="X121">
        <v>3</v>
      </c>
      <c r="Y121" t="s">
        <v>15</v>
      </c>
      <c r="Z121">
        <v>0</v>
      </c>
      <c r="AA121">
        <v>3</v>
      </c>
      <c r="AB121" t="s">
        <v>28</v>
      </c>
      <c r="AC121" s="4">
        <v>-13</v>
      </c>
      <c r="AD121">
        <v>3</v>
      </c>
      <c r="AE121" t="s">
        <v>97</v>
      </c>
      <c r="AF121">
        <v>-3</v>
      </c>
      <c r="AG121">
        <v>3</v>
      </c>
      <c r="AH121" t="s">
        <v>97</v>
      </c>
      <c r="AI121">
        <v>3</v>
      </c>
      <c r="AJ121">
        <v>3</v>
      </c>
      <c r="AK121" t="s">
        <v>28</v>
      </c>
      <c r="AL121">
        <v>-2</v>
      </c>
      <c r="AM121">
        <v>3</v>
      </c>
      <c r="AN121" t="s">
        <v>106</v>
      </c>
      <c r="AO121">
        <v>-2</v>
      </c>
      <c r="AP121">
        <v>3</v>
      </c>
      <c r="AQ121" t="s">
        <v>359</v>
      </c>
      <c r="AR121">
        <v>4</v>
      </c>
      <c r="AS121">
        <v>3</v>
      </c>
      <c r="AT121" t="s">
        <v>23</v>
      </c>
      <c r="AU121">
        <v>-10</v>
      </c>
      <c r="AV121">
        <v>3</v>
      </c>
      <c r="AW121" t="s">
        <v>60</v>
      </c>
      <c r="AX121">
        <v>-11</v>
      </c>
      <c r="AY121">
        <v>3</v>
      </c>
      <c r="AZ121" t="s">
        <v>47</v>
      </c>
      <c r="BA121">
        <v>-2</v>
      </c>
      <c r="BB121">
        <v>3</v>
      </c>
    </row>
    <row r="122" spans="1:54" x14ac:dyDescent="0.25">
      <c r="A122" t="s">
        <v>359</v>
      </c>
      <c r="B122">
        <v>-5</v>
      </c>
      <c r="C122">
        <v>4</v>
      </c>
      <c r="D122" t="s">
        <v>359</v>
      </c>
      <c r="E122">
        <v>-5</v>
      </c>
      <c r="F122">
        <v>4</v>
      </c>
      <c r="G122" t="s">
        <v>359</v>
      </c>
      <c r="H122">
        <v>0</v>
      </c>
      <c r="I122">
        <v>4</v>
      </c>
      <c r="J122" t="s">
        <v>359</v>
      </c>
      <c r="K122">
        <v>-11</v>
      </c>
      <c r="L122">
        <v>4</v>
      </c>
      <c r="M122" t="s">
        <v>359</v>
      </c>
      <c r="N122">
        <v>1</v>
      </c>
      <c r="O122">
        <v>4</v>
      </c>
      <c r="P122" t="s">
        <v>359</v>
      </c>
      <c r="Q122">
        <v>-10</v>
      </c>
      <c r="R122">
        <v>4</v>
      </c>
      <c r="S122" t="s">
        <v>106</v>
      </c>
      <c r="T122" s="4">
        <v>-7</v>
      </c>
      <c r="U122" s="4">
        <v>4</v>
      </c>
      <c r="V122" t="s">
        <v>106</v>
      </c>
      <c r="W122">
        <v>-1</v>
      </c>
      <c r="X122">
        <v>4</v>
      </c>
      <c r="Y122" t="s">
        <v>106</v>
      </c>
      <c r="Z122">
        <v>0</v>
      </c>
      <c r="AA122">
        <v>4</v>
      </c>
      <c r="AB122" t="s">
        <v>106</v>
      </c>
      <c r="AC122" s="4">
        <v>-13</v>
      </c>
      <c r="AD122">
        <v>4</v>
      </c>
      <c r="AE122" t="s">
        <v>131</v>
      </c>
      <c r="AF122">
        <v>-3</v>
      </c>
      <c r="AG122">
        <v>4</v>
      </c>
      <c r="AH122" t="s">
        <v>131</v>
      </c>
      <c r="AI122">
        <v>3</v>
      </c>
      <c r="AJ122">
        <v>4</v>
      </c>
      <c r="AK122" t="s">
        <v>106</v>
      </c>
      <c r="AL122">
        <v>-2</v>
      </c>
      <c r="AM122">
        <v>4</v>
      </c>
      <c r="AN122" t="s">
        <v>368</v>
      </c>
      <c r="AO122">
        <v>-2</v>
      </c>
      <c r="AP122">
        <v>4</v>
      </c>
      <c r="AQ122" t="s">
        <v>15</v>
      </c>
      <c r="AR122">
        <v>4</v>
      </c>
      <c r="AS122">
        <v>4</v>
      </c>
      <c r="AT122" t="s">
        <v>8</v>
      </c>
      <c r="AU122">
        <v>-10</v>
      </c>
      <c r="AV122">
        <v>4</v>
      </c>
      <c r="AW122" t="s">
        <v>131</v>
      </c>
      <c r="AX122">
        <v>-11</v>
      </c>
      <c r="AY122">
        <v>4</v>
      </c>
      <c r="AZ122" t="s">
        <v>97</v>
      </c>
      <c r="BA122">
        <v>-2</v>
      </c>
      <c r="BB122">
        <v>4</v>
      </c>
    </row>
  </sheetData>
  <sortState xmlns:xlrd2="http://schemas.microsoft.com/office/spreadsheetml/2017/richdata2" ref="A2:Z64">
    <sortCondition ref="B2:B64"/>
    <sortCondition ref="A2:A64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122"/>
  <sheetViews>
    <sheetView workbookViewId="0">
      <selection activeCell="Z11" sqref="A11:XFD11"/>
    </sheetView>
  </sheetViews>
  <sheetFormatPr defaultRowHeight="15" x14ac:dyDescent="0.25"/>
  <cols>
    <col min="1" max="1" width="16.42578125" customWidth="1"/>
    <col min="2" max="2" width="15.28515625" bestFit="1" customWidth="1"/>
    <col min="3" max="3" width="20.140625" bestFit="1" customWidth="1"/>
    <col min="37" max="37" width="20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 t="s">
        <v>1</v>
      </c>
      <c r="W1" s="5" t="s">
        <v>2</v>
      </c>
      <c r="X1" s="5" t="s">
        <v>3</v>
      </c>
      <c r="Y1" s="5" t="s">
        <v>4</v>
      </c>
      <c r="Z1" s="5" t="s">
        <v>5</v>
      </c>
      <c r="AB1" s="3" t="s">
        <v>270</v>
      </c>
      <c r="AC1" s="3" t="s">
        <v>271</v>
      </c>
      <c r="AD1" s="3" t="s">
        <v>272</v>
      </c>
      <c r="AE1" s="3" t="s">
        <v>273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1" t="s">
        <v>6</v>
      </c>
      <c r="B2" s="1" t="s">
        <v>7</v>
      </c>
      <c r="C2" s="1" t="str">
        <f t="shared" ref="C2:C33" si="0">A2&amp;" "&amp;B2</f>
        <v>Warwick Armour</v>
      </c>
      <c r="D2" s="7">
        <v>-6</v>
      </c>
      <c r="E2" s="7">
        <v>8</v>
      </c>
      <c r="F2" s="7">
        <v>-5</v>
      </c>
      <c r="G2" s="7">
        <v>-12</v>
      </c>
      <c r="H2" s="7">
        <v>-6</v>
      </c>
      <c r="I2" s="7">
        <v>-3</v>
      </c>
      <c r="J2" s="7">
        <v>25</v>
      </c>
      <c r="K2" s="7">
        <v>8</v>
      </c>
      <c r="L2" s="7">
        <v>3</v>
      </c>
      <c r="M2" s="7">
        <v>-11</v>
      </c>
      <c r="N2" s="7">
        <v>-14</v>
      </c>
      <c r="O2" s="7">
        <v>-8</v>
      </c>
      <c r="P2" s="7" t="s">
        <v>9</v>
      </c>
      <c r="Q2" s="7">
        <v>-2</v>
      </c>
      <c r="R2" s="7">
        <v>-10</v>
      </c>
      <c r="S2" s="7">
        <v>20</v>
      </c>
      <c r="T2" s="7">
        <v>5</v>
      </c>
      <c r="U2" s="7">
        <v>8</v>
      </c>
      <c r="V2" s="7">
        <f>SUM(D2:U2)</f>
        <v>0</v>
      </c>
      <c r="W2" s="7">
        <f>SUM(X2:Z2)</f>
        <v>17</v>
      </c>
      <c r="X2" s="8">
        <f t="shared" ref="X2" si="1">COUNTIF(D2:U2,"&gt;0")</f>
        <v>7</v>
      </c>
      <c r="Y2" s="8">
        <f t="shared" ref="Y2" si="2">COUNTIF(D2:U2,0)</f>
        <v>0</v>
      </c>
      <c r="Z2" s="8">
        <f t="shared" ref="Z2" si="3">COUNTIF(D2:U2,"&lt;0")</f>
        <v>10</v>
      </c>
      <c r="AB2">
        <f t="shared" ref="AB2:AB33" si="4">IF(ISERROR(VLOOKUP($C2,$A$75:$C$122,3,FALSE)=1),0,IF(VLOOKUP($C2,$A$75:$C$122,3,FALSE)=1,1,0))+IF(ISERROR(VLOOKUP($C2,$D$75:$F$122,3,FALSE)=1),0,IF(VLOOKUP($C2,$D$75:$F$122,3,FALSE)=1,1,0))+IF(ISERROR(VLOOKUP($C2,$G$75:$I$122,3,FALSE)=1),0,IF(VLOOKUP($C2,$G$75:$I$122,3,FALSE)=1,1,0))+IF(ISERROR(VLOOKUP($C2,$J$75:$L$122,3,FALSE)=1),0,IF(VLOOKUP($C2,$J$75:$L$122,3,FALSE)=1,1,0))+IF(ISERROR(VLOOKUP($C2,$M$75:$O$122,3,FALSE)=1),0,IF(VLOOKUP($C2,$M$75:$O$122,3,FALSE)=1,1,0))+IF(ISERROR(VLOOKUP($C2,$P$75:$R$122,3,FALSE)=1),0,IF(VLOOKUP($C2,$P$75:$R$122,3,FALSE)=1,1,0))+IF(ISERROR(VLOOKUP($C2,$S$75:$U$122,3,FALSE)=1),0,IF(VLOOKUP($C2,$S$75:$U$122,3,FALSE)=1,1,0))+IF(ISERROR(VLOOKUP($C2,$V$75:$X$122,3,FALSE)=1),0,IF(VLOOKUP($C2,$V$75:$X$122,3,FALSE)=1,1,0))+IF(ISERROR(VLOOKUP($C2,$Y$75:$AA$122,3,FALSE)=1),0,IF(VLOOKUP($C2,$Y$75:$AA$122,3,FALSE)=1,1,0))+IF(ISERROR(VLOOKUP($C2,$AB$75:$AD$122,3,FALSE)=1),0,IF(VLOOKUP($C2,$AB$75:$AD$122,3,FALSE)=1,1,0))+IF(ISERROR(VLOOKUP($C2,$AE$75:$AG$122,3,FALSE)=1),0,IF(VLOOKUP($C2,$AE$75:$AG$122,3,FALSE)=1,1,0))+IF(ISERROR(VLOOKUP($C2,$AH$75:$AJ$122,3,FALSE)=1),0,IF(VLOOKUP($C2,$AH$75:$AJ$122,3,FALSE)=1,1,0))+IF(ISERROR(VLOOKUP($C2,$AK$75:$AM$122,3,FALSE)=1),0,IF(VLOOKUP($C2,$AK$75:$AM$122,3,FALSE)=1,1,0))+IF(ISERROR(VLOOKUP($C2,$AN$75:$AP$122,3,FALSE)=1),0,IF(VLOOKUP($C2,$AN$75:$AP$122,3,FALSE)=1,1,0))+IF(ISERROR(VLOOKUP($C2,$AQ$75:$AS$122,3,FALSE)=1),0,IF(VLOOKUP($C2,$AQ$75:$AS$122,3,FALSE)=1,1,0))+IF(ISERROR(VLOOKUP($C2,$AT$75:$AV$122,3,FALSE)=1),0,IF(VLOOKUP($C2,$AT$75:$AV$122,3,FALSE)=1,1,0))+IF(ISERROR(VLOOKUP($C2,$AW$75:$AY$122,3,FALSE)=1),0,IF(VLOOKUP($C2,$AW$75:$AY$122,3,FALSE)=1,1,0))+IF(ISERROR(VLOOKUP($C2,$AZ$75:$BB$122,3,FALSE)=1),0,IF(VLOOKUP($C2,$AZ$75:$BB$122,3,FALSE)=1,1,0))</f>
        <v>0</v>
      </c>
      <c r="AC2">
        <f t="shared" ref="AC2:AC33" si="5">IF(ISERROR(VLOOKUP($C2,$A$75:$C$122,3,FALSE)=2),0,IF(VLOOKUP($C2,$A$75:$C$122,3,FALSE)=2,1,0))+IF(ISERROR(VLOOKUP($C2,$D$75:$F$122,3,FALSE)=2),0,IF(VLOOKUP($C2,$D$75:$F$122,3,FALSE)=2,1,0))+IF(ISERROR(VLOOKUP($C2,$G$75:$I$122,3,FALSE)=2),0,IF(VLOOKUP($C2,$G$75:$I$122,3,FALSE)=2,1,0))+IF(ISERROR(VLOOKUP($C2,$J$75:$L$122,3,FALSE)=2),0,IF(VLOOKUP($C2,$J$75:$L$122,3,FALSE)=2,1,0))+IF(ISERROR(VLOOKUP($C2,$M$75:$O$122,3,FALSE)=2),0,IF(VLOOKUP($C2,$M$75:$O$122,3,FALSE)=2,1,0))+IF(ISERROR(VLOOKUP($C2,$P$75:$R$122,3,FALSE)=2),0,IF(VLOOKUP($C2,$P$75:$R$122,3,FALSE)=2,1,0))+IF(ISERROR(VLOOKUP($C2,$S$75:$U$122,3,FALSE)=2),0,IF(VLOOKUP($C2,$S$75:$U$122,3,FALSE)=2,1,0))+IF(ISERROR(VLOOKUP($C2,$V$75:$X$122,3,FALSE)=2),0,IF(VLOOKUP($C2,$V$75:$X$122,3,FALSE)=2,1,0))+IF(ISERROR(VLOOKUP($C2,$Y$75:$AA$122,3,FALSE)=2),0,IF(VLOOKUP($C2,$Y$75:$AA$122,3,FALSE)=2,1,0))+IF(ISERROR(VLOOKUP($C2,$AB$75:$AD$122,3,FALSE)=2),0,IF(VLOOKUP($C2,$AB$75:$AD$122,3,FALSE)=2,1,0))+IF(ISERROR(VLOOKUP($C2,$AE$75:$AG$122,3,FALSE)=2),0,IF(VLOOKUP($C2,$AE$75:$AG$122,3,FALSE)=2,1,0))+IF(ISERROR(VLOOKUP($C2,$AH$75:$AJ$122,3,FALSE)=2),0,IF(VLOOKUP($C2,$AH$75:$AJ$122,3,FALSE)=2,1,0))+IF(ISERROR(VLOOKUP($C2,$AK$75:$AM$122,3,FALSE)=2),0,IF(VLOOKUP($C2,$AK$75:$AM$122,3,FALSE)=2,1,0))+IF(ISERROR(VLOOKUP($C2,$AN$75:$AP$122,3,FALSE)=2),0,IF(VLOOKUP($C2,$AN$75:$AP$122,3,FALSE)=2,1,0))+IF(ISERROR(VLOOKUP($C2,$AQ$75:$AS$122,3,FALSE)=2),0,IF(VLOOKUP($C2,$AQ$75:$AS$122,3,FALSE)=2,1,0))+IF(ISERROR(VLOOKUP($C2,$AT$75:$AV$122,3,FALSE)=2),0,IF(VLOOKUP($C2,$AT$75:$AV$122,3,FALSE)=2,1,0))+IF(ISERROR(VLOOKUP($C2,$AW$75:$AY$122,3,FALSE)=2),0,IF(VLOOKUP($C2,$AW$75:$AY$122,3,FALSE)=2,1,0))+IF(ISERROR(VLOOKUP($C2,$AZ$75:$BB$122,3,FALSE)=2),0,IF(VLOOKUP($C2,$AZ$75:$BB$122,3,FALSE)=2,1,0))</f>
        <v>4</v>
      </c>
      <c r="AD2">
        <f t="shared" ref="AD2:AD33" si="6">IF(ISERROR(VLOOKUP($C2,$A$75:$C$122,3,FALSE)=3),0,IF(VLOOKUP($C2,$A$75:$C$122,3,FALSE)=3,1,0))+IF(ISERROR(VLOOKUP($C2,$D$75:$F$122,3,FALSE)=3),0,IF(VLOOKUP($C2,$D$75:$F$122,3,FALSE)=3,1,0))+IF(ISERROR(VLOOKUP($C2,$G$75:$I$122,3,FALSE)=3),0,IF(VLOOKUP($C2,$G$75:$I$122,3,FALSE)=3,1,0))+IF(ISERROR(VLOOKUP($C2,$J$75:$L$122,3,FALSE)=3),0,IF(VLOOKUP($C2,$J$75:$L$122,3,FALSE)=3,1,0))+IF(ISERROR(VLOOKUP($C2,$M$75:$O$122,3,FALSE)=3),0,IF(VLOOKUP($C2,$M$75:$O$122,3,FALSE)=3,1,0))+IF(ISERROR(VLOOKUP($C2,$P$75:$R$122,3,FALSE)=3),0,IF(VLOOKUP($C2,$P$75:$R$122,3,FALSE)=3,1,0))+IF(ISERROR(VLOOKUP($C2,$S$75:$U$122,3,FALSE)=3),0,IF(VLOOKUP($C2,$S$75:$U$122,3,FALSE)=3,1,0))+IF(ISERROR(VLOOKUP($C2,$V$75:$X$122,3,FALSE)=3),0,IF(VLOOKUP($C2,$V$75:$X$122,3,FALSE)=3,1,0))+IF(ISERROR(VLOOKUP($C2,$Y$75:$AA$122,3,FALSE)=3),0,IF(VLOOKUP($C2,$Y$75:$AA$122,3,FALSE)=3,1,0))+IF(ISERROR(VLOOKUP($C2,$AB$75:$AD$122,3,FALSE)=3),0,IF(VLOOKUP($C2,$AB$75:$AD$122,3,FALSE)=3,1,0))+IF(ISERROR(VLOOKUP($C2,$AE$75:$AG$122,3,FALSE)=3),0,IF(VLOOKUP($C2,$AE$75:$AG$122,3,FALSE)=3,1,0))+IF(ISERROR(VLOOKUP($C2,$AH$75:$AJ$122,3,FALSE)=3),0,IF(VLOOKUP($C2,$AH$75:$AJ$122,3,FALSE)=3,1,0))+IF(ISERROR(VLOOKUP($C2,$AK$75:$AM$122,3,FALSE)=3),0,IF(VLOOKUP($C2,$AK$75:$AM$122,3,FALSE)=3,1,0))+IF(ISERROR(VLOOKUP($C2,$AN$75:$AP$122,3,FALSE)=3),0,IF(VLOOKUP($C2,$AN$75:$AP$122,3,FALSE)=3,1,0))+IF(ISERROR(VLOOKUP($C2,$AQ$75:$AS$122,3,FALSE)=3),0,IF(VLOOKUP($C2,$AQ$75:$AS$122,3,FALSE)=3,1,0))+IF(ISERROR(VLOOKUP($C2,$AT$75:$AV$122,3,FALSE)=3),0,IF(VLOOKUP($C2,$AT$75:$AV$122,3,FALSE)=3,1,0))+IF(ISERROR(VLOOKUP($C2,$AW$75:$AY$122,3,FALSE)=3),0,IF(VLOOKUP($C2,$AW$75:$AY$122,3,FALSE)=3,1,0))+IF(ISERROR(VLOOKUP($C2,$AZ$75:$BB$122,3,FALSE)=3),0,IF(VLOOKUP($C2,$AZ$75:$BB$122,3,FALSE)=3,1,0))</f>
        <v>12</v>
      </c>
      <c r="AE2">
        <f t="shared" ref="AE2:AE33" si="7">IF(ISERROR(VLOOKUP($C2,$A$75:$C$122,3,FALSE)=4),0,IF(VLOOKUP($C2,$A$75:$C$122,3,FALSE)=4,1,0))+IF(ISERROR(VLOOKUP($C2,$D$75:$F$122,3,FALSE)=4),0,IF(VLOOKUP($C2,$D$75:$F$122,3,FALSE)=4,1,0))+IF(ISERROR(VLOOKUP($C2,$G$75:$I$122,3,FALSE)=4),0,IF(VLOOKUP($C2,$G$75:$I$122,3,FALSE)=4,1,0))+IF(ISERROR(VLOOKUP($C2,$J$75:$L$122,3,FALSE)=4),0,IF(VLOOKUP($C2,$J$75:$L$122,3,FALSE)=4,1,0))+IF(ISERROR(VLOOKUP($C2,$M$75:$O$122,3,FALSE)=4),0,IF(VLOOKUP($C2,$M$75:$O$122,3,FALSE)=4,1,0))+IF(ISERROR(VLOOKUP($C2,$P$75:$R$122,3,FALSE)=4),0,IF(VLOOKUP($C2,$P$75:$R$122,3,FALSE)=4,1,0))+IF(ISERROR(VLOOKUP($C2,$S$75:$U$122,3,FALSE)=4),0,IF(VLOOKUP($C2,$S$75:$U$122,3,FALSE)=4,1,0))+IF(ISERROR(VLOOKUP($C2,$V$75:$X$122,3,FALSE)=4),0,IF(VLOOKUP($C2,$V$75:$X$122,3,FALSE)=4,1,0))+IF(ISERROR(VLOOKUP($C2,$Y$75:$AA$122,3,FALSE)=4),0,IF(VLOOKUP($C2,$Y$75:$AA$122,3,FALSE)=4,1,0))+IF(ISERROR(VLOOKUP($C2,$AB$75:$AD$122,3,FALSE)=4),0,IF(VLOOKUP($C2,$AB$75:$AD$122,3,FALSE)=4,1,0))+IF(ISERROR(VLOOKUP($C2,$AE$75:$AG$122,3,FALSE)=4),0,IF(VLOOKUP($C2,$AE$75:$AG$122,3,FALSE)=4,1,0))+IF(ISERROR(VLOOKUP($C2,$AH$75:$AJ$122,3,FALSE)=4),0,IF(VLOOKUP($C2,$AH$75:$AJ$122,3,FALSE)=4,1,0))+IF(ISERROR(VLOOKUP($C2,$AK$75:$AM$122,3,FALSE)=4),0,IF(VLOOKUP($C2,$AK$75:$AM$122,3,FALSE)=4,1,0))+IF(ISERROR(VLOOKUP($C2,$AN$75:$AP$122,3,FALSE)=4),0,IF(VLOOKUP($C2,$AN$75:$AP$122,3,FALSE)=4,1,0))+IF(ISERROR(VLOOKUP($C2,$AQ$75:$AS$122,3,FALSE)=4),0,IF(VLOOKUP($C2,$AQ$75:$AS$122,3,FALSE)=4,1,0))+IF(ISERROR(VLOOKUP($C2,$AT$75:$AV$122,3,FALSE)=4),0,IF(VLOOKUP($C2,$AT$75:$AV$122,3,FALSE)=4,1,0))+IF(ISERROR(VLOOKUP($C2,$AW$75:$AY$122,3,FALSE)=4),0,IF(VLOOKUP($C2,$AW$75:$AY$122,3,FALSE)=4,1,0))+IF(ISERROR(VLOOKUP($C2,$AZ$75:$BB$122,3,FALSE)=4),0,IF(VLOOKUP($C2,$AZ$75:$BB$122,3,FALSE)=4,1,0))</f>
        <v>1</v>
      </c>
      <c r="AF2">
        <f>SUM(AB2:AE2)</f>
        <v>17</v>
      </c>
      <c r="AG2" t="str">
        <f>IF(AF2=W2,"","no")</f>
        <v/>
      </c>
      <c r="AK2" t="s">
        <v>8</v>
      </c>
      <c r="AL2" s="43">
        <f>COUNTIF($A$75:$AZ$90,$AK2)</f>
        <v>0</v>
      </c>
      <c r="AM2" s="43">
        <f>COUNTIF($A$91:$AZ$106,$AK2)</f>
        <v>0</v>
      </c>
      <c r="AN2" s="43">
        <f>COUNTIF($A$107:$AZ$122,$AK2)</f>
        <v>17</v>
      </c>
      <c r="AO2" s="43">
        <f>COUNTIF($A$123:$AZ$186,$AK2)</f>
        <v>0</v>
      </c>
    </row>
    <row r="3" spans="1:41" x14ac:dyDescent="0.25">
      <c r="A3" s="1" t="s">
        <v>10</v>
      </c>
      <c r="B3" s="1" t="s">
        <v>11</v>
      </c>
      <c r="C3" s="1" t="str">
        <f t="shared" si="0"/>
        <v>Garry Benveniste</v>
      </c>
      <c r="D3" s="7">
        <v>9</v>
      </c>
      <c r="E3" s="7">
        <v>12</v>
      </c>
      <c r="F3" s="7">
        <v>2</v>
      </c>
      <c r="G3" s="7">
        <v>9</v>
      </c>
      <c r="H3" s="7">
        <v>-13</v>
      </c>
      <c r="I3" s="7">
        <v>-1</v>
      </c>
      <c r="J3" s="7">
        <v>8</v>
      </c>
      <c r="K3" s="7">
        <v>2</v>
      </c>
      <c r="L3" s="7">
        <v>0</v>
      </c>
      <c r="M3" s="7">
        <v>6</v>
      </c>
      <c r="N3" s="7">
        <v>5</v>
      </c>
      <c r="O3" s="7">
        <v>37</v>
      </c>
      <c r="P3" s="7">
        <v>15</v>
      </c>
      <c r="Q3" s="7">
        <v>-3</v>
      </c>
      <c r="R3" s="7">
        <v>11</v>
      </c>
      <c r="S3" s="7">
        <v>15</v>
      </c>
      <c r="T3" s="7">
        <v>5</v>
      </c>
      <c r="U3" s="7">
        <v>-2</v>
      </c>
      <c r="V3" s="7">
        <f t="shared" ref="V3:V56" si="8">SUM(D3:U3)</f>
        <v>117</v>
      </c>
      <c r="W3" s="7">
        <f t="shared" ref="W3:W56" si="9">SUM(X3:Z3)</f>
        <v>18</v>
      </c>
      <c r="X3" s="8">
        <f t="shared" ref="X3:X56" si="10">COUNTIF(D3:U3,"&gt;0")</f>
        <v>13</v>
      </c>
      <c r="Y3" s="8">
        <f t="shared" ref="Y3:Y56" si="11">COUNTIF(D3:U3,0)</f>
        <v>1</v>
      </c>
      <c r="Z3" s="8">
        <f t="shared" ref="Z3:Z56" si="12">COUNTIF(D3:U3,"&lt;0")</f>
        <v>4</v>
      </c>
      <c r="AB3">
        <f t="shared" si="4"/>
        <v>0</v>
      </c>
      <c r="AC3">
        <f t="shared" si="5"/>
        <v>4</v>
      </c>
      <c r="AD3">
        <f t="shared" si="6"/>
        <v>1</v>
      </c>
      <c r="AE3">
        <f t="shared" si="7"/>
        <v>13</v>
      </c>
      <c r="AF3">
        <f t="shared" ref="AF3:AF56" si="13">SUM(AB3:AE3)</f>
        <v>18</v>
      </c>
      <c r="AG3" t="str">
        <f t="shared" ref="AG3:AG56" si="14">IF(AF3=W3,"","no")</f>
        <v/>
      </c>
      <c r="AK3" t="s">
        <v>12</v>
      </c>
      <c r="AL3" s="43">
        <f t="shared" ref="AL3:AL56" si="15">COUNTIF($A$75:$AZ$90,$AK3)</f>
        <v>6</v>
      </c>
      <c r="AM3" s="43">
        <f t="shared" ref="AM3:AM56" si="16">COUNTIF($A$91:$AZ$106,$AK3)</f>
        <v>12</v>
      </c>
      <c r="AN3" s="43">
        <f t="shared" ref="AN3:AN56" si="17">COUNTIF($A$107:$AZ$122,$AK3)</f>
        <v>0</v>
      </c>
      <c r="AO3" s="43">
        <f t="shared" ref="AO3:AO56" si="18">COUNTIF($A$123:$AZ$186,$AK3)</f>
        <v>0</v>
      </c>
    </row>
    <row r="4" spans="1:41" x14ac:dyDescent="0.25">
      <c r="A4" s="1" t="s">
        <v>13</v>
      </c>
      <c r="B4" s="1" t="s">
        <v>14</v>
      </c>
      <c r="C4" s="1" t="str">
        <f t="shared" si="0"/>
        <v>Don Blesing</v>
      </c>
      <c r="D4" s="7" t="s">
        <v>9</v>
      </c>
      <c r="E4" s="7">
        <v>8</v>
      </c>
      <c r="F4" s="7">
        <v>17</v>
      </c>
      <c r="G4" s="7">
        <v>0</v>
      </c>
      <c r="H4" s="7">
        <v>3</v>
      </c>
      <c r="I4" s="7">
        <v>-14</v>
      </c>
      <c r="J4" s="7">
        <v>17</v>
      </c>
      <c r="K4" s="7">
        <v>13</v>
      </c>
      <c r="L4" s="7">
        <v>12</v>
      </c>
      <c r="M4" s="7">
        <v>0</v>
      </c>
      <c r="N4" s="7">
        <v>-9</v>
      </c>
      <c r="O4" s="7">
        <v>9</v>
      </c>
      <c r="P4" s="7">
        <v>5</v>
      </c>
      <c r="Q4" s="7">
        <v>11</v>
      </c>
      <c r="R4" s="7">
        <v>31</v>
      </c>
      <c r="S4" s="7">
        <v>21</v>
      </c>
      <c r="T4" s="7">
        <v>2</v>
      </c>
      <c r="U4" s="7">
        <v>5</v>
      </c>
      <c r="V4" s="7">
        <f t="shared" si="8"/>
        <v>131</v>
      </c>
      <c r="W4" s="7">
        <f t="shared" si="9"/>
        <v>17</v>
      </c>
      <c r="X4" s="8">
        <f t="shared" si="10"/>
        <v>13</v>
      </c>
      <c r="Y4" s="8">
        <f t="shared" si="11"/>
        <v>2</v>
      </c>
      <c r="Z4" s="8">
        <f t="shared" si="12"/>
        <v>2</v>
      </c>
      <c r="AB4">
        <f t="shared" si="4"/>
        <v>0</v>
      </c>
      <c r="AC4">
        <f t="shared" si="5"/>
        <v>8</v>
      </c>
      <c r="AD4">
        <f t="shared" si="6"/>
        <v>9</v>
      </c>
      <c r="AE4">
        <f t="shared" si="7"/>
        <v>0</v>
      </c>
      <c r="AF4">
        <f t="shared" si="13"/>
        <v>17</v>
      </c>
      <c r="AG4" t="str">
        <f t="shared" si="14"/>
        <v/>
      </c>
      <c r="AK4" t="s">
        <v>15</v>
      </c>
      <c r="AL4" s="43">
        <f t="shared" si="15"/>
        <v>0</v>
      </c>
      <c r="AM4" s="43">
        <f t="shared" si="16"/>
        <v>15</v>
      </c>
      <c r="AN4" s="43">
        <f t="shared" si="17"/>
        <v>2</v>
      </c>
      <c r="AO4" s="43">
        <f t="shared" si="18"/>
        <v>0</v>
      </c>
    </row>
    <row r="5" spans="1:41" x14ac:dyDescent="0.25">
      <c r="A5" s="1" t="s">
        <v>16</v>
      </c>
      <c r="B5" s="1" t="s">
        <v>17</v>
      </c>
      <c r="C5" s="1" t="str">
        <f t="shared" si="0"/>
        <v>Bob Boorman</v>
      </c>
      <c r="D5" s="7">
        <v>8</v>
      </c>
      <c r="E5" s="7">
        <v>12</v>
      </c>
      <c r="F5" s="7">
        <v>4</v>
      </c>
      <c r="G5" s="7" t="s">
        <v>9</v>
      </c>
      <c r="H5" s="7">
        <v>11</v>
      </c>
      <c r="I5" s="7" t="s">
        <v>9</v>
      </c>
      <c r="J5" s="7">
        <v>23</v>
      </c>
      <c r="K5" s="7">
        <v>-5</v>
      </c>
      <c r="L5" s="7">
        <v>20</v>
      </c>
      <c r="M5" s="7">
        <v>4</v>
      </c>
      <c r="N5" s="7">
        <v>2</v>
      </c>
      <c r="O5" s="7" t="s">
        <v>9</v>
      </c>
      <c r="P5" s="7">
        <v>14</v>
      </c>
      <c r="Q5" s="7">
        <v>28</v>
      </c>
      <c r="R5" s="7" t="s">
        <v>9</v>
      </c>
      <c r="S5" s="7">
        <v>9</v>
      </c>
      <c r="T5" s="7">
        <v>10</v>
      </c>
      <c r="U5" s="7" t="s">
        <v>9</v>
      </c>
      <c r="V5" s="7">
        <f t="shared" si="8"/>
        <v>140</v>
      </c>
      <c r="W5" s="7">
        <f t="shared" si="9"/>
        <v>13</v>
      </c>
      <c r="X5" s="8">
        <f t="shared" si="10"/>
        <v>12</v>
      </c>
      <c r="Y5" s="8">
        <f t="shared" si="11"/>
        <v>0</v>
      </c>
      <c r="Z5" s="8">
        <f t="shared" si="12"/>
        <v>1</v>
      </c>
      <c r="AB5">
        <f t="shared" si="4"/>
        <v>0</v>
      </c>
      <c r="AC5">
        <f t="shared" si="5"/>
        <v>0</v>
      </c>
      <c r="AD5">
        <f t="shared" si="6"/>
        <v>0</v>
      </c>
      <c r="AE5">
        <f t="shared" si="7"/>
        <v>13</v>
      </c>
      <c r="AF5">
        <f t="shared" si="13"/>
        <v>13</v>
      </c>
      <c r="AG5" t="str">
        <f t="shared" si="14"/>
        <v/>
      </c>
      <c r="AK5" t="s">
        <v>18</v>
      </c>
      <c r="AL5" s="43">
        <f t="shared" si="15"/>
        <v>0</v>
      </c>
      <c r="AM5" s="43">
        <f t="shared" si="16"/>
        <v>0</v>
      </c>
      <c r="AN5" s="43">
        <f t="shared" si="17"/>
        <v>13</v>
      </c>
      <c r="AO5" s="43">
        <f t="shared" si="18"/>
        <v>0</v>
      </c>
    </row>
    <row r="6" spans="1:41" x14ac:dyDescent="0.25">
      <c r="A6" s="1" t="s">
        <v>505</v>
      </c>
      <c r="B6" s="1" t="s">
        <v>19</v>
      </c>
      <c r="C6" s="1" t="str">
        <f t="shared" si="0"/>
        <v>Nic Buvinic</v>
      </c>
      <c r="D6" s="7" t="s">
        <v>9</v>
      </c>
      <c r="E6" s="7" t="s">
        <v>9</v>
      </c>
      <c r="F6" s="7" t="s">
        <v>9</v>
      </c>
      <c r="G6" s="7" t="s">
        <v>9</v>
      </c>
      <c r="H6" s="7" t="s">
        <v>9</v>
      </c>
      <c r="I6" s="7">
        <v>-20</v>
      </c>
      <c r="J6" s="7">
        <v>23</v>
      </c>
      <c r="K6" s="7">
        <v>-5</v>
      </c>
      <c r="L6" s="7">
        <v>20</v>
      </c>
      <c r="M6" s="7">
        <v>4</v>
      </c>
      <c r="N6" s="7">
        <v>2</v>
      </c>
      <c r="O6" s="7" t="s">
        <v>9</v>
      </c>
      <c r="P6" s="7">
        <v>14</v>
      </c>
      <c r="Q6" s="7" t="s">
        <v>9</v>
      </c>
      <c r="R6" s="7">
        <v>7</v>
      </c>
      <c r="S6" s="7">
        <v>9</v>
      </c>
      <c r="T6" s="7">
        <v>10</v>
      </c>
      <c r="U6" s="7" t="s">
        <v>9</v>
      </c>
      <c r="V6" s="7">
        <f t="shared" si="8"/>
        <v>64</v>
      </c>
      <c r="W6" s="7">
        <f t="shared" si="9"/>
        <v>10</v>
      </c>
      <c r="X6" s="8">
        <f t="shared" si="10"/>
        <v>8</v>
      </c>
      <c r="Y6" s="8">
        <f t="shared" si="11"/>
        <v>0</v>
      </c>
      <c r="Z6" s="8">
        <f t="shared" si="12"/>
        <v>2</v>
      </c>
      <c r="AB6">
        <f t="shared" si="4"/>
        <v>8</v>
      </c>
      <c r="AC6">
        <f t="shared" si="5"/>
        <v>2</v>
      </c>
      <c r="AD6">
        <f t="shared" si="6"/>
        <v>0</v>
      </c>
      <c r="AE6">
        <f t="shared" si="7"/>
        <v>0</v>
      </c>
      <c r="AF6">
        <f t="shared" si="13"/>
        <v>10</v>
      </c>
      <c r="AG6" t="str">
        <f t="shared" si="14"/>
        <v/>
      </c>
      <c r="AK6" t="s">
        <v>492</v>
      </c>
      <c r="AL6" s="43">
        <f t="shared" si="15"/>
        <v>0</v>
      </c>
      <c r="AM6" s="43">
        <f t="shared" si="16"/>
        <v>0</v>
      </c>
      <c r="AN6" s="43">
        <f t="shared" si="17"/>
        <v>10</v>
      </c>
      <c r="AO6" s="43">
        <f t="shared" si="18"/>
        <v>0</v>
      </c>
    </row>
    <row r="7" spans="1:41" x14ac:dyDescent="0.25">
      <c r="A7" s="1" t="s">
        <v>21</v>
      </c>
      <c r="B7" s="1" t="s">
        <v>22</v>
      </c>
      <c r="C7" s="1" t="str">
        <f t="shared" si="0"/>
        <v>Brian Callahan</v>
      </c>
      <c r="D7" s="7" t="s">
        <v>9</v>
      </c>
      <c r="E7" s="7" t="s">
        <v>9</v>
      </c>
      <c r="F7" s="7" t="s">
        <v>9</v>
      </c>
      <c r="G7" s="7">
        <v>3</v>
      </c>
      <c r="H7" s="7"/>
      <c r="I7" s="7">
        <v>-9</v>
      </c>
      <c r="J7" s="7">
        <v>1</v>
      </c>
      <c r="K7" s="7">
        <v>-12</v>
      </c>
      <c r="L7" s="7">
        <v>16</v>
      </c>
      <c r="M7" s="7">
        <v>18</v>
      </c>
      <c r="N7" s="7">
        <v>3</v>
      </c>
      <c r="O7" s="7">
        <v>-8</v>
      </c>
      <c r="P7" s="7">
        <v>24</v>
      </c>
      <c r="Q7" s="7">
        <v>8</v>
      </c>
      <c r="R7" s="7">
        <v>1</v>
      </c>
      <c r="S7" s="7">
        <v>19</v>
      </c>
      <c r="T7" s="7">
        <v>5</v>
      </c>
      <c r="U7" s="7">
        <v>8</v>
      </c>
      <c r="V7" s="7">
        <f t="shared" si="8"/>
        <v>77</v>
      </c>
      <c r="W7" s="7">
        <f t="shared" si="9"/>
        <v>14</v>
      </c>
      <c r="X7" s="8">
        <f t="shared" si="10"/>
        <v>11</v>
      </c>
      <c r="Y7" s="8">
        <f t="shared" si="11"/>
        <v>0</v>
      </c>
      <c r="Z7" s="8">
        <f t="shared" si="12"/>
        <v>3</v>
      </c>
      <c r="AB7">
        <f t="shared" si="4"/>
        <v>6</v>
      </c>
      <c r="AC7">
        <f t="shared" si="5"/>
        <v>8</v>
      </c>
      <c r="AD7">
        <f t="shared" si="6"/>
        <v>0</v>
      </c>
      <c r="AE7">
        <f t="shared" si="7"/>
        <v>0</v>
      </c>
      <c r="AF7">
        <f t="shared" si="13"/>
        <v>14</v>
      </c>
      <c r="AG7" t="str">
        <f t="shared" si="14"/>
        <v/>
      </c>
      <c r="AK7" t="s">
        <v>23</v>
      </c>
      <c r="AL7" s="43">
        <f t="shared" si="15"/>
        <v>0</v>
      </c>
      <c r="AM7" s="43">
        <f t="shared" si="16"/>
        <v>0</v>
      </c>
      <c r="AN7" s="43">
        <f t="shared" si="17"/>
        <v>14</v>
      </c>
      <c r="AO7" s="43">
        <f t="shared" si="18"/>
        <v>0</v>
      </c>
    </row>
    <row r="8" spans="1:41" x14ac:dyDescent="0.25">
      <c r="A8" s="1" t="s">
        <v>24</v>
      </c>
      <c r="B8" s="1" t="s">
        <v>22</v>
      </c>
      <c r="C8" s="1" t="str">
        <f t="shared" si="0"/>
        <v>Dave Callahan</v>
      </c>
      <c r="D8" s="7">
        <v>9</v>
      </c>
      <c r="E8" s="7">
        <v>12</v>
      </c>
      <c r="F8" s="7">
        <v>-17</v>
      </c>
      <c r="G8" s="7">
        <v>13</v>
      </c>
      <c r="H8" s="7">
        <v>-13</v>
      </c>
      <c r="I8" s="7">
        <v>24</v>
      </c>
      <c r="J8" s="7">
        <v>5</v>
      </c>
      <c r="K8" s="7">
        <v>-19</v>
      </c>
      <c r="L8" s="7">
        <v>12</v>
      </c>
      <c r="M8" s="7">
        <v>0</v>
      </c>
      <c r="N8" s="7">
        <v>-9</v>
      </c>
      <c r="O8" s="7">
        <v>-8</v>
      </c>
      <c r="P8" s="7" t="s">
        <v>9</v>
      </c>
      <c r="Q8" s="7">
        <v>-9</v>
      </c>
      <c r="R8" s="7">
        <v>7</v>
      </c>
      <c r="S8" s="7">
        <v>0</v>
      </c>
      <c r="T8" s="7">
        <v>5</v>
      </c>
      <c r="U8" s="7">
        <v>8</v>
      </c>
      <c r="V8" s="7">
        <f t="shared" si="8"/>
        <v>20</v>
      </c>
      <c r="W8" s="7">
        <f t="shared" si="9"/>
        <v>17</v>
      </c>
      <c r="X8" s="8">
        <f t="shared" si="10"/>
        <v>9</v>
      </c>
      <c r="Y8" s="8">
        <f t="shared" si="11"/>
        <v>2</v>
      </c>
      <c r="Z8" s="8">
        <f t="shared" si="12"/>
        <v>6</v>
      </c>
      <c r="AB8">
        <f t="shared" si="4"/>
        <v>8</v>
      </c>
      <c r="AC8">
        <f t="shared" si="5"/>
        <v>4</v>
      </c>
      <c r="AD8">
        <f t="shared" si="6"/>
        <v>2</v>
      </c>
      <c r="AE8">
        <f t="shared" si="7"/>
        <v>3</v>
      </c>
      <c r="AF8">
        <f t="shared" si="13"/>
        <v>17</v>
      </c>
      <c r="AG8" t="str">
        <f t="shared" si="14"/>
        <v/>
      </c>
      <c r="AK8" t="s">
        <v>25</v>
      </c>
      <c r="AL8" s="43">
        <f t="shared" si="15"/>
        <v>0</v>
      </c>
      <c r="AM8" s="43">
        <f t="shared" si="16"/>
        <v>11</v>
      </c>
      <c r="AN8" s="43">
        <f t="shared" si="17"/>
        <v>6</v>
      </c>
      <c r="AO8" s="43">
        <f t="shared" si="18"/>
        <v>0</v>
      </c>
    </row>
    <row r="9" spans="1:41" x14ac:dyDescent="0.25">
      <c r="A9" s="1" t="s">
        <v>29</v>
      </c>
      <c r="B9" s="1" t="s">
        <v>30</v>
      </c>
      <c r="C9" s="1" t="str">
        <f t="shared" si="0"/>
        <v>Graham Cass</v>
      </c>
      <c r="D9" s="7">
        <v>13</v>
      </c>
      <c r="E9" s="7">
        <v>-1</v>
      </c>
      <c r="F9" s="7">
        <v>2</v>
      </c>
      <c r="G9" s="7">
        <v>0</v>
      </c>
      <c r="H9" s="7">
        <v>3</v>
      </c>
      <c r="I9" s="7">
        <v>17</v>
      </c>
      <c r="J9" s="7">
        <v>0</v>
      </c>
      <c r="K9" s="7">
        <v>-9</v>
      </c>
      <c r="L9" s="7">
        <v>-5</v>
      </c>
      <c r="M9" s="7">
        <v>-4</v>
      </c>
      <c r="N9" s="7">
        <v>5</v>
      </c>
      <c r="O9" s="7">
        <v>37</v>
      </c>
      <c r="P9" s="7">
        <v>15</v>
      </c>
      <c r="Q9" s="7">
        <v>-3</v>
      </c>
      <c r="R9" s="7">
        <v>11</v>
      </c>
      <c r="S9" s="7">
        <v>15</v>
      </c>
      <c r="T9" s="7">
        <v>5</v>
      </c>
      <c r="U9" s="7">
        <v>-2</v>
      </c>
      <c r="V9" s="7">
        <f t="shared" si="8"/>
        <v>99</v>
      </c>
      <c r="W9" s="7">
        <f t="shared" si="9"/>
        <v>18</v>
      </c>
      <c r="X9" s="8">
        <f t="shared" si="10"/>
        <v>10</v>
      </c>
      <c r="Y9" s="8">
        <f t="shared" si="11"/>
        <v>2</v>
      </c>
      <c r="Z9" s="8">
        <f t="shared" si="12"/>
        <v>6</v>
      </c>
      <c r="AB9">
        <f t="shared" si="4"/>
        <v>16</v>
      </c>
      <c r="AC9">
        <f t="shared" si="5"/>
        <v>2</v>
      </c>
      <c r="AD9">
        <f t="shared" si="6"/>
        <v>0</v>
      </c>
      <c r="AE9">
        <f t="shared" si="7"/>
        <v>0</v>
      </c>
      <c r="AF9">
        <f t="shared" si="13"/>
        <v>18</v>
      </c>
      <c r="AG9" t="str">
        <f t="shared" si="14"/>
        <v/>
      </c>
      <c r="AK9" t="s">
        <v>31</v>
      </c>
      <c r="AL9" s="43">
        <f t="shared" si="15"/>
        <v>0</v>
      </c>
      <c r="AM9" s="43">
        <f t="shared" si="16"/>
        <v>18</v>
      </c>
      <c r="AN9" s="43">
        <f t="shared" si="17"/>
        <v>0</v>
      </c>
      <c r="AO9" s="43">
        <f t="shared" si="18"/>
        <v>0</v>
      </c>
    </row>
    <row r="10" spans="1:41" x14ac:dyDescent="0.25">
      <c r="A10" s="1" t="s">
        <v>32</v>
      </c>
      <c r="B10" s="1" t="s">
        <v>33</v>
      </c>
      <c r="C10" s="1" t="str">
        <f t="shared" si="0"/>
        <v>Chris Chrisakis</v>
      </c>
      <c r="D10" s="7">
        <v>-1</v>
      </c>
      <c r="E10" s="7">
        <v>6</v>
      </c>
      <c r="F10" s="7">
        <v>-8</v>
      </c>
      <c r="G10" s="7">
        <v>13</v>
      </c>
      <c r="H10" s="7">
        <v>27</v>
      </c>
      <c r="I10" s="7">
        <v>-17</v>
      </c>
      <c r="J10" s="7">
        <v>12</v>
      </c>
      <c r="K10" s="7">
        <v>-10</v>
      </c>
      <c r="L10" s="7">
        <v>9</v>
      </c>
      <c r="M10" s="7">
        <v>6</v>
      </c>
      <c r="N10" s="7">
        <v>5</v>
      </c>
      <c r="O10" s="7">
        <v>-7</v>
      </c>
      <c r="P10" s="7">
        <v>3</v>
      </c>
      <c r="Q10" s="7">
        <v>-4</v>
      </c>
      <c r="R10" s="7">
        <v>13</v>
      </c>
      <c r="S10" s="7">
        <v>15</v>
      </c>
      <c r="T10" s="7">
        <v>-11</v>
      </c>
      <c r="U10" s="7">
        <v>-1</v>
      </c>
      <c r="V10" s="7">
        <f t="shared" si="8"/>
        <v>50</v>
      </c>
      <c r="W10" s="7">
        <f t="shared" si="9"/>
        <v>18</v>
      </c>
      <c r="X10" s="8">
        <f t="shared" si="10"/>
        <v>10</v>
      </c>
      <c r="Y10" s="8">
        <f t="shared" si="11"/>
        <v>0</v>
      </c>
      <c r="Z10" s="8">
        <f t="shared" si="12"/>
        <v>8</v>
      </c>
      <c r="AB10">
        <f t="shared" si="4"/>
        <v>18</v>
      </c>
      <c r="AC10">
        <f t="shared" si="5"/>
        <v>0</v>
      </c>
      <c r="AD10">
        <f t="shared" si="6"/>
        <v>0</v>
      </c>
      <c r="AE10">
        <f t="shared" si="7"/>
        <v>0</v>
      </c>
      <c r="AF10">
        <f t="shared" si="13"/>
        <v>18</v>
      </c>
      <c r="AG10" t="str">
        <f t="shared" si="14"/>
        <v/>
      </c>
      <c r="AK10" t="s">
        <v>34</v>
      </c>
      <c r="AL10" s="43">
        <f t="shared" si="15"/>
        <v>18</v>
      </c>
      <c r="AM10" s="43">
        <f t="shared" si="16"/>
        <v>0</v>
      </c>
      <c r="AN10" s="43">
        <f t="shared" si="17"/>
        <v>0</v>
      </c>
      <c r="AO10" s="43">
        <f t="shared" si="18"/>
        <v>0</v>
      </c>
    </row>
    <row r="11" spans="1:41" x14ac:dyDescent="0.25">
      <c r="A11" s="1" t="s">
        <v>40</v>
      </c>
      <c r="B11" s="1" t="s">
        <v>41</v>
      </c>
      <c r="C11" s="1" t="str">
        <f t="shared" si="0"/>
        <v>Brett Davis</v>
      </c>
      <c r="D11" s="7">
        <v>10</v>
      </c>
      <c r="E11" s="7">
        <v>2</v>
      </c>
      <c r="F11" s="7">
        <v>1</v>
      </c>
      <c r="G11" s="7">
        <v>22</v>
      </c>
      <c r="H11" s="7">
        <v>23</v>
      </c>
      <c r="I11" s="7">
        <v>12</v>
      </c>
      <c r="J11" s="7">
        <v>3</v>
      </c>
      <c r="K11" s="7">
        <v>18</v>
      </c>
      <c r="L11" s="7">
        <v>6</v>
      </c>
      <c r="M11" s="7">
        <v>0</v>
      </c>
      <c r="N11" s="7">
        <v>6</v>
      </c>
      <c r="O11" s="7">
        <v>13</v>
      </c>
      <c r="P11" s="7">
        <v>15</v>
      </c>
      <c r="Q11" s="7">
        <v>3</v>
      </c>
      <c r="R11" s="7">
        <v>11</v>
      </c>
      <c r="S11" s="7">
        <v>3</v>
      </c>
      <c r="T11" s="7">
        <v>-7</v>
      </c>
      <c r="U11" s="7">
        <v>2</v>
      </c>
      <c r="V11" s="7">
        <f t="shared" si="8"/>
        <v>143</v>
      </c>
      <c r="W11" s="7">
        <f t="shared" si="9"/>
        <v>18</v>
      </c>
      <c r="X11" s="8">
        <f t="shared" si="10"/>
        <v>16</v>
      </c>
      <c r="Y11" s="8">
        <f t="shared" si="11"/>
        <v>1</v>
      </c>
      <c r="Z11" s="8">
        <f t="shared" si="12"/>
        <v>1</v>
      </c>
      <c r="AB11">
        <f t="shared" si="4"/>
        <v>0</v>
      </c>
      <c r="AC11">
        <f t="shared" si="5"/>
        <v>0</v>
      </c>
      <c r="AD11">
        <f t="shared" si="6"/>
        <v>18</v>
      </c>
      <c r="AE11">
        <f t="shared" si="7"/>
        <v>0</v>
      </c>
      <c r="AF11">
        <f t="shared" si="13"/>
        <v>18</v>
      </c>
      <c r="AG11" t="str">
        <f t="shared" si="14"/>
        <v/>
      </c>
      <c r="AK11" t="s">
        <v>42</v>
      </c>
      <c r="AL11" s="43">
        <f t="shared" si="15"/>
        <v>18</v>
      </c>
      <c r="AM11" s="43">
        <f t="shared" si="16"/>
        <v>0</v>
      </c>
      <c r="AN11" s="43">
        <f t="shared" si="17"/>
        <v>0</v>
      </c>
      <c r="AO11" s="43">
        <f t="shared" si="18"/>
        <v>0</v>
      </c>
    </row>
    <row r="12" spans="1:41" x14ac:dyDescent="0.25">
      <c r="A12" s="1" t="s">
        <v>43</v>
      </c>
      <c r="B12" s="1" t="s">
        <v>44</v>
      </c>
      <c r="C12" s="1" t="str">
        <f t="shared" si="0"/>
        <v>Ross DeLaine</v>
      </c>
      <c r="D12" s="7">
        <v>8</v>
      </c>
      <c r="E12" s="7">
        <v>12</v>
      </c>
      <c r="F12" s="7">
        <v>-5</v>
      </c>
      <c r="G12" s="7">
        <v>-12</v>
      </c>
      <c r="H12" s="7">
        <v>11</v>
      </c>
      <c r="I12" s="7">
        <v>7</v>
      </c>
      <c r="J12" s="7">
        <v>-4</v>
      </c>
      <c r="K12" s="7">
        <v>15</v>
      </c>
      <c r="L12" s="7">
        <v>3</v>
      </c>
      <c r="M12" s="7">
        <v>-9</v>
      </c>
      <c r="N12" s="7">
        <v>1</v>
      </c>
      <c r="O12" s="7">
        <v>11</v>
      </c>
      <c r="P12" s="7" t="s">
        <v>9</v>
      </c>
      <c r="Q12" s="7">
        <v>-9</v>
      </c>
      <c r="R12" s="7">
        <v>10</v>
      </c>
      <c r="S12" s="7">
        <v>0</v>
      </c>
      <c r="T12" s="7" t="s">
        <v>9</v>
      </c>
      <c r="U12" s="7">
        <v>8</v>
      </c>
      <c r="V12" s="7">
        <f t="shared" si="8"/>
        <v>47</v>
      </c>
      <c r="W12" s="7">
        <f t="shared" si="9"/>
        <v>16</v>
      </c>
      <c r="X12" s="8">
        <f t="shared" si="10"/>
        <v>10</v>
      </c>
      <c r="Y12" s="8">
        <f t="shared" si="11"/>
        <v>1</v>
      </c>
      <c r="Z12" s="8">
        <f t="shared" si="12"/>
        <v>5</v>
      </c>
      <c r="AB12">
        <f t="shared" si="4"/>
        <v>8</v>
      </c>
      <c r="AC12">
        <f t="shared" si="5"/>
        <v>8</v>
      </c>
      <c r="AD12">
        <f t="shared" si="6"/>
        <v>0</v>
      </c>
      <c r="AE12">
        <f t="shared" si="7"/>
        <v>0</v>
      </c>
      <c r="AF12">
        <f t="shared" si="13"/>
        <v>16</v>
      </c>
      <c r="AG12" t="str">
        <f t="shared" si="14"/>
        <v/>
      </c>
      <c r="AK12" t="s">
        <v>45</v>
      </c>
      <c r="AL12" s="43">
        <f t="shared" si="15"/>
        <v>0</v>
      </c>
      <c r="AM12" s="43">
        <f t="shared" si="16"/>
        <v>0</v>
      </c>
      <c r="AN12" s="43">
        <f t="shared" si="17"/>
        <v>16</v>
      </c>
      <c r="AO12" s="43">
        <f t="shared" si="18"/>
        <v>0</v>
      </c>
    </row>
    <row r="13" spans="1:41" x14ac:dyDescent="0.25">
      <c r="A13" s="1" t="s">
        <v>50</v>
      </c>
      <c r="B13" s="1" t="s">
        <v>51</v>
      </c>
      <c r="C13" s="1" t="str">
        <f t="shared" si="0"/>
        <v>Andrew Feijen</v>
      </c>
      <c r="D13" s="7">
        <v>0</v>
      </c>
      <c r="E13" s="7">
        <v>5</v>
      </c>
      <c r="F13" s="7">
        <v>-1</v>
      </c>
      <c r="G13" s="7">
        <v>-5</v>
      </c>
      <c r="H13" s="7">
        <v>-13</v>
      </c>
      <c r="I13" s="7">
        <v>17</v>
      </c>
      <c r="J13" s="7">
        <v>-5</v>
      </c>
      <c r="K13" s="7">
        <v>-9</v>
      </c>
      <c r="L13" s="7">
        <v>-5</v>
      </c>
      <c r="M13" s="7">
        <v>-4</v>
      </c>
      <c r="N13" s="7">
        <v>5</v>
      </c>
      <c r="O13" s="7">
        <v>37</v>
      </c>
      <c r="P13" s="7">
        <v>15</v>
      </c>
      <c r="Q13" s="7">
        <v>-3</v>
      </c>
      <c r="R13" s="7">
        <v>11</v>
      </c>
      <c r="S13" s="7">
        <v>15</v>
      </c>
      <c r="T13" s="7">
        <v>5</v>
      </c>
      <c r="U13" s="7">
        <v>-2</v>
      </c>
      <c r="V13" s="7">
        <f t="shared" si="8"/>
        <v>63</v>
      </c>
      <c r="W13" s="7">
        <f t="shared" si="9"/>
        <v>18</v>
      </c>
      <c r="X13" s="8">
        <f t="shared" si="10"/>
        <v>8</v>
      </c>
      <c r="Y13" s="8">
        <f t="shared" si="11"/>
        <v>1</v>
      </c>
      <c r="Z13" s="8">
        <f t="shared" si="12"/>
        <v>9</v>
      </c>
      <c r="AB13">
        <f t="shared" si="4"/>
        <v>0</v>
      </c>
      <c r="AC13">
        <f t="shared" si="5"/>
        <v>0</v>
      </c>
      <c r="AD13">
        <f t="shared" si="6"/>
        <v>9</v>
      </c>
      <c r="AE13">
        <f t="shared" si="7"/>
        <v>9</v>
      </c>
      <c r="AF13">
        <f t="shared" si="13"/>
        <v>18</v>
      </c>
      <c r="AG13" t="str">
        <f t="shared" si="14"/>
        <v/>
      </c>
      <c r="AK13" t="s">
        <v>52</v>
      </c>
      <c r="AL13" s="43">
        <f t="shared" si="15"/>
        <v>0</v>
      </c>
      <c r="AM13" s="43">
        <f t="shared" si="16"/>
        <v>18</v>
      </c>
      <c r="AN13" s="43">
        <f t="shared" si="17"/>
        <v>0</v>
      </c>
      <c r="AO13" s="43">
        <f t="shared" si="18"/>
        <v>0</v>
      </c>
    </row>
    <row r="14" spans="1:41" x14ac:dyDescent="0.25">
      <c r="A14" s="1" t="s">
        <v>53</v>
      </c>
      <c r="B14" s="1" t="s">
        <v>51</v>
      </c>
      <c r="C14" s="1" t="str">
        <f t="shared" si="0"/>
        <v>Steve Feijen</v>
      </c>
      <c r="D14" s="7">
        <v>0</v>
      </c>
      <c r="E14" s="7">
        <v>5</v>
      </c>
      <c r="F14" s="7">
        <v>-1</v>
      </c>
      <c r="G14" s="7">
        <v>-5</v>
      </c>
      <c r="H14" s="7">
        <v>-13</v>
      </c>
      <c r="I14" s="7">
        <v>-14</v>
      </c>
      <c r="J14" s="7">
        <v>-5</v>
      </c>
      <c r="K14" s="7">
        <v>-9</v>
      </c>
      <c r="L14" s="7">
        <v>12</v>
      </c>
      <c r="M14" s="7">
        <v>-3</v>
      </c>
      <c r="N14" s="7">
        <v>5</v>
      </c>
      <c r="O14" s="7">
        <v>37</v>
      </c>
      <c r="P14" s="7">
        <v>15</v>
      </c>
      <c r="Q14" s="7">
        <v>-3</v>
      </c>
      <c r="R14" s="7">
        <v>11</v>
      </c>
      <c r="S14" s="7">
        <v>15</v>
      </c>
      <c r="T14" s="7">
        <v>5</v>
      </c>
      <c r="U14" s="7">
        <v>-2</v>
      </c>
      <c r="V14" s="7">
        <f t="shared" si="8"/>
        <v>50</v>
      </c>
      <c r="W14" s="7">
        <f t="shared" si="9"/>
        <v>18</v>
      </c>
      <c r="X14" s="8">
        <f t="shared" si="10"/>
        <v>8</v>
      </c>
      <c r="Y14" s="8">
        <f t="shared" si="11"/>
        <v>1</v>
      </c>
      <c r="Z14" s="8">
        <f t="shared" si="12"/>
        <v>9</v>
      </c>
      <c r="AB14">
        <f t="shared" si="4"/>
        <v>0</v>
      </c>
      <c r="AC14">
        <f t="shared" si="5"/>
        <v>8</v>
      </c>
      <c r="AD14">
        <f t="shared" si="6"/>
        <v>9</v>
      </c>
      <c r="AE14">
        <f t="shared" si="7"/>
        <v>1</v>
      </c>
      <c r="AF14">
        <f t="shared" si="13"/>
        <v>18</v>
      </c>
      <c r="AG14" t="str">
        <f t="shared" si="14"/>
        <v/>
      </c>
      <c r="AK14" t="s">
        <v>54</v>
      </c>
      <c r="AL14" s="43">
        <f t="shared" si="15"/>
        <v>0</v>
      </c>
      <c r="AM14" s="43">
        <f t="shared" si="16"/>
        <v>18</v>
      </c>
      <c r="AN14" s="43">
        <f t="shared" si="17"/>
        <v>0</v>
      </c>
      <c r="AO14" s="43">
        <f t="shared" si="18"/>
        <v>0</v>
      </c>
    </row>
    <row r="15" spans="1:41" x14ac:dyDescent="0.25">
      <c r="A15" s="1" t="s">
        <v>55</v>
      </c>
      <c r="B15" s="1" t="s">
        <v>56</v>
      </c>
      <c r="C15" s="1" t="str">
        <f t="shared" si="0"/>
        <v>Alan Forrest</v>
      </c>
      <c r="D15" s="7">
        <v>-7</v>
      </c>
      <c r="E15" s="7">
        <v>-9</v>
      </c>
      <c r="F15" s="7">
        <v>-7</v>
      </c>
      <c r="G15" s="7">
        <v>-5</v>
      </c>
      <c r="H15" s="7">
        <v>-3</v>
      </c>
      <c r="I15" s="7">
        <v>-3</v>
      </c>
      <c r="J15" s="7">
        <v>5</v>
      </c>
      <c r="K15" s="7">
        <v>-19</v>
      </c>
      <c r="L15" s="7">
        <v>3</v>
      </c>
      <c r="M15" s="7" t="s">
        <v>9</v>
      </c>
      <c r="N15" s="7" t="s">
        <v>9</v>
      </c>
      <c r="O15" s="7">
        <v>-1</v>
      </c>
      <c r="P15" s="7">
        <v>24</v>
      </c>
      <c r="Q15" s="7">
        <v>8</v>
      </c>
      <c r="R15" s="7">
        <v>-2</v>
      </c>
      <c r="S15" s="7">
        <v>0</v>
      </c>
      <c r="T15" s="7">
        <v>-10</v>
      </c>
      <c r="U15" s="7">
        <v>11</v>
      </c>
      <c r="V15" s="7">
        <f t="shared" si="8"/>
        <v>-15</v>
      </c>
      <c r="W15" s="7">
        <f t="shared" si="9"/>
        <v>16</v>
      </c>
      <c r="X15" s="8">
        <f t="shared" si="10"/>
        <v>5</v>
      </c>
      <c r="Y15" s="8">
        <f t="shared" si="11"/>
        <v>1</v>
      </c>
      <c r="Z15" s="8">
        <f t="shared" si="12"/>
        <v>10</v>
      </c>
      <c r="AB15">
        <f t="shared" si="4"/>
        <v>5</v>
      </c>
      <c r="AC15">
        <f t="shared" si="5"/>
        <v>3</v>
      </c>
      <c r="AD15">
        <f t="shared" si="6"/>
        <v>7</v>
      </c>
      <c r="AE15">
        <f t="shared" si="7"/>
        <v>1</v>
      </c>
      <c r="AF15">
        <f t="shared" si="13"/>
        <v>16</v>
      </c>
      <c r="AG15" t="str">
        <f t="shared" si="14"/>
        <v/>
      </c>
      <c r="AK15" t="s">
        <v>57</v>
      </c>
      <c r="AL15" s="43">
        <f t="shared" si="15"/>
        <v>0</v>
      </c>
      <c r="AM15" s="43">
        <f t="shared" si="16"/>
        <v>13</v>
      </c>
      <c r="AN15" s="43">
        <f t="shared" si="17"/>
        <v>3</v>
      </c>
      <c r="AO15" s="43">
        <f t="shared" si="18"/>
        <v>0</v>
      </c>
    </row>
    <row r="16" spans="1:41" x14ac:dyDescent="0.25">
      <c r="A16" s="1" t="s">
        <v>58</v>
      </c>
      <c r="B16" s="1" t="s">
        <v>59</v>
      </c>
      <c r="C16" s="1" t="str">
        <f t="shared" si="0"/>
        <v>John Frangos</v>
      </c>
      <c r="D16" s="7">
        <v>9</v>
      </c>
      <c r="E16" s="7">
        <v>15</v>
      </c>
      <c r="F16" s="7" t="s">
        <v>9</v>
      </c>
      <c r="G16" s="7">
        <v>3</v>
      </c>
      <c r="H16" s="7">
        <v>-8</v>
      </c>
      <c r="I16" s="7">
        <v>-9</v>
      </c>
      <c r="J16" s="7">
        <v>-4</v>
      </c>
      <c r="K16" s="7">
        <v>15</v>
      </c>
      <c r="L16" s="7">
        <v>7</v>
      </c>
      <c r="M16" s="7" t="s">
        <v>9</v>
      </c>
      <c r="N16" s="7" t="s">
        <v>9</v>
      </c>
      <c r="O16" s="7">
        <v>-3</v>
      </c>
      <c r="P16" s="7">
        <v>-7</v>
      </c>
      <c r="Q16" s="7">
        <v>-9</v>
      </c>
      <c r="R16" s="7">
        <v>10</v>
      </c>
      <c r="S16" s="7">
        <v>0</v>
      </c>
      <c r="T16" s="7" t="s">
        <v>9</v>
      </c>
      <c r="U16" s="7">
        <v>-12</v>
      </c>
      <c r="V16" s="7">
        <f t="shared" si="8"/>
        <v>7</v>
      </c>
      <c r="W16" s="7">
        <f t="shared" si="9"/>
        <v>14</v>
      </c>
      <c r="X16" s="8">
        <f t="shared" si="10"/>
        <v>6</v>
      </c>
      <c r="Y16" s="8">
        <f t="shared" si="11"/>
        <v>1</v>
      </c>
      <c r="Z16" s="8">
        <f t="shared" si="12"/>
        <v>7</v>
      </c>
      <c r="AB16">
        <f t="shared" si="4"/>
        <v>1</v>
      </c>
      <c r="AC16">
        <f t="shared" si="5"/>
        <v>0</v>
      </c>
      <c r="AD16">
        <f t="shared" si="6"/>
        <v>5</v>
      </c>
      <c r="AE16">
        <f t="shared" si="7"/>
        <v>8</v>
      </c>
      <c r="AF16">
        <f t="shared" si="13"/>
        <v>14</v>
      </c>
      <c r="AG16" t="str">
        <f t="shared" si="14"/>
        <v/>
      </c>
      <c r="AK16" t="s">
        <v>60</v>
      </c>
      <c r="AL16" s="43">
        <f t="shared" si="15"/>
        <v>0</v>
      </c>
      <c r="AM16" s="43">
        <f t="shared" si="16"/>
        <v>0</v>
      </c>
      <c r="AN16" s="43">
        <f t="shared" si="17"/>
        <v>14</v>
      </c>
      <c r="AO16" s="43">
        <f t="shared" si="18"/>
        <v>0</v>
      </c>
    </row>
    <row r="17" spans="1:41" x14ac:dyDescent="0.25">
      <c r="A17" s="1" t="s">
        <v>13</v>
      </c>
      <c r="B17" s="1" t="s">
        <v>162</v>
      </c>
      <c r="C17" s="1" t="str">
        <f t="shared" si="0"/>
        <v>Don Germein</v>
      </c>
      <c r="D17" s="7">
        <v>13</v>
      </c>
      <c r="E17" s="7">
        <v>-1</v>
      </c>
      <c r="F17" s="7">
        <v>2</v>
      </c>
      <c r="G17" s="7">
        <v>13</v>
      </c>
      <c r="H17" s="7">
        <v>-1</v>
      </c>
      <c r="I17" s="7">
        <v>-3</v>
      </c>
      <c r="J17" s="7">
        <v>8</v>
      </c>
      <c r="K17" s="7" t="s">
        <v>9</v>
      </c>
      <c r="L17" s="7">
        <v>-7</v>
      </c>
      <c r="M17" s="7">
        <v>16</v>
      </c>
      <c r="N17" s="7">
        <v>4</v>
      </c>
      <c r="O17" s="7">
        <v>-1</v>
      </c>
      <c r="P17" s="7">
        <v>-1</v>
      </c>
      <c r="Q17" s="7">
        <v>-7</v>
      </c>
      <c r="R17" s="7">
        <v>-2</v>
      </c>
      <c r="S17" s="7">
        <v>0</v>
      </c>
      <c r="T17" s="7">
        <v>-10</v>
      </c>
      <c r="U17" s="7">
        <v>11</v>
      </c>
      <c r="V17" s="7">
        <f t="shared" si="8"/>
        <v>34</v>
      </c>
      <c r="W17" s="7">
        <f t="shared" si="9"/>
        <v>17</v>
      </c>
      <c r="X17" s="8">
        <f t="shared" si="10"/>
        <v>7</v>
      </c>
      <c r="Y17" s="8">
        <f t="shared" si="11"/>
        <v>1</v>
      </c>
      <c r="Z17" s="8">
        <f t="shared" si="12"/>
        <v>9</v>
      </c>
      <c r="AB17">
        <f t="shared" si="4"/>
        <v>0</v>
      </c>
      <c r="AC17">
        <f t="shared" si="5"/>
        <v>0</v>
      </c>
      <c r="AD17">
        <f t="shared" si="6"/>
        <v>16</v>
      </c>
      <c r="AE17">
        <f t="shared" si="7"/>
        <v>1</v>
      </c>
      <c r="AF17">
        <f t="shared" si="13"/>
        <v>17</v>
      </c>
      <c r="AG17" t="str">
        <f t="shared" si="14"/>
        <v/>
      </c>
      <c r="AK17" t="s">
        <v>234</v>
      </c>
      <c r="AL17" s="43">
        <f t="shared" si="15"/>
        <v>0</v>
      </c>
      <c r="AM17" s="43">
        <f t="shared" si="16"/>
        <v>17</v>
      </c>
      <c r="AN17" s="43">
        <f t="shared" si="17"/>
        <v>0</v>
      </c>
      <c r="AO17" s="43">
        <f t="shared" si="18"/>
        <v>0</v>
      </c>
    </row>
    <row r="18" spans="1:41" x14ac:dyDescent="0.25">
      <c r="A18" s="1" t="s">
        <v>61</v>
      </c>
      <c r="B18" s="1" t="s">
        <v>62</v>
      </c>
      <c r="C18" s="1" t="str">
        <f t="shared" si="0"/>
        <v>Adrian Green</v>
      </c>
      <c r="D18" s="7">
        <v>-1</v>
      </c>
      <c r="E18" s="7">
        <v>6</v>
      </c>
      <c r="F18" s="7">
        <v>29</v>
      </c>
      <c r="G18" s="7">
        <v>-2</v>
      </c>
      <c r="H18" s="7">
        <v>2</v>
      </c>
      <c r="I18" s="7">
        <v>-1</v>
      </c>
      <c r="J18" s="7">
        <v>9</v>
      </c>
      <c r="K18" s="7">
        <v>-7</v>
      </c>
      <c r="L18" s="7">
        <v>9</v>
      </c>
      <c r="M18" s="7" t="s">
        <v>9</v>
      </c>
      <c r="N18" s="7">
        <v>5</v>
      </c>
      <c r="O18" s="7">
        <v>-7</v>
      </c>
      <c r="P18" s="7">
        <v>3</v>
      </c>
      <c r="Q18" s="7">
        <v>-4</v>
      </c>
      <c r="R18" s="7">
        <v>13</v>
      </c>
      <c r="S18" s="7">
        <v>15</v>
      </c>
      <c r="T18" s="7">
        <v>-11</v>
      </c>
      <c r="U18" s="7">
        <v>-1</v>
      </c>
      <c r="V18" s="7">
        <f t="shared" si="8"/>
        <v>57</v>
      </c>
      <c r="W18" s="7">
        <f t="shared" si="9"/>
        <v>17</v>
      </c>
      <c r="X18" s="8">
        <f t="shared" si="10"/>
        <v>9</v>
      </c>
      <c r="Y18" s="8">
        <f t="shared" si="11"/>
        <v>0</v>
      </c>
      <c r="Z18" s="8">
        <f t="shared" si="12"/>
        <v>8</v>
      </c>
      <c r="AB18">
        <f t="shared" si="4"/>
        <v>0</v>
      </c>
      <c r="AC18">
        <f t="shared" si="5"/>
        <v>0</v>
      </c>
      <c r="AD18">
        <f t="shared" si="6"/>
        <v>0</v>
      </c>
      <c r="AE18">
        <f t="shared" si="7"/>
        <v>17</v>
      </c>
      <c r="AF18">
        <f t="shared" si="13"/>
        <v>17</v>
      </c>
      <c r="AG18" t="str">
        <f t="shared" si="14"/>
        <v/>
      </c>
      <c r="AK18" t="s">
        <v>63</v>
      </c>
      <c r="AL18" s="43">
        <f t="shared" si="15"/>
        <v>17</v>
      </c>
      <c r="AM18" s="43">
        <f t="shared" si="16"/>
        <v>0</v>
      </c>
      <c r="AN18" s="43">
        <f t="shared" si="17"/>
        <v>0</v>
      </c>
      <c r="AO18" s="43">
        <f t="shared" si="18"/>
        <v>0</v>
      </c>
    </row>
    <row r="19" spans="1:41" x14ac:dyDescent="0.25">
      <c r="A19" s="1" t="s">
        <v>64</v>
      </c>
      <c r="B19" s="1" t="s">
        <v>65</v>
      </c>
      <c r="C19" s="1" t="str">
        <f t="shared" si="0"/>
        <v>Tony Guastella</v>
      </c>
      <c r="D19" s="7">
        <v>9</v>
      </c>
      <c r="E19" s="7">
        <v>15</v>
      </c>
      <c r="F19" s="7">
        <v>17</v>
      </c>
      <c r="G19" s="7">
        <v>13</v>
      </c>
      <c r="H19" s="7">
        <v>-20</v>
      </c>
      <c r="I19" s="7">
        <v>7</v>
      </c>
      <c r="J19" s="7">
        <v>18</v>
      </c>
      <c r="K19" s="7">
        <v>15</v>
      </c>
      <c r="L19" s="7">
        <v>7</v>
      </c>
      <c r="M19" s="7">
        <v>-9</v>
      </c>
      <c r="N19" s="7">
        <v>1</v>
      </c>
      <c r="O19" s="7">
        <v>-3</v>
      </c>
      <c r="P19" s="7">
        <v>-7</v>
      </c>
      <c r="Q19" s="7" t="s">
        <v>9</v>
      </c>
      <c r="R19" s="7">
        <v>1</v>
      </c>
      <c r="S19" s="7">
        <v>19</v>
      </c>
      <c r="T19" s="7" t="s">
        <v>9</v>
      </c>
      <c r="U19" s="7">
        <v>19</v>
      </c>
      <c r="V19" s="7">
        <f t="shared" si="8"/>
        <v>102</v>
      </c>
      <c r="W19" s="7">
        <f t="shared" si="9"/>
        <v>16</v>
      </c>
      <c r="X19" s="8">
        <f t="shared" si="10"/>
        <v>12</v>
      </c>
      <c r="Y19" s="8">
        <f t="shared" si="11"/>
        <v>0</v>
      </c>
      <c r="Z19" s="8">
        <f t="shared" si="12"/>
        <v>4</v>
      </c>
      <c r="AB19">
        <f t="shared" si="4"/>
        <v>0</v>
      </c>
      <c r="AC19">
        <f t="shared" si="5"/>
        <v>0</v>
      </c>
      <c r="AD19">
        <f t="shared" si="6"/>
        <v>0</v>
      </c>
      <c r="AE19">
        <f t="shared" si="7"/>
        <v>16</v>
      </c>
      <c r="AF19">
        <f t="shared" si="13"/>
        <v>16</v>
      </c>
      <c r="AG19" t="str">
        <f t="shared" si="14"/>
        <v/>
      </c>
      <c r="AK19" t="s">
        <v>66</v>
      </c>
      <c r="AL19" s="43">
        <f t="shared" si="15"/>
        <v>0</v>
      </c>
      <c r="AM19" s="43">
        <f t="shared" si="16"/>
        <v>0</v>
      </c>
      <c r="AN19" s="43">
        <f t="shared" si="17"/>
        <v>16</v>
      </c>
      <c r="AO19" s="43">
        <f t="shared" si="18"/>
        <v>0</v>
      </c>
    </row>
    <row r="20" spans="1:41" x14ac:dyDescent="0.25">
      <c r="A20" s="1" t="s">
        <v>67</v>
      </c>
      <c r="B20" s="1" t="s">
        <v>68</v>
      </c>
      <c r="C20" s="1" t="str">
        <f t="shared" si="0"/>
        <v>Des Haarsma</v>
      </c>
      <c r="D20" s="7">
        <v>-6</v>
      </c>
      <c r="E20" s="7">
        <v>8</v>
      </c>
      <c r="F20" s="7">
        <v>-5</v>
      </c>
      <c r="G20" s="7">
        <v>-12</v>
      </c>
      <c r="H20" s="7">
        <v>-6</v>
      </c>
      <c r="I20" s="7">
        <v>-20</v>
      </c>
      <c r="J20" s="7">
        <v>23</v>
      </c>
      <c r="K20" s="7">
        <v>-5</v>
      </c>
      <c r="L20" s="7">
        <v>20</v>
      </c>
      <c r="M20" s="7">
        <v>4</v>
      </c>
      <c r="N20" s="7">
        <v>2</v>
      </c>
      <c r="O20" s="7">
        <v>19</v>
      </c>
      <c r="P20" s="7">
        <v>14</v>
      </c>
      <c r="Q20" s="7">
        <v>28</v>
      </c>
      <c r="R20" s="7">
        <v>7</v>
      </c>
      <c r="S20" s="7">
        <v>9</v>
      </c>
      <c r="T20" s="7">
        <v>-6</v>
      </c>
      <c r="U20" s="7">
        <v>8</v>
      </c>
      <c r="V20" s="7">
        <f t="shared" si="8"/>
        <v>82</v>
      </c>
      <c r="W20" s="7">
        <f t="shared" si="9"/>
        <v>18</v>
      </c>
      <c r="X20" s="8">
        <f t="shared" si="10"/>
        <v>11</v>
      </c>
      <c r="Y20" s="8">
        <f t="shared" si="11"/>
        <v>0</v>
      </c>
      <c r="Z20" s="8">
        <f t="shared" si="12"/>
        <v>7</v>
      </c>
      <c r="AB20">
        <f t="shared" si="4"/>
        <v>0</v>
      </c>
      <c r="AC20">
        <f t="shared" si="5"/>
        <v>8</v>
      </c>
      <c r="AD20">
        <f t="shared" si="6"/>
        <v>0</v>
      </c>
      <c r="AE20">
        <f t="shared" si="7"/>
        <v>10</v>
      </c>
      <c r="AF20">
        <f t="shared" si="13"/>
        <v>18</v>
      </c>
      <c r="AG20" t="str">
        <f t="shared" si="14"/>
        <v/>
      </c>
      <c r="AK20" t="s">
        <v>69</v>
      </c>
      <c r="AL20" s="43">
        <f t="shared" si="15"/>
        <v>0</v>
      </c>
      <c r="AM20" s="43">
        <f t="shared" si="16"/>
        <v>0</v>
      </c>
      <c r="AN20" s="43">
        <f t="shared" si="17"/>
        <v>18</v>
      </c>
      <c r="AO20" s="43">
        <f t="shared" si="18"/>
        <v>0</v>
      </c>
    </row>
    <row r="21" spans="1:41" x14ac:dyDescent="0.25">
      <c r="A21" s="1" t="s">
        <v>167</v>
      </c>
      <c r="B21" s="1" t="s">
        <v>168</v>
      </c>
      <c r="C21" s="1" t="str">
        <f t="shared" si="0"/>
        <v>Josette Hemlin</v>
      </c>
      <c r="D21" s="7">
        <v>-6</v>
      </c>
      <c r="E21" s="7">
        <v>3</v>
      </c>
      <c r="F21" s="7">
        <v>-11</v>
      </c>
      <c r="G21" s="7">
        <v>13</v>
      </c>
      <c r="H21" s="7">
        <v>-8</v>
      </c>
      <c r="I21" s="7">
        <v>-3</v>
      </c>
      <c r="J21" s="7">
        <v>-4</v>
      </c>
      <c r="K21" s="7">
        <v>-12</v>
      </c>
      <c r="L21" s="7">
        <v>16</v>
      </c>
      <c r="M21" s="7">
        <v>18</v>
      </c>
      <c r="N21" s="7">
        <v>3</v>
      </c>
      <c r="O21" s="7">
        <v>11</v>
      </c>
      <c r="P21" s="7">
        <v>1</v>
      </c>
      <c r="Q21" s="7" t="s">
        <v>9</v>
      </c>
      <c r="R21" s="7">
        <v>10</v>
      </c>
      <c r="S21" s="7" t="s">
        <v>9</v>
      </c>
      <c r="T21" s="7">
        <v>-6</v>
      </c>
      <c r="U21" s="7">
        <v>8</v>
      </c>
      <c r="V21" s="7">
        <f t="shared" si="8"/>
        <v>33</v>
      </c>
      <c r="W21" s="7">
        <f t="shared" si="9"/>
        <v>16</v>
      </c>
      <c r="X21" s="8">
        <f t="shared" si="10"/>
        <v>9</v>
      </c>
      <c r="Y21" s="8">
        <f t="shared" si="11"/>
        <v>0</v>
      </c>
      <c r="Z21" s="8">
        <f t="shared" si="12"/>
        <v>7</v>
      </c>
      <c r="AB21">
        <f t="shared" si="4"/>
        <v>1</v>
      </c>
      <c r="AC21">
        <f t="shared" si="5"/>
        <v>15</v>
      </c>
      <c r="AD21">
        <f t="shared" si="6"/>
        <v>0</v>
      </c>
      <c r="AE21">
        <f t="shared" si="7"/>
        <v>0</v>
      </c>
      <c r="AF21">
        <f t="shared" si="13"/>
        <v>16</v>
      </c>
      <c r="AG21" t="str">
        <f t="shared" si="14"/>
        <v/>
      </c>
      <c r="AK21" t="s">
        <v>286</v>
      </c>
      <c r="AL21" s="43">
        <f t="shared" si="15"/>
        <v>0</v>
      </c>
      <c r="AM21" s="43">
        <f t="shared" si="16"/>
        <v>0</v>
      </c>
      <c r="AN21" s="43">
        <f t="shared" si="17"/>
        <v>16</v>
      </c>
      <c r="AO21" s="43">
        <f t="shared" si="18"/>
        <v>0</v>
      </c>
    </row>
    <row r="22" spans="1:41" x14ac:dyDescent="0.25">
      <c r="A22" s="1" t="s">
        <v>53</v>
      </c>
      <c r="B22" s="1" t="s">
        <v>70</v>
      </c>
      <c r="C22" s="1" t="str">
        <f t="shared" si="0"/>
        <v>Steve Hicks</v>
      </c>
      <c r="D22" s="7">
        <v>10</v>
      </c>
      <c r="E22" s="7">
        <v>2</v>
      </c>
      <c r="F22" s="7">
        <v>1</v>
      </c>
      <c r="G22" s="7">
        <v>22</v>
      </c>
      <c r="H22" s="7">
        <v>23</v>
      </c>
      <c r="I22" s="7">
        <v>12</v>
      </c>
      <c r="J22" s="7">
        <v>3</v>
      </c>
      <c r="K22" s="7">
        <v>18</v>
      </c>
      <c r="L22" s="7">
        <v>6</v>
      </c>
      <c r="M22" s="7">
        <v>0</v>
      </c>
      <c r="N22" s="7">
        <v>6</v>
      </c>
      <c r="O22" s="7">
        <v>13</v>
      </c>
      <c r="P22" s="7">
        <v>15</v>
      </c>
      <c r="Q22" s="7">
        <v>3</v>
      </c>
      <c r="R22" s="7">
        <v>11</v>
      </c>
      <c r="S22" s="7">
        <v>3</v>
      </c>
      <c r="T22" s="7">
        <v>-7</v>
      </c>
      <c r="U22" s="7">
        <v>2</v>
      </c>
      <c r="V22" s="7">
        <f t="shared" si="8"/>
        <v>143</v>
      </c>
      <c r="W22" s="7">
        <f t="shared" si="9"/>
        <v>18</v>
      </c>
      <c r="X22" s="8">
        <f t="shared" si="10"/>
        <v>16</v>
      </c>
      <c r="Y22" s="8">
        <f t="shared" si="11"/>
        <v>1</v>
      </c>
      <c r="Z22" s="8">
        <f t="shared" si="12"/>
        <v>1</v>
      </c>
      <c r="AB22">
        <f t="shared" si="4"/>
        <v>18</v>
      </c>
      <c r="AC22">
        <f t="shared" si="5"/>
        <v>0</v>
      </c>
      <c r="AD22">
        <f t="shared" si="6"/>
        <v>0</v>
      </c>
      <c r="AE22">
        <f t="shared" si="7"/>
        <v>0</v>
      </c>
      <c r="AF22">
        <f t="shared" si="13"/>
        <v>18</v>
      </c>
      <c r="AG22" t="str">
        <f t="shared" si="14"/>
        <v/>
      </c>
      <c r="AK22" t="s">
        <v>71</v>
      </c>
      <c r="AL22" s="43">
        <f t="shared" si="15"/>
        <v>18</v>
      </c>
      <c r="AM22" s="43">
        <f t="shared" si="16"/>
        <v>0</v>
      </c>
      <c r="AN22" s="43">
        <f t="shared" si="17"/>
        <v>0</v>
      </c>
      <c r="AO22" s="43">
        <f t="shared" si="18"/>
        <v>0</v>
      </c>
    </row>
    <row r="23" spans="1:41" x14ac:dyDescent="0.25">
      <c r="A23" s="1" t="s">
        <v>72</v>
      </c>
      <c r="B23" s="1" t="s">
        <v>70</v>
      </c>
      <c r="C23" s="1" t="str">
        <f t="shared" si="0"/>
        <v>Tim Hicks</v>
      </c>
      <c r="D23" s="7">
        <v>-4</v>
      </c>
      <c r="E23" s="7">
        <v>-15</v>
      </c>
      <c r="F23" s="7" t="s">
        <v>9</v>
      </c>
      <c r="G23" s="7" t="s">
        <v>9</v>
      </c>
      <c r="H23" s="7">
        <v>-1</v>
      </c>
      <c r="I23" s="7">
        <v>17</v>
      </c>
      <c r="J23" s="7">
        <v>12</v>
      </c>
      <c r="K23" s="7">
        <v>-10</v>
      </c>
      <c r="L23" s="7">
        <v>0</v>
      </c>
      <c r="M23" s="7">
        <v>15</v>
      </c>
      <c r="N23" s="7">
        <v>-17</v>
      </c>
      <c r="O23" s="7">
        <v>17</v>
      </c>
      <c r="P23" s="7">
        <v>-9</v>
      </c>
      <c r="Q23" s="7">
        <v>-5</v>
      </c>
      <c r="R23" s="7">
        <v>6</v>
      </c>
      <c r="S23" s="7">
        <v>6</v>
      </c>
      <c r="T23" s="7">
        <v>6</v>
      </c>
      <c r="U23" s="7">
        <v>-14</v>
      </c>
      <c r="V23" s="7">
        <f t="shared" si="8"/>
        <v>4</v>
      </c>
      <c r="W23" s="7">
        <f t="shared" si="9"/>
        <v>16</v>
      </c>
      <c r="X23" s="8">
        <f t="shared" si="10"/>
        <v>7</v>
      </c>
      <c r="Y23" s="8">
        <f t="shared" si="11"/>
        <v>1</v>
      </c>
      <c r="Z23" s="8">
        <f t="shared" si="12"/>
        <v>8</v>
      </c>
      <c r="AB23">
        <f t="shared" si="4"/>
        <v>5</v>
      </c>
      <c r="AC23">
        <f t="shared" si="5"/>
        <v>10</v>
      </c>
      <c r="AD23">
        <f t="shared" si="6"/>
        <v>1</v>
      </c>
      <c r="AE23">
        <f t="shared" si="7"/>
        <v>0</v>
      </c>
      <c r="AF23">
        <f t="shared" si="13"/>
        <v>16</v>
      </c>
      <c r="AG23" t="str">
        <f t="shared" si="14"/>
        <v/>
      </c>
      <c r="AK23" t="s">
        <v>73</v>
      </c>
      <c r="AL23" s="43">
        <f t="shared" si="15"/>
        <v>14</v>
      </c>
      <c r="AM23" s="43">
        <f t="shared" si="16"/>
        <v>2</v>
      </c>
      <c r="AN23" s="43">
        <f t="shared" si="17"/>
        <v>0</v>
      </c>
      <c r="AO23" s="43">
        <f t="shared" si="18"/>
        <v>0</v>
      </c>
    </row>
    <row r="24" spans="1:41" x14ac:dyDescent="0.25">
      <c r="A24" s="1" t="s">
        <v>74</v>
      </c>
      <c r="B24" s="1" t="s">
        <v>75</v>
      </c>
      <c r="C24" s="1" t="str">
        <f t="shared" si="0"/>
        <v>Ken Hocking</v>
      </c>
      <c r="D24" s="7">
        <v>9</v>
      </c>
      <c r="E24" s="7" t="s">
        <v>9</v>
      </c>
      <c r="F24" s="7">
        <v>-17</v>
      </c>
      <c r="G24" s="7">
        <v>13</v>
      </c>
      <c r="H24" s="7">
        <v>-6</v>
      </c>
      <c r="I24" s="7">
        <v>-9</v>
      </c>
      <c r="J24" s="7">
        <v>25</v>
      </c>
      <c r="K24" s="7" t="s">
        <v>9</v>
      </c>
      <c r="L24" s="7">
        <v>-7</v>
      </c>
      <c r="M24" s="7">
        <v>-11</v>
      </c>
      <c r="N24" s="7">
        <v>-14</v>
      </c>
      <c r="O24" s="7" t="s">
        <v>9</v>
      </c>
      <c r="P24" s="7">
        <v>4</v>
      </c>
      <c r="Q24" s="7">
        <v>-10</v>
      </c>
      <c r="R24" s="7" t="s">
        <v>9</v>
      </c>
      <c r="S24" s="7" t="s">
        <v>9</v>
      </c>
      <c r="T24" s="7" t="s">
        <v>9</v>
      </c>
      <c r="U24" s="7">
        <v>-4</v>
      </c>
      <c r="V24" s="7">
        <f t="shared" si="8"/>
        <v>-27</v>
      </c>
      <c r="W24" s="7">
        <f t="shared" si="9"/>
        <v>12</v>
      </c>
      <c r="X24" s="8">
        <f t="shared" si="10"/>
        <v>4</v>
      </c>
      <c r="Y24" s="8">
        <f t="shared" si="11"/>
        <v>0</v>
      </c>
      <c r="Z24" s="8">
        <f t="shared" si="12"/>
        <v>8</v>
      </c>
      <c r="AB24">
        <f t="shared" si="4"/>
        <v>6</v>
      </c>
      <c r="AC24">
        <f t="shared" si="5"/>
        <v>0</v>
      </c>
      <c r="AD24">
        <f t="shared" si="6"/>
        <v>3</v>
      </c>
      <c r="AE24">
        <f t="shared" si="7"/>
        <v>3</v>
      </c>
      <c r="AF24">
        <f t="shared" si="13"/>
        <v>12</v>
      </c>
      <c r="AG24" t="str">
        <f t="shared" si="14"/>
        <v/>
      </c>
      <c r="AK24" t="s">
        <v>76</v>
      </c>
      <c r="AL24" s="43">
        <f t="shared" si="15"/>
        <v>0</v>
      </c>
      <c r="AM24" s="43">
        <f t="shared" si="16"/>
        <v>6</v>
      </c>
      <c r="AN24" s="43">
        <f t="shared" si="17"/>
        <v>6</v>
      </c>
      <c r="AO24" s="43">
        <f t="shared" si="18"/>
        <v>0</v>
      </c>
    </row>
    <row r="25" spans="1:41" x14ac:dyDescent="0.25">
      <c r="A25" s="1" t="s">
        <v>95</v>
      </c>
      <c r="B25" s="1" t="s">
        <v>75</v>
      </c>
      <c r="C25" s="1" t="str">
        <f t="shared" si="0"/>
        <v>Mike Hocking</v>
      </c>
      <c r="D25" s="7">
        <v>-4</v>
      </c>
      <c r="E25" s="7">
        <v>-15</v>
      </c>
      <c r="F25" s="7">
        <v>2</v>
      </c>
      <c r="G25" s="7">
        <v>9</v>
      </c>
      <c r="H25" s="7">
        <v>-13</v>
      </c>
      <c r="I25" s="7">
        <v>-1</v>
      </c>
      <c r="J25" s="7">
        <v>0</v>
      </c>
      <c r="K25" s="7">
        <v>11</v>
      </c>
      <c r="L25" s="7" t="s">
        <v>9</v>
      </c>
      <c r="M25" s="7">
        <v>15</v>
      </c>
      <c r="N25" s="7">
        <v>-17</v>
      </c>
      <c r="O25" s="7">
        <v>-4</v>
      </c>
      <c r="P25" s="7">
        <v>-9</v>
      </c>
      <c r="Q25" s="7">
        <v>-5</v>
      </c>
      <c r="R25" s="7">
        <v>1</v>
      </c>
      <c r="S25" s="7">
        <v>-12</v>
      </c>
      <c r="T25" s="7">
        <v>-13</v>
      </c>
      <c r="U25" s="7">
        <v>11</v>
      </c>
      <c r="V25" s="7">
        <f t="shared" si="8"/>
        <v>-44</v>
      </c>
      <c r="W25" s="7">
        <f t="shared" si="9"/>
        <v>17</v>
      </c>
      <c r="X25" s="8">
        <f t="shared" si="10"/>
        <v>6</v>
      </c>
      <c r="Y25" s="8">
        <f t="shared" si="11"/>
        <v>1</v>
      </c>
      <c r="Z25" s="8">
        <f t="shared" si="12"/>
        <v>10</v>
      </c>
      <c r="AB25">
        <f t="shared" si="4"/>
        <v>0</v>
      </c>
      <c r="AC25">
        <f t="shared" si="5"/>
        <v>0</v>
      </c>
      <c r="AD25">
        <f t="shared" si="6"/>
        <v>0</v>
      </c>
      <c r="AE25">
        <f t="shared" si="7"/>
        <v>17</v>
      </c>
      <c r="AF25">
        <f t="shared" si="13"/>
        <v>17</v>
      </c>
      <c r="AG25" t="str">
        <f t="shared" si="14"/>
        <v/>
      </c>
      <c r="AK25" t="s">
        <v>235</v>
      </c>
      <c r="AL25" s="43">
        <f t="shared" si="15"/>
        <v>17</v>
      </c>
      <c r="AM25" s="43">
        <f t="shared" si="16"/>
        <v>0</v>
      </c>
      <c r="AN25" s="43">
        <f t="shared" si="17"/>
        <v>0</v>
      </c>
      <c r="AO25" s="43">
        <f t="shared" si="18"/>
        <v>0</v>
      </c>
    </row>
    <row r="26" spans="1:41" x14ac:dyDescent="0.25">
      <c r="A26" s="1" t="s">
        <v>77</v>
      </c>
      <c r="B26" s="1" t="s">
        <v>78</v>
      </c>
      <c r="C26" s="1" t="str">
        <f t="shared" si="0"/>
        <v>Richard Hooper</v>
      </c>
      <c r="D26" s="7">
        <v>-4</v>
      </c>
      <c r="E26" s="7">
        <v>-15</v>
      </c>
      <c r="F26" s="7">
        <v>-8</v>
      </c>
      <c r="G26" s="7">
        <v>13</v>
      </c>
      <c r="H26" s="7">
        <v>27</v>
      </c>
      <c r="I26" s="7">
        <v>-17</v>
      </c>
      <c r="J26" s="7">
        <v>12</v>
      </c>
      <c r="K26" s="7">
        <v>-10</v>
      </c>
      <c r="L26" s="7">
        <v>26</v>
      </c>
      <c r="M26" s="7">
        <v>12</v>
      </c>
      <c r="N26" s="7">
        <v>15</v>
      </c>
      <c r="O26" s="7">
        <v>17</v>
      </c>
      <c r="P26" s="7">
        <v>-3</v>
      </c>
      <c r="Q26" s="7">
        <v>-20</v>
      </c>
      <c r="R26" s="7">
        <v>6</v>
      </c>
      <c r="S26" s="7">
        <v>6</v>
      </c>
      <c r="T26" s="7">
        <v>6</v>
      </c>
      <c r="U26" s="7">
        <v>-14</v>
      </c>
      <c r="V26" s="7">
        <f t="shared" si="8"/>
        <v>49</v>
      </c>
      <c r="W26" s="7">
        <f t="shared" si="9"/>
        <v>18</v>
      </c>
      <c r="X26" s="8">
        <f t="shared" si="10"/>
        <v>10</v>
      </c>
      <c r="Y26" s="8">
        <f t="shared" si="11"/>
        <v>0</v>
      </c>
      <c r="Z26" s="8">
        <f t="shared" si="12"/>
        <v>8</v>
      </c>
      <c r="AB26">
        <f t="shared" si="4"/>
        <v>0</v>
      </c>
      <c r="AC26">
        <f t="shared" si="5"/>
        <v>0</v>
      </c>
      <c r="AD26">
        <f t="shared" si="6"/>
        <v>18</v>
      </c>
      <c r="AE26">
        <f t="shared" si="7"/>
        <v>0</v>
      </c>
      <c r="AF26">
        <f t="shared" si="13"/>
        <v>18</v>
      </c>
      <c r="AG26" t="str">
        <f t="shared" si="14"/>
        <v/>
      </c>
      <c r="AK26" t="s">
        <v>79</v>
      </c>
      <c r="AL26" s="43">
        <f t="shared" si="15"/>
        <v>18</v>
      </c>
      <c r="AM26" s="43">
        <f t="shared" si="16"/>
        <v>0</v>
      </c>
      <c r="AN26" s="43">
        <f t="shared" si="17"/>
        <v>0</v>
      </c>
      <c r="AO26" s="43">
        <f t="shared" si="18"/>
        <v>0</v>
      </c>
    </row>
    <row r="27" spans="1:41" x14ac:dyDescent="0.25">
      <c r="A27" s="1" t="s">
        <v>83</v>
      </c>
      <c r="B27" s="1" t="s">
        <v>84</v>
      </c>
      <c r="C27" s="1" t="str">
        <f t="shared" si="0"/>
        <v>Toby Keukenmeester</v>
      </c>
      <c r="D27" s="7">
        <v>9</v>
      </c>
      <c r="E27" s="7">
        <v>15</v>
      </c>
      <c r="F27" s="7">
        <v>17</v>
      </c>
      <c r="G27" s="7">
        <v>13</v>
      </c>
      <c r="H27" s="7">
        <v>-20</v>
      </c>
      <c r="I27" s="7">
        <v>7</v>
      </c>
      <c r="J27" s="7">
        <v>18</v>
      </c>
      <c r="K27" s="7">
        <v>15</v>
      </c>
      <c r="L27" s="7" t="s">
        <v>9</v>
      </c>
      <c r="M27" s="7">
        <v>-9</v>
      </c>
      <c r="N27" s="7">
        <v>-14</v>
      </c>
      <c r="O27" s="7">
        <v>-8</v>
      </c>
      <c r="P27" s="7">
        <v>24</v>
      </c>
      <c r="Q27" s="7">
        <v>8</v>
      </c>
      <c r="R27" s="7">
        <v>-10</v>
      </c>
      <c r="S27" s="7" t="s">
        <v>9</v>
      </c>
      <c r="T27" s="7">
        <v>0</v>
      </c>
      <c r="U27" s="7">
        <v>19</v>
      </c>
      <c r="V27" s="7">
        <f t="shared" si="8"/>
        <v>84</v>
      </c>
      <c r="W27" s="7">
        <f t="shared" si="9"/>
        <v>16</v>
      </c>
      <c r="X27" s="8">
        <f t="shared" si="10"/>
        <v>10</v>
      </c>
      <c r="Y27" s="8">
        <f t="shared" si="11"/>
        <v>1</v>
      </c>
      <c r="Z27" s="8">
        <f t="shared" si="12"/>
        <v>5</v>
      </c>
      <c r="AB27">
        <f t="shared" si="4"/>
        <v>5</v>
      </c>
      <c r="AC27">
        <f t="shared" si="5"/>
        <v>9</v>
      </c>
      <c r="AD27">
        <f t="shared" si="6"/>
        <v>2</v>
      </c>
      <c r="AE27">
        <f t="shared" si="7"/>
        <v>0</v>
      </c>
      <c r="AF27">
        <f t="shared" si="13"/>
        <v>16</v>
      </c>
      <c r="AG27" t="str">
        <f t="shared" si="14"/>
        <v/>
      </c>
      <c r="AK27" t="s">
        <v>85</v>
      </c>
      <c r="AL27" s="43">
        <f t="shared" si="15"/>
        <v>0</v>
      </c>
      <c r="AM27" s="43">
        <f t="shared" si="16"/>
        <v>0</v>
      </c>
      <c r="AN27" s="43">
        <f t="shared" si="17"/>
        <v>16</v>
      </c>
      <c r="AO27" s="43">
        <f t="shared" si="18"/>
        <v>0</v>
      </c>
    </row>
    <row r="28" spans="1:41" x14ac:dyDescent="0.25">
      <c r="A28" s="1" t="s">
        <v>86</v>
      </c>
      <c r="B28" s="1" t="s">
        <v>87</v>
      </c>
      <c r="C28" s="1" t="str">
        <f t="shared" si="0"/>
        <v>Ashley Koch</v>
      </c>
      <c r="D28" s="7">
        <v>-7</v>
      </c>
      <c r="E28" s="7">
        <v>-9</v>
      </c>
      <c r="F28" s="7">
        <v>-7</v>
      </c>
      <c r="G28" s="7">
        <v>-5</v>
      </c>
      <c r="H28" s="7">
        <v>-13</v>
      </c>
      <c r="I28" s="7" t="s">
        <v>9</v>
      </c>
      <c r="J28" s="7">
        <v>8</v>
      </c>
      <c r="K28" s="7">
        <v>2</v>
      </c>
      <c r="L28" s="7">
        <v>-7</v>
      </c>
      <c r="M28" s="7">
        <v>-4</v>
      </c>
      <c r="N28" s="7">
        <v>4</v>
      </c>
      <c r="O28" s="7">
        <v>-1</v>
      </c>
      <c r="P28" s="7">
        <v>-1</v>
      </c>
      <c r="Q28" s="7">
        <v>-7</v>
      </c>
      <c r="R28" s="7">
        <v>-2</v>
      </c>
      <c r="S28" s="7">
        <v>0</v>
      </c>
      <c r="T28" s="7">
        <v>-10</v>
      </c>
      <c r="U28" s="7">
        <v>11</v>
      </c>
      <c r="V28" s="7">
        <f t="shared" si="8"/>
        <v>-48</v>
      </c>
      <c r="W28" s="7">
        <f t="shared" si="9"/>
        <v>17</v>
      </c>
      <c r="X28" s="8">
        <f t="shared" si="10"/>
        <v>4</v>
      </c>
      <c r="Y28" s="8">
        <f t="shared" si="11"/>
        <v>1</v>
      </c>
      <c r="Z28" s="8">
        <f t="shared" si="12"/>
        <v>12</v>
      </c>
      <c r="AB28">
        <f t="shared" si="4"/>
        <v>0</v>
      </c>
      <c r="AC28">
        <f t="shared" si="5"/>
        <v>17</v>
      </c>
      <c r="AD28">
        <f t="shared" si="6"/>
        <v>0</v>
      </c>
      <c r="AE28">
        <f t="shared" si="7"/>
        <v>0</v>
      </c>
      <c r="AF28">
        <f t="shared" si="13"/>
        <v>17</v>
      </c>
      <c r="AG28" t="str">
        <f t="shared" si="14"/>
        <v/>
      </c>
      <c r="AK28" t="s">
        <v>88</v>
      </c>
      <c r="AL28" s="43">
        <f t="shared" si="15"/>
        <v>0</v>
      </c>
      <c r="AM28" s="43">
        <f t="shared" si="16"/>
        <v>17</v>
      </c>
      <c r="AN28" s="43">
        <f t="shared" si="17"/>
        <v>0</v>
      </c>
      <c r="AO28" s="43">
        <f t="shared" si="18"/>
        <v>0</v>
      </c>
    </row>
    <row r="29" spans="1:41" x14ac:dyDescent="0.25">
      <c r="A29" s="1" t="s">
        <v>89</v>
      </c>
      <c r="B29" s="1" t="s">
        <v>90</v>
      </c>
      <c r="C29" s="1" t="str">
        <f t="shared" si="0"/>
        <v>Ron Kuczmarski</v>
      </c>
      <c r="D29" s="7">
        <v>9</v>
      </c>
      <c r="E29" s="7">
        <v>12</v>
      </c>
      <c r="F29" s="7">
        <v>-17</v>
      </c>
      <c r="G29" s="7">
        <v>-5</v>
      </c>
      <c r="H29" s="7">
        <v>-3</v>
      </c>
      <c r="I29" s="7">
        <v>24</v>
      </c>
      <c r="J29" s="7">
        <v>5</v>
      </c>
      <c r="K29" s="7">
        <v>-19</v>
      </c>
      <c r="L29" s="7">
        <v>-5</v>
      </c>
      <c r="M29" s="7">
        <v>-4</v>
      </c>
      <c r="N29" s="7">
        <v>-9</v>
      </c>
      <c r="O29" s="7">
        <v>9</v>
      </c>
      <c r="P29" s="7">
        <v>4</v>
      </c>
      <c r="Q29" s="7">
        <v>-10</v>
      </c>
      <c r="R29" s="7">
        <v>20</v>
      </c>
      <c r="S29" s="7">
        <v>1</v>
      </c>
      <c r="T29" s="7">
        <v>-14</v>
      </c>
      <c r="U29" s="7">
        <v>-4</v>
      </c>
      <c r="V29" s="7">
        <f t="shared" si="8"/>
        <v>-6</v>
      </c>
      <c r="W29" s="7">
        <f t="shared" si="9"/>
        <v>18</v>
      </c>
      <c r="X29" s="8">
        <f t="shared" si="10"/>
        <v>8</v>
      </c>
      <c r="Y29" s="8">
        <f t="shared" si="11"/>
        <v>0</v>
      </c>
      <c r="Z29" s="8">
        <f t="shared" si="12"/>
        <v>10</v>
      </c>
      <c r="AB29">
        <f t="shared" si="4"/>
        <v>0</v>
      </c>
      <c r="AC29">
        <f t="shared" si="5"/>
        <v>1</v>
      </c>
      <c r="AD29">
        <f t="shared" si="6"/>
        <v>13</v>
      </c>
      <c r="AE29">
        <f t="shared" si="7"/>
        <v>4</v>
      </c>
      <c r="AF29">
        <f t="shared" si="13"/>
        <v>18</v>
      </c>
      <c r="AG29" t="str">
        <f t="shared" si="14"/>
        <v/>
      </c>
      <c r="AK29" t="s">
        <v>91</v>
      </c>
      <c r="AL29" s="43">
        <f t="shared" si="15"/>
        <v>0</v>
      </c>
      <c r="AM29" s="43">
        <f t="shared" si="16"/>
        <v>18</v>
      </c>
      <c r="AN29" s="43">
        <f t="shared" si="17"/>
        <v>0</v>
      </c>
      <c r="AO29" s="43">
        <f t="shared" si="18"/>
        <v>0</v>
      </c>
    </row>
    <row r="30" spans="1:41" x14ac:dyDescent="0.25">
      <c r="A30" s="1" t="s">
        <v>92</v>
      </c>
      <c r="B30" s="1" t="s">
        <v>93</v>
      </c>
      <c r="C30" s="1" t="str">
        <f t="shared" si="0"/>
        <v>Mark Masotti</v>
      </c>
      <c r="D30" s="7" t="s">
        <v>9</v>
      </c>
      <c r="E30" s="7" t="s">
        <v>9</v>
      </c>
      <c r="F30" s="7" t="s">
        <v>9</v>
      </c>
      <c r="G30" s="7" t="s">
        <v>9</v>
      </c>
      <c r="H30" s="7" t="s">
        <v>9</v>
      </c>
      <c r="I30" s="7" t="s">
        <v>9</v>
      </c>
      <c r="J30" s="7" t="s">
        <v>9</v>
      </c>
      <c r="K30" s="7" t="s">
        <v>9</v>
      </c>
      <c r="L30" s="7">
        <v>12</v>
      </c>
      <c r="M30" s="7">
        <v>-3</v>
      </c>
      <c r="N30" s="7">
        <v>-2</v>
      </c>
      <c r="O30" s="7">
        <v>9</v>
      </c>
      <c r="P30" s="7">
        <v>5</v>
      </c>
      <c r="Q30" s="7">
        <v>11</v>
      </c>
      <c r="R30" s="7">
        <v>31</v>
      </c>
      <c r="S30" s="7">
        <v>21</v>
      </c>
      <c r="T30" s="7" t="s">
        <v>9</v>
      </c>
      <c r="U30" s="7">
        <v>5</v>
      </c>
      <c r="V30" s="7">
        <f t="shared" si="8"/>
        <v>89</v>
      </c>
      <c r="W30" s="7">
        <f t="shared" si="9"/>
        <v>9</v>
      </c>
      <c r="X30" s="8">
        <f t="shared" si="10"/>
        <v>7</v>
      </c>
      <c r="Y30" s="8">
        <f t="shared" si="11"/>
        <v>0</v>
      </c>
      <c r="Z30" s="8">
        <f t="shared" si="12"/>
        <v>2</v>
      </c>
      <c r="AB30">
        <f t="shared" si="4"/>
        <v>6</v>
      </c>
      <c r="AC30">
        <f t="shared" si="5"/>
        <v>3</v>
      </c>
      <c r="AD30">
        <f t="shared" si="6"/>
        <v>0</v>
      </c>
      <c r="AE30">
        <f t="shared" si="7"/>
        <v>0</v>
      </c>
      <c r="AF30">
        <f t="shared" si="13"/>
        <v>9</v>
      </c>
      <c r="AG30" t="str">
        <f t="shared" si="14"/>
        <v/>
      </c>
      <c r="AK30" t="s">
        <v>94</v>
      </c>
      <c r="AL30" s="43">
        <f t="shared" si="15"/>
        <v>0</v>
      </c>
      <c r="AM30" s="43">
        <f t="shared" si="16"/>
        <v>9</v>
      </c>
      <c r="AN30" s="43">
        <f t="shared" si="17"/>
        <v>0</v>
      </c>
      <c r="AO30" s="43">
        <f t="shared" si="18"/>
        <v>0</v>
      </c>
    </row>
    <row r="31" spans="1:41" x14ac:dyDescent="0.25">
      <c r="A31" s="1" t="s">
        <v>95</v>
      </c>
      <c r="B31" s="1" t="s">
        <v>96</v>
      </c>
      <c r="C31" s="1" t="str">
        <f t="shared" si="0"/>
        <v>Mike McDonagh</v>
      </c>
      <c r="D31" s="7">
        <v>-8</v>
      </c>
      <c r="E31" s="7">
        <v>3</v>
      </c>
      <c r="F31" s="7">
        <v>-11</v>
      </c>
      <c r="G31" s="7">
        <v>3</v>
      </c>
      <c r="H31" s="7">
        <v>11</v>
      </c>
      <c r="I31" s="7">
        <v>-20</v>
      </c>
      <c r="J31" s="7">
        <v>-4</v>
      </c>
      <c r="K31" s="7">
        <v>-12</v>
      </c>
      <c r="L31" s="7" t="s">
        <v>9</v>
      </c>
      <c r="M31" s="7" t="s">
        <v>9</v>
      </c>
      <c r="N31" s="7">
        <v>3</v>
      </c>
      <c r="O31" s="7">
        <v>11</v>
      </c>
      <c r="P31" s="7">
        <v>-7</v>
      </c>
      <c r="Q31" s="7">
        <v>-9</v>
      </c>
      <c r="R31" s="7">
        <v>-10</v>
      </c>
      <c r="S31" s="7">
        <v>20</v>
      </c>
      <c r="T31" s="7">
        <v>-6</v>
      </c>
      <c r="U31" s="7">
        <v>8</v>
      </c>
      <c r="V31" s="7">
        <f t="shared" si="8"/>
        <v>-28</v>
      </c>
      <c r="W31" s="7">
        <f t="shared" si="9"/>
        <v>16</v>
      </c>
      <c r="X31" s="8">
        <f t="shared" si="10"/>
        <v>7</v>
      </c>
      <c r="Y31" s="8">
        <f t="shared" si="11"/>
        <v>0</v>
      </c>
      <c r="Z31" s="8">
        <f t="shared" si="12"/>
        <v>9</v>
      </c>
      <c r="AB31">
        <f t="shared" si="4"/>
        <v>0</v>
      </c>
      <c r="AC31">
        <f t="shared" si="5"/>
        <v>1</v>
      </c>
      <c r="AD31">
        <f t="shared" si="6"/>
        <v>15</v>
      </c>
      <c r="AE31">
        <f t="shared" si="7"/>
        <v>0</v>
      </c>
      <c r="AF31">
        <f t="shared" si="13"/>
        <v>16</v>
      </c>
      <c r="AG31" t="str">
        <f t="shared" si="14"/>
        <v/>
      </c>
      <c r="AK31" t="s">
        <v>97</v>
      </c>
      <c r="AL31" s="43">
        <f t="shared" si="15"/>
        <v>0</v>
      </c>
      <c r="AM31" s="43">
        <f t="shared" si="16"/>
        <v>0</v>
      </c>
      <c r="AN31" s="43">
        <f t="shared" si="17"/>
        <v>16</v>
      </c>
      <c r="AO31" s="43">
        <f t="shared" si="18"/>
        <v>0</v>
      </c>
    </row>
    <row r="32" spans="1:41" x14ac:dyDescent="0.25">
      <c r="A32" s="1" t="s">
        <v>98</v>
      </c>
      <c r="B32" s="1" t="s">
        <v>99</v>
      </c>
      <c r="C32" s="1" t="str">
        <f t="shared" si="0"/>
        <v>Phil McDonald</v>
      </c>
      <c r="D32" s="7">
        <v>-7</v>
      </c>
      <c r="E32" s="7">
        <v>-9</v>
      </c>
      <c r="F32" s="7">
        <v>-7</v>
      </c>
      <c r="G32" s="7">
        <v>0</v>
      </c>
      <c r="H32" s="7">
        <v>3</v>
      </c>
      <c r="I32" s="7">
        <v>-14</v>
      </c>
      <c r="J32" s="7">
        <v>17</v>
      </c>
      <c r="K32" s="7">
        <v>13</v>
      </c>
      <c r="L32" s="7">
        <v>12</v>
      </c>
      <c r="M32" s="7">
        <v>0</v>
      </c>
      <c r="N32" s="7" t="s">
        <v>9</v>
      </c>
      <c r="O32" s="7">
        <v>9</v>
      </c>
      <c r="P32" s="7">
        <v>4</v>
      </c>
      <c r="Q32" s="7">
        <v>-10</v>
      </c>
      <c r="R32" s="7">
        <v>20</v>
      </c>
      <c r="S32" s="7">
        <v>1</v>
      </c>
      <c r="T32" s="7">
        <v>-14</v>
      </c>
      <c r="U32" s="7">
        <v>-4</v>
      </c>
      <c r="V32" s="7">
        <f t="shared" si="8"/>
        <v>14</v>
      </c>
      <c r="W32" s="7">
        <f t="shared" si="9"/>
        <v>17</v>
      </c>
      <c r="X32" s="8">
        <f t="shared" si="10"/>
        <v>8</v>
      </c>
      <c r="Y32" s="8">
        <f t="shared" si="11"/>
        <v>2</v>
      </c>
      <c r="Z32" s="8">
        <f t="shared" si="12"/>
        <v>7</v>
      </c>
      <c r="AB32">
        <f t="shared" si="4"/>
        <v>0</v>
      </c>
      <c r="AC32">
        <f t="shared" si="5"/>
        <v>0</v>
      </c>
      <c r="AD32">
        <f t="shared" si="6"/>
        <v>0</v>
      </c>
      <c r="AE32">
        <f t="shared" si="7"/>
        <v>17</v>
      </c>
      <c r="AF32">
        <f t="shared" si="13"/>
        <v>17</v>
      </c>
      <c r="AG32" t="str">
        <f t="shared" si="14"/>
        <v/>
      </c>
      <c r="AK32" t="s">
        <v>100</v>
      </c>
      <c r="AL32" s="43">
        <f t="shared" si="15"/>
        <v>0</v>
      </c>
      <c r="AM32" s="43">
        <f t="shared" si="16"/>
        <v>17</v>
      </c>
      <c r="AN32" s="43">
        <f t="shared" si="17"/>
        <v>0</v>
      </c>
      <c r="AO32" s="43">
        <f t="shared" si="18"/>
        <v>0</v>
      </c>
    </row>
    <row r="33" spans="1:41" x14ac:dyDescent="0.25">
      <c r="A33" s="1" t="s">
        <v>101</v>
      </c>
      <c r="B33" s="1" t="s">
        <v>99</v>
      </c>
      <c r="C33" s="1" t="str">
        <f t="shared" si="0"/>
        <v>Steven McDonald</v>
      </c>
      <c r="D33" s="7">
        <v>-5</v>
      </c>
      <c r="E33" s="7">
        <v>-5</v>
      </c>
      <c r="F33" s="7">
        <v>2</v>
      </c>
      <c r="G33" s="7">
        <v>9</v>
      </c>
      <c r="H33" s="7">
        <v>-13</v>
      </c>
      <c r="I33" s="7">
        <v>-1</v>
      </c>
      <c r="J33" s="7">
        <v>0</v>
      </c>
      <c r="K33" s="7">
        <v>11</v>
      </c>
      <c r="L33" s="7">
        <v>0</v>
      </c>
      <c r="M33" s="7">
        <v>15</v>
      </c>
      <c r="N33" s="7">
        <v>-17</v>
      </c>
      <c r="O33" s="7">
        <v>-4</v>
      </c>
      <c r="P33" s="7">
        <v>-9</v>
      </c>
      <c r="Q33" s="7">
        <v>-5</v>
      </c>
      <c r="R33" s="7">
        <v>1</v>
      </c>
      <c r="S33" s="7">
        <v>-12</v>
      </c>
      <c r="T33" s="7">
        <v>-13</v>
      </c>
      <c r="U33" s="7">
        <v>11</v>
      </c>
      <c r="V33" s="7">
        <f t="shared" si="8"/>
        <v>-35</v>
      </c>
      <c r="W33" s="7">
        <f t="shared" si="9"/>
        <v>18</v>
      </c>
      <c r="X33" s="8">
        <f t="shared" si="10"/>
        <v>6</v>
      </c>
      <c r="Y33" s="8">
        <f t="shared" si="11"/>
        <v>2</v>
      </c>
      <c r="Z33" s="8">
        <f t="shared" si="12"/>
        <v>10</v>
      </c>
      <c r="AB33">
        <f t="shared" si="4"/>
        <v>18</v>
      </c>
      <c r="AC33">
        <f t="shared" si="5"/>
        <v>0</v>
      </c>
      <c r="AD33">
        <f t="shared" si="6"/>
        <v>0</v>
      </c>
      <c r="AE33">
        <f t="shared" si="7"/>
        <v>0</v>
      </c>
      <c r="AF33">
        <f t="shared" si="13"/>
        <v>18</v>
      </c>
      <c r="AG33" t="str">
        <f t="shared" si="14"/>
        <v/>
      </c>
      <c r="AK33" t="s">
        <v>236</v>
      </c>
      <c r="AL33" s="43">
        <f t="shared" si="15"/>
        <v>18</v>
      </c>
      <c r="AM33" s="43">
        <f t="shared" si="16"/>
        <v>0</v>
      </c>
      <c r="AN33" s="43">
        <f t="shared" si="17"/>
        <v>0</v>
      </c>
      <c r="AO33" s="43">
        <f t="shared" si="18"/>
        <v>0</v>
      </c>
    </row>
    <row r="34" spans="1:41" x14ac:dyDescent="0.25">
      <c r="A34" s="1" t="s">
        <v>360</v>
      </c>
      <c r="B34" s="1" t="s">
        <v>163</v>
      </c>
      <c r="C34" s="1" t="str">
        <f t="shared" ref="C34:C56" si="19">A34&amp;" "&amp;B34</f>
        <v>Patrick McGirr</v>
      </c>
      <c r="D34" s="7">
        <v>13</v>
      </c>
      <c r="E34" s="7">
        <v>-1</v>
      </c>
      <c r="F34" s="7">
        <v>2</v>
      </c>
      <c r="G34" s="7">
        <v>13</v>
      </c>
      <c r="H34" s="7" t="s">
        <v>9</v>
      </c>
      <c r="I34" s="7">
        <v>24</v>
      </c>
      <c r="J34" s="7">
        <v>5</v>
      </c>
      <c r="K34" s="7">
        <v>-19</v>
      </c>
      <c r="L34" s="7">
        <v>12</v>
      </c>
      <c r="M34" s="7">
        <v>-3</v>
      </c>
      <c r="N34" s="7">
        <v>-2</v>
      </c>
      <c r="O34" s="7">
        <v>9</v>
      </c>
      <c r="P34" s="7">
        <v>5</v>
      </c>
      <c r="Q34" s="7">
        <v>11</v>
      </c>
      <c r="R34" s="7">
        <v>31</v>
      </c>
      <c r="S34" s="7">
        <v>21</v>
      </c>
      <c r="T34" s="7">
        <v>2</v>
      </c>
      <c r="U34" s="7">
        <v>5</v>
      </c>
      <c r="V34" s="7">
        <f t="shared" si="8"/>
        <v>128</v>
      </c>
      <c r="W34" s="7">
        <f t="shared" si="9"/>
        <v>17</v>
      </c>
      <c r="X34" s="8">
        <f t="shared" si="10"/>
        <v>13</v>
      </c>
      <c r="Y34" s="8">
        <f t="shared" si="11"/>
        <v>0</v>
      </c>
      <c r="Z34" s="8">
        <f t="shared" si="12"/>
        <v>4</v>
      </c>
      <c r="AB34">
        <f t="shared" ref="AB34:AB56" si="20">IF(ISERROR(VLOOKUP($C34,$A$75:$C$122,3,FALSE)=1),0,IF(VLOOKUP($C34,$A$75:$C$122,3,FALSE)=1,1,0))+IF(ISERROR(VLOOKUP($C34,$D$75:$F$122,3,FALSE)=1),0,IF(VLOOKUP($C34,$D$75:$F$122,3,FALSE)=1,1,0))+IF(ISERROR(VLOOKUP($C34,$G$75:$I$122,3,FALSE)=1),0,IF(VLOOKUP($C34,$G$75:$I$122,3,FALSE)=1,1,0))+IF(ISERROR(VLOOKUP($C34,$J$75:$L$122,3,FALSE)=1),0,IF(VLOOKUP($C34,$J$75:$L$122,3,FALSE)=1,1,0))+IF(ISERROR(VLOOKUP($C34,$M$75:$O$122,3,FALSE)=1),0,IF(VLOOKUP($C34,$M$75:$O$122,3,FALSE)=1,1,0))+IF(ISERROR(VLOOKUP($C34,$P$75:$R$122,3,FALSE)=1),0,IF(VLOOKUP($C34,$P$75:$R$122,3,FALSE)=1,1,0))+IF(ISERROR(VLOOKUP($C34,$S$75:$U$122,3,FALSE)=1),0,IF(VLOOKUP($C34,$S$75:$U$122,3,FALSE)=1,1,0))+IF(ISERROR(VLOOKUP($C34,$V$75:$X$122,3,FALSE)=1),0,IF(VLOOKUP($C34,$V$75:$X$122,3,FALSE)=1,1,0))+IF(ISERROR(VLOOKUP($C34,$Y$75:$AA$122,3,FALSE)=1),0,IF(VLOOKUP($C34,$Y$75:$AA$122,3,FALSE)=1,1,0))+IF(ISERROR(VLOOKUP($C34,$AB$75:$AD$122,3,FALSE)=1),0,IF(VLOOKUP($C34,$AB$75:$AD$122,3,FALSE)=1,1,0))+IF(ISERROR(VLOOKUP($C34,$AE$75:$AG$122,3,FALSE)=1),0,IF(VLOOKUP($C34,$AE$75:$AG$122,3,FALSE)=1,1,0))+IF(ISERROR(VLOOKUP($C34,$AH$75:$AJ$122,3,FALSE)=1),0,IF(VLOOKUP($C34,$AH$75:$AJ$122,3,FALSE)=1,1,0))+IF(ISERROR(VLOOKUP($C34,$AK$75:$AM$122,3,FALSE)=1),0,IF(VLOOKUP($C34,$AK$75:$AM$122,3,FALSE)=1,1,0))+IF(ISERROR(VLOOKUP($C34,$AN$75:$AP$122,3,FALSE)=1),0,IF(VLOOKUP($C34,$AN$75:$AP$122,3,FALSE)=1,1,0))+IF(ISERROR(VLOOKUP($C34,$AQ$75:$AS$122,3,FALSE)=1),0,IF(VLOOKUP($C34,$AQ$75:$AS$122,3,FALSE)=1,1,0))+IF(ISERROR(VLOOKUP($C34,$AT$75:$AV$122,3,FALSE)=1),0,IF(VLOOKUP($C34,$AT$75:$AV$122,3,FALSE)=1,1,0))+IF(ISERROR(VLOOKUP($C34,$AW$75:$AY$122,3,FALSE)=1),0,IF(VLOOKUP($C34,$AW$75:$AY$122,3,FALSE)=1,1,0))+IF(ISERROR(VLOOKUP($C34,$AZ$75:$BB$122,3,FALSE)=1),0,IF(VLOOKUP($C34,$AZ$75:$BB$122,3,FALSE)=1,1,0))</f>
        <v>0</v>
      </c>
      <c r="AC34">
        <f t="shared" ref="AC34:AC56" si="21">IF(ISERROR(VLOOKUP($C34,$A$75:$C$122,3,FALSE)=2),0,IF(VLOOKUP($C34,$A$75:$C$122,3,FALSE)=2,1,0))+IF(ISERROR(VLOOKUP($C34,$D$75:$F$122,3,FALSE)=2),0,IF(VLOOKUP($C34,$D$75:$F$122,3,FALSE)=2,1,0))+IF(ISERROR(VLOOKUP($C34,$G$75:$I$122,3,FALSE)=2),0,IF(VLOOKUP($C34,$G$75:$I$122,3,FALSE)=2,1,0))+IF(ISERROR(VLOOKUP($C34,$J$75:$L$122,3,FALSE)=2),0,IF(VLOOKUP($C34,$J$75:$L$122,3,FALSE)=2,1,0))+IF(ISERROR(VLOOKUP($C34,$M$75:$O$122,3,FALSE)=2),0,IF(VLOOKUP($C34,$M$75:$O$122,3,FALSE)=2,1,0))+IF(ISERROR(VLOOKUP($C34,$P$75:$R$122,3,FALSE)=2),0,IF(VLOOKUP($C34,$P$75:$R$122,3,FALSE)=2,1,0))+IF(ISERROR(VLOOKUP($C34,$S$75:$U$122,3,FALSE)=2),0,IF(VLOOKUP($C34,$S$75:$U$122,3,FALSE)=2,1,0))+IF(ISERROR(VLOOKUP($C34,$V$75:$X$122,3,FALSE)=2),0,IF(VLOOKUP($C34,$V$75:$X$122,3,FALSE)=2,1,0))+IF(ISERROR(VLOOKUP($C34,$Y$75:$AA$122,3,FALSE)=2),0,IF(VLOOKUP($C34,$Y$75:$AA$122,3,FALSE)=2,1,0))+IF(ISERROR(VLOOKUP($C34,$AB$75:$AD$122,3,FALSE)=2),0,IF(VLOOKUP($C34,$AB$75:$AD$122,3,FALSE)=2,1,0))+IF(ISERROR(VLOOKUP($C34,$AE$75:$AG$122,3,FALSE)=2),0,IF(VLOOKUP($C34,$AE$75:$AG$122,3,FALSE)=2,1,0))+IF(ISERROR(VLOOKUP($C34,$AH$75:$AJ$122,3,FALSE)=2),0,IF(VLOOKUP($C34,$AH$75:$AJ$122,3,FALSE)=2,1,0))+IF(ISERROR(VLOOKUP($C34,$AK$75:$AM$122,3,FALSE)=2),0,IF(VLOOKUP($C34,$AK$75:$AM$122,3,FALSE)=2,1,0))+IF(ISERROR(VLOOKUP($C34,$AN$75:$AP$122,3,FALSE)=2),0,IF(VLOOKUP($C34,$AN$75:$AP$122,3,FALSE)=2,1,0))+IF(ISERROR(VLOOKUP($C34,$AQ$75:$AS$122,3,FALSE)=2),0,IF(VLOOKUP($C34,$AQ$75:$AS$122,3,FALSE)=2,1,0))+IF(ISERROR(VLOOKUP($C34,$AT$75:$AV$122,3,FALSE)=2),0,IF(VLOOKUP($C34,$AT$75:$AV$122,3,FALSE)=2,1,0))+IF(ISERROR(VLOOKUP($C34,$AW$75:$AY$122,3,FALSE)=2),0,IF(VLOOKUP($C34,$AW$75:$AY$122,3,FALSE)=2,1,0))+IF(ISERROR(VLOOKUP($C34,$AZ$75:$BB$122,3,FALSE)=2),0,IF(VLOOKUP($C34,$AZ$75:$BB$122,3,FALSE)=2,1,0))</f>
        <v>0</v>
      </c>
      <c r="AD34">
        <f t="shared" ref="AD34:AD56" si="22">IF(ISERROR(VLOOKUP($C34,$A$75:$C$122,3,FALSE)=3),0,IF(VLOOKUP($C34,$A$75:$C$122,3,FALSE)=3,1,0))+IF(ISERROR(VLOOKUP($C34,$D$75:$F$122,3,FALSE)=3),0,IF(VLOOKUP($C34,$D$75:$F$122,3,FALSE)=3,1,0))+IF(ISERROR(VLOOKUP($C34,$G$75:$I$122,3,FALSE)=3),0,IF(VLOOKUP($C34,$G$75:$I$122,3,FALSE)=3,1,0))+IF(ISERROR(VLOOKUP($C34,$J$75:$L$122,3,FALSE)=3),0,IF(VLOOKUP($C34,$J$75:$L$122,3,FALSE)=3,1,0))+IF(ISERROR(VLOOKUP($C34,$M$75:$O$122,3,FALSE)=3),0,IF(VLOOKUP($C34,$M$75:$O$122,3,FALSE)=3,1,0))+IF(ISERROR(VLOOKUP($C34,$P$75:$R$122,3,FALSE)=3),0,IF(VLOOKUP($C34,$P$75:$R$122,3,FALSE)=3,1,0))+IF(ISERROR(VLOOKUP($C34,$S$75:$U$122,3,FALSE)=3),0,IF(VLOOKUP($C34,$S$75:$U$122,3,FALSE)=3,1,0))+IF(ISERROR(VLOOKUP($C34,$V$75:$X$122,3,FALSE)=3),0,IF(VLOOKUP($C34,$V$75:$X$122,3,FALSE)=3,1,0))+IF(ISERROR(VLOOKUP($C34,$Y$75:$AA$122,3,FALSE)=3),0,IF(VLOOKUP($C34,$Y$75:$AA$122,3,FALSE)=3,1,0))+IF(ISERROR(VLOOKUP($C34,$AB$75:$AD$122,3,FALSE)=3),0,IF(VLOOKUP($C34,$AB$75:$AD$122,3,FALSE)=3,1,0))+IF(ISERROR(VLOOKUP($C34,$AE$75:$AG$122,3,FALSE)=3),0,IF(VLOOKUP($C34,$AE$75:$AG$122,3,FALSE)=3,1,0))+IF(ISERROR(VLOOKUP($C34,$AH$75:$AJ$122,3,FALSE)=3),0,IF(VLOOKUP($C34,$AH$75:$AJ$122,3,FALSE)=3,1,0))+IF(ISERROR(VLOOKUP($C34,$AK$75:$AM$122,3,FALSE)=3),0,IF(VLOOKUP($C34,$AK$75:$AM$122,3,FALSE)=3,1,0))+IF(ISERROR(VLOOKUP($C34,$AN$75:$AP$122,3,FALSE)=3),0,IF(VLOOKUP($C34,$AN$75:$AP$122,3,FALSE)=3,1,0))+IF(ISERROR(VLOOKUP($C34,$AQ$75:$AS$122,3,FALSE)=3),0,IF(VLOOKUP($C34,$AQ$75:$AS$122,3,FALSE)=3,1,0))+IF(ISERROR(VLOOKUP($C34,$AT$75:$AV$122,3,FALSE)=3),0,IF(VLOOKUP($C34,$AT$75:$AV$122,3,FALSE)=3,1,0))+IF(ISERROR(VLOOKUP($C34,$AW$75:$AY$122,3,FALSE)=3),0,IF(VLOOKUP($C34,$AW$75:$AY$122,3,FALSE)=3,1,0))+IF(ISERROR(VLOOKUP($C34,$AZ$75:$BB$122,3,FALSE)=3),0,IF(VLOOKUP($C34,$AZ$75:$BB$122,3,FALSE)=3,1,0))</f>
        <v>0</v>
      </c>
      <c r="AE34">
        <f t="shared" ref="AE34:AE56" si="23">IF(ISERROR(VLOOKUP($C34,$A$75:$C$122,3,FALSE)=4),0,IF(VLOOKUP($C34,$A$75:$C$122,3,FALSE)=4,1,0))+IF(ISERROR(VLOOKUP($C34,$D$75:$F$122,3,FALSE)=4),0,IF(VLOOKUP($C34,$D$75:$F$122,3,FALSE)=4,1,0))+IF(ISERROR(VLOOKUP($C34,$G$75:$I$122,3,FALSE)=4),0,IF(VLOOKUP($C34,$G$75:$I$122,3,FALSE)=4,1,0))+IF(ISERROR(VLOOKUP($C34,$J$75:$L$122,3,FALSE)=4),0,IF(VLOOKUP($C34,$J$75:$L$122,3,FALSE)=4,1,0))+IF(ISERROR(VLOOKUP($C34,$M$75:$O$122,3,FALSE)=4),0,IF(VLOOKUP($C34,$M$75:$O$122,3,FALSE)=4,1,0))+IF(ISERROR(VLOOKUP($C34,$P$75:$R$122,3,FALSE)=4),0,IF(VLOOKUP($C34,$P$75:$R$122,3,FALSE)=4,1,0))+IF(ISERROR(VLOOKUP($C34,$S$75:$U$122,3,FALSE)=4),0,IF(VLOOKUP($C34,$S$75:$U$122,3,FALSE)=4,1,0))+IF(ISERROR(VLOOKUP($C34,$V$75:$X$122,3,FALSE)=4),0,IF(VLOOKUP($C34,$V$75:$X$122,3,FALSE)=4,1,0))+IF(ISERROR(VLOOKUP($C34,$Y$75:$AA$122,3,FALSE)=4),0,IF(VLOOKUP($C34,$Y$75:$AA$122,3,FALSE)=4,1,0))+IF(ISERROR(VLOOKUP($C34,$AB$75:$AD$122,3,FALSE)=4),0,IF(VLOOKUP($C34,$AB$75:$AD$122,3,FALSE)=4,1,0))+IF(ISERROR(VLOOKUP($C34,$AE$75:$AG$122,3,FALSE)=4),0,IF(VLOOKUP($C34,$AE$75:$AG$122,3,FALSE)=4,1,0))+IF(ISERROR(VLOOKUP($C34,$AH$75:$AJ$122,3,FALSE)=4),0,IF(VLOOKUP($C34,$AH$75:$AJ$122,3,FALSE)=4,1,0))+IF(ISERROR(VLOOKUP($C34,$AK$75:$AM$122,3,FALSE)=4),0,IF(VLOOKUP($C34,$AK$75:$AM$122,3,FALSE)=4,1,0))+IF(ISERROR(VLOOKUP($C34,$AN$75:$AP$122,3,FALSE)=4),0,IF(VLOOKUP($C34,$AN$75:$AP$122,3,FALSE)=4,1,0))+IF(ISERROR(VLOOKUP($C34,$AQ$75:$AS$122,3,FALSE)=4),0,IF(VLOOKUP($C34,$AQ$75:$AS$122,3,FALSE)=4,1,0))+IF(ISERROR(VLOOKUP($C34,$AT$75:$AV$122,3,FALSE)=4),0,IF(VLOOKUP($C34,$AT$75:$AV$122,3,FALSE)=4,1,0))+IF(ISERROR(VLOOKUP($C34,$AW$75:$AY$122,3,FALSE)=4),0,IF(VLOOKUP($C34,$AW$75:$AY$122,3,FALSE)=4,1,0))+IF(ISERROR(VLOOKUP($C34,$AZ$75:$BB$122,3,FALSE)=4),0,IF(VLOOKUP($C34,$AZ$75:$BB$122,3,FALSE)=4,1,0))</f>
        <v>17</v>
      </c>
      <c r="AF34">
        <f t="shared" si="13"/>
        <v>17</v>
      </c>
      <c r="AG34" t="str">
        <f t="shared" si="14"/>
        <v/>
      </c>
      <c r="AK34" t="s">
        <v>284</v>
      </c>
      <c r="AL34" s="43">
        <f t="shared" si="15"/>
        <v>0</v>
      </c>
      <c r="AM34" s="43">
        <f t="shared" si="16"/>
        <v>17</v>
      </c>
      <c r="AN34" s="43">
        <f t="shared" si="17"/>
        <v>0</v>
      </c>
      <c r="AO34" s="43">
        <f t="shared" si="18"/>
        <v>0</v>
      </c>
    </row>
    <row r="35" spans="1:41" x14ac:dyDescent="0.25">
      <c r="A35" s="1" t="s">
        <v>104</v>
      </c>
      <c r="B35" s="1" t="s">
        <v>105</v>
      </c>
      <c r="C35" s="1" t="str">
        <f t="shared" si="19"/>
        <v>Ian McLaughlin</v>
      </c>
      <c r="D35" s="7">
        <v>-7</v>
      </c>
      <c r="E35" s="7">
        <v>-9</v>
      </c>
      <c r="F35" s="7">
        <v>-7</v>
      </c>
      <c r="G35" s="7">
        <v>0</v>
      </c>
      <c r="H35" s="7">
        <v>3</v>
      </c>
      <c r="I35" s="7">
        <v>-14</v>
      </c>
      <c r="J35" s="7">
        <v>18</v>
      </c>
      <c r="K35" s="7">
        <v>8</v>
      </c>
      <c r="L35" s="7">
        <v>12</v>
      </c>
      <c r="M35" s="7">
        <v>-9</v>
      </c>
      <c r="N35" s="7">
        <v>1</v>
      </c>
      <c r="O35" s="7" t="s">
        <v>9</v>
      </c>
      <c r="P35" s="7">
        <v>24</v>
      </c>
      <c r="Q35" s="7">
        <v>8</v>
      </c>
      <c r="R35" s="7" t="s">
        <v>9</v>
      </c>
      <c r="S35" s="7" t="s">
        <v>9</v>
      </c>
      <c r="T35" s="7" t="s">
        <v>9</v>
      </c>
      <c r="U35" s="7" t="s">
        <v>9</v>
      </c>
      <c r="V35" s="7">
        <f t="shared" si="8"/>
        <v>28</v>
      </c>
      <c r="W35" s="7">
        <f t="shared" si="9"/>
        <v>13</v>
      </c>
      <c r="X35" s="8">
        <f t="shared" si="10"/>
        <v>7</v>
      </c>
      <c r="Y35" s="8">
        <f t="shared" si="11"/>
        <v>1</v>
      </c>
      <c r="Z35" s="8">
        <f t="shared" si="12"/>
        <v>5</v>
      </c>
      <c r="AB35">
        <f t="shared" si="20"/>
        <v>7</v>
      </c>
      <c r="AC35">
        <f t="shared" si="21"/>
        <v>0</v>
      </c>
      <c r="AD35">
        <f t="shared" si="22"/>
        <v>3</v>
      </c>
      <c r="AE35">
        <f t="shared" si="23"/>
        <v>3</v>
      </c>
      <c r="AF35">
        <f t="shared" si="13"/>
        <v>13</v>
      </c>
      <c r="AG35" t="str">
        <f t="shared" si="14"/>
        <v/>
      </c>
      <c r="AK35" t="s">
        <v>106</v>
      </c>
      <c r="AL35" s="43">
        <f t="shared" si="15"/>
        <v>0</v>
      </c>
      <c r="AM35" s="43">
        <f t="shared" si="16"/>
        <v>7</v>
      </c>
      <c r="AN35" s="43">
        <f t="shared" si="17"/>
        <v>6</v>
      </c>
      <c r="AO35" s="43">
        <f t="shared" si="18"/>
        <v>0</v>
      </c>
    </row>
    <row r="36" spans="1:41" x14ac:dyDescent="0.25">
      <c r="A36" s="1" t="s">
        <v>164</v>
      </c>
      <c r="B36" s="1" t="s">
        <v>165</v>
      </c>
      <c r="C36" s="1" t="str">
        <f t="shared" si="19"/>
        <v>Greg McPharlin</v>
      </c>
      <c r="D36" s="7">
        <v>-5</v>
      </c>
      <c r="E36" s="7">
        <v>-5</v>
      </c>
      <c r="F36" s="7">
        <v>-8</v>
      </c>
      <c r="G36" s="7">
        <v>13</v>
      </c>
      <c r="H36" s="7">
        <v>27</v>
      </c>
      <c r="I36" s="7">
        <v>-17</v>
      </c>
      <c r="J36" s="7" t="s">
        <v>9</v>
      </c>
      <c r="K36" s="7">
        <v>2</v>
      </c>
      <c r="L36" s="7">
        <v>-5</v>
      </c>
      <c r="M36" s="7">
        <v>16</v>
      </c>
      <c r="N36" s="7">
        <v>4</v>
      </c>
      <c r="O36" s="7">
        <v>17</v>
      </c>
      <c r="P36" s="7">
        <v>-1</v>
      </c>
      <c r="Q36" s="7">
        <v>-7</v>
      </c>
      <c r="R36" s="7">
        <v>6</v>
      </c>
      <c r="S36" s="7">
        <v>6</v>
      </c>
      <c r="T36" s="7">
        <v>6</v>
      </c>
      <c r="U36" s="7">
        <v>-14</v>
      </c>
      <c r="V36" s="7">
        <f t="shared" si="8"/>
        <v>35</v>
      </c>
      <c r="W36" s="7">
        <f t="shared" si="9"/>
        <v>17</v>
      </c>
      <c r="X36" s="8">
        <f t="shared" si="10"/>
        <v>9</v>
      </c>
      <c r="Y36" s="8">
        <f t="shared" si="11"/>
        <v>0</v>
      </c>
      <c r="Z36" s="8">
        <f t="shared" si="12"/>
        <v>8</v>
      </c>
      <c r="AB36">
        <f t="shared" si="20"/>
        <v>0</v>
      </c>
      <c r="AC36">
        <f t="shared" si="21"/>
        <v>11</v>
      </c>
      <c r="AD36">
        <f t="shared" si="22"/>
        <v>2</v>
      </c>
      <c r="AE36">
        <f t="shared" si="23"/>
        <v>4</v>
      </c>
      <c r="AF36">
        <f t="shared" si="13"/>
        <v>17</v>
      </c>
      <c r="AG36" t="str">
        <f t="shared" si="14"/>
        <v/>
      </c>
      <c r="AK36" t="s">
        <v>237</v>
      </c>
      <c r="AL36" s="43">
        <f t="shared" si="15"/>
        <v>11</v>
      </c>
      <c r="AM36" s="43">
        <f t="shared" si="16"/>
        <v>6</v>
      </c>
      <c r="AN36" s="43">
        <f t="shared" si="17"/>
        <v>0</v>
      </c>
      <c r="AO36" s="43">
        <f t="shared" si="18"/>
        <v>0</v>
      </c>
    </row>
    <row r="37" spans="1:41" x14ac:dyDescent="0.25">
      <c r="A37" s="1" t="s">
        <v>166</v>
      </c>
      <c r="B37" s="1" t="s">
        <v>165</v>
      </c>
      <c r="C37" s="1" t="str">
        <f t="shared" si="19"/>
        <v>William McPharlin</v>
      </c>
      <c r="D37" s="7">
        <v>-5</v>
      </c>
      <c r="E37" s="7">
        <v>-5</v>
      </c>
      <c r="F37" s="7">
        <v>-8</v>
      </c>
      <c r="G37" s="7">
        <v>13</v>
      </c>
      <c r="H37" s="7">
        <v>27</v>
      </c>
      <c r="I37" s="7">
        <v>-17</v>
      </c>
      <c r="J37" s="7">
        <v>12</v>
      </c>
      <c r="K37" s="7">
        <v>-10</v>
      </c>
      <c r="L37" s="7">
        <v>26</v>
      </c>
      <c r="M37" s="7">
        <v>12</v>
      </c>
      <c r="N37" s="7">
        <v>15</v>
      </c>
      <c r="O37" s="7">
        <v>17</v>
      </c>
      <c r="P37" s="7">
        <v>-3</v>
      </c>
      <c r="Q37" s="7">
        <v>-20</v>
      </c>
      <c r="R37" s="7">
        <v>6</v>
      </c>
      <c r="S37" s="7">
        <v>6</v>
      </c>
      <c r="T37" s="7">
        <v>6</v>
      </c>
      <c r="U37" s="7">
        <v>-14</v>
      </c>
      <c r="V37" s="7">
        <f t="shared" si="8"/>
        <v>58</v>
      </c>
      <c r="W37" s="7">
        <f t="shared" si="9"/>
        <v>18</v>
      </c>
      <c r="X37" s="8">
        <f t="shared" si="10"/>
        <v>10</v>
      </c>
      <c r="Y37" s="8">
        <f t="shared" si="11"/>
        <v>0</v>
      </c>
      <c r="Z37" s="8">
        <f t="shared" si="12"/>
        <v>8</v>
      </c>
      <c r="AB37">
        <f t="shared" si="20"/>
        <v>0</v>
      </c>
      <c r="AC37">
        <f t="shared" si="21"/>
        <v>0</v>
      </c>
      <c r="AD37">
        <f t="shared" si="22"/>
        <v>0</v>
      </c>
      <c r="AE37">
        <f t="shared" si="23"/>
        <v>18</v>
      </c>
      <c r="AF37">
        <f t="shared" si="13"/>
        <v>18</v>
      </c>
      <c r="AG37" t="str">
        <f t="shared" si="14"/>
        <v/>
      </c>
      <c r="AK37" t="s">
        <v>238</v>
      </c>
      <c r="AL37" s="43">
        <f t="shared" si="15"/>
        <v>18</v>
      </c>
      <c r="AM37" s="43">
        <f t="shared" si="16"/>
        <v>0</v>
      </c>
      <c r="AN37" s="43">
        <f t="shared" si="17"/>
        <v>0</v>
      </c>
      <c r="AO37" s="43">
        <f t="shared" si="18"/>
        <v>0</v>
      </c>
    </row>
    <row r="38" spans="1:41" x14ac:dyDescent="0.25">
      <c r="A38" s="1" t="s">
        <v>107</v>
      </c>
      <c r="B38" s="1" t="s">
        <v>108</v>
      </c>
      <c r="C38" s="1" t="str">
        <f t="shared" si="19"/>
        <v>Rogan Mexted</v>
      </c>
      <c r="D38" s="7" t="s">
        <v>9</v>
      </c>
      <c r="E38" s="7">
        <v>15</v>
      </c>
      <c r="F38" s="7" t="s">
        <v>9</v>
      </c>
      <c r="G38" s="7" t="s">
        <v>9</v>
      </c>
      <c r="H38" s="7" t="s">
        <v>9</v>
      </c>
      <c r="I38" s="7">
        <v>7</v>
      </c>
      <c r="J38" s="7">
        <v>18</v>
      </c>
      <c r="K38" s="7" t="s">
        <v>9</v>
      </c>
      <c r="L38" s="7" t="s">
        <v>9</v>
      </c>
      <c r="M38" s="7" t="s">
        <v>9</v>
      </c>
      <c r="N38" s="7" t="s">
        <v>9</v>
      </c>
      <c r="O38" s="7">
        <v>19</v>
      </c>
      <c r="P38" s="7" t="s">
        <v>9</v>
      </c>
      <c r="Q38" s="7" t="s">
        <v>9</v>
      </c>
      <c r="R38" s="7" t="s">
        <v>9</v>
      </c>
      <c r="S38" s="7" t="s">
        <v>9</v>
      </c>
      <c r="T38" s="7">
        <v>0</v>
      </c>
      <c r="U38" s="7">
        <v>-12</v>
      </c>
      <c r="V38" s="7">
        <f t="shared" si="8"/>
        <v>47</v>
      </c>
      <c r="W38" s="7">
        <f t="shared" si="9"/>
        <v>6</v>
      </c>
      <c r="X38" s="8">
        <f t="shared" si="10"/>
        <v>4</v>
      </c>
      <c r="Y38" s="8">
        <f t="shared" si="11"/>
        <v>1</v>
      </c>
      <c r="Z38" s="8">
        <f t="shared" si="12"/>
        <v>1</v>
      </c>
      <c r="AB38">
        <f t="shared" si="20"/>
        <v>4</v>
      </c>
      <c r="AC38">
        <f t="shared" si="21"/>
        <v>2</v>
      </c>
      <c r="AD38">
        <f t="shared" si="22"/>
        <v>0</v>
      </c>
      <c r="AE38">
        <f t="shared" si="23"/>
        <v>0</v>
      </c>
      <c r="AF38">
        <f t="shared" si="13"/>
        <v>6</v>
      </c>
      <c r="AG38" t="str">
        <f t="shared" si="14"/>
        <v/>
      </c>
      <c r="AK38" t="s">
        <v>109</v>
      </c>
      <c r="AL38" s="43">
        <f t="shared" si="15"/>
        <v>0</v>
      </c>
      <c r="AM38" s="43">
        <f t="shared" si="16"/>
        <v>0</v>
      </c>
      <c r="AN38" s="43">
        <f t="shared" si="17"/>
        <v>6</v>
      </c>
      <c r="AO38" s="43">
        <f t="shared" si="18"/>
        <v>0</v>
      </c>
    </row>
    <row r="39" spans="1:41" x14ac:dyDescent="0.25">
      <c r="A39" s="1" t="s">
        <v>110</v>
      </c>
      <c r="B39" s="1" t="s">
        <v>111</v>
      </c>
      <c r="C39" s="1" t="str">
        <f t="shared" si="19"/>
        <v>Katrina Miller</v>
      </c>
      <c r="D39" s="7" t="s">
        <v>9</v>
      </c>
      <c r="E39" s="7">
        <v>12</v>
      </c>
      <c r="F39" s="7">
        <v>-17</v>
      </c>
      <c r="G39" s="7">
        <v>-2</v>
      </c>
      <c r="H39" s="7">
        <v>2</v>
      </c>
      <c r="I39" s="7">
        <v>-1</v>
      </c>
      <c r="J39" s="7">
        <v>9</v>
      </c>
      <c r="K39" s="7">
        <v>-7</v>
      </c>
      <c r="L39" s="7">
        <v>26</v>
      </c>
      <c r="M39" s="7">
        <v>12</v>
      </c>
      <c r="N39" s="7">
        <v>15</v>
      </c>
      <c r="O39" s="7">
        <v>-4</v>
      </c>
      <c r="P39" s="7">
        <v>-3</v>
      </c>
      <c r="Q39" s="7">
        <v>-20</v>
      </c>
      <c r="R39" s="7">
        <v>1</v>
      </c>
      <c r="S39" s="7">
        <v>-12</v>
      </c>
      <c r="T39" s="7">
        <v>-13</v>
      </c>
      <c r="U39" s="7">
        <v>11</v>
      </c>
      <c r="V39" s="7">
        <f t="shared" si="8"/>
        <v>9</v>
      </c>
      <c r="W39" s="7">
        <f t="shared" si="9"/>
        <v>17</v>
      </c>
      <c r="X39" s="8">
        <f t="shared" si="10"/>
        <v>8</v>
      </c>
      <c r="Y39" s="8">
        <f t="shared" si="11"/>
        <v>0</v>
      </c>
      <c r="Z39" s="8">
        <f t="shared" si="12"/>
        <v>9</v>
      </c>
      <c r="AB39">
        <f t="shared" si="20"/>
        <v>10</v>
      </c>
      <c r="AC39">
        <f t="shared" si="21"/>
        <v>6</v>
      </c>
      <c r="AD39">
        <f t="shared" si="22"/>
        <v>1</v>
      </c>
      <c r="AE39">
        <f t="shared" si="23"/>
        <v>0</v>
      </c>
      <c r="AF39">
        <f t="shared" si="13"/>
        <v>17</v>
      </c>
      <c r="AG39" t="str">
        <f t="shared" si="14"/>
        <v/>
      </c>
      <c r="AK39" t="s">
        <v>112</v>
      </c>
      <c r="AL39" s="43">
        <f t="shared" si="15"/>
        <v>15</v>
      </c>
      <c r="AM39" s="43">
        <f t="shared" si="16"/>
        <v>2</v>
      </c>
      <c r="AN39" s="43">
        <f t="shared" si="17"/>
        <v>0</v>
      </c>
      <c r="AO39" s="43">
        <f t="shared" si="18"/>
        <v>0</v>
      </c>
    </row>
    <row r="40" spans="1:41" x14ac:dyDescent="0.25">
      <c r="A40" s="1" t="s">
        <v>113</v>
      </c>
      <c r="B40" s="1" t="s">
        <v>114</v>
      </c>
      <c r="C40" s="1" t="str">
        <f t="shared" si="19"/>
        <v>Mick Moffatt</v>
      </c>
      <c r="D40" s="7">
        <v>13</v>
      </c>
      <c r="E40" s="7">
        <v>-1</v>
      </c>
      <c r="F40" s="7">
        <v>2</v>
      </c>
      <c r="G40" s="7">
        <v>13</v>
      </c>
      <c r="H40" s="7">
        <v>-1</v>
      </c>
      <c r="I40" s="7">
        <v>24</v>
      </c>
      <c r="J40" s="7">
        <v>17</v>
      </c>
      <c r="K40" s="7">
        <v>13</v>
      </c>
      <c r="L40" s="7">
        <v>12</v>
      </c>
      <c r="M40" s="7">
        <v>0</v>
      </c>
      <c r="N40" s="7">
        <v>-9</v>
      </c>
      <c r="O40" s="7">
        <v>9</v>
      </c>
      <c r="P40" s="7">
        <v>4</v>
      </c>
      <c r="Q40" s="7">
        <v>-10</v>
      </c>
      <c r="R40" s="7">
        <v>20</v>
      </c>
      <c r="S40" s="7">
        <v>1</v>
      </c>
      <c r="T40" s="7">
        <v>-14</v>
      </c>
      <c r="U40" s="7">
        <v>-4</v>
      </c>
      <c r="V40" s="7">
        <f t="shared" si="8"/>
        <v>89</v>
      </c>
      <c r="W40" s="7">
        <f t="shared" si="9"/>
        <v>18</v>
      </c>
      <c r="X40" s="8">
        <f t="shared" si="10"/>
        <v>11</v>
      </c>
      <c r="Y40" s="8">
        <f t="shared" si="11"/>
        <v>1</v>
      </c>
      <c r="Z40" s="8">
        <f t="shared" si="12"/>
        <v>6</v>
      </c>
      <c r="AB40">
        <f t="shared" si="20"/>
        <v>2</v>
      </c>
      <c r="AC40">
        <f t="shared" si="21"/>
        <v>16</v>
      </c>
      <c r="AD40">
        <f t="shared" si="22"/>
        <v>0</v>
      </c>
      <c r="AE40">
        <f t="shared" si="23"/>
        <v>0</v>
      </c>
      <c r="AF40">
        <f t="shared" si="13"/>
        <v>18</v>
      </c>
      <c r="AG40" t="str">
        <f t="shared" si="14"/>
        <v/>
      </c>
      <c r="AK40" t="s">
        <v>115</v>
      </c>
      <c r="AL40" s="43">
        <f t="shared" si="15"/>
        <v>0</v>
      </c>
      <c r="AM40" s="43">
        <f t="shared" si="16"/>
        <v>18</v>
      </c>
      <c r="AN40" s="43">
        <f t="shared" si="17"/>
        <v>0</v>
      </c>
      <c r="AO40" s="43">
        <f t="shared" si="18"/>
        <v>0</v>
      </c>
    </row>
    <row r="41" spans="1:41" x14ac:dyDescent="0.25">
      <c r="A41" s="1" t="s">
        <v>116</v>
      </c>
      <c r="B41" s="1" t="s">
        <v>117</v>
      </c>
      <c r="C41" s="1" t="str">
        <f t="shared" si="19"/>
        <v>Sean Morrison</v>
      </c>
      <c r="D41" s="7">
        <v>-8</v>
      </c>
      <c r="E41" s="7">
        <v>12</v>
      </c>
      <c r="F41" s="7">
        <v>4</v>
      </c>
      <c r="G41" s="7">
        <v>-5</v>
      </c>
      <c r="H41" s="7">
        <v>-3</v>
      </c>
      <c r="I41" s="7">
        <v>-3</v>
      </c>
      <c r="J41" s="7">
        <v>8</v>
      </c>
      <c r="K41" s="7">
        <v>2</v>
      </c>
      <c r="L41" s="7">
        <v>16</v>
      </c>
      <c r="M41" s="7">
        <v>16</v>
      </c>
      <c r="N41" s="7">
        <v>4</v>
      </c>
      <c r="O41" s="7" t="s">
        <v>9</v>
      </c>
      <c r="P41" s="7">
        <v>-1</v>
      </c>
      <c r="Q41" s="7">
        <v>-7</v>
      </c>
      <c r="R41" s="7">
        <v>20</v>
      </c>
      <c r="S41" s="7">
        <v>1</v>
      </c>
      <c r="T41" s="7">
        <v>-14</v>
      </c>
      <c r="U41" s="7" t="s">
        <v>9</v>
      </c>
      <c r="V41" s="7">
        <f t="shared" si="8"/>
        <v>42</v>
      </c>
      <c r="W41" s="7">
        <f t="shared" si="9"/>
        <v>16</v>
      </c>
      <c r="X41" s="8">
        <f t="shared" si="10"/>
        <v>9</v>
      </c>
      <c r="Y41" s="8">
        <f t="shared" si="11"/>
        <v>0</v>
      </c>
      <c r="Z41" s="8">
        <f t="shared" si="12"/>
        <v>7</v>
      </c>
      <c r="AB41">
        <f t="shared" si="20"/>
        <v>12</v>
      </c>
      <c r="AC41">
        <f t="shared" si="21"/>
        <v>1</v>
      </c>
      <c r="AD41">
        <f t="shared" si="22"/>
        <v>3</v>
      </c>
      <c r="AE41">
        <f t="shared" si="23"/>
        <v>0</v>
      </c>
      <c r="AF41">
        <f t="shared" si="13"/>
        <v>16</v>
      </c>
      <c r="AG41" t="str">
        <f t="shared" si="14"/>
        <v/>
      </c>
      <c r="AK41" t="s">
        <v>118</v>
      </c>
      <c r="AL41" s="43">
        <f t="shared" si="15"/>
        <v>0</v>
      </c>
      <c r="AM41" s="43">
        <f t="shared" si="16"/>
        <v>12</v>
      </c>
      <c r="AN41" s="43">
        <f t="shared" si="17"/>
        <v>4</v>
      </c>
      <c r="AO41" s="43">
        <f t="shared" si="18"/>
        <v>0</v>
      </c>
    </row>
    <row r="42" spans="1:41" x14ac:dyDescent="0.25">
      <c r="A42" s="1" t="s">
        <v>122</v>
      </c>
      <c r="B42" s="1" t="s">
        <v>123</v>
      </c>
      <c r="C42" s="1" t="str">
        <f t="shared" si="19"/>
        <v>Peter Rose</v>
      </c>
      <c r="D42" s="7">
        <v>-8</v>
      </c>
      <c r="E42" s="7">
        <v>3</v>
      </c>
      <c r="F42" s="7">
        <v>-11</v>
      </c>
      <c r="G42" s="7">
        <v>13</v>
      </c>
      <c r="H42" s="7">
        <v>-20</v>
      </c>
      <c r="I42" s="7">
        <v>-3</v>
      </c>
      <c r="J42" s="7" t="s">
        <v>9</v>
      </c>
      <c r="K42" s="7" t="s">
        <v>9</v>
      </c>
      <c r="L42" s="7">
        <v>7</v>
      </c>
      <c r="M42" s="7">
        <v>-11</v>
      </c>
      <c r="N42" s="7">
        <v>-14</v>
      </c>
      <c r="O42" s="7">
        <v>9</v>
      </c>
      <c r="P42" s="7">
        <v>1</v>
      </c>
      <c r="Q42" s="7">
        <v>-2</v>
      </c>
      <c r="R42" s="7">
        <v>1</v>
      </c>
      <c r="S42" s="7">
        <v>19</v>
      </c>
      <c r="T42" s="7">
        <v>-6</v>
      </c>
      <c r="U42" s="7">
        <v>8</v>
      </c>
      <c r="V42" s="7">
        <f t="shared" si="8"/>
        <v>-14</v>
      </c>
      <c r="W42" s="7">
        <f t="shared" si="9"/>
        <v>16</v>
      </c>
      <c r="X42" s="8">
        <f t="shared" si="10"/>
        <v>8</v>
      </c>
      <c r="Y42" s="8">
        <f t="shared" si="11"/>
        <v>0</v>
      </c>
      <c r="Z42" s="8">
        <f t="shared" si="12"/>
        <v>8</v>
      </c>
      <c r="AB42">
        <f t="shared" si="20"/>
        <v>14</v>
      </c>
      <c r="AC42">
        <f t="shared" si="21"/>
        <v>2</v>
      </c>
      <c r="AD42">
        <f t="shared" si="22"/>
        <v>0</v>
      </c>
      <c r="AE42">
        <f t="shared" si="23"/>
        <v>0</v>
      </c>
      <c r="AF42">
        <f t="shared" si="13"/>
        <v>16</v>
      </c>
      <c r="AG42" t="str">
        <f t="shared" si="14"/>
        <v/>
      </c>
      <c r="AK42" t="s">
        <v>124</v>
      </c>
      <c r="AL42" s="43">
        <f t="shared" si="15"/>
        <v>0</v>
      </c>
      <c r="AM42" s="43">
        <f t="shared" si="16"/>
        <v>1</v>
      </c>
      <c r="AN42" s="43">
        <f t="shared" si="17"/>
        <v>15</v>
      </c>
      <c r="AO42" s="43">
        <f t="shared" si="18"/>
        <v>0</v>
      </c>
    </row>
    <row r="43" spans="1:41" x14ac:dyDescent="0.25">
      <c r="A43" s="1" t="s">
        <v>74</v>
      </c>
      <c r="B43" s="1" t="s">
        <v>125</v>
      </c>
      <c r="C43" s="1" t="str">
        <f t="shared" si="19"/>
        <v>Ken Smith</v>
      </c>
      <c r="D43" s="7">
        <v>-5</v>
      </c>
      <c r="E43" s="7">
        <v>-5</v>
      </c>
      <c r="F43" s="7">
        <v>29</v>
      </c>
      <c r="G43" s="7" t="s">
        <v>9</v>
      </c>
      <c r="H43" s="7">
        <v>-1</v>
      </c>
      <c r="I43" s="7">
        <v>-3</v>
      </c>
      <c r="J43" s="7">
        <v>0</v>
      </c>
      <c r="K43" s="7">
        <v>11</v>
      </c>
      <c r="L43" s="7">
        <v>26</v>
      </c>
      <c r="M43" s="7">
        <v>12</v>
      </c>
      <c r="N43" s="7">
        <v>15</v>
      </c>
      <c r="O43" s="7">
        <v>-1</v>
      </c>
      <c r="P43" s="7">
        <v>-3</v>
      </c>
      <c r="Q43" s="7">
        <v>-20</v>
      </c>
      <c r="R43" s="7">
        <v>-2</v>
      </c>
      <c r="S43" s="7">
        <v>0</v>
      </c>
      <c r="T43" s="7">
        <v>-10</v>
      </c>
      <c r="U43" s="7">
        <v>11</v>
      </c>
      <c r="V43" s="7">
        <f t="shared" si="8"/>
        <v>54</v>
      </c>
      <c r="W43" s="7">
        <f t="shared" si="9"/>
        <v>17</v>
      </c>
      <c r="X43" s="8">
        <f t="shared" si="10"/>
        <v>6</v>
      </c>
      <c r="Y43" s="8">
        <f t="shared" si="11"/>
        <v>2</v>
      </c>
      <c r="Z43" s="8">
        <f t="shared" si="12"/>
        <v>9</v>
      </c>
      <c r="AB43">
        <f t="shared" si="20"/>
        <v>1</v>
      </c>
      <c r="AC43">
        <f t="shared" si="21"/>
        <v>7</v>
      </c>
      <c r="AD43">
        <f t="shared" si="22"/>
        <v>2</v>
      </c>
      <c r="AE43">
        <f t="shared" si="23"/>
        <v>7</v>
      </c>
      <c r="AF43">
        <f t="shared" si="13"/>
        <v>17</v>
      </c>
      <c r="AG43" t="str">
        <f t="shared" si="14"/>
        <v/>
      </c>
      <c r="AK43" t="s">
        <v>126</v>
      </c>
      <c r="AL43" s="43">
        <f t="shared" si="15"/>
        <v>10</v>
      </c>
      <c r="AM43" s="43">
        <f t="shared" si="16"/>
        <v>7</v>
      </c>
      <c r="AN43" s="43">
        <f t="shared" si="17"/>
        <v>0</v>
      </c>
      <c r="AO43" s="43">
        <f t="shared" si="18"/>
        <v>0</v>
      </c>
    </row>
    <row r="44" spans="1:41" x14ac:dyDescent="0.25">
      <c r="A44" s="1" t="s">
        <v>98</v>
      </c>
      <c r="B44" s="1" t="s">
        <v>127</v>
      </c>
      <c r="C44" s="1" t="str">
        <f t="shared" si="19"/>
        <v>Phil Smyth</v>
      </c>
      <c r="D44" s="7">
        <v>8</v>
      </c>
      <c r="E44" s="7">
        <v>12</v>
      </c>
      <c r="F44" s="7">
        <v>4</v>
      </c>
      <c r="G44" s="7">
        <v>13</v>
      </c>
      <c r="H44" s="7">
        <v>11</v>
      </c>
      <c r="I44" s="7">
        <v>-20</v>
      </c>
      <c r="J44" s="7">
        <v>23</v>
      </c>
      <c r="K44" s="7">
        <v>-5</v>
      </c>
      <c r="L44" s="7">
        <v>20</v>
      </c>
      <c r="M44" s="7">
        <v>4</v>
      </c>
      <c r="N44" s="7">
        <v>2</v>
      </c>
      <c r="O44" s="7">
        <v>-3</v>
      </c>
      <c r="P44" s="7">
        <v>14</v>
      </c>
      <c r="Q44" s="7">
        <v>28</v>
      </c>
      <c r="R44" s="7" t="s">
        <v>9</v>
      </c>
      <c r="S44" s="7">
        <v>9</v>
      </c>
      <c r="T44" s="7">
        <v>2</v>
      </c>
      <c r="U44" s="7">
        <v>19</v>
      </c>
      <c r="V44" s="7">
        <f t="shared" si="8"/>
        <v>141</v>
      </c>
      <c r="W44" s="7">
        <f t="shared" si="9"/>
        <v>17</v>
      </c>
      <c r="X44" s="8">
        <f t="shared" si="10"/>
        <v>14</v>
      </c>
      <c r="Y44" s="8">
        <f t="shared" si="11"/>
        <v>0</v>
      </c>
      <c r="Z44" s="8">
        <f t="shared" si="12"/>
        <v>3</v>
      </c>
      <c r="AB44">
        <f t="shared" si="20"/>
        <v>1</v>
      </c>
      <c r="AC44">
        <f t="shared" si="21"/>
        <v>4</v>
      </c>
      <c r="AD44">
        <f t="shared" si="22"/>
        <v>12</v>
      </c>
      <c r="AE44">
        <f t="shared" si="23"/>
        <v>0</v>
      </c>
      <c r="AF44">
        <f t="shared" si="13"/>
        <v>17</v>
      </c>
      <c r="AG44" t="str">
        <f t="shared" si="14"/>
        <v/>
      </c>
      <c r="AK44" t="s">
        <v>128</v>
      </c>
      <c r="AL44" s="43">
        <f t="shared" si="15"/>
        <v>0</v>
      </c>
      <c r="AM44" s="43">
        <f t="shared" si="16"/>
        <v>1</v>
      </c>
      <c r="AN44" s="43">
        <f t="shared" si="17"/>
        <v>16</v>
      </c>
      <c r="AO44" s="43">
        <f t="shared" si="18"/>
        <v>0</v>
      </c>
    </row>
    <row r="45" spans="1:41" x14ac:dyDescent="0.25">
      <c r="A45" s="1" t="s">
        <v>129</v>
      </c>
      <c r="B45" s="1" t="s">
        <v>130</v>
      </c>
      <c r="C45" s="1" t="str">
        <f t="shared" si="19"/>
        <v>Jeff Snedden</v>
      </c>
      <c r="D45" s="7" t="s">
        <v>9</v>
      </c>
      <c r="E45" s="7" t="s">
        <v>9</v>
      </c>
      <c r="F45" s="7" t="s">
        <v>9</v>
      </c>
      <c r="G45" s="7" t="s">
        <v>9</v>
      </c>
      <c r="H45" s="7" t="s">
        <v>9</v>
      </c>
      <c r="I45" s="7" t="s">
        <v>9</v>
      </c>
      <c r="J45" s="7">
        <v>25</v>
      </c>
      <c r="K45" s="7">
        <v>8</v>
      </c>
      <c r="L45" s="7" t="s">
        <v>9</v>
      </c>
      <c r="M45" s="7">
        <v>18</v>
      </c>
      <c r="N45" s="7" t="s">
        <v>9</v>
      </c>
      <c r="O45" s="7" t="s">
        <v>9</v>
      </c>
      <c r="P45" s="7">
        <v>1</v>
      </c>
      <c r="Q45" s="7">
        <v>-2</v>
      </c>
      <c r="R45" s="7">
        <v>1</v>
      </c>
      <c r="S45" s="7">
        <v>19</v>
      </c>
      <c r="T45" s="7" t="s">
        <v>9</v>
      </c>
      <c r="U45" s="7" t="s">
        <v>9</v>
      </c>
      <c r="V45" s="7">
        <f t="shared" si="8"/>
        <v>70</v>
      </c>
      <c r="W45" s="7">
        <f t="shared" si="9"/>
        <v>7</v>
      </c>
      <c r="X45" s="8">
        <f t="shared" si="10"/>
        <v>6</v>
      </c>
      <c r="Y45" s="8">
        <f t="shared" si="11"/>
        <v>0</v>
      </c>
      <c r="Z45" s="8">
        <f t="shared" si="12"/>
        <v>1</v>
      </c>
      <c r="AB45">
        <f t="shared" si="20"/>
        <v>0</v>
      </c>
      <c r="AC45">
        <f t="shared" si="21"/>
        <v>2</v>
      </c>
      <c r="AD45">
        <f t="shared" si="22"/>
        <v>5</v>
      </c>
      <c r="AE45">
        <f t="shared" si="23"/>
        <v>0</v>
      </c>
      <c r="AF45">
        <f t="shared" si="13"/>
        <v>7</v>
      </c>
      <c r="AG45" t="str">
        <f t="shared" si="14"/>
        <v/>
      </c>
      <c r="AK45" t="s">
        <v>131</v>
      </c>
      <c r="AL45" s="43">
        <f t="shared" si="15"/>
        <v>0</v>
      </c>
      <c r="AM45" s="43">
        <f t="shared" si="16"/>
        <v>0</v>
      </c>
      <c r="AN45" s="43">
        <f t="shared" si="17"/>
        <v>7</v>
      </c>
      <c r="AO45" s="43">
        <f t="shared" si="18"/>
        <v>0</v>
      </c>
    </row>
    <row r="46" spans="1:41" x14ac:dyDescent="0.25">
      <c r="A46" s="1" t="s">
        <v>24</v>
      </c>
      <c r="B46" s="1" t="s">
        <v>132</v>
      </c>
      <c r="C46" s="1" t="str">
        <f t="shared" si="19"/>
        <v>Dave Taylor</v>
      </c>
      <c r="D46" s="7">
        <v>-8</v>
      </c>
      <c r="E46" s="7">
        <v>3</v>
      </c>
      <c r="F46" s="7">
        <v>-11</v>
      </c>
      <c r="G46" s="7">
        <v>13</v>
      </c>
      <c r="H46" s="7">
        <v>-8</v>
      </c>
      <c r="I46" s="7">
        <v>-3</v>
      </c>
      <c r="J46" s="7" t="s">
        <v>9</v>
      </c>
      <c r="K46" s="7">
        <v>-12</v>
      </c>
      <c r="L46" s="7">
        <v>16</v>
      </c>
      <c r="M46" s="7">
        <v>18</v>
      </c>
      <c r="N46" s="7">
        <v>3</v>
      </c>
      <c r="O46" s="7">
        <v>11</v>
      </c>
      <c r="P46" s="7">
        <v>1</v>
      </c>
      <c r="Q46" s="7">
        <v>-2</v>
      </c>
      <c r="R46" s="7" t="s">
        <v>9</v>
      </c>
      <c r="S46" s="7">
        <v>20</v>
      </c>
      <c r="T46" s="7">
        <v>0</v>
      </c>
      <c r="U46" s="7" t="s">
        <v>9</v>
      </c>
      <c r="V46" s="7">
        <f t="shared" si="8"/>
        <v>41</v>
      </c>
      <c r="W46" s="7">
        <f t="shared" si="9"/>
        <v>15</v>
      </c>
      <c r="X46" s="8">
        <f t="shared" si="10"/>
        <v>8</v>
      </c>
      <c r="Y46" s="8">
        <f t="shared" si="11"/>
        <v>1</v>
      </c>
      <c r="Z46" s="8">
        <f t="shared" si="12"/>
        <v>6</v>
      </c>
      <c r="AB46">
        <f t="shared" si="20"/>
        <v>0</v>
      </c>
      <c r="AC46">
        <f t="shared" si="21"/>
        <v>0</v>
      </c>
      <c r="AD46">
        <f t="shared" si="22"/>
        <v>1</v>
      </c>
      <c r="AE46">
        <f t="shared" si="23"/>
        <v>14</v>
      </c>
      <c r="AF46">
        <f t="shared" si="13"/>
        <v>15</v>
      </c>
      <c r="AG46" t="str">
        <f t="shared" si="14"/>
        <v/>
      </c>
      <c r="AK46" t="s">
        <v>239</v>
      </c>
      <c r="AL46" s="43">
        <f t="shared" si="15"/>
        <v>0</v>
      </c>
      <c r="AM46" s="43">
        <f t="shared" si="16"/>
        <v>0</v>
      </c>
      <c r="AN46" s="43">
        <f t="shared" si="17"/>
        <v>15</v>
      </c>
      <c r="AO46" s="43">
        <f t="shared" si="18"/>
        <v>0</v>
      </c>
    </row>
    <row r="47" spans="1:41" x14ac:dyDescent="0.25">
      <c r="A47" s="1" t="s">
        <v>133</v>
      </c>
      <c r="B47" s="1" t="s">
        <v>132</v>
      </c>
      <c r="C47" s="1" t="str">
        <f t="shared" si="19"/>
        <v>Dennis Taylor</v>
      </c>
      <c r="D47" s="7">
        <v>-6</v>
      </c>
      <c r="E47" s="7">
        <v>8</v>
      </c>
      <c r="F47" s="7">
        <v>-5</v>
      </c>
      <c r="G47" s="7">
        <v>-12</v>
      </c>
      <c r="H47" s="7">
        <v>-6</v>
      </c>
      <c r="I47" s="7">
        <v>-9</v>
      </c>
      <c r="J47" s="7">
        <v>25</v>
      </c>
      <c r="K47" s="7">
        <v>8</v>
      </c>
      <c r="L47" s="7">
        <v>3</v>
      </c>
      <c r="M47" s="7">
        <v>-11</v>
      </c>
      <c r="N47" s="7">
        <v>1</v>
      </c>
      <c r="O47" s="7">
        <v>19</v>
      </c>
      <c r="P47" s="7">
        <v>-7</v>
      </c>
      <c r="Q47" s="7">
        <v>28</v>
      </c>
      <c r="R47" s="7" t="s">
        <v>9</v>
      </c>
      <c r="S47" s="7">
        <v>20</v>
      </c>
      <c r="T47" s="7">
        <v>0</v>
      </c>
      <c r="U47" s="7">
        <v>-12</v>
      </c>
      <c r="V47" s="7">
        <f t="shared" si="8"/>
        <v>44</v>
      </c>
      <c r="W47" s="7">
        <f t="shared" si="9"/>
        <v>17</v>
      </c>
      <c r="X47" s="8">
        <f t="shared" si="10"/>
        <v>8</v>
      </c>
      <c r="Y47" s="8">
        <f t="shared" si="11"/>
        <v>1</v>
      </c>
      <c r="Z47" s="8">
        <f t="shared" si="12"/>
        <v>8</v>
      </c>
      <c r="AB47">
        <f t="shared" si="20"/>
        <v>15</v>
      </c>
      <c r="AC47">
        <f t="shared" si="21"/>
        <v>2</v>
      </c>
      <c r="AD47">
        <f t="shared" si="22"/>
        <v>0</v>
      </c>
      <c r="AE47">
        <f t="shared" si="23"/>
        <v>0</v>
      </c>
      <c r="AF47">
        <f t="shared" si="13"/>
        <v>17</v>
      </c>
      <c r="AG47" t="str">
        <f t="shared" si="14"/>
        <v/>
      </c>
      <c r="AK47" t="s">
        <v>134</v>
      </c>
      <c r="AL47" s="43">
        <f t="shared" si="15"/>
        <v>0</v>
      </c>
      <c r="AM47" s="43">
        <f t="shared" si="16"/>
        <v>0</v>
      </c>
      <c r="AN47" s="43">
        <f t="shared" si="17"/>
        <v>17</v>
      </c>
      <c r="AO47" s="43">
        <f t="shared" si="18"/>
        <v>0</v>
      </c>
    </row>
    <row r="48" spans="1:41" x14ac:dyDescent="0.25">
      <c r="A48" s="1" t="s">
        <v>24</v>
      </c>
      <c r="B48" s="1" t="s">
        <v>135</v>
      </c>
      <c r="C48" s="1" t="str">
        <f t="shared" si="19"/>
        <v>Dave Thulborn</v>
      </c>
      <c r="D48" s="7">
        <v>10</v>
      </c>
      <c r="E48" s="7">
        <v>2</v>
      </c>
      <c r="F48" s="7">
        <v>1</v>
      </c>
      <c r="G48" s="7">
        <v>22</v>
      </c>
      <c r="H48" s="7">
        <v>23</v>
      </c>
      <c r="I48" s="7">
        <v>12</v>
      </c>
      <c r="J48" s="7">
        <v>3</v>
      </c>
      <c r="K48" s="7">
        <v>18</v>
      </c>
      <c r="L48" s="7">
        <v>6</v>
      </c>
      <c r="M48" s="7">
        <v>0</v>
      </c>
      <c r="N48" s="7">
        <v>6</v>
      </c>
      <c r="O48" s="7">
        <v>13</v>
      </c>
      <c r="P48" s="7">
        <v>15</v>
      </c>
      <c r="Q48" s="7">
        <v>3</v>
      </c>
      <c r="R48" s="7">
        <v>11</v>
      </c>
      <c r="S48" s="7">
        <v>3</v>
      </c>
      <c r="T48" s="7">
        <v>-7</v>
      </c>
      <c r="U48" s="7">
        <v>2</v>
      </c>
      <c r="V48" s="7">
        <f t="shared" si="8"/>
        <v>143</v>
      </c>
      <c r="W48" s="7">
        <f t="shared" si="9"/>
        <v>18</v>
      </c>
      <c r="X48" s="8">
        <f t="shared" si="10"/>
        <v>16</v>
      </c>
      <c r="Y48" s="8">
        <f t="shared" si="11"/>
        <v>1</v>
      </c>
      <c r="Z48" s="8">
        <f t="shared" si="12"/>
        <v>1</v>
      </c>
      <c r="AB48">
        <f t="shared" si="20"/>
        <v>0</v>
      </c>
      <c r="AC48">
        <f t="shared" si="21"/>
        <v>18</v>
      </c>
      <c r="AD48">
        <f t="shared" si="22"/>
        <v>0</v>
      </c>
      <c r="AE48">
        <f t="shared" si="23"/>
        <v>0</v>
      </c>
      <c r="AF48">
        <f t="shared" si="13"/>
        <v>18</v>
      </c>
      <c r="AG48" t="str">
        <f t="shared" si="14"/>
        <v/>
      </c>
      <c r="AK48" t="s">
        <v>136</v>
      </c>
      <c r="AL48" s="43">
        <f t="shared" si="15"/>
        <v>18</v>
      </c>
      <c r="AM48" s="43">
        <f t="shared" si="16"/>
        <v>0</v>
      </c>
      <c r="AN48" s="43">
        <f t="shared" si="17"/>
        <v>0</v>
      </c>
      <c r="AO48" s="43">
        <f t="shared" si="18"/>
        <v>0</v>
      </c>
    </row>
    <row r="49" spans="1:41" x14ac:dyDescent="0.25">
      <c r="A49" s="1" t="s">
        <v>35</v>
      </c>
      <c r="B49" s="1" t="s">
        <v>135</v>
      </c>
      <c r="C49" s="1" t="str">
        <f t="shared" si="19"/>
        <v>Scott Thulborn</v>
      </c>
      <c r="D49" s="7">
        <v>10</v>
      </c>
      <c r="E49" s="7">
        <v>2</v>
      </c>
      <c r="F49" s="7">
        <v>1</v>
      </c>
      <c r="G49" s="7">
        <v>22</v>
      </c>
      <c r="H49" s="7">
        <v>23</v>
      </c>
      <c r="I49" s="7">
        <v>12</v>
      </c>
      <c r="J49" s="7">
        <v>3</v>
      </c>
      <c r="K49" s="7">
        <v>18</v>
      </c>
      <c r="L49" s="7">
        <v>6</v>
      </c>
      <c r="M49" s="7">
        <v>0</v>
      </c>
      <c r="N49" s="7">
        <v>6</v>
      </c>
      <c r="O49" s="7">
        <v>13</v>
      </c>
      <c r="P49" s="7">
        <v>15</v>
      </c>
      <c r="Q49" s="7">
        <v>3</v>
      </c>
      <c r="R49" s="7">
        <v>11</v>
      </c>
      <c r="S49" s="7">
        <v>3</v>
      </c>
      <c r="T49" s="7">
        <v>-7</v>
      </c>
      <c r="U49" s="7">
        <v>2</v>
      </c>
      <c r="V49" s="7">
        <f t="shared" si="8"/>
        <v>143</v>
      </c>
      <c r="W49" s="7">
        <f t="shared" si="9"/>
        <v>18</v>
      </c>
      <c r="X49" s="8">
        <f t="shared" si="10"/>
        <v>16</v>
      </c>
      <c r="Y49" s="8">
        <f t="shared" si="11"/>
        <v>1</v>
      </c>
      <c r="Z49" s="8">
        <f t="shared" si="12"/>
        <v>1</v>
      </c>
      <c r="AB49">
        <f t="shared" si="20"/>
        <v>0</v>
      </c>
      <c r="AC49">
        <f t="shared" si="21"/>
        <v>0</v>
      </c>
      <c r="AD49">
        <f t="shared" si="22"/>
        <v>0</v>
      </c>
      <c r="AE49">
        <f t="shared" si="23"/>
        <v>18</v>
      </c>
      <c r="AF49">
        <f t="shared" si="13"/>
        <v>18</v>
      </c>
      <c r="AG49" t="str">
        <f t="shared" si="14"/>
        <v/>
      </c>
      <c r="AK49" t="s">
        <v>137</v>
      </c>
      <c r="AL49" s="43">
        <f t="shared" si="15"/>
        <v>18</v>
      </c>
      <c r="AM49" s="43">
        <f t="shared" si="16"/>
        <v>0</v>
      </c>
      <c r="AN49" s="43">
        <f t="shared" si="17"/>
        <v>0</v>
      </c>
      <c r="AO49" s="43">
        <f t="shared" si="18"/>
        <v>0</v>
      </c>
    </row>
    <row r="50" spans="1:41" x14ac:dyDescent="0.25">
      <c r="A50" s="1" t="s">
        <v>129</v>
      </c>
      <c r="B50" s="1" t="s">
        <v>138</v>
      </c>
      <c r="C50" s="1" t="str">
        <f t="shared" si="19"/>
        <v>Jeff Tims</v>
      </c>
      <c r="D50" s="7">
        <v>8</v>
      </c>
      <c r="E50" s="7" t="s">
        <v>9</v>
      </c>
      <c r="F50" s="7" t="s">
        <v>9</v>
      </c>
      <c r="G50" s="7">
        <v>3</v>
      </c>
      <c r="H50" s="7" t="s">
        <v>9</v>
      </c>
      <c r="I50" s="7" t="s">
        <v>9</v>
      </c>
      <c r="J50" s="7" t="s">
        <v>9</v>
      </c>
      <c r="K50" s="7" t="s">
        <v>9</v>
      </c>
      <c r="L50" s="7" t="s">
        <v>9</v>
      </c>
      <c r="M50" s="7" t="s">
        <v>9</v>
      </c>
      <c r="N50" s="7" t="s">
        <v>9</v>
      </c>
      <c r="O50" s="7" t="s">
        <v>9</v>
      </c>
      <c r="P50" s="7" t="s">
        <v>9</v>
      </c>
      <c r="Q50" s="7" t="s">
        <v>9</v>
      </c>
      <c r="R50" s="7">
        <v>7</v>
      </c>
      <c r="S50" s="7" t="s">
        <v>9</v>
      </c>
      <c r="T50" s="7">
        <v>5</v>
      </c>
      <c r="U50" s="7">
        <v>19</v>
      </c>
      <c r="V50" s="7">
        <f t="shared" si="8"/>
        <v>42</v>
      </c>
      <c r="W50" s="7">
        <f t="shared" si="9"/>
        <v>5</v>
      </c>
      <c r="X50" s="8">
        <f t="shared" si="10"/>
        <v>5</v>
      </c>
      <c r="Y50" s="8">
        <f t="shared" si="11"/>
        <v>0</v>
      </c>
      <c r="Z50" s="8">
        <f t="shared" si="12"/>
        <v>0</v>
      </c>
      <c r="AB50">
        <f t="shared" si="20"/>
        <v>5</v>
      </c>
      <c r="AC50">
        <f t="shared" si="21"/>
        <v>0</v>
      </c>
      <c r="AD50">
        <f t="shared" si="22"/>
        <v>0</v>
      </c>
      <c r="AE50">
        <f t="shared" si="23"/>
        <v>0</v>
      </c>
      <c r="AF50">
        <f t="shared" si="13"/>
        <v>5</v>
      </c>
      <c r="AG50" t="str">
        <f t="shared" si="14"/>
        <v/>
      </c>
      <c r="AK50" t="s">
        <v>139</v>
      </c>
      <c r="AL50" s="43">
        <f t="shared" si="15"/>
        <v>0</v>
      </c>
      <c r="AM50" s="43">
        <f t="shared" si="16"/>
        <v>0</v>
      </c>
      <c r="AN50" s="43">
        <f t="shared" si="17"/>
        <v>5</v>
      </c>
      <c r="AO50" s="43">
        <f t="shared" si="18"/>
        <v>0</v>
      </c>
    </row>
    <row r="51" spans="1:41" x14ac:dyDescent="0.25">
      <c r="A51" s="1" t="s">
        <v>140</v>
      </c>
      <c r="B51" s="1" t="s">
        <v>141</v>
      </c>
      <c r="C51" s="1" t="str">
        <f t="shared" si="19"/>
        <v>Vince Violi</v>
      </c>
      <c r="D51" s="7">
        <v>0</v>
      </c>
      <c r="E51" s="7">
        <v>5</v>
      </c>
      <c r="F51" s="7">
        <v>-1</v>
      </c>
      <c r="G51" s="7">
        <v>-5</v>
      </c>
      <c r="H51" s="7">
        <v>-3</v>
      </c>
      <c r="I51" s="7">
        <v>17</v>
      </c>
      <c r="J51" s="7">
        <v>-5</v>
      </c>
      <c r="K51" s="7">
        <v>-9</v>
      </c>
      <c r="L51" s="7">
        <v>-7</v>
      </c>
      <c r="M51" s="7">
        <v>16</v>
      </c>
      <c r="N51" s="7">
        <v>-2</v>
      </c>
      <c r="O51" s="7">
        <v>9</v>
      </c>
      <c r="P51" s="7">
        <v>5</v>
      </c>
      <c r="Q51" s="7">
        <v>11</v>
      </c>
      <c r="R51" s="7">
        <v>31</v>
      </c>
      <c r="S51" s="7">
        <v>21</v>
      </c>
      <c r="T51" s="7">
        <v>2</v>
      </c>
      <c r="U51" s="7">
        <v>5</v>
      </c>
      <c r="V51" s="7">
        <f t="shared" si="8"/>
        <v>90</v>
      </c>
      <c r="W51" s="7">
        <f t="shared" si="9"/>
        <v>18</v>
      </c>
      <c r="X51" s="8">
        <f t="shared" si="10"/>
        <v>10</v>
      </c>
      <c r="Y51" s="8">
        <f t="shared" si="11"/>
        <v>1</v>
      </c>
      <c r="Z51" s="8">
        <f t="shared" si="12"/>
        <v>7</v>
      </c>
      <c r="AB51">
        <f t="shared" si="20"/>
        <v>0</v>
      </c>
      <c r="AC51">
        <f t="shared" si="21"/>
        <v>9</v>
      </c>
      <c r="AD51">
        <f t="shared" si="22"/>
        <v>9</v>
      </c>
      <c r="AE51">
        <f t="shared" si="23"/>
        <v>0</v>
      </c>
      <c r="AF51">
        <f t="shared" si="13"/>
        <v>18</v>
      </c>
      <c r="AG51" t="str">
        <f t="shared" si="14"/>
        <v/>
      </c>
      <c r="AK51" t="s">
        <v>142</v>
      </c>
      <c r="AL51" s="43">
        <f t="shared" si="15"/>
        <v>0</v>
      </c>
      <c r="AM51" s="43">
        <f t="shared" si="16"/>
        <v>18</v>
      </c>
      <c r="AN51" s="43">
        <f t="shared" si="17"/>
        <v>0</v>
      </c>
      <c r="AO51" s="43">
        <f t="shared" si="18"/>
        <v>0</v>
      </c>
    </row>
    <row r="52" spans="1:41" x14ac:dyDescent="0.25">
      <c r="A52" s="1" t="s">
        <v>53</v>
      </c>
      <c r="B52" s="1" t="s">
        <v>144</v>
      </c>
      <c r="C52" s="1" t="str">
        <f t="shared" si="19"/>
        <v>Steve Walkley</v>
      </c>
      <c r="D52" s="7">
        <v>-1</v>
      </c>
      <c r="E52" s="7">
        <v>6</v>
      </c>
      <c r="F52" s="7">
        <v>29</v>
      </c>
      <c r="G52" s="7">
        <v>-2</v>
      </c>
      <c r="H52" s="7">
        <v>2</v>
      </c>
      <c r="I52" s="7">
        <v>-1</v>
      </c>
      <c r="J52" s="7">
        <v>9</v>
      </c>
      <c r="K52" s="7">
        <v>-7</v>
      </c>
      <c r="L52" s="7">
        <v>9</v>
      </c>
      <c r="M52" s="7">
        <v>6</v>
      </c>
      <c r="N52" s="7">
        <v>5</v>
      </c>
      <c r="O52" s="7">
        <v>-7</v>
      </c>
      <c r="P52" s="7">
        <v>3</v>
      </c>
      <c r="Q52" s="7">
        <v>-4</v>
      </c>
      <c r="R52" s="7">
        <v>13</v>
      </c>
      <c r="S52" s="7">
        <v>15</v>
      </c>
      <c r="T52" s="7">
        <v>-11</v>
      </c>
      <c r="U52" s="7">
        <v>-1</v>
      </c>
      <c r="V52" s="7">
        <f t="shared" si="8"/>
        <v>63</v>
      </c>
      <c r="W52" s="7">
        <f t="shared" si="9"/>
        <v>18</v>
      </c>
      <c r="X52" s="8">
        <f t="shared" si="10"/>
        <v>10</v>
      </c>
      <c r="Y52" s="8">
        <f t="shared" si="11"/>
        <v>0</v>
      </c>
      <c r="Z52" s="8">
        <f t="shared" si="12"/>
        <v>8</v>
      </c>
      <c r="AB52">
        <f t="shared" si="20"/>
        <v>0</v>
      </c>
      <c r="AC52">
        <f t="shared" si="21"/>
        <v>0</v>
      </c>
      <c r="AD52">
        <f t="shared" si="22"/>
        <v>17</v>
      </c>
      <c r="AE52">
        <f t="shared" si="23"/>
        <v>1</v>
      </c>
      <c r="AF52">
        <f t="shared" si="13"/>
        <v>18</v>
      </c>
      <c r="AG52" t="str">
        <f t="shared" si="14"/>
        <v/>
      </c>
      <c r="AK52" t="s">
        <v>145</v>
      </c>
      <c r="AL52" s="43">
        <f t="shared" si="15"/>
        <v>18</v>
      </c>
      <c r="AM52" s="43">
        <f t="shared" si="16"/>
        <v>0</v>
      </c>
      <c r="AN52" s="43">
        <f t="shared" si="17"/>
        <v>0</v>
      </c>
      <c r="AO52" s="43">
        <f t="shared" si="18"/>
        <v>0</v>
      </c>
    </row>
    <row r="53" spans="1:41" x14ac:dyDescent="0.25">
      <c r="A53" s="1" t="s">
        <v>146</v>
      </c>
      <c r="B53" s="1" t="s">
        <v>147</v>
      </c>
      <c r="C53" s="1" t="str">
        <f t="shared" si="19"/>
        <v>Bruce Wallace</v>
      </c>
      <c r="D53" s="7">
        <v>-4</v>
      </c>
      <c r="E53" s="7">
        <v>-15</v>
      </c>
      <c r="F53" s="7">
        <v>2</v>
      </c>
      <c r="G53" s="7">
        <v>9</v>
      </c>
      <c r="H53" s="7">
        <v>-13</v>
      </c>
      <c r="I53" s="7">
        <v>-1</v>
      </c>
      <c r="J53" s="7">
        <v>0</v>
      </c>
      <c r="K53" s="7">
        <v>11</v>
      </c>
      <c r="L53" s="7">
        <v>0</v>
      </c>
      <c r="M53" s="7">
        <v>15</v>
      </c>
      <c r="N53" s="7">
        <v>-17</v>
      </c>
      <c r="O53" s="7">
        <v>-4</v>
      </c>
      <c r="P53" s="7">
        <v>-9</v>
      </c>
      <c r="Q53" s="7">
        <v>-5</v>
      </c>
      <c r="R53" s="7">
        <v>1</v>
      </c>
      <c r="S53" s="7">
        <v>-12</v>
      </c>
      <c r="T53" s="7">
        <v>-13</v>
      </c>
      <c r="U53" s="7">
        <v>11</v>
      </c>
      <c r="V53" s="7">
        <f t="shared" si="8"/>
        <v>-44</v>
      </c>
      <c r="W53" s="7">
        <f t="shared" si="9"/>
        <v>18</v>
      </c>
      <c r="X53" s="8">
        <f t="shared" si="10"/>
        <v>6</v>
      </c>
      <c r="Y53" s="8">
        <f t="shared" si="11"/>
        <v>2</v>
      </c>
      <c r="Z53" s="8">
        <f t="shared" si="12"/>
        <v>10</v>
      </c>
      <c r="AB53">
        <f t="shared" si="20"/>
        <v>2</v>
      </c>
      <c r="AC53">
        <f t="shared" si="21"/>
        <v>0</v>
      </c>
      <c r="AD53">
        <f t="shared" si="22"/>
        <v>16</v>
      </c>
      <c r="AE53">
        <f t="shared" si="23"/>
        <v>0</v>
      </c>
      <c r="AF53">
        <f t="shared" si="13"/>
        <v>18</v>
      </c>
      <c r="AG53" t="str">
        <f t="shared" si="14"/>
        <v/>
      </c>
      <c r="AK53" t="s">
        <v>148</v>
      </c>
      <c r="AL53" s="43">
        <f t="shared" si="15"/>
        <v>18</v>
      </c>
      <c r="AM53" s="43">
        <f t="shared" si="16"/>
        <v>0</v>
      </c>
      <c r="AN53" s="43">
        <f t="shared" si="17"/>
        <v>0</v>
      </c>
      <c r="AO53" s="43">
        <f t="shared" si="18"/>
        <v>0</v>
      </c>
    </row>
    <row r="54" spans="1:41" x14ac:dyDescent="0.25">
      <c r="A54" s="1" t="s">
        <v>149</v>
      </c>
      <c r="B54" s="1" t="s">
        <v>147</v>
      </c>
      <c r="C54" s="1" t="str">
        <f t="shared" si="19"/>
        <v>Sandra Wallace</v>
      </c>
      <c r="D54" s="7">
        <v>-1</v>
      </c>
      <c r="E54" s="7">
        <v>6</v>
      </c>
      <c r="F54" s="7">
        <v>29</v>
      </c>
      <c r="G54" s="7">
        <v>-2</v>
      </c>
      <c r="H54" s="7">
        <v>2</v>
      </c>
      <c r="I54" s="7">
        <v>-1</v>
      </c>
      <c r="J54" s="7">
        <v>9</v>
      </c>
      <c r="K54" s="7">
        <v>-7</v>
      </c>
      <c r="L54" s="7">
        <v>9</v>
      </c>
      <c r="M54" s="7">
        <v>6</v>
      </c>
      <c r="N54" s="7">
        <v>5</v>
      </c>
      <c r="O54" s="7">
        <v>-7</v>
      </c>
      <c r="P54" s="7">
        <v>3</v>
      </c>
      <c r="Q54" s="7">
        <v>-4</v>
      </c>
      <c r="R54" s="7">
        <v>13</v>
      </c>
      <c r="S54" s="7">
        <v>15</v>
      </c>
      <c r="T54" s="7">
        <v>-11</v>
      </c>
      <c r="U54" s="7">
        <v>-1</v>
      </c>
      <c r="V54" s="7">
        <f t="shared" si="8"/>
        <v>63</v>
      </c>
      <c r="W54" s="7">
        <f t="shared" si="9"/>
        <v>18</v>
      </c>
      <c r="X54" s="8">
        <f t="shared" si="10"/>
        <v>10</v>
      </c>
      <c r="Y54" s="8">
        <f t="shared" si="11"/>
        <v>0</v>
      </c>
      <c r="Z54" s="8">
        <f t="shared" si="12"/>
        <v>8</v>
      </c>
      <c r="AB54">
        <f t="shared" si="20"/>
        <v>0</v>
      </c>
      <c r="AC54">
        <f t="shared" si="21"/>
        <v>18</v>
      </c>
      <c r="AD54">
        <f t="shared" si="22"/>
        <v>0</v>
      </c>
      <c r="AE54">
        <f t="shared" si="23"/>
        <v>0</v>
      </c>
      <c r="AF54">
        <f t="shared" si="13"/>
        <v>18</v>
      </c>
      <c r="AG54" t="str">
        <f t="shared" si="14"/>
        <v/>
      </c>
      <c r="AK54" t="s">
        <v>150</v>
      </c>
      <c r="AL54" s="43">
        <f t="shared" si="15"/>
        <v>18</v>
      </c>
      <c r="AM54" s="43">
        <f t="shared" si="16"/>
        <v>0</v>
      </c>
      <c r="AN54" s="43">
        <f t="shared" si="17"/>
        <v>0</v>
      </c>
      <c r="AO54" s="43">
        <f t="shared" si="18"/>
        <v>0</v>
      </c>
    </row>
    <row r="55" spans="1:41" x14ac:dyDescent="0.25">
      <c r="A55" s="1" t="s">
        <v>151</v>
      </c>
      <c r="B55" s="1" t="s">
        <v>152</v>
      </c>
      <c r="C55" s="1" t="str">
        <f t="shared" si="19"/>
        <v>Josh Wiles</v>
      </c>
      <c r="D55" s="7">
        <v>0</v>
      </c>
      <c r="E55" s="7">
        <v>5</v>
      </c>
      <c r="F55" s="7">
        <v>-1</v>
      </c>
      <c r="G55" s="7">
        <v>-5</v>
      </c>
      <c r="H55" s="7">
        <v>-20</v>
      </c>
      <c r="I55" s="7" t="s">
        <v>9</v>
      </c>
      <c r="J55" s="7">
        <v>17</v>
      </c>
      <c r="K55" s="7">
        <v>13</v>
      </c>
      <c r="L55" s="7" t="s">
        <v>9</v>
      </c>
      <c r="M55" s="7">
        <v>-3</v>
      </c>
      <c r="N55" s="7">
        <v>-2</v>
      </c>
      <c r="O55" s="7" t="s">
        <v>9</v>
      </c>
      <c r="P55" s="7" t="s">
        <v>9</v>
      </c>
      <c r="Q55" s="7" t="s">
        <v>9</v>
      </c>
      <c r="R55" s="7" t="s">
        <v>9</v>
      </c>
      <c r="S55" s="7">
        <v>0</v>
      </c>
      <c r="T55" s="7" t="s">
        <v>9</v>
      </c>
      <c r="U55" s="7" t="s">
        <v>9</v>
      </c>
      <c r="V55" s="7">
        <f t="shared" si="8"/>
        <v>4</v>
      </c>
      <c r="W55" s="7">
        <f t="shared" si="9"/>
        <v>10</v>
      </c>
      <c r="X55" s="8">
        <f t="shared" si="10"/>
        <v>3</v>
      </c>
      <c r="Y55" s="8">
        <f t="shared" si="11"/>
        <v>2</v>
      </c>
      <c r="Z55" s="8">
        <f t="shared" si="12"/>
        <v>5</v>
      </c>
      <c r="AB55">
        <f t="shared" si="20"/>
        <v>8</v>
      </c>
      <c r="AC55">
        <f t="shared" si="21"/>
        <v>1</v>
      </c>
      <c r="AD55">
        <f t="shared" si="22"/>
        <v>1</v>
      </c>
      <c r="AE55">
        <f t="shared" si="23"/>
        <v>0</v>
      </c>
      <c r="AF55">
        <f t="shared" si="13"/>
        <v>10</v>
      </c>
      <c r="AG55" t="str">
        <f t="shared" si="14"/>
        <v/>
      </c>
      <c r="AK55" t="s">
        <v>153</v>
      </c>
      <c r="AL55" s="43">
        <f t="shared" si="15"/>
        <v>0</v>
      </c>
      <c r="AM55" s="43">
        <f t="shared" si="16"/>
        <v>8</v>
      </c>
      <c r="AN55" s="43">
        <f t="shared" si="17"/>
        <v>2</v>
      </c>
      <c r="AO55" s="43">
        <f t="shared" si="18"/>
        <v>0</v>
      </c>
    </row>
    <row r="56" spans="1:41" x14ac:dyDescent="0.25">
      <c r="A56" s="1" t="s">
        <v>158</v>
      </c>
      <c r="B56" s="1" t="s">
        <v>172</v>
      </c>
      <c r="C56" s="1" t="str">
        <f t="shared" si="19"/>
        <v>Tania Wilkinson</v>
      </c>
      <c r="D56" s="7" t="s">
        <v>9</v>
      </c>
      <c r="E56" s="7" t="s">
        <v>9</v>
      </c>
      <c r="F56" s="7">
        <v>17</v>
      </c>
      <c r="G56" s="7">
        <v>13</v>
      </c>
      <c r="H56" s="7" t="s">
        <v>9</v>
      </c>
      <c r="I56" s="7" t="s">
        <v>9</v>
      </c>
      <c r="J56" s="7" t="s">
        <v>9</v>
      </c>
      <c r="K56" s="7" t="s">
        <v>9</v>
      </c>
      <c r="L56" s="7" t="s">
        <v>9</v>
      </c>
      <c r="M56" s="7" t="s">
        <v>9</v>
      </c>
      <c r="N56" s="7" t="s">
        <v>9</v>
      </c>
      <c r="O56" s="7" t="s">
        <v>9</v>
      </c>
      <c r="P56" s="7" t="s">
        <v>9</v>
      </c>
      <c r="Q56" s="7" t="s">
        <v>9</v>
      </c>
      <c r="R56" s="7" t="s">
        <v>9</v>
      </c>
      <c r="S56" s="7" t="s">
        <v>9</v>
      </c>
      <c r="T56" s="7">
        <v>10</v>
      </c>
      <c r="U56" s="7" t="s">
        <v>9</v>
      </c>
      <c r="V56" s="7">
        <f t="shared" si="8"/>
        <v>40</v>
      </c>
      <c r="W56" s="7">
        <f t="shared" si="9"/>
        <v>3</v>
      </c>
      <c r="X56" s="8">
        <f t="shared" si="10"/>
        <v>3</v>
      </c>
      <c r="Y56" s="8">
        <f t="shared" si="11"/>
        <v>0</v>
      </c>
      <c r="Z56" s="8">
        <f t="shared" si="12"/>
        <v>0</v>
      </c>
      <c r="AB56">
        <f t="shared" si="20"/>
        <v>3</v>
      </c>
      <c r="AC56">
        <f t="shared" si="21"/>
        <v>0</v>
      </c>
      <c r="AD56">
        <f t="shared" si="22"/>
        <v>0</v>
      </c>
      <c r="AE56">
        <f t="shared" si="23"/>
        <v>0</v>
      </c>
      <c r="AF56">
        <f t="shared" si="13"/>
        <v>3</v>
      </c>
      <c r="AG56" t="str">
        <f t="shared" si="14"/>
        <v/>
      </c>
      <c r="AK56" t="s">
        <v>240</v>
      </c>
      <c r="AL56" s="43">
        <f t="shared" si="15"/>
        <v>0</v>
      </c>
      <c r="AM56" s="43">
        <f t="shared" si="16"/>
        <v>0</v>
      </c>
      <c r="AN56" s="43">
        <f t="shared" si="17"/>
        <v>3</v>
      </c>
      <c r="AO56" s="43">
        <f t="shared" si="18"/>
        <v>0</v>
      </c>
    </row>
    <row r="75" spans="1:54" x14ac:dyDescent="0.25">
      <c r="A75" t="s">
        <v>71</v>
      </c>
      <c r="B75">
        <v>10</v>
      </c>
      <c r="C75">
        <v>1</v>
      </c>
      <c r="D75" t="s">
        <v>71</v>
      </c>
      <c r="E75">
        <v>2</v>
      </c>
      <c r="F75">
        <v>1</v>
      </c>
      <c r="G75" t="s">
        <v>71</v>
      </c>
      <c r="H75">
        <v>1</v>
      </c>
      <c r="I75">
        <v>1</v>
      </c>
      <c r="J75" t="s">
        <v>71</v>
      </c>
      <c r="K75">
        <v>22</v>
      </c>
      <c r="L75">
        <v>1</v>
      </c>
      <c r="M75" t="s">
        <v>71</v>
      </c>
      <c r="N75">
        <v>23</v>
      </c>
      <c r="O75">
        <v>1</v>
      </c>
      <c r="P75" t="s">
        <v>71</v>
      </c>
      <c r="Q75">
        <v>12</v>
      </c>
      <c r="R75">
        <v>1</v>
      </c>
      <c r="S75" t="s">
        <v>71</v>
      </c>
      <c r="T75">
        <v>3</v>
      </c>
      <c r="U75">
        <v>1</v>
      </c>
      <c r="V75" t="s">
        <v>71</v>
      </c>
      <c r="W75">
        <v>18</v>
      </c>
      <c r="X75">
        <v>1</v>
      </c>
      <c r="Y75" t="s">
        <v>71</v>
      </c>
      <c r="Z75">
        <v>6</v>
      </c>
      <c r="AA75">
        <v>1</v>
      </c>
      <c r="AB75" t="s">
        <v>71</v>
      </c>
      <c r="AC75">
        <v>0</v>
      </c>
      <c r="AD75">
        <v>1</v>
      </c>
      <c r="AE75" t="s">
        <v>71</v>
      </c>
      <c r="AF75">
        <v>6</v>
      </c>
      <c r="AG75">
        <v>1</v>
      </c>
      <c r="AH75" t="s">
        <v>71</v>
      </c>
      <c r="AI75">
        <v>13</v>
      </c>
      <c r="AJ75">
        <v>1</v>
      </c>
      <c r="AK75" t="s">
        <v>71</v>
      </c>
      <c r="AL75">
        <v>15</v>
      </c>
      <c r="AM75">
        <v>1</v>
      </c>
      <c r="AN75" t="s">
        <v>71</v>
      </c>
      <c r="AO75">
        <v>3</v>
      </c>
      <c r="AP75">
        <v>1</v>
      </c>
      <c r="AQ75" t="s">
        <v>71</v>
      </c>
      <c r="AR75">
        <v>11</v>
      </c>
      <c r="AS75">
        <v>1</v>
      </c>
      <c r="AT75" t="s">
        <v>71</v>
      </c>
      <c r="AU75">
        <v>3</v>
      </c>
      <c r="AV75">
        <v>1</v>
      </c>
      <c r="AW75" t="s">
        <v>71</v>
      </c>
      <c r="AX75">
        <v>-7</v>
      </c>
      <c r="AY75">
        <v>1</v>
      </c>
      <c r="AZ75" t="s">
        <v>71</v>
      </c>
      <c r="BA75">
        <v>2</v>
      </c>
      <c r="BB75">
        <v>1</v>
      </c>
    </row>
    <row r="76" spans="1:54" x14ac:dyDescent="0.25">
      <c r="A76" t="s">
        <v>136</v>
      </c>
      <c r="B76">
        <v>10</v>
      </c>
      <c r="C76">
        <v>2</v>
      </c>
      <c r="D76" t="s">
        <v>136</v>
      </c>
      <c r="E76">
        <v>2</v>
      </c>
      <c r="F76">
        <v>2</v>
      </c>
      <c r="G76" t="s">
        <v>136</v>
      </c>
      <c r="H76">
        <v>1</v>
      </c>
      <c r="I76">
        <v>2</v>
      </c>
      <c r="J76" t="s">
        <v>136</v>
      </c>
      <c r="K76">
        <v>22</v>
      </c>
      <c r="L76">
        <v>2</v>
      </c>
      <c r="M76" t="s">
        <v>136</v>
      </c>
      <c r="N76">
        <v>23</v>
      </c>
      <c r="O76">
        <v>2</v>
      </c>
      <c r="P76" t="s">
        <v>136</v>
      </c>
      <c r="Q76">
        <v>12</v>
      </c>
      <c r="R76">
        <v>2</v>
      </c>
      <c r="S76" t="s">
        <v>136</v>
      </c>
      <c r="T76">
        <v>3</v>
      </c>
      <c r="U76">
        <v>2</v>
      </c>
      <c r="V76" t="s">
        <v>136</v>
      </c>
      <c r="W76">
        <v>18</v>
      </c>
      <c r="X76">
        <v>2</v>
      </c>
      <c r="Y76" t="s">
        <v>136</v>
      </c>
      <c r="Z76">
        <v>6</v>
      </c>
      <c r="AA76">
        <v>2</v>
      </c>
      <c r="AB76" t="s">
        <v>136</v>
      </c>
      <c r="AC76">
        <v>0</v>
      </c>
      <c r="AD76">
        <v>2</v>
      </c>
      <c r="AE76" t="s">
        <v>136</v>
      </c>
      <c r="AF76">
        <v>6</v>
      </c>
      <c r="AG76">
        <v>2</v>
      </c>
      <c r="AH76" t="s">
        <v>136</v>
      </c>
      <c r="AI76">
        <v>13</v>
      </c>
      <c r="AJ76">
        <v>2</v>
      </c>
      <c r="AK76" t="s">
        <v>136</v>
      </c>
      <c r="AL76">
        <v>15</v>
      </c>
      <c r="AM76">
        <v>2</v>
      </c>
      <c r="AN76" t="s">
        <v>136</v>
      </c>
      <c r="AO76">
        <v>3</v>
      </c>
      <c r="AP76">
        <v>2</v>
      </c>
      <c r="AQ76" t="s">
        <v>136</v>
      </c>
      <c r="AR76">
        <v>11</v>
      </c>
      <c r="AS76">
        <v>2</v>
      </c>
      <c r="AT76" t="s">
        <v>136</v>
      </c>
      <c r="AU76">
        <v>3</v>
      </c>
      <c r="AV76">
        <v>2</v>
      </c>
      <c r="AW76" t="s">
        <v>136</v>
      </c>
      <c r="AX76">
        <v>-7</v>
      </c>
      <c r="AY76">
        <v>2</v>
      </c>
      <c r="AZ76" t="s">
        <v>136</v>
      </c>
      <c r="BA76">
        <v>2</v>
      </c>
      <c r="BB76">
        <v>2</v>
      </c>
    </row>
    <row r="77" spans="1:54" x14ac:dyDescent="0.25">
      <c r="A77" t="s">
        <v>42</v>
      </c>
      <c r="B77">
        <v>10</v>
      </c>
      <c r="C77">
        <v>3</v>
      </c>
      <c r="D77" t="s">
        <v>42</v>
      </c>
      <c r="E77">
        <v>2</v>
      </c>
      <c r="F77">
        <v>3</v>
      </c>
      <c r="G77" t="s">
        <v>42</v>
      </c>
      <c r="H77">
        <v>1</v>
      </c>
      <c r="I77">
        <v>3</v>
      </c>
      <c r="J77" t="s">
        <v>42</v>
      </c>
      <c r="K77">
        <v>22</v>
      </c>
      <c r="L77">
        <v>3</v>
      </c>
      <c r="M77" t="s">
        <v>42</v>
      </c>
      <c r="N77">
        <v>23</v>
      </c>
      <c r="O77">
        <v>3</v>
      </c>
      <c r="P77" t="s">
        <v>42</v>
      </c>
      <c r="Q77">
        <v>12</v>
      </c>
      <c r="R77">
        <v>3</v>
      </c>
      <c r="S77" t="s">
        <v>42</v>
      </c>
      <c r="T77">
        <v>3</v>
      </c>
      <c r="U77">
        <v>3</v>
      </c>
      <c r="V77" t="s">
        <v>42</v>
      </c>
      <c r="W77">
        <v>18</v>
      </c>
      <c r="X77">
        <v>3</v>
      </c>
      <c r="Y77" t="s">
        <v>42</v>
      </c>
      <c r="Z77">
        <v>6</v>
      </c>
      <c r="AA77">
        <v>3</v>
      </c>
      <c r="AB77" t="s">
        <v>42</v>
      </c>
      <c r="AC77">
        <v>0</v>
      </c>
      <c r="AD77">
        <v>3</v>
      </c>
      <c r="AE77" t="s">
        <v>42</v>
      </c>
      <c r="AF77">
        <v>6</v>
      </c>
      <c r="AG77">
        <v>3</v>
      </c>
      <c r="AH77" t="s">
        <v>42</v>
      </c>
      <c r="AI77">
        <v>13</v>
      </c>
      <c r="AJ77">
        <v>3</v>
      </c>
      <c r="AK77" t="s">
        <v>42</v>
      </c>
      <c r="AL77">
        <v>15</v>
      </c>
      <c r="AM77">
        <v>3</v>
      </c>
      <c r="AN77" t="s">
        <v>42</v>
      </c>
      <c r="AO77">
        <v>3</v>
      </c>
      <c r="AP77">
        <v>3</v>
      </c>
      <c r="AQ77" t="s">
        <v>42</v>
      </c>
      <c r="AR77">
        <v>11</v>
      </c>
      <c r="AS77">
        <v>3</v>
      </c>
      <c r="AT77" t="s">
        <v>42</v>
      </c>
      <c r="AU77">
        <v>3</v>
      </c>
      <c r="AV77">
        <v>3</v>
      </c>
      <c r="AW77" t="s">
        <v>42</v>
      </c>
      <c r="AX77">
        <v>-7</v>
      </c>
      <c r="AY77">
        <v>3</v>
      </c>
      <c r="AZ77" t="s">
        <v>42</v>
      </c>
      <c r="BA77">
        <v>2</v>
      </c>
      <c r="BB77">
        <v>3</v>
      </c>
    </row>
    <row r="78" spans="1:54" x14ac:dyDescent="0.25">
      <c r="A78" t="s">
        <v>137</v>
      </c>
      <c r="B78">
        <v>10</v>
      </c>
      <c r="C78">
        <v>4</v>
      </c>
      <c r="D78" t="s">
        <v>137</v>
      </c>
      <c r="E78">
        <v>2</v>
      </c>
      <c r="F78">
        <v>4</v>
      </c>
      <c r="G78" t="s">
        <v>137</v>
      </c>
      <c r="H78">
        <v>1</v>
      </c>
      <c r="I78">
        <v>4</v>
      </c>
      <c r="J78" t="s">
        <v>137</v>
      </c>
      <c r="K78">
        <v>22</v>
      </c>
      <c r="L78">
        <v>4</v>
      </c>
      <c r="M78" t="s">
        <v>137</v>
      </c>
      <c r="N78">
        <v>23</v>
      </c>
      <c r="O78">
        <v>4</v>
      </c>
      <c r="P78" t="s">
        <v>137</v>
      </c>
      <c r="Q78">
        <v>12</v>
      </c>
      <c r="R78">
        <v>4</v>
      </c>
      <c r="S78" t="s">
        <v>137</v>
      </c>
      <c r="T78">
        <v>3</v>
      </c>
      <c r="U78">
        <v>4</v>
      </c>
      <c r="V78" t="s">
        <v>137</v>
      </c>
      <c r="W78">
        <v>18</v>
      </c>
      <c r="X78">
        <v>4</v>
      </c>
      <c r="Y78" t="s">
        <v>137</v>
      </c>
      <c r="Z78">
        <v>6</v>
      </c>
      <c r="AA78">
        <v>4</v>
      </c>
      <c r="AB78" t="s">
        <v>137</v>
      </c>
      <c r="AC78">
        <v>0</v>
      </c>
      <c r="AD78">
        <v>4</v>
      </c>
      <c r="AE78" t="s">
        <v>137</v>
      </c>
      <c r="AF78">
        <v>6</v>
      </c>
      <c r="AG78">
        <v>4</v>
      </c>
      <c r="AH78" t="s">
        <v>137</v>
      </c>
      <c r="AI78">
        <v>13</v>
      </c>
      <c r="AJ78">
        <v>4</v>
      </c>
      <c r="AK78" t="s">
        <v>137</v>
      </c>
      <c r="AL78">
        <v>15</v>
      </c>
      <c r="AM78">
        <v>4</v>
      </c>
      <c r="AN78" t="s">
        <v>137</v>
      </c>
      <c r="AO78">
        <v>3</v>
      </c>
      <c r="AP78">
        <v>4</v>
      </c>
      <c r="AQ78" t="s">
        <v>137</v>
      </c>
      <c r="AR78">
        <v>11</v>
      </c>
      <c r="AS78">
        <v>4</v>
      </c>
      <c r="AT78" t="s">
        <v>137</v>
      </c>
      <c r="AU78">
        <v>3</v>
      </c>
      <c r="AV78">
        <v>4</v>
      </c>
      <c r="AW78" t="s">
        <v>137</v>
      </c>
      <c r="AX78">
        <v>-7</v>
      </c>
      <c r="AY78">
        <v>4</v>
      </c>
      <c r="AZ78" t="s">
        <v>137</v>
      </c>
      <c r="BA78">
        <v>2</v>
      </c>
      <c r="BB78">
        <v>4</v>
      </c>
    </row>
    <row r="79" spans="1:54" x14ac:dyDescent="0.25">
      <c r="A79" t="s">
        <v>34</v>
      </c>
      <c r="B79">
        <v>-1</v>
      </c>
      <c r="C79">
        <v>1</v>
      </c>
      <c r="D79" t="s">
        <v>34</v>
      </c>
      <c r="E79">
        <v>6</v>
      </c>
      <c r="F79">
        <v>1</v>
      </c>
      <c r="G79" t="s">
        <v>126</v>
      </c>
      <c r="H79">
        <v>29</v>
      </c>
      <c r="I79">
        <v>1</v>
      </c>
      <c r="J79" t="s">
        <v>112</v>
      </c>
      <c r="K79">
        <v>-2</v>
      </c>
      <c r="L79">
        <v>1</v>
      </c>
      <c r="M79" t="s">
        <v>112</v>
      </c>
      <c r="N79">
        <v>2</v>
      </c>
      <c r="O79">
        <v>1</v>
      </c>
      <c r="P79" t="s">
        <v>112</v>
      </c>
      <c r="Q79">
        <v>-1</v>
      </c>
      <c r="R79">
        <v>1</v>
      </c>
      <c r="S79" t="s">
        <v>112</v>
      </c>
      <c r="T79">
        <v>9</v>
      </c>
      <c r="U79">
        <v>1</v>
      </c>
      <c r="V79" t="s">
        <v>112</v>
      </c>
      <c r="W79">
        <v>-7</v>
      </c>
      <c r="X79">
        <v>1</v>
      </c>
      <c r="Y79" t="s">
        <v>34</v>
      </c>
      <c r="Z79">
        <v>9</v>
      </c>
      <c r="AA79">
        <v>1</v>
      </c>
      <c r="AB79" t="s">
        <v>34</v>
      </c>
      <c r="AC79">
        <v>6</v>
      </c>
      <c r="AD79">
        <v>1</v>
      </c>
      <c r="AE79" t="s">
        <v>34</v>
      </c>
      <c r="AF79">
        <v>5</v>
      </c>
      <c r="AG79">
        <v>1</v>
      </c>
      <c r="AH79" t="s">
        <v>34</v>
      </c>
      <c r="AI79">
        <v>-7</v>
      </c>
      <c r="AJ79">
        <v>1</v>
      </c>
      <c r="AK79" t="s">
        <v>34</v>
      </c>
      <c r="AL79">
        <v>3</v>
      </c>
      <c r="AM79">
        <v>1</v>
      </c>
      <c r="AN79" t="s">
        <v>34</v>
      </c>
      <c r="AO79">
        <v>-4</v>
      </c>
      <c r="AP79">
        <v>1</v>
      </c>
      <c r="AQ79" t="s">
        <v>34</v>
      </c>
      <c r="AR79">
        <v>13</v>
      </c>
      <c r="AS79">
        <v>1</v>
      </c>
      <c r="AT79" t="s">
        <v>34</v>
      </c>
      <c r="AU79">
        <v>15</v>
      </c>
      <c r="AV79">
        <v>1</v>
      </c>
      <c r="AW79" t="s">
        <v>34</v>
      </c>
      <c r="AX79">
        <v>-11</v>
      </c>
      <c r="AY79">
        <v>1</v>
      </c>
      <c r="AZ79" t="s">
        <v>34</v>
      </c>
      <c r="BA79">
        <v>-1</v>
      </c>
      <c r="BB79">
        <v>1</v>
      </c>
    </row>
    <row r="80" spans="1:54" x14ac:dyDescent="0.25">
      <c r="A80" t="s">
        <v>150</v>
      </c>
      <c r="B80">
        <v>-1</v>
      </c>
      <c r="C80">
        <v>2</v>
      </c>
      <c r="D80" t="s">
        <v>150</v>
      </c>
      <c r="E80">
        <v>6</v>
      </c>
      <c r="F80">
        <v>2</v>
      </c>
      <c r="G80" t="s">
        <v>150</v>
      </c>
      <c r="H80">
        <v>29</v>
      </c>
      <c r="I80">
        <v>2</v>
      </c>
      <c r="J80" t="s">
        <v>150</v>
      </c>
      <c r="K80">
        <v>-2</v>
      </c>
      <c r="L80">
        <v>2</v>
      </c>
      <c r="M80" t="s">
        <v>150</v>
      </c>
      <c r="N80">
        <v>2</v>
      </c>
      <c r="O80">
        <v>2</v>
      </c>
      <c r="P80" t="s">
        <v>150</v>
      </c>
      <c r="Q80">
        <v>-1</v>
      </c>
      <c r="R80">
        <v>2</v>
      </c>
      <c r="S80" t="s">
        <v>150</v>
      </c>
      <c r="T80">
        <v>9</v>
      </c>
      <c r="U80">
        <v>2</v>
      </c>
      <c r="V80" t="s">
        <v>150</v>
      </c>
      <c r="W80">
        <v>-7</v>
      </c>
      <c r="X80">
        <v>2</v>
      </c>
      <c r="Y80" t="s">
        <v>150</v>
      </c>
      <c r="Z80">
        <v>9</v>
      </c>
      <c r="AA80">
        <v>2</v>
      </c>
      <c r="AB80" t="s">
        <v>150</v>
      </c>
      <c r="AC80">
        <v>6</v>
      </c>
      <c r="AD80">
        <v>2</v>
      </c>
      <c r="AE80" t="s">
        <v>150</v>
      </c>
      <c r="AF80">
        <v>5</v>
      </c>
      <c r="AG80">
        <v>2</v>
      </c>
      <c r="AH80" t="s">
        <v>150</v>
      </c>
      <c r="AI80">
        <v>-7</v>
      </c>
      <c r="AJ80">
        <v>2</v>
      </c>
      <c r="AK80" t="s">
        <v>150</v>
      </c>
      <c r="AL80">
        <v>3</v>
      </c>
      <c r="AM80">
        <v>2</v>
      </c>
      <c r="AN80" t="s">
        <v>150</v>
      </c>
      <c r="AO80">
        <v>-4</v>
      </c>
      <c r="AP80">
        <v>2</v>
      </c>
      <c r="AQ80" t="s">
        <v>150</v>
      </c>
      <c r="AR80">
        <v>13</v>
      </c>
      <c r="AS80">
        <v>2</v>
      </c>
      <c r="AT80" t="s">
        <v>150</v>
      </c>
      <c r="AU80">
        <v>15</v>
      </c>
      <c r="AV80">
        <v>2</v>
      </c>
      <c r="AW80" t="s">
        <v>150</v>
      </c>
      <c r="AX80">
        <v>-11</v>
      </c>
      <c r="AY80">
        <v>2</v>
      </c>
      <c r="AZ80" t="s">
        <v>150</v>
      </c>
      <c r="BA80">
        <v>-1</v>
      </c>
      <c r="BB80">
        <v>2</v>
      </c>
    </row>
    <row r="81" spans="1:54" x14ac:dyDescent="0.25">
      <c r="A81" t="s">
        <v>145</v>
      </c>
      <c r="B81">
        <v>-1</v>
      </c>
      <c r="C81">
        <v>3</v>
      </c>
      <c r="D81" t="s">
        <v>145</v>
      </c>
      <c r="E81">
        <v>6</v>
      </c>
      <c r="F81">
        <v>3</v>
      </c>
      <c r="G81" t="s">
        <v>145</v>
      </c>
      <c r="H81">
        <v>29</v>
      </c>
      <c r="I81">
        <v>3</v>
      </c>
      <c r="J81" t="s">
        <v>145</v>
      </c>
      <c r="K81">
        <v>-2</v>
      </c>
      <c r="L81">
        <v>3</v>
      </c>
      <c r="M81" t="s">
        <v>145</v>
      </c>
      <c r="N81">
        <v>2</v>
      </c>
      <c r="O81">
        <v>3</v>
      </c>
      <c r="P81" t="s">
        <v>145</v>
      </c>
      <c r="Q81">
        <v>-1</v>
      </c>
      <c r="R81">
        <v>3</v>
      </c>
      <c r="S81" t="s">
        <v>145</v>
      </c>
      <c r="T81">
        <v>9</v>
      </c>
      <c r="U81">
        <v>3</v>
      </c>
      <c r="V81" t="s">
        <v>145</v>
      </c>
      <c r="W81">
        <v>-7</v>
      </c>
      <c r="X81">
        <v>3</v>
      </c>
      <c r="Y81" t="s">
        <v>145</v>
      </c>
      <c r="Z81">
        <v>9</v>
      </c>
      <c r="AA81">
        <v>3</v>
      </c>
      <c r="AB81" t="s">
        <v>12</v>
      </c>
      <c r="AC81">
        <v>6</v>
      </c>
      <c r="AD81">
        <v>3</v>
      </c>
      <c r="AE81" t="s">
        <v>145</v>
      </c>
      <c r="AF81">
        <v>5</v>
      </c>
      <c r="AG81">
        <v>3</v>
      </c>
      <c r="AH81" t="s">
        <v>145</v>
      </c>
      <c r="AI81">
        <v>-7</v>
      </c>
      <c r="AJ81">
        <v>3</v>
      </c>
      <c r="AK81" t="s">
        <v>145</v>
      </c>
      <c r="AL81">
        <v>3</v>
      </c>
      <c r="AM81">
        <v>3</v>
      </c>
      <c r="AN81" t="s">
        <v>145</v>
      </c>
      <c r="AO81">
        <v>-4</v>
      </c>
      <c r="AP81">
        <v>3</v>
      </c>
      <c r="AQ81" t="s">
        <v>145</v>
      </c>
      <c r="AR81">
        <v>13</v>
      </c>
      <c r="AS81">
        <v>3</v>
      </c>
      <c r="AT81" t="s">
        <v>145</v>
      </c>
      <c r="AU81">
        <v>15</v>
      </c>
      <c r="AV81">
        <v>3</v>
      </c>
      <c r="AW81" t="s">
        <v>145</v>
      </c>
      <c r="AX81">
        <v>-11</v>
      </c>
      <c r="AY81">
        <v>3</v>
      </c>
      <c r="AZ81" t="s">
        <v>145</v>
      </c>
      <c r="BA81">
        <v>-1</v>
      </c>
      <c r="BB81">
        <v>3</v>
      </c>
    </row>
    <row r="82" spans="1:54" x14ac:dyDescent="0.25">
      <c r="A82" t="s">
        <v>63</v>
      </c>
      <c r="B82">
        <v>-1</v>
      </c>
      <c r="C82">
        <v>4</v>
      </c>
      <c r="D82" t="s">
        <v>63</v>
      </c>
      <c r="E82">
        <v>6</v>
      </c>
      <c r="F82">
        <v>4</v>
      </c>
      <c r="G82" t="s">
        <v>63</v>
      </c>
      <c r="H82">
        <v>29</v>
      </c>
      <c r="I82">
        <v>4</v>
      </c>
      <c r="J82" t="s">
        <v>63</v>
      </c>
      <c r="K82">
        <v>-2</v>
      </c>
      <c r="L82">
        <v>4</v>
      </c>
      <c r="M82" t="s">
        <v>63</v>
      </c>
      <c r="N82">
        <v>2</v>
      </c>
      <c r="O82">
        <v>4</v>
      </c>
      <c r="P82" t="s">
        <v>63</v>
      </c>
      <c r="Q82">
        <v>-1</v>
      </c>
      <c r="R82">
        <v>4</v>
      </c>
      <c r="S82" t="s">
        <v>63</v>
      </c>
      <c r="T82">
        <v>9</v>
      </c>
      <c r="U82">
        <v>4</v>
      </c>
      <c r="V82" t="s">
        <v>63</v>
      </c>
      <c r="W82">
        <v>-7</v>
      </c>
      <c r="X82">
        <v>4</v>
      </c>
      <c r="Y82" t="s">
        <v>63</v>
      </c>
      <c r="Z82">
        <v>9</v>
      </c>
      <c r="AA82">
        <v>4</v>
      </c>
      <c r="AB82" t="s">
        <v>145</v>
      </c>
      <c r="AC82">
        <v>6</v>
      </c>
      <c r="AD82">
        <v>4</v>
      </c>
      <c r="AE82" t="s">
        <v>63</v>
      </c>
      <c r="AF82">
        <v>5</v>
      </c>
      <c r="AG82">
        <v>4</v>
      </c>
      <c r="AH82" t="s">
        <v>63</v>
      </c>
      <c r="AI82">
        <v>-7</v>
      </c>
      <c r="AJ82">
        <v>4</v>
      </c>
      <c r="AK82" t="s">
        <v>63</v>
      </c>
      <c r="AL82">
        <v>3</v>
      </c>
      <c r="AM82">
        <v>4</v>
      </c>
      <c r="AN82" t="s">
        <v>63</v>
      </c>
      <c r="AO82">
        <v>-4</v>
      </c>
      <c r="AP82">
        <v>4</v>
      </c>
      <c r="AQ82" t="s">
        <v>63</v>
      </c>
      <c r="AR82">
        <v>13</v>
      </c>
      <c r="AS82">
        <v>4</v>
      </c>
      <c r="AT82" t="s">
        <v>63</v>
      </c>
      <c r="AU82">
        <v>15</v>
      </c>
      <c r="AV82">
        <v>4</v>
      </c>
      <c r="AW82" t="s">
        <v>63</v>
      </c>
      <c r="AX82">
        <v>-11</v>
      </c>
      <c r="AY82">
        <v>4</v>
      </c>
      <c r="AZ82" t="s">
        <v>63</v>
      </c>
      <c r="BA82">
        <v>-1</v>
      </c>
      <c r="BB82">
        <v>4</v>
      </c>
    </row>
    <row r="83" spans="1:54" x14ac:dyDescent="0.25">
      <c r="A83" t="s">
        <v>148</v>
      </c>
      <c r="B83">
        <v>-4</v>
      </c>
      <c r="C83">
        <v>1</v>
      </c>
      <c r="D83" t="s">
        <v>148</v>
      </c>
      <c r="E83">
        <v>-15</v>
      </c>
      <c r="F83">
        <v>1</v>
      </c>
      <c r="G83" t="s">
        <v>236</v>
      </c>
      <c r="H83">
        <v>2</v>
      </c>
      <c r="I83">
        <v>1</v>
      </c>
      <c r="J83" t="s">
        <v>236</v>
      </c>
      <c r="K83">
        <v>9</v>
      </c>
      <c r="L83">
        <v>1</v>
      </c>
      <c r="M83" t="s">
        <v>236</v>
      </c>
      <c r="N83">
        <v>-13</v>
      </c>
      <c r="O83">
        <v>1</v>
      </c>
      <c r="P83" t="s">
        <v>236</v>
      </c>
      <c r="Q83">
        <v>-1</v>
      </c>
      <c r="R83">
        <v>1</v>
      </c>
      <c r="S83" t="s">
        <v>236</v>
      </c>
      <c r="T83">
        <v>0</v>
      </c>
      <c r="U83">
        <v>1</v>
      </c>
      <c r="V83" t="s">
        <v>236</v>
      </c>
      <c r="W83">
        <v>11</v>
      </c>
      <c r="X83">
        <v>1</v>
      </c>
      <c r="Y83" t="s">
        <v>236</v>
      </c>
      <c r="Z83">
        <v>0</v>
      </c>
      <c r="AA83">
        <v>1</v>
      </c>
      <c r="AB83" t="s">
        <v>236</v>
      </c>
      <c r="AC83">
        <v>15</v>
      </c>
      <c r="AD83">
        <v>1</v>
      </c>
      <c r="AE83" t="s">
        <v>236</v>
      </c>
      <c r="AF83">
        <v>-17</v>
      </c>
      <c r="AG83">
        <v>1</v>
      </c>
      <c r="AH83" t="s">
        <v>236</v>
      </c>
      <c r="AI83">
        <v>-4</v>
      </c>
      <c r="AJ83">
        <v>1</v>
      </c>
      <c r="AK83" t="s">
        <v>236</v>
      </c>
      <c r="AL83">
        <v>-9</v>
      </c>
      <c r="AM83">
        <v>1</v>
      </c>
      <c r="AN83" t="s">
        <v>236</v>
      </c>
      <c r="AO83">
        <v>-5</v>
      </c>
      <c r="AP83">
        <v>1</v>
      </c>
      <c r="AQ83" t="s">
        <v>236</v>
      </c>
      <c r="AR83">
        <v>1</v>
      </c>
      <c r="AS83">
        <v>1</v>
      </c>
      <c r="AT83" t="s">
        <v>236</v>
      </c>
      <c r="AU83">
        <v>-12</v>
      </c>
      <c r="AV83">
        <v>1</v>
      </c>
      <c r="AW83" t="s">
        <v>236</v>
      </c>
      <c r="AX83">
        <v>-13</v>
      </c>
      <c r="AY83">
        <v>1</v>
      </c>
      <c r="AZ83" t="s">
        <v>236</v>
      </c>
      <c r="BA83">
        <v>11</v>
      </c>
      <c r="BB83">
        <v>1</v>
      </c>
    </row>
    <row r="84" spans="1:54" x14ac:dyDescent="0.25">
      <c r="A84" t="s">
        <v>73</v>
      </c>
      <c r="B84">
        <v>-4</v>
      </c>
      <c r="C84">
        <v>2</v>
      </c>
      <c r="D84" t="s">
        <v>73</v>
      </c>
      <c r="E84">
        <v>-15</v>
      </c>
      <c r="F84">
        <v>2</v>
      </c>
      <c r="G84" t="s">
        <v>12</v>
      </c>
      <c r="H84">
        <v>2</v>
      </c>
      <c r="I84">
        <v>2</v>
      </c>
      <c r="J84" t="s">
        <v>12</v>
      </c>
      <c r="K84">
        <v>9</v>
      </c>
      <c r="L84">
        <v>2</v>
      </c>
      <c r="M84" t="s">
        <v>12</v>
      </c>
      <c r="N84">
        <v>-13</v>
      </c>
      <c r="O84">
        <v>2</v>
      </c>
      <c r="P84" t="s">
        <v>12</v>
      </c>
      <c r="Q84">
        <v>-1</v>
      </c>
      <c r="R84">
        <v>2</v>
      </c>
      <c r="S84" t="s">
        <v>126</v>
      </c>
      <c r="T84">
        <v>0</v>
      </c>
      <c r="U84">
        <v>2</v>
      </c>
      <c r="V84" t="s">
        <v>126</v>
      </c>
      <c r="W84">
        <v>11</v>
      </c>
      <c r="X84">
        <v>2</v>
      </c>
      <c r="Y84" t="s">
        <v>73</v>
      </c>
      <c r="Z84">
        <v>0</v>
      </c>
      <c r="AA84">
        <v>2</v>
      </c>
      <c r="AB84" t="s">
        <v>73</v>
      </c>
      <c r="AC84">
        <v>15</v>
      </c>
      <c r="AD84">
        <v>2</v>
      </c>
      <c r="AE84" t="s">
        <v>73</v>
      </c>
      <c r="AF84">
        <v>-17</v>
      </c>
      <c r="AG84">
        <v>2</v>
      </c>
      <c r="AH84" t="s">
        <v>112</v>
      </c>
      <c r="AI84">
        <v>-4</v>
      </c>
      <c r="AJ84">
        <v>2</v>
      </c>
      <c r="AK84" t="s">
        <v>73</v>
      </c>
      <c r="AL84">
        <v>-9</v>
      </c>
      <c r="AM84">
        <v>2</v>
      </c>
      <c r="AN84" t="s">
        <v>73</v>
      </c>
      <c r="AO84">
        <v>-5</v>
      </c>
      <c r="AP84">
        <v>2</v>
      </c>
      <c r="AQ84" t="s">
        <v>112</v>
      </c>
      <c r="AR84">
        <v>1</v>
      </c>
      <c r="AS84">
        <v>2</v>
      </c>
      <c r="AT84" t="s">
        <v>112</v>
      </c>
      <c r="AU84">
        <v>-12</v>
      </c>
      <c r="AV84">
        <v>2</v>
      </c>
      <c r="AW84" t="s">
        <v>112</v>
      </c>
      <c r="AX84">
        <v>-13</v>
      </c>
      <c r="AY84">
        <v>2</v>
      </c>
      <c r="AZ84" t="s">
        <v>112</v>
      </c>
      <c r="BA84">
        <v>11</v>
      </c>
      <c r="BB84">
        <v>2</v>
      </c>
    </row>
    <row r="85" spans="1:54" x14ac:dyDescent="0.25">
      <c r="A85" t="s">
        <v>79</v>
      </c>
      <c r="B85">
        <v>-4</v>
      </c>
      <c r="C85">
        <v>3</v>
      </c>
      <c r="D85" t="s">
        <v>79</v>
      </c>
      <c r="E85">
        <v>-15</v>
      </c>
      <c r="F85">
        <v>3</v>
      </c>
      <c r="G85" t="s">
        <v>148</v>
      </c>
      <c r="H85">
        <v>2</v>
      </c>
      <c r="I85">
        <v>3</v>
      </c>
      <c r="J85" t="s">
        <v>148</v>
      </c>
      <c r="K85">
        <v>9</v>
      </c>
      <c r="L85">
        <v>3</v>
      </c>
      <c r="M85" t="s">
        <v>148</v>
      </c>
      <c r="N85">
        <v>-13</v>
      </c>
      <c r="O85">
        <v>3</v>
      </c>
      <c r="P85" t="s">
        <v>148</v>
      </c>
      <c r="Q85">
        <v>-1</v>
      </c>
      <c r="R85">
        <v>3</v>
      </c>
      <c r="S85" t="s">
        <v>148</v>
      </c>
      <c r="T85">
        <v>0</v>
      </c>
      <c r="U85">
        <v>3</v>
      </c>
      <c r="V85" t="s">
        <v>148</v>
      </c>
      <c r="W85">
        <v>11</v>
      </c>
      <c r="X85">
        <v>3</v>
      </c>
      <c r="Y85" t="s">
        <v>148</v>
      </c>
      <c r="Z85">
        <v>0</v>
      </c>
      <c r="AA85">
        <v>3</v>
      </c>
      <c r="AB85" t="s">
        <v>148</v>
      </c>
      <c r="AC85">
        <v>15</v>
      </c>
      <c r="AD85">
        <v>3</v>
      </c>
      <c r="AE85" t="s">
        <v>148</v>
      </c>
      <c r="AF85">
        <v>-17</v>
      </c>
      <c r="AG85">
        <v>3</v>
      </c>
      <c r="AH85" t="s">
        <v>148</v>
      </c>
      <c r="AI85">
        <v>-4</v>
      </c>
      <c r="AJ85">
        <v>3</v>
      </c>
      <c r="AK85" t="s">
        <v>148</v>
      </c>
      <c r="AL85">
        <v>-9</v>
      </c>
      <c r="AM85">
        <v>3</v>
      </c>
      <c r="AN85" t="s">
        <v>148</v>
      </c>
      <c r="AO85">
        <v>-5</v>
      </c>
      <c r="AP85">
        <v>3</v>
      </c>
      <c r="AQ85" t="s">
        <v>148</v>
      </c>
      <c r="AR85">
        <v>1</v>
      </c>
      <c r="AS85">
        <v>3</v>
      </c>
      <c r="AT85" t="s">
        <v>148</v>
      </c>
      <c r="AU85">
        <v>-12</v>
      </c>
      <c r="AV85">
        <v>3</v>
      </c>
      <c r="AW85" t="s">
        <v>148</v>
      </c>
      <c r="AX85">
        <v>-13</v>
      </c>
      <c r="AY85">
        <v>3</v>
      </c>
      <c r="AZ85" t="s">
        <v>148</v>
      </c>
      <c r="BA85">
        <v>11</v>
      </c>
      <c r="BB85">
        <v>3</v>
      </c>
    </row>
    <row r="86" spans="1:54" x14ac:dyDescent="0.25">
      <c r="A86" t="s">
        <v>235</v>
      </c>
      <c r="B86">
        <v>-4</v>
      </c>
      <c r="C86">
        <v>4</v>
      </c>
      <c r="D86" t="s">
        <v>235</v>
      </c>
      <c r="E86">
        <v>-15</v>
      </c>
      <c r="F86">
        <v>4</v>
      </c>
      <c r="G86" t="s">
        <v>235</v>
      </c>
      <c r="H86">
        <v>2</v>
      </c>
      <c r="I86">
        <v>4</v>
      </c>
      <c r="J86" t="s">
        <v>235</v>
      </c>
      <c r="K86">
        <v>9</v>
      </c>
      <c r="L86">
        <v>4</v>
      </c>
      <c r="M86" t="s">
        <v>235</v>
      </c>
      <c r="N86">
        <v>-13</v>
      </c>
      <c r="O86">
        <v>4</v>
      </c>
      <c r="P86" t="s">
        <v>235</v>
      </c>
      <c r="Q86">
        <v>-1</v>
      </c>
      <c r="R86">
        <v>4</v>
      </c>
      <c r="S86" t="s">
        <v>235</v>
      </c>
      <c r="T86">
        <v>0</v>
      </c>
      <c r="U86">
        <v>4</v>
      </c>
      <c r="V86" t="s">
        <v>235</v>
      </c>
      <c r="W86">
        <v>11</v>
      </c>
      <c r="X86">
        <v>4</v>
      </c>
      <c r="Y86" t="s">
        <v>12</v>
      </c>
      <c r="Z86">
        <v>0</v>
      </c>
      <c r="AA86">
        <v>4</v>
      </c>
      <c r="AB86" t="s">
        <v>235</v>
      </c>
      <c r="AC86">
        <v>15</v>
      </c>
      <c r="AD86">
        <v>4</v>
      </c>
      <c r="AE86" t="s">
        <v>235</v>
      </c>
      <c r="AF86">
        <v>-17</v>
      </c>
      <c r="AG86">
        <v>4</v>
      </c>
      <c r="AH86" t="s">
        <v>235</v>
      </c>
      <c r="AI86">
        <v>-4</v>
      </c>
      <c r="AJ86">
        <v>4</v>
      </c>
      <c r="AK86" t="s">
        <v>235</v>
      </c>
      <c r="AL86">
        <v>-9</v>
      </c>
      <c r="AM86">
        <v>4</v>
      </c>
      <c r="AN86" t="s">
        <v>235</v>
      </c>
      <c r="AO86">
        <v>-5</v>
      </c>
      <c r="AP86">
        <v>4</v>
      </c>
      <c r="AQ86" t="s">
        <v>235</v>
      </c>
      <c r="AR86">
        <v>1</v>
      </c>
      <c r="AS86">
        <v>4</v>
      </c>
      <c r="AT86" t="s">
        <v>235</v>
      </c>
      <c r="AU86">
        <v>-12</v>
      </c>
      <c r="AV86">
        <v>4</v>
      </c>
      <c r="AW86" t="s">
        <v>235</v>
      </c>
      <c r="AX86">
        <v>-13</v>
      </c>
      <c r="AY86">
        <v>4</v>
      </c>
      <c r="AZ86" t="s">
        <v>235</v>
      </c>
      <c r="BA86">
        <v>11</v>
      </c>
      <c r="BB86">
        <v>4</v>
      </c>
    </row>
    <row r="87" spans="1:54" x14ac:dyDescent="0.25">
      <c r="A87" t="s">
        <v>236</v>
      </c>
      <c r="B87">
        <v>-5</v>
      </c>
      <c r="C87">
        <v>1</v>
      </c>
      <c r="D87" t="s">
        <v>236</v>
      </c>
      <c r="E87">
        <v>-5</v>
      </c>
      <c r="F87">
        <v>1</v>
      </c>
      <c r="G87" t="s">
        <v>34</v>
      </c>
      <c r="H87">
        <v>-8</v>
      </c>
      <c r="I87">
        <v>1</v>
      </c>
      <c r="J87" t="s">
        <v>34</v>
      </c>
      <c r="K87">
        <v>13</v>
      </c>
      <c r="L87">
        <v>1</v>
      </c>
      <c r="M87" t="s">
        <v>34</v>
      </c>
      <c r="N87">
        <v>27</v>
      </c>
      <c r="O87">
        <v>1</v>
      </c>
      <c r="P87" t="s">
        <v>34</v>
      </c>
      <c r="Q87">
        <v>-17</v>
      </c>
      <c r="R87">
        <v>1</v>
      </c>
      <c r="S87" t="s">
        <v>34</v>
      </c>
      <c r="T87">
        <v>12</v>
      </c>
      <c r="U87">
        <v>1</v>
      </c>
      <c r="V87" t="s">
        <v>34</v>
      </c>
      <c r="W87">
        <v>-10</v>
      </c>
      <c r="X87">
        <v>1</v>
      </c>
      <c r="Y87" t="s">
        <v>112</v>
      </c>
      <c r="Z87">
        <v>26</v>
      </c>
      <c r="AA87">
        <v>1</v>
      </c>
      <c r="AB87" t="s">
        <v>112</v>
      </c>
      <c r="AC87">
        <v>12</v>
      </c>
      <c r="AD87">
        <v>1</v>
      </c>
      <c r="AE87" t="s">
        <v>112</v>
      </c>
      <c r="AF87">
        <v>15</v>
      </c>
      <c r="AG87">
        <v>1</v>
      </c>
      <c r="AH87" t="s">
        <v>73</v>
      </c>
      <c r="AI87">
        <v>17</v>
      </c>
      <c r="AJ87">
        <v>1</v>
      </c>
      <c r="AK87" t="s">
        <v>112</v>
      </c>
      <c r="AL87">
        <v>-3</v>
      </c>
      <c r="AM87">
        <v>1</v>
      </c>
      <c r="AN87" t="s">
        <v>112</v>
      </c>
      <c r="AO87">
        <v>-20</v>
      </c>
      <c r="AP87">
        <v>1</v>
      </c>
      <c r="AQ87" t="s">
        <v>73</v>
      </c>
      <c r="AR87">
        <v>6</v>
      </c>
      <c r="AS87">
        <v>1</v>
      </c>
      <c r="AT87" t="s">
        <v>73</v>
      </c>
      <c r="AU87">
        <v>6</v>
      </c>
      <c r="AV87">
        <v>1</v>
      </c>
      <c r="AW87" t="s">
        <v>73</v>
      </c>
      <c r="AX87">
        <v>6</v>
      </c>
      <c r="AY87">
        <v>1</v>
      </c>
      <c r="AZ87" t="s">
        <v>73</v>
      </c>
      <c r="BA87">
        <v>-14</v>
      </c>
      <c r="BB87">
        <v>1</v>
      </c>
    </row>
    <row r="88" spans="1:54" x14ac:dyDescent="0.25">
      <c r="A88" t="s">
        <v>237</v>
      </c>
      <c r="B88">
        <v>-5</v>
      </c>
      <c r="C88">
        <v>2</v>
      </c>
      <c r="D88" t="s">
        <v>237</v>
      </c>
      <c r="E88">
        <v>-5</v>
      </c>
      <c r="F88">
        <v>2</v>
      </c>
      <c r="G88" t="s">
        <v>237</v>
      </c>
      <c r="H88">
        <v>-8</v>
      </c>
      <c r="I88">
        <v>2</v>
      </c>
      <c r="J88" t="s">
        <v>237</v>
      </c>
      <c r="K88">
        <v>13</v>
      </c>
      <c r="L88">
        <v>2</v>
      </c>
      <c r="M88" t="s">
        <v>237</v>
      </c>
      <c r="N88">
        <v>27</v>
      </c>
      <c r="O88">
        <v>2</v>
      </c>
      <c r="P88" t="s">
        <v>237</v>
      </c>
      <c r="Q88">
        <v>-17</v>
      </c>
      <c r="R88">
        <v>2</v>
      </c>
      <c r="S88" t="s">
        <v>73</v>
      </c>
      <c r="T88">
        <v>12</v>
      </c>
      <c r="U88">
        <v>2</v>
      </c>
      <c r="V88" t="s">
        <v>73</v>
      </c>
      <c r="W88">
        <v>-10</v>
      </c>
      <c r="X88">
        <v>2</v>
      </c>
      <c r="Y88" t="s">
        <v>126</v>
      </c>
      <c r="Z88">
        <v>26</v>
      </c>
      <c r="AA88">
        <v>2</v>
      </c>
      <c r="AB88" t="s">
        <v>126</v>
      </c>
      <c r="AC88">
        <v>12</v>
      </c>
      <c r="AD88">
        <v>2</v>
      </c>
      <c r="AE88" t="s">
        <v>126</v>
      </c>
      <c r="AF88">
        <v>15</v>
      </c>
      <c r="AG88">
        <v>2</v>
      </c>
      <c r="AH88" t="s">
        <v>237</v>
      </c>
      <c r="AI88">
        <v>17</v>
      </c>
      <c r="AJ88">
        <v>2</v>
      </c>
      <c r="AK88" t="s">
        <v>126</v>
      </c>
      <c r="AL88">
        <v>-3</v>
      </c>
      <c r="AM88">
        <v>2</v>
      </c>
      <c r="AN88" t="s">
        <v>126</v>
      </c>
      <c r="AO88">
        <v>-20</v>
      </c>
      <c r="AP88">
        <v>2</v>
      </c>
      <c r="AQ88" t="s">
        <v>237</v>
      </c>
      <c r="AR88">
        <v>6</v>
      </c>
      <c r="AS88">
        <v>2</v>
      </c>
      <c r="AT88" t="s">
        <v>237</v>
      </c>
      <c r="AU88">
        <v>6</v>
      </c>
      <c r="AV88">
        <v>2</v>
      </c>
      <c r="AW88" t="s">
        <v>237</v>
      </c>
      <c r="AX88">
        <v>6</v>
      </c>
      <c r="AY88">
        <v>2</v>
      </c>
      <c r="AZ88" t="s">
        <v>237</v>
      </c>
      <c r="BA88">
        <v>-14</v>
      </c>
      <c r="BB88">
        <v>2</v>
      </c>
    </row>
    <row r="89" spans="1:54" x14ac:dyDescent="0.25">
      <c r="A89" t="s">
        <v>126</v>
      </c>
      <c r="B89">
        <v>-5</v>
      </c>
      <c r="C89">
        <v>3</v>
      </c>
      <c r="D89" t="s">
        <v>126</v>
      </c>
      <c r="E89">
        <v>-5</v>
      </c>
      <c r="F89">
        <v>3</v>
      </c>
      <c r="G89" t="s">
        <v>79</v>
      </c>
      <c r="H89">
        <v>-8</v>
      </c>
      <c r="I89">
        <v>3</v>
      </c>
      <c r="J89" t="s">
        <v>79</v>
      </c>
      <c r="K89">
        <v>13</v>
      </c>
      <c r="L89">
        <v>3</v>
      </c>
      <c r="M89" t="s">
        <v>79</v>
      </c>
      <c r="N89">
        <v>27</v>
      </c>
      <c r="O89">
        <v>3</v>
      </c>
      <c r="P89" t="s">
        <v>79</v>
      </c>
      <c r="Q89">
        <v>-17</v>
      </c>
      <c r="R89">
        <v>3</v>
      </c>
      <c r="S89" t="s">
        <v>79</v>
      </c>
      <c r="T89">
        <v>12</v>
      </c>
      <c r="U89">
        <v>3</v>
      </c>
      <c r="V89" t="s">
        <v>79</v>
      </c>
      <c r="W89">
        <v>-10</v>
      </c>
      <c r="X89">
        <v>3</v>
      </c>
      <c r="Y89" t="s">
        <v>79</v>
      </c>
      <c r="Z89">
        <v>26</v>
      </c>
      <c r="AA89">
        <v>3</v>
      </c>
      <c r="AB89" t="s">
        <v>79</v>
      </c>
      <c r="AC89">
        <v>12</v>
      </c>
      <c r="AD89">
        <v>3</v>
      </c>
      <c r="AE89" t="s">
        <v>79</v>
      </c>
      <c r="AF89">
        <v>15</v>
      </c>
      <c r="AG89">
        <v>3</v>
      </c>
      <c r="AH89" t="s">
        <v>79</v>
      </c>
      <c r="AI89">
        <v>17</v>
      </c>
      <c r="AJ89">
        <v>3</v>
      </c>
      <c r="AK89" t="s">
        <v>79</v>
      </c>
      <c r="AL89">
        <v>-3</v>
      </c>
      <c r="AM89">
        <v>3</v>
      </c>
      <c r="AN89" t="s">
        <v>79</v>
      </c>
      <c r="AO89">
        <v>-20</v>
      </c>
      <c r="AP89">
        <v>3</v>
      </c>
      <c r="AQ89" t="s">
        <v>79</v>
      </c>
      <c r="AR89">
        <v>6</v>
      </c>
      <c r="AS89">
        <v>3</v>
      </c>
      <c r="AT89" t="s">
        <v>79</v>
      </c>
      <c r="AU89">
        <v>6</v>
      </c>
      <c r="AV89">
        <v>3</v>
      </c>
      <c r="AW89" t="s">
        <v>79</v>
      </c>
      <c r="AX89">
        <v>6</v>
      </c>
      <c r="AY89">
        <v>3</v>
      </c>
      <c r="AZ89" t="s">
        <v>79</v>
      </c>
      <c r="BA89">
        <v>-14</v>
      </c>
      <c r="BB89">
        <v>3</v>
      </c>
    </row>
    <row r="90" spans="1:54" x14ac:dyDescent="0.25">
      <c r="A90" t="s">
        <v>238</v>
      </c>
      <c r="B90">
        <v>-5</v>
      </c>
      <c r="C90">
        <v>4</v>
      </c>
      <c r="D90" t="s">
        <v>238</v>
      </c>
      <c r="E90">
        <v>-5</v>
      </c>
      <c r="F90">
        <v>4</v>
      </c>
      <c r="G90" t="s">
        <v>238</v>
      </c>
      <c r="H90">
        <v>-8</v>
      </c>
      <c r="I90">
        <v>4</v>
      </c>
      <c r="J90" t="s">
        <v>238</v>
      </c>
      <c r="K90">
        <v>13</v>
      </c>
      <c r="L90">
        <v>4</v>
      </c>
      <c r="M90" t="s">
        <v>238</v>
      </c>
      <c r="N90">
        <v>27</v>
      </c>
      <c r="O90">
        <v>4</v>
      </c>
      <c r="P90" t="s">
        <v>238</v>
      </c>
      <c r="Q90">
        <v>-17</v>
      </c>
      <c r="R90">
        <v>4</v>
      </c>
      <c r="S90" t="s">
        <v>238</v>
      </c>
      <c r="T90">
        <v>12</v>
      </c>
      <c r="U90">
        <v>4</v>
      </c>
      <c r="V90" t="s">
        <v>238</v>
      </c>
      <c r="W90">
        <v>-10</v>
      </c>
      <c r="X90">
        <v>4</v>
      </c>
      <c r="Y90" t="s">
        <v>238</v>
      </c>
      <c r="Z90">
        <v>26</v>
      </c>
      <c r="AA90">
        <v>4</v>
      </c>
      <c r="AB90" t="s">
        <v>238</v>
      </c>
      <c r="AC90">
        <v>12</v>
      </c>
      <c r="AD90">
        <v>4</v>
      </c>
      <c r="AE90" t="s">
        <v>238</v>
      </c>
      <c r="AF90">
        <v>15</v>
      </c>
      <c r="AG90">
        <v>4</v>
      </c>
      <c r="AH90" t="s">
        <v>238</v>
      </c>
      <c r="AI90">
        <v>17</v>
      </c>
      <c r="AJ90">
        <v>4</v>
      </c>
      <c r="AK90" t="s">
        <v>238</v>
      </c>
      <c r="AL90">
        <v>-3</v>
      </c>
      <c r="AM90">
        <v>4</v>
      </c>
      <c r="AN90" t="s">
        <v>238</v>
      </c>
      <c r="AO90">
        <v>-20</v>
      </c>
      <c r="AP90">
        <v>4</v>
      </c>
      <c r="AQ90" t="s">
        <v>238</v>
      </c>
      <c r="AR90">
        <v>6</v>
      </c>
      <c r="AS90">
        <v>4</v>
      </c>
      <c r="AT90" t="s">
        <v>238</v>
      </c>
      <c r="AU90">
        <v>6</v>
      </c>
      <c r="AV90">
        <v>4</v>
      </c>
      <c r="AW90" t="s">
        <v>238</v>
      </c>
      <c r="AX90">
        <v>6</v>
      </c>
      <c r="AY90">
        <v>4</v>
      </c>
      <c r="AZ90" t="s">
        <v>238</v>
      </c>
      <c r="BA90">
        <v>-14</v>
      </c>
      <c r="BB90">
        <v>4</v>
      </c>
    </row>
    <row r="91" spans="1:54" x14ac:dyDescent="0.25">
      <c r="A91" t="s">
        <v>76</v>
      </c>
      <c r="B91">
        <v>9</v>
      </c>
      <c r="C91">
        <v>1</v>
      </c>
      <c r="D91" t="s">
        <v>25</v>
      </c>
      <c r="E91">
        <v>12</v>
      </c>
      <c r="F91">
        <v>1</v>
      </c>
      <c r="G91" t="s">
        <v>76</v>
      </c>
      <c r="H91">
        <v>-17</v>
      </c>
      <c r="I91">
        <v>1</v>
      </c>
      <c r="J91" t="s">
        <v>118</v>
      </c>
      <c r="K91">
        <v>-5</v>
      </c>
      <c r="L91">
        <v>1</v>
      </c>
      <c r="M91" t="s">
        <v>118</v>
      </c>
      <c r="N91">
        <v>-3</v>
      </c>
      <c r="O91">
        <v>1</v>
      </c>
      <c r="P91" t="s">
        <v>25</v>
      </c>
      <c r="Q91">
        <v>24</v>
      </c>
      <c r="R91">
        <v>1</v>
      </c>
      <c r="S91" t="s">
        <v>25</v>
      </c>
      <c r="T91">
        <v>5</v>
      </c>
      <c r="U91">
        <v>1</v>
      </c>
      <c r="V91" t="s">
        <v>25</v>
      </c>
      <c r="W91">
        <v>-19</v>
      </c>
      <c r="X91">
        <v>1</v>
      </c>
      <c r="Y91" t="s">
        <v>106</v>
      </c>
      <c r="Z91">
        <v>12</v>
      </c>
      <c r="AA91">
        <v>1</v>
      </c>
      <c r="AB91" t="s">
        <v>153</v>
      </c>
      <c r="AC91">
        <v>-3</v>
      </c>
      <c r="AD91">
        <v>1</v>
      </c>
      <c r="AE91" t="s">
        <v>153</v>
      </c>
      <c r="AF91">
        <v>-2</v>
      </c>
      <c r="AG91">
        <v>1</v>
      </c>
      <c r="AH91" t="s">
        <v>94</v>
      </c>
      <c r="AI91">
        <v>9</v>
      </c>
      <c r="AJ91">
        <v>1</v>
      </c>
      <c r="AK91" t="s">
        <v>94</v>
      </c>
      <c r="AL91">
        <v>5</v>
      </c>
      <c r="AM91">
        <v>1</v>
      </c>
      <c r="AN91" t="s">
        <v>94</v>
      </c>
      <c r="AO91">
        <v>11</v>
      </c>
      <c r="AP91">
        <v>1</v>
      </c>
      <c r="AQ91" t="s">
        <v>94</v>
      </c>
      <c r="AR91">
        <v>31</v>
      </c>
      <c r="AS91">
        <v>1</v>
      </c>
      <c r="AT91" t="s">
        <v>94</v>
      </c>
      <c r="AU91">
        <v>21</v>
      </c>
      <c r="AV91">
        <v>1</v>
      </c>
      <c r="AW91" t="s">
        <v>128</v>
      </c>
      <c r="AX91">
        <v>2</v>
      </c>
      <c r="AY91">
        <v>1</v>
      </c>
      <c r="AZ91" t="s">
        <v>94</v>
      </c>
      <c r="BA91">
        <v>5</v>
      </c>
      <c r="BB91">
        <v>1</v>
      </c>
    </row>
    <row r="92" spans="1:54" x14ac:dyDescent="0.25">
      <c r="A92" t="s">
        <v>25</v>
      </c>
      <c r="B92">
        <v>9</v>
      </c>
      <c r="C92">
        <v>2</v>
      </c>
      <c r="D92" t="s">
        <v>112</v>
      </c>
      <c r="E92">
        <v>12</v>
      </c>
      <c r="F92">
        <v>2</v>
      </c>
      <c r="G92" t="s">
        <v>25</v>
      </c>
      <c r="H92">
        <v>-17</v>
      </c>
      <c r="I92">
        <v>2</v>
      </c>
      <c r="J92" t="s">
        <v>142</v>
      </c>
      <c r="K92">
        <v>-5</v>
      </c>
      <c r="L92">
        <v>2</v>
      </c>
      <c r="M92" t="s">
        <v>142</v>
      </c>
      <c r="N92">
        <v>-3</v>
      </c>
      <c r="O92">
        <v>2</v>
      </c>
      <c r="P92" t="s">
        <v>115</v>
      </c>
      <c r="Q92">
        <v>24</v>
      </c>
      <c r="R92">
        <v>2</v>
      </c>
      <c r="S92" t="s">
        <v>57</v>
      </c>
      <c r="T92">
        <v>5</v>
      </c>
      <c r="U92">
        <v>2</v>
      </c>
      <c r="V92" t="s">
        <v>57</v>
      </c>
      <c r="W92">
        <v>-19</v>
      </c>
      <c r="X92">
        <v>2</v>
      </c>
      <c r="Y92" t="s">
        <v>94</v>
      </c>
      <c r="Z92">
        <v>12</v>
      </c>
      <c r="AA92">
        <v>2</v>
      </c>
      <c r="AB92" t="s">
        <v>94</v>
      </c>
      <c r="AC92">
        <v>-3</v>
      </c>
      <c r="AD92">
        <v>2</v>
      </c>
      <c r="AE92" t="s">
        <v>94</v>
      </c>
      <c r="AF92">
        <v>-2</v>
      </c>
      <c r="AG92">
        <v>2</v>
      </c>
      <c r="AH92" t="s">
        <v>15</v>
      </c>
      <c r="AI92">
        <v>9</v>
      </c>
      <c r="AJ92">
        <v>2</v>
      </c>
      <c r="AK92" t="s">
        <v>15</v>
      </c>
      <c r="AL92">
        <v>5</v>
      </c>
      <c r="AM92">
        <v>2</v>
      </c>
      <c r="AN92" t="s">
        <v>15</v>
      </c>
      <c r="AO92">
        <v>11</v>
      </c>
      <c r="AP92">
        <v>2</v>
      </c>
      <c r="AQ92" t="s">
        <v>15</v>
      </c>
      <c r="AR92">
        <v>31</v>
      </c>
      <c r="AS92">
        <v>2</v>
      </c>
      <c r="AT92" t="s">
        <v>15</v>
      </c>
      <c r="AU92">
        <v>21</v>
      </c>
      <c r="AV92">
        <v>2</v>
      </c>
      <c r="AW92" t="s">
        <v>15</v>
      </c>
      <c r="AX92">
        <v>2</v>
      </c>
      <c r="AY92">
        <v>2</v>
      </c>
      <c r="AZ92" t="s">
        <v>15</v>
      </c>
      <c r="BA92">
        <v>5</v>
      </c>
      <c r="BB92">
        <v>2</v>
      </c>
    </row>
    <row r="93" spans="1:54" x14ac:dyDescent="0.25">
      <c r="A93" t="s">
        <v>91</v>
      </c>
      <c r="B93">
        <v>9</v>
      </c>
      <c r="C93">
        <v>3</v>
      </c>
      <c r="D93" t="s">
        <v>91</v>
      </c>
      <c r="E93">
        <v>12</v>
      </c>
      <c r="F93">
        <v>3</v>
      </c>
      <c r="G93" t="s">
        <v>112</v>
      </c>
      <c r="H93">
        <v>-17</v>
      </c>
      <c r="I93">
        <v>3</v>
      </c>
      <c r="J93" t="s">
        <v>57</v>
      </c>
      <c r="K93">
        <v>-5</v>
      </c>
      <c r="L93">
        <v>3</v>
      </c>
      <c r="M93" t="s">
        <v>57</v>
      </c>
      <c r="N93">
        <v>-3</v>
      </c>
      <c r="O93">
        <v>3</v>
      </c>
      <c r="P93" t="s">
        <v>91</v>
      </c>
      <c r="Q93">
        <v>24</v>
      </c>
      <c r="R93">
        <v>3</v>
      </c>
      <c r="S93" t="s">
        <v>91</v>
      </c>
      <c r="T93">
        <v>5</v>
      </c>
      <c r="U93">
        <v>3</v>
      </c>
      <c r="V93" t="s">
        <v>91</v>
      </c>
      <c r="W93">
        <v>-19</v>
      </c>
      <c r="X93">
        <v>3</v>
      </c>
      <c r="Y93" t="s">
        <v>54</v>
      </c>
      <c r="Z93">
        <v>12</v>
      </c>
      <c r="AA93">
        <v>3</v>
      </c>
      <c r="AB93" t="s">
        <v>54</v>
      </c>
      <c r="AC93">
        <v>-3</v>
      </c>
      <c r="AD93">
        <v>3</v>
      </c>
      <c r="AE93" t="s">
        <v>142</v>
      </c>
      <c r="AF93">
        <v>-2</v>
      </c>
      <c r="AG93">
        <v>3</v>
      </c>
      <c r="AH93" t="s">
        <v>142</v>
      </c>
      <c r="AI93">
        <v>9</v>
      </c>
      <c r="AJ93">
        <v>3</v>
      </c>
      <c r="AK93" t="s">
        <v>142</v>
      </c>
      <c r="AL93">
        <v>5</v>
      </c>
      <c r="AM93">
        <v>3</v>
      </c>
      <c r="AN93" t="s">
        <v>142</v>
      </c>
      <c r="AO93">
        <v>11</v>
      </c>
      <c r="AP93">
        <v>3</v>
      </c>
      <c r="AQ93" t="s">
        <v>142</v>
      </c>
      <c r="AR93">
        <v>31</v>
      </c>
      <c r="AS93">
        <v>3</v>
      </c>
      <c r="AT93" t="s">
        <v>142</v>
      </c>
      <c r="AU93">
        <v>21</v>
      </c>
      <c r="AV93">
        <v>3</v>
      </c>
      <c r="AW93" t="s">
        <v>142</v>
      </c>
      <c r="AX93">
        <v>2</v>
      </c>
      <c r="AY93">
        <v>3</v>
      </c>
      <c r="AZ93" t="s">
        <v>142</v>
      </c>
      <c r="BA93">
        <v>5</v>
      </c>
      <c r="BB93">
        <v>3</v>
      </c>
    </row>
    <row r="94" spans="1:54" x14ac:dyDescent="0.25">
      <c r="A94" t="s">
        <v>12</v>
      </c>
      <c r="B94">
        <v>9</v>
      </c>
      <c r="C94">
        <v>4</v>
      </c>
      <c r="D94" t="s">
        <v>12</v>
      </c>
      <c r="E94">
        <v>12</v>
      </c>
      <c r="F94">
        <v>4</v>
      </c>
      <c r="G94" t="s">
        <v>91</v>
      </c>
      <c r="H94">
        <v>-17</v>
      </c>
      <c r="I94">
        <v>4</v>
      </c>
      <c r="J94" t="s">
        <v>91</v>
      </c>
      <c r="K94">
        <v>-5</v>
      </c>
      <c r="L94">
        <v>4</v>
      </c>
      <c r="M94" t="s">
        <v>91</v>
      </c>
      <c r="N94">
        <v>-3</v>
      </c>
      <c r="O94">
        <v>4</v>
      </c>
      <c r="P94" t="s">
        <v>284</v>
      </c>
      <c r="Q94">
        <v>24</v>
      </c>
      <c r="R94">
        <v>4</v>
      </c>
      <c r="S94" t="s">
        <v>284</v>
      </c>
      <c r="T94">
        <v>5</v>
      </c>
      <c r="U94">
        <v>4</v>
      </c>
      <c r="V94" t="s">
        <v>284</v>
      </c>
      <c r="W94">
        <v>-19</v>
      </c>
      <c r="X94">
        <v>4</v>
      </c>
      <c r="Y94" t="s">
        <v>284</v>
      </c>
      <c r="Z94">
        <v>12</v>
      </c>
      <c r="AA94">
        <v>4</v>
      </c>
      <c r="AB94" t="s">
        <v>284</v>
      </c>
      <c r="AC94">
        <v>-3</v>
      </c>
      <c r="AD94">
        <v>4</v>
      </c>
      <c r="AE94" t="s">
        <v>284</v>
      </c>
      <c r="AF94">
        <v>-2</v>
      </c>
      <c r="AG94">
        <v>4</v>
      </c>
      <c r="AH94" t="s">
        <v>284</v>
      </c>
      <c r="AI94">
        <v>9</v>
      </c>
      <c r="AJ94">
        <v>4</v>
      </c>
      <c r="AK94" t="s">
        <v>284</v>
      </c>
      <c r="AL94">
        <v>5</v>
      </c>
      <c r="AM94">
        <v>4</v>
      </c>
      <c r="AN94" t="s">
        <v>284</v>
      </c>
      <c r="AO94">
        <v>11</v>
      </c>
      <c r="AP94">
        <v>4</v>
      </c>
      <c r="AQ94" t="s">
        <v>284</v>
      </c>
      <c r="AR94">
        <v>31</v>
      </c>
      <c r="AS94">
        <v>4</v>
      </c>
      <c r="AT94" t="s">
        <v>284</v>
      </c>
      <c r="AU94">
        <v>21</v>
      </c>
      <c r="AV94">
        <v>4</v>
      </c>
      <c r="AW94" t="s">
        <v>284</v>
      </c>
      <c r="AX94">
        <v>2</v>
      </c>
      <c r="AY94">
        <v>4</v>
      </c>
      <c r="AZ94" t="s">
        <v>284</v>
      </c>
      <c r="BA94">
        <v>5</v>
      </c>
      <c r="BB94">
        <v>4</v>
      </c>
    </row>
    <row r="95" spans="1:54" x14ac:dyDescent="0.25">
      <c r="A95" t="s">
        <v>31</v>
      </c>
      <c r="B95">
        <v>13</v>
      </c>
      <c r="C95">
        <v>1</v>
      </c>
      <c r="D95" t="s">
        <v>31</v>
      </c>
      <c r="E95">
        <v>-1</v>
      </c>
      <c r="F95">
        <v>1</v>
      </c>
      <c r="G95" t="s">
        <v>31</v>
      </c>
      <c r="H95">
        <v>2</v>
      </c>
      <c r="I95">
        <v>1</v>
      </c>
      <c r="J95" t="s">
        <v>115</v>
      </c>
      <c r="K95">
        <v>13</v>
      </c>
      <c r="L95">
        <v>1</v>
      </c>
      <c r="M95" t="s">
        <v>115</v>
      </c>
      <c r="N95">
        <v>-1</v>
      </c>
      <c r="O95">
        <v>1</v>
      </c>
      <c r="P95" t="s">
        <v>118</v>
      </c>
      <c r="Q95">
        <v>-3</v>
      </c>
      <c r="R95">
        <v>1</v>
      </c>
      <c r="S95" t="s">
        <v>118</v>
      </c>
      <c r="T95">
        <v>8</v>
      </c>
      <c r="U95">
        <v>1</v>
      </c>
      <c r="V95" t="s">
        <v>118</v>
      </c>
      <c r="W95">
        <v>2</v>
      </c>
      <c r="X95">
        <v>1</v>
      </c>
      <c r="Y95" t="s">
        <v>76</v>
      </c>
      <c r="Z95">
        <v>-7</v>
      </c>
      <c r="AA95">
        <v>1</v>
      </c>
      <c r="AB95" t="s">
        <v>118</v>
      </c>
      <c r="AC95">
        <v>16</v>
      </c>
      <c r="AD95">
        <v>1</v>
      </c>
      <c r="AE95" t="s">
        <v>118</v>
      </c>
      <c r="AF95">
        <v>4</v>
      </c>
      <c r="AG95">
        <v>1</v>
      </c>
      <c r="AH95" t="s">
        <v>57</v>
      </c>
      <c r="AI95">
        <v>-1</v>
      </c>
      <c r="AJ95">
        <v>1</v>
      </c>
      <c r="AK95" t="s">
        <v>118</v>
      </c>
      <c r="AL95">
        <v>-1</v>
      </c>
      <c r="AM95">
        <v>1</v>
      </c>
      <c r="AN95" t="s">
        <v>118</v>
      </c>
      <c r="AO95">
        <v>-7</v>
      </c>
      <c r="AP95">
        <v>1</v>
      </c>
      <c r="AQ95" t="s">
        <v>57</v>
      </c>
      <c r="AR95">
        <v>-2</v>
      </c>
      <c r="AS95">
        <v>1</v>
      </c>
      <c r="AT95" t="s">
        <v>57</v>
      </c>
      <c r="AU95">
        <v>0</v>
      </c>
      <c r="AV95">
        <v>1</v>
      </c>
      <c r="AW95" t="s">
        <v>57</v>
      </c>
      <c r="AX95">
        <v>-10</v>
      </c>
      <c r="AY95">
        <v>1</v>
      </c>
      <c r="AZ95" t="s">
        <v>57</v>
      </c>
      <c r="BA95">
        <v>11</v>
      </c>
      <c r="BB95">
        <v>1</v>
      </c>
    </row>
    <row r="96" spans="1:54" x14ac:dyDescent="0.25">
      <c r="A96" t="s">
        <v>115</v>
      </c>
      <c r="B96">
        <v>13</v>
      </c>
      <c r="C96">
        <v>2</v>
      </c>
      <c r="D96" t="s">
        <v>115</v>
      </c>
      <c r="E96">
        <v>-1</v>
      </c>
      <c r="F96">
        <v>2</v>
      </c>
      <c r="G96" t="s">
        <v>115</v>
      </c>
      <c r="H96">
        <v>2</v>
      </c>
      <c r="I96">
        <v>2</v>
      </c>
      <c r="J96" t="s">
        <v>25</v>
      </c>
      <c r="K96">
        <v>13</v>
      </c>
      <c r="L96">
        <v>2</v>
      </c>
      <c r="M96" t="s">
        <v>73</v>
      </c>
      <c r="N96">
        <v>-1</v>
      </c>
      <c r="O96">
        <v>2</v>
      </c>
      <c r="P96" t="s">
        <v>57</v>
      </c>
      <c r="Q96">
        <v>-3</v>
      </c>
      <c r="R96">
        <v>2</v>
      </c>
      <c r="S96" t="s">
        <v>88</v>
      </c>
      <c r="T96">
        <v>8</v>
      </c>
      <c r="U96">
        <v>2</v>
      </c>
      <c r="V96" t="s">
        <v>88</v>
      </c>
      <c r="W96">
        <v>2</v>
      </c>
      <c r="X96">
        <v>2</v>
      </c>
      <c r="Y96" t="s">
        <v>88</v>
      </c>
      <c r="Z96">
        <v>-7</v>
      </c>
      <c r="AA96">
        <v>2</v>
      </c>
      <c r="AB96" t="s">
        <v>142</v>
      </c>
      <c r="AC96">
        <v>16</v>
      </c>
      <c r="AD96">
        <v>2</v>
      </c>
      <c r="AE96" t="s">
        <v>88</v>
      </c>
      <c r="AF96">
        <v>4</v>
      </c>
      <c r="AG96">
        <v>2</v>
      </c>
      <c r="AH96" t="s">
        <v>88</v>
      </c>
      <c r="AI96">
        <v>-1</v>
      </c>
      <c r="AJ96">
        <v>2</v>
      </c>
      <c r="AK96" t="s">
        <v>88</v>
      </c>
      <c r="AL96">
        <v>-1</v>
      </c>
      <c r="AM96">
        <v>2</v>
      </c>
      <c r="AN96" t="s">
        <v>88</v>
      </c>
      <c r="AO96">
        <v>-7</v>
      </c>
      <c r="AP96">
        <v>2</v>
      </c>
      <c r="AQ96" t="s">
        <v>88</v>
      </c>
      <c r="AR96">
        <v>-2</v>
      </c>
      <c r="AS96">
        <v>2</v>
      </c>
      <c r="AT96" t="s">
        <v>88</v>
      </c>
      <c r="AU96">
        <v>0</v>
      </c>
      <c r="AV96">
        <v>2</v>
      </c>
      <c r="AW96" t="s">
        <v>88</v>
      </c>
      <c r="AX96">
        <v>-10</v>
      </c>
      <c r="AY96">
        <v>2</v>
      </c>
      <c r="AZ96" t="s">
        <v>88</v>
      </c>
      <c r="BA96">
        <v>11</v>
      </c>
      <c r="BB96">
        <v>2</v>
      </c>
    </row>
    <row r="97" spans="1:54" x14ac:dyDescent="0.25">
      <c r="A97" t="s">
        <v>234</v>
      </c>
      <c r="B97">
        <v>13</v>
      </c>
      <c r="C97">
        <v>3</v>
      </c>
      <c r="D97" t="s">
        <v>234</v>
      </c>
      <c r="E97">
        <v>-1</v>
      </c>
      <c r="F97">
        <v>3</v>
      </c>
      <c r="G97" t="s">
        <v>234</v>
      </c>
      <c r="H97">
        <v>2</v>
      </c>
      <c r="I97">
        <v>3</v>
      </c>
      <c r="J97" t="s">
        <v>234</v>
      </c>
      <c r="K97">
        <v>13</v>
      </c>
      <c r="L97">
        <v>3</v>
      </c>
      <c r="M97" t="s">
        <v>234</v>
      </c>
      <c r="N97">
        <v>-1</v>
      </c>
      <c r="O97">
        <v>3</v>
      </c>
      <c r="P97" t="s">
        <v>234</v>
      </c>
      <c r="Q97">
        <v>-3</v>
      </c>
      <c r="R97">
        <v>3</v>
      </c>
      <c r="S97" t="s">
        <v>234</v>
      </c>
      <c r="T97">
        <v>8</v>
      </c>
      <c r="U97">
        <v>3</v>
      </c>
      <c r="V97" t="s">
        <v>237</v>
      </c>
      <c r="W97">
        <v>2</v>
      </c>
      <c r="X97">
        <v>3</v>
      </c>
      <c r="Y97" t="s">
        <v>142</v>
      </c>
      <c r="Z97">
        <v>-7</v>
      </c>
      <c r="AA97">
        <v>3</v>
      </c>
      <c r="AB97" t="s">
        <v>234</v>
      </c>
      <c r="AC97">
        <v>16</v>
      </c>
      <c r="AD97">
        <v>3</v>
      </c>
      <c r="AE97" t="s">
        <v>234</v>
      </c>
      <c r="AF97">
        <v>4</v>
      </c>
      <c r="AG97">
        <v>3</v>
      </c>
      <c r="AH97" t="s">
        <v>234</v>
      </c>
      <c r="AI97">
        <v>-1</v>
      </c>
      <c r="AJ97">
        <v>3</v>
      </c>
      <c r="AK97" t="s">
        <v>234</v>
      </c>
      <c r="AL97">
        <v>-1</v>
      </c>
      <c r="AM97">
        <v>3</v>
      </c>
      <c r="AN97" t="s">
        <v>234</v>
      </c>
      <c r="AO97">
        <v>-7</v>
      </c>
      <c r="AP97">
        <v>3</v>
      </c>
      <c r="AQ97" t="s">
        <v>234</v>
      </c>
      <c r="AR97">
        <v>-2</v>
      </c>
      <c r="AS97">
        <v>3</v>
      </c>
      <c r="AT97" t="s">
        <v>234</v>
      </c>
      <c r="AU97">
        <v>0</v>
      </c>
      <c r="AV97">
        <v>3</v>
      </c>
      <c r="AW97" t="s">
        <v>234</v>
      </c>
      <c r="AX97">
        <v>-10</v>
      </c>
      <c r="AY97">
        <v>3</v>
      </c>
      <c r="AZ97" t="s">
        <v>234</v>
      </c>
      <c r="BA97">
        <v>11</v>
      </c>
      <c r="BB97">
        <v>3</v>
      </c>
    </row>
    <row r="98" spans="1:54" x14ac:dyDescent="0.25">
      <c r="A98" t="s">
        <v>284</v>
      </c>
      <c r="B98">
        <v>13</v>
      </c>
      <c r="C98">
        <v>4</v>
      </c>
      <c r="D98" t="s">
        <v>284</v>
      </c>
      <c r="E98">
        <v>-1</v>
      </c>
      <c r="F98">
        <v>4</v>
      </c>
      <c r="G98" t="s">
        <v>284</v>
      </c>
      <c r="H98">
        <v>2</v>
      </c>
      <c r="I98">
        <v>4</v>
      </c>
      <c r="J98" t="s">
        <v>284</v>
      </c>
      <c r="K98">
        <v>13</v>
      </c>
      <c r="L98">
        <v>4</v>
      </c>
      <c r="M98" t="s">
        <v>126</v>
      </c>
      <c r="N98">
        <v>-1</v>
      </c>
      <c r="O98">
        <v>4</v>
      </c>
      <c r="P98" t="s">
        <v>126</v>
      </c>
      <c r="Q98">
        <v>-3</v>
      </c>
      <c r="R98">
        <v>4</v>
      </c>
      <c r="S98" t="s">
        <v>12</v>
      </c>
      <c r="T98">
        <v>8</v>
      </c>
      <c r="U98">
        <v>4</v>
      </c>
      <c r="V98" t="s">
        <v>12</v>
      </c>
      <c r="W98">
        <v>2</v>
      </c>
      <c r="X98">
        <v>4</v>
      </c>
      <c r="Y98" t="s">
        <v>234</v>
      </c>
      <c r="Z98">
        <v>-7</v>
      </c>
      <c r="AA98">
        <v>4</v>
      </c>
      <c r="AB98" t="s">
        <v>237</v>
      </c>
      <c r="AC98">
        <v>16</v>
      </c>
      <c r="AD98">
        <v>4</v>
      </c>
      <c r="AE98" t="s">
        <v>237</v>
      </c>
      <c r="AF98">
        <v>4</v>
      </c>
      <c r="AG98">
        <v>4</v>
      </c>
      <c r="AH98" t="s">
        <v>126</v>
      </c>
      <c r="AI98">
        <v>-1</v>
      </c>
      <c r="AJ98">
        <v>4</v>
      </c>
      <c r="AK98" t="s">
        <v>237</v>
      </c>
      <c r="AL98">
        <v>-1</v>
      </c>
      <c r="AM98">
        <v>4</v>
      </c>
      <c r="AN98" t="s">
        <v>237</v>
      </c>
      <c r="AO98">
        <v>-7</v>
      </c>
      <c r="AP98">
        <v>4</v>
      </c>
      <c r="AQ98" t="s">
        <v>126</v>
      </c>
      <c r="AR98">
        <v>-2</v>
      </c>
      <c r="AS98">
        <v>4</v>
      </c>
      <c r="AT98" t="s">
        <v>126</v>
      </c>
      <c r="AU98">
        <v>0</v>
      </c>
      <c r="AV98">
        <v>4</v>
      </c>
      <c r="AW98" t="s">
        <v>126</v>
      </c>
      <c r="AX98">
        <v>-10</v>
      </c>
      <c r="AY98">
        <v>4</v>
      </c>
      <c r="AZ98" t="s">
        <v>126</v>
      </c>
      <c r="BA98">
        <v>11</v>
      </c>
      <c r="BB98">
        <v>4</v>
      </c>
    </row>
    <row r="99" spans="1:54" x14ac:dyDescent="0.25">
      <c r="A99" t="s">
        <v>153</v>
      </c>
      <c r="B99">
        <v>0</v>
      </c>
      <c r="C99">
        <v>1</v>
      </c>
      <c r="D99" t="s">
        <v>153</v>
      </c>
      <c r="E99">
        <v>5</v>
      </c>
      <c r="F99">
        <v>1</v>
      </c>
      <c r="G99" t="s">
        <v>153</v>
      </c>
      <c r="H99">
        <v>-1</v>
      </c>
      <c r="I99">
        <v>1</v>
      </c>
      <c r="J99" t="s">
        <v>153</v>
      </c>
      <c r="K99">
        <v>-5</v>
      </c>
      <c r="L99">
        <v>1</v>
      </c>
      <c r="M99" t="s">
        <v>25</v>
      </c>
      <c r="N99">
        <v>-13</v>
      </c>
      <c r="O99">
        <v>1</v>
      </c>
      <c r="P99" t="s">
        <v>31</v>
      </c>
      <c r="Q99">
        <v>17</v>
      </c>
      <c r="R99">
        <v>1</v>
      </c>
      <c r="S99" t="s">
        <v>31</v>
      </c>
      <c r="T99">
        <v>0</v>
      </c>
      <c r="U99">
        <v>1</v>
      </c>
      <c r="V99" t="s">
        <v>31</v>
      </c>
      <c r="W99">
        <v>-9</v>
      </c>
      <c r="X99">
        <v>1</v>
      </c>
      <c r="Y99" t="s">
        <v>31</v>
      </c>
      <c r="Z99">
        <v>-5</v>
      </c>
      <c r="AA99">
        <v>1</v>
      </c>
      <c r="AB99" t="s">
        <v>31</v>
      </c>
      <c r="AC99">
        <v>-4</v>
      </c>
      <c r="AD99">
        <v>1</v>
      </c>
      <c r="AE99" t="s">
        <v>31</v>
      </c>
      <c r="AF99">
        <v>5</v>
      </c>
      <c r="AG99">
        <v>1</v>
      </c>
      <c r="AH99" t="s">
        <v>31</v>
      </c>
      <c r="AI99">
        <v>37</v>
      </c>
      <c r="AJ99">
        <v>1</v>
      </c>
      <c r="AK99" t="s">
        <v>31</v>
      </c>
      <c r="AL99">
        <v>15</v>
      </c>
      <c r="AM99">
        <v>1</v>
      </c>
      <c r="AN99" t="s">
        <v>31</v>
      </c>
      <c r="AO99">
        <v>-3</v>
      </c>
      <c r="AP99">
        <v>1</v>
      </c>
      <c r="AQ99" t="s">
        <v>31</v>
      </c>
      <c r="AR99">
        <v>11</v>
      </c>
      <c r="AS99">
        <v>1</v>
      </c>
      <c r="AT99" t="s">
        <v>31</v>
      </c>
      <c r="AU99">
        <v>15</v>
      </c>
      <c r="AV99">
        <v>1</v>
      </c>
      <c r="AW99" t="s">
        <v>31</v>
      </c>
      <c r="AX99">
        <v>5</v>
      </c>
      <c r="AY99">
        <v>1</v>
      </c>
      <c r="AZ99" t="s">
        <v>31</v>
      </c>
      <c r="BA99">
        <v>-2</v>
      </c>
      <c r="BB99">
        <v>1</v>
      </c>
    </row>
    <row r="100" spans="1:54" x14ac:dyDescent="0.25">
      <c r="A100" t="s">
        <v>142</v>
      </c>
      <c r="B100">
        <v>0</v>
      </c>
      <c r="C100">
        <v>2</v>
      </c>
      <c r="D100" t="s">
        <v>142</v>
      </c>
      <c r="E100">
        <v>5</v>
      </c>
      <c r="F100">
        <v>2</v>
      </c>
      <c r="G100" t="s">
        <v>142</v>
      </c>
      <c r="H100">
        <v>-1</v>
      </c>
      <c r="I100">
        <v>2</v>
      </c>
      <c r="J100" t="s">
        <v>88</v>
      </c>
      <c r="K100">
        <v>-5</v>
      </c>
      <c r="L100">
        <v>2</v>
      </c>
      <c r="M100" t="s">
        <v>88</v>
      </c>
      <c r="N100">
        <v>-13</v>
      </c>
      <c r="O100">
        <v>2</v>
      </c>
      <c r="P100" t="s">
        <v>142</v>
      </c>
      <c r="Q100">
        <v>17</v>
      </c>
      <c r="R100">
        <v>2</v>
      </c>
      <c r="S100" t="s">
        <v>142</v>
      </c>
      <c r="T100">
        <v>-5</v>
      </c>
      <c r="U100">
        <v>2</v>
      </c>
      <c r="V100" t="s">
        <v>142</v>
      </c>
      <c r="W100">
        <v>-9</v>
      </c>
      <c r="X100">
        <v>2</v>
      </c>
      <c r="Y100" t="s">
        <v>91</v>
      </c>
      <c r="Z100">
        <v>-5</v>
      </c>
      <c r="AA100">
        <v>2</v>
      </c>
      <c r="AB100" t="s">
        <v>88</v>
      </c>
      <c r="AC100">
        <v>-4</v>
      </c>
      <c r="AD100">
        <v>2</v>
      </c>
      <c r="AE100" t="s">
        <v>54</v>
      </c>
      <c r="AF100">
        <v>5</v>
      </c>
      <c r="AG100">
        <v>2</v>
      </c>
      <c r="AH100" t="s">
        <v>54</v>
      </c>
      <c r="AI100">
        <v>37</v>
      </c>
      <c r="AJ100">
        <v>2</v>
      </c>
      <c r="AK100" t="s">
        <v>54</v>
      </c>
      <c r="AL100">
        <v>15</v>
      </c>
      <c r="AM100">
        <v>2</v>
      </c>
      <c r="AN100" t="s">
        <v>54</v>
      </c>
      <c r="AO100">
        <v>-3</v>
      </c>
      <c r="AP100">
        <v>2</v>
      </c>
      <c r="AQ100" t="s">
        <v>54</v>
      </c>
      <c r="AR100">
        <v>11</v>
      </c>
      <c r="AS100">
        <v>2</v>
      </c>
      <c r="AT100" t="s">
        <v>54</v>
      </c>
      <c r="AU100">
        <v>15</v>
      </c>
      <c r="AV100">
        <v>2</v>
      </c>
      <c r="AW100" t="s">
        <v>54</v>
      </c>
      <c r="AX100">
        <v>5</v>
      </c>
      <c r="AY100">
        <v>2</v>
      </c>
      <c r="AZ100" t="s">
        <v>54</v>
      </c>
      <c r="BA100">
        <v>-2</v>
      </c>
      <c r="BB100">
        <v>2</v>
      </c>
    </row>
    <row r="101" spans="1:54" x14ac:dyDescent="0.25">
      <c r="A101" t="s">
        <v>54</v>
      </c>
      <c r="B101">
        <v>0</v>
      </c>
      <c r="C101">
        <v>3</v>
      </c>
      <c r="D101" t="s">
        <v>54</v>
      </c>
      <c r="E101">
        <v>5</v>
      </c>
      <c r="F101">
        <v>3</v>
      </c>
      <c r="G101" t="s">
        <v>54</v>
      </c>
      <c r="H101">
        <v>-1</v>
      </c>
      <c r="I101">
        <v>3</v>
      </c>
      <c r="J101" t="s">
        <v>54</v>
      </c>
      <c r="K101">
        <v>-5</v>
      </c>
      <c r="L101">
        <v>3</v>
      </c>
      <c r="M101" t="s">
        <v>52</v>
      </c>
      <c r="N101">
        <v>-13</v>
      </c>
      <c r="O101">
        <v>3</v>
      </c>
      <c r="P101" t="s">
        <v>73</v>
      </c>
      <c r="Q101">
        <v>17</v>
      </c>
      <c r="R101">
        <v>3</v>
      </c>
      <c r="S101" t="s">
        <v>54</v>
      </c>
      <c r="T101">
        <v>-5</v>
      </c>
      <c r="U101">
        <v>3</v>
      </c>
      <c r="V101" t="s">
        <v>54</v>
      </c>
      <c r="W101">
        <v>-9</v>
      </c>
      <c r="X101">
        <v>3</v>
      </c>
      <c r="Y101" t="s">
        <v>237</v>
      </c>
      <c r="Z101">
        <v>-5</v>
      </c>
      <c r="AA101">
        <v>3</v>
      </c>
      <c r="AB101" t="s">
        <v>91</v>
      </c>
      <c r="AC101">
        <v>-4</v>
      </c>
      <c r="AD101">
        <v>3</v>
      </c>
      <c r="AE101" t="s">
        <v>52</v>
      </c>
      <c r="AF101">
        <v>5</v>
      </c>
      <c r="AG101">
        <v>3</v>
      </c>
      <c r="AH101" t="s">
        <v>52</v>
      </c>
      <c r="AI101">
        <v>37</v>
      </c>
      <c r="AJ101">
        <v>3</v>
      </c>
      <c r="AK101" t="s">
        <v>52</v>
      </c>
      <c r="AL101">
        <v>15</v>
      </c>
      <c r="AM101">
        <v>3</v>
      </c>
      <c r="AN101" t="s">
        <v>52</v>
      </c>
      <c r="AO101">
        <v>-3</v>
      </c>
      <c r="AP101">
        <v>3</v>
      </c>
      <c r="AQ101" t="s">
        <v>52</v>
      </c>
      <c r="AR101">
        <v>11</v>
      </c>
      <c r="AS101">
        <v>3</v>
      </c>
      <c r="AT101" t="s">
        <v>52</v>
      </c>
      <c r="AU101">
        <v>15</v>
      </c>
      <c r="AV101">
        <v>3</v>
      </c>
      <c r="AW101" t="s">
        <v>52</v>
      </c>
      <c r="AX101">
        <v>5</v>
      </c>
      <c r="AY101">
        <v>3</v>
      </c>
      <c r="AZ101" t="s">
        <v>52</v>
      </c>
      <c r="BA101">
        <v>-2</v>
      </c>
      <c r="BB101">
        <v>3</v>
      </c>
    </row>
    <row r="102" spans="1:54" x14ac:dyDescent="0.25">
      <c r="A102" t="s">
        <v>52</v>
      </c>
      <c r="B102">
        <v>0</v>
      </c>
      <c r="C102">
        <v>4</v>
      </c>
      <c r="D102" t="s">
        <v>52</v>
      </c>
      <c r="E102">
        <v>5</v>
      </c>
      <c r="F102">
        <v>4</v>
      </c>
      <c r="G102" t="s">
        <v>52</v>
      </c>
      <c r="H102">
        <v>-1</v>
      </c>
      <c r="I102">
        <v>4</v>
      </c>
      <c r="J102" t="s">
        <v>52</v>
      </c>
      <c r="K102">
        <v>-5</v>
      </c>
      <c r="L102">
        <v>4</v>
      </c>
      <c r="M102" t="s">
        <v>54</v>
      </c>
      <c r="N102">
        <v>-13</v>
      </c>
      <c r="O102">
        <v>4</v>
      </c>
      <c r="P102" t="s">
        <v>52</v>
      </c>
      <c r="Q102">
        <v>17</v>
      </c>
      <c r="R102">
        <v>4</v>
      </c>
      <c r="S102" t="s">
        <v>52</v>
      </c>
      <c r="T102">
        <v>-5</v>
      </c>
      <c r="U102">
        <v>4</v>
      </c>
      <c r="V102" t="s">
        <v>52</v>
      </c>
      <c r="W102">
        <v>-9</v>
      </c>
      <c r="X102">
        <v>4</v>
      </c>
      <c r="Y102" t="s">
        <v>52</v>
      </c>
      <c r="Z102">
        <v>-5</v>
      </c>
      <c r="AA102">
        <v>4</v>
      </c>
      <c r="AB102" t="s">
        <v>52</v>
      </c>
      <c r="AC102">
        <v>-4</v>
      </c>
      <c r="AD102">
        <v>4</v>
      </c>
      <c r="AE102" t="s">
        <v>12</v>
      </c>
      <c r="AF102">
        <v>5</v>
      </c>
      <c r="AG102">
        <v>4</v>
      </c>
      <c r="AH102" t="s">
        <v>12</v>
      </c>
      <c r="AI102">
        <v>37</v>
      </c>
      <c r="AJ102">
        <v>4</v>
      </c>
      <c r="AK102" t="s">
        <v>12</v>
      </c>
      <c r="AL102">
        <v>15</v>
      </c>
      <c r="AM102">
        <v>4</v>
      </c>
      <c r="AN102" t="s">
        <v>12</v>
      </c>
      <c r="AO102">
        <v>-3</v>
      </c>
      <c r="AP102">
        <v>4</v>
      </c>
      <c r="AQ102" t="s">
        <v>12</v>
      </c>
      <c r="AR102">
        <v>11</v>
      </c>
      <c r="AS102">
        <v>4</v>
      </c>
      <c r="AT102" t="s">
        <v>12</v>
      </c>
      <c r="AU102">
        <v>15</v>
      </c>
      <c r="AV102">
        <v>4</v>
      </c>
      <c r="AW102" t="s">
        <v>12</v>
      </c>
      <c r="AX102">
        <v>5</v>
      </c>
      <c r="AY102">
        <v>4</v>
      </c>
      <c r="AZ102" t="s">
        <v>12</v>
      </c>
      <c r="BA102">
        <v>-2</v>
      </c>
      <c r="BB102">
        <v>4</v>
      </c>
    </row>
    <row r="103" spans="1:54" x14ac:dyDescent="0.25">
      <c r="A103" t="s">
        <v>106</v>
      </c>
      <c r="B103">
        <v>-7</v>
      </c>
      <c r="C103">
        <v>1</v>
      </c>
      <c r="D103" t="s">
        <v>106</v>
      </c>
      <c r="E103">
        <v>-9</v>
      </c>
      <c r="F103">
        <v>1</v>
      </c>
      <c r="G103" t="s">
        <v>106</v>
      </c>
      <c r="H103">
        <v>-7</v>
      </c>
      <c r="I103">
        <v>1</v>
      </c>
      <c r="J103" t="s">
        <v>106</v>
      </c>
      <c r="K103">
        <v>0</v>
      </c>
      <c r="L103">
        <v>1</v>
      </c>
      <c r="M103" t="s">
        <v>106</v>
      </c>
      <c r="N103">
        <v>3</v>
      </c>
      <c r="O103">
        <v>1</v>
      </c>
      <c r="P103" t="s">
        <v>106</v>
      </c>
      <c r="Q103">
        <v>-14</v>
      </c>
      <c r="R103">
        <v>1</v>
      </c>
      <c r="S103" t="s">
        <v>153</v>
      </c>
      <c r="T103">
        <v>17</v>
      </c>
      <c r="U103">
        <v>1</v>
      </c>
      <c r="V103" t="s">
        <v>153</v>
      </c>
      <c r="W103">
        <v>13</v>
      </c>
      <c r="X103">
        <v>1</v>
      </c>
      <c r="Y103" t="s">
        <v>25</v>
      </c>
      <c r="Z103">
        <v>12</v>
      </c>
      <c r="AA103">
        <v>1</v>
      </c>
      <c r="AB103" t="s">
        <v>25</v>
      </c>
      <c r="AC103">
        <v>0</v>
      </c>
      <c r="AD103">
        <v>1</v>
      </c>
      <c r="AE103" t="s">
        <v>25</v>
      </c>
      <c r="AF103">
        <v>-9</v>
      </c>
      <c r="AG103">
        <v>1</v>
      </c>
      <c r="AH103" t="s">
        <v>124</v>
      </c>
      <c r="AI103">
        <v>9</v>
      </c>
      <c r="AJ103">
        <v>1</v>
      </c>
      <c r="AK103" t="s">
        <v>76</v>
      </c>
      <c r="AL103">
        <v>4</v>
      </c>
      <c r="AM103">
        <v>1</v>
      </c>
      <c r="AN103" t="s">
        <v>76</v>
      </c>
      <c r="AO103">
        <v>-10</v>
      </c>
      <c r="AP103">
        <v>1</v>
      </c>
      <c r="AQ103" t="s">
        <v>118</v>
      </c>
      <c r="AR103">
        <v>20</v>
      </c>
      <c r="AS103">
        <v>1</v>
      </c>
      <c r="AT103" t="s">
        <v>118</v>
      </c>
      <c r="AU103">
        <v>1</v>
      </c>
      <c r="AV103">
        <v>1</v>
      </c>
      <c r="AW103" t="s">
        <v>118</v>
      </c>
      <c r="AX103">
        <v>-14</v>
      </c>
      <c r="AY103">
        <v>1</v>
      </c>
      <c r="AZ103" t="s">
        <v>76</v>
      </c>
      <c r="BA103">
        <v>-4</v>
      </c>
      <c r="BB103">
        <v>1</v>
      </c>
    </row>
    <row r="104" spans="1:54" x14ac:dyDescent="0.25">
      <c r="A104" t="s">
        <v>88</v>
      </c>
      <c r="B104">
        <v>-7</v>
      </c>
      <c r="C104">
        <v>2</v>
      </c>
      <c r="D104" t="s">
        <v>88</v>
      </c>
      <c r="E104">
        <v>-9</v>
      </c>
      <c r="F104">
        <v>2</v>
      </c>
      <c r="G104" t="s">
        <v>88</v>
      </c>
      <c r="H104">
        <v>-7</v>
      </c>
      <c r="I104">
        <v>2</v>
      </c>
      <c r="J104" t="s">
        <v>31</v>
      </c>
      <c r="K104">
        <v>0</v>
      </c>
      <c r="L104">
        <v>2</v>
      </c>
      <c r="M104" t="s">
        <v>31</v>
      </c>
      <c r="N104">
        <v>3</v>
      </c>
      <c r="O104">
        <v>2</v>
      </c>
      <c r="P104" t="s">
        <v>15</v>
      </c>
      <c r="Q104">
        <v>-14</v>
      </c>
      <c r="R104">
        <v>2</v>
      </c>
      <c r="S104" t="s">
        <v>115</v>
      </c>
      <c r="T104">
        <v>17</v>
      </c>
      <c r="U104">
        <v>2</v>
      </c>
      <c r="V104" t="s">
        <v>115</v>
      </c>
      <c r="W104">
        <v>13</v>
      </c>
      <c r="X104">
        <v>2</v>
      </c>
      <c r="Y104" t="s">
        <v>115</v>
      </c>
      <c r="Z104">
        <v>12</v>
      </c>
      <c r="AA104">
        <v>2</v>
      </c>
      <c r="AB104" t="s">
        <v>115</v>
      </c>
      <c r="AC104">
        <v>0</v>
      </c>
      <c r="AD104">
        <v>2</v>
      </c>
      <c r="AE104" t="s">
        <v>115</v>
      </c>
      <c r="AF104">
        <v>-9</v>
      </c>
      <c r="AG104">
        <v>2</v>
      </c>
      <c r="AH104" t="s">
        <v>115</v>
      </c>
      <c r="AI104">
        <v>9</v>
      </c>
      <c r="AJ104">
        <v>2</v>
      </c>
      <c r="AK104" t="s">
        <v>115</v>
      </c>
      <c r="AL104">
        <v>4</v>
      </c>
      <c r="AM104">
        <v>2</v>
      </c>
      <c r="AN104" t="s">
        <v>115</v>
      </c>
      <c r="AO104">
        <v>-10</v>
      </c>
      <c r="AP104">
        <v>2</v>
      </c>
      <c r="AQ104" t="s">
        <v>115</v>
      </c>
      <c r="AR104">
        <v>20</v>
      </c>
      <c r="AS104">
        <v>2</v>
      </c>
      <c r="AT104" t="s">
        <v>115</v>
      </c>
      <c r="AU104">
        <v>1</v>
      </c>
      <c r="AV104">
        <v>2</v>
      </c>
      <c r="AW104" t="s">
        <v>115</v>
      </c>
      <c r="AX104">
        <v>-14</v>
      </c>
      <c r="AY104">
        <v>2</v>
      </c>
      <c r="AZ104" t="s">
        <v>115</v>
      </c>
      <c r="BA104">
        <v>-4</v>
      </c>
      <c r="BB104">
        <v>2</v>
      </c>
    </row>
    <row r="105" spans="1:54" x14ac:dyDescent="0.25">
      <c r="A105" t="s">
        <v>57</v>
      </c>
      <c r="B105">
        <v>-7</v>
      </c>
      <c r="C105">
        <v>3</v>
      </c>
      <c r="D105" t="s">
        <v>57</v>
      </c>
      <c r="E105">
        <v>-9</v>
      </c>
      <c r="F105">
        <v>3</v>
      </c>
      <c r="G105" t="s">
        <v>57</v>
      </c>
      <c r="H105">
        <v>-7</v>
      </c>
      <c r="I105">
        <v>3</v>
      </c>
      <c r="J105" t="s">
        <v>15</v>
      </c>
      <c r="K105">
        <v>0</v>
      </c>
      <c r="L105">
        <v>3</v>
      </c>
      <c r="M105" t="s">
        <v>15</v>
      </c>
      <c r="N105">
        <v>3</v>
      </c>
      <c r="O105">
        <v>3</v>
      </c>
      <c r="P105" t="s">
        <v>54</v>
      </c>
      <c r="Q105">
        <v>-14</v>
      </c>
      <c r="R105">
        <v>3</v>
      </c>
      <c r="S105" t="s">
        <v>15</v>
      </c>
      <c r="T105">
        <v>17</v>
      </c>
      <c r="U105">
        <v>3</v>
      </c>
      <c r="V105" t="s">
        <v>15</v>
      </c>
      <c r="W105">
        <v>13</v>
      </c>
      <c r="X105">
        <v>3</v>
      </c>
      <c r="Y105" t="s">
        <v>15</v>
      </c>
      <c r="Z105">
        <v>12</v>
      </c>
      <c r="AA105">
        <v>3</v>
      </c>
      <c r="AB105" t="s">
        <v>15</v>
      </c>
      <c r="AC105">
        <v>0</v>
      </c>
      <c r="AD105">
        <v>3</v>
      </c>
      <c r="AE105" t="s">
        <v>15</v>
      </c>
      <c r="AF105">
        <v>-9</v>
      </c>
      <c r="AG105">
        <v>3</v>
      </c>
      <c r="AH105" t="s">
        <v>91</v>
      </c>
      <c r="AI105">
        <v>9</v>
      </c>
      <c r="AJ105">
        <v>3</v>
      </c>
      <c r="AK105" t="s">
        <v>91</v>
      </c>
      <c r="AL105">
        <v>4</v>
      </c>
      <c r="AM105">
        <v>3</v>
      </c>
      <c r="AN105" t="s">
        <v>91</v>
      </c>
      <c r="AO105">
        <v>-10</v>
      </c>
      <c r="AP105">
        <v>3</v>
      </c>
      <c r="AQ105" t="s">
        <v>91</v>
      </c>
      <c r="AR105">
        <v>20</v>
      </c>
      <c r="AS105">
        <v>3</v>
      </c>
      <c r="AT105" t="s">
        <v>91</v>
      </c>
      <c r="AU105">
        <v>1</v>
      </c>
      <c r="AV105">
        <v>3</v>
      </c>
      <c r="AW105" t="s">
        <v>91</v>
      </c>
      <c r="AX105">
        <v>-14</v>
      </c>
      <c r="AY105">
        <v>3</v>
      </c>
      <c r="AZ105" t="s">
        <v>91</v>
      </c>
      <c r="BA105">
        <v>-4</v>
      </c>
      <c r="BB105">
        <v>3</v>
      </c>
    </row>
    <row r="106" spans="1:54" x14ac:dyDescent="0.25">
      <c r="A106" t="s">
        <v>100</v>
      </c>
      <c r="B106">
        <v>-7</v>
      </c>
      <c r="C106">
        <v>4</v>
      </c>
      <c r="D106" t="s">
        <v>100</v>
      </c>
      <c r="E106">
        <v>-9</v>
      </c>
      <c r="F106">
        <v>4</v>
      </c>
      <c r="G106" t="s">
        <v>100</v>
      </c>
      <c r="H106">
        <v>-7</v>
      </c>
      <c r="I106">
        <v>4</v>
      </c>
      <c r="J106" t="s">
        <v>100</v>
      </c>
      <c r="K106">
        <v>0</v>
      </c>
      <c r="L106">
        <v>4</v>
      </c>
      <c r="M106" t="s">
        <v>100</v>
      </c>
      <c r="N106">
        <v>3</v>
      </c>
      <c r="O106">
        <v>4</v>
      </c>
      <c r="P106" t="s">
        <v>100</v>
      </c>
      <c r="Q106">
        <v>-14</v>
      </c>
      <c r="R106">
        <v>4</v>
      </c>
      <c r="S106" t="s">
        <v>100</v>
      </c>
      <c r="T106">
        <v>17</v>
      </c>
      <c r="U106">
        <v>4</v>
      </c>
      <c r="V106" t="s">
        <v>100</v>
      </c>
      <c r="W106">
        <v>13</v>
      </c>
      <c r="X106">
        <v>4</v>
      </c>
      <c r="Y106" t="s">
        <v>100</v>
      </c>
      <c r="Z106">
        <v>12</v>
      </c>
      <c r="AA106">
        <v>4</v>
      </c>
      <c r="AB106" t="s">
        <v>100</v>
      </c>
      <c r="AC106">
        <v>0</v>
      </c>
      <c r="AD106">
        <v>4</v>
      </c>
      <c r="AE106" t="s">
        <v>91</v>
      </c>
      <c r="AF106">
        <v>-9</v>
      </c>
      <c r="AG106">
        <v>4</v>
      </c>
      <c r="AH106" t="s">
        <v>100</v>
      </c>
      <c r="AI106">
        <v>9</v>
      </c>
      <c r="AJ106">
        <v>4</v>
      </c>
      <c r="AK106" t="s">
        <v>100</v>
      </c>
      <c r="AL106">
        <v>4</v>
      </c>
      <c r="AM106">
        <v>4</v>
      </c>
      <c r="AN106" t="s">
        <v>100</v>
      </c>
      <c r="AO106">
        <v>-10</v>
      </c>
      <c r="AP106">
        <v>4</v>
      </c>
      <c r="AQ106" t="s">
        <v>100</v>
      </c>
      <c r="AR106">
        <v>20</v>
      </c>
      <c r="AS106">
        <v>4</v>
      </c>
      <c r="AT106" t="s">
        <v>100</v>
      </c>
      <c r="AU106">
        <v>1</v>
      </c>
      <c r="AV106">
        <v>4</v>
      </c>
      <c r="AW106" t="s">
        <v>100</v>
      </c>
      <c r="AX106">
        <v>-14</v>
      </c>
      <c r="AY106">
        <v>4</v>
      </c>
      <c r="AZ106" t="s">
        <v>100</v>
      </c>
      <c r="BA106">
        <v>-4</v>
      </c>
      <c r="BB106">
        <v>4</v>
      </c>
    </row>
    <row r="107" spans="1:54" x14ac:dyDescent="0.25">
      <c r="A107" t="s">
        <v>139</v>
      </c>
      <c r="B107">
        <v>8</v>
      </c>
      <c r="C107">
        <v>1</v>
      </c>
      <c r="D107" t="s">
        <v>45</v>
      </c>
      <c r="E107">
        <v>12</v>
      </c>
      <c r="F107">
        <v>1</v>
      </c>
      <c r="G107" t="s">
        <v>285</v>
      </c>
      <c r="H107">
        <v>4</v>
      </c>
      <c r="I107">
        <v>1</v>
      </c>
      <c r="J107" t="s">
        <v>139</v>
      </c>
      <c r="K107">
        <v>3</v>
      </c>
      <c r="L107">
        <v>1</v>
      </c>
      <c r="M107" t="s">
        <v>23</v>
      </c>
      <c r="N107">
        <v>-8</v>
      </c>
      <c r="O107">
        <v>1</v>
      </c>
      <c r="P107" t="s">
        <v>492</v>
      </c>
      <c r="Q107">
        <v>-20</v>
      </c>
      <c r="R107">
        <v>1</v>
      </c>
      <c r="S107" t="s">
        <v>492</v>
      </c>
      <c r="T107">
        <v>23</v>
      </c>
      <c r="U107">
        <v>1</v>
      </c>
      <c r="V107" t="s">
        <v>492</v>
      </c>
      <c r="W107">
        <v>-5</v>
      </c>
      <c r="X107">
        <v>1</v>
      </c>
      <c r="Y107" t="s">
        <v>492</v>
      </c>
      <c r="Z107">
        <v>20</v>
      </c>
      <c r="AA107">
        <v>1</v>
      </c>
      <c r="AB107" t="s">
        <v>492</v>
      </c>
      <c r="AC107">
        <v>4</v>
      </c>
      <c r="AD107">
        <v>1</v>
      </c>
      <c r="AE107" t="s">
        <v>492</v>
      </c>
      <c r="AF107">
        <v>2</v>
      </c>
      <c r="AG107">
        <v>1</v>
      </c>
      <c r="AH107" t="s">
        <v>134</v>
      </c>
      <c r="AI107">
        <v>19</v>
      </c>
      <c r="AJ107">
        <v>1</v>
      </c>
      <c r="AK107" t="s">
        <v>492</v>
      </c>
      <c r="AL107">
        <v>14</v>
      </c>
      <c r="AM107">
        <v>1</v>
      </c>
      <c r="AN107" t="s">
        <v>134</v>
      </c>
      <c r="AO107">
        <v>28</v>
      </c>
      <c r="AP107">
        <v>1</v>
      </c>
      <c r="AQ107" t="s">
        <v>124</v>
      </c>
      <c r="AR107">
        <v>1</v>
      </c>
      <c r="AS107">
        <v>1</v>
      </c>
      <c r="AT107" t="s">
        <v>281</v>
      </c>
      <c r="AU107">
        <v>0</v>
      </c>
      <c r="AV107">
        <v>1</v>
      </c>
      <c r="AW107" t="s">
        <v>240</v>
      </c>
      <c r="AX107">
        <v>10</v>
      </c>
      <c r="AY107">
        <v>1</v>
      </c>
      <c r="AZ107" t="s">
        <v>281</v>
      </c>
      <c r="BA107">
        <v>8</v>
      </c>
      <c r="BB107">
        <v>1</v>
      </c>
    </row>
    <row r="108" spans="1:54" x14ac:dyDescent="0.25">
      <c r="A108" t="s">
        <v>45</v>
      </c>
      <c r="B108">
        <v>8</v>
      </c>
      <c r="C108">
        <v>2</v>
      </c>
      <c r="D108" t="s">
        <v>128</v>
      </c>
      <c r="E108">
        <v>12</v>
      </c>
      <c r="F108">
        <v>2</v>
      </c>
      <c r="G108" t="s">
        <v>128</v>
      </c>
      <c r="H108">
        <v>4</v>
      </c>
      <c r="I108">
        <v>2</v>
      </c>
      <c r="J108" t="s">
        <v>23</v>
      </c>
      <c r="K108">
        <v>3</v>
      </c>
      <c r="L108">
        <v>2</v>
      </c>
      <c r="M108" t="s">
        <v>286</v>
      </c>
      <c r="N108">
        <v>-8</v>
      </c>
      <c r="O108">
        <v>2</v>
      </c>
      <c r="P108" t="s">
        <v>128</v>
      </c>
      <c r="Q108">
        <v>-20</v>
      </c>
      <c r="R108">
        <v>2</v>
      </c>
      <c r="S108" t="s">
        <v>69</v>
      </c>
      <c r="T108">
        <v>23</v>
      </c>
      <c r="U108">
        <v>2</v>
      </c>
      <c r="V108" t="s">
        <v>69</v>
      </c>
      <c r="W108">
        <v>-5</v>
      </c>
      <c r="X108">
        <v>2</v>
      </c>
      <c r="Y108" t="s">
        <v>69</v>
      </c>
      <c r="Z108">
        <v>20</v>
      </c>
      <c r="AA108">
        <v>2</v>
      </c>
      <c r="AB108" t="s">
        <v>69</v>
      </c>
      <c r="AC108">
        <v>4</v>
      </c>
      <c r="AD108">
        <v>2</v>
      </c>
      <c r="AE108" t="s">
        <v>69</v>
      </c>
      <c r="AF108">
        <v>2</v>
      </c>
      <c r="AG108">
        <v>2</v>
      </c>
      <c r="AH108" t="s">
        <v>109</v>
      </c>
      <c r="AI108">
        <v>19</v>
      </c>
      <c r="AJ108">
        <v>2</v>
      </c>
      <c r="AK108" t="s">
        <v>69</v>
      </c>
      <c r="AL108">
        <v>14</v>
      </c>
      <c r="AM108">
        <v>2</v>
      </c>
      <c r="AN108" t="s">
        <v>69</v>
      </c>
      <c r="AO108">
        <v>28</v>
      </c>
      <c r="AP108">
        <v>2</v>
      </c>
      <c r="AQ108" t="s">
        <v>23</v>
      </c>
      <c r="AR108">
        <v>1</v>
      </c>
      <c r="AS108">
        <v>2</v>
      </c>
      <c r="AT108" t="s">
        <v>153</v>
      </c>
      <c r="AU108">
        <v>0</v>
      </c>
      <c r="AV108">
        <v>2</v>
      </c>
      <c r="AW108" t="s">
        <v>492</v>
      </c>
      <c r="AX108">
        <v>10</v>
      </c>
      <c r="AY108">
        <v>2</v>
      </c>
      <c r="AZ108" t="s">
        <v>286</v>
      </c>
      <c r="BA108">
        <v>8</v>
      </c>
      <c r="BB108">
        <v>2</v>
      </c>
    </row>
    <row r="109" spans="1:54" x14ac:dyDescent="0.25">
      <c r="A109" t="s">
        <v>128</v>
      </c>
      <c r="B109">
        <v>8</v>
      </c>
      <c r="C109">
        <v>3</v>
      </c>
      <c r="D109" t="s">
        <v>118</v>
      </c>
      <c r="E109">
        <v>12</v>
      </c>
      <c r="F109">
        <v>3</v>
      </c>
      <c r="G109" t="s">
        <v>118</v>
      </c>
      <c r="H109">
        <v>4</v>
      </c>
      <c r="I109">
        <v>3</v>
      </c>
      <c r="J109" t="s">
        <v>97</v>
      </c>
      <c r="K109">
        <v>3</v>
      </c>
      <c r="L109">
        <v>3</v>
      </c>
      <c r="M109" t="s">
        <v>239</v>
      </c>
      <c r="N109">
        <v>-8</v>
      </c>
      <c r="O109">
        <v>3</v>
      </c>
      <c r="P109" t="s">
        <v>97</v>
      </c>
      <c r="Q109">
        <v>-20</v>
      </c>
      <c r="R109">
        <v>3</v>
      </c>
      <c r="S109" t="s">
        <v>128</v>
      </c>
      <c r="T109">
        <v>23</v>
      </c>
      <c r="U109">
        <v>3</v>
      </c>
      <c r="V109" t="s">
        <v>128</v>
      </c>
      <c r="W109">
        <v>-5</v>
      </c>
      <c r="X109">
        <v>3</v>
      </c>
      <c r="Y109" t="s">
        <v>128</v>
      </c>
      <c r="Z109">
        <v>20</v>
      </c>
      <c r="AA109">
        <v>3</v>
      </c>
      <c r="AB109" t="s">
        <v>128</v>
      </c>
      <c r="AC109">
        <v>4</v>
      </c>
      <c r="AD109">
        <v>3</v>
      </c>
      <c r="AE109" t="s">
        <v>128</v>
      </c>
      <c r="AF109">
        <v>2</v>
      </c>
      <c r="AG109">
        <v>3</v>
      </c>
      <c r="AH109" t="s">
        <v>287</v>
      </c>
      <c r="AI109">
        <v>19</v>
      </c>
      <c r="AJ109">
        <v>3</v>
      </c>
      <c r="AK109" t="s">
        <v>128</v>
      </c>
      <c r="AL109">
        <v>14</v>
      </c>
      <c r="AM109">
        <v>3</v>
      </c>
      <c r="AN109" t="s">
        <v>128</v>
      </c>
      <c r="AO109">
        <v>28</v>
      </c>
      <c r="AP109">
        <v>3</v>
      </c>
      <c r="AQ109" t="s">
        <v>131</v>
      </c>
      <c r="AR109">
        <v>1</v>
      </c>
      <c r="AS109">
        <v>3</v>
      </c>
      <c r="AT109" t="s">
        <v>25</v>
      </c>
      <c r="AU109">
        <v>0</v>
      </c>
      <c r="AV109">
        <v>3</v>
      </c>
      <c r="AW109" t="s">
        <v>288</v>
      </c>
      <c r="AX109">
        <v>10</v>
      </c>
      <c r="AY109">
        <v>3</v>
      </c>
      <c r="AZ109" t="s">
        <v>97</v>
      </c>
      <c r="BA109">
        <v>8</v>
      </c>
      <c r="BB109">
        <v>3</v>
      </c>
    </row>
    <row r="110" spans="1:54" x14ac:dyDescent="0.25">
      <c r="A110" t="s">
        <v>18</v>
      </c>
      <c r="B110">
        <v>8</v>
      </c>
      <c r="C110">
        <v>4</v>
      </c>
      <c r="D110" t="s">
        <v>18</v>
      </c>
      <c r="E110">
        <v>12</v>
      </c>
      <c r="F110">
        <v>4</v>
      </c>
      <c r="G110" t="s">
        <v>18</v>
      </c>
      <c r="H110">
        <v>4</v>
      </c>
      <c r="I110">
        <v>4</v>
      </c>
      <c r="J110" t="s">
        <v>60</v>
      </c>
      <c r="K110">
        <v>3</v>
      </c>
      <c r="L110">
        <v>4</v>
      </c>
      <c r="M110" t="s">
        <v>60</v>
      </c>
      <c r="N110">
        <v>-8</v>
      </c>
      <c r="O110">
        <v>4</v>
      </c>
      <c r="P110" t="s">
        <v>69</v>
      </c>
      <c r="Q110">
        <v>-20</v>
      </c>
      <c r="R110">
        <v>4</v>
      </c>
      <c r="S110" t="s">
        <v>18</v>
      </c>
      <c r="T110">
        <v>23</v>
      </c>
      <c r="U110">
        <v>4</v>
      </c>
      <c r="V110" t="s">
        <v>18</v>
      </c>
      <c r="W110">
        <v>-5</v>
      </c>
      <c r="X110">
        <v>4</v>
      </c>
      <c r="Y110" t="s">
        <v>18</v>
      </c>
      <c r="Z110">
        <v>20</v>
      </c>
      <c r="AA110">
        <v>4</v>
      </c>
      <c r="AB110" t="s">
        <v>18</v>
      </c>
      <c r="AC110">
        <v>4</v>
      </c>
      <c r="AD110">
        <v>4</v>
      </c>
      <c r="AE110" t="s">
        <v>18</v>
      </c>
      <c r="AF110">
        <v>2</v>
      </c>
      <c r="AG110">
        <v>4</v>
      </c>
      <c r="AH110" t="s">
        <v>69</v>
      </c>
      <c r="AI110">
        <v>19</v>
      </c>
      <c r="AJ110">
        <v>4</v>
      </c>
      <c r="AK110" t="s">
        <v>18</v>
      </c>
      <c r="AL110">
        <v>14</v>
      </c>
      <c r="AM110">
        <v>4</v>
      </c>
      <c r="AN110" t="s">
        <v>18</v>
      </c>
      <c r="AO110">
        <v>28</v>
      </c>
      <c r="AP110">
        <v>4</v>
      </c>
      <c r="AQ110" t="s">
        <v>66</v>
      </c>
      <c r="AR110">
        <v>1</v>
      </c>
      <c r="AS110">
        <v>4</v>
      </c>
      <c r="AT110" t="s">
        <v>60</v>
      </c>
      <c r="AU110">
        <v>0</v>
      </c>
      <c r="AV110">
        <v>4</v>
      </c>
      <c r="AW110" t="s">
        <v>18</v>
      </c>
      <c r="AX110">
        <v>10</v>
      </c>
      <c r="AY110">
        <v>4</v>
      </c>
      <c r="AZ110" t="s">
        <v>69</v>
      </c>
      <c r="BA110">
        <v>8</v>
      </c>
      <c r="BB110">
        <v>4</v>
      </c>
    </row>
    <row r="111" spans="1:54" x14ac:dyDescent="0.25">
      <c r="A111" t="s">
        <v>285</v>
      </c>
      <c r="B111">
        <v>9</v>
      </c>
      <c r="C111">
        <v>1</v>
      </c>
      <c r="D111" t="s">
        <v>109</v>
      </c>
      <c r="E111">
        <v>15</v>
      </c>
      <c r="F111">
        <v>1</v>
      </c>
      <c r="G111" t="s">
        <v>240</v>
      </c>
      <c r="H111">
        <v>17</v>
      </c>
      <c r="I111">
        <v>1</v>
      </c>
      <c r="J111" t="s">
        <v>240</v>
      </c>
      <c r="K111">
        <v>13</v>
      </c>
      <c r="L111">
        <v>1</v>
      </c>
      <c r="M111" t="s">
        <v>124</v>
      </c>
      <c r="N111">
        <v>-20</v>
      </c>
      <c r="O111">
        <v>1</v>
      </c>
      <c r="P111" t="s">
        <v>109</v>
      </c>
      <c r="Q111">
        <v>7</v>
      </c>
      <c r="R111">
        <v>1</v>
      </c>
      <c r="S111" t="s">
        <v>109</v>
      </c>
      <c r="T111">
        <v>18</v>
      </c>
      <c r="U111">
        <v>1</v>
      </c>
      <c r="V111" t="s">
        <v>85</v>
      </c>
      <c r="W111">
        <v>15</v>
      </c>
      <c r="X111">
        <v>1</v>
      </c>
      <c r="Y111" t="s">
        <v>124</v>
      </c>
      <c r="Z111">
        <v>7</v>
      </c>
      <c r="AA111">
        <v>1</v>
      </c>
      <c r="AB111" t="s">
        <v>85</v>
      </c>
      <c r="AC111">
        <v>-9</v>
      </c>
      <c r="AD111">
        <v>1</v>
      </c>
      <c r="AE111" t="s">
        <v>134</v>
      </c>
      <c r="AF111">
        <v>1</v>
      </c>
      <c r="AG111">
        <v>1</v>
      </c>
      <c r="AH111" t="s">
        <v>23</v>
      </c>
      <c r="AI111">
        <v>-8</v>
      </c>
      <c r="AJ111">
        <v>1</v>
      </c>
      <c r="AK111" t="s">
        <v>134</v>
      </c>
      <c r="AL111">
        <v>-7</v>
      </c>
      <c r="AM111">
        <v>1</v>
      </c>
      <c r="AN111" t="s">
        <v>45</v>
      </c>
      <c r="AO111">
        <v>-9</v>
      </c>
      <c r="AP111">
        <v>1</v>
      </c>
      <c r="AQ111" t="s">
        <v>45</v>
      </c>
      <c r="AR111">
        <v>10</v>
      </c>
      <c r="AS111">
        <v>1</v>
      </c>
      <c r="AT111" t="s">
        <v>492</v>
      </c>
      <c r="AU111">
        <v>9</v>
      </c>
      <c r="AV111">
        <v>1</v>
      </c>
      <c r="AW111" t="s">
        <v>124</v>
      </c>
      <c r="AX111">
        <v>-6</v>
      </c>
      <c r="AY111">
        <v>1</v>
      </c>
      <c r="AZ111" t="s">
        <v>139</v>
      </c>
      <c r="BA111">
        <v>19</v>
      </c>
      <c r="BB111">
        <v>1</v>
      </c>
    </row>
    <row r="112" spans="1:54" x14ac:dyDescent="0.25">
      <c r="A112" t="s">
        <v>85</v>
      </c>
      <c r="B112">
        <v>9</v>
      </c>
      <c r="C112">
        <v>2</v>
      </c>
      <c r="D112" t="s">
        <v>85</v>
      </c>
      <c r="E112">
        <v>15</v>
      </c>
      <c r="F112">
        <v>2</v>
      </c>
      <c r="G112" t="s">
        <v>85</v>
      </c>
      <c r="H112">
        <v>17</v>
      </c>
      <c r="I112">
        <v>2</v>
      </c>
      <c r="J112" t="s">
        <v>85</v>
      </c>
      <c r="K112">
        <v>13</v>
      </c>
      <c r="L112">
        <v>2</v>
      </c>
      <c r="M112" t="s">
        <v>85</v>
      </c>
      <c r="N112">
        <v>-20</v>
      </c>
      <c r="O112">
        <v>2</v>
      </c>
      <c r="P112" t="s">
        <v>281</v>
      </c>
      <c r="Q112">
        <v>7</v>
      </c>
      <c r="R112">
        <v>2</v>
      </c>
      <c r="S112" t="s">
        <v>85</v>
      </c>
      <c r="T112">
        <v>18</v>
      </c>
      <c r="U112">
        <v>2</v>
      </c>
      <c r="V112" t="s">
        <v>45</v>
      </c>
      <c r="W112">
        <v>15</v>
      </c>
      <c r="X112">
        <v>2</v>
      </c>
      <c r="Y112" t="s">
        <v>289</v>
      </c>
      <c r="Z112">
        <v>7</v>
      </c>
      <c r="AA112">
        <v>2</v>
      </c>
      <c r="AB112" t="s">
        <v>45</v>
      </c>
      <c r="AC112">
        <v>-9</v>
      </c>
      <c r="AD112">
        <v>2</v>
      </c>
      <c r="AE112" t="s">
        <v>45</v>
      </c>
      <c r="AF112">
        <v>1</v>
      </c>
      <c r="AG112">
        <v>2</v>
      </c>
      <c r="AH112" t="s">
        <v>85</v>
      </c>
      <c r="AI112">
        <v>-8</v>
      </c>
      <c r="AJ112">
        <v>2</v>
      </c>
      <c r="AK112" t="s">
        <v>97</v>
      </c>
      <c r="AL112">
        <v>-7</v>
      </c>
      <c r="AM112">
        <v>2</v>
      </c>
      <c r="AN112" t="s">
        <v>25</v>
      </c>
      <c r="AO112">
        <v>-9</v>
      </c>
      <c r="AP112">
        <v>2</v>
      </c>
      <c r="AQ112" t="s">
        <v>286</v>
      </c>
      <c r="AR112">
        <v>10</v>
      </c>
      <c r="AS112">
        <v>2</v>
      </c>
      <c r="AT112" t="s">
        <v>69</v>
      </c>
      <c r="AU112">
        <v>9</v>
      </c>
      <c r="AV112">
        <v>2</v>
      </c>
      <c r="AW112" t="s">
        <v>286</v>
      </c>
      <c r="AX112">
        <v>-6</v>
      </c>
      <c r="AY112">
        <v>2</v>
      </c>
      <c r="AZ112" t="s">
        <v>85</v>
      </c>
      <c r="BA112">
        <v>19</v>
      </c>
      <c r="BB112">
        <v>2</v>
      </c>
    </row>
    <row r="113" spans="1:54" x14ac:dyDescent="0.25">
      <c r="A113" t="s">
        <v>60</v>
      </c>
      <c r="B113">
        <v>9</v>
      </c>
      <c r="C113">
        <v>3</v>
      </c>
      <c r="D113" t="s">
        <v>60</v>
      </c>
      <c r="E113">
        <v>15</v>
      </c>
      <c r="F113">
        <v>3</v>
      </c>
      <c r="G113" t="s">
        <v>15</v>
      </c>
      <c r="H113">
        <v>17</v>
      </c>
      <c r="I113">
        <v>3</v>
      </c>
      <c r="J113" t="s">
        <v>128</v>
      </c>
      <c r="K113">
        <v>13</v>
      </c>
      <c r="L113">
        <v>3</v>
      </c>
      <c r="M113" t="s">
        <v>153</v>
      </c>
      <c r="N113">
        <v>-20</v>
      </c>
      <c r="O113">
        <v>3</v>
      </c>
      <c r="P113" t="s">
        <v>85</v>
      </c>
      <c r="Q113">
        <v>7</v>
      </c>
      <c r="R113">
        <v>3</v>
      </c>
      <c r="S113" t="s">
        <v>106</v>
      </c>
      <c r="T113">
        <v>18</v>
      </c>
      <c r="U113">
        <v>3</v>
      </c>
      <c r="V113" t="s">
        <v>60</v>
      </c>
      <c r="W113">
        <v>15</v>
      </c>
      <c r="X113">
        <v>3</v>
      </c>
      <c r="Y113" t="s">
        <v>60</v>
      </c>
      <c r="Z113">
        <v>7</v>
      </c>
      <c r="AA113">
        <v>3</v>
      </c>
      <c r="AB113" t="s">
        <v>106</v>
      </c>
      <c r="AC113">
        <v>-9</v>
      </c>
      <c r="AD113">
        <v>3</v>
      </c>
      <c r="AE113" t="s">
        <v>106</v>
      </c>
      <c r="AF113">
        <v>1</v>
      </c>
      <c r="AG113">
        <v>3</v>
      </c>
      <c r="AH113" t="s">
        <v>8</v>
      </c>
      <c r="AI113">
        <v>-8</v>
      </c>
      <c r="AJ113">
        <v>3</v>
      </c>
      <c r="AK113" t="s">
        <v>60</v>
      </c>
      <c r="AL113">
        <v>-7</v>
      </c>
      <c r="AM113">
        <v>3</v>
      </c>
      <c r="AN113" t="s">
        <v>97</v>
      </c>
      <c r="AO113">
        <v>-9</v>
      </c>
      <c r="AP113">
        <v>3</v>
      </c>
      <c r="AQ113" t="s">
        <v>288</v>
      </c>
      <c r="AR113">
        <v>10</v>
      </c>
      <c r="AS113">
        <v>3</v>
      </c>
      <c r="AT113" t="s">
        <v>128</v>
      </c>
      <c r="AU113">
        <v>9</v>
      </c>
      <c r="AV113">
        <v>3</v>
      </c>
      <c r="AW113" t="s">
        <v>97</v>
      </c>
      <c r="AX113">
        <v>-6</v>
      </c>
      <c r="AY113">
        <v>3</v>
      </c>
      <c r="AZ113" t="s">
        <v>128</v>
      </c>
      <c r="BA113">
        <v>19</v>
      </c>
      <c r="BB113">
        <v>3</v>
      </c>
    </row>
    <row r="114" spans="1:54" x14ac:dyDescent="0.25">
      <c r="A114" t="s">
        <v>66</v>
      </c>
      <c r="B114">
        <v>9</v>
      </c>
      <c r="C114">
        <v>4</v>
      </c>
      <c r="D114" t="s">
        <v>66</v>
      </c>
      <c r="E114">
        <v>15</v>
      </c>
      <c r="F114">
        <v>4</v>
      </c>
      <c r="G114" t="s">
        <v>66</v>
      </c>
      <c r="H114">
        <v>17</v>
      </c>
      <c r="I114">
        <v>4</v>
      </c>
      <c r="J114" t="s">
        <v>66</v>
      </c>
      <c r="K114">
        <v>13</v>
      </c>
      <c r="L114">
        <v>4</v>
      </c>
      <c r="M114" t="s">
        <v>66</v>
      </c>
      <c r="N114">
        <v>-20</v>
      </c>
      <c r="O114">
        <v>4</v>
      </c>
      <c r="P114" t="s">
        <v>66</v>
      </c>
      <c r="Q114">
        <v>7</v>
      </c>
      <c r="R114">
        <v>4</v>
      </c>
      <c r="S114" t="s">
        <v>66</v>
      </c>
      <c r="T114">
        <v>18</v>
      </c>
      <c r="U114">
        <v>4</v>
      </c>
      <c r="V114" t="s">
        <v>66</v>
      </c>
      <c r="W114">
        <v>15</v>
      </c>
      <c r="X114">
        <v>4</v>
      </c>
      <c r="Y114" t="s">
        <v>66</v>
      </c>
      <c r="Z114">
        <v>7</v>
      </c>
      <c r="AA114">
        <v>4</v>
      </c>
      <c r="AB114" t="s">
        <v>66</v>
      </c>
      <c r="AC114">
        <v>-9</v>
      </c>
      <c r="AD114">
        <v>4</v>
      </c>
      <c r="AE114" t="s">
        <v>66</v>
      </c>
      <c r="AF114">
        <v>1</v>
      </c>
      <c r="AG114">
        <v>4</v>
      </c>
      <c r="AH114" t="s">
        <v>25</v>
      </c>
      <c r="AI114">
        <v>-8</v>
      </c>
      <c r="AJ114">
        <v>4</v>
      </c>
      <c r="AK114" t="s">
        <v>66</v>
      </c>
      <c r="AL114">
        <v>-7</v>
      </c>
      <c r="AM114">
        <v>4</v>
      </c>
      <c r="AN114" t="s">
        <v>60</v>
      </c>
      <c r="AO114">
        <v>-9</v>
      </c>
      <c r="AP114">
        <v>4</v>
      </c>
      <c r="AQ114" t="s">
        <v>60</v>
      </c>
      <c r="AR114">
        <v>10</v>
      </c>
      <c r="AS114">
        <v>4</v>
      </c>
      <c r="AT114" t="s">
        <v>18</v>
      </c>
      <c r="AU114">
        <v>9</v>
      </c>
      <c r="AV114">
        <v>4</v>
      </c>
      <c r="AW114" t="s">
        <v>69</v>
      </c>
      <c r="AX114">
        <v>-6</v>
      </c>
      <c r="AY114">
        <v>4</v>
      </c>
      <c r="AZ114" t="s">
        <v>66</v>
      </c>
      <c r="BA114">
        <v>19</v>
      </c>
      <c r="BB114">
        <v>4</v>
      </c>
    </row>
    <row r="115" spans="1:54" x14ac:dyDescent="0.25">
      <c r="A115" t="s">
        <v>286</v>
      </c>
      <c r="B115">
        <v>-6</v>
      </c>
      <c r="C115">
        <v>1</v>
      </c>
      <c r="D115" t="s">
        <v>134</v>
      </c>
      <c r="E115">
        <v>8</v>
      </c>
      <c r="F115">
        <v>1</v>
      </c>
      <c r="G115" t="s">
        <v>134</v>
      </c>
      <c r="H115">
        <v>-5</v>
      </c>
      <c r="I115">
        <v>1</v>
      </c>
      <c r="J115" t="s">
        <v>134</v>
      </c>
      <c r="K115">
        <v>-12</v>
      </c>
      <c r="L115">
        <v>1</v>
      </c>
      <c r="M115" t="s">
        <v>134</v>
      </c>
      <c r="N115">
        <v>-6</v>
      </c>
      <c r="O115">
        <v>1</v>
      </c>
      <c r="P115" t="s">
        <v>134</v>
      </c>
      <c r="Q115">
        <v>-9</v>
      </c>
      <c r="R115">
        <v>1</v>
      </c>
      <c r="S115" t="s">
        <v>134</v>
      </c>
      <c r="T115">
        <v>25</v>
      </c>
      <c r="U115">
        <v>1</v>
      </c>
      <c r="V115" t="s">
        <v>134</v>
      </c>
      <c r="W115">
        <v>8</v>
      </c>
      <c r="X115">
        <v>1</v>
      </c>
      <c r="Y115" t="s">
        <v>134</v>
      </c>
      <c r="Z115">
        <v>3</v>
      </c>
      <c r="AA115">
        <v>1</v>
      </c>
      <c r="AB115" t="s">
        <v>134</v>
      </c>
      <c r="AC115">
        <v>-11</v>
      </c>
      <c r="AD115">
        <v>1</v>
      </c>
      <c r="AE115" t="s">
        <v>85</v>
      </c>
      <c r="AF115">
        <v>-14</v>
      </c>
      <c r="AG115">
        <v>1</v>
      </c>
      <c r="AH115" t="s">
        <v>45</v>
      </c>
      <c r="AI115">
        <v>11</v>
      </c>
      <c r="AJ115">
        <v>1</v>
      </c>
      <c r="AK115" t="s">
        <v>85</v>
      </c>
      <c r="AL115">
        <v>24</v>
      </c>
      <c r="AM115">
        <v>1</v>
      </c>
      <c r="AN115" t="s">
        <v>85</v>
      </c>
      <c r="AO115">
        <v>8</v>
      </c>
      <c r="AP115">
        <v>1</v>
      </c>
      <c r="AQ115" t="s">
        <v>139</v>
      </c>
      <c r="AR115">
        <v>7</v>
      </c>
      <c r="AS115">
        <v>1</v>
      </c>
      <c r="AT115" t="s">
        <v>124</v>
      </c>
      <c r="AU115">
        <v>19</v>
      </c>
      <c r="AV115">
        <v>1</v>
      </c>
      <c r="AW115" t="s">
        <v>139</v>
      </c>
      <c r="AX115">
        <v>5</v>
      </c>
      <c r="AY115">
        <v>1</v>
      </c>
      <c r="AZ115" t="s">
        <v>124</v>
      </c>
      <c r="BA115">
        <v>8</v>
      </c>
      <c r="BB115">
        <v>1</v>
      </c>
    </row>
    <row r="116" spans="1:54" x14ac:dyDescent="0.25">
      <c r="A116" t="s">
        <v>134</v>
      </c>
      <c r="B116">
        <v>-6</v>
      </c>
      <c r="C116">
        <v>2</v>
      </c>
      <c r="D116" t="s">
        <v>8</v>
      </c>
      <c r="E116">
        <v>8</v>
      </c>
      <c r="F116">
        <v>2</v>
      </c>
      <c r="G116" t="s">
        <v>45</v>
      </c>
      <c r="H116">
        <v>-5</v>
      </c>
      <c r="I116">
        <v>2</v>
      </c>
      <c r="J116" t="s">
        <v>45</v>
      </c>
      <c r="K116">
        <v>-12</v>
      </c>
      <c r="L116">
        <v>2</v>
      </c>
      <c r="M116" t="s">
        <v>8</v>
      </c>
      <c r="N116">
        <v>-6</v>
      </c>
      <c r="O116">
        <v>2</v>
      </c>
      <c r="P116" t="s">
        <v>23</v>
      </c>
      <c r="Q116">
        <v>-9</v>
      </c>
      <c r="R116">
        <v>2</v>
      </c>
      <c r="S116" t="s">
        <v>131</v>
      </c>
      <c r="T116">
        <v>25</v>
      </c>
      <c r="U116">
        <v>2</v>
      </c>
      <c r="V116" t="s">
        <v>131</v>
      </c>
      <c r="W116">
        <v>8</v>
      </c>
      <c r="X116">
        <v>2</v>
      </c>
      <c r="Y116" t="s">
        <v>45</v>
      </c>
      <c r="Z116">
        <v>3</v>
      </c>
      <c r="AA116">
        <v>2</v>
      </c>
      <c r="AB116" t="s">
        <v>124</v>
      </c>
      <c r="AC116">
        <v>-11</v>
      </c>
      <c r="AD116">
        <v>2</v>
      </c>
      <c r="AE116" t="s">
        <v>124</v>
      </c>
      <c r="AF116">
        <v>-14</v>
      </c>
      <c r="AG116">
        <v>2</v>
      </c>
      <c r="AH116" t="s">
        <v>286</v>
      </c>
      <c r="AI116">
        <v>11</v>
      </c>
      <c r="AJ116">
        <v>2</v>
      </c>
      <c r="AK116" t="s">
        <v>23</v>
      </c>
      <c r="AL116">
        <v>24</v>
      </c>
      <c r="AM116">
        <v>2</v>
      </c>
      <c r="AN116" t="s">
        <v>23</v>
      </c>
      <c r="AO116">
        <v>8</v>
      </c>
      <c r="AP116">
        <v>2</v>
      </c>
      <c r="AQ116" t="s">
        <v>492</v>
      </c>
      <c r="AR116">
        <v>7</v>
      </c>
      <c r="AS116">
        <v>2</v>
      </c>
      <c r="AT116" t="s">
        <v>23</v>
      </c>
      <c r="AU116">
        <v>19</v>
      </c>
      <c r="AV116">
        <v>2</v>
      </c>
      <c r="AW116" t="s">
        <v>23</v>
      </c>
      <c r="AX116">
        <v>5</v>
      </c>
      <c r="AY116">
        <v>2</v>
      </c>
      <c r="AZ116" t="s">
        <v>23</v>
      </c>
      <c r="BA116">
        <v>8</v>
      </c>
      <c r="BB116">
        <v>2</v>
      </c>
    </row>
    <row r="117" spans="1:54" x14ac:dyDescent="0.25">
      <c r="A117" t="s">
        <v>8</v>
      </c>
      <c r="B117">
        <v>-6</v>
      </c>
      <c r="C117">
        <v>3</v>
      </c>
      <c r="D117" t="s">
        <v>15</v>
      </c>
      <c r="E117">
        <v>8</v>
      </c>
      <c r="F117">
        <v>3</v>
      </c>
      <c r="G117" t="s">
        <v>8</v>
      </c>
      <c r="H117">
        <v>-5</v>
      </c>
      <c r="I117">
        <v>3</v>
      </c>
      <c r="J117" t="s">
        <v>8</v>
      </c>
      <c r="K117">
        <v>-12</v>
      </c>
      <c r="L117">
        <v>3</v>
      </c>
      <c r="M117" t="s">
        <v>76</v>
      </c>
      <c r="N117">
        <v>-6</v>
      </c>
      <c r="O117">
        <v>3</v>
      </c>
      <c r="P117" t="s">
        <v>76</v>
      </c>
      <c r="Q117">
        <v>-9</v>
      </c>
      <c r="R117">
        <v>3</v>
      </c>
      <c r="S117" t="s">
        <v>8</v>
      </c>
      <c r="T117">
        <v>25</v>
      </c>
      <c r="U117">
        <v>3</v>
      </c>
      <c r="V117" t="s">
        <v>8</v>
      </c>
      <c r="W117">
        <v>8</v>
      </c>
      <c r="X117">
        <v>3</v>
      </c>
      <c r="Y117" t="s">
        <v>8</v>
      </c>
      <c r="Z117">
        <v>3</v>
      </c>
      <c r="AA117">
        <v>3</v>
      </c>
      <c r="AB117" t="s">
        <v>8</v>
      </c>
      <c r="AC117">
        <v>-11</v>
      </c>
      <c r="AD117">
        <v>3</v>
      </c>
      <c r="AE117" t="s">
        <v>8</v>
      </c>
      <c r="AF117">
        <v>-14</v>
      </c>
      <c r="AG117">
        <v>3</v>
      </c>
      <c r="AH117" t="s">
        <v>97</v>
      </c>
      <c r="AI117">
        <v>11</v>
      </c>
      <c r="AJ117">
        <v>3</v>
      </c>
      <c r="AK117" t="s">
        <v>57</v>
      </c>
      <c r="AL117">
        <v>24</v>
      </c>
      <c r="AM117">
        <v>3</v>
      </c>
      <c r="AN117" t="s">
        <v>57</v>
      </c>
      <c r="AO117">
        <v>8</v>
      </c>
      <c r="AP117">
        <v>3</v>
      </c>
      <c r="AQ117" t="s">
        <v>25</v>
      </c>
      <c r="AR117">
        <v>7</v>
      </c>
      <c r="AS117">
        <v>3</v>
      </c>
      <c r="AT117" t="s">
        <v>131</v>
      </c>
      <c r="AU117">
        <v>19</v>
      </c>
      <c r="AV117">
        <v>3</v>
      </c>
      <c r="AW117" t="s">
        <v>8</v>
      </c>
      <c r="AX117">
        <v>5</v>
      </c>
      <c r="AY117">
        <v>3</v>
      </c>
      <c r="AZ117" t="s">
        <v>8</v>
      </c>
      <c r="BA117">
        <v>8</v>
      </c>
      <c r="BB117">
        <v>3</v>
      </c>
    </row>
    <row r="118" spans="1:54" x14ac:dyDescent="0.25">
      <c r="A118" t="s">
        <v>69</v>
      </c>
      <c r="B118">
        <v>-6</v>
      </c>
      <c r="C118">
        <v>4</v>
      </c>
      <c r="D118" t="s">
        <v>69</v>
      </c>
      <c r="E118">
        <v>8</v>
      </c>
      <c r="F118">
        <v>4</v>
      </c>
      <c r="G118" t="s">
        <v>69</v>
      </c>
      <c r="H118">
        <v>-5</v>
      </c>
      <c r="I118">
        <v>4</v>
      </c>
      <c r="J118" t="s">
        <v>69</v>
      </c>
      <c r="K118">
        <v>-12</v>
      </c>
      <c r="L118">
        <v>4</v>
      </c>
      <c r="M118" t="s">
        <v>69</v>
      </c>
      <c r="N118">
        <v>-6</v>
      </c>
      <c r="O118">
        <v>4</v>
      </c>
      <c r="P118" t="s">
        <v>60</v>
      </c>
      <c r="Q118">
        <v>-9</v>
      </c>
      <c r="R118">
        <v>4</v>
      </c>
      <c r="S118" t="s">
        <v>76</v>
      </c>
      <c r="T118">
        <v>25</v>
      </c>
      <c r="U118">
        <v>4</v>
      </c>
      <c r="V118" t="s">
        <v>106</v>
      </c>
      <c r="W118">
        <v>8</v>
      </c>
      <c r="X118">
        <v>4</v>
      </c>
      <c r="Y118" t="s">
        <v>57</v>
      </c>
      <c r="Z118">
        <v>3</v>
      </c>
      <c r="AA118">
        <v>4</v>
      </c>
      <c r="AB118" t="s">
        <v>76</v>
      </c>
      <c r="AC118">
        <v>-11</v>
      </c>
      <c r="AD118">
        <v>4</v>
      </c>
      <c r="AE118" t="s">
        <v>76</v>
      </c>
      <c r="AF118">
        <v>-14</v>
      </c>
      <c r="AG118">
        <v>4</v>
      </c>
      <c r="AH118" t="s">
        <v>239</v>
      </c>
      <c r="AI118">
        <v>11</v>
      </c>
      <c r="AJ118">
        <v>4</v>
      </c>
      <c r="AK118" t="s">
        <v>106</v>
      </c>
      <c r="AL118">
        <v>24</v>
      </c>
      <c r="AM118">
        <v>4</v>
      </c>
      <c r="AN118" t="s">
        <v>106</v>
      </c>
      <c r="AO118">
        <v>8</v>
      </c>
      <c r="AP118">
        <v>4</v>
      </c>
      <c r="AQ118" t="s">
        <v>69</v>
      </c>
      <c r="AR118">
        <v>7</v>
      </c>
      <c r="AS118">
        <v>4</v>
      </c>
      <c r="AT118" t="s">
        <v>66</v>
      </c>
      <c r="AU118">
        <v>19</v>
      </c>
      <c r="AV118">
        <v>4</v>
      </c>
      <c r="AW118" t="s">
        <v>25</v>
      </c>
      <c r="AX118">
        <v>5</v>
      </c>
      <c r="AY118">
        <v>4</v>
      </c>
      <c r="AZ118" t="s">
        <v>25</v>
      </c>
      <c r="BA118">
        <v>8</v>
      </c>
      <c r="BB118">
        <v>4</v>
      </c>
    </row>
    <row r="119" spans="1:54" x14ac:dyDescent="0.25">
      <c r="A119" t="s">
        <v>124</v>
      </c>
      <c r="B119">
        <v>-8</v>
      </c>
      <c r="C119">
        <v>1</v>
      </c>
      <c r="D119" t="s">
        <v>124</v>
      </c>
      <c r="E119">
        <v>3</v>
      </c>
      <c r="F119">
        <v>1</v>
      </c>
      <c r="G119" t="s">
        <v>124</v>
      </c>
      <c r="H119">
        <v>-11</v>
      </c>
      <c r="I119">
        <v>1</v>
      </c>
      <c r="J119" t="s">
        <v>124</v>
      </c>
      <c r="K119">
        <v>13</v>
      </c>
      <c r="L119">
        <v>1</v>
      </c>
      <c r="M119" t="s">
        <v>281</v>
      </c>
      <c r="N119">
        <v>11</v>
      </c>
      <c r="O119">
        <v>1</v>
      </c>
      <c r="P119" t="s">
        <v>124</v>
      </c>
      <c r="Q119">
        <v>-3</v>
      </c>
      <c r="R119">
        <v>1</v>
      </c>
      <c r="S119" t="s">
        <v>45</v>
      </c>
      <c r="T119">
        <v>-4</v>
      </c>
      <c r="U119">
        <v>1</v>
      </c>
      <c r="V119" t="s">
        <v>23</v>
      </c>
      <c r="W119">
        <v>-12</v>
      </c>
      <c r="X119">
        <v>1</v>
      </c>
      <c r="Y119" t="s">
        <v>23</v>
      </c>
      <c r="Z119">
        <v>16</v>
      </c>
      <c r="AA119">
        <v>1</v>
      </c>
      <c r="AB119" t="s">
        <v>23</v>
      </c>
      <c r="AC119">
        <v>18</v>
      </c>
      <c r="AD119">
        <v>1</v>
      </c>
      <c r="AE119" t="s">
        <v>23</v>
      </c>
      <c r="AF119">
        <v>3</v>
      </c>
      <c r="AG119">
        <v>1</v>
      </c>
      <c r="AH119" t="s">
        <v>60</v>
      </c>
      <c r="AI119">
        <v>-3</v>
      </c>
      <c r="AJ119">
        <v>1</v>
      </c>
      <c r="AK119" t="s">
        <v>124</v>
      </c>
      <c r="AL119">
        <v>1</v>
      </c>
      <c r="AM119">
        <v>1</v>
      </c>
      <c r="AN119" t="s">
        <v>124</v>
      </c>
      <c r="AO119">
        <v>-2</v>
      </c>
      <c r="AP119">
        <v>1</v>
      </c>
      <c r="AQ119" t="s">
        <v>290</v>
      </c>
      <c r="AR119">
        <v>-10</v>
      </c>
      <c r="AS119">
        <v>1</v>
      </c>
      <c r="AT119" t="s">
        <v>134</v>
      </c>
      <c r="AU119">
        <v>20</v>
      </c>
      <c r="AV119">
        <v>1</v>
      </c>
      <c r="AW119" t="s">
        <v>109</v>
      </c>
      <c r="AX119">
        <v>0</v>
      </c>
      <c r="AY119">
        <v>1</v>
      </c>
      <c r="AZ119" t="s">
        <v>134</v>
      </c>
      <c r="BA119">
        <v>-12</v>
      </c>
      <c r="BB119">
        <v>1</v>
      </c>
    </row>
    <row r="120" spans="1:54" x14ac:dyDescent="0.25">
      <c r="A120" t="s">
        <v>118</v>
      </c>
      <c r="B120">
        <v>-8</v>
      </c>
      <c r="C120">
        <v>2</v>
      </c>
      <c r="D120" t="s">
        <v>286</v>
      </c>
      <c r="E120">
        <v>3</v>
      </c>
      <c r="F120">
        <v>2</v>
      </c>
      <c r="G120" t="s">
        <v>286</v>
      </c>
      <c r="H120">
        <v>-11</v>
      </c>
      <c r="I120">
        <v>2</v>
      </c>
      <c r="J120" t="s">
        <v>286</v>
      </c>
      <c r="K120">
        <v>13</v>
      </c>
      <c r="L120">
        <v>2</v>
      </c>
      <c r="M120" t="s">
        <v>128</v>
      </c>
      <c r="N120">
        <v>11</v>
      </c>
      <c r="O120">
        <v>2</v>
      </c>
      <c r="P120" t="s">
        <v>286</v>
      </c>
      <c r="Q120">
        <v>-3</v>
      </c>
      <c r="R120">
        <v>2</v>
      </c>
      <c r="S120" t="s">
        <v>286</v>
      </c>
      <c r="T120">
        <v>-4</v>
      </c>
      <c r="U120">
        <v>2</v>
      </c>
      <c r="V120" t="s">
        <v>286</v>
      </c>
      <c r="W120">
        <v>-12</v>
      </c>
      <c r="X120">
        <v>2</v>
      </c>
      <c r="Y120" t="s">
        <v>286</v>
      </c>
      <c r="Z120">
        <v>16</v>
      </c>
      <c r="AA120">
        <v>2</v>
      </c>
      <c r="AB120" t="s">
        <v>286</v>
      </c>
      <c r="AC120">
        <v>18</v>
      </c>
      <c r="AD120">
        <v>2</v>
      </c>
      <c r="AE120" t="s">
        <v>286</v>
      </c>
      <c r="AF120">
        <v>3</v>
      </c>
      <c r="AG120">
        <v>2</v>
      </c>
      <c r="AH120" t="s">
        <v>291</v>
      </c>
      <c r="AI120">
        <v>-3</v>
      </c>
      <c r="AJ120">
        <v>2</v>
      </c>
      <c r="AK120" t="s">
        <v>286</v>
      </c>
      <c r="AL120">
        <v>1</v>
      </c>
      <c r="AM120">
        <v>2</v>
      </c>
      <c r="AN120" t="s">
        <v>8</v>
      </c>
      <c r="AO120">
        <v>-2</v>
      </c>
      <c r="AP120">
        <v>2</v>
      </c>
      <c r="AQ120" t="s">
        <v>85</v>
      </c>
      <c r="AR120">
        <v>-10</v>
      </c>
      <c r="AS120">
        <v>2</v>
      </c>
      <c r="AT120" t="s">
        <v>8</v>
      </c>
      <c r="AU120">
        <v>20</v>
      </c>
      <c r="AV120">
        <v>2</v>
      </c>
      <c r="AW120" t="s">
        <v>134</v>
      </c>
      <c r="AX120">
        <v>0</v>
      </c>
      <c r="AY120">
        <v>2</v>
      </c>
      <c r="AZ120" t="s">
        <v>109</v>
      </c>
      <c r="BA120">
        <v>-12</v>
      </c>
      <c r="BB120">
        <v>2</v>
      </c>
    </row>
    <row r="121" spans="1:54" x14ac:dyDescent="0.25">
      <c r="A121" t="s">
        <v>97</v>
      </c>
      <c r="B121">
        <v>-8</v>
      </c>
      <c r="C121">
        <v>3</v>
      </c>
      <c r="D121" t="s">
        <v>97</v>
      </c>
      <c r="E121">
        <v>3</v>
      </c>
      <c r="F121">
        <v>3</v>
      </c>
      <c r="G121" t="s">
        <v>97</v>
      </c>
      <c r="H121">
        <v>-11</v>
      </c>
      <c r="I121">
        <v>3</v>
      </c>
      <c r="J121" t="s">
        <v>76</v>
      </c>
      <c r="K121">
        <v>13</v>
      </c>
      <c r="L121">
        <v>3</v>
      </c>
      <c r="M121" t="s">
        <v>97</v>
      </c>
      <c r="N121">
        <v>11</v>
      </c>
      <c r="O121">
        <v>3</v>
      </c>
      <c r="P121" t="s">
        <v>8</v>
      </c>
      <c r="Q121">
        <v>-3</v>
      </c>
      <c r="R121">
        <v>3</v>
      </c>
      <c r="S121" t="s">
        <v>97</v>
      </c>
      <c r="T121">
        <v>-4</v>
      </c>
      <c r="U121">
        <v>3</v>
      </c>
      <c r="V121" t="s">
        <v>97</v>
      </c>
      <c r="W121">
        <v>-12</v>
      </c>
      <c r="X121">
        <v>3</v>
      </c>
      <c r="Y121" t="s">
        <v>118</v>
      </c>
      <c r="Z121">
        <v>16</v>
      </c>
      <c r="AA121">
        <v>3</v>
      </c>
      <c r="AB121" t="s">
        <v>131</v>
      </c>
      <c r="AC121">
        <v>18</v>
      </c>
      <c r="AD121">
        <v>3</v>
      </c>
      <c r="AE121" t="s">
        <v>97</v>
      </c>
      <c r="AF121">
        <v>3</v>
      </c>
      <c r="AG121">
        <v>3</v>
      </c>
      <c r="AH121" t="s">
        <v>128</v>
      </c>
      <c r="AI121">
        <v>-3</v>
      </c>
      <c r="AJ121">
        <v>3</v>
      </c>
      <c r="AK121" t="s">
        <v>131</v>
      </c>
      <c r="AL121">
        <v>1</v>
      </c>
      <c r="AM121">
        <v>3</v>
      </c>
      <c r="AN121" t="s">
        <v>131</v>
      </c>
      <c r="AO121">
        <v>-2</v>
      </c>
      <c r="AP121">
        <v>3</v>
      </c>
      <c r="AQ121" t="s">
        <v>97</v>
      </c>
      <c r="AR121">
        <v>-10</v>
      </c>
      <c r="AS121">
        <v>3</v>
      </c>
      <c r="AT121" t="s">
        <v>97</v>
      </c>
      <c r="AU121">
        <v>20</v>
      </c>
      <c r="AV121">
        <v>3</v>
      </c>
      <c r="AW121" t="s">
        <v>85</v>
      </c>
      <c r="AX121">
        <v>0</v>
      </c>
      <c r="AY121">
        <v>3</v>
      </c>
      <c r="AZ121" t="s">
        <v>288</v>
      </c>
      <c r="BA121">
        <v>-12</v>
      </c>
      <c r="BB121">
        <v>3</v>
      </c>
    </row>
    <row r="122" spans="1:54" x14ac:dyDescent="0.25">
      <c r="A122" t="s">
        <v>239</v>
      </c>
      <c r="B122">
        <v>-8</v>
      </c>
      <c r="C122">
        <v>4</v>
      </c>
      <c r="D122" t="s">
        <v>239</v>
      </c>
      <c r="E122">
        <v>3</v>
      </c>
      <c r="F122">
        <v>4</v>
      </c>
      <c r="G122" t="s">
        <v>239</v>
      </c>
      <c r="H122">
        <v>-11</v>
      </c>
      <c r="I122">
        <v>4</v>
      </c>
      <c r="J122" t="s">
        <v>239</v>
      </c>
      <c r="K122">
        <v>13</v>
      </c>
      <c r="L122">
        <v>4</v>
      </c>
      <c r="M122" t="s">
        <v>18</v>
      </c>
      <c r="N122">
        <v>11</v>
      </c>
      <c r="O122">
        <v>4</v>
      </c>
      <c r="P122" t="s">
        <v>239</v>
      </c>
      <c r="Q122">
        <v>-3</v>
      </c>
      <c r="R122">
        <v>4</v>
      </c>
      <c r="S122" t="s">
        <v>60</v>
      </c>
      <c r="T122">
        <v>-4</v>
      </c>
      <c r="U122">
        <v>4</v>
      </c>
      <c r="V122" t="s">
        <v>239</v>
      </c>
      <c r="W122">
        <v>-12</v>
      </c>
      <c r="X122">
        <v>4</v>
      </c>
      <c r="Y122" t="s">
        <v>239</v>
      </c>
      <c r="Z122">
        <v>16</v>
      </c>
      <c r="AA122">
        <v>4</v>
      </c>
      <c r="AB122" t="s">
        <v>239</v>
      </c>
      <c r="AC122">
        <v>18</v>
      </c>
      <c r="AD122">
        <v>4</v>
      </c>
      <c r="AE122" t="s">
        <v>239</v>
      </c>
      <c r="AF122">
        <v>3</v>
      </c>
      <c r="AG122">
        <v>4</v>
      </c>
      <c r="AH122" t="s">
        <v>66</v>
      </c>
      <c r="AI122">
        <v>-3</v>
      </c>
      <c r="AJ122">
        <v>4</v>
      </c>
      <c r="AK122" t="s">
        <v>239</v>
      </c>
      <c r="AL122">
        <v>1</v>
      </c>
      <c r="AM122">
        <v>4</v>
      </c>
      <c r="AN122" t="s">
        <v>239</v>
      </c>
      <c r="AO122">
        <v>-2</v>
      </c>
      <c r="AP122">
        <v>4</v>
      </c>
      <c r="AQ122" t="s">
        <v>8</v>
      </c>
      <c r="AR122">
        <v>-10</v>
      </c>
      <c r="AS122">
        <v>4</v>
      </c>
      <c r="AT122" t="s">
        <v>239</v>
      </c>
      <c r="AU122">
        <v>20</v>
      </c>
      <c r="AV122">
        <v>4</v>
      </c>
      <c r="AW122" t="s">
        <v>239</v>
      </c>
      <c r="AX122">
        <v>0</v>
      </c>
      <c r="AY122">
        <v>4</v>
      </c>
      <c r="AZ122" t="s">
        <v>60</v>
      </c>
      <c r="BA122">
        <v>-12</v>
      </c>
      <c r="BB122">
        <v>4</v>
      </c>
    </row>
  </sheetData>
  <sortState xmlns:xlrd2="http://schemas.microsoft.com/office/spreadsheetml/2017/richdata2" ref="A2:Z61">
    <sortCondition ref="B2:B61"/>
    <sortCondition ref="A2:A6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124"/>
  <sheetViews>
    <sheetView topLeftCell="W1" workbookViewId="0">
      <selection activeCell="A15" sqref="A15:XFD15"/>
    </sheetView>
  </sheetViews>
  <sheetFormatPr defaultRowHeight="15" x14ac:dyDescent="0.25"/>
  <cols>
    <col min="2" max="2" width="15.28515625" bestFit="1" customWidth="1"/>
    <col min="3" max="3" width="18.85546875" bestFit="1" customWidth="1"/>
    <col min="37" max="37" width="20.140625" bestFit="1" customWidth="1"/>
  </cols>
  <sheetData>
    <row r="1" spans="1:41" s="3" customFormat="1" x14ac:dyDescent="0.25">
      <c r="A1" s="5" t="s">
        <v>160</v>
      </c>
      <c r="B1" s="5" t="s">
        <v>161</v>
      </c>
      <c r="C1" s="5" t="s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6" t="s">
        <v>1</v>
      </c>
      <c r="W1" s="2" t="s">
        <v>2</v>
      </c>
      <c r="X1" s="2" t="s">
        <v>3</v>
      </c>
      <c r="Y1" s="2" t="s">
        <v>4</v>
      </c>
      <c r="Z1" s="2" t="s">
        <v>5</v>
      </c>
      <c r="AB1" s="3" t="s">
        <v>270</v>
      </c>
      <c r="AC1" s="3" t="s">
        <v>271</v>
      </c>
      <c r="AD1" s="3" t="s">
        <v>272</v>
      </c>
      <c r="AE1" s="3" t="s">
        <v>273</v>
      </c>
      <c r="AL1" s="41" t="s">
        <v>160</v>
      </c>
      <c r="AM1" s="41" t="s">
        <v>271</v>
      </c>
      <c r="AN1" s="41" t="s">
        <v>791</v>
      </c>
      <c r="AO1" s="41" t="s">
        <v>792</v>
      </c>
    </row>
    <row r="2" spans="1:41" x14ac:dyDescent="0.25">
      <c r="A2" s="1" t="s">
        <v>6</v>
      </c>
      <c r="B2" s="1" t="s">
        <v>7</v>
      </c>
      <c r="C2" s="1" t="str">
        <f>A2&amp;" "&amp;B2</f>
        <v>Warwick Armour</v>
      </c>
      <c r="D2" s="7">
        <v>-10</v>
      </c>
      <c r="E2" s="7">
        <v>-12</v>
      </c>
      <c r="F2" s="7">
        <v>6</v>
      </c>
      <c r="G2" s="7">
        <v>-1</v>
      </c>
      <c r="H2" s="7" t="s">
        <v>9</v>
      </c>
      <c r="I2" s="7">
        <v>-5</v>
      </c>
      <c r="J2" s="7">
        <v>-11</v>
      </c>
      <c r="K2" s="7">
        <v>-9</v>
      </c>
      <c r="L2" s="7">
        <v>-5</v>
      </c>
      <c r="M2" s="7">
        <v>-13</v>
      </c>
      <c r="N2" s="7">
        <v>-25</v>
      </c>
      <c r="O2" s="7" t="s">
        <v>9</v>
      </c>
      <c r="P2" s="7">
        <v>-17</v>
      </c>
      <c r="Q2" s="7">
        <v>-2</v>
      </c>
      <c r="R2" s="7">
        <v>5</v>
      </c>
      <c r="S2" s="7">
        <v>20</v>
      </c>
      <c r="T2" s="7">
        <v>-24</v>
      </c>
      <c r="U2" s="7">
        <v>7</v>
      </c>
      <c r="V2" s="7">
        <f>SUM(D2:U2)</f>
        <v>-96</v>
      </c>
      <c r="W2" s="7">
        <f>SUM(X2:Z2)</f>
        <v>16</v>
      </c>
      <c r="X2" s="8">
        <f t="shared" ref="X2" si="0">COUNTIF(D2:U2,"&gt;0")</f>
        <v>4</v>
      </c>
      <c r="Y2" s="8">
        <f t="shared" ref="Y2" si="1">COUNTIF(D2:U2,0)</f>
        <v>0</v>
      </c>
      <c r="Z2" s="8">
        <f t="shared" ref="Z2" si="2">COUNTIF(D2:U2,"&lt;0")</f>
        <v>12</v>
      </c>
      <c r="AB2">
        <f>IF(ISERROR(VLOOKUP($C2,$A$77:$C$124,3,FALSE)=1),0,IF(VLOOKUP($C2,$A$77:$C$124,3,FALSE)=1,1,0))+IF(ISERROR(VLOOKUP($C2,$D$77:$F$124,3,FALSE)=1),0,IF(VLOOKUP($C2,$D$77:$F$124,3,FALSE)=1,1,0))+IF(ISERROR(VLOOKUP($C2,$G$77:$I$124,3,FALSE)=1),0,IF(VLOOKUP($C2,$G$77:$I$124,3,FALSE)=1,1,0))+IF(ISERROR(VLOOKUP($C2,$J$77:$L$124,3,FALSE)=1),0,IF(VLOOKUP($C2,$J$77:$L$124,3,FALSE)=1,1,0))+IF(ISERROR(VLOOKUP($C2,$M$77:$O$124,3,FALSE)=1),0,IF(VLOOKUP($C2,$M$77:$O$124,3,FALSE)=1,1,0))+IF(ISERROR(VLOOKUP($C2,$P$77:$R$124,3,FALSE)=1),0,IF(VLOOKUP($C2,$P$77:$R$124,3,FALSE)=1,1,0))+IF(ISERROR(VLOOKUP($C2,$S$77:$U$124,3,FALSE)=1),0,IF(VLOOKUP($C2,$S$77:$U$124,3,FALSE)=1,1,0))+IF(ISERROR(VLOOKUP($C2,$V$77:$X$124,3,FALSE)=1),0,IF(VLOOKUP($C2,$V$77:$X$124,3,FALSE)=1,1,0))+IF(ISERROR(VLOOKUP($C2,$Y$77:$AA$124,3,FALSE)=1),0,IF(VLOOKUP($C2,$Y$77:$AA$124,3,FALSE)=1,1,0))+IF(ISERROR(VLOOKUP($C2,$AB$77:$AD$124,3,FALSE)=1),0,IF(VLOOKUP($C2,$AB$77:$AD$124,3,FALSE)=1,1,0))+IF(ISERROR(VLOOKUP($C2,$AE$77:$AG$124,3,FALSE)=1),0,IF(VLOOKUP($C2,$AE$77:$AG$124,3,FALSE)=1,1,0))+IF(ISERROR(VLOOKUP($C2,$AH$77:$AJ$124,3,FALSE)=1),0,IF(VLOOKUP($C2,$AH$77:$AJ$124,3,FALSE)=1,1,0))+IF(ISERROR(VLOOKUP($C2,$AK$77:$AM$124,3,FALSE)=1),0,IF(VLOOKUP($C2,$AK$77:$AM$124,3,FALSE)=1,1,0))+IF(ISERROR(VLOOKUP($C2,$AN$77:$AP$124,3,FALSE)=1),0,IF(VLOOKUP($C2,$AN$77:$AP$124,3,FALSE)=1,1,0))+IF(ISERROR(VLOOKUP($C2,$AQ$77:$AS$124,3,FALSE)=1),0,IF(VLOOKUP($C2,$AQ$77:$AS$124,3,FALSE)=1,1,0))+IF(ISERROR(VLOOKUP($C2,$AT$77:$AV$124,3,FALSE)=1),0,IF(VLOOKUP($C2,$AT$77:$AV$124,3,FALSE)=1,1,0))+IF(ISERROR(VLOOKUP($C2,$AW$77:$AY$124,3,FALSE)=1),0,IF(VLOOKUP($C2,$AW$77:$AY$124,3,FALSE)=1,1,0))+IF(ISERROR(VLOOKUP($C2,$AZ$77:$BB$124,3,FALSE)=1),0,IF(VLOOKUP($C2,$AZ$77:$BB$124,3,FALSE)=1,1,0))</f>
        <v>0</v>
      </c>
      <c r="AC2">
        <f>IF(ISERROR(VLOOKUP($C2,$A$77:$C$124,3,FALSE)=2),0,IF(VLOOKUP($C2,$A$77:$C$124,3,FALSE)=2,1,0))+IF(ISERROR(VLOOKUP($C2,$D$77:$F$124,3,FALSE)=2),0,IF(VLOOKUP($C2,$D$77:$F$124,3,FALSE)=2,1,0))+IF(ISERROR(VLOOKUP($C2,$G$77:$I$124,3,FALSE)=2),0,IF(VLOOKUP($C2,$G$77:$I$124,3,FALSE)=2,1,0))+IF(ISERROR(VLOOKUP($C2,$J$77:$L$124,3,FALSE)=2),0,IF(VLOOKUP($C2,$J$77:$L$124,3,FALSE)=2,1,0))+IF(ISERROR(VLOOKUP($C2,$M$77:$O$124,3,FALSE)=2),0,IF(VLOOKUP($C2,$M$77:$O$124,3,FALSE)=2,1,0))+IF(ISERROR(VLOOKUP($C2,$P$77:$R$124,3,FALSE)=2),0,IF(VLOOKUP($C2,$P$77:$R$124,3,FALSE)=2,1,0))+IF(ISERROR(VLOOKUP($C2,$S$77:$U$124,3,FALSE)=2),0,IF(VLOOKUP($C2,$S$77:$U$124,3,FALSE)=2,1,0))+IF(ISERROR(VLOOKUP($C2,$V$77:$X$124,3,FALSE)=2),0,IF(VLOOKUP($C2,$V$77:$X$124,3,FALSE)=2,1,0))+IF(ISERROR(VLOOKUP($C2,$Y$77:$AA$124,3,FALSE)=2),0,IF(VLOOKUP($C2,$Y$77:$AA$124,3,FALSE)=2,1,0))+IF(ISERROR(VLOOKUP($C2,$AB$77:$AD$124,3,FALSE)=2),0,IF(VLOOKUP($C2,$AB$77:$AD$124,3,FALSE)=2,1,0))+IF(ISERROR(VLOOKUP($C2,$AE$77:$AG$124,3,FALSE)=2),0,IF(VLOOKUP($C2,$AE$77:$AG$124,3,FALSE)=2,1,0))+IF(ISERROR(VLOOKUP($C2,$AH$77:$AJ$124,3,FALSE)=2),0,IF(VLOOKUP($C2,$AH$77:$AJ$124,3,FALSE)=2,1,0))+IF(ISERROR(VLOOKUP($C2,$AK$77:$AM$124,3,FALSE)=2),0,IF(VLOOKUP($C2,$AK$77:$AM$124,3,FALSE)=2,1,0))+IF(ISERROR(VLOOKUP($C2,$AN$77:$AP$124,3,FALSE)=2),0,IF(VLOOKUP($C2,$AN$77:$AP$124,3,FALSE)=2,1,0))+IF(ISERROR(VLOOKUP($C2,$AQ$77:$AS$124,3,FALSE)=2),0,IF(VLOOKUP($C2,$AQ$77:$AS$124,3,FALSE)=2,1,0))+IF(ISERROR(VLOOKUP($C2,$AT$77:$AV$124,3,FALSE)=2),0,IF(VLOOKUP($C2,$AT$77:$AV$124,3,FALSE)=2,1,0))+IF(ISERROR(VLOOKUP($C2,$AW$77:$AY$124,3,FALSE)=2),0,IF(VLOOKUP($C2,$AW$77:$AY$124,3,FALSE)=2,1,0))+IF(ISERROR(VLOOKUP($C2,$AZ$77:$BB$124,3,FALSE)=2),0,IF(VLOOKUP($C2,$AZ$77:$BB$124,3,FALSE)=2,1,0))</f>
        <v>2</v>
      </c>
      <c r="AD2">
        <f>IF(ISERROR(VLOOKUP($C2,$A$77:$C$124,3,FALSE)=3),0,IF(VLOOKUP($C2,$A$77:$C$124,3,FALSE)=3,1,0))+IF(ISERROR(VLOOKUP($C2,$D$77:$F$124,3,FALSE)=3),0,IF(VLOOKUP($C2,$D$77:$F$124,3,FALSE)=3,1,0))+IF(ISERROR(VLOOKUP($C2,$G$77:$I$124,3,FALSE)=3),0,IF(VLOOKUP($C2,$G$77:$I$124,3,FALSE)=3,1,0))+IF(ISERROR(VLOOKUP($C2,$J$77:$L$124,3,FALSE)=3),0,IF(VLOOKUP($C2,$J$77:$L$124,3,FALSE)=3,1,0))+IF(ISERROR(VLOOKUP($C2,$M$77:$O$124,3,FALSE)=3),0,IF(VLOOKUP($C2,$M$77:$O$124,3,FALSE)=3,1,0))+IF(ISERROR(VLOOKUP($C2,$P$77:$R$124,3,FALSE)=3),0,IF(VLOOKUP($C2,$P$77:$R$124,3,FALSE)=3,1,0))+IF(ISERROR(VLOOKUP($C2,$S$77:$U$124,3,FALSE)=3),0,IF(VLOOKUP($C2,$S$77:$U$124,3,FALSE)=3,1,0))+IF(ISERROR(VLOOKUP($C2,$V$77:$X$124,3,FALSE)=3),0,IF(VLOOKUP($C2,$V$77:$X$124,3,FALSE)=3,1,0))+IF(ISERROR(VLOOKUP($C2,$Y$77:$AA$124,3,FALSE)=3),0,IF(VLOOKUP($C2,$Y$77:$AA$124,3,FALSE)=3,1,0))+IF(ISERROR(VLOOKUP($C2,$AB$77:$AD$124,3,FALSE)=3),0,IF(VLOOKUP($C2,$AB$77:$AD$124,3,FALSE)=3,1,0))+IF(ISERROR(VLOOKUP($C2,$AE$77:$AG$124,3,FALSE)=3),0,IF(VLOOKUP($C2,$AE$77:$AG$124,3,FALSE)=3,1,0))+IF(ISERROR(VLOOKUP($C2,$AH$77:$AJ$124,3,FALSE)=3),0,IF(VLOOKUP($C2,$AH$77:$AJ$124,3,FALSE)=3,1,0))+IF(ISERROR(VLOOKUP($C2,$AK$77:$AM$124,3,FALSE)=3),0,IF(VLOOKUP($C2,$AK$77:$AM$124,3,FALSE)=3,1,0))+IF(ISERROR(VLOOKUP($C2,$AN$77:$AP$124,3,FALSE)=3),0,IF(VLOOKUP($C2,$AN$77:$AP$124,3,FALSE)=3,1,0))+IF(ISERROR(VLOOKUP($C2,$AQ$77:$AS$124,3,FALSE)=3),0,IF(VLOOKUP($C2,$AQ$77:$AS$124,3,FALSE)=3,1,0))+IF(ISERROR(VLOOKUP($C2,$AT$77:$AV$124,3,FALSE)=3),0,IF(VLOOKUP($C2,$AT$77:$AV$124,3,FALSE)=3,1,0))+IF(ISERROR(VLOOKUP($C2,$AW$77:$AY$124,3,FALSE)=3),0,IF(VLOOKUP($C2,$AW$77:$AY$124,3,FALSE)=3,1,0))+IF(ISERROR(VLOOKUP($C2,$AZ$77:$BB$124,3,FALSE)=3),0,IF(VLOOKUP($C2,$AZ$77:$BB$124,3,FALSE)=3,1,0))</f>
        <v>3</v>
      </c>
      <c r="AE2">
        <f>IF(ISERROR(VLOOKUP($C2,$A$77:$C$124,3,FALSE)=4),0,IF(VLOOKUP($C2,$A$77:$C$124,3,FALSE)=4,1,0))+IF(ISERROR(VLOOKUP($C2,$D$77:$F$124,3,FALSE)=4),0,IF(VLOOKUP($C2,$D$77:$F$124,3,FALSE)=4,1,0))+IF(ISERROR(VLOOKUP($C2,$G$77:$I$124,3,FALSE)=4),0,IF(VLOOKUP($C2,$G$77:$I$124,3,FALSE)=4,1,0))+IF(ISERROR(VLOOKUP($C2,$J$77:$L$124,3,FALSE)=4),0,IF(VLOOKUP($C2,$J$77:$L$124,3,FALSE)=4,1,0))+IF(ISERROR(VLOOKUP($C2,$M$77:$O$124,3,FALSE)=4),0,IF(VLOOKUP($C2,$M$77:$O$124,3,FALSE)=4,1,0))+IF(ISERROR(VLOOKUP($C2,$P$77:$R$124,3,FALSE)=4),0,IF(VLOOKUP($C2,$P$77:$R$124,3,FALSE)=4,1,0))+IF(ISERROR(VLOOKUP($C2,$S$77:$U$124,3,FALSE)=4),0,IF(VLOOKUP($C2,$S$77:$U$124,3,FALSE)=4,1,0))+IF(ISERROR(VLOOKUP($C2,$V$77:$X$124,3,FALSE)=4),0,IF(VLOOKUP($C2,$V$77:$X$124,3,FALSE)=4,1,0))+IF(ISERROR(VLOOKUP($C2,$Y$77:$AA$124,3,FALSE)=4),0,IF(VLOOKUP($C2,$Y$77:$AA$124,3,FALSE)=4,1,0))+IF(ISERROR(VLOOKUP($C2,$AB$77:$AD$124,3,FALSE)=4),0,IF(VLOOKUP($C2,$AB$77:$AD$124,3,FALSE)=4,1,0))+IF(ISERROR(VLOOKUP($C2,$AE$77:$AG$124,3,FALSE)=4),0,IF(VLOOKUP($C2,$AE$77:$AG$124,3,FALSE)=4,1,0))+IF(ISERROR(VLOOKUP($C2,$AH$77:$AJ$124,3,FALSE)=4),0,IF(VLOOKUP($C2,$AH$77:$AJ$124,3,FALSE)=4,1,0))+IF(ISERROR(VLOOKUP($C2,$AK$77:$AM$124,3,FALSE)=4),0,IF(VLOOKUP($C2,$AK$77:$AM$124,3,FALSE)=4,1,0))+IF(ISERROR(VLOOKUP($C2,$AN$77:$AP$124,3,FALSE)=4),0,IF(VLOOKUP($C2,$AN$77:$AP$124,3,FALSE)=4,1,0))+IF(ISERROR(VLOOKUP($C2,$AQ$77:$AS$124,3,FALSE)=4),0,IF(VLOOKUP($C2,$AQ$77:$AS$124,3,FALSE)=4,1,0))+IF(ISERROR(VLOOKUP($C2,$AT$77:$AV$124,3,FALSE)=4),0,IF(VLOOKUP($C2,$AT$77:$AV$124,3,FALSE)=4,1,0))+IF(ISERROR(VLOOKUP($C2,$AW$77:$AY$124,3,FALSE)=4),0,IF(VLOOKUP($C2,$AW$77:$AY$124,3,FALSE)=4,1,0))+IF(ISERROR(VLOOKUP($C2,$AZ$77:$BB$124,3,FALSE)=4),0,IF(VLOOKUP($C2,$AZ$77:$BB$124,3,FALSE)=4,1,0))</f>
        <v>11</v>
      </c>
      <c r="AF2">
        <f>SUM(AB2:AE2)</f>
        <v>16</v>
      </c>
      <c r="AG2" t="str">
        <f>IF(AF2=W2,"","no")</f>
        <v/>
      </c>
      <c r="AK2" t="s">
        <v>8</v>
      </c>
      <c r="AL2" s="43">
        <f>COUNTIF($A$77:$AZ$92,$AK2)</f>
        <v>0</v>
      </c>
      <c r="AM2" s="43">
        <f>COUNTIF($A$93:$AZ$108,$AK2)</f>
        <v>0</v>
      </c>
      <c r="AN2" s="43">
        <f>COUNTIF($A$109:$AZ$124,$AK2)</f>
        <v>16</v>
      </c>
      <c r="AO2" s="43">
        <f>COUNTIF($A$125:$AZ$186,$AK2)</f>
        <v>0</v>
      </c>
    </row>
    <row r="3" spans="1:41" x14ac:dyDescent="0.25">
      <c r="A3" s="1" t="s">
        <v>10</v>
      </c>
      <c r="B3" s="1" t="s">
        <v>11</v>
      </c>
      <c r="C3" s="1" t="str">
        <f t="shared" ref="C3:C65" si="3">A3&amp;" "&amp;B3</f>
        <v>Garry Benveniste</v>
      </c>
      <c r="D3" s="7">
        <v>16</v>
      </c>
      <c r="E3" s="7">
        <v>20</v>
      </c>
      <c r="F3" s="7">
        <v>-9</v>
      </c>
      <c r="G3" s="7">
        <v>-19</v>
      </c>
      <c r="H3" s="7" t="s">
        <v>9</v>
      </c>
      <c r="I3" s="7">
        <v>10</v>
      </c>
      <c r="J3" s="7">
        <v>-1</v>
      </c>
      <c r="K3" s="7">
        <v>8</v>
      </c>
      <c r="L3" s="7">
        <v>18</v>
      </c>
      <c r="M3" s="7">
        <v>-17</v>
      </c>
      <c r="N3" s="7">
        <v>4</v>
      </c>
      <c r="O3" s="7">
        <v>8</v>
      </c>
      <c r="P3" s="7">
        <v>12</v>
      </c>
      <c r="Q3" s="7">
        <v>14</v>
      </c>
      <c r="R3" s="7">
        <v>17</v>
      </c>
      <c r="S3" s="7">
        <v>12</v>
      </c>
      <c r="T3" s="7">
        <v>7</v>
      </c>
      <c r="U3" s="7">
        <v>1</v>
      </c>
      <c r="V3" s="7">
        <f t="shared" ref="V3:V65" si="4">SUM(D3:U3)</f>
        <v>101</v>
      </c>
      <c r="W3" s="7">
        <f t="shared" ref="W3:W65" si="5">SUM(X3:Z3)</f>
        <v>17</v>
      </c>
      <c r="X3" s="8">
        <f t="shared" ref="X3:X65" si="6">COUNTIF(D3:U3,"&gt;0")</f>
        <v>13</v>
      </c>
      <c r="Y3" s="8">
        <f t="shared" ref="Y3:Y65" si="7">COUNTIF(D3:U3,0)</f>
        <v>0</v>
      </c>
      <c r="Z3" s="8">
        <f t="shared" ref="Z3:Z65" si="8">COUNTIF(D3:U3,"&lt;0")</f>
        <v>4</v>
      </c>
      <c r="AB3">
        <f t="shared" ref="AB3:AB65" si="9">IF(ISERROR(VLOOKUP($C3,$A$77:$C$124,3,FALSE)=1),0,IF(VLOOKUP($C3,$A$77:$C$124,3,FALSE)=1,1,0))+IF(ISERROR(VLOOKUP($C3,$D$77:$F$124,3,FALSE)=1),0,IF(VLOOKUP($C3,$D$77:$F$124,3,FALSE)=1,1,0))+IF(ISERROR(VLOOKUP($C3,$G$77:$I$124,3,FALSE)=1),0,IF(VLOOKUP($C3,$G$77:$I$124,3,FALSE)=1,1,0))+IF(ISERROR(VLOOKUP($C3,$J$77:$L$124,3,FALSE)=1),0,IF(VLOOKUP($C3,$J$77:$L$124,3,FALSE)=1,1,0))+IF(ISERROR(VLOOKUP($C3,$M$77:$O$124,3,FALSE)=1),0,IF(VLOOKUP($C3,$M$77:$O$124,3,FALSE)=1,1,0))+IF(ISERROR(VLOOKUP($C3,$P$77:$R$124,3,FALSE)=1),0,IF(VLOOKUP($C3,$P$77:$R$124,3,FALSE)=1,1,0))+IF(ISERROR(VLOOKUP($C3,$S$77:$U$124,3,FALSE)=1),0,IF(VLOOKUP($C3,$S$77:$U$124,3,FALSE)=1,1,0))+IF(ISERROR(VLOOKUP($C3,$V$77:$X$124,3,FALSE)=1),0,IF(VLOOKUP($C3,$V$77:$X$124,3,FALSE)=1,1,0))+IF(ISERROR(VLOOKUP($C3,$Y$77:$AA$124,3,FALSE)=1),0,IF(VLOOKUP($C3,$Y$77:$AA$124,3,FALSE)=1,1,0))+IF(ISERROR(VLOOKUP($C3,$AB$77:$AD$124,3,FALSE)=1),0,IF(VLOOKUP($C3,$AB$77:$AD$124,3,FALSE)=1,1,0))+IF(ISERROR(VLOOKUP($C3,$AE$77:$AG$124,3,FALSE)=1),0,IF(VLOOKUP($C3,$AE$77:$AG$124,3,FALSE)=1,1,0))+IF(ISERROR(VLOOKUP($C3,$AH$77:$AJ$124,3,FALSE)=1),0,IF(VLOOKUP($C3,$AH$77:$AJ$124,3,FALSE)=1,1,0))+IF(ISERROR(VLOOKUP($C3,$AK$77:$AM$124,3,FALSE)=1),0,IF(VLOOKUP($C3,$AK$77:$AM$124,3,FALSE)=1,1,0))+IF(ISERROR(VLOOKUP($C3,$AN$77:$AP$124,3,FALSE)=1),0,IF(VLOOKUP($C3,$AN$77:$AP$124,3,FALSE)=1,1,0))+IF(ISERROR(VLOOKUP($C3,$AQ$77:$AS$124,3,FALSE)=1),0,IF(VLOOKUP($C3,$AQ$77:$AS$124,3,FALSE)=1,1,0))+IF(ISERROR(VLOOKUP($C3,$AT$77:$AV$124,3,FALSE)=1),0,IF(VLOOKUP($C3,$AT$77:$AV$124,3,FALSE)=1,1,0))+IF(ISERROR(VLOOKUP($C3,$AW$77:$AY$124,3,FALSE)=1),0,IF(VLOOKUP($C3,$AW$77:$AY$124,3,FALSE)=1,1,0))+IF(ISERROR(VLOOKUP($C3,$AZ$77:$BB$124,3,FALSE)=1),0,IF(VLOOKUP($C3,$AZ$77:$BB$124,3,FALSE)=1,1,0))</f>
        <v>4</v>
      </c>
      <c r="AC3">
        <f t="shared" ref="AC3:AC65" si="10">IF(ISERROR(VLOOKUP($C3,$A$77:$C$124,3,FALSE)=2),0,IF(VLOOKUP($C3,$A$77:$C$124,3,FALSE)=2,1,0))+IF(ISERROR(VLOOKUP($C3,$D$77:$F$124,3,FALSE)=2),0,IF(VLOOKUP($C3,$D$77:$F$124,3,FALSE)=2,1,0))+IF(ISERROR(VLOOKUP($C3,$G$77:$I$124,3,FALSE)=2),0,IF(VLOOKUP($C3,$G$77:$I$124,3,FALSE)=2,1,0))+IF(ISERROR(VLOOKUP($C3,$J$77:$L$124,3,FALSE)=2),0,IF(VLOOKUP($C3,$J$77:$L$124,3,FALSE)=2,1,0))+IF(ISERROR(VLOOKUP($C3,$M$77:$O$124,3,FALSE)=2),0,IF(VLOOKUP($C3,$M$77:$O$124,3,FALSE)=2,1,0))+IF(ISERROR(VLOOKUP($C3,$P$77:$R$124,3,FALSE)=2),0,IF(VLOOKUP($C3,$P$77:$R$124,3,FALSE)=2,1,0))+IF(ISERROR(VLOOKUP($C3,$S$77:$U$124,3,FALSE)=2),0,IF(VLOOKUP($C3,$S$77:$U$124,3,FALSE)=2,1,0))+IF(ISERROR(VLOOKUP($C3,$V$77:$X$124,3,FALSE)=2),0,IF(VLOOKUP($C3,$V$77:$X$124,3,FALSE)=2,1,0))+IF(ISERROR(VLOOKUP($C3,$Y$77:$AA$124,3,FALSE)=2),0,IF(VLOOKUP($C3,$Y$77:$AA$124,3,FALSE)=2,1,0))+IF(ISERROR(VLOOKUP($C3,$AB$77:$AD$124,3,FALSE)=2),0,IF(VLOOKUP($C3,$AB$77:$AD$124,3,FALSE)=2,1,0))+IF(ISERROR(VLOOKUP($C3,$AE$77:$AG$124,3,FALSE)=2),0,IF(VLOOKUP($C3,$AE$77:$AG$124,3,FALSE)=2,1,0))+IF(ISERROR(VLOOKUP($C3,$AH$77:$AJ$124,3,FALSE)=2),0,IF(VLOOKUP($C3,$AH$77:$AJ$124,3,FALSE)=2,1,0))+IF(ISERROR(VLOOKUP($C3,$AK$77:$AM$124,3,FALSE)=2),0,IF(VLOOKUP($C3,$AK$77:$AM$124,3,FALSE)=2,1,0))+IF(ISERROR(VLOOKUP($C3,$AN$77:$AP$124,3,FALSE)=2),0,IF(VLOOKUP($C3,$AN$77:$AP$124,3,FALSE)=2,1,0))+IF(ISERROR(VLOOKUP($C3,$AQ$77:$AS$124,3,FALSE)=2),0,IF(VLOOKUP($C3,$AQ$77:$AS$124,3,FALSE)=2,1,0))+IF(ISERROR(VLOOKUP($C3,$AT$77:$AV$124,3,FALSE)=2),0,IF(VLOOKUP($C3,$AT$77:$AV$124,3,FALSE)=2,1,0))+IF(ISERROR(VLOOKUP($C3,$AW$77:$AY$124,3,FALSE)=2),0,IF(VLOOKUP($C3,$AW$77:$AY$124,3,FALSE)=2,1,0))+IF(ISERROR(VLOOKUP($C3,$AZ$77:$BB$124,3,FALSE)=2),0,IF(VLOOKUP($C3,$AZ$77:$BB$124,3,FALSE)=2,1,0))</f>
        <v>8</v>
      </c>
      <c r="AD3">
        <f t="shared" ref="AD3:AD65" si="11">IF(ISERROR(VLOOKUP($C3,$A$77:$C$124,3,FALSE)=3),0,IF(VLOOKUP($C3,$A$77:$C$124,3,FALSE)=3,1,0))+IF(ISERROR(VLOOKUP($C3,$D$77:$F$124,3,FALSE)=3),0,IF(VLOOKUP($C3,$D$77:$F$124,3,FALSE)=3,1,0))+IF(ISERROR(VLOOKUP($C3,$G$77:$I$124,3,FALSE)=3),0,IF(VLOOKUP($C3,$G$77:$I$124,3,FALSE)=3,1,0))+IF(ISERROR(VLOOKUP($C3,$J$77:$L$124,3,FALSE)=3),0,IF(VLOOKUP($C3,$J$77:$L$124,3,FALSE)=3,1,0))+IF(ISERROR(VLOOKUP($C3,$M$77:$O$124,3,FALSE)=3),0,IF(VLOOKUP($C3,$M$77:$O$124,3,FALSE)=3,1,0))+IF(ISERROR(VLOOKUP($C3,$P$77:$R$124,3,FALSE)=3),0,IF(VLOOKUP($C3,$P$77:$R$124,3,FALSE)=3,1,0))+IF(ISERROR(VLOOKUP($C3,$S$77:$U$124,3,FALSE)=3),0,IF(VLOOKUP($C3,$S$77:$U$124,3,FALSE)=3,1,0))+IF(ISERROR(VLOOKUP($C3,$V$77:$X$124,3,FALSE)=3),0,IF(VLOOKUP($C3,$V$77:$X$124,3,FALSE)=3,1,0))+IF(ISERROR(VLOOKUP($C3,$Y$77:$AA$124,3,FALSE)=3),0,IF(VLOOKUP($C3,$Y$77:$AA$124,3,FALSE)=3,1,0))+IF(ISERROR(VLOOKUP($C3,$AB$77:$AD$124,3,FALSE)=3),0,IF(VLOOKUP($C3,$AB$77:$AD$124,3,FALSE)=3,1,0))+IF(ISERROR(VLOOKUP($C3,$AE$77:$AG$124,3,FALSE)=3),0,IF(VLOOKUP($C3,$AE$77:$AG$124,3,FALSE)=3,1,0))+IF(ISERROR(VLOOKUP($C3,$AH$77:$AJ$124,3,FALSE)=3),0,IF(VLOOKUP($C3,$AH$77:$AJ$124,3,FALSE)=3,1,0))+IF(ISERROR(VLOOKUP($C3,$AK$77:$AM$124,3,FALSE)=3),0,IF(VLOOKUP($C3,$AK$77:$AM$124,3,FALSE)=3,1,0))+IF(ISERROR(VLOOKUP($C3,$AN$77:$AP$124,3,FALSE)=3),0,IF(VLOOKUP($C3,$AN$77:$AP$124,3,FALSE)=3,1,0))+IF(ISERROR(VLOOKUP($C3,$AQ$77:$AS$124,3,FALSE)=3),0,IF(VLOOKUP($C3,$AQ$77:$AS$124,3,FALSE)=3,1,0))+IF(ISERROR(VLOOKUP($C3,$AT$77:$AV$124,3,FALSE)=3),0,IF(VLOOKUP($C3,$AT$77:$AV$124,3,FALSE)=3,1,0))+IF(ISERROR(VLOOKUP($C3,$AW$77:$AY$124,3,FALSE)=3),0,IF(VLOOKUP($C3,$AW$77:$AY$124,3,FALSE)=3,1,0))+IF(ISERROR(VLOOKUP($C3,$AZ$77:$BB$124,3,FALSE)=3),0,IF(VLOOKUP($C3,$AZ$77:$BB$124,3,FALSE)=3,1,0))</f>
        <v>0</v>
      </c>
      <c r="AE3">
        <f t="shared" ref="AE3:AE65" si="12">IF(ISERROR(VLOOKUP($C3,$A$77:$C$124,3,FALSE)=4),0,IF(VLOOKUP($C3,$A$77:$C$124,3,FALSE)=4,1,0))+IF(ISERROR(VLOOKUP($C3,$D$77:$F$124,3,FALSE)=4),0,IF(VLOOKUP($C3,$D$77:$F$124,3,FALSE)=4,1,0))+IF(ISERROR(VLOOKUP($C3,$G$77:$I$124,3,FALSE)=4),0,IF(VLOOKUP($C3,$G$77:$I$124,3,FALSE)=4,1,0))+IF(ISERROR(VLOOKUP($C3,$J$77:$L$124,3,FALSE)=4),0,IF(VLOOKUP($C3,$J$77:$L$124,3,FALSE)=4,1,0))+IF(ISERROR(VLOOKUP($C3,$M$77:$O$124,3,FALSE)=4),0,IF(VLOOKUP($C3,$M$77:$O$124,3,FALSE)=4,1,0))+IF(ISERROR(VLOOKUP($C3,$P$77:$R$124,3,FALSE)=4),0,IF(VLOOKUP($C3,$P$77:$R$124,3,FALSE)=4,1,0))+IF(ISERROR(VLOOKUP($C3,$S$77:$U$124,3,FALSE)=4),0,IF(VLOOKUP($C3,$S$77:$U$124,3,FALSE)=4,1,0))+IF(ISERROR(VLOOKUP($C3,$V$77:$X$124,3,FALSE)=4),0,IF(VLOOKUP($C3,$V$77:$X$124,3,FALSE)=4,1,0))+IF(ISERROR(VLOOKUP($C3,$Y$77:$AA$124,3,FALSE)=4),0,IF(VLOOKUP($C3,$Y$77:$AA$124,3,FALSE)=4,1,0))+IF(ISERROR(VLOOKUP($C3,$AB$77:$AD$124,3,FALSE)=4),0,IF(VLOOKUP($C3,$AB$77:$AD$124,3,FALSE)=4,1,0))+IF(ISERROR(VLOOKUP($C3,$AE$77:$AG$124,3,FALSE)=4),0,IF(VLOOKUP($C3,$AE$77:$AG$124,3,FALSE)=4,1,0))+IF(ISERROR(VLOOKUP($C3,$AH$77:$AJ$124,3,FALSE)=4),0,IF(VLOOKUP($C3,$AH$77:$AJ$124,3,FALSE)=4,1,0))+IF(ISERROR(VLOOKUP($C3,$AK$77:$AM$124,3,FALSE)=4),0,IF(VLOOKUP($C3,$AK$77:$AM$124,3,FALSE)=4,1,0))+IF(ISERROR(VLOOKUP($C3,$AN$77:$AP$124,3,FALSE)=4),0,IF(VLOOKUP($C3,$AN$77:$AP$124,3,FALSE)=4,1,0))+IF(ISERROR(VLOOKUP($C3,$AQ$77:$AS$124,3,FALSE)=4),0,IF(VLOOKUP($C3,$AQ$77:$AS$124,3,FALSE)=4,1,0))+IF(ISERROR(VLOOKUP($C3,$AT$77:$AV$124,3,FALSE)=4),0,IF(VLOOKUP($C3,$AT$77:$AV$124,3,FALSE)=4,1,0))+IF(ISERROR(VLOOKUP($C3,$AW$77:$AY$124,3,FALSE)=4),0,IF(VLOOKUP($C3,$AW$77:$AY$124,3,FALSE)=4,1,0))+IF(ISERROR(VLOOKUP($C3,$AZ$77:$BB$124,3,FALSE)=4),0,IF(VLOOKUP($C3,$AZ$77:$BB$124,3,FALSE)=4,1,0))</f>
        <v>5</v>
      </c>
      <c r="AF3">
        <f t="shared" ref="AF3:AF65" si="13">SUM(AB3:AE3)</f>
        <v>17</v>
      </c>
      <c r="AG3" t="str">
        <f t="shared" ref="AG3:AG65" si="14">IF(AF3=W3,"","no")</f>
        <v/>
      </c>
      <c r="AK3" t="s">
        <v>12</v>
      </c>
      <c r="AL3" s="43">
        <f t="shared" ref="AL3:AL65" si="15">COUNTIF($A$77:$AZ$92,$AK3)</f>
        <v>12</v>
      </c>
      <c r="AM3" s="43">
        <f t="shared" ref="AM3:AM65" si="16">COUNTIF($A$93:$AZ$108,$AK3)</f>
        <v>5</v>
      </c>
      <c r="AN3" s="43">
        <f t="shared" ref="AN3:AN65" si="17">COUNTIF($A$109:$AZ$124,$AK3)</f>
        <v>0</v>
      </c>
      <c r="AO3" s="43">
        <f t="shared" ref="AO3:AO65" si="18">COUNTIF($A$125:$AZ$186,$AK3)</f>
        <v>0</v>
      </c>
    </row>
    <row r="4" spans="1:41" x14ac:dyDescent="0.25">
      <c r="A4" s="1" t="s">
        <v>92</v>
      </c>
      <c r="B4" s="1" t="s">
        <v>175</v>
      </c>
      <c r="C4" s="1" t="str">
        <f t="shared" si="3"/>
        <v>Mark Berlemon</v>
      </c>
      <c r="D4" s="7">
        <v>6</v>
      </c>
      <c r="E4" s="7">
        <v>-8</v>
      </c>
      <c r="F4" s="7">
        <v>-2</v>
      </c>
      <c r="G4" s="7">
        <v>-11</v>
      </c>
      <c r="H4" s="7" t="s">
        <v>9</v>
      </c>
      <c r="I4" s="7" t="s">
        <v>9</v>
      </c>
      <c r="J4" s="7" t="s">
        <v>9</v>
      </c>
      <c r="K4" s="7">
        <v>-10</v>
      </c>
      <c r="L4" s="7">
        <v>-6</v>
      </c>
      <c r="M4" s="7">
        <v>0</v>
      </c>
      <c r="N4" s="7">
        <v>-3</v>
      </c>
      <c r="O4" s="7">
        <v>-2</v>
      </c>
      <c r="P4" s="7">
        <v>-10</v>
      </c>
      <c r="Q4" s="7">
        <v>5</v>
      </c>
      <c r="R4" s="7">
        <v>5</v>
      </c>
      <c r="S4" s="7">
        <v>20</v>
      </c>
      <c r="T4" s="7" t="s">
        <v>9</v>
      </c>
      <c r="U4" s="7">
        <v>7</v>
      </c>
      <c r="V4" s="7">
        <f t="shared" si="4"/>
        <v>-9</v>
      </c>
      <c r="W4" s="7">
        <f t="shared" si="5"/>
        <v>14</v>
      </c>
      <c r="X4" s="8">
        <f t="shared" si="6"/>
        <v>5</v>
      </c>
      <c r="Y4" s="8">
        <f t="shared" si="7"/>
        <v>1</v>
      </c>
      <c r="Z4" s="8">
        <f t="shared" si="8"/>
        <v>8</v>
      </c>
      <c r="AB4">
        <f t="shared" si="9"/>
        <v>2</v>
      </c>
      <c r="AC4">
        <f t="shared" si="10"/>
        <v>2</v>
      </c>
      <c r="AD4">
        <f t="shared" si="11"/>
        <v>10</v>
      </c>
      <c r="AE4">
        <f t="shared" si="12"/>
        <v>0</v>
      </c>
      <c r="AF4">
        <f t="shared" si="13"/>
        <v>14</v>
      </c>
      <c r="AG4" t="str">
        <f t="shared" si="14"/>
        <v/>
      </c>
      <c r="AK4" t="s">
        <v>242</v>
      </c>
      <c r="AL4" s="43">
        <f t="shared" si="15"/>
        <v>0</v>
      </c>
      <c r="AM4" s="43">
        <f t="shared" si="16"/>
        <v>0</v>
      </c>
      <c r="AN4" s="43">
        <f t="shared" si="17"/>
        <v>14</v>
      </c>
      <c r="AO4" s="43">
        <f t="shared" si="18"/>
        <v>0</v>
      </c>
    </row>
    <row r="5" spans="1:41" x14ac:dyDescent="0.25">
      <c r="A5" s="1" t="s">
        <v>13</v>
      </c>
      <c r="B5" s="1" t="s">
        <v>14</v>
      </c>
      <c r="C5" s="1" t="str">
        <f t="shared" si="3"/>
        <v>Don Blesing</v>
      </c>
      <c r="D5" s="7" t="s">
        <v>9</v>
      </c>
      <c r="E5" s="7" t="s">
        <v>9</v>
      </c>
      <c r="F5" s="7" t="s">
        <v>9</v>
      </c>
      <c r="G5" s="7" t="s">
        <v>9</v>
      </c>
      <c r="H5" s="7" t="s">
        <v>9</v>
      </c>
      <c r="I5" s="7" t="s">
        <v>9</v>
      </c>
      <c r="J5" s="7">
        <v>2</v>
      </c>
      <c r="K5" s="7">
        <v>12</v>
      </c>
      <c r="L5" s="7">
        <v>15</v>
      </c>
      <c r="M5" s="7">
        <v>-20</v>
      </c>
      <c r="N5" s="7">
        <v>16</v>
      </c>
      <c r="O5" s="7">
        <v>12</v>
      </c>
      <c r="P5" s="7">
        <v>8</v>
      </c>
      <c r="Q5" s="7">
        <v>-2</v>
      </c>
      <c r="R5" s="7">
        <v>4</v>
      </c>
      <c r="S5" s="7">
        <v>11</v>
      </c>
      <c r="T5" s="7">
        <v>2</v>
      </c>
      <c r="U5" s="7">
        <v>-2</v>
      </c>
      <c r="V5" s="7">
        <f t="shared" si="4"/>
        <v>58</v>
      </c>
      <c r="W5" s="7">
        <f t="shared" si="5"/>
        <v>12</v>
      </c>
      <c r="X5" s="8">
        <f t="shared" si="6"/>
        <v>9</v>
      </c>
      <c r="Y5" s="8">
        <f t="shared" si="7"/>
        <v>0</v>
      </c>
      <c r="Z5" s="8">
        <f t="shared" si="8"/>
        <v>3</v>
      </c>
      <c r="AB5">
        <f t="shared" si="9"/>
        <v>0</v>
      </c>
      <c r="AC5">
        <f t="shared" si="10"/>
        <v>11</v>
      </c>
      <c r="AD5">
        <f t="shared" si="11"/>
        <v>1</v>
      </c>
      <c r="AE5">
        <f t="shared" si="12"/>
        <v>0</v>
      </c>
      <c r="AF5">
        <f t="shared" si="13"/>
        <v>12</v>
      </c>
      <c r="AG5" t="str">
        <f t="shared" si="14"/>
        <v/>
      </c>
      <c r="AK5" t="s">
        <v>15</v>
      </c>
      <c r="AL5" s="43">
        <f t="shared" si="15"/>
        <v>0</v>
      </c>
      <c r="AM5" s="43">
        <f t="shared" si="16"/>
        <v>12</v>
      </c>
      <c r="AN5" s="43">
        <f t="shared" si="17"/>
        <v>0</v>
      </c>
      <c r="AO5" s="43">
        <f t="shared" si="18"/>
        <v>0</v>
      </c>
    </row>
    <row r="6" spans="1:41" x14ac:dyDescent="0.25">
      <c r="A6" s="1" t="s">
        <v>16</v>
      </c>
      <c r="B6" s="1" t="s">
        <v>17</v>
      </c>
      <c r="C6" s="1" t="str">
        <f t="shared" si="3"/>
        <v>Bob Boorman</v>
      </c>
      <c r="D6" s="7" t="s">
        <v>9</v>
      </c>
      <c r="E6" s="7" t="s">
        <v>9</v>
      </c>
      <c r="F6" s="7" t="s">
        <v>9</v>
      </c>
      <c r="G6" s="7" t="s">
        <v>9</v>
      </c>
      <c r="H6" s="7" t="s">
        <v>9</v>
      </c>
      <c r="I6" s="7" t="s">
        <v>9</v>
      </c>
      <c r="J6" s="7" t="s">
        <v>9</v>
      </c>
      <c r="K6" s="7" t="s">
        <v>9</v>
      </c>
      <c r="L6" s="7" t="s">
        <v>9</v>
      </c>
      <c r="M6" s="7">
        <v>3</v>
      </c>
      <c r="N6" s="7">
        <v>-4</v>
      </c>
      <c r="O6" s="7">
        <v>13</v>
      </c>
      <c r="P6" s="7">
        <v>-17</v>
      </c>
      <c r="Q6" s="7" t="s">
        <v>9</v>
      </c>
      <c r="R6" s="7" t="s">
        <v>9</v>
      </c>
      <c r="S6" s="7">
        <v>-2</v>
      </c>
      <c r="T6" s="7">
        <v>0</v>
      </c>
      <c r="U6" s="7">
        <v>-1</v>
      </c>
      <c r="V6" s="7">
        <f t="shared" si="4"/>
        <v>-8</v>
      </c>
      <c r="W6" s="7">
        <f t="shared" si="5"/>
        <v>7</v>
      </c>
      <c r="X6" s="8">
        <f t="shared" si="6"/>
        <v>2</v>
      </c>
      <c r="Y6" s="8">
        <f t="shared" si="7"/>
        <v>1</v>
      </c>
      <c r="Z6" s="8">
        <f t="shared" si="8"/>
        <v>4</v>
      </c>
      <c r="AB6">
        <f t="shared" si="9"/>
        <v>0</v>
      </c>
      <c r="AC6">
        <f t="shared" si="10"/>
        <v>3</v>
      </c>
      <c r="AD6">
        <f t="shared" si="11"/>
        <v>3</v>
      </c>
      <c r="AE6">
        <f t="shared" si="12"/>
        <v>1</v>
      </c>
      <c r="AF6">
        <f t="shared" si="13"/>
        <v>7</v>
      </c>
      <c r="AG6" t="str">
        <f t="shared" si="14"/>
        <v/>
      </c>
      <c r="AK6" t="s">
        <v>18</v>
      </c>
      <c r="AL6" s="43">
        <f t="shared" si="15"/>
        <v>0</v>
      </c>
      <c r="AM6" s="43">
        <f t="shared" si="16"/>
        <v>0</v>
      </c>
      <c r="AN6" s="43">
        <f t="shared" si="17"/>
        <v>7</v>
      </c>
      <c r="AO6" s="43">
        <f t="shared" si="18"/>
        <v>0</v>
      </c>
    </row>
    <row r="7" spans="1:41" x14ac:dyDescent="0.25">
      <c r="A7" s="1" t="s">
        <v>104</v>
      </c>
      <c r="B7" s="1" t="s">
        <v>176</v>
      </c>
      <c r="C7" s="1" t="str">
        <f t="shared" si="3"/>
        <v>Ian Brown</v>
      </c>
      <c r="D7" s="7">
        <v>-3</v>
      </c>
      <c r="E7" s="7">
        <v>11</v>
      </c>
      <c r="F7" s="7">
        <v>1</v>
      </c>
      <c r="G7" s="7">
        <v>13</v>
      </c>
      <c r="H7" s="7" t="s">
        <v>9</v>
      </c>
      <c r="I7" s="7">
        <v>2</v>
      </c>
      <c r="J7" s="7">
        <v>1</v>
      </c>
      <c r="K7" s="7">
        <v>12</v>
      </c>
      <c r="L7" s="7">
        <v>15</v>
      </c>
      <c r="M7" s="7">
        <v>-20</v>
      </c>
      <c r="N7" s="7">
        <v>16</v>
      </c>
      <c r="O7" s="7">
        <v>12</v>
      </c>
      <c r="P7" s="7">
        <v>8</v>
      </c>
      <c r="Q7" s="7">
        <v>-2</v>
      </c>
      <c r="R7" s="7">
        <v>4</v>
      </c>
      <c r="S7" s="7">
        <v>11</v>
      </c>
      <c r="T7" s="7">
        <v>2</v>
      </c>
      <c r="U7" s="7">
        <v>-2</v>
      </c>
      <c r="V7" s="7">
        <f t="shared" si="4"/>
        <v>81</v>
      </c>
      <c r="W7" s="7">
        <f t="shared" si="5"/>
        <v>17</v>
      </c>
      <c r="X7" s="8">
        <f t="shared" si="6"/>
        <v>13</v>
      </c>
      <c r="Y7" s="8">
        <f t="shared" si="7"/>
        <v>0</v>
      </c>
      <c r="Z7" s="8">
        <f t="shared" si="8"/>
        <v>4</v>
      </c>
      <c r="AB7">
        <f t="shared" si="9"/>
        <v>0</v>
      </c>
      <c r="AC7">
        <f t="shared" si="10"/>
        <v>0</v>
      </c>
      <c r="AD7">
        <f t="shared" si="11"/>
        <v>5</v>
      </c>
      <c r="AE7">
        <f t="shared" si="12"/>
        <v>12</v>
      </c>
      <c r="AF7">
        <f t="shared" si="13"/>
        <v>17</v>
      </c>
      <c r="AG7" t="str">
        <f t="shared" si="14"/>
        <v/>
      </c>
      <c r="AK7" t="s">
        <v>243</v>
      </c>
      <c r="AL7" s="43">
        <f t="shared" si="15"/>
        <v>0</v>
      </c>
      <c r="AM7" s="43">
        <f t="shared" si="16"/>
        <v>17</v>
      </c>
      <c r="AN7" s="43">
        <f t="shared" si="17"/>
        <v>0</v>
      </c>
      <c r="AO7" s="43">
        <f t="shared" si="18"/>
        <v>0</v>
      </c>
    </row>
    <row r="8" spans="1:41" x14ac:dyDescent="0.25">
      <c r="A8" s="1" t="s">
        <v>21</v>
      </c>
      <c r="B8" s="1" t="s">
        <v>22</v>
      </c>
      <c r="C8" s="1" t="str">
        <f t="shared" si="3"/>
        <v>Brian Callahan</v>
      </c>
      <c r="D8" s="7">
        <v>-6</v>
      </c>
      <c r="E8" s="7">
        <v>3</v>
      </c>
      <c r="F8" s="7">
        <v>-21</v>
      </c>
      <c r="G8" s="7">
        <v>-5</v>
      </c>
      <c r="H8" s="7" t="s">
        <v>9</v>
      </c>
      <c r="I8" s="7">
        <v>-5</v>
      </c>
      <c r="J8" s="7">
        <v>-11</v>
      </c>
      <c r="K8" s="7">
        <v>-9</v>
      </c>
      <c r="L8" s="7">
        <v>-6</v>
      </c>
      <c r="M8" s="7">
        <v>-13</v>
      </c>
      <c r="N8" s="7">
        <v>5</v>
      </c>
      <c r="O8" s="7">
        <v>2</v>
      </c>
      <c r="P8" s="7">
        <v>-6</v>
      </c>
      <c r="Q8" s="7">
        <v>-8</v>
      </c>
      <c r="R8" s="7">
        <v>3</v>
      </c>
      <c r="S8" s="7">
        <v>6</v>
      </c>
      <c r="T8" s="7">
        <v>4</v>
      </c>
      <c r="U8" s="7">
        <v>-2</v>
      </c>
      <c r="V8" s="7">
        <f t="shared" si="4"/>
        <v>-69</v>
      </c>
      <c r="W8" s="7">
        <f t="shared" si="5"/>
        <v>17</v>
      </c>
      <c r="X8" s="8">
        <f t="shared" si="6"/>
        <v>6</v>
      </c>
      <c r="Y8" s="8">
        <f t="shared" si="7"/>
        <v>0</v>
      </c>
      <c r="Z8" s="8">
        <f t="shared" si="8"/>
        <v>11</v>
      </c>
      <c r="AB8">
        <f t="shared" si="9"/>
        <v>17</v>
      </c>
      <c r="AC8">
        <f t="shared" si="10"/>
        <v>0</v>
      </c>
      <c r="AD8">
        <f t="shared" si="11"/>
        <v>0</v>
      </c>
      <c r="AE8">
        <f t="shared" si="12"/>
        <v>0</v>
      </c>
      <c r="AF8">
        <f t="shared" si="13"/>
        <v>17</v>
      </c>
      <c r="AG8" t="str">
        <f t="shared" si="14"/>
        <v/>
      </c>
      <c r="AK8" t="s">
        <v>23</v>
      </c>
      <c r="AL8" s="43">
        <f t="shared" si="15"/>
        <v>0</v>
      </c>
      <c r="AM8" s="43">
        <f t="shared" si="16"/>
        <v>1</v>
      </c>
      <c r="AN8" s="43">
        <f t="shared" si="17"/>
        <v>16</v>
      </c>
      <c r="AO8" s="43">
        <f t="shared" si="18"/>
        <v>0</v>
      </c>
    </row>
    <row r="9" spans="1:41" x14ac:dyDescent="0.25">
      <c r="A9" s="1" t="s">
        <v>24</v>
      </c>
      <c r="B9" s="1" t="s">
        <v>22</v>
      </c>
      <c r="C9" s="1" t="str">
        <f t="shared" si="3"/>
        <v>Dave Callahan</v>
      </c>
      <c r="D9" s="7">
        <v>-1</v>
      </c>
      <c r="E9" s="7">
        <v>11</v>
      </c>
      <c r="F9" s="7">
        <v>1</v>
      </c>
      <c r="G9" s="7">
        <v>8</v>
      </c>
      <c r="H9" s="7" t="s">
        <v>9</v>
      </c>
      <c r="I9" s="7">
        <v>3</v>
      </c>
      <c r="J9" s="7">
        <v>1</v>
      </c>
      <c r="K9" s="7">
        <v>12</v>
      </c>
      <c r="L9" s="7">
        <v>15</v>
      </c>
      <c r="M9" s="7">
        <v>-20</v>
      </c>
      <c r="N9" s="7">
        <v>16</v>
      </c>
      <c r="O9" s="7">
        <v>12</v>
      </c>
      <c r="P9" s="7">
        <v>8</v>
      </c>
      <c r="Q9" s="7">
        <v>-2</v>
      </c>
      <c r="R9" s="7">
        <v>4</v>
      </c>
      <c r="S9" s="7">
        <v>11</v>
      </c>
      <c r="T9" s="7">
        <v>2</v>
      </c>
      <c r="U9" s="7">
        <v>-2</v>
      </c>
      <c r="V9" s="7">
        <f t="shared" si="4"/>
        <v>79</v>
      </c>
      <c r="W9" s="7">
        <f t="shared" si="5"/>
        <v>17</v>
      </c>
      <c r="X9" s="8">
        <f t="shared" si="6"/>
        <v>13</v>
      </c>
      <c r="Y9" s="8">
        <f t="shared" si="7"/>
        <v>0</v>
      </c>
      <c r="Z9" s="8">
        <f t="shared" si="8"/>
        <v>4</v>
      </c>
      <c r="AB9">
        <f t="shared" si="9"/>
        <v>0</v>
      </c>
      <c r="AC9">
        <f t="shared" si="10"/>
        <v>5</v>
      </c>
      <c r="AD9">
        <f t="shared" si="11"/>
        <v>12</v>
      </c>
      <c r="AE9">
        <f t="shared" si="12"/>
        <v>0</v>
      </c>
      <c r="AF9">
        <f t="shared" si="13"/>
        <v>17</v>
      </c>
      <c r="AG9" t="str">
        <f t="shared" si="14"/>
        <v/>
      </c>
      <c r="AK9" t="s">
        <v>25</v>
      </c>
      <c r="AL9" s="43">
        <f t="shared" si="15"/>
        <v>0</v>
      </c>
      <c r="AM9" s="43">
        <f t="shared" si="16"/>
        <v>17</v>
      </c>
      <c r="AN9" s="43">
        <f t="shared" si="17"/>
        <v>0</v>
      </c>
      <c r="AO9" s="43">
        <f t="shared" si="18"/>
        <v>0</v>
      </c>
    </row>
    <row r="10" spans="1:41" x14ac:dyDescent="0.25">
      <c r="A10" s="1" t="s">
        <v>26</v>
      </c>
      <c r="B10" s="1" t="s">
        <v>27</v>
      </c>
      <c r="C10" s="1" t="str">
        <f t="shared" si="3"/>
        <v>Liam Carter</v>
      </c>
      <c r="D10" s="7">
        <v>6</v>
      </c>
      <c r="E10" s="7">
        <v>-8</v>
      </c>
      <c r="F10" s="7">
        <v>-2</v>
      </c>
      <c r="G10" s="7">
        <v>-11</v>
      </c>
      <c r="H10" s="7" t="s">
        <v>9</v>
      </c>
      <c r="I10" s="7" t="s">
        <v>9</v>
      </c>
      <c r="J10" s="7" t="s">
        <v>9</v>
      </c>
      <c r="K10" s="7">
        <v>-3</v>
      </c>
      <c r="L10" s="7">
        <v>-12</v>
      </c>
      <c r="M10" s="7">
        <v>3</v>
      </c>
      <c r="N10" s="7" t="s">
        <v>9</v>
      </c>
      <c r="O10" s="7" t="s">
        <v>9</v>
      </c>
      <c r="P10" s="7" t="s">
        <v>9</v>
      </c>
      <c r="Q10" s="7">
        <v>5</v>
      </c>
      <c r="R10" s="7">
        <v>-28</v>
      </c>
      <c r="S10" s="7">
        <v>20</v>
      </c>
      <c r="T10" s="7">
        <v>0</v>
      </c>
      <c r="U10" s="7" t="s">
        <v>9</v>
      </c>
      <c r="V10" s="7">
        <f t="shared" si="4"/>
        <v>-30</v>
      </c>
      <c r="W10" s="7">
        <f t="shared" si="5"/>
        <v>11</v>
      </c>
      <c r="X10" s="8">
        <f t="shared" si="6"/>
        <v>4</v>
      </c>
      <c r="Y10" s="8">
        <f t="shared" si="7"/>
        <v>1</v>
      </c>
      <c r="Z10" s="8">
        <f t="shared" si="8"/>
        <v>6</v>
      </c>
      <c r="AB10">
        <f t="shared" si="9"/>
        <v>7</v>
      </c>
      <c r="AC10">
        <f t="shared" si="10"/>
        <v>4</v>
      </c>
      <c r="AD10">
        <f t="shared" si="11"/>
        <v>0</v>
      </c>
      <c r="AE10">
        <f t="shared" si="12"/>
        <v>0</v>
      </c>
      <c r="AF10">
        <f t="shared" si="13"/>
        <v>11</v>
      </c>
      <c r="AG10" t="str">
        <f t="shared" si="14"/>
        <v/>
      </c>
      <c r="AK10" t="s">
        <v>28</v>
      </c>
      <c r="AL10" s="43">
        <f t="shared" si="15"/>
        <v>0</v>
      </c>
      <c r="AM10" s="43">
        <f t="shared" si="16"/>
        <v>0</v>
      </c>
      <c r="AN10" s="43">
        <f t="shared" si="17"/>
        <v>11</v>
      </c>
      <c r="AO10" s="43">
        <f t="shared" si="18"/>
        <v>0</v>
      </c>
    </row>
    <row r="11" spans="1:41" x14ac:dyDescent="0.25">
      <c r="A11" s="1" t="s">
        <v>29</v>
      </c>
      <c r="B11" s="1" t="s">
        <v>30</v>
      </c>
      <c r="C11" s="1" t="str">
        <f t="shared" si="3"/>
        <v>Graham Cass</v>
      </c>
      <c r="D11" s="7" t="s">
        <v>9</v>
      </c>
      <c r="E11" s="7" t="s">
        <v>9</v>
      </c>
      <c r="F11" s="7" t="s">
        <v>9</v>
      </c>
      <c r="G11" s="7">
        <v>-5</v>
      </c>
      <c r="H11" s="7" t="s">
        <v>9</v>
      </c>
      <c r="I11" s="7">
        <v>0</v>
      </c>
      <c r="J11" s="7">
        <v>-9</v>
      </c>
      <c r="K11" s="7">
        <v>-3</v>
      </c>
      <c r="L11" s="7">
        <v>-12</v>
      </c>
      <c r="M11" s="7">
        <v>-7</v>
      </c>
      <c r="N11" s="7">
        <v>5</v>
      </c>
      <c r="O11" s="7">
        <v>2</v>
      </c>
      <c r="P11" s="7">
        <v>-6</v>
      </c>
      <c r="Q11" s="7">
        <v>-8</v>
      </c>
      <c r="R11" s="7">
        <v>3</v>
      </c>
      <c r="S11" s="7">
        <v>-2</v>
      </c>
      <c r="T11" s="7">
        <v>0</v>
      </c>
      <c r="U11" s="7">
        <v>-1</v>
      </c>
      <c r="V11" s="7">
        <f t="shared" si="4"/>
        <v>-43</v>
      </c>
      <c r="W11" s="7">
        <f t="shared" si="5"/>
        <v>14</v>
      </c>
      <c r="X11" s="8">
        <f t="shared" si="6"/>
        <v>3</v>
      </c>
      <c r="Y11" s="8">
        <f t="shared" si="7"/>
        <v>2</v>
      </c>
      <c r="Z11" s="8">
        <f t="shared" si="8"/>
        <v>9</v>
      </c>
      <c r="AB11">
        <f t="shared" si="9"/>
        <v>0</v>
      </c>
      <c r="AC11">
        <f t="shared" si="10"/>
        <v>4</v>
      </c>
      <c r="AD11">
        <f t="shared" si="11"/>
        <v>2</v>
      </c>
      <c r="AE11">
        <f t="shared" si="12"/>
        <v>8</v>
      </c>
      <c r="AF11">
        <f t="shared" si="13"/>
        <v>14</v>
      </c>
      <c r="AG11" t="str">
        <f t="shared" si="14"/>
        <v/>
      </c>
      <c r="AK11" t="s">
        <v>31</v>
      </c>
      <c r="AL11" s="43">
        <f t="shared" si="15"/>
        <v>0</v>
      </c>
      <c r="AM11" s="43">
        <f t="shared" si="16"/>
        <v>1</v>
      </c>
      <c r="AN11" s="43">
        <f t="shared" si="17"/>
        <v>13</v>
      </c>
      <c r="AO11" s="43">
        <f t="shared" si="18"/>
        <v>0</v>
      </c>
    </row>
    <row r="12" spans="1:41" x14ac:dyDescent="0.25">
      <c r="A12" s="1" t="s">
        <v>32</v>
      </c>
      <c r="B12" s="1" t="s">
        <v>33</v>
      </c>
      <c r="C12" s="1" t="str">
        <f t="shared" si="3"/>
        <v>Chris Chrisakis</v>
      </c>
      <c r="D12" s="7">
        <v>13</v>
      </c>
      <c r="E12" s="7">
        <v>-3</v>
      </c>
      <c r="F12" s="7">
        <v>4</v>
      </c>
      <c r="G12" s="7">
        <v>22</v>
      </c>
      <c r="H12" s="7" t="s">
        <v>9</v>
      </c>
      <c r="I12" s="7">
        <v>3</v>
      </c>
      <c r="J12" s="7">
        <v>16</v>
      </c>
      <c r="K12" s="7">
        <v>5</v>
      </c>
      <c r="L12" s="7">
        <v>-7</v>
      </c>
      <c r="M12" s="7">
        <v>19</v>
      </c>
      <c r="N12" s="7">
        <v>8</v>
      </c>
      <c r="O12" s="7">
        <v>22</v>
      </c>
      <c r="P12" s="7">
        <v>-12</v>
      </c>
      <c r="Q12" s="7">
        <v>-16</v>
      </c>
      <c r="R12" s="7">
        <v>13</v>
      </c>
      <c r="S12" s="7">
        <v>-1</v>
      </c>
      <c r="T12" s="7">
        <v>3</v>
      </c>
      <c r="U12" s="7">
        <v>2</v>
      </c>
      <c r="V12" s="7">
        <f t="shared" si="4"/>
        <v>91</v>
      </c>
      <c r="W12" s="7">
        <f t="shared" si="5"/>
        <v>17</v>
      </c>
      <c r="X12" s="8">
        <f t="shared" si="6"/>
        <v>12</v>
      </c>
      <c r="Y12" s="8">
        <f t="shared" si="7"/>
        <v>0</v>
      </c>
      <c r="Z12" s="8">
        <f t="shared" si="8"/>
        <v>5</v>
      </c>
      <c r="AB12">
        <f t="shared" si="9"/>
        <v>13</v>
      </c>
      <c r="AC12">
        <f t="shared" si="10"/>
        <v>0</v>
      </c>
      <c r="AD12">
        <f t="shared" si="11"/>
        <v>0</v>
      </c>
      <c r="AE12">
        <f t="shared" si="12"/>
        <v>4</v>
      </c>
      <c r="AF12">
        <f t="shared" si="13"/>
        <v>17</v>
      </c>
      <c r="AG12" t="str">
        <f t="shared" si="14"/>
        <v/>
      </c>
      <c r="AK12" t="s">
        <v>34</v>
      </c>
      <c r="AL12" s="43">
        <f t="shared" si="15"/>
        <v>13</v>
      </c>
      <c r="AM12" s="43">
        <f t="shared" si="16"/>
        <v>4</v>
      </c>
      <c r="AN12" s="43">
        <f t="shared" si="17"/>
        <v>0</v>
      </c>
      <c r="AO12" s="43">
        <f t="shared" si="18"/>
        <v>0</v>
      </c>
    </row>
    <row r="13" spans="1:41" x14ac:dyDescent="0.25">
      <c r="A13" s="1" t="s">
        <v>177</v>
      </c>
      <c r="B13" s="1" t="s">
        <v>178</v>
      </c>
      <c r="C13" s="1" t="str">
        <f t="shared" si="3"/>
        <v>Gary Cooper</v>
      </c>
      <c r="D13" s="7">
        <v>7</v>
      </c>
      <c r="E13" s="7">
        <v>14</v>
      </c>
      <c r="F13" s="7">
        <v>-26</v>
      </c>
      <c r="G13" s="7">
        <v>-4</v>
      </c>
      <c r="H13" s="7" t="s">
        <v>9</v>
      </c>
      <c r="I13" s="7">
        <v>8</v>
      </c>
      <c r="J13" s="7" t="s">
        <v>9</v>
      </c>
      <c r="K13" s="7">
        <v>6</v>
      </c>
      <c r="L13" s="7">
        <v>10</v>
      </c>
      <c r="M13" s="7">
        <v>0</v>
      </c>
      <c r="N13" s="7">
        <v>-2</v>
      </c>
      <c r="O13" s="7">
        <v>-4</v>
      </c>
      <c r="P13" s="7" t="s">
        <v>9</v>
      </c>
      <c r="Q13" s="7">
        <v>-9</v>
      </c>
      <c r="R13" s="7">
        <v>13</v>
      </c>
      <c r="S13" s="7" t="s">
        <v>9</v>
      </c>
      <c r="T13" s="7">
        <v>3</v>
      </c>
      <c r="U13" s="7">
        <v>2</v>
      </c>
      <c r="V13" s="7">
        <f t="shared" si="4"/>
        <v>18</v>
      </c>
      <c r="W13" s="7">
        <f t="shared" si="5"/>
        <v>14</v>
      </c>
      <c r="X13" s="8">
        <f t="shared" si="6"/>
        <v>8</v>
      </c>
      <c r="Y13" s="8">
        <f t="shared" si="7"/>
        <v>1</v>
      </c>
      <c r="Z13" s="8">
        <f t="shared" si="8"/>
        <v>5</v>
      </c>
      <c r="AB13">
        <f t="shared" si="9"/>
        <v>0</v>
      </c>
      <c r="AC13">
        <f t="shared" si="10"/>
        <v>5</v>
      </c>
      <c r="AD13">
        <f t="shared" si="11"/>
        <v>7</v>
      </c>
      <c r="AE13">
        <f t="shared" si="12"/>
        <v>2</v>
      </c>
      <c r="AF13">
        <f t="shared" si="13"/>
        <v>14</v>
      </c>
      <c r="AG13" t="str">
        <f t="shared" si="14"/>
        <v/>
      </c>
      <c r="AK13" t="s">
        <v>244</v>
      </c>
      <c r="AL13" s="43">
        <f t="shared" si="15"/>
        <v>5</v>
      </c>
      <c r="AM13" s="43">
        <f t="shared" si="16"/>
        <v>9</v>
      </c>
      <c r="AN13" s="43">
        <f t="shared" si="17"/>
        <v>0</v>
      </c>
      <c r="AO13" s="43">
        <f t="shared" si="18"/>
        <v>0</v>
      </c>
    </row>
    <row r="14" spans="1:41" x14ac:dyDescent="0.25">
      <c r="A14" s="1" t="s">
        <v>37</v>
      </c>
      <c r="B14" s="1" t="s">
        <v>38</v>
      </c>
      <c r="C14" s="1" t="str">
        <f t="shared" si="3"/>
        <v>Shane Daniher</v>
      </c>
      <c r="D14" s="7">
        <v>7</v>
      </c>
      <c r="E14" s="7" t="s">
        <v>9</v>
      </c>
      <c r="F14" s="7" t="s">
        <v>9</v>
      </c>
      <c r="G14" s="7" t="s">
        <v>9</v>
      </c>
      <c r="H14" s="7" t="s">
        <v>9</v>
      </c>
      <c r="I14" s="7" t="s">
        <v>9</v>
      </c>
      <c r="J14" s="7" t="s">
        <v>9</v>
      </c>
      <c r="K14" s="7" t="s">
        <v>9</v>
      </c>
      <c r="L14" s="7">
        <v>-5</v>
      </c>
      <c r="M14" s="7" t="s">
        <v>9</v>
      </c>
      <c r="N14" s="7" t="s">
        <v>9</v>
      </c>
      <c r="O14" s="7" t="s">
        <v>9</v>
      </c>
      <c r="P14" s="7" t="s">
        <v>9</v>
      </c>
      <c r="Q14" s="7" t="s">
        <v>9</v>
      </c>
      <c r="R14" s="7" t="s">
        <v>9</v>
      </c>
      <c r="S14" s="7">
        <v>-2</v>
      </c>
      <c r="T14" s="7" t="s">
        <v>9</v>
      </c>
      <c r="U14" s="7" t="s">
        <v>9</v>
      </c>
      <c r="V14" s="7">
        <f t="shared" si="4"/>
        <v>0</v>
      </c>
      <c r="W14" s="7">
        <f t="shared" si="5"/>
        <v>3</v>
      </c>
      <c r="X14" s="8">
        <f t="shared" si="6"/>
        <v>1</v>
      </c>
      <c r="Y14" s="8">
        <f t="shared" si="7"/>
        <v>0</v>
      </c>
      <c r="Z14" s="8">
        <f t="shared" si="8"/>
        <v>2</v>
      </c>
      <c r="AB14">
        <f t="shared" si="9"/>
        <v>0</v>
      </c>
      <c r="AC14">
        <f t="shared" si="10"/>
        <v>3</v>
      </c>
      <c r="AD14">
        <f t="shared" si="11"/>
        <v>0</v>
      </c>
      <c r="AE14">
        <f t="shared" si="12"/>
        <v>0</v>
      </c>
      <c r="AF14">
        <f t="shared" si="13"/>
        <v>3</v>
      </c>
      <c r="AG14" t="str">
        <f t="shared" si="14"/>
        <v/>
      </c>
      <c r="AK14" t="s">
        <v>39</v>
      </c>
      <c r="AL14" s="43">
        <f t="shared" si="15"/>
        <v>0</v>
      </c>
      <c r="AM14" s="43">
        <f t="shared" si="16"/>
        <v>0</v>
      </c>
      <c r="AN14" s="43">
        <f t="shared" si="17"/>
        <v>3</v>
      </c>
      <c r="AO14" s="43">
        <f t="shared" si="18"/>
        <v>0</v>
      </c>
    </row>
    <row r="15" spans="1:41" x14ac:dyDescent="0.25">
      <c r="A15" s="1" t="s">
        <v>40</v>
      </c>
      <c r="B15" s="1" t="s">
        <v>41</v>
      </c>
      <c r="C15" s="1" t="str">
        <f t="shared" si="3"/>
        <v>Brett Davis</v>
      </c>
      <c r="D15" s="7" t="s">
        <v>9</v>
      </c>
      <c r="E15" s="7" t="s">
        <v>9</v>
      </c>
      <c r="F15" s="7" t="s">
        <v>9</v>
      </c>
      <c r="G15" s="7" t="s">
        <v>9</v>
      </c>
      <c r="H15" s="7" t="s">
        <v>9</v>
      </c>
      <c r="I15" s="7" t="s">
        <v>9</v>
      </c>
      <c r="J15" s="7" t="s">
        <v>9</v>
      </c>
      <c r="K15" s="7" t="s">
        <v>9</v>
      </c>
      <c r="L15" s="7" t="s">
        <v>9</v>
      </c>
      <c r="M15" s="7" t="s">
        <v>9</v>
      </c>
      <c r="N15" s="7" t="s">
        <v>9</v>
      </c>
      <c r="O15" s="7" t="s">
        <v>9</v>
      </c>
      <c r="P15" s="7" t="s">
        <v>9</v>
      </c>
      <c r="Q15" s="7" t="s">
        <v>9</v>
      </c>
      <c r="R15" s="7">
        <v>11</v>
      </c>
      <c r="S15" s="7">
        <v>-2</v>
      </c>
      <c r="T15" s="7">
        <v>5</v>
      </c>
      <c r="U15" s="7">
        <v>-6</v>
      </c>
      <c r="V15" s="7">
        <f t="shared" si="4"/>
        <v>8</v>
      </c>
      <c r="W15" s="7">
        <f t="shared" si="5"/>
        <v>4</v>
      </c>
      <c r="X15" s="8">
        <f t="shared" si="6"/>
        <v>2</v>
      </c>
      <c r="Y15" s="8">
        <f t="shared" si="7"/>
        <v>0</v>
      </c>
      <c r="Z15" s="8">
        <f t="shared" si="8"/>
        <v>2</v>
      </c>
      <c r="AB15">
        <f t="shared" si="9"/>
        <v>0</v>
      </c>
      <c r="AC15">
        <f t="shared" si="10"/>
        <v>0</v>
      </c>
      <c r="AD15">
        <f t="shared" si="11"/>
        <v>4</v>
      </c>
      <c r="AE15">
        <f t="shared" si="12"/>
        <v>0</v>
      </c>
      <c r="AF15">
        <f t="shared" si="13"/>
        <v>4</v>
      </c>
      <c r="AG15" t="str">
        <f t="shared" si="14"/>
        <v/>
      </c>
      <c r="AK15" t="s">
        <v>42</v>
      </c>
      <c r="AL15" s="43">
        <f t="shared" si="15"/>
        <v>4</v>
      </c>
      <c r="AM15" s="43">
        <f t="shared" si="16"/>
        <v>0</v>
      </c>
      <c r="AN15" s="43">
        <f t="shared" si="17"/>
        <v>0</v>
      </c>
      <c r="AO15" s="43">
        <f t="shared" si="18"/>
        <v>0</v>
      </c>
    </row>
    <row r="16" spans="1:41" x14ac:dyDescent="0.25">
      <c r="A16" s="1" t="s">
        <v>43</v>
      </c>
      <c r="B16" s="1" t="s">
        <v>44</v>
      </c>
      <c r="C16" s="1" t="str">
        <f t="shared" si="3"/>
        <v>Ross DeLaine</v>
      </c>
      <c r="D16" s="7">
        <v>-6</v>
      </c>
      <c r="E16" s="7">
        <v>3</v>
      </c>
      <c r="F16" s="7">
        <v>-21</v>
      </c>
      <c r="G16" s="7">
        <v>-1</v>
      </c>
      <c r="H16" s="7" t="s">
        <v>9</v>
      </c>
      <c r="I16" s="7">
        <v>-5</v>
      </c>
      <c r="J16" s="7">
        <v>-11</v>
      </c>
      <c r="K16" s="7">
        <v>-9</v>
      </c>
      <c r="L16" s="7" t="s">
        <v>9</v>
      </c>
      <c r="M16" s="7">
        <v>0</v>
      </c>
      <c r="N16" s="7" t="s">
        <v>9</v>
      </c>
      <c r="O16" s="7" t="s">
        <v>9</v>
      </c>
      <c r="P16" s="7">
        <v>-17</v>
      </c>
      <c r="Q16" s="7">
        <v>-2</v>
      </c>
      <c r="R16" s="7">
        <v>-28</v>
      </c>
      <c r="S16" s="7" t="s">
        <v>9</v>
      </c>
      <c r="T16" s="7" t="s">
        <v>9</v>
      </c>
      <c r="U16" s="7">
        <v>0</v>
      </c>
      <c r="V16" s="7">
        <f t="shared" si="4"/>
        <v>-97</v>
      </c>
      <c r="W16" s="7">
        <f t="shared" si="5"/>
        <v>12</v>
      </c>
      <c r="X16" s="8">
        <f t="shared" si="6"/>
        <v>1</v>
      </c>
      <c r="Y16" s="8">
        <f t="shared" si="7"/>
        <v>2</v>
      </c>
      <c r="Z16" s="8">
        <f t="shared" si="8"/>
        <v>9</v>
      </c>
      <c r="AB16">
        <f t="shared" si="9"/>
        <v>3</v>
      </c>
      <c r="AC16">
        <f t="shared" si="10"/>
        <v>9</v>
      </c>
      <c r="AD16">
        <f t="shared" si="11"/>
        <v>0</v>
      </c>
      <c r="AE16">
        <f t="shared" si="12"/>
        <v>0</v>
      </c>
      <c r="AF16">
        <f t="shared" si="13"/>
        <v>12</v>
      </c>
      <c r="AG16" t="str">
        <f t="shared" si="14"/>
        <v/>
      </c>
      <c r="AK16" t="s">
        <v>45</v>
      </c>
      <c r="AL16" s="43">
        <f t="shared" si="15"/>
        <v>0</v>
      </c>
      <c r="AM16" s="43">
        <f t="shared" si="16"/>
        <v>0</v>
      </c>
      <c r="AN16" s="43">
        <f t="shared" si="17"/>
        <v>12</v>
      </c>
      <c r="AO16" s="43">
        <f t="shared" si="18"/>
        <v>0</v>
      </c>
    </row>
    <row r="17" spans="1:41" x14ac:dyDescent="0.25">
      <c r="A17" s="1" t="s">
        <v>50</v>
      </c>
      <c r="B17" s="1" t="s">
        <v>51</v>
      </c>
      <c r="C17" s="1" t="str">
        <f t="shared" si="3"/>
        <v>Andrew Feijen</v>
      </c>
      <c r="D17" s="7">
        <v>3</v>
      </c>
      <c r="E17" s="7">
        <v>-12</v>
      </c>
      <c r="F17" s="7">
        <v>-12</v>
      </c>
      <c r="G17" s="7">
        <v>23</v>
      </c>
      <c r="H17" s="7" t="s">
        <v>9</v>
      </c>
      <c r="I17" s="7">
        <v>-10</v>
      </c>
      <c r="J17" s="7">
        <v>-1</v>
      </c>
      <c r="K17" s="7">
        <v>8</v>
      </c>
      <c r="L17" s="7">
        <v>18</v>
      </c>
      <c r="M17" s="7" t="s">
        <v>9</v>
      </c>
      <c r="N17" s="7">
        <v>4</v>
      </c>
      <c r="O17" s="7">
        <v>8</v>
      </c>
      <c r="P17" s="7">
        <v>12</v>
      </c>
      <c r="Q17" s="7">
        <v>14</v>
      </c>
      <c r="R17" s="7">
        <v>11</v>
      </c>
      <c r="S17" s="7">
        <v>-2</v>
      </c>
      <c r="T17" s="7">
        <v>5</v>
      </c>
      <c r="U17" s="7">
        <v>-6</v>
      </c>
      <c r="V17" s="7">
        <f t="shared" si="4"/>
        <v>63</v>
      </c>
      <c r="W17" s="7">
        <f t="shared" si="5"/>
        <v>16</v>
      </c>
      <c r="X17" s="8">
        <f t="shared" si="6"/>
        <v>10</v>
      </c>
      <c r="Y17" s="8">
        <f t="shared" si="7"/>
        <v>0</v>
      </c>
      <c r="Z17" s="8">
        <f t="shared" si="8"/>
        <v>6</v>
      </c>
      <c r="AB17">
        <f t="shared" si="9"/>
        <v>11</v>
      </c>
      <c r="AC17">
        <f t="shared" si="10"/>
        <v>2</v>
      </c>
      <c r="AD17">
        <f t="shared" si="11"/>
        <v>3</v>
      </c>
      <c r="AE17">
        <f t="shared" si="12"/>
        <v>0</v>
      </c>
      <c r="AF17">
        <f t="shared" si="13"/>
        <v>16</v>
      </c>
      <c r="AG17" t="str">
        <f t="shared" si="14"/>
        <v/>
      </c>
      <c r="AK17" t="s">
        <v>52</v>
      </c>
      <c r="AL17" s="43">
        <f t="shared" si="15"/>
        <v>16</v>
      </c>
      <c r="AM17" s="43">
        <f t="shared" si="16"/>
        <v>0</v>
      </c>
      <c r="AN17" s="43">
        <f t="shared" si="17"/>
        <v>0</v>
      </c>
      <c r="AO17" s="43">
        <f t="shared" si="18"/>
        <v>0</v>
      </c>
    </row>
    <row r="18" spans="1:41" x14ac:dyDescent="0.25">
      <c r="A18" s="1" t="s">
        <v>53</v>
      </c>
      <c r="B18" s="1" t="s">
        <v>51</v>
      </c>
      <c r="C18" s="1" t="str">
        <f t="shared" si="3"/>
        <v>Steve Feijen</v>
      </c>
      <c r="D18" s="7">
        <v>16</v>
      </c>
      <c r="E18" s="7">
        <v>20</v>
      </c>
      <c r="F18" s="7">
        <v>1</v>
      </c>
      <c r="G18" s="7">
        <v>-19</v>
      </c>
      <c r="H18" s="7" t="s">
        <v>9</v>
      </c>
      <c r="I18" s="7">
        <v>3</v>
      </c>
      <c r="J18" s="7">
        <v>-3</v>
      </c>
      <c r="K18" s="7">
        <v>5</v>
      </c>
      <c r="L18" s="7">
        <v>7</v>
      </c>
      <c r="M18" s="7" t="s">
        <v>9</v>
      </c>
      <c r="N18" s="7">
        <v>-23</v>
      </c>
      <c r="O18" s="7">
        <v>14</v>
      </c>
      <c r="P18" s="7">
        <v>16</v>
      </c>
      <c r="Q18" s="7">
        <v>-9</v>
      </c>
      <c r="R18" s="7">
        <v>4</v>
      </c>
      <c r="S18" s="7">
        <v>11</v>
      </c>
      <c r="T18" s="7">
        <v>2</v>
      </c>
      <c r="U18" s="7" t="s">
        <v>9</v>
      </c>
      <c r="V18" s="7">
        <f t="shared" si="4"/>
        <v>45</v>
      </c>
      <c r="W18" s="7">
        <f t="shared" si="5"/>
        <v>15</v>
      </c>
      <c r="X18" s="8">
        <f t="shared" si="6"/>
        <v>11</v>
      </c>
      <c r="Y18" s="8">
        <f t="shared" si="7"/>
        <v>0</v>
      </c>
      <c r="Z18" s="8">
        <f t="shared" si="8"/>
        <v>4</v>
      </c>
      <c r="AB18">
        <f t="shared" si="9"/>
        <v>3</v>
      </c>
      <c r="AC18">
        <f t="shared" si="10"/>
        <v>3</v>
      </c>
      <c r="AD18">
        <f t="shared" si="11"/>
        <v>7</v>
      </c>
      <c r="AE18">
        <f t="shared" si="12"/>
        <v>2</v>
      </c>
      <c r="AF18">
        <f t="shared" si="13"/>
        <v>15</v>
      </c>
      <c r="AG18" t="str">
        <f t="shared" si="14"/>
        <v/>
      </c>
      <c r="AK18" t="s">
        <v>54</v>
      </c>
      <c r="AL18" s="43">
        <f t="shared" si="15"/>
        <v>0</v>
      </c>
      <c r="AM18" s="43">
        <f t="shared" si="16"/>
        <v>15</v>
      </c>
      <c r="AN18" s="43">
        <f t="shared" si="17"/>
        <v>0</v>
      </c>
      <c r="AO18" s="43">
        <f t="shared" si="18"/>
        <v>0</v>
      </c>
    </row>
    <row r="19" spans="1:41" x14ac:dyDescent="0.25">
      <c r="A19" s="1" t="s">
        <v>50</v>
      </c>
      <c r="B19" s="1" t="s">
        <v>179</v>
      </c>
      <c r="C19" s="1" t="str">
        <f t="shared" si="3"/>
        <v>Andrew Flavel</v>
      </c>
      <c r="D19" s="7">
        <v>-3</v>
      </c>
      <c r="E19" s="7" t="s">
        <v>9</v>
      </c>
      <c r="F19" s="7" t="s">
        <v>9</v>
      </c>
      <c r="G19" s="7" t="s">
        <v>9</v>
      </c>
      <c r="H19" s="7" t="s">
        <v>9</v>
      </c>
      <c r="I19" s="7" t="s">
        <v>9</v>
      </c>
      <c r="J19" s="7" t="s">
        <v>9</v>
      </c>
      <c r="K19" s="7" t="s">
        <v>9</v>
      </c>
      <c r="L19" s="7" t="s">
        <v>9</v>
      </c>
      <c r="M19" s="7" t="s">
        <v>9</v>
      </c>
      <c r="N19" s="7" t="s">
        <v>9</v>
      </c>
      <c r="O19" s="7" t="s">
        <v>9</v>
      </c>
      <c r="P19" s="7" t="s">
        <v>9</v>
      </c>
      <c r="Q19" s="7" t="s">
        <v>9</v>
      </c>
      <c r="R19" s="7" t="s">
        <v>9</v>
      </c>
      <c r="S19" s="7" t="s">
        <v>9</v>
      </c>
      <c r="T19" s="7" t="s">
        <v>9</v>
      </c>
      <c r="U19" s="7" t="s">
        <v>9</v>
      </c>
      <c r="V19" s="7">
        <f t="shared" si="4"/>
        <v>-3</v>
      </c>
      <c r="W19" s="7">
        <f t="shared" si="5"/>
        <v>1</v>
      </c>
      <c r="X19" s="8">
        <f t="shared" si="6"/>
        <v>0</v>
      </c>
      <c r="Y19" s="8">
        <f t="shared" si="7"/>
        <v>0</v>
      </c>
      <c r="Z19" s="8">
        <f t="shared" si="8"/>
        <v>1</v>
      </c>
      <c r="AB19">
        <f t="shared" si="9"/>
        <v>1</v>
      </c>
      <c r="AC19">
        <f t="shared" si="10"/>
        <v>0</v>
      </c>
      <c r="AD19">
        <f t="shared" si="11"/>
        <v>0</v>
      </c>
      <c r="AE19">
        <f t="shared" si="12"/>
        <v>0</v>
      </c>
      <c r="AF19">
        <f t="shared" si="13"/>
        <v>1</v>
      </c>
      <c r="AG19" t="str">
        <f t="shared" si="14"/>
        <v/>
      </c>
      <c r="AK19" t="s">
        <v>245</v>
      </c>
      <c r="AL19" s="43">
        <f t="shared" si="15"/>
        <v>0</v>
      </c>
      <c r="AM19" s="43">
        <f t="shared" si="16"/>
        <v>1</v>
      </c>
      <c r="AN19" s="43">
        <f t="shared" si="17"/>
        <v>0</v>
      </c>
      <c r="AO19" s="43">
        <f t="shared" si="18"/>
        <v>0</v>
      </c>
    </row>
    <row r="20" spans="1:41" x14ac:dyDescent="0.25">
      <c r="A20" s="1" t="s">
        <v>55</v>
      </c>
      <c r="B20" s="1" t="s">
        <v>56</v>
      </c>
      <c r="C20" s="1" t="str">
        <f t="shared" si="3"/>
        <v>Alan Forrest</v>
      </c>
      <c r="D20" s="7">
        <v>-10</v>
      </c>
      <c r="E20" s="7">
        <v>-12</v>
      </c>
      <c r="F20" s="7">
        <v>-4</v>
      </c>
      <c r="G20" s="7">
        <v>-4</v>
      </c>
      <c r="H20" s="7" t="s">
        <v>9</v>
      </c>
      <c r="I20" s="7">
        <v>8</v>
      </c>
      <c r="J20" s="7">
        <v>2</v>
      </c>
      <c r="K20" s="7">
        <v>5</v>
      </c>
      <c r="L20" s="7">
        <v>7</v>
      </c>
      <c r="M20" s="7" t="s">
        <v>9</v>
      </c>
      <c r="N20" s="7" t="s">
        <v>9</v>
      </c>
      <c r="O20" s="7">
        <v>-1</v>
      </c>
      <c r="P20" s="7">
        <v>-8</v>
      </c>
      <c r="Q20" s="7" t="s">
        <v>9</v>
      </c>
      <c r="R20" s="7" t="s">
        <v>9</v>
      </c>
      <c r="S20" s="7" t="s">
        <v>9</v>
      </c>
      <c r="T20" s="7" t="s">
        <v>9</v>
      </c>
      <c r="U20" s="7" t="s">
        <v>9</v>
      </c>
      <c r="V20" s="7">
        <f t="shared" si="4"/>
        <v>-17</v>
      </c>
      <c r="W20" s="7">
        <f t="shared" si="5"/>
        <v>10</v>
      </c>
      <c r="X20" s="8">
        <f t="shared" si="6"/>
        <v>4</v>
      </c>
      <c r="Y20" s="8">
        <f t="shared" si="7"/>
        <v>0</v>
      </c>
      <c r="Z20" s="8">
        <f t="shared" si="8"/>
        <v>6</v>
      </c>
      <c r="AB20">
        <f t="shared" si="9"/>
        <v>0</v>
      </c>
      <c r="AC20">
        <f t="shared" si="10"/>
        <v>7</v>
      </c>
      <c r="AD20">
        <f t="shared" si="11"/>
        <v>1</v>
      </c>
      <c r="AE20">
        <f t="shared" si="12"/>
        <v>2</v>
      </c>
      <c r="AF20">
        <f t="shared" si="13"/>
        <v>10</v>
      </c>
      <c r="AG20" t="str">
        <f t="shared" si="14"/>
        <v/>
      </c>
      <c r="AK20" t="s">
        <v>57</v>
      </c>
      <c r="AL20" s="43">
        <f t="shared" si="15"/>
        <v>0</v>
      </c>
      <c r="AM20" s="43">
        <f t="shared" si="16"/>
        <v>8</v>
      </c>
      <c r="AN20" s="43">
        <f t="shared" si="17"/>
        <v>2</v>
      </c>
      <c r="AO20" s="43">
        <f t="shared" si="18"/>
        <v>0</v>
      </c>
    </row>
    <row r="21" spans="1:41" x14ac:dyDescent="0.25">
      <c r="A21" s="1" t="s">
        <v>58</v>
      </c>
      <c r="B21" s="1" t="s">
        <v>59</v>
      </c>
      <c r="C21" s="1" t="str">
        <f t="shared" si="3"/>
        <v>John Frangos</v>
      </c>
      <c r="D21" s="7">
        <v>6</v>
      </c>
      <c r="E21" s="7">
        <v>-8</v>
      </c>
      <c r="F21" s="7">
        <v>-21</v>
      </c>
      <c r="G21" s="7">
        <v>-5</v>
      </c>
      <c r="H21" s="7" t="s">
        <v>9</v>
      </c>
      <c r="I21" s="7">
        <v>0</v>
      </c>
      <c r="J21" s="7">
        <v>-17</v>
      </c>
      <c r="K21" s="7">
        <v>-9</v>
      </c>
      <c r="L21" s="7">
        <v>5</v>
      </c>
      <c r="M21" s="7" t="s">
        <v>9</v>
      </c>
      <c r="N21" s="7">
        <v>-4</v>
      </c>
      <c r="O21" s="7">
        <v>-2</v>
      </c>
      <c r="P21" s="7">
        <v>2</v>
      </c>
      <c r="Q21" s="7">
        <v>-13</v>
      </c>
      <c r="R21" s="7">
        <v>-17</v>
      </c>
      <c r="S21" s="7" t="s">
        <v>9</v>
      </c>
      <c r="T21" s="7">
        <v>-24</v>
      </c>
      <c r="U21" s="7">
        <v>16</v>
      </c>
      <c r="V21" s="7">
        <f t="shared" si="4"/>
        <v>-91</v>
      </c>
      <c r="W21" s="7">
        <f t="shared" si="5"/>
        <v>15</v>
      </c>
      <c r="X21" s="8">
        <f t="shared" si="6"/>
        <v>4</v>
      </c>
      <c r="Y21" s="8">
        <f t="shared" si="7"/>
        <v>1</v>
      </c>
      <c r="Z21" s="8">
        <f t="shared" si="8"/>
        <v>10</v>
      </c>
      <c r="AB21">
        <f t="shared" si="9"/>
        <v>1</v>
      </c>
      <c r="AC21">
        <f t="shared" si="10"/>
        <v>5</v>
      </c>
      <c r="AD21">
        <f t="shared" si="11"/>
        <v>9</v>
      </c>
      <c r="AE21">
        <f t="shared" si="12"/>
        <v>0</v>
      </c>
      <c r="AF21">
        <f t="shared" si="13"/>
        <v>15</v>
      </c>
      <c r="AG21" t="str">
        <f t="shared" si="14"/>
        <v/>
      </c>
      <c r="AK21" t="s">
        <v>60</v>
      </c>
      <c r="AL21" s="43">
        <f t="shared" si="15"/>
        <v>0</v>
      </c>
      <c r="AM21" s="43">
        <f t="shared" si="16"/>
        <v>0</v>
      </c>
      <c r="AN21" s="43">
        <f t="shared" si="17"/>
        <v>15</v>
      </c>
      <c r="AO21" s="43">
        <f t="shared" si="18"/>
        <v>0</v>
      </c>
    </row>
    <row r="22" spans="1:41" x14ac:dyDescent="0.25">
      <c r="A22" s="1" t="s">
        <v>13</v>
      </c>
      <c r="B22" s="1" t="s">
        <v>162</v>
      </c>
      <c r="C22" s="1" t="str">
        <f t="shared" si="3"/>
        <v>Don Germein</v>
      </c>
      <c r="D22" s="7" t="s">
        <v>9</v>
      </c>
      <c r="E22" s="7">
        <v>13</v>
      </c>
      <c r="F22" s="7" t="s">
        <v>9</v>
      </c>
      <c r="G22" s="7" t="s">
        <v>9</v>
      </c>
      <c r="H22" s="7" t="s">
        <v>9</v>
      </c>
      <c r="I22" s="7" t="s">
        <v>9</v>
      </c>
      <c r="J22" s="7" t="s">
        <v>9</v>
      </c>
      <c r="K22" s="7" t="s">
        <v>9</v>
      </c>
      <c r="L22" s="7" t="s">
        <v>9</v>
      </c>
      <c r="M22" s="7">
        <v>20</v>
      </c>
      <c r="N22" s="7">
        <v>-2</v>
      </c>
      <c r="O22" s="7">
        <v>-4</v>
      </c>
      <c r="P22" s="7">
        <v>8</v>
      </c>
      <c r="Q22" s="7">
        <v>13</v>
      </c>
      <c r="R22" s="7">
        <v>3</v>
      </c>
      <c r="S22" s="7">
        <v>7</v>
      </c>
      <c r="T22" s="7" t="s">
        <v>9</v>
      </c>
      <c r="U22" s="7">
        <v>9</v>
      </c>
      <c r="V22" s="7">
        <f t="shared" si="4"/>
        <v>67</v>
      </c>
      <c r="W22" s="7">
        <f t="shared" si="5"/>
        <v>9</v>
      </c>
      <c r="X22" s="8">
        <f t="shared" si="6"/>
        <v>7</v>
      </c>
      <c r="Y22" s="8">
        <f t="shared" si="7"/>
        <v>0</v>
      </c>
      <c r="Z22" s="8">
        <f t="shared" si="8"/>
        <v>2</v>
      </c>
      <c r="AB22">
        <f t="shared" si="9"/>
        <v>2</v>
      </c>
      <c r="AC22">
        <f t="shared" si="10"/>
        <v>7</v>
      </c>
      <c r="AD22">
        <f t="shared" si="11"/>
        <v>0</v>
      </c>
      <c r="AE22">
        <f t="shared" si="12"/>
        <v>0</v>
      </c>
      <c r="AF22">
        <f t="shared" si="13"/>
        <v>9</v>
      </c>
      <c r="AG22" t="str">
        <f t="shared" si="14"/>
        <v/>
      </c>
      <c r="AK22" t="s">
        <v>234</v>
      </c>
      <c r="AL22" s="43">
        <f t="shared" si="15"/>
        <v>0</v>
      </c>
      <c r="AM22" s="43">
        <f t="shared" si="16"/>
        <v>9</v>
      </c>
      <c r="AN22" s="43">
        <f t="shared" si="17"/>
        <v>0</v>
      </c>
      <c r="AO22" s="43">
        <f t="shared" si="18"/>
        <v>0</v>
      </c>
    </row>
    <row r="23" spans="1:41" x14ac:dyDescent="0.25">
      <c r="A23" s="1" t="s">
        <v>61</v>
      </c>
      <c r="B23" s="1" t="s">
        <v>62</v>
      </c>
      <c r="C23" s="1" t="str">
        <f t="shared" si="3"/>
        <v>Adrian Green</v>
      </c>
      <c r="D23" s="7">
        <v>0</v>
      </c>
      <c r="E23" s="7">
        <v>8</v>
      </c>
      <c r="F23" s="7">
        <v>4</v>
      </c>
      <c r="G23" s="7">
        <v>12</v>
      </c>
      <c r="H23" s="7" t="s">
        <v>9</v>
      </c>
      <c r="I23" s="7">
        <v>18</v>
      </c>
      <c r="J23" s="7">
        <v>1</v>
      </c>
      <c r="K23" s="7" t="s">
        <v>9</v>
      </c>
      <c r="L23" s="7">
        <v>1</v>
      </c>
      <c r="M23" s="7" t="s">
        <v>9</v>
      </c>
      <c r="N23" s="7" t="s">
        <v>9</v>
      </c>
      <c r="O23" s="7">
        <v>16</v>
      </c>
      <c r="P23" s="7">
        <v>-10</v>
      </c>
      <c r="Q23" s="7">
        <v>2</v>
      </c>
      <c r="R23" s="7">
        <v>17</v>
      </c>
      <c r="S23" s="7">
        <v>12</v>
      </c>
      <c r="T23" s="7">
        <v>7</v>
      </c>
      <c r="U23" s="7">
        <v>1</v>
      </c>
      <c r="V23" s="7">
        <f t="shared" si="4"/>
        <v>89</v>
      </c>
      <c r="W23" s="7">
        <f t="shared" si="5"/>
        <v>14</v>
      </c>
      <c r="X23" s="8">
        <f t="shared" si="6"/>
        <v>12</v>
      </c>
      <c r="Y23" s="8">
        <f t="shared" si="7"/>
        <v>1</v>
      </c>
      <c r="Z23" s="8">
        <f t="shared" si="8"/>
        <v>1</v>
      </c>
      <c r="AB23">
        <f t="shared" si="9"/>
        <v>0</v>
      </c>
      <c r="AC23">
        <f t="shared" si="10"/>
        <v>0</v>
      </c>
      <c r="AD23">
        <f t="shared" si="11"/>
        <v>0</v>
      </c>
      <c r="AE23">
        <f t="shared" si="12"/>
        <v>14</v>
      </c>
      <c r="AF23">
        <f t="shared" si="13"/>
        <v>14</v>
      </c>
      <c r="AG23" t="str">
        <f t="shared" si="14"/>
        <v/>
      </c>
      <c r="AK23" t="s">
        <v>63</v>
      </c>
      <c r="AL23" s="43">
        <f t="shared" si="15"/>
        <v>14</v>
      </c>
      <c r="AM23" s="43">
        <f t="shared" si="16"/>
        <v>0</v>
      </c>
      <c r="AN23" s="43">
        <f t="shared" si="17"/>
        <v>0</v>
      </c>
      <c r="AO23" s="43">
        <f t="shared" si="18"/>
        <v>0</v>
      </c>
    </row>
    <row r="24" spans="1:41" x14ac:dyDescent="0.25">
      <c r="A24" s="1" t="s">
        <v>64</v>
      </c>
      <c r="B24" s="1" t="s">
        <v>65</v>
      </c>
      <c r="C24" s="1" t="str">
        <f t="shared" si="3"/>
        <v>Tony Guastella</v>
      </c>
      <c r="D24" s="7">
        <v>-6</v>
      </c>
      <c r="E24" s="7">
        <v>3</v>
      </c>
      <c r="F24" s="7">
        <v>-4</v>
      </c>
      <c r="G24" s="7" t="s">
        <v>9</v>
      </c>
      <c r="H24" s="7" t="s">
        <v>9</v>
      </c>
      <c r="I24" s="7">
        <v>8</v>
      </c>
      <c r="J24" s="7">
        <v>2</v>
      </c>
      <c r="K24" s="7">
        <v>5</v>
      </c>
      <c r="L24" s="7">
        <v>7</v>
      </c>
      <c r="M24" s="7">
        <v>-7</v>
      </c>
      <c r="N24" s="7">
        <v>-23</v>
      </c>
      <c r="O24" s="7">
        <v>-2</v>
      </c>
      <c r="P24" s="7">
        <v>2</v>
      </c>
      <c r="Q24" s="7">
        <v>13</v>
      </c>
      <c r="R24" s="7">
        <v>3</v>
      </c>
      <c r="S24" s="7">
        <v>7</v>
      </c>
      <c r="T24" s="7">
        <v>5</v>
      </c>
      <c r="U24" s="7">
        <v>9</v>
      </c>
      <c r="V24" s="7">
        <f t="shared" si="4"/>
        <v>22</v>
      </c>
      <c r="W24" s="7">
        <f t="shared" si="5"/>
        <v>16</v>
      </c>
      <c r="X24" s="8">
        <f t="shared" si="6"/>
        <v>11</v>
      </c>
      <c r="Y24" s="8">
        <f t="shared" si="7"/>
        <v>0</v>
      </c>
      <c r="Z24" s="8">
        <f t="shared" si="8"/>
        <v>5</v>
      </c>
      <c r="AB24">
        <f t="shared" si="9"/>
        <v>11</v>
      </c>
      <c r="AC24">
        <f t="shared" si="10"/>
        <v>1</v>
      </c>
      <c r="AD24">
        <f t="shared" si="11"/>
        <v>2</v>
      </c>
      <c r="AE24">
        <f t="shared" si="12"/>
        <v>2</v>
      </c>
      <c r="AF24">
        <f t="shared" si="13"/>
        <v>16</v>
      </c>
      <c r="AG24" t="str">
        <f t="shared" si="14"/>
        <v/>
      </c>
      <c r="AK24" t="s">
        <v>66</v>
      </c>
      <c r="AL24" s="43">
        <f t="shared" si="15"/>
        <v>0</v>
      </c>
      <c r="AM24" s="43">
        <f t="shared" si="16"/>
        <v>12</v>
      </c>
      <c r="AN24" s="43">
        <f t="shared" si="17"/>
        <v>4</v>
      </c>
      <c r="AO24" s="43">
        <f t="shared" si="18"/>
        <v>0</v>
      </c>
    </row>
    <row r="25" spans="1:41" x14ac:dyDescent="0.25">
      <c r="A25" s="1" t="s">
        <v>67</v>
      </c>
      <c r="B25" s="1" t="s">
        <v>68</v>
      </c>
      <c r="C25" s="1" t="str">
        <f t="shared" si="3"/>
        <v>Des Haarsma</v>
      </c>
      <c r="D25" s="7" t="s">
        <v>9</v>
      </c>
      <c r="E25" s="7" t="s">
        <v>9</v>
      </c>
      <c r="F25" s="7" t="s">
        <v>9</v>
      </c>
      <c r="G25" s="7" t="s">
        <v>9</v>
      </c>
      <c r="H25" s="7" t="s">
        <v>9</v>
      </c>
      <c r="I25" s="7">
        <v>0</v>
      </c>
      <c r="J25" s="7">
        <v>-17</v>
      </c>
      <c r="K25" s="7">
        <v>-9</v>
      </c>
      <c r="L25" s="7">
        <v>5</v>
      </c>
      <c r="M25" s="7">
        <v>-1</v>
      </c>
      <c r="N25" s="7">
        <v>-25</v>
      </c>
      <c r="O25" s="7" t="s">
        <v>9</v>
      </c>
      <c r="P25" s="7">
        <v>2</v>
      </c>
      <c r="Q25" s="7">
        <v>-2</v>
      </c>
      <c r="R25" s="7" t="s">
        <v>9</v>
      </c>
      <c r="S25" s="7" t="s">
        <v>9</v>
      </c>
      <c r="T25" s="7" t="s">
        <v>9</v>
      </c>
      <c r="U25" s="7" t="s">
        <v>9</v>
      </c>
      <c r="V25" s="7">
        <f t="shared" si="4"/>
        <v>-47</v>
      </c>
      <c r="W25" s="7">
        <f t="shared" si="5"/>
        <v>8</v>
      </c>
      <c r="X25" s="8">
        <f t="shared" si="6"/>
        <v>2</v>
      </c>
      <c r="Y25" s="8">
        <f t="shared" si="7"/>
        <v>1</v>
      </c>
      <c r="Z25" s="8">
        <f t="shared" si="8"/>
        <v>5</v>
      </c>
      <c r="AB25">
        <f t="shared" si="9"/>
        <v>0</v>
      </c>
      <c r="AC25">
        <f t="shared" si="10"/>
        <v>1</v>
      </c>
      <c r="AD25">
        <f t="shared" si="11"/>
        <v>0</v>
      </c>
      <c r="AE25">
        <f t="shared" si="12"/>
        <v>7</v>
      </c>
      <c r="AF25">
        <f t="shared" si="13"/>
        <v>8</v>
      </c>
      <c r="AG25" t="str">
        <f t="shared" si="14"/>
        <v/>
      </c>
      <c r="AK25" t="s">
        <v>69</v>
      </c>
      <c r="AL25" s="43">
        <f t="shared" si="15"/>
        <v>0</v>
      </c>
      <c r="AM25" s="43">
        <f t="shared" si="16"/>
        <v>0</v>
      </c>
      <c r="AN25" s="43">
        <f t="shared" si="17"/>
        <v>8</v>
      </c>
      <c r="AO25" s="43">
        <f t="shared" si="18"/>
        <v>0</v>
      </c>
    </row>
    <row r="26" spans="1:41" x14ac:dyDescent="0.25">
      <c r="A26" s="1" t="s">
        <v>53</v>
      </c>
      <c r="B26" s="1" t="s">
        <v>70</v>
      </c>
      <c r="C26" s="1" t="str">
        <f t="shared" si="3"/>
        <v>Steve Hicks</v>
      </c>
      <c r="D26" s="7">
        <v>7</v>
      </c>
      <c r="E26" s="7">
        <v>14</v>
      </c>
      <c r="F26" s="7">
        <v>-26</v>
      </c>
      <c r="G26" s="7">
        <v>4</v>
      </c>
      <c r="H26" s="7" t="s">
        <v>9</v>
      </c>
      <c r="I26" s="7">
        <v>-22</v>
      </c>
      <c r="J26" s="7">
        <v>18</v>
      </c>
      <c r="K26" s="7">
        <v>0</v>
      </c>
      <c r="L26" s="7">
        <v>-14</v>
      </c>
      <c r="M26" s="7">
        <v>-17</v>
      </c>
      <c r="N26" s="7">
        <v>-7</v>
      </c>
      <c r="O26" s="7">
        <v>-5</v>
      </c>
      <c r="P26" s="7">
        <v>26</v>
      </c>
      <c r="Q26" s="7">
        <v>-16</v>
      </c>
      <c r="R26" s="7">
        <v>-4</v>
      </c>
      <c r="S26" s="7">
        <v>3</v>
      </c>
      <c r="T26" s="7">
        <v>13</v>
      </c>
      <c r="U26" s="7">
        <v>-9</v>
      </c>
      <c r="V26" s="7">
        <f t="shared" si="4"/>
        <v>-35</v>
      </c>
      <c r="W26" s="7">
        <f t="shared" si="5"/>
        <v>17</v>
      </c>
      <c r="X26" s="8">
        <f t="shared" si="6"/>
        <v>7</v>
      </c>
      <c r="Y26" s="8">
        <f t="shared" si="7"/>
        <v>1</v>
      </c>
      <c r="Z26" s="8">
        <f t="shared" si="8"/>
        <v>9</v>
      </c>
      <c r="AB26">
        <f t="shared" si="9"/>
        <v>16</v>
      </c>
      <c r="AC26">
        <f t="shared" si="10"/>
        <v>1</v>
      </c>
      <c r="AD26">
        <f t="shared" si="11"/>
        <v>0</v>
      </c>
      <c r="AE26">
        <f t="shared" si="12"/>
        <v>0</v>
      </c>
      <c r="AF26">
        <f t="shared" si="13"/>
        <v>17</v>
      </c>
      <c r="AG26" t="str">
        <f t="shared" si="14"/>
        <v/>
      </c>
      <c r="AK26" t="s">
        <v>71</v>
      </c>
      <c r="AL26" s="43">
        <f t="shared" si="15"/>
        <v>17</v>
      </c>
      <c r="AM26" s="43">
        <f t="shared" si="16"/>
        <v>0</v>
      </c>
      <c r="AN26" s="43">
        <f t="shared" si="17"/>
        <v>0</v>
      </c>
      <c r="AO26" s="43">
        <f t="shared" si="18"/>
        <v>0</v>
      </c>
    </row>
    <row r="27" spans="1:41" x14ac:dyDescent="0.25">
      <c r="A27" s="1" t="s">
        <v>72</v>
      </c>
      <c r="B27" s="1" t="s">
        <v>70</v>
      </c>
      <c r="C27" s="1" t="str">
        <f t="shared" si="3"/>
        <v>Tim Hicks</v>
      </c>
      <c r="D27" s="7">
        <v>13</v>
      </c>
      <c r="E27" s="7">
        <v>-3</v>
      </c>
      <c r="F27" s="7">
        <v>4</v>
      </c>
      <c r="G27" s="7">
        <v>22</v>
      </c>
      <c r="H27" s="7" t="s">
        <v>9</v>
      </c>
      <c r="I27" s="7">
        <v>3</v>
      </c>
      <c r="J27" s="7">
        <v>16</v>
      </c>
      <c r="K27" s="7">
        <v>5</v>
      </c>
      <c r="L27" s="7">
        <v>-7</v>
      </c>
      <c r="M27" s="7">
        <v>19</v>
      </c>
      <c r="N27" s="7">
        <v>8</v>
      </c>
      <c r="O27" s="7">
        <v>22</v>
      </c>
      <c r="P27" s="7">
        <v>-12</v>
      </c>
      <c r="Q27" s="7">
        <v>-16</v>
      </c>
      <c r="R27" s="7">
        <v>-4</v>
      </c>
      <c r="S27" s="7">
        <v>3</v>
      </c>
      <c r="T27" s="7">
        <v>13</v>
      </c>
      <c r="U27" s="7">
        <v>-9</v>
      </c>
      <c r="V27" s="7">
        <f t="shared" si="4"/>
        <v>77</v>
      </c>
      <c r="W27" s="7">
        <f t="shared" si="5"/>
        <v>17</v>
      </c>
      <c r="X27" s="8">
        <f t="shared" si="6"/>
        <v>11</v>
      </c>
      <c r="Y27" s="8">
        <f t="shared" si="7"/>
        <v>0</v>
      </c>
      <c r="Z27" s="8">
        <f t="shared" si="8"/>
        <v>6</v>
      </c>
      <c r="AB27">
        <f t="shared" si="9"/>
        <v>0</v>
      </c>
      <c r="AC27">
        <f t="shared" si="10"/>
        <v>17</v>
      </c>
      <c r="AD27">
        <f t="shared" si="11"/>
        <v>0</v>
      </c>
      <c r="AE27">
        <f t="shared" si="12"/>
        <v>0</v>
      </c>
      <c r="AF27">
        <f t="shared" si="13"/>
        <v>17</v>
      </c>
      <c r="AG27" t="str">
        <f t="shared" si="14"/>
        <v/>
      </c>
      <c r="AK27" t="s">
        <v>73</v>
      </c>
      <c r="AL27" s="43">
        <f t="shared" si="15"/>
        <v>17</v>
      </c>
      <c r="AM27" s="43">
        <f t="shared" si="16"/>
        <v>0</v>
      </c>
      <c r="AN27" s="43">
        <f t="shared" si="17"/>
        <v>0</v>
      </c>
      <c r="AO27" s="43">
        <f t="shared" si="18"/>
        <v>0</v>
      </c>
    </row>
    <row r="28" spans="1:41" x14ac:dyDescent="0.25">
      <c r="A28" s="1" t="s">
        <v>95</v>
      </c>
      <c r="B28" s="1" t="s">
        <v>75</v>
      </c>
      <c r="C28" s="1" t="str">
        <f t="shared" si="3"/>
        <v>Mike Hocking</v>
      </c>
      <c r="D28" s="7" t="s">
        <v>9</v>
      </c>
      <c r="E28" s="7" t="s">
        <v>9</v>
      </c>
      <c r="F28" s="7">
        <v>-12</v>
      </c>
      <c r="G28" s="7">
        <v>4</v>
      </c>
      <c r="H28" s="7" t="s">
        <v>9</v>
      </c>
      <c r="I28" s="7">
        <v>-22</v>
      </c>
      <c r="J28" s="7">
        <v>18</v>
      </c>
      <c r="K28" s="7">
        <v>0</v>
      </c>
      <c r="L28" s="7">
        <v>-14</v>
      </c>
      <c r="M28" s="7">
        <v>6</v>
      </c>
      <c r="N28" s="7">
        <v>-11</v>
      </c>
      <c r="O28" s="7">
        <v>-5</v>
      </c>
      <c r="P28" s="7">
        <v>26</v>
      </c>
      <c r="Q28" s="7">
        <v>-16</v>
      </c>
      <c r="R28" s="7">
        <v>-4</v>
      </c>
      <c r="S28" s="7">
        <v>3</v>
      </c>
      <c r="T28" s="7">
        <v>13</v>
      </c>
      <c r="U28" s="7">
        <v>-9</v>
      </c>
      <c r="V28" s="7">
        <f t="shared" si="4"/>
        <v>-23</v>
      </c>
      <c r="W28" s="7">
        <f t="shared" si="5"/>
        <v>15</v>
      </c>
      <c r="X28" s="8">
        <f t="shared" si="6"/>
        <v>6</v>
      </c>
      <c r="Y28" s="8">
        <f t="shared" si="7"/>
        <v>1</v>
      </c>
      <c r="Z28" s="8">
        <f t="shared" si="8"/>
        <v>8</v>
      </c>
      <c r="AB28">
        <f t="shared" si="9"/>
        <v>0</v>
      </c>
      <c r="AC28">
        <f t="shared" si="10"/>
        <v>1</v>
      </c>
      <c r="AD28">
        <f t="shared" si="11"/>
        <v>7</v>
      </c>
      <c r="AE28">
        <f t="shared" si="12"/>
        <v>7</v>
      </c>
      <c r="AF28">
        <f t="shared" si="13"/>
        <v>15</v>
      </c>
      <c r="AG28" t="str">
        <f t="shared" si="14"/>
        <v/>
      </c>
      <c r="AK28" t="s">
        <v>235</v>
      </c>
      <c r="AL28" s="43">
        <f t="shared" si="15"/>
        <v>15</v>
      </c>
      <c r="AM28" s="43">
        <f t="shared" si="16"/>
        <v>0</v>
      </c>
      <c r="AN28" s="43">
        <f t="shared" si="17"/>
        <v>0</v>
      </c>
      <c r="AO28" s="43">
        <f t="shared" si="18"/>
        <v>0</v>
      </c>
    </row>
    <row r="29" spans="1:41" x14ac:dyDescent="0.25">
      <c r="A29" s="1" t="s">
        <v>77</v>
      </c>
      <c r="B29" s="1" t="s">
        <v>78</v>
      </c>
      <c r="C29" s="1" t="str">
        <f t="shared" si="3"/>
        <v>Richard Hooper</v>
      </c>
      <c r="D29" s="7">
        <v>7</v>
      </c>
      <c r="E29" s="7">
        <v>14</v>
      </c>
      <c r="F29" s="7">
        <v>-26</v>
      </c>
      <c r="G29" s="7">
        <v>4</v>
      </c>
      <c r="H29" s="7" t="s">
        <v>9</v>
      </c>
      <c r="I29" s="7">
        <v>-22</v>
      </c>
      <c r="J29" s="7">
        <v>18</v>
      </c>
      <c r="K29" s="7">
        <v>0</v>
      </c>
      <c r="L29" s="7">
        <v>-14</v>
      </c>
      <c r="M29" s="7">
        <v>6</v>
      </c>
      <c r="N29" s="7">
        <v>-11</v>
      </c>
      <c r="O29" s="7">
        <v>-5</v>
      </c>
      <c r="P29" s="7">
        <v>26</v>
      </c>
      <c r="Q29" s="7">
        <v>-16</v>
      </c>
      <c r="R29" s="7">
        <v>-4</v>
      </c>
      <c r="S29" s="7">
        <v>3</v>
      </c>
      <c r="T29" s="7">
        <v>13</v>
      </c>
      <c r="U29" s="7">
        <v>-9</v>
      </c>
      <c r="V29" s="7">
        <f t="shared" si="4"/>
        <v>-16</v>
      </c>
      <c r="W29" s="7">
        <f t="shared" si="5"/>
        <v>17</v>
      </c>
      <c r="X29" s="8">
        <f t="shared" si="6"/>
        <v>8</v>
      </c>
      <c r="Y29" s="8">
        <f t="shared" si="7"/>
        <v>1</v>
      </c>
      <c r="Z29" s="8">
        <f t="shared" si="8"/>
        <v>8</v>
      </c>
      <c r="AB29">
        <f t="shared" si="9"/>
        <v>0</v>
      </c>
      <c r="AC29">
        <f t="shared" si="10"/>
        <v>0</v>
      </c>
      <c r="AD29">
        <f t="shared" si="11"/>
        <v>7</v>
      </c>
      <c r="AE29">
        <f t="shared" si="12"/>
        <v>10</v>
      </c>
      <c r="AF29">
        <f t="shared" si="13"/>
        <v>17</v>
      </c>
      <c r="AG29" t="str">
        <f t="shared" si="14"/>
        <v/>
      </c>
      <c r="AK29" t="s">
        <v>79</v>
      </c>
      <c r="AL29" s="43">
        <f t="shared" si="15"/>
        <v>17</v>
      </c>
      <c r="AM29" s="43">
        <f t="shared" si="16"/>
        <v>0</v>
      </c>
      <c r="AN29" s="43">
        <f t="shared" si="17"/>
        <v>0</v>
      </c>
      <c r="AO29" s="43">
        <f t="shared" si="18"/>
        <v>0</v>
      </c>
    </row>
    <row r="30" spans="1:41" x14ac:dyDescent="0.25">
      <c r="A30" s="1" t="s">
        <v>180</v>
      </c>
      <c r="B30" s="1" t="s">
        <v>181</v>
      </c>
      <c r="C30" s="1" t="str">
        <f t="shared" si="3"/>
        <v>Tom Jesson</v>
      </c>
      <c r="D30" s="7">
        <v>-6</v>
      </c>
      <c r="E30" s="7">
        <v>3</v>
      </c>
      <c r="F30" s="7">
        <v>-9</v>
      </c>
      <c r="G30" s="7">
        <v>8</v>
      </c>
      <c r="H30" s="7" t="s">
        <v>9</v>
      </c>
      <c r="I30" s="7">
        <v>3</v>
      </c>
      <c r="J30" s="7">
        <v>2</v>
      </c>
      <c r="K30" s="7" t="s">
        <v>9</v>
      </c>
      <c r="L30" s="7">
        <v>-6</v>
      </c>
      <c r="M30" s="7">
        <v>20</v>
      </c>
      <c r="N30" s="7">
        <v>-2</v>
      </c>
      <c r="O30" s="7">
        <v>-1</v>
      </c>
      <c r="P30" s="7">
        <v>-8</v>
      </c>
      <c r="Q30" s="7">
        <v>-13</v>
      </c>
      <c r="R30" s="7">
        <v>-17</v>
      </c>
      <c r="S30" s="7">
        <v>-7</v>
      </c>
      <c r="T30" s="7">
        <v>-21</v>
      </c>
      <c r="U30" s="7">
        <v>16</v>
      </c>
      <c r="V30" s="7">
        <f t="shared" si="4"/>
        <v>-38</v>
      </c>
      <c r="W30" s="7">
        <f t="shared" si="5"/>
        <v>16</v>
      </c>
      <c r="X30" s="8">
        <f t="shared" si="6"/>
        <v>6</v>
      </c>
      <c r="Y30" s="8">
        <f t="shared" si="7"/>
        <v>0</v>
      </c>
      <c r="Z30" s="8">
        <f t="shared" si="8"/>
        <v>10</v>
      </c>
      <c r="AB30">
        <f t="shared" si="9"/>
        <v>7</v>
      </c>
      <c r="AC30">
        <f t="shared" si="10"/>
        <v>1</v>
      </c>
      <c r="AD30">
        <f t="shared" si="11"/>
        <v>0</v>
      </c>
      <c r="AE30">
        <f t="shared" si="12"/>
        <v>8</v>
      </c>
      <c r="AF30">
        <f t="shared" si="13"/>
        <v>16</v>
      </c>
      <c r="AG30" t="str">
        <f t="shared" si="14"/>
        <v/>
      </c>
      <c r="AK30" t="s">
        <v>246</v>
      </c>
      <c r="AL30" s="43">
        <f t="shared" si="15"/>
        <v>0</v>
      </c>
      <c r="AM30" s="43">
        <f t="shared" si="16"/>
        <v>8</v>
      </c>
      <c r="AN30" s="43">
        <f t="shared" si="17"/>
        <v>8</v>
      </c>
      <c r="AO30" s="43">
        <f t="shared" si="18"/>
        <v>0</v>
      </c>
    </row>
    <row r="31" spans="1:41" x14ac:dyDescent="0.25">
      <c r="A31" s="1" t="s">
        <v>83</v>
      </c>
      <c r="B31" s="1" t="s">
        <v>84</v>
      </c>
      <c r="C31" s="1" t="str">
        <f t="shared" si="3"/>
        <v>Toby Keukenmeester</v>
      </c>
      <c r="D31" s="7">
        <v>7</v>
      </c>
      <c r="E31" s="7">
        <v>17</v>
      </c>
      <c r="F31" s="7">
        <v>2</v>
      </c>
      <c r="G31" s="7">
        <v>-6</v>
      </c>
      <c r="H31" s="7" t="s">
        <v>9</v>
      </c>
      <c r="I31" s="7">
        <v>-8</v>
      </c>
      <c r="J31" s="7">
        <v>-9</v>
      </c>
      <c r="K31" s="7" t="s">
        <v>9</v>
      </c>
      <c r="L31" s="7" t="s">
        <v>9</v>
      </c>
      <c r="M31" s="7" t="s">
        <v>9</v>
      </c>
      <c r="N31" s="7" t="s">
        <v>9</v>
      </c>
      <c r="O31" s="7">
        <v>13</v>
      </c>
      <c r="P31" s="7" t="s">
        <v>9</v>
      </c>
      <c r="Q31" s="7">
        <v>-13</v>
      </c>
      <c r="R31" s="7">
        <v>-17</v>
      </c>
      <c r="S31" s="7">
        <v>-7</v>
      </c>
      <c r="T31" s="7" t="s">
        <v>9</v>
      </c>
      <c r="U31" s="7">
        <v>7</v>
      </c>
      <c r="V31" s="7">
        <f t="shared" si="4"/>
        <v>-14</v>
      </c>
      <c r="W31" s="7">
        <f t="shared" si="5"/>
        <v>11</v>
      </c>
      <c r="X31" s="8">
        <f t="shared" si="6"/>
        <v>5</v>
      </c>
      <c r="Y31" s="8">
        <f t="shared" si="7"/>
        <v>0</v>
      </c>
      <c r="Z31" s="8">
        <f t="shared" si="8"/>
        <v>6</v>
      </c>
      <c r="AB31">
        <f t="shared" si="9"/>
        <v>7</v>
      </c>
      <c r="AC31">
        <f t="shared" si="10"/>
        <v>4</v>
      </c>
      <c r="AD31">
        <f t="shared" si="11"/>
        <v>0</v>
      </c>
      <c r="AE31">
        <f t="shared" si="12"/>
        <v>0</v>
      </c>
      <c r="AF31">
        <f t="shared" si="13"/>
        <v>11</v>
      </c>
      <c r="AG31" t="str">
        <f t="shared" si="14"/>
        <v/>
      </c>
      <c r="AK31" t="s">
        <v>85</v>
      </c>
      <c r="AL31" s="43">
        <f t="shared" si="15"/>
        <v>0</v>
      </c>
      <c r="AM31" s="43">
        <f t="shared" si="16"/>
        <v>0</v>
      </c>
      <c r="AN31" s="43">
        <f t="shared" si="17"/>
        <v>11</v>
      </c>
      <c r="AO31" s="43">
        <f t="shared" si="18"/>
        <v>0</v>
      </c>
    </row>
    <row r="32" spans="1:41" x14ac:dyDescent="0.25">
      <c r="A32" s="1" t="s">
        <v>86</v>
      </c>
      <c r="B32" s="1" t="s">
        <v>87</v>
      </c>
      <c r="C32" s="1" t="str">
        <f t="shared" si="3"/>
        <v>Ashley Koch</v>
      </c>
      <c r="D32" s="7">
        <v>0</v>
      </c>
      <c r="E32" s="7">
        <v>8</v>
      </c>
      <c r="F32" s="7">
        <v>4</v>
      </c>
      <c r="G32" s="7">
        <v>12</v>
      </c>
      <c r="H32" s="7" t="s">
        <v>9</v>
      </c>
      <c r="I32" s="7">
        <v>18</v>
      </c>
      <c r="J32" s="7">
        <v>1</v>
      </c>
      <c r="K32" s="7">
        <v>6</v>
      </c>
      <c r="L32" s="7">
        <v>1</v>
      </c>
      <c r="M32" s="7">
        <v>0</v>
      </c>
      <c r="N32" s="7">
        <v>-7</v>
      </c>
      <c r="O32" s="7">
        <v>16</v>
      </c>
      <c r="P32" s="7">
        <v>-10</v>
      </c>
      <c r="Q32" s="7">
        <v>2</v>
      </c>
      <c r="R32" s="7" t="s">
        <v>9</v>
      </c>
      <c r="S32" s="7">
        <v>-1</v>
      </c>
      <c r="T32" s="7">
        <v>3</v>
      </c>
      <c r="U32" s="7">
        <v>2</v>
      </c>
      <c r="V32" s="7">
        <f t="shared" si="4"/>
        <v>55</v>
      </c>
      <c r="W32" s="7">
        <f t="shared" si="5"/>
        <v>16</v>
      </c>
      <c r="X32" s="8">
        <f t="shared" si="6"/>
        <v>11</v>
      </c>
      <c r="Y32" s="8">
        <f t="shared" si="7"/>
        <v>2</v>
      </c>
      <c r="Z32" s="8">
        <f t="shared" si="8"/>
        <v>3</v>
      </c>
      <c r="AB32">
        <f t="shared" si="9"/>
        <v>13</v>
      </c>
      <c r="AC32">
        <f t="shared" si="10"/>
        <v>2</v>
      </c>
      <c r="AD32">
        <f t="shared" si="11"/>
        <v>1</v>
      </c>
      <c r="AE32">
        <f t="shared" si="12"/>
        <v>0</v>
      </c>
      <c r="AF32">
        <f t="shared" si="13"/>
        <v>16</v>
      </c>
      <c r="AG32" t="str">
        <f t="shared" si="14"/>
        <v/>
      </c>
      <c r="AK32" t="s">
        <v>88</v>
      </c>
      <c r="AL32" s="43">
        <f t="shared" si="15"/>
        <v>13</v>
      </c>
      <c r="AM32" s="43">
        <f t="shared" si="16"/>
        <v>3</v>
      </c>
      <c r="AN32" s="43">
        <f t="shared" si="17"/>
        <v>0</v>
      </c>
      <c r="AO32" s="43">
        <f t="shared" si="18"/>
        <v>0</v>
      </c>
    </row>
    <row r="33" spans="1:41" x14ac:dyDescent="0.25">
      <c r="A33" s="1" t="s">
        <v>182</v>
      </c>
      <c r="B33" s="1" t="s">
        <v>183</v>
      </c>
      <c r="C33" s="1" t="str">
        <f t="shared" si="3"/>
        <v>Albert Kruimel</v>
      </c>
      <c r="D33" s="7">
        <v>7</v>
      </c>
      <c r="E33" s="7">
        <v>17</v>
      </c>
      <c r="F33" s="7">
        <v>2</v>
      </c>
      <c r="G33" s="7">
        <v>-6</v>
      </c>
      <c r="H33" s="7" t="s">
        <v>9</v>
      </c>
      <c r="I33" s="7">
        <v>-8</v>
      </c>
      <c r="J33" s="7">
        <v>-9</v>
      </c>
      <c r="K33" s="7">
        <v>-3</v>
      </c>
      <c r="L33" s="7">
        <v>-12</v>
      </c>
      <c r="M33" s="7">
        <v>3</v>
      </c>
      <c r="N33" s="7">
        <v>-4</v>
      </c>
      <c r="O33" s="7">
        <v>13</v>
      </c>
      <c r="P33" s="7" t="s">
        <v>9</v>
      </c>
      <c r="Q33" s="7" t="s">
        <v>9</v>
      </c>
      <c r="R33" s="7" t="s">
        <v>9</v>
      </c>
      <c r="S33" s="7" t="s">
        <v>9</v>
      </c>
      <c r="T33" s="7" t="s">
        <v>9</v>
      </c>
      <c r="U33" s="7" t="s">
        <v>9</v>
      </c>
      <c r="V33" s="7">
        <f t="shared" si="4"/>
        <v>0</v>
      </c>
      <c r="W33" s="7">
        <f t="shared" si="5"/>
        <v>11</v>
      </c>
      <c r="X33" s="8">
        <f t="shared" si="6"/>
        <v>5</v>
      </c>
      <c r="Y33" s="8">
        <f t="shared" si="7"/>
        <v>0</v>
      </c>
      <c r="Z33" s="8">
        <f t="shared" si="8"/>
        <v>6</v>
      </c>
      <c r="AB33">
        <f t="shared" si="9"/>
        <v>0</v>
      </c>
      <c r="AC33">
        <f t="shared" si="10"/>
        <v>0</v>
      </c>
      <c r="AD33">
        <f t="shared" si="11"/>
        <v>0</v>
      </c>
      <c r="AE33">
        <f t="shared" si="12"/>
        <v>11</v>
      </c>
      <c r="AF33">
        <f t="shared" si="13"/>
        <v>11</v>
      </c>
      <c r="AG33" t="str">
        <f t="shared" si="14"/>
        <v/>
      </c>
      <c r="AK33" t="s">
        <v>247</v>
      </c>
      <c r="AL33" s="43">
        <f t="shared" si="15"/>
        <v>0</v>
      </c>
      <c r="AM33" s="43">
        <f t="shared" si="16"/>
        <v>0</v>
      </c>
      <c r="AN33" s="43">
        <f t="shared" si="17"/>
        <v>11</v>
      </c>
      <c r="AO33" s="43">
        <f t="shared" si="18"/>
        <v>0</v>
      </c>
    </row>
    <row r="34" spans="1:41" x14ac:dyDescent="0.25">
      <c r="A34" s="1" t="s">
        <v>89</v>
      </c>
      <c r="B34" s="1" t="s">
        <v>90</v>
      </c>
      <c r="C34" s="1" t="str">
        <f t="shared" si="3"/>
        <v>Ron Kuczmarski</v>
      </c>
      <c r="D34" s="7">
        <v>0</v>
      </c>
      <c r="E34" s="7">
        <v>13</v>
      </c>
      <c r="F34" s="7">
        <v>-4</v>
      </c>
      <c r="G34" s="7">
        <v>-4</v>
      </c>
      <c r="H34" s="7" t="s">
        <v>9</v>
      </c>
      <c r="I34" s="7">
        <v>8</v>
      </c>
      <c r="J34" s="7" t="s">
        <v>9</v>
      </c>
      <c r="K34" s="7">
        <v>5</v>
      </c>
      <c r="L34" s="7">
        <v>7</v>
      </c>
      <c r="M34" s="7">
        <v>-7</v>
      </c>
      <c r="N34" s="7">
        <v>-23</v>
      </c>
      <c r="O34" s="7">
        <v>-1</v>
      </c>
      <c r="P34" s="7">
        <v>-8</v>
      </c>
      <c r="Q34" s="7" t="s">
        <v>9</v>
      </c>
      <c r="R34" s="7">
        <v>3</v>
      </c>
      <c r="S34" s="7">
        <v>7</v>
      </c>
      <c r="T34" s="7">
        <v>5</v>
      </c>
      <c r="U34" s="7">
        <v>9</v>
      </c>
      <c r="V34" s="7">
        <f t="shared" si="4"/>
        <v>10</v>
      </c>
      <c r="W34" s="7">
        <f t="shared" si="5"/>
        <v>15</v>
      </c>
      <c r="X34" s="8">
        <f t="shared" si="6"/>
        <v>8</v>
      </c>
      <c r="Y34" s="8">
        <f t="shared" si="7"/>
        <v>1</v>
      </c>
      <c r="Z34" s="8">
        <f t="shared" si="8"/>
        <v>6</v>
      </c>
      <c r="AB34">
        <f t="shared" si="9"/>
        <v>0</v>
      </c>
      <c r="AC34">
        <f t="shared" si="10"/>
        <v>0</v>
      </c>
      <c r="AD34">
        <f t="shared" si="11"/>
        <v>4</v>
      </c>
      <c r="AE34">
        <f t="shared" si="12"/>
        <v>11</v>
      </c>
      <c r="AF34">
        <f t="shared" si="13"/>
        <v>15</v>
      </c>
      <c r="AG34" t="str">
        <f t="shared" si="14"/>
        <v/>
      </c>
      <c r="AK34" t="s">
        <v>91</v>
      </c>
      <c r="AL34" s="43">
        <f t="shared" si="15"/>
        <v>0</v>
      </c>
      <c r="AM34" s="43">
        <f t="shared" si="16"/>
        <v>15</v>
      </c>
      <c r="AN34" s="43">
        <f t="shared" si="17"/>
        <v>0</v>
      </c>
      <c r="AO34" s="43">
        <f t="shared" si="18"/>
        <v>0</v>
      </c>
    </row>
    <row r="35" spans="1:41" x14ac:dyDescent="0.25">
      <c r="A35" s="1" t="s">
        <v>92</v>
      </c>
      <c r="B35" s="1" t="s">
        <v>93</v>
      </c>
      <c r="C35" s="1" t="str">
        <f t="shared" si="3"/>
        <v>Mark Masotti</v>
      </c>
      <c r="D35" s="7">
        <v>0</v>
      </c>
      <c r="E35" s="7">
        <v>13</v>
      </c>
      <c r="F35" s="7" t="s">
        <v>9</v>
      </c>
      <c r="G35" s="7" t="s">
        <v>9</v>
      </c>
      <c r="H35" s="7" t="s">
        <v>9</v>
      </c>
      <c r="I35" s="7" t="s">
        <v>9</v>
      </c>
      <c r="J35" s="7">
        <v>2</v>
      </c>
      <c r="K35" s="7">
        <v>5</v>
      </c>
      <c r="L35" s="7">
        <v>5</v>
      </c>
      <c r="M35" s="7">
        <v>-7</v>
      </c>
      <c r="N35" s="7">
        <v>-23</v>
      </c>
      <c r="O35" s="7">
        <v>-1</v>
      </c>
      <c r="P35" s="7">
        <v>-8</v>
      </c>
      <c r="Q35" s="7">
        <v>13</v>
      </c>
      <c r="R35" s="7">
        <v>13</v>
      </c>
      <c r="S35" s="7">
        <v>-1</v>
      </c>
      <c r="T35" s="7">
        <v>5</v>
      </c>
      <c r="U35" s="7">
        <v>10</v>
      </c>
      <c r="V35" s="7">
        <f t="shared" si="4"/>
        <v>26</v>
      </c>
      <c r="W35" s="7">
        <f t="shared" si="5"/>
        <v>14</v>
      </c>
      <c r="X35" s="8">
        <f t="shared" si="6"/>
        <v>8</v>
      </c>
      <c r="Y35" s="8">
        <f t="shared" si="7"/>
        <v>1</v>
      </c>
      <c r="Z35" s="8">
        <f t="shared" si="8"/>
        <v>5</v>
      </c>
      <c r="AB35">
        <f t="shared" si="9"/>
        <v>0</v>
      </c>
      <c r="AC35">
        <f t="shared" si="10"/>
        <v>8</v>
      </c>
      <c r="AD35">
        <f t="shared" si="11"/>
        <v>6</v>
      </c>
      <c r="AE35">
        <f t="shared" si="12"/>
        <v>0</v>
      </c>
      <c r="AF35">
        <f t="shared" si="13"/>
        <v>14</v>
      </c>
      <c r="AG35" t="str">
        <f t="shared" si="14"/>
        <v/>
      </c>
      <c r="AK35" t="s">
        <v>94</v>
      </c>
      <c r="AL35" s="43">
        <f t="shared" si="15"/>
        <v>0</v>
      </c>
      <c r="AM35" s="43">
        <f t="shared" si="16"/>
        <v>14</v>
      </c>
      <c r="AN35" s="43">
        <f t="shared" si="17"/>
        <v>0</v>
      </c>
      <c r="AO35" s="43">
        <f t="shared" si="18"/>
        <v>0</v>
      </c>
    </row>
    <row r="36" spans="1:41" x14ac:dyDescent="0.25">
      <c r="A36" s="1" t="s">
        <v>95</v>
      </c>
      <c r="B36" s="1" t="s">
        <v>96</v>
      </c>
      <c r="C36" s="1" t="str">
        <f t="shared" si="3"/>
        <v>Mike McDonagh</v>
      </c>
      <c r="D36" s="7" t="s">
        <v>9</v>
      </c>
      <c r="E36" s="7">
        <v>17</v>
      </c>
      <c r="F36" s="7">
        <v>2</v>
      </c>
      <c r="G36" s="7">
        <v>-11</v>
      </c>
      <c r="H36" s="7" t="s">
        <v>9</v>
      </c>
      <c r="I36" s="7">
        <v>-7</v>
      </c>
      <c r="J36" s="7">
        <v>-10</v>
      </c>
      <c r="K36" s="7">
        <v>-9</v>
      </c>
      <c r="L36" s="7">
        <v>-5</v>
      </c>
      <c r="M36" s="7" t="s">
        <v>9</v>
      </c>
      <c r="N36" s="7">
        <v>-3</v>
      </c>
      <c r="O36" s="7">
        <v>5</v>
      </c>
      <c r="P36" s="7">
        <v>-10</v>
      </c>
      <c r="Q36" s="7">
        <v>-8</v>
      </c>
      <c r="R36" s="7">
        <v>3</v>
      </c>
      <c r="S36" s="7">
        <v>-7</v>
      </c>
      <c r="T36" s="7">
        <v>-21</v>
      </c>
      <c r="U36" s="7">
        <v>-1</v>
      </c>
      <c r="V36" s="7">
        <f t="shared" si="4"/>
        <v>-65</v>
      </c>
      <c r="W36" s="7">
        <f t="shared" si="5"/>
        <v>15</v>
      </c>
      <c r="X36" s="8">
        <f t="shared" si="6"/>
        <v>4</v>
      </c>
      <c r="Y36" s="8">
        <f t="shared" si="7"/>
        <v>0</v>
      </c>
      <c r="Z36" s="8">
        <f t="shared" si="8"/>
        <v>11</v>
      </c>
      <c r="AB36">
        <f t="shared" si="9"/>
        <v>1</v>
      </c>
      <c r="AC36">
        <f t="shared" si="10"/>
        <v>7</v>
      </c>
      <c r="AD36">
        <f t="shared" si="11"/>
        <v>7</v>
      </c>
      <c r="AE36">
        <f t="shared" si="12"/>
        <v>0</v>
      </c>
      <c r="AF36">
        <f t="shared" si="13"/>
        <v>15</v>
      </c>
      <c r="AG36" t="str">
        <f t="shared" si="14"/>
        <v/>
      </c>
      <c r="AK36" t="s">
        <v>97</v>
      </c>
      <c r="AL36" s="43">
        <f t="shared" si="15"/>
        <v>0</v>
      </c>
      <c r="AM36" s="43">
        <f t="shared" si="16"/>
        <v>0</v>
      </c>
      <c r="AN36" s="43">
        <f t="shared" si="17"/>
        <v>15</v>
      </c>
      <c r="AO36" s="43">
        <f t="shared" si="18"/>
        <v>0</v>
      </c>
    </row>
    <row r="37" spans="1:41" x14ac:dyDescent="0.25">
      <c r="A37" s="1" t="s">
        <v>98</v>
      </c>
      <c r="B37" s="1" t="s">
        <v>99</v>
      </c>
      <c r="C37" s="1" t="str">
        <f t="shared" si="3"/>
        <v>Phil McDonald</v>
      </c>
      <c r="D37" s="7">
        <v>-1</v>
      </c>
      <c r="E37" s="7">
        <v>11</v>
      </c>
      <c r="F37" s="7" t="s">
        <v>9</v>
      </c>
      <c r="G37" s="7">
        <v>8</v>
      </c>
      <c r="H37" s="7" t="s">
        <v>9</v>
      </c>
      <c r="I37" s="7">
        <v>3</v>
      </c>
      <c r="J37" s="7">
        <v>2</v>
      </c>
      <c r="K37" s="7">
        <v>5</v>
      </c>
      <c r="L37" s="7">
        <v>5</v>
      </c>
      <c r="M37" s="7">
        <v>20</v>
      </c>
      <c r="N37" s="7">
        <v>-2</v>
      </c>
      <c r="O37" s="7" t="s">
        <v>9</v>
      </c>
      <c r="P37" s="7">
        <v>8</v>
      </c>
      <c r="Q37" s="7">
        <v>-8</v>
      </c>
      <c r="R37" s="7">
        <v>1</v>
      </c>
      <c r="S37" s="7">
        <v>5</v>
      </c>
      <c r="T37" s="7">
        <v>-8</v>
      </c>
      <c r="U37" s="7">
        <v>10</v>
      </c>
      <c r="V37" s="7">
        <f t="shared" si="4"/>
        <v>59</v>
      </c>
      <c r="W37" s="7">
        <f t="shared" si="5"/>
        <v>15</v>
      </c>
      <c r="X37" s="8">
        <f t="shared" si="6"/>
        <v>11</v>
      </c>
      <c r="Y37" s="8">
        <f t="shared" si="7"/>
        <v>0</v>
      </c>
      <c r="Z37" s="8">
        <f t="shared" si="8"/>
        <v>4</v>
      </c>
      <c r="AB37">
        <f t="shared" si="9"/>
        <v>0</v>
      </c>
      <c r="AC37">
        <f t="shared" si="10"/>
        <v>0</v>
      </c>
      <c r="AD37">
        <f t="shared" si="11"/>
        <v>0</v>
      </c>
      <c r="AE37">
        <f t="shared" si="12"/>
        <v>15</v>
      </c>
      <c r="AF37">
        <f t="shared" si="13"/>
        <v>15</v>
      </c>
      <c r="AG37" t="str">
        <f t="shared" si="14"/>
        <v/>
      </c>
      <c r="AK37" t="s">
        <v>100</v>
      </c>
      <c r="AL37" s="43">
        <f t="shared" si="15"/>
        <v>0</v>
      </c>
      <c r="AM37" s="43">
        <f t="shared" si="16"/>
        <v>15</v>
      </c>
      <c r="AN37" s="43">
        <f t="shared" si="17"/>
        <v>0</v>
      </c>
      <c r="AO37" s="43">
        <f t="shared" si="18"/>
        <v>0</v>
      </c>
    </row>
    <row r="38" spans="1:41" x14ac:dyDescent="0.25">
      <c r="A38" s="1" t="s">
        <v>101</v>
      </c>
      <c r="B38" s="1" t="s">
        <v>99</v>
      </c>
      <c r="C38" s="1" t="str">
        <f t="shared" si="3"/>
        <v>Steven McDonald</v>
      </c>
      <c r="D38" s="7">
        <v>3</v>
      </c>
      <c r="E38" s="7">
        <v>-12</v>
      </c>
      <c r="F38" s="7">
        <v>-12</v>
      </c>
      <c r="G38" s="7">
        <v>23</v>
      </c>
      <c r="H38" s="7" t="s">
        <v>9</v>
      </c>
      <c r="I38" s="7">
        <v>-10</v>
      </c>
      <c r="J38" s="7">
        <v>2</v>
      </c>
      <c r="K38" s="7">
        <v>5</v>
      </c>
      <c r="L38" s="7">
        <v>5</v>
      </c>
      <c r="M38" s="7">
        <v>6</v>
      </c>
      <c r="N38" s="7">
        <v>-11</v>
      </c>
      <c r="O38" s="7">
        <v>-4</v>
      </c>
      <c r="P38" s="7">
        <v>8</v>
      </c>
      <c r="Q38" s="7">
        <v>-8</v>
      </c>
      <c r="R38" s="7">
        <v>-2</v>
      </c>
      <c r="S38" s="7">
        <v>15</v>
      </c>
      <c r="T38" s="7">
        <v>1</v>
      </c>
      <c r="U38" s="7">
        <v>3</v>
      </c>
      <c r="V38" s="7">
        <f t="shared" si="4"/>
        <v>12</v>
      </c>
      <c r="W38" s="7">
        <f t="shared" si="5"/>
        <v>17</v>
      </c>
      <c r="X38" s="8">
        <f t="shared" si="6"/>
        <v>10</v>
      </c>
      <c r="Y38" s="8">
        <f t="shared" si="7"/>
        <v>0</v>
      </c>
      <c r="Z38" s="8">
        <f t="shared" si="8"/>
        <v>7</v>
      </c>
      <c r="AB38">
        <f t="shared" si="9"/>
        <v>11</v>
      </c>
      <c r="AC38">
        <f t="shared" si="10"/>
        <v>0</v>
      </c>
      <c r="AD38">
        <f t="shared" si="11"/>
        <v>6</v>
      </c>
      <c r="AE38">
        <f t="shared" si="12"/>
        <v>0</v>
      </c>
      <c r="AF38">
        <f t="shared" si="13"/>
        <v>17</v>
      </c>
      <c r="AG38" t="str">
        <f t="shared" si="14"/>
        <v/>
      </c>
      <c r="AK38" t="s">
        <v>236</v>
      </c>
      <c r="AL38" s="43">
        <f t="shared" si="15"/>
        <v>11</v>
      </c>
      <c r="AM38" s="43">
        <f t="shared" si="16"/>
        <v>6</v>
      </c>
      <c r="AN38" s="43">
        <f t="shared" si="17"/>
        <v>0</v>
      </c>
      <c r="AO38" s="43">
        <f t="shared" si="18"/>
        <v>0</v>
      </c>
    </row>
    <row r="39" spans="1:41" x14ac:dyDescent="0.25">
      <c r="A39" s="1" t="s">
        <v>360</v>
      </c>
      <c r="B39" s="1" t="s">
        <v>163</v>
      </c>
      <c r="C39" s="1" t="str">
        <f t="shared" si="3"/>
        <v>Patrick McGirr</v>
      </c>
      <c r="D39" s="7">
        <v>-3</v>
      </c>
      <c r="E39" s="7">
        <v>11</v>
      </c>
      <c r="F39" s="7">
        <v>1</v>
      </c>
      <c r="G39" s="7">
        <v>13</v>
      </c>
      <c r="H39" s="7" t="s">
        <v>9</v>
      </c>
      <c r="I39" s="7">
        <v>2</v>
      </c>
      <c r="J39" s="7">
        <v>2</v>
      </c>
      <c r="K39" s="7">
        <v>-14</v>
      </c>
      <c r="L39" s="7">
        <v>10</v>
      </c>
      <c r="M39" s="7">
        <v>8</v>
      </c>
      <c r="N39" s="7">
        <v>-1</v>
      </c>
      <c r="O39" s="7">
        <v>14</v>
      </c>
      <c r="P39" s="7">
        <v>16</v>
      </c>
      <c r="Q39" s="7">
        <v>13</v>
      </c>
      <c r="R39" s="7">
        <v>3</v>
      </c>
      <c r="S39" s="7">
        <v>7</v>
      </c>
      <c r="T39" s="7">
        <v>5</v>
      </c>
      <c r="U39" s="7">
        <v>9</v>
      </c>
      <c r="V39" s="7">
        <f t="shared" si="4"/>
        <v>96</v>
      </c>
      <c r="W39" s="7">
        <f t="shared" si="5"/>
        <v>17</v>
      </c>
      <c r="X39" s="8">
        <f t="shared" si="6"/>
        <v>14</v>
      </c>
      <c r="Y39" s="8">
        <f t="shared" si="7"/>
        <v>0</v>
      </c>
      <c r="Z39" s="8">
        <f t="shared" si="8"/>
        <v>3</v>
      </c>
      <c r="AB39">
        <f t="shared" si="9"/>
        <v>0</v>
      </c>
      <c r="AC39">
        <f t="shared" si="10"/>
        <v>0</v>
      </c>
      <c r="AD39">
        <f t="shared" si="11"/>
        <v>0</v>
      </c>
      <c r="AE39">
        <f t="shared" si="12"/>
        <v>17</v>
      </c>
      <c r="AF39">
        <f t="shared" si="13"/>
        <v>17</v>
      </c>
      <c r="AG39" t="str">
        <f t="shared" si="14"/>
        <v/>
      </c>
      <c r="AK39" t="s">
        <v>284</v>
      </c>
      <c r="AL39" s="43">
        <f t="shared" si="15"/>
        <v>0</v>
      </c>
      <c r="AM39" s="43">
        <f t="shared" si="16"/>
        <v>17</v>
      </c>
      <c r="AN39" s="43">
        <f t="shared" si="17"/>
        <v>0</v>
      </c>
      <c r="AO39" s="43">
        <f t="shared" si="18"/>
        <v>0</v>
      </c>
    </row>
    <row r="40" spans="1:41" x14ac:dyDescent="0.25">
      <c r="A40" s="1" t="s">
        <v>184</v>
      </c>
      <c r="B40" s="1" t="s">
        <v>185</v>
      </c>
      <c r="C40" s="1" t="str">
        <f t="shared" si="3"/>
        <v>Craig McGlashan</v>
      </c>
      <c r="D40" s="7" t="s">
        <v>9</v>
      </c>
      <c r="E40" s="7" t="s">
        <v>9</v>
      </c>
      <c r="F40" s="7" t="s">
        <v>9</v>
      </c>
      <c r="G40" s="7" t="s">
        <v>9</v>
      </c>
      <c r="H40" s="7" t="s">
        <v>9</v>
      </c>
      <c r="I40" s="7" t="s">
        <v>9</v>
      </c>
      <c r="J40" s="7" t="s">
        <v>9</v>
      </c>
      <c r="K40" s="7" t="s">
        <v>9</v>
      </c>
      <c r="L40" s="7" t="s">
        <v>9</v>
      </c>
      <c r="M40" s="7">
        <v>-1</v>
      </c>
      <c r="N40" s="7" t="s">
        <v>9</v>
      </c>
      <c r="O40" s="7" t="s">
        <v>9</v>
      </c>
      <c r="P40" s="7" t="s">
        <v>9</v>
      </c>
      <c r="Q40" s="7" t="s">
        <v>9</v>
      </c>
      <c r="R40" s="7" t="s">
        <v>9</v>
      </c>
      <c r="S40" s="7" t="s">
        <v>9</v>
      </c>
      <c r="T40" s="7" t="s">
        <v>9</v>
      </c>
      <c r="U40" s="7">
        <v>7</v>
      </c>
      <c r="V40" s="7">
        <f t="shared" si="4"/>
        <v>6</v>
      </c>
      <c r="W40" s="7">
        <f t="shared" si="5"/>
        <v>2</v>
      </c>
      <c r="X40" s="8">
        <f t="shared" si="6"/>
        <v>1</v>
      </c>
      <c r="Y40" s="8">
        <f t="shared" si="7"/>
        <v>0</v>
      </c>
      <c r="Z40" s="8">
        <f t="shared" si="8"/>
        <v>1</v>
      </c>
      <c r="AB40">
        <f t="shared" si="9"/>
        <v>1</v>
      </c>
      <c r="AC40">
        <f t="shared" si="10"/>
        <v>0</v>
      </c>
      <c r="AD40">
        <f t="shared" si="11"/>
        <v>1</v>
      </c>
      <c r="AE40">
        <f t="shared" si="12"/>
        <v>0</v>
      </c>
      <c r="AF40">
        <f t="shared" si="13"/>
        <v>2</v>
      </c>
      <c r="AG40" t="str">
        <f t="shared" si="14"/>
        <v/>
      </c>
      <c r="AK40" t="s">
        <v>248</v>
      </c>
      <c r="AL40" s="43">
        <f t="shared" si="15"/>
        <v>0</v>
      </c>
      <c r="AM40" s="43">
        <f t="shared" si="16"/>
        <v>0</v>
      </c>
      <c r="AN40" s="43">
        <f t="shared" si="17"/>
        <v>2</v>
      </c>
      <c r="AO40" s="43">
        <f t="shared" si="18"/>
        <v>0</v>
      </c>
    </row>
    <row r="41" spans="1:41" x14ac:dyDescent="0.25">
      <c r="A41" s="1" t="s">
        <v>123</v>
      </c>
      <c r="B41" s="1" t="s">
        <v>185</v>
      </c>
      <c r="C41" s="1" t="str">
        <f t="shared" si="3"/>
        <v>Rose McGlashan</v>
      </c>
      <c r="D41" s="7">
        <v>16</v>
      </c>
      <c r="E41" s="7">
        <v>20</v>
      </c>
      <c r="F41" s="7">
        <v>-9</v>
      </c>
      <c r="G41" s="7">
        <v>-19</v>
      </c>
      <c r="H41" s="7" t="s">
        <v>9</v>
      </c>
      <c r="I41" s="7">
        <v>-8</v>
      </c>
      <c r="J41" s="7">
        <v>-9</v>
      </c>
      <c r="K41" s="7">
        <v>-3</v>
      </c>
      <c r="L41" s="7">
        <v>-12</v>
      </c>
      <c r="M41" s="7">
        <v>3</v>
      </c>
      <c r="N41" s="7">
        <v>-4</v>
      </c>
      <c r="O41" s="7">
        <v>13</v>
      </c>
      <c r="P41" s="7" t="s">
        <v>9</v>
      </c>
      <c r="Q41" s="7" t="s">
        <v>9</v>
      </c>
      <c r="R41" s="7" t="s">
        <v>9</v>
      </c>
      <c r="S41" s="7" t="s">
        <v>9</v>
      </c>
      <c r="T41" s="7" t="s">
        <v>9</v>
      </c>
      <c r="U41" s="7" t="s">
        <v>9</v>
      </c>
      <c r="V41" s="7">
        <f t="shared" si="4"/>
        <v>-12</v>
      </c>
      <c r="W41" s="7">
        <f t="shared" si="5"/>
        <v>11</v>
      </c>
      <c r="X41" s="8">
        <f t="shared" si="6"/>
        <v>4</v>
      </c>
      <c r="Y41" s="8">
        <f t="shared" si="7"/>
        <v>0</v>
      </c>
      <c r="Z41" s="8">
        <f t="shared" si="8"/>
        <v>7</v>
      </c>
      <c r="AB41">
        <f t="shared" si="9"/>
        <v>0</v>
      </c>
      <c r="AC41">
        <f t="shared" si="10"/>
        <v>3</v>
      </c>
      <c r="AD41">
        <f t="shared" si="11"/>
        <v>8</v>
      </c>
      <c r="AE41">
        <f t="shared" si="12"/>
        <v>0</v>
      </c>
      <c r="AF41">
        <f t="shared" si="13"/>
        <v>11</v>
      </c>
      <c r="AG41" t="str">
        <f t="shared" si="14"/>
        <v/>
      </c>
      <c r="AK41" t="s">
        <v>249</v>
      </c>
      <c r="AL41" s="43">
        <f t="shared" si="15"/>
        <v>0</v>
      </c>
      <c r="AM41" s="43">
        <f t="shared" si="16"/>
        <v>4</v>
      </c>
      <c r="AN41" s="43">
        <f t="shared" si="17"/>
        <v>7</v>
      </c>
      <c r="AO41" s="43">
        <f t="shared" si="18"/>
        <v>0</v>
      </c>
    </row>
    <row r="42" spans="1:41" x14ac:dyDescent="0.25">
      <c r="A42" s="1" t="s">
        <v>104</v>
      </c>
      <c r="B42" s="1" t="s">
        <v>105</v>
      </c>
      <c r="C42" s="1" t="str">
        <f t="shared" si="3"/>
        <v>Ian McLaughlin</v>
      </c>
      <c r="D42" s="7">
        <v>7</v>
      </c>
      <c r="E42" s="7">
        <v>17</v>
      </c>
      <c r="F42" s="7">
        <v>-21</v>
      </c>
      <c r="G42" s="7">
        <v>-6</v>
      </c>
      <c r="H42" s="7" t="s">
        <v>9</v>
      </c>
      <c r="I42" s="7">
        <v>-7</v>
      </c>
      <c r="J42" s="7">
        <v>-3</v>
      </c>
      <c r="K42" s="7">
        <v>12</v>
      </c>
      <c r="L42" s="7">
        <v>5</v>
      </c>
      <c r="M42" s="7">
        <v>-20</v>
      </c>
      <c r="N42" s="7">
        <v>-25</v>
      </c>
      <c r="O42" s="7">
        <v>5</v>
      </c>
      <c r="P42" s="7">
        <v>-10</v>
      </c>
      <c r="Q42" s="7">
        <v>5</v>
      </c>
      <c r="R42" s="7">
        <v>-28</v>
      </c>
      <c r="S42" s="7">
        <v>6</v>
      </c>
      <c r="T42" s="7">
        <v>4</v>
      </c>
      <c r="U42" s="7">
        <v>0</v>
      </c>
      <c r="V42" s="7">
        <f t="shared" si="4"/>
        <v>-59</v>
      </c>
      <c r="W42" s="7">
        <f t="shared" si="5"/>
        <v>17</v>
      </c>
      <c r="X42" s="8">
        <f t="shared" si="6"/>
        <v>8</v>
      </c>
      <c r="Y42" s="8">
        <f t="shared" si="7"/>
        <v>1</v>
      </c>
      <c r="Z42" s="8">
        <f t="shared" si="8"/>
        <v>8</v>
      </c>
      <c r="AB42">
        <f t="shared" si="9"/>
        <v>3</v>
      </c>
      <c r="AC42">
        <f t="shared" si="10"/>
        <v>1</v>
      </c>
      <c r="AD42">
        <f t="shared" si="11"/>
        <v>7</v>
      </c>
      <c r="AE42">
        <f t="shared" si="12"/>
        <v>6</v>
      </c>
      <c r="AF42">
        <f t="shared" si="13"/>
        <v>17</v>
      </c>
      <c r="AG42" t="str">
        <f t="shared" si="14"/>
        <v/>
      </c>
      <c r="AK42" t="s">
        <v>106</v>
      </c>
      <c r="AL42" s="43">
        <f t="shared" si="15"/>
        <v>0</v>
      </c>
      <c r="AM42" s="43">
        <f t="shared" si="16"/>
        <v>3</v>
      </c>
      <c r="AN42" s="43">
        <f t="shared" si="17"/>
        <v>14</v>
      </c>
      <c r="AO42" s="43">
        <f t="shared" si="18"/>
        <v>0</v>
      </c>
    </row>
    <row r="43" spans="1:41" x14ac:dyDescent="0.25">
      <c r="A43" s="1" t="s">
        <v>166</v>
      </c>
      <c r="B43" s="1" t="s">
        <v>165</v>
      </c>
      <c r="C43" s="1" t="str">
        <f t="shared" si="3"/>
        <v>William McPharlin</v>
      </c>
      <c r="D43" s="7">
        <v>13</v>
      </c>
      <c r="E43" s="7">
        <v>-3</v>
      </c>
      <c r="F43" s="7">
        <v>4</v>
      </c>
      <c r="G43" s="7">
        <v>22</v>
      </c>
      <c r="H43" s="7" t="s">
        <v>9</v>
      </c>
      <c r="I43" s="7">
        <v>3</v>
      </c>
      <c r="J43" s="7">
        <v>16</v>
      </c>
      <c r="K43" s="7">
        <v>5</v>
      </c>
      <c r="L43" s="7">
        <v>-7</v>
      </c>
      <c r="M43" s="7">
        <v>19</v>
      </c>
      <c r="N43" s="7">
        <v>8</v>
      </c>
      <c r="O43" s="7">
        <v>22</v>
      </c>
      <c r="P43" s="7">
        <v>-12</v>
      </c>
      <c r="Q43" s="7">
        <v>-16</v>
      </c>
      <c r="R43" s="7">
        <v>-2</v>
      </c>
      <c r="S43" s="7">
        <v>15</v>
      </c>
      <c r="T43" s="7">
        <v>1</v>
      </c>
      <c r="U43" s="7">
        <v>3</v>
      </c>
      <c r="V43" s="7">
        <f t="shared" si="4"/>
        <v>91</v>
      </c>
      <c r="W43" s="7">
        <f t="shared" si="5"/>
        <v>17</v>
      </c>
      <c r="X43" s="8">
        <f t="shared" si="6"/>
        <v>12</v>
      </c>
      <c r="Y43" s="8">
        <f t="shared" si="7"/>
        <v>0</v>
      </c>
      <c r="Z43" s="8">
        <f t="shared" si="8"/>
        <v>5</v>
      </c>
      <c r="AB43">
        <f t="shared" si="9"/>
        <v>0</v>
      </c>
      <c r="AC43">
        <f t="shared" si="10"/>
        <v>0</v>
      </c>
      <c r="AD43">
        <f t="shared" si="11"/>
        <v>0</v>
      </c>
      <c r="AE43">
        <f t="shared" si="12"/>
        <v>17</v>
      </c>
      <c r="AF43">
        <f t="shared" si="13"/>
        <v>17</v>
      </c>
      <c r="AG43" t="str">
        <f t="shared" si="14"/>
        <v/>
      </c>
      <c r="AK43" t="s">
        <v>238</v>
      </c>
      <c r="AL43" s="43">
        <f t="shared" si="15"/>
        <v>17</v>
      </c>
      <c r="AM43" s="43">
        <f t="shared" si="16"/>
        <v>0</v>
      </c>
      <c r="AN43" s="43">
        <f t="shared" si="17"/>
        <v>0</v>
      </c>
      <c r="AO43" s="43">
        <f t="shared" si="18"/>
        <v>0</v>
      </c>
    </row>
    <row r="44" spans="1:41" x14ac:dyDescent="0.25">
      <c r="A44" s="1" t="s">
        <v>107</v>
      </c>
      <c r="B44" s="1" t="s">
        <v>108</v>
      </c>
      <c r="C44" s="1" t="str">
        <f t="shared" si="3"/>
        <v>Rogan Mexted</v>
      </c>
      <c r="D44" s="7" t="s">
        <v>9</v>
      </c>
      <c r="E44" s="7" t="s">
        <v>9</v>
      </c>
      <c r="F44" s="7" t="s">
        <v>9</v>
      </c>
      <c r="G44" s="7" t="s">
        <v>9</v>
      </c>
      <c r="H44" s="7" t="s">
        <v>9</v>
      </c>
      <c r="I44" s="7" t="s">
        <v>9</v>
      </c>
      <c r="J44" s="7" t="s">
        <v>9</v>
      </c>
      <c r="K44" s="7">
        <v>-10</v>
      </c>
      <c r="L44" s="7" t="s">
        <v>9</v>
      </c>
      <c r="M44" s="7" t="s">
        <v>9</v>
      </c>
      <c r="N44" s="7" t="s">
        <v>9</v>
      </c>
      <c r="O44" s="7" t="s">
        <v>9</v>
      </c>
      <c r="P44" s="7" t="s">
        <v>9</v>
      </c>
      <c r="Q44" s="7" t="s">
        <v>9</v>
      </c>
      <c r="R44" s="7">
        <v>5</v>
      </c>
      <c r="S44" s="7" t="s">
        <v>9</v>
      </c>
      <c r="T44" s="7" t="s">
        <v>9</v>
      </c>
      <c r="U44" s="7" t="s">
        <v>9</v>
      </c>
      <c r="V44" s="7">
        <f t="shared" si="4"/>
        <v>-5</v>
      </c>
      <c r="W44" s="7">
        <f t="shared" si="5"/>
        <v>2</v>
      </c>
      <c r="X44" s="8">
        <f t="shared" si="6"/>
        <v>1</v>
      </c>
      <c r="Y44" s="8">
        <f t="shared" si="7"/>
        <v>0</v>
      </c>
      <c r="Z44" s="8">
        <f t="shared" si="8"/>
        <v>1</v>
      </c>
      <c r="AB44">
        <f t="shared" si="9"/>
        <v>1</v>
      </c>
      <c r="AC44">
        <f t="shared" si="10"/>
        <v>1</v>
      </c>
      <c r="AD44">
        <f t="shared" si="11"/>
        <v>0</v>
      </c>
      <c r="AE44">
        <f t="shared" si="12"/>
        <v>0</v>
      </c>
      <c r="AF44">
        <f t="shared" si="13"/>
        <v>2</v>
      </c>
      <c r="AG44" t="str">
        <f t="shared" si="14"/>
        <v/>
      </c>
      <c r="AK44" t="s">
        <v>109</v>
      </c>
      <c r="AL44" s="43">
        <f t="shared" si="15"/>
        <v>0</v>
      </c>
      <c r="AM44" s="43">
        <f t="shared" si="16"/>
        <v>0</v>
      </c>
      <c r="AN44" s="43">
        <f t="shared" si="17"/>
        <v>2</v>
      </c>
      <c r="AO44" s="43">
        <f t="shared" si="18"/>
        <v>0</v>
      </c>
    </row>
    <row r="45" spans="1:41" x14ac:dyDescent="0.25">
      <c r="A45" s="1" t="s">
        <v>110</v>
      </c>
      <c r="B45" s="1" t="s">
        <v>111</v>
      </c>
      <c r="C45" s="1" t="str">
        <f t="shared" si="3"/>
        <v>Katrina Miller</v>
      </c>
      <c r="D45" s="7">
        <v>3</v>
      </c>
      <c r="E45" s="7">
        <v>-12</v>
      </c>
      <c r="F45" s="7" t="s">
        <v>9</v>
      </c>
      <c r="G45" s="7">
        <v>4</v>
      </c>
      <c r="H45" s="7" t="s">
        <v>9</v>
      </c>
      <c r="I45" s="7">
        <v>-22</v>
      </c>
      <c r="J45" s="7">
        <v>18</v>
      </c>
      <c r="K45" s="7">
        <v>0</v>
      </c>
      <c r="L45" s="7">
        <v>-14</v>
      </c>
      <c r="M45" s="7">
        <v>6</v>
      </c>
      <c r="N45" s="7">
        <v>-11</v>
      </c>
      <c r="O45" s="7">
        <v>-5</v>
      </c>
      <c r="P45" s="7">
        <v>36</v>
      </c>
      <c r="Q45" s="7">
        <v>-16</v>
      </c>
      <c r="R45" s="7">
        <v>-2</v>
      </c>
      <c r="S45" s="7">
        <v>15</v>
      </c>
      <c r="T45" s="7">
        <v>1</v>
      </c>
      <c r="U45" s="7">
        <v>3</v>
      </c>
      <c r="V45" s="7">
        <f t="shared" si="4"/>
        <v>4</v>
      </c>
      <c r="W45" s="7">
        <f t="shared" si="5"/>
        <v>16</v>
      </c>
      <c r="X45" s="8">
        <f t="shared" si="6"/>
        <v>8</v>
      </c>
      <c r="Y45" s="8">
        <f t="shared" si="7"/>
        <v>1</v>
      </c>
      <c r="Z45" s="8">
        <f t="shared" si="8"/>
        <v>7</v>
      </c>
      <c r="AB45">
        <f t="shared" si="9"/>
        <v>0</v>
      </c>
      <c r="AC45">
        <f t="shared" si="10"/>
        <v>16</v>
      </c>
      <c r="AD45">
        <f t="shared" si="11"/>
        <v>0</v>
      </c>
      <c r="AE45">
        <f t="shared" si="12"/>
        <v>0</v>
      </c>
      <c r="AF45">
        <f t="shared" si="13"/>
        <v>16</v>
      </c>
      <c r="AG45" t="str">
        <f t="shared" si="14"/>
        <v/>
      </c>
      <c r="AK45" t="s">
        <v>112</v>
      </c>
      <c r="AL45" s="43">
        <f t="shared" si="15"/>
        <v>16</v>
      </c>
      <c r="AM45" s="43">
        <f t="shared" si="16"/>
        <v>0</v>
      </c>
      <c r="AN45" s="43">
        <f t="shared" si="17"/>
        <v>0</v>
      </c>
      <c r="AO45" s="43">
        <f t="shared" si="18"/>
        <v>0</v>
      </c>
    </row>
    <row r="46" spans="1:41" x14ac:dyDescent="0.25">
      <c r="A46" s="1" t="s">
        <v>113</v>
      </c>
      <c r="B46" s="1" t="s">
        <v>114</v>
      </c>
      <c r="C46" s="1" t="str">
        <f t="shared" si="3"/>
        <v>Mick Moffatt</v>
      </c>
      <c r="D46" s="7">
        <v>0</v>
      </c>
      <c r="E46" s="7">
        <v>11</v>
      </c>
      <c r="F46" s="7">
        <v>1</v>
      </c>
      <c r="G46" s="7">
        <v>13</v>
      </c>
      <c r="H46" s="7" t="s">
        <v>9</v>
      </c>
      <c r="I46" s="7" t="s">
        <v>9</v>
      </c>
      <c r="J46" s="7" t="s">
        <v>9</v>
      </c>
      <c r="K46" s="7">
        <v>-14</v>
      </c>
      <c r="L46" s="7">
        <v>5</v>
      </c>
      <c r="M46" s="7">
        <v>8</v>
      </c>
      <c r="N46" s="7">
        <v>-1</v>
      </c>
      <c r="O46" s="7">
        <v>14</v>
      </c>
      <c r="P46" s="7">
        <v>16</v>
      </c>
      <c r="Q46" s="7">
        <v>-9</v>
      </c>
      <c r="R46" s="7">
        <v>13</v>
      </c>
      <c r="S46" s="7">
        <v>-1</v>
      </c>
      <c r="T46" s="7">
        <v>3</v>
      </c>
      <c r="U46" s="7">
        <v>2</v>
      </c>
      <c r="V46" s="7">
        <f t="shared" si="4"/>
        <v>61</v>
      </c>
      <c r="W46" s="7">
        <f t="shared" si="5"/>
        <v>15</v>
      </c>
      <c r="X46" s="8">
        <f t="shared" si="6"/>
        <v>10</v>
      </c>
      <c r="Y46" s="8">
        <f t="shared" si="7"/>
        <v>1</v>
      </c>
      <c r="Z46" s="8">
        <f t="shared" si="8"/>
        <v>4</v>
      </c>
      <c r="AB46">
        <f t="shared" si="9"/>
        <v>11</v>
      </c>
      <c r="AC46">
        <f t="shared" si="10"/>
        <v>3</v>
      </c>
      <c r="AD46">
        <f t="shared" si="11"/>
        <v>1</v>
      </c>
      <c r="AE46">
        <f t="shared" si="12"/>
        <v>0</v>
      </c>
      <c r="AF46">
        <f t="shared" si="13"/>
        <v>15</v>
      </c>
      <c r="AG46" t="str">
        <f t="shared" si="14"/>
        <v/>
      </c>
      <c r="AK46" t="s">
        <v>115</v>
      </c>
      <c r="AL46" s="43">
        <f t="shared" si="15"/>
        <v>0</v>
      </c>
      <c r="AM46" s="43">
        <f t="shared" si="16"/>
        <v>15</v>
      </c>
      <c r="AN46" s="43">
        <f t="shared" si="17"/>
        <v>0</v>
      </c>
      <c r="AO46" s="43">
        <f t="shared" si="18"/>
        <v>0</v>
      </c>
    </row>
    <row r="47" spans="1:41" x14ac:dyDescent="0.25">
      <c r="A47" s="1" t="s">
        <v>64</v>
      </c>
      <c r="B47" s="1" t="s">
        <v>186</v>
      </c>
      <c r="C47" s="1" t="str">
        <f t="shared" si="3"/>
        <v>Tony Penfold</v>
      </c>
      <c r="D47" s="7" t="s">
        <v>9</v>
      </c>
      <c r="E47" s="7" t="s">
        <v>9</v>
      </c>
      <c r="F47" s="7" t="s">
        <v>9</v>
      </c>
      <c r="G47" s="7" t="s">
        <v>9</v>
      </c>
      <c r="H47" s="7" t="s">
        <v>9</v>
      </c>
      <c r="I47" s="7" t="s">
        <v>9</v>
      </c>
      <c r="J47" s="7" t="s">
        <v>9</v>
      </c>
      <c r="K47" s="7" t="s">
        <v>9</v>
      </c>
      <c r="L47" s="7" t="s">
        <v>9</v>
      </c>
      <c r="M47" s="7" t="s">
        <v>9</v>
      </c>
      <c r="N47" s="7" t="s">
        <v>9</v>
      </c>
      <c r="O47" s="7">
        <v>5</v>
      </c>
      <c r="P47" s="7">
        <v>-17</v>
      </c>
      <c r="Q47" s="7">
        <v>-2</v>
      </c>
      <c r="R47" s="7">
        <v>-28</v>
      </c>
      <c r="S47" s="7">
        <v>6</v>
      </c>
      <c r="T47" s="7">
        <v>4</v>
      </c>
      <c r="U47" s="7">
        <v>0</v>
      </c>
      <c r="V47" s="7">
        <f t="shared" si="4"/>
        <v>-32</v>
      </c>
      <c r="W47" s="7">
        <f t="shared" si="5"/>
        <v>7</v>
      </c>
      <c r="X47" s="8">
        <f t="shared" si="6"/>
        <v>3</v>
      </c>
      <c r="Y47" s="8">
        <f t="shared" si="7"/>
        <v>1</v>
      </c>
      <c r="Z47" s="8">
        <f t="shared" si="8"/>
        <v>3</v>
      </c>
      <c r="AB47">
        <f t="shared" si="9"/>
        <v>1</v>
      </c>
      <c r="AC47">
        <f t="shared" si="10"/>
        <v>3</v>
      </c>
      <c r="AD47">
        <f t="shared" si="11"/>
        <v>3</v>
      </c>
      <c r="AE47">
        <f t="shared" si="12"/>
        <v>0</v>
      </c>
      <c r="AF47">
        <f t="shared" si="13"/>
        <v>7</v>
      </c>
      <c r="AG47" t="str">
        <f t="shared" si="14"/>
        <v/>
      </c>
      <c r="AK47" t="s">
        <v>250</v>
      </c>
      <c r="AL47" s="43">
        <f t="shared" si="15"/>
        <v>0</v>
      </c>
      <c r="AM47" s="43">
        <f t="shared" si="16"/>
        <v>0</v>
      </c>
      <c r="AN47" s="43">
        <f t="shared" si="17"/>
        <v>7</v>
      </c>
      <c r="AO47" s="43">
        <f t="shared" si="18"/>
        <v>0</v>
      </c>
    </row>
    <row r="48" spans="1:41" x14ac:dyDescent="0.25">
      <c r="A48" s="1" t="s">
        <v>104</v>
      </c>
      <c r="B48" s="1" t="s">
        <v>187</v>
      </c>
      <c r="C48" s="1" t="str">
        <f t="shared" si="3"/>
        <v>Ian Perry</v>
      </c>
      <c r="D48" s="7">
        <v>-3</v>
      </c>
      <c r="E48" s="7">
        <v>11</v>
      </c>
      <c r="F48" s="7">
        <v>1</v>
      </c>
      <c r="G48" s="7">
        <v>-5</v>
      </c>
      <c r="H48" s="7" t="s">
        <v>9</v>
      </c>
      <c r="I48" s="7">
        <v>10</v>
      </c>
      <c r="J48" s="7" t="s">
        <v>9</v>
      </c>
      <c r="K48" s="7" t="s">
        <v>9</v>
      </c>
      <c r="L48" s="7" t="s">
        <v>9</v>
      </c>
      <c r="M48" s="7" t="s">
        <v>9</v>
      </c>
      <c r="N48" s="7" t="s">
        <v>9</v>
      </c>
      <c r="O48" s="7" t="s">
        <v>9</v>
      </c>
      <c r="P48" s="7" t="s">
        <v>9</v>
      </c>
      <c r="Q48" s="7" t="s">
        <v>9</v>
      </c>
      <c r="R48" s="7" t="s">
        <v>9</v>
      </c>
      <c r="S48" s="7" t="s">
        <v>9</v>
      </c>
      <c r="T48" s="7" t="s">
        <v>9</v>
      </c>
      <c r="U48" s="7" t="s">
        <v>9</v>
      </c>
      <c r="V48" s="7">
        <f t="shared" si="4"/>
        <v>14</v>
      </c>
      <c r="W48" s="7">
        <f t="shared" si="5"/>
        <v>5</v>
      </c>
      <c r="X48" s="8">
        <f t="shared" si="6"/>
        <v>3</v>
      </c>
      <c r="Y48" s="8">
        <f t="shared" si="7"/>
        <v>0</v>
      </c>
      <c r="Z48" s="8">
        <f t="shared" si="8"/>
        <v>2</v>
      </c>
      <c r="AB48">
        <f t="shared" si="9"/>
        <v>0</v>
      </c>
      <c r="AC48">
        <f t="shared" si="10"/>
        <v>4</v>
      </c>
      <c r="AD48">
        <f t="shared" si="11"/>
        <v>0</v>
      </c>
      <c r="AE48">
        <f t="shared" si="12"/>
        <v>1</v>
      </c>
      <c r="AF48">
        <f t="shared" si="13"/>
        <v>5</v>
      </c>
      <c r="AG48" t="str">
        <f t="shared" si="14"/>
        <v/>
      </c>
      <c r="AK48" t="s">
        <v>251</v>
      </c>
      <c r="AL48" s="43">
        <f t="shared" si="15"/>
        <v>0</v>
      </c>
      <c r="AM48" s="43">
        <f t="shared" si="16"/>
        <v>4</v>
      </c>
      <c r="AN48" s="43">
        <f t="shared" si="17"/>
        <v>1</v>
      </c>
      <c r="AO48" s="43">
        <f t="shared" si="18"/>
        <v>0</v>
      </c>
    </row>
    <row r="49" spans="1:41" x14ac:dyDescent="0.25">
      <c r="A49" s="1" t="s">
        <v>171</v>
      </c>
      <c r="B49" s="1" t="s">
        <v>35</v>
      </c>
      <c r="C49" s="1" t="str">
        <f t="shared" si="3"/>
        <v>Bill Scott</v>
      </c>
      <c r="D49" s="7">
        <v>-1</v>
      </c>
      <c r="E49" s="7">
        <v>11</v>
      </c>
      <c r="F49" s="7">
        <v>1</v>
      </c>
      <c r="G49" s="7">
        <v>13</v>
      </c>
      <c r="H49" s="7" t="s">
        <v>9</v>
      </c>
      <c r="I49" s="7">
        <v>2</v>
      </c>
      <c r="J49" s="7">
        <v>1</v>
      </c>
      <c r="K49" s="7">
        <v>-14</v>
      </c>
      <c r="L49" s="7">
        <v>-6</v>
      </c>
      <c r="M49" s="7">
        <v>8</v>
      </c>
      <c r="N49" s="7">
        <v>5</v>
      </c>
      <c r="O49" s="7">
        <v>2</v>
      </c>
      <c r="P49" s="7">
        <v>-6</v>
      </c>
      <c r="Q49" s="7">
        <v>-8</v>
      </c>
      <c r="R49" s="7">
        <v>1</v>
      </c>
      <c r="S49" s="7">
        <v>5</v>
      </c>
      <c r="T49" s="7" t="s">
        <v>9</v>
      </c>
      <c r="U49" s="7" t="s">
        <v>9</v>
      </c>
      <c r="V49" s="7">
        <f t="shared" si="4"/>
        <v>14</v>
      </c>
      <c r="W49" s="7">
        <f t="shared" si="5"/>
        <v>15</v>
      </c>
      <c r="X49" s="8">
        <f t="shared" si="6"/>
        <v>10</v>
      </c>
      <c r="Y49" s="8">
        <f t="shared" si="7"/>
        <v>0</v>
      </c>
      <c r="Z49" s="8">
        <f t="shared" si="8"/>
        <v>5</v>
      </c>
      <c r="AB49">
        <f t="shared" si="9"/>
        <v>9</v>
      </c>
      <c r="AC49">
        <f t="shared" si="10"/>
        <v>2</v>
      </c>
      <c r="AD49">
        <f t="shared" si="11"/>
        <v>4</v>
      </c>
      <c r="AE49">
        <f t="shared" si="12"/>
        <v>0</v>
      </c>
      <c r="AF49">
        <f t="shared" si="13"/>
        <v>15</v>
      </c>
      <c r="AG49" t="str">
        <f t="shared" si="14"/>
        <v/>
      </c>
      <c r="AK49" t="s">
        <v>252</v>
      </c>
      <c r="AL49" s="43">
        <f t="shared" si="15"/>
        <v>0</v>
      </c>
      <c r="AM49" s="43">
        <f t="shared" si="16"/>
        <v>11</v>
      </c>
      <c r="AN49" s="43">
        <f t="shared" si="17"/>
        <v>4</v>
      </c>
      <c r="AO49" s="43">
        <f t="shared" si="18"/>
        <v>0</v>
      </c>
    </row>
    <row r="50" spans="1:41" x14ac:dyDescent="0.25">
      <c r="A50" s="1" t="s">
        <v>74</v>
      </c>
      <c r="B50" s="1" t="s">
        <v>125</v>
      </c>
      <c r="C50" s="1" t="str">
        <f t="shared" si="3"/>
        <v>Ken Smith</v>
      </c>
      <c r="D50" s="7">
        <v>13</v>
      </c>
      <c r="E50" s="7">
        <v>-3</v>
      </c>
      <c r="F50" s="7">
        <v>4</v>
      </c>
      <c r="G50" s="7">
        <v>22</v>
      </c>
      <c r="H50" s="7" t="s">
        <v>9</v>
      </c>
      <c r="I50" s="7">
        <v>3</v>
      </c>
      <c r="J50" s="7">
        <v>16</v>
      </c>
      <c r="K50" s="7">
        <v>5</v>
      </c>
      <c r="L50" s="7">
        <v>-7</v>
      </c>
      <c r="M50" s="7">
        <v>19</v>
      </c>
      <c r="N50" s="7">
        <v>8</v>
      </c>
      <c r="O50" s="7">
        <v>22</v>
      </c>
      <c r="P50" s="7">
        <v>-12</v>
      </c>
      <c r="Q50" s="7">
        <v>-16</v>
      </c>
      <c r="R50" s="7">
        <v>-2</v>
      </c>
      <c r="S50" s="7">
        <v>15</v>
      </c>
      <c r="T50" s="7">
        <v>1</v>
      </c>
      <c r="U50" s="7">
        <v>3</v>
      </c>
      <c r="V50" s="7">
        <f t="shared" si="4"/>
        <v>91</v>
      </c>
      <c r="W50" s="7">
        <f t="shared" si="5"/>
        <v>17</v>
      </c>
      <c r="X50" s="8">
        <f t="shared" si="6"/>
        <v>12</v>
      </c>
      <c r="Y50" s="8">
        <f t="shared" si="7"/>
        <v>0</v>
      </c>
      <c r="Z50" s="8">
        <f t="shared" si="8"/>
        <v>5</v>
      </c>
      <c r="AB50">
        <f t="shared" si="9"/>
        <v>0</v>
      </c>
      <c r="AC50">
        <f t="shared" si="10"/>
        <v>0</v>
      </c>
      <c r="AD50">
        <f t="shared" si="11"/>
        <v>17</v>
      </c>
      <c r="AE50">
        <f t="shared" si="12"/>
        <v>0</v>
      </c>
      <c r="AF50">
        <f t="shared" si="13"/>
        <v>17</v>
      </c>
      <c r="AG50" t="str">
        <f t="shared" si="14"/>
        <v/>
      </c>
      <c r="AK50" t="s">
        <v>126</v>
      </c>
      <c r="AL50" s="43">
        <f t="shared" si="15"/>
        <v>17</v>
      </c>
      <c r="AM50" s="43">
        <f t="shared" si="16"/>
        <v>0</v>
      </c>
      <c r="AN50" s="43">
        <f t="shared" si="17"/>
        <v>0</v>
      </c>
      <c r="AO50" s="43">
        <f t="shared" si="18"/>
        <v>0</v>
      </c>
    </row>
    <row r="51" spans="1:41" x14ac:dyDescent="0.25">
      <c r="A51" s="1" t="s">
        <v>98</v>
      </c>
      <c r="B51" s="1" t="s">
        <v>127</v>
      </c>
      <c r="C51" s="1" t="str">
        <f t="shared" si="3"/>
        <v>Phil Smyth</v>
      </c>
      <c r="D51" s="7" t="s">
        <v>9</v>
      </c>
      <c r="E51" s="7" t="s">
        <v>9</v>
      </c>
      <c r="F51" s="7" t="s">
        <v>9</v>
      </c>
      <c r="G51" s="7" t="s">
        <v>9</v>
      </c>
      <c r="H51" s="7" t="s">
        <v>9</v>
      </c>
      <c r="I51" s="7" t="s">
        <v>9</v>
      </c>
      <c r="J51" s="7" t="s">
        <v>9</v>
      </c>
      <c r="K51" s="7" t="s">
        <v>9</v>
      </c>
      <c r="L51" s="7" t="s">
        <v>9</v>
      </c>
      <c r="M51" s="7" t="s">
        <v>9</v>
      </c>
      <c r="N51" s="7" t="s">
        <v>9</v>
      </c>
      <c r="O51" s="7" t="s">
        <v>9</v>
      </c>
      <c r="P51" s="7" t="s">
        <v>9</v>
      </c>
      <c r="Q51" s="7" t="s">
        <v>9</v>
      </c>
      <c r="R51" s="7" t="s">
        <v>9</v>
      </c>
      <c r="S51" s="7">
        <v>-2</v>
      </c>
      <c r="T51" s="7">
        <v>0</v>
      </c>
      <c r="U51" s="7">
        <v>-1</v>
      </c>
      <c r="V51" s="7">
        <f t="shared" si="4"/>
        <v>-3</v>
      </c>
      <c r="W51" s="7">
        <f t="shared" si="5"/>
        <v>3</v>
      </c>
      <c r="X51" s="8">
        <f t="shared" si="6"/>
        <v>0</v>
      </c>
      <c r="Y51" s="8">
        <f t="shared" si="7"/>
        <v>1</v>
      </c>
      <c r="Z51" s="8">
        <f t="shared" si="8"/>
        <v>2</v>
      </c>
      <c r="AB51">
        <f t="shared" si="9"/>
        <v>3</v>
      </c>
      <c r="AC51">
        <f t="shared" si="10"/>
        <v>0</v>
      </c>
      <c r="AD51">
        <f t="shared" si="11"/>
        <v>0</v>
      </c>
      <c r="AE51">
        <f t="shared" si="12"/>
        <v>0</v>
      </c>
      <c r="AF51">
        <f t="shared" si="13"/>
        <v>3</v>
      </c>
      <c r="AG51" t="str">
        <f t="shared" si="14"/>
        <v/>
      </c>
      <c r="AK51" t="s">
        <v>128</v>
      </c>
      <c r="AL51" s="43">
        <f t="shared" si="15"/>
        <v>0</v>
      </c>
      <c r="AM51" s="43">
        <f t="shared" si="16"/>
        <v>0</v>
      </c>
      <c r="AN51" s="43">
        <f t="shared" si="17"/>
        <v>3</v>
      </c>
      <c r="AO51" s="43">
        <f t="shared" si="18"/>
        <v>0</v>
      </c>
    </row>
    <row r="52" spans="1:41" x14ac:dyDescent="0.25">
      <c r="A52" s="1" t="s">
        <v>129</v>
      </c>
      <c r="B52" s="1" t="s">
        <v>130</v>
      </c>
      <c r="C52" s="1" t="str">
        <f t="shared" si="3"/>
        <v>Jeff Snedden</v>
      </c>
      <c r="D52" s="7">
        <v>-10</v>
      </c>
      <c r="E52" s="7">
        <v>-12</v>
      </c>
      <c r="F52" s="7">
        <v>6</v>
      </c>
      <c r="G52" s="7">
        <v>-1</v>
      </c>
      <c r="H52" s="7" t="s">
        <v>9</v>
      </c>
      <c r="I52" s="7">
        <v>-5</v>
      </c>
      <c r="J52" s="7">
        <v>-11</v>
      </c>
      <c r="K52" s="7" t="s">
        <v>9</v>
      </c>
      <c r="L52" s="7">
        <v>-5</v>
      </c>
      <c r="M52" s="7">
        <v>-13</v>
      </c>
      <c r="N52" s="7">
        <v>5</v>
      </c>
      <c r="O52" s="7">
        <v>2</v>
      </c>
      <c r="P52" s="7">
        <v>-6</v>
      </c>
      <c r="Q52" s="7" t="s">
        <v>9</v>
      </c>
      <c r="R52" s="7" t="s">
        <v>9</v>
      </c>
      <c r="S52" s="7" t="s">
        <v>9</v>
      </c>
      <c r="T52" s="7" t="s">
        <v>9</v>
      </c>
      <c r="U52" s="7" t="s">
        <v>9</v>
      </c>
      <c r="V52" s="7">
        <f t="shared" si="4"/>
        <v>-50</v>
      </c>
      <c r="W52" s="7">
        <f t="shared" si="5"/>
        <v>11</v>
      </c>
      <c r="X52" s="8">
        <f t="shared" si="6"/>
        <v>3</v>
      </c>
      <c r="Y52" s="8">
        <f t="shared" si="7"/>
        <v>0</v>
      </c>
      <c r="Z52" s="8">
        <f t="shared" si="8"/>
        <v>8</v>
      </c>
      <c r="AB52">
        <f t="shared" si="9"/>
        <v>0</v>
      </c>
      <c r="AC52">
        <f t="shared" si="10"/>
        <v>5</v>
      </c>
      <c r="AD52">
        <f t="shared" si="11"/>
        <v>6</v>
      </c>
      <c r="AE52">
        <f t="shared" si="12"/>
        <v>0</v>
      </c>
      <c r="AF52">
        <f t="shared" si="13"/>
        <v>11</v>
      </c>
      <c r="AG52" t="str">
        <f t="shared" si="14"/>
        <v/>
      </c>
      <c r="AK52" t="s">
        <v>131</v>
      </c>
      <c r="AL52" s="43">
        <f t="shared" si="15"/>
        <v>0</v>
      </c>
      <c r="AM52" s="43">
        <f t="shared" si="16"/>
        <v>0</v>
      </c>
      <c r="AN52" s="43">
        <f t="shared" si="17"/>
        <v>11</v>
      </c>
      <c r="AO52" s="43">
        <f t="shared" si="18"/>
        <v>0</v>
      </c>
    </row>
    <row r="53" spans="1:41" x14ac:dyDescent="0.25">
      <c r="A53" s="1" t="s">
        <v>24</v>
      </c>
      <c r="B53" s="1" t="s">
        <v>132</v>
      </c>
      <c r="C53" s="1" t="str">
        <f t="shared" si="3"/>
        <v>Dave Taylor</v>
      </c>
      <c r="D53" s="7">
        <v>6</v>
      </c>
      <c r="E53" s="7">
        <v>-8</v>
      </c>
      <c r="F53" s="7">
        <v>-2</v>
      </c>
      <c r="G53" s="7">
        <v>-11</v>
      </c>
      <c r="H53" s="7" t="s">
        <v>9</v>
      </c>
      <c r="I53" s="7">
        <v>-7</v>
      </c>
      <c r="J53" s="7">
        <v>-10</v>
      </c>
      <c r="K53" s="7">
        <v>-10</v>
      </c>
      <c r="L53" s="7" t="s">
        <v>9</v>
      </c>
      <c r="M53" s="7">
        <v>0</v>
      </c>
      <c r="N53" s="7">
        <v>-3</v>
      </c>
      <c r="O53" s="7">
        <v>5</v>
      </c>
      <c r="P53" s="7">
        <v>-10</v>
      </c>
      <c r="Q53" s="7">
        <v>5</v>
      </c>
      <c r="R53" s="7" t="s">
        <v>9</v>
      </c>
      <c r="S53" s="7">
        <v>6</v>
      </c>
      <c r="T53" s="7">
        <v>4</v>
      </c>
      <c r="U53" s="7">
        <v>0</v>
      </c>
      <c r="V53" s="7">
        <f t="shared" si="4"/>
        <v>-35</v>
      </c>
      <c r="W53" s="7">
        <f t="shared" si="5"/>
        <v>15</v>
      </c>
      <c r="X53" s="8">
        <f t="shared" si="6"/>
        <v>5</v>
      </c>
      <c r="Y53" s="8">
        <f t="shared" si="7"/>
        <v>2</v>
      </c>
      <c r="Z53" s="8">
        <f t="shared" si="8"/>
        <v>8</v>
      </c>
      <c r="AB53">
        <f t="shared" si="9"/>
        <v>0</v>
      </c>
      <c r="AC53">
        <f t="shared" si="10"/>
        <v>0</v>
      </c>
      <c r="AD53">
        <f t="shared" si="11"/>
        <v>4</v>
      </c>
      <c r="AE53">
        <f t="shared" si="12"/>
        <v>11</v>
      </c>
      <c r="AF53">
        <f t="shared" si="13"/>
        <v>15</v>
      </c>
      <c r="AG53" t="str">
        <f t="shared" si="14"/>
        <v/>
      </c>
      <c r="AK53" t="s">
        <v>239</v>
      </c>
      <c r="AL53" s="43">
        <f t="shared" si="15"/>
        <v>0</v>
      </c>
      <c r="AM53" s="43">
        <f t="shared" si="16"/>
        <v>0</v>
      </c>
      <c r="AN53" s="43">
        <f t="shared" si="17"/>
        <v>15</v>
      </c>
      <c r="AO53" s="43">
        <f t="shared" si="18"/>
        <v>0</v>
      </c>
    </row>
    <row r="54" spans="1:41" x14ac:dyDescent="0.25">
      <c r="A54" s="1" t="s">
        <v>133</v>
      </c>
      <c r="B54" s="1" t="s">
        <v>132</v>
      </c>
      <c r="C54" s="1" t="str">
        <f t="shared" si="3"/>
        <v>Dennis Taylor</v>
      </c>
      <c r="D54" s="7">
        <v>-10</v>
      </c>
      <c r="E54" s="7">
        <v>-12</v>
      </c>
      <c r="F54" s="7">
        <v>6</v>
      </c>
      <c r="G54" s="7">
        <v>-1</v>
      </c>
      <c r="H54" s="7" t="s">
        <v>9</v>
      </c>
      <c r="I54" s="7">
        <v>0</v>
      </c>
      <c r="J54" s="7">
        <v>-17</v>
      </c>
      <c r="K54" s="7">
        <v>-9</v>
      </c>
      <c r="L54" s="7">
        <v>5</v>
      </c>
      <c r="M54" s="7">
        <v>-1</v>
      </c>
      <c r="N54" s="7" t="s">
        <v>9</v>
      </c>
      <c r="O54" s="7">
        <v>-2</v>
      </c>
      <c r="P54" s="7">
        <v>2</v>
      </c>
      <c r="Q54" s="7">
        <v>-13</v>
      </c>
      <c r="R54" s="7">
        <v>-17</v>
      </c>
      <c r="S54" s="7">
        <v>-7</v>
      </c>
      <c r="T54" s="7">
        <v>-21</v>
      </c>
      <c r="U54" s="7">
        <v>16</v>
      </c>
      <c r="V54" s="7">
        <f t="shared" si="4"/>
        <v>-81</v>
      </c>
      <c r="W54" s="7">
        <f t="shared" si="5"/>
        <v>16</v>
      </c>
      <c r="X54" s="8">
        <f t="shared" si="6"/>
        <v>4</v>
      </c>
      <c r="Y54" s="8">
        <f t="shared" si="7"/>
        <v>1</v>
      </c>
      <c r="Z54" s="8">
        <f t="shared" si="8"/>
        <v>11</v>
      </c>
      <c r="AB54">
        <f t="shared" si="9"/>
        <v>15</v>
      </c>
      <c r="AC54">
        <f t="shared" si="10"/>
        <v>1</v>
      </c>
      <c r="AD54">
        <f t="shared" si="11"/>
        <v>0</v>
      </c>
      <c r="AE54">
        <f t="shared" si="12"/>
        <v>0</v>
      </c>
      <c r="AF54">
        <f t="shared" si="13"/>
        <v>16</v>
      </c>
      <c r="AG54" t="str">
        <f t="shared" si="14"/>
        <v/>
      </c>
      <c r="AK54" t="s">
        <v>134</v>
      </c>
      <c r="AL54" s="43">
        <f t="shared" si="15"/>
        <v>0</v>
      </c>
      <c r="AM54" s="43">
        <f t="shared" si="16"/>
        <v>0</v>
      </c>
      <c r="AN54" s="43">
        <f t="shared" si="17"/>
        <v>16</v>
      </c>
      <c r="AO54" s="43">
        <f t="shared" si="18"/>
        <v>0</v>
      </c>
    </row>
    <row r="55" spans="1:41" x14ac:dyDescent="0.25">
      <c r="A55" s="1" t="s">
        <v>24</v>
      </c>
      <c r="B55" s="1" t="s">
        <v>135</v>
      </c>
      <c r="C55" s="1" t="str">
        <f t="shared" si="3"/>
        <v>Dave Thulborn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-2</v>
      </c>
      <c r="T55" s="7">
        <v>5</v>
      </c>
      <c r="U55" s="7">
        <v>-6</v>
      </c>
      <c r="V55" s="7">
        <f t="shared" ref="V55" si="19">SUM(D55:U55)</f>
        <v>-3</v>
      </c>
      <c r="W55" s="7">
        <f t="shared" ref="W55" si="20">SUM(X55:Z55)</f>
        <v>3</v>
      </c>
      <c r="X55" s="8">
        <f t="shared" ref="X55" si="21">COUNTIF(D55:U55,"&gt;0")</f>
        <v>1</v>
      </c>
      <c r="Y55" s="8">
        <f t="shared" ref="Y55" si="22">COUNTIF(D55:U55,0)</f>
        <v>0</v>
      </c>
      <c r="Z55" s="8">
        <f t="shared" ref="Z55" si="23">COUNTIF(D55:U55,"&lt;0")</f>
        <v>2</v>
      </c>
      <c r="AB55">
        <f t="shared" si="9"/>
        <v>0</v>
      </c>
      <c r="AC55">
        <f t="shared" si="10"/>
        <v>0</v>
      </c>
      <c r="AD55">
        <v>3</v>
      </c>
      <c r="AE55">
        <f t="shared" si="12"/>
        <v>0</v>
      </c>
      <c r="AF55">
        <f t="shared" si="13"/>
        <v>3</v>
      </c>
      <c r="AK55" t="s">
        <v>136</v>
      </c>
      <c r="AL55" s="43">
        <f t="shared" si="15"/>
        <v>0</v>
      </c>
      <c r="AM55" s="43">
        <f t="shared" si="16"/>
        <v>0</v>
      </c>
      <c r="AN55" s="43">
        <f t="shared" si="17"/>
        <v>0</v>
      </c>
      <c r="AO55" s="43">
        <f t="shared" si="18"/>
        <v>0</v>
      </c>
    </row>
    <row r="56" spans="1:41" x14ac:dyDescent="0.25">
      <c r="A56" s="1" t="s">
        <v>35</v>
      </c>
      <c r="B56" s="1" t="s">
        <v>135</v>
      </c>
      <c r="C56" s="1" t="str">
        <f t="shared" si="3"/>
        <v>Scott Thulborn</v>
      </c>
      <c r="D56" s="7">
        <v>3</v>
      </c>
      <c r="E56" s="7">
        <v>-12</v>
      </c>
      <c r="F56" s="7">
        <v>-12</v>
      </c>
      <c r="G56" s="7">
        <v>23</v>
      </c>
      <c r="H56" s="7" t="s">
        <v>9</v>
      </c>
      <c r="I56" s="7">
        <v>-10</v>
      </c>
      <c r="J56" s="7">
        <v>-1</v>
      </c>
      <c r="K56" s="7">
        <v>8</v>
      </c>
      <c r="L56" s="7">
        <v>18</v>
      </c>
      <c r="M56" s="7">
        <v>-17</v>
      </c>
      <c r="N56" s="7">
        <v>4</v>
      </c>
      <c r="O56" s="7">
        <v>8</v>
      </c>
      <c r="P56" s="7">
        <v>12</v>
      </c>
      <c r="Q56" s="7">
        <v>14</v>
      </c>
      <c r="R56" s="7">
        <v>11</v>
      </c>
      <c r="S56" s="7">
        <v>-2</v>
      </c>
      <c r="T56" s="7">
        <v>5</v>
      </c>
      <c r="U56" s="7">
        <v>-6</v>
      </c>
      <c r="V56" s="7">
        <f t="shared" si="4"/>
        <v>46</v>
      </c>
      <c r="W56" s="7">
        <f t="shared" si="5"/>
        <v>17</v>
      </c>
      <c r="X56" s="8">
        <f t="shared" si="6"/>
        <v>10</v>
      </c>
      <c r="Y56" s="8">
        <f t="shared" si="7"/>
        <v>0</v>
      </c>
      <c r="Z56" s="8">
        <f t="shared" si="8"/>
        <v>7</v>
      </c>
      <c r="AB56">
        <f t="shared" si="9"/>
        <v>0</v>
      </c>
      <c r="AC56">
        <f t="shared" si="10"/>
        <v>0</v>
      </c>
      <c r="AD56">
        <f t="shared" si="11"/>
        <v>0</v>
      </c>
      <c r="AE56">
        <f t="shared" si="12"/>
        <v>17</v>
      </c>
      <c r="AF56">
        <f t="shared" si="13"/>
        <v>17</v>
      </c>
      <c r="AG56" t="str">
        <f t="shared" si="14"/>
        <v/>
      </c>
      <c r="AK56" t="s">
        <v>137</v>
      </c>
      <c r="AL56" s="43">
        <f t="shared" si="15"/>
        <v>17</v>
      </c>
      <c r="AM56" s="43">
        <f t="shared" si="16"/>
        <v>0</v>
      </c>
      <c r="AN56" s="43">
        <f t="shared" si="17"/>
        <v>0</v>
      </c>
      <c r="AO56" s="43">
        <f t="shared" si="18"/>
        <v>0</v>
      </c>
    </row>
    <row r="57" spans="1:41" x14ac:dyDescent="0.25">
      <c r="A57" s="1" t="s">
        <v>129</v>
      </c>
      <c r="B57" s="1" t="s">
        <v>138</v>
      </c>
      <c r="C57" s="1" t="str">
        <f t="shared" si="3"/>
        <v>Jeff Tims</v>
      </c>
      <c r="D57" s="7" t="s">
        <v>9</v>
      </c>
      <c r="E57" s="7" t="s">
        <v>9</v>
      </c>
      <c r="F57" s="7">
        <v>6</v>
      </c>
      <c r="G57" s="7" t="s">
        <v>9</v>
      </c>
      <c r="H57" s="7" t="s">
        <v>9</v>
      </c>
      <c r="I57" s="7" t="s">
        <v>9</v>
      </c>
      <c r="J57" s="7" t="s">
        <v>9</v>
      </c>
      <c r="K57" s="7" t="s">
        <v>9</v>
      </c>
      <c r="L57" s="7" t="s">
        <v>9</v>
      </c>
      <c r="M57" s="7" t="s">
        <v>9</v>
      </c>
      <c r="N57" s="7" t="s">
        <v>9</v>
      </c>
      <c r="O57" s="7" t="s">
        <v>9</v>
      </c>
      <c r="P57" s="7" t="s">
        <v>9</v>
      </c>
      <c r="Q57" s="7" t="s">
        <v>9</v>
      </c>
      <c r="R57" s="7" t="s">
        <v>9</v>
      </c>
      <c r="S57" s="7" t="s">
        <v>9</v>
      </c>
      <c r="T57" s="7" t="s">
        <v>9</v>
      </c>
      <c r="U57" s="7" t="s">
        <v>9</v>
      </c>
      <c r="V57" s="7">
        <f t="shared" si="4"/>
        <v>6</v>
      </c>
      <c r="W57" s="7">
        <f t="shared" si="5"/>
        <v>1</v>
      </c>
      <c r="X57" s="8">
        <f t="shared" si="6"/>
        <v>1</v>
      </c>
      <c r="Y57" s="8">
        <f t="shared" si="7"/>
        <v>0</v>
      </c>
      <c r="Z57" s="8">
        <f t="shared" si="8"/>
        <v>0</v>
      </c>
      <c r="AB57">
        <f t="shared" si="9"/>
        <v>1</v>
      </c>
      <c r="AC57">
        <f t="shared" si="10"/>
        <v>0</v>
      </c>
      <c r="AD57">
        <f t="shared" si="11"/>
        <v>0</v>
      </c>
      <c r="AE57">
        <f t="shared" si="12"/>
        <v>0</v>
      </c>
      <c r="AF57">
        <f t="shared" si="13"/>
        <v>1</v>
      </c>
      <c r="AG57" t="str">
        <f t="shared" si="14"/>
        <v/>
      </c>
      <c r="AK57" t="s">
        <v>139</v>
      </c>
      <c r="AL57" s="43">
        <f t="shared" si="15"/>
        <v>0</v>
      </c>
      <c r="AM57" s="43">
        <f t="shared" si="16"/>
        <v>0</v>
      </c>
      <c r="AN57" s="43">
        <f t="shared" si="17"/>
        <v>1</v>
      </c>
      <c r="AO57" s="43">
        <f t="shared" si="18"/>
        <v>0</v>
      </c>
    </row>
    <row r="58" spans="1:41" x14ac:dyDescent="0.25">
      <c r="A58" s="1" t="s">
        <v>140</v>
      </c>
      <c r="B58" s="1" t="s">
        <v>141</v>
      </c>
      <c r="C58" s="1" t="str">
        <f t="shared" si="3"/>
        <v>Vince Violi</v>
      </c>
      <c r="D58" s="7">
        <v>16</v>
      </c>
      <c r="E58" s="7">
        <v>20</v>
      </c>
      <c r="F58" s="7">
        <v>-9</v>
      </c>
      <c r="G58" s="7">
        <v>-19</v>
      </c>
      <c r="H58" s="7" t="s">
        <v>9</v>
      </c>
      <c r="I58" s="7">
        <v>10</v>
      </c>
      <c r="J58" s="7">
        <v>-3</v>
      </c>
      <c r="K58" s="7">
        <v>-14</v>
      </c>
      <c r="L58" s="7">
        <v>10</v>
      </c>
      <c r="M58" s="7">
        <v>8</v>
      </c>
      <c r="N58" s="7">
        <v>-1</v>
      </c>
      <c r="O58" s="7">
        <v>-4</v>
      </c>
      <c r="P58" s="7">
        <v>8</v>
      </c>
      <c r="Q58" s="7">
        <v>-8</v>
      </c>
      <c r="R58" s="7">
        <v>1</v>
      </c>
      <c r="S58" s="7">
        <v>5</v>
      </c>
      <c r="T58" s="7">
        <v>-8</v>
      </c>
      <c r="U58" s="7">
        <v>10</v>
      </c>
      <c r="V58" s="7">
        <f t="shared" si="4"/>
        <v>22</v>
      </c>
      <c r="W58" s="7">
        <f t="shared" si="5"/>
        <v>17</v>
      </c>
      <c r="X58" s="8">
        <f t="shared" si="6"/>
        <v>9</v>
      </c>
      <c r="Y58" s="8">
        <f t="shared" si="7"/>
        <v>0</v>
      </c>
      <c r="Z58" s="8">
        <f t="shared" si="8"/>
        <v>8</v>
      </c>
      <c r="AB58">
        <f t="shared" si="9"/>
        <v>7</v>
      </c>
      <c r="AC58">
        <f t="shared" si="10"/>
        <v>8</v>
      </c>
      <c r="AD58">
        <f t="shared" si="11"/>
        <v>2</v>
      </c>
      <c r="AE58">
        <f t="shared" si="12"/>
        <v>0</v>
      </c>
      <c r="AF58">
        <f t="shared" si="13"/>
        <v>17</v>
      </c>
      <c r="AG58" t="str">
        <f t="shared" si="14"/>
        <v/>
      </c>
      <c r="AK58" t="s">
        <v>142</v>
      </c>
      <c r="AL58" s="43">
        <f t="shared" si="15"/>
        <v>0</v>
      </c>
      <c r="AM58" s="43">
        <f t="shared" si="16"/>
        <v>17</v>
      </c>
      <c r="AN58" s="43">
        <f t="shared" si="17"/>
        <v>0</v>
      </c>
      <c r="AO58" s="43">
        <f t="shared" si="18"/>
        <v>0</v>
      </c>
    </row>
    <row r="59" spans="1:41" x14ac:dyDescent="0.25">
      <c r="A59" s="1" t="s">
        <v>159</v>
      </c>
      <c r="B59" s="1" t="s">
        <v>188</v>
      </c>
      <c r="C59" s="1" t="str">
        <f t="shared" si="3"/>
        <v>Sam Wakefield</v>
      </c>
      <c r="D59" s="7">
        <v>-1</v>
      </c>
      <c r="E59" s="7">
        <v>11</v>
      </c>
      <c r="F59" s="7">
        <v>1</v>
      </c>
      <c r="G59" s="7">
        <v>8</v>
      </c>
      <c r="H59" s="7" t="s">
        <v>9</v>
      </c>
      <c r="I59" s="7">
        <v>10</v>
      </c>
      <c r="J59" s="7">
        <v>-3</v>
      </c>
      <c r="K59" s="7" t="s">
        <v>9</v>
      </c>
      <c r="L59" s="7">
        <v>10</v>
      </c>
      <c r="M59" s="7">
        <v>20</v>
      </c>
      <c r="N59" s="7">
        <v>-1</v>
      </c>
      <c r="O59" s="7">
        <v>14</v>
      </c>
      <c r="P59" s="7">
        <v>16</v>
      </c>
      <c r="Q59" s="7">
        <v>-9</v>
      </c>
      <c r="R59" s="7">
        <v>1</v>
      </c>
      <c r="S59" s="7">
        <v>5</v>
      </c>
      <c r="T59" s="7">
        <v>-8</v>
      </c>
      <c r="U59" s="7">
        <v>10</v>
      </c>
      <c r="V59" s="7">
        <f t="shared" si="4"/>
        <v>84</v>
      </c>
      <c r="W59" s="7">
        <f t="shared" si="5"/>
        <v>16</v>
      </c>
      <c r="X59" s="8">
        <f t="shared" si="6"/>
        <v>11</v>
      </c>
      <c r="Y59" s="8">
        <f t="shared" si="7"/>
        <v>0</v>
      </c>
      <c r="Z59" s="8">
        <f t="shared" si="8"/>
        <v>5</v>
      </c>
      <c r="AB59">
        <f t="shared" si="9"/>
        <v>0</v>
      </c>
      <c r="AC59">
        <f t="shared" si="10"/>
        <v>2</v>
      </c>
      <c r="AD59">
        <f t="shared" si="11"/>
        <v>14</v>
      </c>
      <c r="AE59">
        <f t="shared" si="12"/>
        <v>0</v>
      </c>
      <c r="AF59">
        <f t="shared" si="13"/>
        <v>16</v>
      </c>
      <c r="AG59" t="str">
        <f t="shared" si="14"/>
        <v/>
      </c>
      <c r="AK59" t="s">
        <v>253</v>
      </c>
      <c r="AL59" s="43">
        <f t="shared" si="15"/>
        <v>0</v>
      </c>
      <c r="AM59" s="43">
        <f t="shared" si="16"/>
        <v>16</v>
      </c>
      <c r="AN59" s="43">
        <f t="shared" si="17"/>
        <v>0</v>
      </c>
      <c r="AO59" s="43">
        <f t="shared" si="18"/>
        <v>0</v>
      </c>
    </row>
    <row r="60" spans="1:41" x14ac:dyDescent="0.25">
      <c r="A60" s="1" t="s">
        <v>53</v>
      </c>
      <c r="B60" s="1" t="s">
        <v>144</v>
      </c>
      <c r="C60" s="1" t="str">
        <f t="shared" si="3"/>
        <v>Steve Walkley</v>
      </c>
      <c r="D60" s="7">
        <v>0</v>
      </c>
      <c r="E60" s="7">
        <v>8</v>
      </c>
      <c r="F60" s="7">
        <v>4</v>
      </c>
      <c r="G60" s="7">
        <v>12</v>
      </c>
      <c r="H60" s="7" t="s">
        <v>9</v>
      </c>
      <c r="I60" s="7">
        <v>18</v>
      </c>
      <c r="J60" s="7">
        <v>1</v>
      </c>
      <c r="K60" s="7">
        <v>6</v>
      </c>
      <c r="L60" s="7">
        <v>1</v>
      </c>
      <c r="M60" s="7">
        <v>0</v>
      </c>
      <c r="N60" s="7">
        <v>-7</v>
      </c>
      <c r="O60" s="7">
        <v>16</v>
      </c>
      <c r="P60" s="7">
        <v>-10</v>
      </c>
      <c r="Q60" s="7">
        <v>2</v>
      </c>
      <c r="R60" s="7">
        <v>17</v>
      </c>
      <c r="S60" s="7">
        <v>12</v>
      </c>
      <c r="T60" s="7">
        <v>7</v>
      </c>
      <c r="U60" s="7">
        <v>1</v>
      </c>
      <c r="V60" s="7">
        <f t="shared" si="4"/>
        <v>88</v>
      </c>
      <c r="W60" s="7">
        <f t="shared" si="5"/>
        <v>17</v>
      </c>
      <c r="X60" s="8">
        <f t="shared" si="6"/>
        <v>13</v>
      </c>
      <c r="Y60" s="8">
        <f t="shared" si="7"/>
        <v>2</v>
      </c>
      <c r="Z60" s="8">
        <f t="shared" si="8"/>
        <v>2</v>
      </c>
      <c r="AB60">
        <f t="shared" si="9"/>
        <v>0</v>
      </c>
      <c r="AC60">
        <f t="shared" si="10"/>
        <v>0</v>
      </c>
      <c r="AD60">
        <f t="shared" si="11"/>
        <v>14</v>
      </c>
      <c r="AE60">
        <f t="shared" si="12"/>
        <v>3</v>
      </c>
      <c r="AF60">
        <f t="shared" si="13"/>
        <v>17</v>
      </c>
      <c r="AG60" t="str">
        <f t="shared" si="14"/>
        <v/>
      </c>
      <c r="AK60" t="s">
        <v>145</v>
      </c>
      <c r="AL60" s="43">
        <f t="shared" si="15"/>
        <v>17</v>
      </c>
      <c r="AM60" s="43">
        <f t="shared" si="16"/>
        <v>0</v>
      </c>
      <c r="AN60" s="43">
        <f t="shared" si="17"/>
        <v>0</v>
      </c>
      <c r="AO60" s="43">
        <f t="shared" si="18"/>
        <v>0</v>
      </c>
    </row>
    <row r="61" spans="1:41" x14ac:dyDescent="0.25">
      <c r="A61" s="1" t="s">
        <v>146</v>
      </c>
      <c r="B61" s="1" t="s">
        <v>147</v>
      </c>
      <c r="C61" s="1" t="str">
        <f t="shared" si="3"/>
        <v>Bruce Wallace</v>
      </c>
      <c r="D61" s="7">
        <v>7</v>
      </c>
      <c r="E61" s="7">
        <v>14</v>
      </c>
      <c r="F61" s="7">
        <v>-26</v>
      </c>
      <c r="G61" s="7">
        <v>23</v>
      </c>
      <c r="H61" s="7" t="s">
        <v>9</v>
      </c>
      <c r="I61" s="7">
        <v>-10</v>
      </c>
      <c r="J61" s="7">
        <v>-1</v>
      </c>
      <c r="K61" s="7">
        <v>8</v>
      </c>
      <c r="L61" s="7">
        <v>18</v>
      </c>
      <c r="M61" s="7">
        <v>-17</v>
      </c>
      <c r="N61" s="7">
        <v>4</v>
      </c>
      <c r="O61" s="7">
        <v>8</v>
      </c>
      <c r="P61" s="7">
        <v>12</v>
      </c>
      <c r="Q61" s="7">
        <v>14</v>
      </c>
      <c r="R61" s="7">
        <v>11</v>
      </c>
      <c r="S61" s="7">
        <v>-2</v>
      </c>
      <c r="T61" s="7">
        <v>5</v>
      </c>
      <c r="U61" s="7">
        <v>-6</v>
      </c>
      <c r="V61" s="7">
        <f t="shared" si="4"/>
        <v>62</v>
      </c>
      <c r="W61" s="7">
        <f t="shared" si="5"/>
        <v>17</v>
      </c>
      <c r="X61" s="8">
        <f t="shared" si="6"/>
        <v>11</v>
      </c>
      <c r="Y61" s="8">
        <f t="shared" si="7"/>
        <v>0</v>
      </c>
      <c r="Z61" s="8">
        <f t="shared" si="8"/>
        <v>6</v>
      </c>
      <c r="AB61">
        <f t="shared" si="9"/>
        <v>0</v>
      </c>
      <c r="AC61">
        <f t="shared" si="10"/>
        <v>4</v>
      </c>
      <c r="AD61">
        <f t="shared" si="11"/>
        <v>13</v>
      </c>
      <c r="AE61">
        <f t="shared" si="12"/>
        <v>0</v>
      </c>
      <c r="AF61">
        <f t="shared" si="13"/>
        <v>17</v>
      </c>
      <c r="AG61" t="str">
        <f t="shared" si="14"/>
        <v/>
      </c>
      <c r="AK61" t="s">
        <v>148</v>
      </c>
      <c r="AL61" s="43">
        <f t="shared" si="15"/>
        <v>17</v>
      </c>
      <c r="AM61" s="43">
        <f t="shared" si="16"/>
        <v>0</v>
      </c>
      <c r="AN61" s="43">
        <f t="shared" si="17"/>
        <v>0</v>
      </c>
      <c r="AO61" s="43">
        <f t="shared" si="18"/>
        <v>0</v>
      </c>
    </row>
    <row r="62" spans="1:41" x14ac:dyDescent="0.25">
      <c r="A62" s="1" t="s">
        <v>149</v>
      </c>
      <c r="B62" s="1" t="s">
        <v>147</v>
      </c>
      <c r="C62" s="1" t="str">
        <f t="shared" si="3"/>
        <v>Sandra Wallace</v>
      </c>
      <c r="D62" s="7">
        <v>0</v>
      </c>
      <c r="E62" s="7">
        <v>8</v>
      </c>
      <c r="F62" s="7">
        <v>4</v>
      </c>
      <c r="G62" s="7">
        <v>12</v>
      </c>
      <c r="H62" s="7" t="s">
        <v>9</v>
      </c>
      <c r="I62" s="7">
        <v>18</v>
      </c>
      <c r="J62" s="7">
        <v>1</v>
      </c>
      <c r="K62" s="7">
        <v>6</v>
      </c>
      <c r="L62" s="7">
        <v>1</v>
      </c>
      <c r="M62" s="7">
        <v>0</v>
      </c>
      <c r="N62" s="7">
        <v>-7</v>
      </c>
      <c r="O62" s="7">
        <v>16</v>
      </c>
      <c r="P62" s="7">
        <v>-10</v>
      </c>
      <c r="Q62" s="7">
        <v>2</v>
      </c>
      <c r="R62" s="7">
        <v>17</v>
      </c>
      <c r="S62" s="7">
        <v>12</v>
      </c>
      <c r="T62" s="7">
        <v>7</v>
      </c>
      <c r="U62" s="7">
        <v>1</v>
      </c>
      <c r="V62" s="7">
        <f t="shared" si="4"/>
        <v>88</v>
      </c>
      <c r="W62" s="7">
        <f t="shared" si="5"/>
        <v>17</v>
      </c>
      <c r="X62" s="8">
        <f t="shared" si="6"/>
        <v>13</v>
      </c>
      <c r="Y62" s="8">
        <f t="shared" si="7"/>
        <v>2</v>
      </c>
      <c r="Z62" s="8">
        <f t="shared" si="8"/>
        <v>2</v>
      </c>
      <c r="AB62">
        <f t="shared" si="9"/>
        <v>0</v>
      </c>
      <c r="AC62">
        <f t="shared" si="10"/>
        <v>14</v>
      </c>
      <c r="AD62">
        <f t="shared" si="11"/>
        <v>3</v>
      </c>
      <c r="AE62">
        <f t="shared" si="12"/>
        <v>0</v>
      </c>
      <c r="AF62">
        <f t="shared" si="13"/>
        <v>17</v>
      </c>
      <c r="AG62" t="str">
        <f t="shared" si="14"/>
        <v/>
      </c>
      <c r="AK62" t="s">
        <v>150</v>
      </c>
      <c r="AL62" s="43">
        <f t="shared" si="15"/>
        <v>17</v>
      </c>
      <c r="AM62" s="43">
        <f t="shared" si="16"/>
        <v>0</v>
      </c>
      <c r="AN62" s="43">
        <f t="shared" si="17"/>
        <v>0</v>
      </c>
      <c r="AO62" s="43">
        <f t="shared" si="18"/>
        <v>0</v>
      </c>
    </row>
    <row r="63" spans="1:41" x14ac:dyDescent="0.25">
      <c r="A63" s="1" t="s">
        <v>151</v>
      </c>
      <c r="B63" s="1" t="s">
        <v>152</v>
      </c>
      <c r="C63" s="1" t="str">
        <f t="shared" si="3"/>
        <v>Josh Wiles</v>
      </c>
      <c r="D63" s="7">
        <v>0</v>
      </c>
      <c r="E63" s="7">
        <v>13</v>
      </c>
      <c r="F63" s="7">
        <v>-4</v>
      </c>
      <c r="G63" s="7">
        <v>-4</v>
      </c>
      <c r="H63" s="7" t="s">
        <v>9</v>
      </c>
      <c r="I63" s="7">
        <v>2</v>
      </c>
      <c r="J63" s="7">
        <v>1</v>
      </c>
      <c r="K63" s="7">
        <v>5</v>
      </c>
      <c r="L63" s="7">
        <v>15</v>
      </c>
      <c r="M63" s="7" t="s">
        <v>9</v>
      </c>
      <c r="N63" s="7">
        <v>16</v>
      </c>
      <c r="O63" s="7">
        <v>12</v>
      </c>
      <c r="P63" s="7">
        <v>8</v>
      </c>
      <c r="Q63" s="7">
        <v>-2</v>
      </c>
      <c r="R63" s="7" t="s">
        <v>9</v>
      </c>
      <c r="S63" s="7" t="s">
        <v>9</v>
      </c>
      <c r="T63" s="7">
        <v>-8</v>
      </c>
      <c r="U63" s="7" t="s">
        <v>9</v>
      </c>
      <c r="V63" s="7">
        <f t="shared" si="4"/>
        <v>54</v>
      </c>
      <c r="W63" s="7">
        <f t="shared" si="5"/>
        <v>13</v>
      </c>
      <c r="X63" s="8">
        <f t="shared" si="6"/>
        <v>8</v>
      </c>
      <c r="Y63" s="8">
        <f t="shared" si="7"/>
        <v>1</v>
      </c>
      <c r="Z63" s="8">
        <f t="shared" si="8"/>
        <v>4</v>
      </c>
      <c r="AB63">
        <f t="shared" si="9"/>
        <v>13</v>
      </c>
      <c r="AC63">
        <f t="shared" si="10"/>
        <v>0</v>
      </c>
      <c r="AD63">
        <f t="shared" si="11"/>
        <v>0</v>
      </c>
      <c r="AE63">
        <f t="shared" si="12"/>
        <v>0</v>
      </c>
      <c r="AF63">
        <f t="shared" si="13"/>
        <v>13</v>
      </c>
      <c r="AG63" t="str">
        <f t="shared" si="14"/>
        <v/>
      </c>
      <c r="AK63" t="s">
        <v>153</v>
      </c>
      <c r="AL63" s="43">
        <f t="shared" si="15"/>
        <v>0</v>
      </c>
      <c r="AM63" s="43">
        <f t="shared" si="16"/>
        <v>13</v>
      </c>
      <c r="AN63" s="43">
        <f t="shared" si="17"/>
        <v>0</v>
      </c>
      <c r="AO63" s="43">
        <f t="shared" si="18"/>
        <v>0</v>
      </c>
    </row>
    <row r="64" spans="1:41" x14ac:dyDescent="0.25">
      <c r="A64" s="1" t="s">
        <v>169</v>
      </c>
      <c r="B64" s="1" t="s">
        <v>170</v>
      </c>
      <c r="C64" s="1" t="str">
        <f t="shared" si="3"/>
        <v>Paul Williams</v>
      </c>
      <c r="D64" s="7" t="s">
        <v>9</v>
      </c>
      <c r="E64" s="7" t="s">
        <v>9</v>
      </c>
      <c r="F64" s="7">
        <v>2</v>
      </c>
      <c r="G64" s="7">
        <v>-6</v>
      </c>
      <c r="H64" s="7" t="s">
        <v>9</v>
      </c>
      <c r="I64" s="7">
        <v>-8</v>
      </c>
      <c r="J64" s="7">
        <v>-17</v>
      </c>
      <c r="K64" s="7">
        <v>-9</v>
      </c>
      <c r="L64" s="7" t="s">
        <v>9</v>
      </c>
      <c r="M64" s="7">
        <v>0</v>
      </c>
      <c r="N64" s="7">
        <v>-25</v>
      </c>
      <c r="O64" s="7" t="s">
        <v>9</v>
      </c>
      <c r="P64" s="7" t="s">
        <v>9</v>
      </c>
      <c r="Q64" s="7" t="s">
        <v>9</v>
      </c>
      <c r="R64" s="7" t="s">
        <v>9</v>
      </c>
      <c r="S64" s="7" t="s">
        <v>9</v>
      </c>
      <c r="T64" s="7" t="s">
        <v>9</v>
      </c>
      <c r="U64" s="7" t="s">
        <v>9</v>
      </c>
      <c r="V64" s="7">
        <f t="shared" si="4"/>
        <v>-63</v>
      </c>
      <c r="W64" s="7">
        <f t="shared" si="5"/>
        <v>7</v>
      </c>
      <c r="X64" s="8">
        <f t="shared" si="6"/>
        <v>1</v>
      </c>
      <c r="Y64" s="8">
        <f t="shared" si="7"/>
        <v>1</v>
      </c>
      <c r="Z64" s="8">
        <f t="shared" si="8"/>
        <v>5</v>
      </c>
      <c r="AB64">
        <f t="shared" si="9"/>
        <v>2</v>
      </c>
      <c r="AC64">
        <f t="shared" si="10"/>
        <v>5</v>
      </c>
      <c r="AD64">
        <f t="shared" si="11"/>
        <v>0</v>
      </c>
      <c r="AE64">
        <f t="shared" si="12"/>
        <v>0</v>
      </c>
      <c r="AF64">
        <f t="shared" si="13"/>
        <v>7</v>
      </c>
      <c r="AG64" t="str">
        <f t="shared" si="14"/>
        <v/>
      </c>
      <c r="AK64" t="s">
        <v>241</v>
      </c>
      <c r="AL64" s="43">
        <f t="shared" si="15"/>
        <v>0</v>
      </c>
      <c r="AM64" s="43">
        <f t="shared" si="16"/>
        <v>0</v>
      </c>
      <c r="AN64" s="43">
        <f t="shared" si="17"/>
        <v>7</v>
      </c>
      <c r="AO64" s="43">
        <f t="shared" si="18"/>
        <v>0</v>
      </c>
    </row>
    <row r="65" spans="1:54" x14ac:dyDescent="0.25">
      <c r="A65" s="1" t="s">
        <v>173</v>
      </c>
      <c r="B65" s="1" t="s">
        <v>174</v>
      </c>
      <c r="C65" s="1" t="str">
        <f t="shared" si="3"/>
        <v>George Wilson</v>
      </c>
      <c r="D65" s="7" t="s">
        <v>9</v>
      </c>
      <c r="E65" s="7" t="s">
        <v>9</v>
      </c>
      <c r="F65" s="7">
        <v>-2</v>
      </c>
      <c r="G65" s="7" t="s">
        <v>9</v>
      </c>
      <c r="H65" s="7" t="s">
        <v>9</v>
      </c>
      <c r="I65" s="7">
        <v>-7</v>
      </c>
      <c r="J65" s="7">
        <v>-10</v>
      </c>
      <c r="K65" s="7">
        <v>-10</v>
      </c>
      <c r="L65" s="7" t="s">
        <v>9</v>
      </c>
      <c r="M65" s="7">
        <v>-13</v>
      </c>
      <c r="N65" s="7">
        <v>-3</v>
      </c>
      <c r="O65" s="7" t="s">
        <v>9</v>
      </c>
      <c r="P65" s="7" t="s">
        <v>9</v>
      </c>
      <c r="Q65" s="7">
        <v>-8</v>
      </c>
      <c r="R65" s="7">
        <v>3</v>
      </c>
      <c r="S65" s="7">
        <v>20</v>
      </c>
      <c r="T65" s="7">
        <v>-21</v>
      </c>
      <c r="U65" s="7">
        <v>16</v>
      </c>
      <c r="V65" s="7">
        <f t="shared" si="4"/>
        <v>-35</v>
      </c>
      <c r="W65" s="7">
        <f t="shared" si="5"/>
        <v>11</v>
      </c>
      <c r="X65" s="8">
        <f t="shared" si="6"/>
        <v>3</v>
      </c>
      <c r="Y65" s="8">
        <f t="shared" si="7"/>
        <v>0</v>
      </c>
      <c r="Z65" s="8">
        <f t="shared" si="8"/>
        <v>8</v>
      </c>
      <c r="AB65">
        <f t="shared" si="9"/>
        <v>6</v>
      </c>
      <c r="AC65">
        <f t="shared" si="10"/>
        <v>5</v>
      </c>
      <c r="AD65">
        <f t="shared" si="11"/>
        <v>0</v>
      </c>
      <c r="AE65">
        <f t="shared" si="12"/>
        <v>0</v>
      </c>
      <c r="AF65">
        <f t="shared" si="13"/>
        <v>11</v>
      </c>
      <c r="AG65" t="str">
        <f t="shared" si="14"/>
        <v/>
      </c>
      <c r="AK65" t="s">
        <v>254</v>
      </c>
      <c r="AL65" s="43">
        <f t="shared" si="15"/>
        <v>0</v>
      </c>
      <c r="AM65" s="43">
        <f t="shared" si="16"/>
        <v>0</v>
      </c>
      <c r="AN65" s="43">
        <f t="shared" si="17"/>
        <v>11</v>
      </c>
      <c r="AO65" s="43">
        <f t="shared" si="18"/>
        <v>0</v>
      </c>
    </row>
    <row r="66" spans="1:54" x14ac:dyDescent="0.25">
      <c r="A66" s="1"/>
      <c r="B66" s="1"/>
      <c r="C66" s="1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2"/>
      <c r="X66" s="2"/>
      <c r="Y66" s="2"/>
      <c r="Z66" s="2"/>
    </row>
    <row r="77" spans="1:54" x14ac:dyDescent="0.25">
      <c r="A77" t="s">
        <v>236</v>
      </c>
      <c r="B77">
        <v>3</v>
      </c>
      <c r="C77">
        <v>1</v>
      </c>
      <c r="D77" t="s">
        <v>236</v>
      </c>
      <c r="E77">
        <v>-12</v>
      </c>
      <c r="F77">
        <v>1</v>
      </c>
      <c r="G77" t="s">
        <v>236</v>
      </c>
      <c r="H77">
        <v>-12</v>
      </c>
      <c r="I77">
        <v>1</v>
      </c>
      <c r="J77" t="s">
        <v>236</v>
      </c>
      <c r="K77">
        <v>23</v>
      </c>
      <c r="L77">
        <v>1</v>
      </c>
      <c r="M77" t="s">
        <v>292</v>
      </c>
      <c r="N77">
        <v>0</v>
      </c>
      <c r="O77">
        <v>1</v>
      </c>
      <c r="P77" t="s">
        <v>236</v>
      </c>
      <c r="Q77">
        <v>-10</v>
      </c>
      <c r="R77">
        <v>1</v>
      </c>
      <c r="S77" t="s">
        <v>52</v>
      </c>
      <c r="T77">
        <v>-1</v>
      </c>
      <c r="U77">
        <v>1</v>
      </c>
      <c r="V77" t="s">
        <v>52</v>
      </c>
      <c r="W77">
        <v>8</v>
      </c>
      <c r="X77">
        <v>1</v>
      </c>
      <c r="Y77" t="s">
        <v>52</v>
      </c>
      <c r="Z77">
        <v>18</v>
      </c>
      <c r="AA77">
        <v>1</v>
      </c>
      <c r="AB77" t="s">
        <v>71</v>
      </c>
      <c r="AC77">
        <v>-17</v>
      </c>
      <c r="AD77">
        <v>1</v>
      </c>
      <c r="AE77" t="s">
        <v>88</v>
      </c>
      <c r="AF77">
        <v>-7</v>
      </c>
      <c r="AG77">
        <v>1</v>
      </c>
      <c r="AH77" t="s">
        <v>88</v>
      </c>
      <c r="AI77">
        <v>16</v>
      </c>
      <c r="AJ77">
        <v>1</v>
      </c>
      <c r="AK77" t="s">
        <v>88</v>
      </c>
      <c r="AL77">
        <v>-10</v>
      </c>
      <c r="AM77">
        <v>1</v>
      </c>
      <c r="AN77" t="s">
        <v>88</v>
      </c>
      <c r="AO77">
        <v>2</v>
      </c>
      <c r="AP77">
        <v>1</v>
      </c>
      <c r="AQ77" t="s">
        <v>52</v>
      </c>
      <c r="AR77">
        <v>11</v>
      </c>
      <c r="AS77">
        <v>1</v>
      </c>
      <c r="AT77" t="s">
        <v>52</v>
      </c>
      <c r="AU77">
        <v>-2</v>
      </c>
      <c r="AV77">
        <v>1</v>
      </c>
      <c r="AW77" t="s">
        <v>52</v>
      </c>
      <c r="AX77">
        <v>5</v>
      </c>
      <c r="AY77">
        <v>1</v>
      </c>
      <c r="AZ77" t="s">
        <v>52</v>
      </c>
      <c r="BA77">
        <v>-6</v>
      </c>
      <c r="BB77">
        <v>1</v>
      </c>
    </row>
    <row r="78" spans="1:54" x14ac:dyDescent="0.25">
      <c r="A78" t="s">
        <v>112</v>
      </c>
      <c r="B78">
        <v>3</v>
      </c>
      <c r="C78">
        <v>2</v>
      </c>
      <c r="D78" t="s">
        <v>112</v>
      </c>
      <c r="E78">
        <v>-12</v>
      </c>
      <c r="F78">
        <v>2</v>
      </c>
      <c r="G78" t="s">
        <v>235</v>
      </c>
      <c r="H78">
        <v>-12</v>
      </c>
      <c r="I78">
        <v>2</v>
      </c>
      <c r="J78" t="s">
        <v>52</v>
      </c>
      <c r="K78">
        <v>23</v>
      </c>
      <c r="L78">
        <v>2</v>
      </c>
      <c r="M78">
        <v>0</v>
      </c>
      <c r="N78">
        <v>0</v>
      </c>
      <c r="O78">
        <v>2</v>
      </c>
      <c r="P78" t="s">
        <v>52</v>
      </c>
      <c r="Q78">
        <v>-10</v>
      </c>
      <c r="R78">
        <v>2</v>
      </c>
      <c r="S78" t="s">
        <v>12</v>
      </c>
      <c r="T78">
        <v>-1</v>
      </c>
      <c r="U78">
        <v>2</v>
      </c>
      <c r="V78" t="s">
        <v>12</v>
      </c>
      <c r="W78">
        <v>8</v>
      </c>
      <c r="X78">
        <v>2</v>
      </c>
      <c r="Y78" t="s">
        <v>12</v>
      </c>
      <c r="Z78">
        <v>18</v>
      </c>
      <c r="AA78">
        <v>2</v>
      </c>
      <c r="AB78" t="s">
        <v>12</v>
      </c>
      <c r="AC78">
        <v>-17</v>
      </c>
      <c r="AD78">
        <v>2</v>
      </c>
      <c r="AE78" t="s">
        <v>71</v>
      </c>
      <c r="AF78">
        <v>-7</v>
      </c>
      <c r="AG78">
        <v>2</v>
      </c>
      <c r="AH78" t="s">
        <v>150</v>
      </c>
      <c r="AI78">
        <v>16</v>
      </c>
      <c r="AJ78">
        <v>2</v>
      </c>
      <c r="AK78" t="s">
        <v>150</v>
      </c>
      <c r="AL78">
        <v>-10</v>
      </c>
      <c r="AM78">
        <v>2</v>
      </c>
      <c r="AN78" t="s">
        <v>150</v>
      </c>
      <c r="AO78">
        <v>2</v>
      </c>
      <c r="AP78">
        <v>2</v>
      </c>
      <c r="AQ78" t="s">
        <v>148</v>
      </c>
      <c r="AR78">
        <v>11</v>
      </c>
      <c r="AS78">
        <v>2</v>
      </c>
      <c r="AT78" t="s">
        <v>148</v>
      </c>
      <c r="AU78">
        <v>-2</v>
      </c>
      <c r="AV78">
        <v>2</v>
      </c>
      <c r="AW78" t="s">
        <v>148</v>
      </c>
      <c r="AX78">
        <v>5</v>
      </c>
      <c r="AY78">
        <v>2</v>
      </c>
      <c r="AZ78" t="s">
        <v>148</v>
      </c>
      <c r="BA78">
        <v>-6</v>
      </c>
      <c r="BB78">
        <v>2</v>
      </c>
    </row>
    <row r="79" spans="1:54" x14ac:dyDescent="0.25">
      <c r="A79" t="s">
        <v>52</v>
      </c>
      <c r="B79">
        <v>3</v>
      </c>
      <c r="C79">
        <v>3</v>
      </c>
      <c r="D79" t="s">
        <v>52</v>
      </c>
      <c r="E79">
        <v>-12</v>
      </c>
      <c r="F79">
        <v>3</v>
      </c>
      <c r="G79" t="s">
        <v>52</v>
      </c>
      <c r="H79">
        <v>-12</v>
      </c>
      <c r="I79">
        <v>3</v>
      </c>
      <c r="J79" t="s">
        <v>148</v>
      </c>
      <c r="K79">
        <v>23</v>
      </c>
      <c r="L79">
        <v>3</v>
      </c>
      <c r="M79">
        <v>0</v>
      </c>
      <c r="N79">
        <v>0</v>
      </c>
      <c r="O79">
        <v>3</v>
      </c>
      <c r="P79" t="s">
        <v>148</v>
      </c>
      <c r="Q79">
        <v>-10</v>
      </c>
      <c r="R79">
        <v>3</v>
      </c>
      <c r="S79" t="s">
        <v>148</v>
      </c>
      <c r="T79">
        <v>-1</v>
      </c>
      <c r="U79">
        <v>3</v>
      </c>
      <c r="V79" t="s">
        <v>148</v>
      </c>
      <c r="W79">
        <v>8</v>
      </c>
      <c r="X79">
        <v>3</v>
      </c>
      <c r="Y79" t="s">
        <v>148</v>
      </c>
      <c r="Z79">
        <v>18</v>
      </c>
      <c r="AA79">
        <v>3</v>
      </c>
      <c r="AB79" t="s">
        <v>148</v>
      </c>
      <c r="AC79">
        <v>-17</v>
      </c>
      <c r="AD79">
        <v>3</v>
      </c>
      <c r="AE79" t="s">
        <v>150</v>
      </c>
      <c r="AF79">
        <v>-7</v>
      </c>
      <c r="AG79">
        <v>3</v>
      </c>
      <c r="AH79" t="s">
        <v>145</v>
      </c>
      <c r="AI79">
        <v>16</v>
      </c>
      <c r="AJ79">
        <v>3</v>
      </c>
      <c r="AK79" t="s">
        <v>145</v>
      </c>
      <c r="AL79">
        <v>-10</v>
      </c>
      <c r="AM79">
        <v>3</v>
      </c>
      <c r="AN79" t="s">
        <v>145</v>
      </c>
      <c r="AO79">
        <v>2</v>
      </c>
      <c r="AP79">
        <v>3</v>
      </c>
      <c r="AQ79" t="s">
        <v>42</v>
      </c>
      <c r="AR79">
        <v>11</v>
      </c>
      <c r="AS79">
        <v>3</v>
      </c>
      <c r="AT79" t="s">
        <v>42</v>
      </c>
      <c r="AU79">
        <v>-2</v>
      </c>
      <c r="AV79">
        <v>3</v>
      </c>
      <c r="AW79" t="s">
        <v>42</v>
      </c>
      <c r="AX79">
        <v>5</v>
      </c>
      <c r="AY79">
        <v>3</v>
      </c>
      <c r="AZ79" t="s">
        <v>42</v>
      </c>
      <c r="BA79">
        <v>-6</v>
      </c>
      <c r="BB79">
        <v>3</v>
      </c>
    </row>
    <row r="80" spans="1:54" x14ac:dyDescent="0.25">
      <c r="A80" t="s">
        <v>137</v>
      </c>
      <c r="B80">
        <v>3</v>
      </c>
      <c r="C80">
        <v>4</v>
      </c>
      <c r="D80" t="s">
        <v>137</v>
      </c>
      <c r="E80">
        <v>-12</v>
      </c>
      <c r="F80">
        <v>4</v>
      </c>
      <c r="G80" t="s">
        <v>137</v>
      </c>
      <c r="H80">
        <v>-12</v>
      </c>
      <c r="I80">
        <v>4</v>
      </c>
      <c r="J80" t="s">
        <v>137</v>
      </c>
      <c r="K80">
        <v>23</v>
      </c>
      <c r="L80">
        <v>4</v>
      </c>
      <c r="M80">
        <v>0</v>
      </c>
      <c r="N80">
        <v>0</v>
      </c>
      <c r="O80">
        <v>4</v>
      </c>
      <c r="P80" t="s">
        <v>137</v>
      </c>
      <c r="Q80">
        <v>-10</v>
      </c>
      <c r="R80">
        <v>4</v>
      </c>
      <c r="S80" t="s">
        <v>137</v>
      </c>
      <c r="T80">
        <v>-1</v>
      </c>
      <c r="U80">
        <v>4</v>
      </c>
      <c r="V80" t="s">
        <v>137</v>
      </c>
      <c r="W80">
        <v>8</v>
      </c>
      <c r="X80">
        <v>4</v>
      </c>
      <c r="Y80" t="s">
        <v>137</v>
      </c>
      <c r="Z80">
        <v>18</v>
      </c>
      <c r="AA80">
        <v>4</v>
      </c>
      <c r="AB80" t="s">
        <v>137</v>
      </c>
      <c r="AC80">
        <v>-17</v>
      </c>
      <c r="AD80">
        <v>4</v>
      </c>
      <c r="AE80" t="s">
        <v>145</v>
      </c>
      <c r="AF80">
        <v>-7</v>
      </c>
      <c r="AG80">
        <v>4</v>
      </c>
      <c r="AH80" t="s">
        <v>63</v>
      </c>
      <c r="AI80">
        <v>16</v>
      </c>
      <c r="AJ80">
        <v>4</v>
      </c>
      <c r="AK80" t="s">
        <v>63</v>
      </c>
      <c r="AL80">
        <v>-10</v>
      </c>
      <c r="AM80">
        <v>4</v>
      </c>
      <c r="AN80" t="s">
        <v>63</v>
      </c>
      <c r="AO80">
        <v>2</v>
      </c>
      <c r="AP80">
        <v>4</v>
      </c>
      <c r="AQ80" t="s">
        <v>137</v>
      </c>
      <c r="AR80">
        <v>11</v>
      </c>
      <c r="AS80">
        <v>4</v>
      </c>
      <c r="AT80" t="s">
        <v>137</v>
      </c>
      <c r="AU80">
        <v>-2</v>
      </c>
      <c r="AV80">
        <v>4</v>
      </c>
      <c r="AW80" t="s">
        <v>137</v>
      </c>
      <c r="AX80">
        <v>5</v>
      </c>
      <c r="AY80">
        <v>4</v>
      </c>
      <c r="AZ80" t="s">
        <v>137</v>
      </c>
      <c r="BA80">
        <v>-6</v>
      </c>
      <c r="BB80">
        <v>4</v>
      </c>
    </row>
    <row r="81" spans="1:54" x14ac:dyDescent="0.25">
      <c r="A81" t="s">
        <v>88</v>
      </c>
      <c r="B81">
        <v>0</v>
      </c>
      <c r="C81">
        <v>1</v>
      </c>
      <c r="D81" t="s">
        <v>88</v>
      </c>
      <c r="E81">
        <v>8</v>
      </c>
      <c r="F81">
        <v>1</v>
      </c>
      <c r="G81" t="s">
        <v>88</v>
      </c>
      <c r="H81">
        <v>4</v>
      </c>
      <c r="I81">
        <v>1</v>
      </c>
      <c r="J81" t="s">
        <v>88</v>
      </c>
      <c r="K81">
        <v>12</v>
      </c>
      <c r="L81">
        <v>1</v>
      </c>
      <c r="M81">
        <v>0</v>
      </c>
      <c r="N81">
        <v>0</v>
      </c>
      <c r="O81">
        <v>1</v>
      </c>
      <c r="P81" t="s">
        <v>88</v>
      </c>
      <c r="Q81">
        <v>18</v>
      </c>
      <c r="R81">
        <v>1</v>
      </c>
      <c r="S81" t="s">
        <v>88</v>
      </c>
      <c r="T81">
        <v>1</v>
      </c>
      <c r="U81">
        <v>1</v>
      </c>
      <c r="V81" t="s">
        <v>88</v>
      </c>
      <c r="W81">
        <v>6</v>
      </c>
      <c r="X81">
        <v>1</v>
      </c>
      <c r="Y81" t="s">
        <v>88</v>
      </c>
      <c r="Z81">
        <v>1</v>
      </c>
      <c r="AA81">
        <v>1</v>
      </c>
      <c r="AB81" t="s">
        <v>88</v>
      </c>
      <c r="AC81">
        <v>0</v>
      </c>
      <c r="AD81">
        <v>1</v>
      </c>
      <c r="AE81" t="s">
        <v>236</v>
      </c>
      <c r="AF81">
        <v>-11</v>
      </c>
      <c r="AG81">
        <v>1</v>
      </c>
      <c r="AH81" t="s">
        <v>71</v>
      </c>
      <c r="AI81">
        <v>-5</v>
      </c>
      <c r="AJ81">
        <v>1</v>
      </c>
      <c r="AK81" t="s">
        <v>71</v>
      </c>
      <c r="AL81">
        <v>26</v>
      </c>
      <c r="AM81">
        <v>1</v>
      </c>
      <c r="AN81" t="s">
        <v>71</v>
      </c>
      <c r="AO81">
        <v>-16</v>
      </c>
      <c r="AP81">
        <v>1</v>
      </c>
      <c r="AQ81" t="s">
        <v>236</v>
      </c>
      <c r="AR81">
        <v>-2</v>
      </c>
      <c r="AS81">
        <v>1</v>
      </c>
      <c r="AT81" t="s">
        <v>236</v>
      </c>
      <c r="AU81">
        <v>15</v>
      </c>
      <c r="AV81">
        <v>1</v>
      </c>
      <c r="AW81" t="s">
        <v>236</v>
      </c>
      <c r="AX81">
        <v>1</v>
      </c>
      <c r="AY81">
        <v>1</v>
      </c>
      <c r="AZ81" t="s">
        <v>236</v>
      </c>
      <c r="BA81">
        <v>3</v>
      </c>
      <c r="BB81">
        <v>1</v>
      </c>
    </row>
    <row r="82" spans="1:54" x14ac:dyDescent="0.25">
      <c r="A82" t="s">
        <v>150</v>
      </c>
      <c r="B82">
        <v>0</v>
      </c>
      <c r="C82">
        <v>2</v>
      </c>
      <c r="D82" t="s">
        <v>150</v>
      </c>
      <c r="E82">
        <v>8</v>
      </c>
      <c r="F82">
        <v>2</v>
      </c>
      <c r="G82" t="s">
        <v>150</v>
      </c>
      <c r="H82">
        <v>4</v>
      </c>
      <c r="I82">
        <v>2</v>
      </c>
      <c r="J82" t="s">
        <v>150</v>
      </c>
      <c r="K82">
        <v>12</v>
      </c>
      <c r="L82">
        <v>2</v>
      </c>
      <c r="M82">
        <v>0</v>
      </c>
      <c r="N82">
        <v>0</v>
      </c>
      <c r="O82">
        <v>2</v>
      </c>
      <c r="P82" t="s">
        <v>150</v>
      </c>
      <c r="Q82">
        <v>18</v>
      </c>
      <c r="R82">
        <v>2</v>
      </c>
      <c r="S82" t="s">
        <v>150</v>
      </c>
      <c r="T82">
        <v>1</v>
      </c>
      <c r="U82">
        <v>2</v>
      </c>
      <c r="V82" t="s">
        <v>244</v>
      </c>
      <c r="W82">
        <v>6</v>
      </c>
      <c r="X82">
        <v>2</v>
      </c>
      <c r="Y82" t="s">
        <v>150</v>
      </c>
      <c r="Z82">
        <v>1</v>
      </c>
      <c r="AA82">
        <v>2</v>
      </c>
      <c r="AB82" t="s">
        <v>244</v>
      </c>
      <c r="AC82">
        <v>0</v>
      </c>
      <c r="AD82">
        <v>2</v>
      </c>
      <c r="AE82" t="s">
        <v>112</v>
      </c>
      <c r="AF82">
        <v>-11</v>
      </c>
      <c r="AG82">
        <v>2</v>
      </c>
      <c r="AH82" t="s">
        <v>112</v>
      </c>
      <c r="AI82">
        <v>-5</v>
      </c>
      <c r="AJ82">
        <v>2</v>
      </c>
      <c r="AK82" t="s">
        <v>112</v>
      </c>
      <c r="AL82">
        <v>36</v>
      </c>
      <c r="AM82">
        <v>2</v>
      </c>
      <c r="AN82" t="s">
        <v>112</v>
      </c>
      <c r="AO82">
        <v>-16</v>
      </c>
      <c r="AP82">
        <v>2</v>
      </c>
      <c r="AQ82" t="s">
        <v>112</v>
      </c>
      <c r="AR82">
        <v>-2</v>
      </c>
      <c r="AS82">
        <v>2</v>
      </c>
      <c r="AT82" t="s">
        <v>112</v>
      </c>
      <c r="AU82">
        <v>15</v>
      </c>
      <c r="AV82">
        <v>2</v>
      </c>
      <c r="AW82" t="s">
        <v>112</v>
      </c>
      <c r="AX82">
        <v>1</v>
      </c>
      <c r="AY82">
        <v>2</v>
      </c>
      <c r="AZ82" t="s">
        <v>112</v>
      </c>
      <c r="BA82">
        <v>3</v>
      </c>
      <c r="BB82">
        <v>2</v>
      </c>
    </row>
    <row r="83" spans="1:54" x14ac:dyDescent="0.25">
      <c r="A83" t="s">
        <v>145</v>
      </c>
      <c r="B83">
        <v>0</v>
      </c>
      <c r="C83">
        <v>3</v>
      </c>
      <c r="D83" t="s">
        <v>145</v>
      </c>
      <c r="E83">
        <v>8</v>
      </c>
      <c r="F83">
        <v>3</v>
      </c>
      <c r="G83" t="s">
        <v>145</v>
      </c>
      <c r="H83">
        <v>4</v>
      </c>
      <c r="I83">
        <v>3</v>
      </c>
      <c r="J83" t="s">
        <v>145</v>
      </c>
      <c r="K83">
        <v>12</v>
      </c>
      <c r="L83">
        <v>3</v>
      </c>
      <c r="M83">
        <v>0</v>
      </c>
      <c r="N83">
        <v>0</v>
      </c>
      <c r="O83">
        <v>3</v>
      </c>
      <c r="P83" t="s">
        <v>145</v>
      </c>
      <c r="Q83">
        <v>18</v>
      </c>
      <c r="R83">
        <v>3</v>
      </c>
      <c r="S83" t="s">
        <v>145</v>
      </c>
      <c r="T83">
        <v>1</v>
      </c>
      <c r="U83">
        <v>3</v>
      </c>
      <c r="V83" t="s">
        <v>150</v>
      </c>
      <c r="W83">
        <v>6</v>
      </c>
      <c r="X83">
        <v>3</v>
      </c>
      <c r="Y83" t="s">
        <v>145</v>
      </c>
      <c r="Z83">
        <v>1</v>
      </c>
      <c r="AA83">
        <v>3</v>
      </c>
      <c r="AB83" t="s">
        <v>150</v>
      </c>
      <c r="AC83">
        <v>0</v>
      </c>
      <c r="AD83">
        <v>3</v>
      </c>
      <c r="AE83" t="s">
        <v>235</v>
      </c>
      <c r="AF83">
        <v>-11</v>
      </c>
      <c r="AG83">
        <v>3</v>
      </c>
      <c r="AH83" t="s">
        <v>79</v>
      </c>
      <c r="AI83">
        <v>-5</v>
      </c>
      <c r="AJ83">
        <v>3</v>
      </c>
      <c r="AK83" t="s">
        <v>79</v>
      </c>
      <c r="AL83">
        <v>26</v>
      </c>
      <c r="AM83">
        <v>3</v>
      </c>
      <c r="AN83" t="s">
        <v>79</v>
      </c>
      <c r="AO83">
        <v>-16</v>
      </c>
      <c r="AP83">
        <v>3</v>
      </c>
      <c r="AQ83" t="s">
        <v>126</v>
      </c>
      <c r="AR83">
        <v>-2</v>
      </c>
      <c r="AS83">
        <v>3</v>
      </c>
      <c r="AT83" t="s">
        <v>126</v>
      </c>
      <c r="AU83">
        <v>15</v>
      </c>
      <c r="AV83">
        <v>3</v>
      </c>
      <c r="AW83" t="s">
        <v>126</v>
      </c>
      <c r="AX83">
        <v>1</v>
      </c>
      <c r="AY83">
        <v>3</v>
      </c>
      <c r="AZ83" t="s">
        <v>126</v>
      </c>
      <c r="BA83">
        <v>3</v>
      </c>
      <c r="BB83">
        <v>3</v>
      </c>
    </row>
    <row r="84" spans="1:54" x14ac:dyDescent="0.25">
      <c r="A84" t="s">
        <v>63</v>
      </c>
      <c r="B84">
        <v>0</v>
      </c>
      <c r="C84">
        <v>4</v>
      </c>
      <c r="D84" t="s">
        <v>63</v>
      </c>
      <c r="E84">
        <v>8</v>
      </c>
      <c r="F84">
        <v>4</v>
      </c>
      <c r="G84" t="s">
        <v>63</v>
      </c>
      <c r="H84">
        <v>4</v>
      </c>
      <c r="I84">
        <v>4</v>
      </c>
      <c r="J84" t="s">
        <v>63</v>
      </c>
      <c r="K84">
        <v>12</v>
      </c>
      <c r="L84">
        <v>4</v>
      </c>
      <c r="M84">
        <v>0</v>
      </c>
      <c r="N84">
        <v>0</v>
      </c>
      <c r="O84">
        <v>4</v>
      </c>
      <c r="P84" t="s">
        <v>63</v>
      </c>
      <c r="Q84">
        <v>18</v>
      </c>
      <c r="R84">
        <v>4</v>
      </c>
      <c r="S84" t="s">
        <v>63</v>
      </c>
      <c r="T84">
        <v>1</v>
      </c>
      <c r="U84">
        <v>4</v>
      </c>
      <c r="V84" t="s">
        <v>145</v>
      </c>
      <c r="W84">
        <v>6</v>
      </c>
      <c r="X84">
        <v>4</v>
      </c>
      <c r="Y84" t="s">
        <v>63</v>
      </c>
      <c r="Z84">
        <v>1</v>
      </c>
      <c r="AA84">
        <v>4</v>
      </c>
      <c r="AB84" t="s">
        <v>145</v>
      </c>
      <c r="AC84">
        <v>0</v>
      </c>
      <c r="AD84">
        <v>4</v>
      </c>
      <c r="AE84" t="s">
        <v>79</v>
      </c>
      <c r="AF84">
        <v>-11</v>
      </c>
      <c r="AG84">
        <v>4</v>
      </c>
      <c r="AH84" t="s">
        <v>235</v>
      </c>
      <c r="AI84">
        <v>-5</v>
      </c>
      <c r="AJ84">
        <v>4</v>
      </c>
      <c r="AK84" t="s">
        <v>235</v>
      </c>
      <c r="AL84">
        <v>26</v>
      </c>
      <c r="AM84">
        <v>4</v>
      </c>
      <c r="AN84" t="s">
        <v>235</v>
      </c>
      <c r="AO84">
        <v>-16</v>
      </c>
      <c r="AP84">
        <v>4</v>
      </c>
      <c r="AQ84" t="s">
        <v>238</v>
      </c>
      <c r="AR84">
        <v>-2</v>
      </c>
      <c r="AS84">
        <v>4</v>
      </c>
      <c r="AT84" t="s">
        <v>238</v>
      </c>
      <c r="AU84">
        <v>15</v>
      </c>
      <c r="AV84">
        <v>4</v>
      </c>
      <c r="AW84" t="s">
        <v>238</v>
      </c>
      <c r="AX84">
        <v>1</v>
      </c>
      <c r="AY84">
        <v>4</v>
      </c>
      <c r="AZ84" t="s">
        <v>238</v>
      </c>
      <c r="BA84">
        <v>3</v>
      </c>
      <c r="BB84">
        <v>4</v>
      </c>
    </row>
    <row r="85" spans="1:54" x14ac:dyDescent="0.25">
      <c r="A85" t="s">
        <v>34</v>
      </c>
      <c r="B85">
        <v>13</v>
      </c>
      <c r="C85">
        <v>1</v>
      </c>
      <c r="D85" t="s">
        <v>34</v>
      </c>
      <c r="E85">
        <v>-3</v>
      </c>
      <c r="F85">
        <v>1</v>
      </c>
      <c r="G85" t="s">
        <v>34</v>
      </c>
      <c r="H85">
        <v>4</v>
      </c>
      <c r="I85">
        <v>1</v>
      </c>
      <c r="J85" t="s">
        <v>34</v>
      </c>
      <c r="K85">
        <v>22</v>
      </c>
      <c r="L85">
        <v>1</v>
      </c>
      <c r="M85">
        <v>0</v>
      </c>
      <c r="N85">
        <v>0</v>
      </c>
      <c r="O85">
        <v>1</v>
      </c>
      <c r="P85" t="s">
        <v>34</v>
      </c>
      <c r="Q85">
        <v>3</v>
      </c>
      <c r="R85">
        <v>1</v>
      </c>
      <c r="S85" t="s">
        <v>34</v>
      </c>
      <c r="T85">
        <v>16</v>
      </c>
      <c r="U85">
        <v>1</v>
      </c>
      <c r="V85" t="s">
        <v>34</v>
      </c>
      <c r="W85">
        <v>5</v>
      </c>
      <c r="X85">
        <v>1</v>
      </c>
      <c r="Y85" t="s">
        <v>34</v>
      </c>
      <c r="Z85">
        <v>-7</v>
      </c>
      <c r="AA85">
        <v>1</v>
      </c>
      <c r="AB85" t="s">
        <v>34</v>
      </c>
      <c r="AC85">
        <v>19</v>
      </c>
      <c r="AD85">
        <v>1</v>
      </c>
      <c r="AE85" t="s">
        <v>34</v>
      </c>
      <c r="AF85">
        <v>8</v>
      </c>
      <c r="AG85">
        <v>1</v>
      </c>
      <c r="AH85" t="s">
        <v>34</v>
      </c>
      <c r="AI85">
        <v>22</v>
      </c>
      <c r="AJ85">
        <v>1</v>
      </c>
      <c r="AK85" t="s">
        <v>34</v>
      </c>
      <c r="AL85">
        <v>-12</v>
      </c>
      <c r="AM85">
        <v>1</v>
      </c>
      <c r="AN85" t="s">
        <v>34</v>
      </c>
      <c r="AO85">
        <v>-16</v>
      </c>
      <c r="AP85">
        <v>1</v>
      </c>
      <c r="AQ85" t="s">
        <v>71</v>
      </c>
      <c r="AR85">
        <v>-4</v>
      </c>
      <c r="AS85">
        <v>1</v>
      </c>
      <c r="AT85" t="s">
        <v>71</v>
      </c>
      <c r="AU85">
        <v>3</v>
      </c>
      <c r="AV85">
        <v>1</v>
      </c>
      <c r="AW85" t="s">
        <v>71</v>
      </c>
      <c r="AX85">
        <v>13</v>
      </c>
      <c r="AY85">
        <v>1</v>
      </c>
      <c r="AZ85" t="s">
        <v>71</v>
      </c>
      <c r="BA85">
        <v>-9</v>
      </c>
      <c r="BB85">
        <v>1</v>
      </c>
    </row>
    <row r="86" spans="1:54" x14ac:dyDescent="0.25">
      <c r="A86" t="s">
        <v>73</v>
      </c>
      <c r="B86">
        <v>13</v>
      </c>
      <c r="C86">
        <v>2</v>
      </c>
      <c r="D86" t="s">
        <v>73</v>
      </c>
      <c r="E86">
        <v>-3</v>
      </c>
      <c r="F86">
        <v>2</v>
      </c>
      <c r="G86" t="s">
        <v>73</v>
      </c>
      <c r="H86">
        <v>4</v>
      </c>
      <c r="I86">
        <v>2</v>
      </c>
      <c r="J86" t="s">
        <v>73</v>
      </c>
      <c r="K86">
        <v>22</v>
      </c>
      <c r="L86">
        <v>2</v>
      </c>
      <c r="M86">
        <v>0</v>
      </c>
      <c r="N86">
        <v>0</v>
      </c>
      <c r="O86">
        <v>2</v>
      </c>
      <c r="P86" t="s">
        <v>73</v>
      </c>
      <c r="Q86">
        <v>3</v>
      </c>
      <c r="R86">
        <v>2</v>
      </c>
      <c r="S86" t="s">
        <v>73</v>
      </c>
      <c r="T86">
        <v>16</v>
      </c>
      <c r="U86">
        <v>2</v>
      </c>
      <c r="V86" t="s">
        <v>73</v>
      </c>
      <c r="W86">
        <v>5</v>
      </c>
      <c r="X86">
        <v>2</v>
      </c>
      <c r="Y86" t="s">
        <v>73</v>
      </c>
      <c r="Z86">
        <v>-7</v>
      </c>
      <c r="AA86">
        <v>2</v>
      </c>
      <c r="AB86" t="s">
        <v>73</v>
      </c>
      <c r="AC86">
        <v>19</v>
      </c>
      <c r="AD86">
        <v>2</v>
      </c>
      <c r="AE86" t="s">
        <v>73</v>
      </c>
      <c r="AF86">
        <v>8</v>
      </c>
      <c r="AG86">
        <v>2</v>
      </c>
      <c r="AH86" t="s">
        <v>73</v>
      </c>
      <c r="AI86">
        <v>22</v>
      </c>
      <c r="AJ86">
        <v>2</v>
      </c>
      <c r="AK86" t="s">
        <v>73</v>
      </c>
      <c r="AL86">
        <v>-12</v>
      </c>
      <c r="AM86">
        <v>2</v>
      </c>
      <c r="AN86" t="s">
        <v>73</v>
      </c>
      <c r="AO86">
        <v>-16</v>
      </c>
      <c r="AP86">
        <v>2</v>
      </c>
      <c r="AQ86" t="s">
        <v>73</v>
      </c>
      <c r="AR86">
        <v>-4</v>
      </c>
      <c r="AS86">
        <v>2</v>
      </c>
      <c r="AT86" t="s">
        <v>73</v>
      </c>
      <c r="AU86">
        <v>3</v>
      </c>
      <c r="AV86">
        <v>2</v>
      </c>
      <c r="AW86" t="s">
        <v>73</v>
      </c>
      <c r="AX86">
        <v>13</v>
      </c>
      <c r="AY86">
        <v>2</v>
      </c>
      <c r="AZ86" t="s">
        <v>73</v>
      </c>
      <c r="BA86">
        <v>-9</v>
      </c>
      <c r="BB86">
        <v>2</v>
      </c>
    </row>
    <row r="87" spans="1:54" x14ac:dyDescent="0.25">
      <c r="A87" t="s">
        <v>126</v>
      </c>
      <c r="B87">
        <v>13</v>
      </c>
      <c r="C87">
        <v>3</v>
      </c>
      <c r="D87" t="s">
        <v>126</v>
      </c>
      <c r="E87">
        <v>-3</v>
      </c>
      <c r="F87">
        <v>3</v>
      </c>
      <c r="G87" t="s">
        <v>126</v>
      </c>
      <c r="H87">
        <v>4</v>
      </c>
      <c r="I87">
        <v>3</v>
      </c>
      <c r="J87" t="s">
        <v>126</v>
      </c>
      <c r="K87">
        <v>22</v>
      </c>
      <c r="L87">
        <v>3</v>
      </c>
      <c r="M87">
        <v>0</v>
      </c>
      <c r="N87">
        <v>0</v>
      </c>
      <c r="O87">
        <v>3</v>
      </c>
      <c r="P87" t="s">
        <v>126</v>
      </c>
      <c r="Q87">
        <v>3</v>
      </c>
      <c r="R87">
        <v>3</v>
      </c>
      <c r="S87" t="s">
        <v>126</v>
      </c>
      <c r="T87">
        <v>16</v>
      </c>
      <c r="U87">
        <v>3</v>
      </c>
      <c r="V87" t="s">
        <v>126</v>
      </c>
      <c r="W87">
        <v>5</v>
      </c>
      <c r="X87">
        <v>3</v>
      </c>
      <c r="Y87" t="s">
        <v>126</v>
      </c>
      <c r="Z87">
        <v>-7</v>
      </c>
      <c r="AA87">
        <v>3</v>
      </c>
      <c r="AB87" t="s">
        <v>126</v>
      </c>
      <c r="AC87">
        <v>19</v>
      </c>
      <c r="AD87">
        <v>3</v>
      </c>
      <c r="AE87" t="s">
        <v>126</v>
      </c>
      <c r="AF87">
        <v>8</v>
      </c>
      <c r="AG87">
        <v>3</v>
      </c>
      <c r="AH87" t="s">
        <v>126</v>
      </c>
      <c r="AI87">
        <v>22</v>
      </c>
      <c r="AJ87">
        <v>3</v>
      </c>
      <c r="AK87" t="s">
        <v>126</v>
      </c>
      <c r="AL87">
        <v>-12</v>
      </c>
      <c r="AM87">
        <v>3</v>
      </c>
      <c r="AN87" t="s">
        <v>126</v>
      </c>
      <c r="AO87">
        <v>-16</v>
      </c>
      <c r="AP87">
        <v>3</v>
      </c>
      <c r="AQ87" t="s">
        <v>79</v>
      </c>
      <c r="AR87">
        <v>-4</v>
      </c>
      <c r="AS87">
        <v>3</v>
      </c>
      <c r="AT87" t="s">
        <v>79</v>
      </c>
      <c r="AU87">
        <v>3</v>
      </c>
      <c r="AV87">
        <v>3</v>
      </c>
      <c r="AW87" t="s">
        <v>79</v>
      </c>
      <c r="AX87">
        <v>13</v>
      </c>
      <c r="AY87">
        <v>3</v>
      </c>
      <c r="AZ87" t="s">
        <v>79</v>
      </c>
      <c r="BA87">
        <v>-9</v>
      </c>
      <c r="BB87">
        <v>3</v>
      </c>
    </row>
    <row r="88" spans="1:54" x14ac:dyDescent="0.25">
      <c r="A88" t="s">
        <v>238</v>
      </c>
      <c r="B88">
        <v>13</v>
      </c>
      <c r="C88">
        <v>4</v>
      </c>
      <c r="D88" t="s">
        <v>238</v>
      </c>
      <c r="E88">
        <v>-3</v>
      </c>
      <c r="F88">
        <v>4</v>
      </c>
      <c r="G88" t="s">
        <v>238</v>
      </c>
      <c r="H88">
        <v>4</v>
      </c>
      <c r="I88">
        <v>4</v>
      </c>
      <c r="J88" t="s">
        <v>238</v>
      </c>
      <c r="K88">
        <v>22</v>
      </c>
      <c r="L88">
        <v>4</v>
      </c>
      <c r="M88">
        <v>0</v>
      </c>
      <c r="N88">
        <v>0</v>
      </c>
      <c r="O88">
        <v>4</v>
      </c>
      <c r="P88" t="s">
        <v>238</v>
      </c>
      <c r="Q88">
        <v>3</v>
      </c>
      <c r="R88">
        <v>4</v>
      </c>
      <c r="S88" t="s">
        <v>238</v>
      </c>
      <c r="T88">
        <v>16</v>
      </c>
      <c r="U88">
        <v>4</v>
      </c>
      <c r="V88" t="s">
        <v>238</v>
      </c>
      <c r="W88">
        <v>5</v>
      </c>
      <c r="X88">
        <v>4</v>
      </c>
      <c r="Y88" t="s">
        <v>238</v>
      </c>
      <c r="Z88">
        <v>-7</v>
      </c>
      <c r="AA88">
        <v>4</v>
      </c>
      <c r="AB88" t="s">
        <v>238</v>
      </c>
      <c r="AC88">
        <v>19</v>
      </c>
      <c r="AD88">
        <v>4</v>
      </c>
      <c r="AE88" t="s">
        <v>238</v>
      </c>
      <c r="AF88">
        <v>8</v>
      </c>
      <c r="AG88">
        <v>4</v>
      </c>
      <c r="AH88" t="s">
        <v>238</v>
      </c>
      <c r="AI88">
        <v>22</v>
      </c>
      <c r="AJ88">
        <v>4</v>
      </c>
      <c r="AK88" t="s">
        <v>238</v>
      </c>
      <c r="AL88">
        <v>-12</v>
      </c>
      <c r="AM88">
        <v>4</v>
      </c>
      <c r="AN88" t="s">
        <v>238</v>
      </c>
      <c r="AO88">
        <v>-16</v>
      </c>
      <c r="AP88">
        <v>4</v>
      </c>
      <c r="AQ88" t="s">
        <v>235</v>
      </c>
      <c r="AR88">
        <v>-4</v>
      </c>
      <c r="AS88">
        <v>4</v>
      </c>
      <c r="AT88" t="s">
        <v>235</v>
      </c>
      <c r="AU88">
        <v>3</v>
      </c>
      <c r="AV88">
        <v>4</v>
      </c>
      <c r="AW88" t="s">
        <v>235</v>
      </c>
      <c r="AX88">
        <v>13</v>
      </c>
      <c r="AY88">
        <v>4</v>
      </c>
      <c r="AZ88" t="s">
        <v>235</v>
      </c>
      <c r="BA88">
        <v>-9</v>
      </c>
      <c r="BB88">
        <v>4</v>
      </c>
    </row>
    <row r="89" spans="1:54" x14ac:dyDescent="0.25">
      <c r="A89" t="s">
        <v>71</v>
      </c>
      <c r="B89">
        <v>7</v>
      </c>
      <c r="C89">
        <v>1</v>
      </c>
      <c r="D89" t="s">
        <v>71</v>
      </c>
      <c r="E89">
        <v>14</v>
      </c>
      <c r="F89">
        <v>1</v>
      </c>
      <c r="G89" t="s">
        <v>71</v>
      </c>
      <c r="H89">
        <v>-26</v>
      </c>
      <c r="I89">
        <v>1</v>
      </c>
      <c r="J89" t="s">
        <v>71</v>
      </c>
      <c r="K89">
        <v>4</v>
      </c>
      <c r="L89">
        <v>1</v>
      </c>
      <c r="M89">
        <v>0</v>
      </c>
      <c r="N89">
        <v>0</v>
      </c>
      <c r="O89">
        <v>1</v>
      </c>
      <c r="P89" t="s">
        <v>71</v>
      </c>
      <c r="Q89">
        <v>-22</v>
      </c>
      <c r="R89">
        <v>1</v>
      </c>
      <c r="S89" t="s">
        <v>71</v>
      </c>
      <c r="T89">
        <v>18</v>
      </c>
      <c r="U89">
        <v>1</v>
      </c>
      <c r="V89" t="s">
        <v>71</v>
      </c>
      <c r="W89">
        <v>0</v>
      </c>
      <c r="X89">
        <v>1</v>
      </c>
      <c r="Y89" t="s">
        <v>71</v>
      </c>
      <c r="Z89">
        <v>-14</v>
      </c>
      <c r="AA89">
        <v>1</v>
      </c>
      <c r="AB89" t="s">
        <v>236</v>
      </c>
      <c r="AC89">
        <v>6</v>
      </c>
      <c r="AD89">
        <v>1</v>
      </c>
      <c r="AE89" t="s">
        <v>52</v>
      </c>
      <c r="AF89">
        <v>4</v>
      </c>
      <c r="AG89">
        <v>1</v>
      </c>
      <c r="AH89" t="s">
        <v>52</v>
      </c>
      <c r="AI89">
        <v>8</v>
      </c>
      <c r="AJ89">
        <v>1</v>
      </c>
      <c r="AK89" t="s">
        <v>52</v>
      </c>
      <c r="AL89">
        <v>12</v>
      </c>
      <c r="AM89">
        <v>1</v>
      </c>
      <c r="AN89" t="s">
        <v>52</v>
      </c>
      <c r="AO89">
        <v>14</v>
      </c>
      <c r="AP89">
        <v>1</v>
      </c>
      <c r="AQ89" t="s">
        <v>12</v>
      </c>
      <c r="AR89">
        <v>17</v>
      </c>
      <c r="AS89">
        <v>1</v>
      </c>
      <c r="AT89" t="s">
        <v>12</v>
      </c>
      <c r="AU89">
        <v>12</v>
      </c>
      <c r="AV89">
        <v>1</v>
      </c>
      <c r="AW89" t="s">
        <v>12</v>
      </c>
      <c r="AX89">
        <v>7</v>
      </c>
      <c r="AY89">
        <v>1</v>
      </c>
      <c r="AZ89" t="s">
        <v>12</v>
      </c>
      <c r="BA89">
        <v>1</v>
      </c>
      <c r="BB89">
        <v>1</v>
      </c>
    </row>
    <row r="90" spans="1:54" x14ac:dyDescent="0.25">
      <c r="A90" t="s">
        <v>244</v>
      </c>
      <c r="B90">
        <v>7</v>
      </c>
      <c r="C90">
        <v>2</v>
      </c>
      <c r="D90" t="s">
        <v>244</v>
      </c>
      <c r="E90">
        <v>14</v>
      </c>
      <c r="F90">
        <v>2</v>
      </c>
      <c r="G90" t="s">
        <v>244</v>
      </c>
      <c r="H90">
        <v>-26</v>
      </c>
      <c r="I90">
        <v>2</v>
      </c>
      <c r="J90" t="s">
        <v>112</v>
      </c>
      <c r="K90">
        <v>4</v>
      </c>
      <c r="L90">
        <v>2</v>
      </c>
      <c r="M90">
        <v>0</v>
      </c>
      <c r="N90">
        <v>0</v>
      </c>
      <c r="O90">
        <v>2</v>
      </c>
      <c r="P90" t="s">
        <v>112</v>
      </c>
      <c r="Q90">
        <v>-22</v>
      </c>
      <c r="R90">
        <v>2</v>
      </c>
      <c r="S90" t="s">
        <v>112</v>
      </c>
      <c r="T90">
        <v>18</v>
      </c>
      <c r="U90">
        <v>2</v>
      </c>
      <c r="V90" t="s">
        <v>112</v>
      </c>
      <c r="W90">
        <v>0</v>
      </c>
      <c r="X90">
        <v>2</v>
      </c>
      <c r="Y90" t="s">
        <v>112</v>
      </c>
      <c r="Z90">
        <v>-14</v>
      </c>
      <c r="AA90">
        <v>2</v>
      </c>
      <c r="AB90" t="s">
        <v>112</v>
      </c>
      <c r="AC90">
        <v>6</v>
      </c>
      <c r="AD90">
        <v>2</v>
      </c>
      <c r="AE90" t="s">
        <v>12</v>
      </c>
      <c r="AF90">
        <v>4</v>
      </c>
      <c r="AG90">
        <v>2</v>
      </c>
      <c r="AH90" t="s">
        <v>12</v>
      </c>
      <c r="AI90">
        <v>8</v>
      </c>
      <c r="AJ90">
        <v>2</v>
      </c>
      <c r="AK90" t="s">
        <v>12</v>
      </c>
      <c r="AL90">
        <v>12</v>
      </c>
      <c r="AM90">
        <v>2</v>
      </c>
      <c r="AN90" t="s">
        <v>12</v>
      </c>
      <c r="AO90">
        <v>14</v>
      </c>
      <c r="AP90">
        <v>2</v>
      </c>
      <c r="AQ90" t="s">
        <v>150</v>
      </c>
      <c r="AR90">
        <v>17</v>
      </c>
      <c r="AS90">
        <v>2</v>
      </c>
      <c r="AT90" t="s">
        <v>150</v>
      </c>
      <c r="AU90">
        <v>12</v>
      </c>
      <c r="AV90">
        <v>2</v>
      </c>
      <c r="AW90" t="s">
        <v>150</v>
      </c>
      <c r="AX90">
        <v>7</v>
      </c>
      <c r="AY90">
        <v>2</v>
      </c>
      <c r="AZ90" t="s">
        <v>150</v>
      </c>
      <c r="BA90">
        <v>1</v>
      </c>
      <c r="BB90">
        <v>2</v>
      </c>
    </row>
    <row r="91" spans="1:54" x14ac:dyDescent="0.25">
      <c r="A91" t="s">
        <v>148</v>
      </c>
      <c r="B91">
        <v>7</v>
      </c>
      <c r="C91">
        <v>3</v>
      </c>
      <c r="D91" t="s">
        <v>148</v>
      </c>
      <c r="E91">
        <v>14</v>
      </c>
      <c r="F91">
        <v>3</v>
      </c>
      <c r="G91" t="s">
        <v>148</v>
      </c>
      <c r="H91">
        <v>-26</v>
      </c>
      <c r="I91">
        <v>3</v>
      </c>
      <c r="J91" t="s">
        <v>235</v>
      </c>
      <c r="K91">
        <v>4</v>
      </c>
      <c r="L91">
        <v>3</v>
      </c>
      <c r="M91">
        <v>0</v>
      </c>
      <c r="N91">
        <v>0</v>
      </c>
      <c r="O91">
        <v>3</v>
      </c>
      <c r="P91" t="s">
        <v>235</v>
      </c>
      <c r="Q91">
        <v>-22</v>
      </c>
      <c r="R91">
        <v>3</v>
      </c>
      <c r="S91" t="s">
        <v>235</v>
      </c>
      <c r="T91">
        <v>18</v>
      </c>
      <c r="U91">
        <v>3</v>
      </c>
      <c r="V91" t="s">
        <v>235</v>
      </c>
      <c r="W91">
        <v>0</v>
      </c>
      <c r="X91">
        <v>3</v>
      </c>
      <c r="Y91" t="s">
        <v>235</v>
      </c>
      <c r="Z91">
        <v>-14</v>
      </c>
      <c r="AA91">
        <v>3</v>
      </c>
      <c r="AB91" t="s">
        <v>235</v>
      </c>
      <c r="AC91">
        <v>6</v>
      </c>
      <c r="AD91">
        <v>3</v>
      </c>
      <c r="AE91" t="s">
        <v>148</v>
      </c>
      <c r="AF91">
        <v>4</v>
      </c>
      <c r="AG91">
        <v>3</v>
      </c>
      <c r="AH91" t="s">
        <v>148</v>
      </c>
      <c r="AI91">
        <v>8</v>
      </c>
      <c r="AJ91">
        <v>3</v>
      </c>
      <c r="AK91" t="s">
        <v>148</v>
      </c>
      <c r="AL91">
        <v>12</v>
      </c>
      <c r="AM91">
        <v>3</v>
      </c>
      <c r="AN91" t="s">
        <v>148</v>
      </c>
      <c r="AO91">
        <v>14</v>
      </c>
      <c r="AP91">
        <v>3</v>
      </c>
      <c r="AQ91" t="s">
        <v>145</v>
      </c>
      <c r="AR91">
        <v>17</v>
      </c>
      <c r="AS91">
        <v>3</v>
      </c>
      <c r="AT91" t="s">
        <v>145</v>
      </c>
      <c r="AU91">
        <v>12</v>
      </c>
      <c r="AV91">
        <v>3</v>
      </c>
      <c r="AW91" t="s">
        <v>145</v>
      </c>
      <c r="AX91">
        <v>7</v>
      </c>
      <c r="AY91">
        <v>3</v>
      </c>
      <c r="AZ91" t="s">
        <v>145</v>
      </c>
      <c r="BA91">
        <v>1</v>
      </c>
      <c r="BB91">
        <v>3</v>
      </c>
    </row>
    <row r="92" spans="1:54" x14ac:dyDescent="0.25">
      <c r="A92" t="s">
        <v>79</v>
      </c>
      <c r="B92">
        <v>7</v>
      </c>
      <c r="C92">
        <v>4</v>
      </c>
      <c r="D92" t="s">
        <v>79</v>
      </c>
      <c r="E92">
        <v>14</v>
      </c>
      <c r="F92">
        <v>4</v>
      </c>
      <c r="G92" t="s">
        <v>79</v>
      </c>
      <c r="H92">
        <v>-26</v>
      </c>
      <c r="I92">
        <v>4</v>
      </c>
      <c r="J92" t="s">
        <v>79</v>
      </c>
      <c r="K92">
        <v>4</v>
      </c>
      <c r="L92">
        <v>4</v>
      </c>
      <c r="M92">
        <v>0</v>
      </c>
      <c r="N92">
        <v>0</v>
      </c>
      <c r="O92">
        <v>4</v>
      </c>
      <c r="P92" t="s">
        <v>79</v>
      </c>
      <c r="Q92">
        <v>-22</v>
      </c>
      <c r="R92">
        <v>4</v>
      </c>
      <c r="S92" t="s">
        <v>79</v>
      </c>
      <c r="T92">
        <v>18</v>
      </c>
      <c r="U92">
        <v>4</v>
      </c>
      <c r="V92" t="s">
        <v>79</v>
      </c>
      <c r="W92">
        <v>0</v>
      </c>
      <c r="X92">
        <v>4</v>
      </c>
      <c r="Y92" t="s">
        <v>79</v>
      </c>
      <c r="Z92">
        <v>-14</v>
      </c>
      <c r="AA92">
        <v>4</v>
      </c>
      <c r="AB92" t="s">
        <v>79</v>
      </c>
      <c r="AC92">
        <v>6</v>
      </c>
      <c r="AD92">
        <v>4</v>
      </c>
      <c r="AE92" t="s">
        <v>137</v>
      </c>
      <c r="AF92">
        <v>4</v>
      </c>
      <c r="AG92">
        <v>4</v>
      </c>
      <c r="AH92" t="s">
        <v>137</v>
      </c>
      <c r="AI92">
        <v>8</v>
      </c>
      <c r="AJ92">
        <v>4</v>
      </c>
      <c r="AK92" t="s">
        <v>137</v>
      </c>
      <c r="AL92">
        <v>12</v>
      </c>
      <c r="AM92">
        <v>4</v>
      </c>
      <c r="AN92" t="s">
        <v>137</v>
      </c>
      <c r="AO92">
        <v>14</v>
      </c>
      <c r="AP92">
        <v>4</v>
      </c>
      <c r="AQ92" t="s">
        <v>63</v>
      </c>
      <c r="AR92">
        <v>17</v>
      </c>
      <c r="AS92">
        <v>4</v>
      </c>
      <c r="AT92" t="s">
        <v>63</v>
      </c>
      <c r="AU92">
        <v>12</v>
      </c>
      <c r="AV92">
        <v>4</v>
      </c>
      <c r="AW92" t="s">
        <v>63</v>
      </c>
      <c r="AX92">
        <v>7</v>
      </c>
      <c r="AY92">
        <v>4</v>
      </c>
      <c r="AZ92" t="s">
        <v>63</v>
      </c>
      <c r="BA92">
        <v>1</v>
      </c>
      <c r="BB92">
        <v>4</v>
      </c>
    </row>
    <row r="93" spans="1:54" x14ac:dyDescent="0.25">
      <c r="A93" t="s">
        <v>153</v>
      </c>
      <c r="B93">
        <v>0</v>
      </c>
      <c r="C93">
        <v>1</v>
      </c>
      <c r="D93" t="s">
        <v>153</v>
      </c>
      <c r="E93">
        <v>13</v>
      </c>
      <c r="F93">
        <v>1</v>
      </c>
      <c r="G93" t="s">
        <v>153</v>
      </c>
      <c r="H93">
        <v>-4</v>
      </c>
      <c r="I93">
        <v>1</v>
      </c>
      <c r="J93" t="s">
        <v>153</v>
      </c>
      <c r="K93">
        <v>-4</v>
      </c>
      <c r="L93">
        <v>1</v>
      </c>
      <c r="M93" t="s">
        <v>292</v>
      </c>
      <c r="N93">
        <v>0</v>
      </c>
      <c r="O93">
        <v>1</v>
      </c>
      <c r="P93" t="s">
        <v>66</v>
      </c>
      <c r="Q93">
        <v>8</v>
      </c>
      <c r="R93">
        <v>1</v>
      </c>
      <c r="S93" t="s">
        <v>106</v>
      </c>
      <c r="T93">
        <v>-3</v>
      </c>
      <c r="U93">
        <v>1</v>
      </c>
      <c r="V93" t="s">
        <v>252</v>
      </c>
      <c r="W93">
        <v>-14</v>
      </c>
      <c r="X93">
        <v>1</v>
      </c>
      <c r="Y93" t="s">
        <v>142</v>
      </c>
      <c r="Z93">
        <v>10</v>
      </c>
      <c r="AA93">
        <v>1</v>
      </c>
      <c r="AB93" t="s">
        <v>106</v>
      </c>
      <c r="AC93">
        <v>-20</v>
      </c>
      <c r="AD93">
        <v>1</v>
      </c>
      <c r="AE93" t="s">
        <v>115</v>
      </c>
      <c r="AF93">
        <v>-1</v>
      </c>
      <c r="AG93">
        <v>1</v>
      </c>
      <c r="AH93" t="s">
        <v>246</v>
      </c>
      <c r="AI93">
        <v>-1</v>
      </c>
      <c r="AJ93">
        <v>1</v>
      </c>
      <c r="AK93" t="s">
        <v>246</v>
      </c>
      <c r="AL93">
        <v>-8</v>
      </c>
      <c r="AM93">
        <v>1</v>
      </c>
      <c r="AN93" t="s">
        <v>66</v>
      </c>
      <c r="AO93">
        <v>13</v>
      </c>
      <c r="AP93">
        <v>1</v>
      </c>
      <c r="AQ93" t="s">
        <v>66</v>
      </c>
      <c r="AR93">
        <v>3</v>
      </c>
      <c r="AS93">
        <v>1</v>
      </c>
      <c r="AT93" t="s">
        <v>66</v>
      </c>
      <c r="AU93">
        <v>7</v>
      </c>
      <c r="AV93">
        <v>1</v>
      </c>
      <c r="AW93" t="s">
        <v>66</v>
      </c>
      <c r="AX93">
        <v>5</v>
      </c>
      <c r="AY93">
        <v>1</v>
      </c>
      <c r="AZ93" t="s">
        <v>66</v>
      </c>
      <c r="BA93">
        <v>9</v>
      </c>
      <c r="BB93">
        <v>1</v>
      </c>
    </row>
    <row r="94" spans="1:54" x14ac:dyDescent="0.25">
      <c r="A94" t="s">
        <v>115</v>
      </c>
      <c r="B94">
        <v>0</v>
      </c>
      <c r="C94">
        <v>2</v>
      </c>
      <c r="D94" t="s">
        <v>234</v>
      </c>
      <c r="E94">
        <v>13</v>
      </c>
      <c r="F94">
        <v>2</v>
      </c>
      <c r="G94" t="s">
        <v>66</v>
      </c>
      <c r="H94">
        <v>-4</v>
      </c>
      <c r="I94">
        <v>2</v>
      </c>
      <c r="J94" t="s">
        <v>57</v>
      </c>
      <c r="K94">
        <v>-4</v>
      </c>
      <c r="L94">
        <v>2</v>
      </c>
      <c r="M94">
        <v>0</v>
      </c>
      <c r="N94">
        <v>0</v>
      </c>
      <c r="O94">
        <v>2</v>
      </c>
      <c r="P94" t="s">
        <v>57</v>
      </c>
      <c r="Q94">
        <v>8</v>
      </c>
      <c r="R94">
        <v>2</v>
      </c>
      <c r="S94" t="s">
        <v>142</v>
      </c>
      <c r="T94">
        <v>-3</v>
      </c>
      <c r="U94">
        <v>2</v>
      </c>
      <c r="V94" t="s">
        <v>115</v>
      </c>
      <c r="W94">
        <v>-14</v>
      </c>
      <c r="X94">
        <v>2</v>
      </c>
      <c r="Y94" t="s">
        <v>253</v>
      </c>
      <c r="Z94">
        <v>10</v>
      </c>
      <c r="AA94">
        <v>2</v>
      </c>
      <c r="AB94" t="s">
        <v>15</v>
      </c>
      <c r="AC94">
        <v>-20</v>
      </c>
      <c r="AD94">
        <v>2</v>
      </c>
      <c r="AE94" t="s">
        <v>253</v>
      </c>
      <c r="AF94">
        <v>-1</v>
      </c>
      <c r="AG94">
        <v>2</v>
      </c>
      <c r="AH94" t="s">
        <v>57</v>
      </c>
      <c r="AI94">
        <v>-1</v>
      </c>
      <c r="AJ94">
        <v>2</v>
      </c>
      <c r="AK94" t="s">
        <v>57</v>
      </c>
      <c r="AL94">
        <v>-8</v>
      </c>
      <c r="AM94">
        <v>2</v>
      </c>
      <c r="AN94" t="s">
        <v>234</v>
      </c>
      <c r="AO94">
        <v>13</v>
      </c>
      <c r="AP94">
        <v>2</v>
      </c>
      <c r="AQ94" t="s">
        <v>234</v>
      </c>
      <c r="AR94">
        <v>3</v>
      </c>
      <c r="AS94">
        <v>2</v>
      </c>
      <c r="AT94" t="s">
        <v>234</v>
      </c>
      <c r="AU94">
        <v>7</v>
      </c>
      <c r="AV94">
        <v>2</v>
      </c>
      <c r="AW94" t="s">
        <v>94</v>
      </c>
      <c r="AX94">
        <v>5</v>
      </c>
      <c r="AY94">
        <v>2</v>
      </c>
      <c r="AZ94" t="s">
        <v>234</v>
      </c>
      <c r="BA94">
        <v>9</v>
      </c>
      <c r="BB94">
        <v>2</v>
      </c>
    </row>
    <row r="95" spans="1:54" x14ac:dyDescent="0.25">
      <c r="A95" t="s">
        <v>94</v>
      </c>
      <c r="B95">
        <v>0</v>
      </c>
      <c r="C95">
        <v>3</v>
      </c>
      <c r="D95" t="s">
        <v>94</v>
      </c>
      <c r="E95">
        <v>13</v>
      </c>
      <c r="F95">
        <v>3</v>
      </c>
      <c r="G95" t="s">
        <v>57</v>
      </c>
      <c r="H95">
        <v>-4</v>
      </c>
      <c r="I95">
        <v>3</v>
      </c>
      <c r="J95" t="s">
        <v>244</v>
      </c>
      <c r="K95">
        <v>-4</v>
      </c>
      <c r="L95">
        <v>3</v>
      </c>
      <c r="M95">
        <v>0</v>
      </c>
      <c r="N95">
        <v>0</v>
      </c>
      <c r="O95">
        <v>3</v>
      </c>
      <c r="P95" t="s">
        <v>244</v>
      </c>
      <c r="Q95">
        <v>8</v>
      </c>
      <c r="R95">
        <v>3</v>
      </c>
      <c r="S95" t="s">
        <v>253</v>
      </c>
      <c r="T95">
        <v>-3</v>
      </c>
      <c r="U95">
        <v>3</v>
      </c>
      <c r="V95" t="s">
        <v>142</v>
      </c>
      <c r="W95">
        <v>-14</v>
      </c>
      <c r="X95">
        <v>3</v>
      </c>
      <c r="Y95" t="s">
        <v>244</v>
      </c>
      <c r="Z95">
        <v>10</v>
      </c>
      <c r="AA95">
        <v>3</v>
      </c>
      <c r="AB95" t="s">
        <v>25</v>
      </c>
      <c r="AC95">
        <v>-20</v>
      </c>
      <c r="AD95">
        <v>3</v>
      </c>
      <c r="AE95" t="s">
        <v>142</v>
      </c>
      <c r="AF95">
        <v>-1</v>
      </c>
      <c r="AG95">
        <v>3</v>
      </c>
      <c r="AH95" t="s">
        <v>94</v>
      </c>
      <c r="AI95">
        <v>-1</v>
      </c>
      <c r="AJ95">
        <v>3</v>
      </c>
      <c r="AK95" t="s">
        <v>94</v>
      </c>
      <c r="AL95">
        <v>-8</v>
      </c>
      <c r="AM95">
        <v>3</v>
      </c>
      <c r="AN95" t="s">
        <v>94</v>
      </c>
      <c r="AO95">
        <v>13</v>
      </c>
      <c r="AP95">
        <v>3</v>
      </c>
      <c r="AQ95" t="s">
        <v>91</v>
      </c>
      <c r="AR95">
        <v>3</v>
      </c>
      <c r="AS95">
        <v>3</v>
      </c>
      <c r="AT95" t="s">
        <v>91</v>
      </c>
      <c r="AU95">
        <v>7</v>
      </c>
      <c r="AV95">
        <v>3</v>
      </c>
      <c r="AW95" t="s">
        <v>91</v>
      </c>
      <c r="AX95">
        <v>5</v>
      </c>
      <c r="AY95">
        <v>3</v>
      </c>
      <c r="AZ95" t="s">
        <v>91</v>
      </c>
      <c r="BA95">
        <v>9</v>
      </c>
      <c r="BB95">
        <v>3</v>
      </c>
    </row>
    <row r="96" spans="1:54" x14ac:dyDescent="0.25">
      <c r="A96" t="s">
        <v>91</v>
      </c>
      <c r="B96">
        <v>0</v>
      </c>
      <c r="C96">
        <v>4</v>
      </c>
      <c r="D96" t="s">
        <v>91</v>
      </c>
      <c r="E96">
        <v>13</v>
      </c>
      <c r="F96">
        <v>4</v>
      </c>
      <c r="G96" t="s">
        <v>91</v>
      </c>
      <c r="H96">
        <v>-4</v>
      </c>
      <c r="I96">
        <v>4</v>
      </c>
      <c r="J96" t="s">
        <v>91</v>
      </c>
      <c r="K96">
        <v>-4</v>
      </c>
      <c r="L96">
        <v>4</v>
      </c>
      <c r="M96">
        <v>0</v>
      </c>
      <c r="N96">
        <v>0</v>
      </c>
      <c r="O96">
        <v>4</v>
      </c>
      <c r="P96" t="s">
        <v>91</v>
      </c>
      <c r="Q96">
        <v>8</v>
      </c>
      <c r="R96">
        <v>4</v>
      </c>
      <c r="S96" t="s">
        <v>54</v>
      </c>
      <c r="T96">
        <v>-3</v>
      </c>
      <c r="U96">
        <v>4</v>
      </c>
      <c r="V96" t="s">
        <v>284</v>
      </c>
      <c r="W96">
        <v>-14</v>
      </c>
      <c r="X96">
        <v>4</v>
      </c>
      <c r="Y96" t="s">
        <v>284</v>
      </c>
      <c r="Z96">
        <v>10</v>
      </c>
      <c r="AA96">
        <v>4</v>
      </c>
      <c r="AB96" t="s">
        <v>243</v>
      </c>
      <c r="AC96">
        <v>-20</v>
      </c>
      <c r="AD96">
        <v>4</v>
      </c>
      <c r="AE96" t="s">
        <v>284</v>
      </c>
      <c r="AF96">
        <v>-1</v>
      </c>
      <c r="AG96">
        <v>4</v>
      </c>
      <c r="AH96" t="s">
        <v>91</v>
      </c>
      <c r="AI96">
        <v>-1</v>
      </c>
      <c r="AJ96">
        <v>4</v>
      </c>
      <c r="AK96" t="s">
        <v>91</v>
      </c>
      <c r="AL96">
        <v>-8</v>
      </c>
      <c r="AM96">
        <v>4</v>
      </c>
      <c r="AN96" t="s">
        <v>284</v>
      </c>
      <c r="AO96">
        <v>13</v>
      </c>
      <c r="AP96">
        <v>4</v>
      </c>
      <c r="AQ96" t="s">
        <v>284</v>
      </c>
      <c r="AR96">
        <v>3</v>
      </c>
      <c r="AS96">
        <v>4</v>
      </c>
      <c r="AT96" t="s">
        <v>284</v>
      </c>
      <c r="AU96">
        <v>7</v>
      </c>
      <c r="AV96">
        <v>4</v>
      </c>
      <c r="AW96" t="s">
        <v>284</v>
      </c>
      <c r="AX96">
        <v>5</v>
      </c>
      <c r="AY96">
        <v>4</v>
      </c>
      <c r="AZ96" t="s">
        <v>284</v>
      </c>
      <c r="BA96">
        <v>9</v>
      </c>
      <c r="BB96">
        <v>4</v>
      </c>
    </row>
    <row r="97" spans="1:54" x14ac:dyDescent="0.25">
      <c r="A97" t="s">
        <v>252</v>
      </c>
      <c r="B97">
        <v>-1</v>
      </c>
      <c r="C97">
        <v>1</v>
      </c>
      <c r="D97" t="s">
        <v>252</v>
      </c>
      <c r="E97">
        <v>11</v>
      </c>
      <c r="F97">
        <v>1</v>
      </c>
      <c r="G97" t="s">
        <v>252</v>
      </c>
      <c r="H97">
        <v>1</v>
      </c>
      <c r="I97">
        <v>1</v>
      </c>
      <c r="J97" t="s">
        <v>246</v>
      </c>
      <c r="K97">
        <v>8</v>
      </c>
      <c r="L97">
        <v>1</v>
      </c>
      <c r="M97">
        <v>0</v>
      </c>
      <c r="N97">
        <v>0</v>
      </c>
      <c r="O97">
        <v>1</v>
      </c>
      <c r="P97" t="s">
        <v>246</v>
      </c>
      <c r="Q97">
        <v>3</v>
      </c>
      <c r="R97">
        <v>1</v>
      </c>
      <c r="S97" t="s">
        <v>246</v>
      </c>
      <c r="T97">
        <v>2</v>
      </c>
      <c r="U97">
        <v>1</v>
      </c>
      <c r="V97" t="s">
        <v>153</v>
      </c>
      <c r="W97">
        <v>5</v>
      </c>
      <c r="X97">
        <v>1</v>
      </c>
      <c r="Y97" t="s">
        <v>115</v>
      </c>
      <c r="Z97">
        <v>5</v>
      </c>
      <c r="AA97">
        <v>1</v>
      </c>
      <c r="AB97" t="s">
        <v>252</v>
      </c>
      <c r="AC97">
        <v>8</v>
      </c>
      <c r="AD97">
        <v>1</v>
      </c>
      <c r="AE97" t="s">
        <v>153</v>
      </c>
      <c r="AF97">
        <v>16</v>
      </c>
      <c r="AG97">
        <v>1</v>
      </c>
      <c r="AH97" t="s">
        <v>153</v>
      </c>
      <c r="AI97">
        <v>12</v>
      </c>
      <c r="AJ97">
        <v>1</v>
      </c>
      <c r="AK97" t="s">
        <v>153</v>
      </c>
      <c r="AL97">
        <v>8</v>
      </c>
      <c r="AM97">
        <v>1</v>
      </c>
      <c r="AN97" t="s">
        <v>153</v>
      </c>
      <c r="AO97">
        <v>-2</v>
      </c>
      <c r="AP97">
        <v>1</v>
      </c>
      <c r="AQ97" t="s">
        <v>252</v>
      </c>
      <c r="AR97">
        <v>1</v>
      </c>
      <c r="AS97">
        <v>1</v>
      </c>
      <c r="AT97" t="s">
        <v>252</v>
      </c>
      <c r="AU97">
        <v>5</v>
      </c>
      <c r="AV97">
        <v>1</v>
      </c>
      <c r="AW97" t="s">
        <v>153</v>
      </c>
      <c r="AX97">
        <v>-8</v>
      </c>
      <c r="AY97">
        <v>1</v>
      </c>
      <c r="AZ97" t="s">
        <v>142</v>
      </c>
      <c r="BA97">
        <v>10</v>
      </c>
      <c r="BB97">
        <v>1</v>
      </c>
    </row>
    <row r="98" spans="1:54" x14ac:dyDescent="0.25">
      <c r="A98" t="s">
        <v>25</v>
      </c>
      <c r="B98">
        <v>-1</v>
      </c>
      <c r="C98">
        <v>2</v>
      </c>
      <c r="D98" t="s">
        <v>25</v>
      </c>
      <c r="E98">
        <v>11</v>
      </c>
      <c r="F98">
        <v>2</v>
      </c>
      <c r="G98" t="s">
        <v>25</v>
      </c>
      <c r="H98">
        <v>1</v>
      </c>
      <c r="I98">
        <v>2</v>
      </c>
      <c r="J98" t="s">
        <v>25</v>
      </c>
      <c r="K98">
        <v>8</v>
      </c>
      <c r="L98">
        <v>2</v>
      </c>
      <c r="M98">
        <v>0</v>
      </c>
      <c r="N98">
        <v>0</v>
      </c>
      <c r="O98">
        <v>2</v>
      </c>
      <c r="P98" t="s">
        <v>25</v>
      </c>
      <c r="Q98">
        <v>3</v>
      </c>
      <c r="R98">
        <v>2</v>
      </c>
      <c r="S98" t="s">
        <v>94</v>
      </c>
      <c r="T98">
        <v>2</v>
      </c>
      <c r="U98">
        <v>2</v>
      </c>
      <c r="V98" t="s">
        <v>94</v>
      </c>
      <c r="W98">
        <v>5</v>
      </c>
      <c r="X98">
        <v>2</v>
      </c>
      <c r="Y98" t="s">
        <v>94</v>
      </c>
      <c r="Z98">
        <v>5</v>
      </c>
      <c r="AA98">
        <v>2</v>
      </c>
      <c r="AB98" t="s">
        <v>142</v>
      </c>
      <c r="AC98">
        <v>8</v>
      </c>
      <c r="AD98">
        <v>2</v>
      </c>
      <c r="AE98" t="s">
        <v>15</v>
      </c>
      <c r="AF98">
        <v>16</v>
      </c>
      <c r="AG98">
        <v>2</v>
      </c>
      <c r="AH98" t="s">
        <v>15</v>
      </c>
      <c r="AI98">
        <v>12</v>
      </c>
      <c r="AJ98">
        <v>2</v>
      </c>
      <c r="AK98" t="s">
        <v>15</v>
      </c>
      <c r="AL98">
        <v>8</v>
      </c>
      <c r="AM98">
        <v>2</v>
      </c>
      <c r="AN98" t="s">
        <v>15</v>
      </c>
      <c r="AO98">
        <v>-2</v>
      </c>
      <c r="AP98">
        <v>2</v>
      </c>
      <c r="AQ98" t="s">
        <v>142</v>
      </c>
      <c r="AR98">
        <v>1</v>
      </c>
      <c r="AS98">
        <v>2</v>
      </c>
      <c r="AT98" t="s">
        <v>142</v>
      </c>
      <c r="AU98">
        <v>5</v>
      </c>
      <c r="AV98">
        <v>2</v>
      </c>
      <c r="AW98" t="s">
        <v>142</v>
      </c>
      <c r="AX98">
        <v>-8</v>
      </c>
      <c r="AY98">
        <v>2</v>
      </c>
      <c r="AZ98" t="s">
        <v>94</v>
      </c>
      <c r="BA98">
        <v>10</v>
      </c>
      <c r="BB98">
        <v>2</v>
      </c>
    </row>
    <row r="99" spans="1:54" x14ac:dyDescent="0.25">
      <c r="A99" t="s">
        <v>253</v>
      </c>
      <c r="B99">
        <v>-1</v>
      </c>
      <c r="C99">
        <v>3</v>
      </c>
      <c r="D99" t="s">
        <v>253</v>
      </c>
      <c r="E99">
        <v>11</v>
      </c>
      <c r="F99">
        <v>3</v>
      </c>
      <c r="G99" t="s">
        <v>253</v>
      </c>
      <c r="H99">
        <v>1</v>
      </c>
      <c r="I99">
        <v>3</v>
      </c>
      <c r="J99" t="s">
        <v>253</v>
      </c>
      <c r="K99">
        <v>8</v>
      </c>
      <c r="L99">
        <v>3</v>
      </c>
      <c r="M99">
        <v>0</v>
      </c>
      <c r="N99">
        <v>0</v>
      </c>
      <c r="O99">
        <v>3</v>
      </c>
      <c r="P99" t="s">
        <v>54</v>
      </c>
      <c r="Q99">
        <v>3</v>
      </c>
      <c r="R99">
        <v>3</v>
      </c>
      <c r="S99" t="s">
        <v>236</v>
      </c>
      <c r="T99">
        <v>2</v>
      </c>
      <c r="U99">
        <v>3</v>
      </c>
      <c r="V99" t="s">
        <v>236</v>
      </c>
      <c r="W99">
        <v>5</v>
      </c>
      <c r="X99">
        <v>3</v>
      </c>
      <c r="Y99" t="s">
        <v>236</v>
      </c>
      <c r="Z99">
        <v>5</v>
      </c>
      <c r="AA99">
        <v>3</v>
      </c>
      <c r="AB99" t="s">
        <v>115</v>
      </c>
      <c r="AC99">
        <v>8</v>
      </c>
      <c r="AD99">
        <v>3</v>
      </c>
      <c r="AE99" t="s">
        <v>25</v>
      </c>
      <c r="AF99">
        <v>16</v>
      </c>
      <c r="AG99">
        <v>3</v>
      </c>
      <c r="AH99" t="s">
        <v>25</v>
      </c>
      <c r="AI99">
        <v>12</v>
      </c>
      <c r="AJ99">
        <v>3</v>
      </c>
      <c r="AK99" t="s">
        <v>25</v>
      </c>
      <c r="AL99">
        <v>8</v>
      </c>
      <c r="AM99">
        <v>3</v>
      </c>
      <c r="AN99" t="s">
        <v>25</v>
      </c>
      <c r="AO99">
        <v>-2</v>
      </c>
      <c r="AP99">
        <v>3</v>
      </c>
      <c r="AQ99" t="s">
        <v>253</v>
      </c>
      <c r="AR99">
        <v>1</v>
      </c>
      <c r="AS99">
        <v>3</v>
      </c>
      <c r="AT99" t="s">
        <v>253</v>
      </c>
      <c r="AU99">
        <v>5</v>
      </c>
      <c r="AV99">
        <v>3</v>
      </c>
      <c r="AW99" t="s">
        <v>253</v>
      </c>
      <c r="AX99">
        <v>-8</v>
      </c>
      <c r="AY99">
        <v>3</v>
      </c>
      <c r="AZ99" t="s">
        <v>253</v>
      </c>
      <c r="BA99">
        <v>10</v>
      </c>
      <c r="BB99">
        <v>3</v>
      </c>
    </row>
    <row r="100" spans="1:54" x14ac:dyDescent="0.25">
      <c r="A100" t="s">
        <v>100</v>
      </c>
      <c r="B100">
        <v>-1</v>
      </c>
      <c r="C100">
        <v>4</v>
      </c>
      <c r="D100" t="s">
        <v>100</v>
      </c>
      <c r="E100">
        <v>11</v>
      </c>
      <c r="F100">
        <v>4</v>
      </c>
      <c r="G100" t="s">
        <v>54</v>
      </c>
      <c r="H100">
        <v>1</v>
      </c>
      <c r="I100">
        <v>4</v>
      </c>
      <c r="J100" t="s">
        <v>100</v>
      </c>
      <c r="K100">
        <v>8</v>
      </c>
      <c r="L100">
        <v>4</v>
      </c>
      <c r="M100">
        <v>0</v>
      </c>
      <c r="N100">
        <v>0</v>
      </c>
      <c r="O100">
        <v>4</v>
      </c>
      <c r="P100" t="s">
        <v>100</v>
      </c>
      <c r="Q100">
        <v>3</v>
      </c>
      <c r="R100">
        <v>4</v>
      </c>
      <c r="S100" t="s">
        <v>100</v>
      </c>
      <c r="T100">
        <v>2</v>
      </c>
      <c r="U100">
        <v>4</v>
      </c>
      <c r="V100" t="s">
        <v>100</v>
      </c>
      <c r="W100">
        <v>5</v>
      </c>
      <c r="X100">
        <v>4</v>
      </c>
      <c r="Y100" t="s">
        <v>100</v>
      </c>
      <c r="Z100">
        <v>5</v>
      </c>
      <c r="AA100">
        <v>4</v>
      </c>
      <c r="AB100" t="s">
        <v>284</v>
      </c>
      <c r="AC100">
        <v>8</v>
      </c>
      <c r="AD100">
        <v>4</v>
      </c>
      <c r="AE100" t="s">
        <v>243</v>
      </c>
      <c r="AF100">
        <v>16</v>
      </c>
      <c r="AG100">
        <v>4</v>
      </c>
      <c r="AH100" t="s">
        <v>243</v>
      </c>
      <c r="AI100">
        <v>12</v>
      </c>
      <c r="AJ100">
        <v>4</v>
      </c>
      <c r="AK100" t="s">
        <v>243</v>
      </c>
      <c r="AL100">
        <v>8</v>
      </c>
      <c r="AM100">
        <v>4</v>
      </c>
      <c r="AN100" t="s">
        <v>243</v>
      </c>
      <c r="AO100">
        <v>-2</v>
      </c>
      <c r="AP100">
        <v>4</v>
      </c>
      <c r="AQ100" t="s">
        <v>100</v>
      </c>
      <c r="AR100">
        <v>1</v>
      </c>
      <c r="AS100">
        <v>4</v>
      </c>
      <c r="AT100" t="s">
        <v>100</v>
      </c>
      <c r="AU100">
        <v>5</v>
      </c>
      <c r="AV100">
        <v>4</v>
      </c>
      <c r="AW100" t="s">
        <v>100</v>
      </c>
      <c r="AX100">
        <v>-8</v>
      </c>
      <c r="AY100">
        <v>4</v>
      </c>
      <c r="AZ100" t="s">
        <v>100</v>
      </c>
      <c r="BA100">
        <v>10</v>
      </c>
      <c r="BB100">
        <v>4</v>
      </c>
    </row>
    <row r="101" spans="1:54" x14ac:dyDescent="0.25">
      <c r="A101" t="s">
        <v>245</v>
      </c>
      <c r="B101">
        <v>-3</v>
      </c>
      <c r="C101">
        <v>1</v>
      </c>
      <c r="D101" t="s">
        <v>115</v>
      </c>
      <c r="E101">
        <v>11</v>
      </c>
      <c r="F101">
        <v>1</v>
      </c>
      <c r="G101" t="s">
        <v>115</v>
      </c>
      <c r="H101">
        <v>1</v>
      </c>
      <c r="I101">
        <v>1</v>
      </c>
      <c r="J101" t="s">
        <v>252</v>
      </c>
      <c r="K101">
        <v>13</v>
      </c>
      <c r="L101">
        <v>1</v>
      </c>
      <c r="M101">
        <v>0</v>
      </c>
      <c r="N101">
        <v>0</v>
      </c>
      <c r="O101">
        <v>1</v>
      </c>
      <c r="P101" t="s">
        <v>153</v>
      </c>
      <c r="Q101">
        <v>2</v>
      </c>
      <c r="R101">
        <v>1</v>
      </c>
      <c r="S101" t="s">
        <v>66</v>
      </c>
      <c r="T101">
        <v>2</v>
      </c>
      <c r="U101">
        <v>1</v>
      </c>
      <c r="V101" t="s">
        <v>66</v>
      </c>
      <c r="W101">
        <v>5</v>
      </c>
      <c r="X101">
        <v>1</v>
      </c>
      <c r="Y101" t="s">
        <v>66</v>
      </c>
      <c r="Z101">
        <v>7</v>
      </c>
      <c r="AA101">
        <v>1</v>
      </c>
      <c r="AB101" t="s">
        <v>66</v>
      </c>
      <c r="AC101">
        <v>-7</v>
      </c>
      <c r="AD101">
        <v>1</v>
      </c>
      <c r="AE101" t="s">
        <v>66</v>
      </c>
      <c r="AF101">
        <v>-23</v>
      </c>
      <c r="AG101">
        <v>1</v>
      </c>
      <c r="AH101" t="s">
        <v>115</v>
      </c>
      <c r="AI101">
        <v>14</v>
      </c>
      <c r="AJ101">
        <v>1</v>
      </c>
      <c r="AK101" t="s">
        <v>115</v>
      </c>
      <c r="AL101">
        <v>16</v>
      </c>
      <c r="AM101">
        <v>1</v>
      </c>
      <c r="AN101" t="s">
        <v>115</v>
      </c>
      <c r="AO101">
        <v>-9</v>
      </c>
      <c r="AP101">
        <v>1</v>
      </c>
      <c r="AQ101" t="s">
        <v>54</v>
      </c>
      <c r="AR101">
        <v>4</v>
      </c>
      <c r="AS101">
        <v>1</v>
      </c>
      <c r="AT101" t="s">
        <v>54</v>
      </c>
      <c r="AU101">
        <v>11</v>
      </c>
      <c r="AV101">
        <v>1</v>
      </c>
      <c r="AW101" t="s">
        <v>54</v>
      </c>
      <c r="AX101">
        <v>2</v>
      </c>
      <c r="AY101">
        <v>1</v>
      </c>
      <c r="AZ101" t="s">
        <v>23</v>
      </c>
      <c r="BA101">
        <v>-2</v>
      </c>
      <c r="BB101">
        <v>1</v>
      </c>
    </row>
    <row r="102" spans="1:54" x14ac:dyDescent="0.25">
      <c r="A102" t="s">
        <v>251</v>
      </c>
      <c r="B102">
        <v>-3</v>
      </c>
      <c r="C102">
        <v>2</v>
      </c>
      <c r="D102" t="s">
        <v>251</v>
      </c>
      <c r="E102">
        <v>11</v>
      </c>
      <c r="F102">
        <v>2</v>
      </c>
      <c r="G102" t="s">
        <v>251</v>
      </c>
      <c r="H102">
        <v>1</v>
      </c>
      <c r="I102">
        <v>2</v>
      </c>
      <c r="J102" t="s">
        <v>115</v>
      </c>
      <c r="K102">
        <v>13</v>
      </c>
      <c r="L102">
        <v>2</v>
      </c>
      <c r="M102">
        <v>0</v>
      </c>
      <c r="N102">
        <v>0</v>
      </c>
      <c r="O102">
        <v>2</v>
      </c>
      <c r="P102" t="s">
        <v>252</v>
      </c>
      <c r="Q102">
        <v>2</v>
      </c>
      <c r="R102">
        <v>2</v>
      </c>
      <c r="S102" t="s">
        <v>57</v>
      </c>
      <c r="T102">
        <v>2</v>
      </c>
      <c r="U102">
        <v>2</v>
      </c>
      <c r="V102" t="s">
        <v>57</v>
      </c>
      <c r="W102">
        <v>5</v>
      </c>
      <c r="X102">
        <v>2</v>
      </c>
      <c r="Y102" t="s">
        <v>57</v>
      </c>
      <c r="Z102">
        <v>7</v>
      </c>
      <c r="AA102">
        <v>2</v>
      </c>
      <c r="AB102" t="s">
        <v>31</v>
      </c>
      <c r="AC102">
        <v>-7</v>
      </c>
      <c r="AD102">
        <v>2</v>
      </c>
      <c r="AE102" t="s">
        <v>94</v>
      </c>
      <c r="AF102">
        <v>-23</v>
      </c>
      <c r="AG102">
        <v>2</v>
      </c>
      <c r="AH102" t="s">
        <v>54</v>
      </c>
      <c r="AI102">
        <v>14</v>
      </c>
      <c r="AJ102">
        <v>2</v>
      </c>
      <c r="AK102" t="s">
        <v>54</v>
      </c>
      <c r="AL102">
        <v>16</v>
      </c>
      <c r="AM102">
        <v>2</v>
      </c>
      <c r="AN102" t="s">
        <v>54</v>
      </c>
      <c r="AO102">
        <v>-9</v>
      </c>
      <c r="AP102">
        <v>2</v>
      </c>
      <c r="AQ102" t="s">
        <v>15</v>
      </c>
      <c r="AR102">
        <v>4</v>
      </c>
      <c r="AS102">
        <v>2</v>
      </c>
      <c r="AT102" t="s">
        <v>15</v>
      </c>
      <c r="AU102">
        <v>11</v>
      </c>
      <c r="AV102">
        <v>2</v>
      </c>
      <c r="AW102" t="s">
        <v>15</v>
      </c>
      <c r="AX102">
        <v>2</v>
      </c>
      <c r="AY102">
        <v>2</v>
      </c>
      <c r="AZ102" t="s">
        <v>15</v>
      </c>
      <c r="BA102">
        <v>-2</v>
      </c>
      <c r="BB102">
        <v>2</v>
      </c>
    </row>
    <row r="103" spans="1:54" x14ac:dyDescent="0.25">
      <c r="A103" t="s">
        <v>243</v>
      </c>
      <c r="B103">
        <v>-3</v>
      </c>
      <c r="C103">
        <v>3</v>
      </c>
      <c r="D103" t="s">
        <v>243</v>
      </c>
      <c r="E103">
        <v>11</v>
      </c>
      <c r="F103">
        <v>3</v>
      </c>
      <c r="G103" t="s">
        <v>243</v>
      </c>
      <c r="H103">
        <v>1</v>
      </c>
      <c r="I103">
        <v>3</v>
      </c>
      <c r="J103" t="s">
        <v>243</v>
      </c>
      <c r="K103">
        <v>13</v>
      </c>
      <c r="L103">
        <v>3</v>
      </c>
      <c r="M103">
        <v>0</v>
      </c>
      <c r="N103">
        <v>0</v>
      </c>
      <c r="O103">
        <v>3</v>
      </c>
      <c r="P103" t="s">
        <v>243</v>
      </c>
      <c r="Q103">
        <v>2</v>
      </c>
      <c r="R103">
        <v>3</v>
      </c>
      <c r="S103" t="s">
        <v>15</v>
      </c>
      <c r="T103">
        <v>2</v>
      </c>
      <c r="U103">
        <v>3</v>
      </c>
      <c r="V103" t="s">
        <v>54</v>
      </c>
      <c r="W103">
        <v>5</v>
      </c>
      <c r="X103">
        <v>3</v>
      </c>
      <c r="Y103" t="s">
        <v>54</v>
      </c>
      <c r="Z103">
        <v>7</v>
      </c>
      <c r="AA103">
        <v>3</v>
      </c>
      <c r="AB103" t="s">
        <v>94</v>
      </c>
      <c r="AC103">
        <v>-7</v>
      </c>
      <c r="AD103">
        <v>3</v>
      </c>
      <c r="AE103" t="s">
        <v>54</v>
      </c>
      <c r="AF103">
        <v>-23</v>
      </c>
      <c r="AG103">
        <v>3</v>
      </c>
      <c r="AH103" t="s">
        <v>253</v>
      </c>
      <c r="AI103">
        <v>14</v>
      </c>
      <c r="AJ103">
        <v>3</v>
      </c>
      <c r="AK103" t="s">
        <v>253</v>
      </c>
      <c r="AL103">
        <v>16</v>
      </c>
      <c r="AM103">
        <v>3</v>
      </c>
      <c r="AN103" t="s">
        <v>253</v>
      </c>
      <c r="AO103">
        <v>-9</v>
      </c>
      <c r="AP103">
        <v>3</v>
      </c>
      <c r="AQ103" t="s">
        <v>25</v>
      </c>
      <c r="AR103">
        <v>4</v>
      </c>
      <c r="AS103">
        <v>3</v>
      </c>
      <c r="AT103" t="s">
        <v>25</v>
      </c>
      <c r="AU103">
        <v>11</v>
      </c>
      <c r="AV103">
        <v>3</v>
      </c>
      <c r="AW103" t="s">
        <v>25</v>
      </c>
      <c r="AX103">
        <v>2</v>
      </c>
      <c r="AY103">
        <v>3</v>
      </c>
      <c r="AZ103" t="s">
        <v>25</v>
      </c>
      <c r="BA103">
        <v>-2</v>
      </c>
      <c r="BB103">
        <v>3</v>
      </c>
    </row>
    <row r="104" spans="1:54" x14ac:dyDescent="0.25">
      <c r="A104" t="s">
        <v>284</v>
      </c>
      <c r="B104">
        <v>-3</v>
      </c>
      <c r="C104">
        <v>4</v>
      </c>
      <c r="D104" t="s">
        <v>284</v>
      </c>
      <c r="E104">
        <v>11</v>
      </c>
      <c r="F104">
        <v>4</v>
      </c>
      <c r="G104" t="s">
        <v>284</v>
      </c>
      <c r="H104">
        <v>1</v>
      </c>
      <c r="I104">
        <v>4</v>
      </c>
      <c r="J104" t="s">
        <v>284</v>
      </c>
      <c r="K104">
        <v>13</v>
      </c>
      <c r="L104">
        <v>4</v>
      </c>
      <c r="M104">
        <v>0</v>
      </c>
      <c r="N104">
        <v>0</v>
      </c>
      <c r="O104">
        <v>4</v>
      </c>
      <c r="P104" t="s">
        <v>284</v>
      </c>
      <c r="Q104">
        <v>2</v>
      </c>
      <c r="R104">
        <v>4</v>
      </c>
      <c r="S104" t="s">
        <v>284</v>
      </c>
      <c r="T104">
        <v>2</v>
      </c>
      <c r="U104">
        <v>4</v>
      </c>
      <c r="V104" t="s">
        <v>91</v>
      </c>
      <c r="W104">
        <v>5</v>
      </c>
      <c r="X104">
        <v>4</v>
      </c>
      <c r="Y104" t="s">
        <v>91</v>
      </c>
      <c r="Z104">
        <v>7</v>
      </c>
      <c r="AA104">
        <v>4</v>
      </c>
      <c r="AB104" t="s">
        <v>91</v>
      </c>
      <c r="AC104">
        <v>-7</v>
      </c>
      <c r="AD104">
        <v>4</v>
      </c>
      <c r="AE104" t="s">
        <v>91</v>
      </c>
      <c r="AF104">
        <v>-23</v>
      </c>
      <c r="AG104">
        <v>4</v>
      </c>
      <c r="AH104" t="s">
        <v>284</v>
      </c>
      <c r="AI104">
        <v>14</v>
      </c>
      <c r="AJ104">
        <v>4</v>
      </c>
      <c r="AK104" t="s">
        <v>284</v>
      </c>
      <c r="AL104">
        <v>16</v>
      </c>
      <c r="AM104">
        <v>4</v>
      </c>
      <c r="AN104" t="s">
        <v>244</v>
      </c>
      <c r="AO104">
        <v>-9</v>
      </c>
      <c r="AP104">
        <v>4</v>
      </c>
      <c r="AQ104" t="s">
        <v>243</v>
      </c>
      <c r="AR104">
        <v>4</v>
      </c>
      <c r="AS104">
        <v>4</v>
      </c>
      <c r="AT104" t="s">
        <v>243</v>
      </c>
      <c r="AU104">
        <v>11</v>
      </c>
      <c r="AV104">
        <v>4</v>
      </c>
      <c r="AW104" t="s">
        <v>243</v>
      </c>
      <c r="AX104">
        <v>2</v>
      </c>
      <c r="AY104">
        <v>4</v>
      </c>
      <c r="AZ104" t="s">
        <v>243</v>
      </c>
      <c r="BA104">
        <v>-2</v>
      </c>
      <c r="BB104">
        <v>4</v>
      </c>
    </row>
    <row r="105" spans="1:54" x14ac:dyDescent="0.25">
      <c r="A105" t="s">
        <v>142</v>
      </c>
      <c r="B105">
        <v>16</v>
      </c>
      <c r="C105">
        <v>1</v>
      </c>
      <c r="D105" t="s">
        <v>142</v>
      </c>
      <c r="E105">
        <v>20</v>
      </c>
      <c r="F105">
        <v>1</v>
      </c>
      <c r="G105" t="s">
        <v>142</v>
      </c>
      <c r="H105">
        <v>-9</v>
      </c>
      <c r="I105">
        <v>1</v>
      </c>
      <c r="J105" t="s">
        <v>142</v>
      </c>
      <c r="K105">
        <v>-19</v>
      </c>
      <c r="L105">
        <v>1</v>
      </c>
      <c r="M105">
        <v>0</v>
      </c>
      <c r="N105">
        <v>0</v>
      </c>
      <c r="O105">
        <v>1</v>
      </c>
      <c r="P105" t="s">
        <v>142</v>
      </c>
      <c r="Q105">
        <v>10</v>
      </c>
      <c r="R105">
        <v>1</v>
      </c>
      <c r="S105" t="s">
        <v>153</v>
      </c>
      <c r="T105">
        <v>1</v>
      </c>
      <c r="U105">
        <v>1</v>
      </c>
      <c r="V105" t="s">
        <v>106</v>
      </c>
      <c r="W105">
        <v>12</v>
      </c>
      <c r="X105">
        <v>1</v>
      </c>
      <c r="Y105" t="s">
        <v>153</v>
      </c>
      <c r="Z105">
        <v>15</v>
      </c>
      <c r="AA105">
        <v>1</v>
      </c>
      <c r="AB105" t="s">
        <v>246</v>
      </c>
      <c r="AC105">
        <v>20</v>
      </c>
      <c r="AD105">
        <v>1</v>
      </c>
      <c r="AE105" t="s">
        <v>246</v>
      </c>
      <c r="AF105">
        <v>-2</v>
      </c>
      <c r="AG105">
        <v>1</v>
      </c>
      <c r="AH105" t="s">
        <v>234</v>
      </c>
      <c r="AI105">
        <v>-4</v>
      </c>
      <c r="AJ105">
        <v>1</v>
      </c>
      <c r="AK105" t="s">
        <v>234</v>
      </c>
      <c r="AL105">
        <v>8</v>
      </c>
      <c r="AM105">
        <v>1</v>
      </c>
      <c r="AN105" t="s">
        <v>252</v>
      </c>
      <c r="AO105">
        <v>-8</v>
      </c>
      <c r="AP105">
        <v>1</v>
      </c>
      <c r="AQ105" t="s">
        <v>115</v>
      </c>
      <c r="AR105">
        <v>13</v>
      </c>
      <c r="AS105">
        <v>1</v>
      </c>
      <c r="AT105" t="s">
        <v>115</v>
      </c>
      <c r="AU105">
        <v>-1</v>
      </c>
      <c r="AV105">
        <v>1</v>
      </c>
      <c r="AW105" t="s">
        <v>115</v>
      </c>
      <c r="AX105">
        <v>3</v>
      </c>
      <c r="AY105">
        <v>1</v>
      </c>
      <c r="AZ105" t="s">
        <v>115</v>
      </c>
      <c r="BA105">
        <v>2</v>
      </c>
      <c r="BB105">
        <v>1</v>
      </c>
    </row>
    <row r="106" spans="1:54" x14ac:dyDescent="0.25">
      <c r="A106" t="s">
        <v>249</v>
      </c>
      <c r="B106">
        <v>16</v>
      </c>
      <c r="C106">
        <v>2</v>
      </c>
      <c r="D106" t="s">
        <v>249</v>
      </c>
      <c r="E106">
        <v>20</v>
      </c>
      <c r="F106">
        <v>2</v>
      </c>
      <c r="G106" t="s">
        <v>246</v>
      </c>
      <c r="H106">
        <v>-9</v>
      </c>
      <c r="I106">
        <v>2</v>
      </c>
      <c r="J106" t="s">
        <v>249</v>
      </c>
      <c r="K106">
        <v>-19</v>
      </c>
      <c r="L106">
        <v>2</v>
      </c>
      <c r="M106">
        <v>0</v>
      </c>
      <c r="N106">
        <v>0</v>
      </c>
      <c r="O106">
        <v>2</v>
      </c>
      <c r="P106" t="s">
        <v>251</v>
      </c>
      <c r="Q106">
        <v>10</v>
      </c>
      <c r="R106">
        <v>2</v>
      </c>
      <c r="S106" t="s">
        <v>252</v>
      </c>
      <c r="T106">
        <v>1</v>
      </c>
      <c r="U106">
        <v>2</v>
      </c>
      <c r="V106" t="s">
        <v>15</v>
      </c>
      <c r="W106">
        <v>12</v>
      </c>
      <c r="X106">
        <v>2</v>
      </c>
      <c r="Y106" t="s">
        <v>15</v>
      </c>
      <c r="Z106">
        <v>15</v>
      </c>
      <c r="AA106">
        <v>2</v>
      </c>
      <c r="AB106" t="s">
        <v>234</v>
      </c>
      <c r="AC106">
        <v>20</v>
      </c>
      <c r="AD106">
        <v>2</v>
      </c>
      <c r="AE106" t="s">
        <v>234</v>
      </c>
      <c r="AF106">
        <v>-2</v>
      </c>
      <c r="AG106">
        <v>2</v>
      </c>
      <c r="AH106" t="s">
        <v>142</v>
      </c>
      <c r="AI106">
        <v>-4</v>
      </c>
      <c r="AJ106">
        <v>2</v>
      </c>
      <c r="AK106" t="s">
        <v>142</v>
      </c>
      <c r="AL106">
        <v>8</v>
      </c>
      <c r="AM106">
        <v>2</v>
      </c>
      <c r="AN106" t="s">
        <v>142</v>
      </c>
      <c r="AO106">
        <v>-8</v>
      </c>
      <c r="AP106">
        <v>2</v>
      </c>
      <c r="AQ106" t="s">
        <v>94</v>
      </c>
      <c r="AR106">
        <v>13</v>
      </c>
      <c r="AS106">
        <v>2</v>
      </c>
      <c r="AT106" t="s">
        <v>94</v>
      </c>
      <c r="AU106">
        <v>-1</v>
      </c>
      <c r="AV106">
        <v>2</v>
      </c>
      <c r="AW106" t="s">
        <v>88</v>
      </c>
      <c r="AX106">
        <v>3</v>
      </c>
      <c r="AY106">
        <v>2</v>
      </c>
      <c r="AZ106" t="s">
        <v>88</v>
      </c>
      <c r="BA106">
        <v>2</v>
      </c>
      <c r="BB106">
        <v>2</v>
      </c>
    </row>
    <row r="107" spans="1:54" x14ac:dyDescent="0.25">
      <c r="A107" t="s">
        <v>54</v>
      </c>
      <c r="B107">
        <v>16</v>
      </c>
      <c r="C107">
        <v>3</v>
      </c>
      <c r="D107" t="s">
        <v>54</v>
      </c>
      <c r="E107">
        <v>20</v>
      </c>
      <c r="F107">
        <v>3</v>
      </c>
      <c r="G107" t="s">
        <v>249</v>
      </c>
      <c r="H107">
        <v>-9</v>
      </c>
      <c r="I107">
        <v>3</v>
      </c>
      <c r="J107" t="s">
        <v>54</v>
      </c>
      <c r="K107">
        <v>-19</v>
      </c>
      <c r="L107">
        <v>3</v>
      </c>
      <c r="M107">
        <v>0</v>
      </c>
      <c r="N107">
        <v>0</v>
      </c>
      <c r="O107">
        <v>3</v>
      </c>
      <c r="P107" t="s">
        <v>253</v>
      </c>
      <c r="Q107">
        <v>10</v>
      </c>
      <c r="R107">
        <v>3</v>
      </c>
      <c r="S107" t="s">
        <v>25</v>
      </c>
      <c r="T107">
        <v>1</v>
      </c>
      <c r="U107">
        <v>3</v>
      </c>
      <c r="V107" t="s">
        <v>25</v>
      </c>
      <c r="W107">
        <v>12</v>
      </c>
      <c r="X107">
        <v>3</v>
      </c>
      <c r="Y107" t="s">
        <v>25</v>
      </c>
      <c r="Z107">
        <v>15</v>
      </c>
      <c r="AA107">
        <v>3</v>
      </c>
      <c r="AB107" t="s">
        <v>253</v>
      </c>
      <c r="AC107">
        <v>20</v>
      </c>
      <c r="AD107">
        <v>3</v>
      </c>
      <c r="AE107" t="s">
        <v>244</v>
      </c>
      <c r="AF107">
        <v>-2</v>
      </c>
      <c r="AG107">
        <v>3</v>
      </c>
      <c r="AH107" t="s">
        <v>236</v>
      </c>
      <c r="AI107">
        <v>-4</v>
      </c>
      <c r="AJ107">
        <v>3</v>
      </c>
      <c r="AK107" t="s">
        <v>236</v>
      </c>
      <c r="AL107">
        <v>8</v>
      </c>
      <c r="AM107">
        <v>3</v>
      </c>
      <c r="AN107" t="s">
        <v>236</v>
      </c>
      <c r="AO107">
        <v>-8</v>
      </c>
      <c r="AP107">
        <v>3</v>
      </c>
      <c r="AQ107" t="s">
        <v>244</v>
      </c>
      <c r="AR107">
        <v>13</v>
      </c>
      <c r="AS107">
        <v>3</v>
      </c>
      <c r="AT107" t="s">
        <v>88</v>
      </c>
      <c r="AU107">
        <v>-1</v>
      </c>
      <c r="AV107">
        <v>3</v>
      </c>
      <c r="AW107" t="s">
        <v>244</v>
      </c>
      <c r="AX107">
        <v>3</v>
      </c>
      <c r="AY107">
        <v>3</v>
      </c>
      <c r="AZ107" t="s">
        <v>244</v>
      </c>
      <c r="BA107">
        <v>2</v>
      </c>
      <c r="BB107">
        <v>3</v>
      </c>
    </row>
    <row r="108" spans="1:54" x14ac:dyDescent="0.25">
      <c r="A108" t="s">
        <v>12</v>
      </c>
      <c r="B108">
        <v>16</v>
      </c>
      <c r="C108">
        <v>4</v>
      </c>
      <c r="D108" t="s">
        <v>12</v>
      </c>
      <c r="E108">
        <v>20</v>
      </c>
      <c r="F108">
        <v>4</v>
      </c>
      <c r="G108" t="s">
        <v>12</v>
      </c>
      <c r="H108">
        <v>-9</v>
      </c>
      <c r="I108">
        <v>4</v>
      </c>
      <c r="J108" t="s">
        <v>12</v>
      </c>
      <c r="K108">
        <v>-19</v>
      </c>
      <c r="L108">
        <v>4</v>
      </c>
      <c r="M108">
        <v>0</v>
      </c>
      <c r="N108">
        <v>0</v>
      </c>
      <c r="O108">
        <v>4</v>
      </c>
      <c r="P108" t="s">
        <v>12</v>
      </c>
      <c r="Q108">
        <v>10</v>
      </c>
      <c r="R108">
        <v>4</v>
      </c>
      <c r="S108" t="s">
        <v>243</v>
      </c>
      <c r="T108">
        <v>1</v>
      </c>
      <c r="U108">
        <v>4</v>
      </c>
      <c r="V108" t="s">
        <v>243</v>
      </c>
      <c r="W108">
        <v>12</v>
      </c>
      <c r="X108">
        <v>4</v>
      </c>
      <c r="Y108" t="s">
        <v>243</v>
      </c>
      <c r="Z108">
        <v>15</v>
      </c>
      <c r="AA108">
        <v>4</v>
      </c>
      <c r="AB108" t="s">
        <v>100</v>
      </c>
      <c r="AC108">
        <v>20</v>
      </c>
      <c r="AD108">
        <v>4</v>
      </c>
      <c r="AE108" t="s">
        <v>100</v>
      </c>
      <c r="AF108">
        <v>-2</v>
      </c>
      <c r="AG108">
        <v>4</v>
      </c>
      <c r="AH108" t="s">
        <v>244</v>
      </c>
      <c r="AI108">
        <v>-4</v>
      </c>
      <c r="AJ108">
        <v>4</v>
      </c>
      <c r="AK108" t="s">
        <v>100</v>
      </c>
      <c r="AL108">
        <v>8</v>
      </c>
      <c r="AM108">
        <v>4</v>
      </c>
      <c r="AN108" t="s">
        <v>100</v>
      </c>
      <c r="AO108">
        <v>-8</v>
      </c>
      <c r="AP108">
        <v>4</v>
      </c>
      <c r="AQ108" t="s">
        <v>34</v>
      </c>
      <c r="AR108">
        <v>13</v>
      </c>
      <c r="AS108">
        <v>4</v>
      </c>
      <c r="AT108" t="s">
        <v>34</v>
      </c>
      <c r="AU108">
        <v>-1</v>
      </c>
      <c r="AV108">
        <v>4</v>
      </c>
      <c r="AW108" t="s">
        <v>34</v>
      </c>
      <c r="AX108">
        <v>3</v>
      </c>
      <c r="AY108">
        <v>4</v>
      </c>
      <c r="AZ108" t="s">
        <v>34</v>
      </c>
      <c r="BA108">
        <v>2</v>
      </c>
      <c r="BB108">
        <v>4</v>
      </c>
    </row>
    <row r="109" spans="1:54" x14ac:dyDescent="0.25">
      <c r="A109" t="s">
        <v>134</v>
      </c>
      <c r="B109">
        <v>-10</v>
      </c>
      <c r="C109">
        <v>1</v>
      </c>
      <c r="D109" t="s">
        <v>134</v>
      </c>
      <c r="E109">
        <v>-12</v>
      </c>
      <c r="F109">
        <v>1</v>
      </c>
      <c r="G109" t="s">
        <v>85</v>
      </c>
      <c r="H109">
        <v>2</v>
      </c>
      <c r="I109">
        <v>1</v>
      </c>
      <c r="J109" t="s">
        <v>85</v>
      </c>
      <c r="K109">
        <v>-6</v>
      </c>
      <c r="L109">
        <v>1</v>
      </c>
      <c r="M109" t="s">
        <v>292</v>
      </c>
      <c r="N109">
        <v>0</v>
      </c>
      <c r="O109">
        <v>1</v>
      </c>
      <c r="P109" t="s">
        <v>254</v>
      </c>
      <c r="Q109">
        <v>-7</v>
      </c>
      <c r="R109">
        <v>1</v>
      </c>
      <c r="S109" t="s">
        <v>85</v>
      </c>
      <c r="T109">
        <v>-9</v>
      </c>
      <c r="U109">
        <v>1</v>
      </c>
      <c r="V109" t="s">
        <v>28</v>
      </c>
      <c r="W109">
        <v>-3</v>
      </c>
      <c r="X109">
        <v>1</v>
      </c>
      <c r="Y109" t="s">
        <v>134</v>
      </c>
      <c r="Z109">
        <v>5</v>
      </c>
      <c r="AA109">
        <v>1</v>
      </c>
      <c r="AB109" t="s">
        <v>241</v>
      </c>
      <c r="AC109">
        <v>0</v>
      </c>
      <c r="AD109">
        <v>1</v>
      </c>
      <c r="AE109" t="s">
        <v>254</v>
      </c>
      <c r="AF109">
        <v>-3</v>
      </c>
      <c r="AG109">
        <v>1</v>
      </c>
      <c r="AH109" t="s">
        <v>250</v>
      </c>
      <c r="AI109">
        <v>5</v>
      </c>
      <c r="AJ109">
        <v>1</v>
      </c>
      <c r="AK109" t="s">
        <v>242</v>
      </c>
      <c r="AL109">
        <v>-10</v>
      </c>
      <c r="AM109">
        <v>1</v>
      </c>
      <c r="AN109" t="s">
        <v>242</v>
      </c>
      <c r="AO109">
        <v>5</v>
      </c>
      <c r="AP109">
        <v>1</v>
      </c>
      <c r="AQ109" t="s">
        <v>28</v>
      </c>
      <c r="AR109">
        <v>-28</v>
      </c>
      <c r="AS109">
        <v>1</v>
      </c>
      <c r="AT109" t="s">
        <v>134</v>
      </c>
      <c r="AU109">
        <v>-7</v>
      </c>
      <c r="AV109">
        <v>1</v>
      </c>
      <c r="AW109" t="s">
        <v>134</v>
      </c>
      <c r="AX109">
        <v>-21</v>
      </c>
      <c r="AY109">
        <v>1</v>
      </c>
      <c r="AZ109" t="s">
        <v>134</v>
      </c>
      <c r="BA109">
        <v>16</v>
      </c>
      <c r="BB109">
        <v>1</v>
      </c>
    </row>
    <row r="110" spans="1:54" x14ac:dyDescent="0.25">
      <c r="A110" t="s">
        <v>131</v>
      </c>
      <c r="B110">
        <v>-10</v>
      </c>
      <c r="C110">
        <v>2</v>
      </c>
      <c r="D110" t="s">
        <v>131</v>
      </c>
      <c r="E110">
        <v>-12</v>
      </c>
      <c r="F110">
        <v>2</v>
      </c>
      <c r="G110" t="s">
        <v>241</v>
      </c>
      <c r="H110">
        <v>2</v>
      </c>
      <c r="I110">
        <v>2</v>
      </c>
      <c r="J110" t="s">
        <v>241</v>
      </c>
      <c r="K110">
        <v>-6</v>
      </c>
      <c r="L110">
        <v>2</v>
      </c>
      <c r="M110">
        <v>0</v>
      </c>
      <c r="N110">
        <v>0</v>
      </c>
      <c r="O110">
        <v>2</v>
      </c>
      <c r="P110" t="s">
        <v>97</v>
      </c>
      <c r="Q110">
        <v>-7</v>
      </c>
      <c r="R110">
        <v>2</v>
      </c>
      <c r="S110" t="s">
        <v>31</v>
      </c>
      <c r="T110">
        <v>-9</v>
      </c>
      <c r="U110">
        <v>2</v>
      </c>
      <c r="V110" t="s">
        <v>31</v>
      </c>
      <c r="W110">
        <v>-3</v>
      </c>
      <c r="X110">
        <v>2</v>
      </c>
      <c r="Y110" t="s">
        <v>60</v>
      </c>
      <c r="Z110">
        <v>5</v>
      </c>
      <c r="AA110">
        <v>2</v>
      </c>
      <c r="AB110" t="s">
        <v>45</v>
      </c>
      <c r="AC110">
        <v>0</v>
      </c>
      <c r="AD110">
        <v>2</v>
      </c>
      <c r="AE110" t="s">
        <v>97</v>
      </c>
      <c r="AF110">
        <v>-3</v>
      </c>
      <c r="AG110">
        <v>2</v>
      </c>
      <c r="AH110" t="s">
        <v>97</v>
      </c>
      <c r="AI110">
        <v>5</v>
      </c>
      <c r="AJ110">
        <v>2</v>
      </c>
      <c r="AK110" t="s">
        <v>97</v>
      </c>
      <c r="AL110">
        <v>-10</v>
      </c>
      <c r="AM110">
        <v>2</v>
      </c>
      <c r="AN110" t="s">
        <v>28</v>
      </c>
      <c r="AO110">
        <v>5</v>
      </c>
      <c r="AP110">
        <v>2</v>
      </c>
      <c r="AQ110" t="s">
        <v>45</v>
      </c>
      <c r="AR110">
        <v>-28</v>
      </c>
      <c r="AS110">
        <v>2</v>
      </c>
      <c r="AT110" t="s">
        <v>85</v>
      </c>
      <c r="AU110">
        <v>-7</v>
      </c>
      <c r="AV110">
        <v>2</v>
      </c>
      <c r="AW110" t="s">
        <v>254</v>
      </c>
      <c r="AX110">
        <v>-21</v>
      </c>
      <c r="AY110">
        <v>2</v>
      </c>
      <c r="AZ110" t="s">
        <v>254</v>
      </c>
      <c r="BA110">
        <v>16</v>
      </c>
      <c r="BB110">
        <v>2</v>
      </c>
    </row>
    <row r="111" spans="1:54" x14ac:dyDescent="0.25">
      <c r="A111" t="s">
        <v>8</v>
      </c>
      <c r="B111">
        <v>-10</v>
      </c>
      <c r="C111">
        <v>3</v>
      </c>
      <c r="D111" t="s">
        <v>8</v>
      </c>
      <c r="E111">
        <v>-12</v>
      </c>
      <c r="F111">
        <v>3</v>
      </c>
      <c r="G111" t="s">
        <v>97</v>
      </c>
      <c r="H111">
        <v>2</v>
      </c>
      <c r="I111">
        <v>3</v>
      </c>
      <c r="J111" t="s">
        <v>106</v>
      </c>
      <c r="K111">
        <v>-6</v>
      </c>
      <c r="L111">
        <v>3</v>
      </c>
      <c r="M111">
        <v>0</v>
      </c>
      <c r="N111">
        <v>0</v>
      </c>
      <c r="O111">
        <v>3</v>
      </c>
      <c r="P111" t="s">
        <v>106</v>
      </c>
      <c r="Q111">
        <v>-7</v>
      </c>
      <c r="R111">
        <v>3</v>
      </c>
      <c r="S111" t="s">
        <v>249</v>
      </c>
      <c r="T111">
        <v>-9</v>
      </c>
      <c r="U111">
        <v>3</v>
      </c>
      <c r="V111" t="s">
        <v>249</v>
      </c>
      <c r="W111">
        <v>-3</v>
      </c>
      <c r="X111">
        <v>3</v>
      </c>
      <c r="Y111" t="s">
        <v>106</v>
      </c>
      <c r="Z111">
        <v>5</v>
      </c>
      <c r="AA111">
        <v>3</v>
      </c>
      <c r="AB111" t="s">
        <v>242</v>
      </c>
      <c r="AC111">
        <v>0</v>
      </c>
      <c r="AD111">
        <v>3</v>
      </c>
      <c r="AE111" t="s">
        <v>293</v>
      </c>
      <c r="AF111">
        <v>-3</v>
      </c>
      <c r="AG111">
        <v>3</v>
      </c>
      <c r="AH111" t="s">
        <v>106</v>
      </c>
      <c r="AI111">
        <v>5</v>
      </c>
      <c r="AJ111">
        <v>3</v>
      </c>
      <c r="AK111" t="s">
        <v>106</v>
      </c>
      <c r="AL111">
        <v>-10</v>
      </c>
      <c r="AM111">
        <v>3</v>
      </c>
      <c r="AN111" t="s">
        <v>239</v>
      </c>
      <c r="AO111">
        <v>5</v>
      </c>
      <c r="AP111">
        <v>3</v>
      </c>
      <c r="AQ111" t="s">
        <v>250</v>
      </c>
      <c r="AR111">
        <v>-28</v>
      </c>
      <c r="AS111">
        <v>3</v>
      </c>
      <c r="AT111" t="s">
        <v>97</v>
      </c>
      <c r="AU111">
        <v>-7</v>
      </c>
      <c r="AV111">
        <v>3</v>
      </c>
      <c r="AW111" t="s">
        <v>97</v>
      </c>
      <c r="AX111">
        <v>-21</v>
      </c>
      <c r="AY111">
        <v>3</v>
      </c>
      <c r="AZ111" t="s">
        <v>60</v>
      </c>
      <c r="BA111">
        <v>16</v>
      </c>
      <c r="BB111">
        <v>3</v>
      </c>
    </row>
    <row r="112" spans="1:54" x14ac:dyDescent="0.25">
      <c r="A112" t="s">
        <v>57</v>
      </c>
      <c r="B112">
        <v>-10</v>
      </c>
      <c r="C112">
        <v>4</v>
      </c>
      <c r="D112" t="s">
        <v>57</v>
      </c>
      <c r="E112">
        <v>-12</v>
      </c>
      <c r="F112">
        <v>4</v>
      </c>
      <c r="G112" t="s">
        <v>247</v>
      </c>
      <c r="H112">
        <v>2</v>
      </c>
      <c r="I112">
        <v>4</v>
      </c>
      <c r="J112" t="s">
        <v>247</v>
      </c>
      <c r="K112">
        <v>-6</v>
      </c>
      <c r="L112">
        <v>4</v>
      </c>
      <c r="M112">
        <v>0</v>
      </c>
      <c r="N112">
        <v>0</v>
      </c>
      <c r="O112">
        <v>4</v>
      </c>
      <c r="P112" t="s">
        <v>239</v>
      </c>
      <c r="Q112">
        <v>-7</v>
      </c>
      <c r="R112">
        <v>4</v>
      </c>
      <c r="S112" t="s">
        <v>247</v>
      </c>
      <c r="T112">
        <v>-9</v>
      </c>
      <c r="U112">
        <v>4</v>
      </c>
      <c r="V112" t="s">
        <v>247</v>
      </c>
      <c r="W112">
        <v>-3</v>
      </c>
      <c r="X112">
        <v>4</v>
      </c>
      <c r="Y112" t="s">
        <v>69</v>
      </c>
      <c r="Z112">
        <v>5</v>
      </c>
      <c r="AA112">
        <v>4</v>
      </c>
      <c r="AB112" t="s">
        <v>239</v>
      </c>
      <c r="AC112">
        <v>0</v>
      </c>
      <c r="AD112">
        <v>4</v>
      </c>
      <c r="AE112" t="s">
        <v>239</v>
      </c>
      <c r="AF112">
        <v>-3</v>
      </c>
      <c r="AG112">
        <v>4</v>
      </c>
      <c r="AH112" t="s">
        <v>239</v>
      </c>
      <c r="AI112">
        <v>5</v>
      </c>
      <c r="AJ112">
        <v>4</v>
      </c>
      <c r="AK112" t="s">
        <v>239</v>
      </c>
      <c r="AL112">
        <v>-10</v>
      </c>
      <c r="AM112">
        <v>4</v>
      </c>
      <c r="AN112" t="s">
        <v>106</v>
      </c>
      <c r="AO112">
        <v>5</v>
      </c>
      <c r="AP112">
        <v>4</v>
      </c>
      <c r="AQ112" t="s">
        <v>106</v>
      </c>
      <c r="AR112">
        <v>-28</v>
      </c>
      <c r="AS112">
        <v>4</v>
      </c>
      <c r="AT112" t="s">
        <v>246</v>
      </c>
      <c r="AU112">
        <v>-7</v>
      </c>
      <c r="AV112">
        <v>4</v>
      </c>
      <c r="AW112" t="s">
        <v>246</v>
      </c>
      <c r="AX112">
        <v>-21</v>
      </c>
      <c r="AY112">
        <v>4</v>
      </c>
      <c r="AZ112" t="s">
        <v>246</v>
      </c>
      <c r="BA112">
        <v>16</v>
      </c>
      <c r="BB112">
        <v>4</v>
      </c>
    </row>
    <row r="113" spans="1:54" x14ac:dyDescent="0.25">
      <c r="A113" t="s">
        <v>85</v>
      </c>
      <c r="B113">
        <v>7</v>
      </c>
      <c r="C113">
        <v>1</v>
      </c>
      <c r="D113" t="s">
        <v>85</v>
      </c>
      <c r="E113">
        <v>17</v>
      </c>
      <c r="F113">
        <v>1</v>
      </c>
      <c r="G113" t="s">
        <v>254</v>
      </c>
      <c r="H113">
        <v>-2</v>
      </c>
      <c r="I113">
        <v>1</v>
      </c>
      <c r="J113" t="s">
        <v>28</v>
      </c>
      <c r="K113">
        <v>-11</v>
      </c>
      <c r="L113">
        <v>1</v>
      </c>
      <c r="M113">
        <v>0</v>
      </c>
      <c r="N113">
        <v>0</v>
      </c>
      <c r="O113">
        <v>1</v>
      </c>
      <c r="P113" t="s">
        <v>85</v>
      </c>
      <c r="Q113">
        <v>-8</v>
      </c>
      <c r="R113">
        <v>1</v>
      </c>
      <c r="S113" t="s">
        <v>134</v>
      </c>
      <c r="T113">
        <v>-17</v>
      </c>
      <c r="U113">
        <v>1</v>
      </c>
      <c r="V113" t="s">
        <v>134</v>
      </c>
      <c r="W113">
        <v>-9</v>
      </c>
      <c r="X113">
        <v>1</v>
      </c>
      <c r="Y113" t="s">
        <v>28</v>
      </c>
      <c r="Z113">
        <v>-12</v>
      </c>
      <c r="AA113">
        <v>1</v>
      </c>
      <c r="AB113" t="s">
        <v>28</v>
      </c>
      <c r="AC113">
        <v>3</v>
      </c>
      <c r="AD113">
        <v>1</v>
      </c>
      <c r="AE113" t="s">
        <v>23</v>
      </c>
      <c r="AF113">
        <v>5</v>
      </c>
      <c r="AG113">
        <v>1</v>
      </c>
      <c r="AH113" t="s">
        <v>23</v>
      </c>
      <c r="AI113">
        <v>2</v>
      </c>
      <c r="AJ113">
        <v>1</v>
      </c>
      <c r="AK113" t="s">
        <v>23</v>
      </c>
      <c r="AL113">
        <v>-6</v>
      </c>
      <c r="AM113">
        <v>1</v>
      </c>
      <c r="AN113" t="s">
        <v>23</v>
      </c>
      <c r="AO113">
        <v>-8</v>
      </c>
      <c r="AP113">
        <v>1</v>
      </c>
      <c r="AQ113" t="s">
        <v>134</v>
      </c>
      <c r="AR113">
        <v>-17</v>
      </c>
      <c r="AS113">
        <v>1</v>
      </c>
      <c r="AT113" t="s">
        <v>23</v>
      </c>
      <c r="AU113">
        <v>6</v>
      </c>
      <c r="AV113">
        <v>1</v>
      </c>
      <c r="AW113" t="s">
        <v>23</v>
      </c>
      <c r="AX113">
        <v>4</v>
      </c>
      <c r="AY113">
        <v>1</v>
      </c>
      <c r="AZ113" t="s">
        <v>45</v>
      </c>
      <c r="BA113">
        <v>0</v>
      </c>
      <c r="BB113">
        <v>1</v>
      </c>
    </row>
    <row r="114" spans="1:54" x14ac:dyDescent="0.25">
      <c r="A114" t="s">
        <v>39</v>
      </c>
      <c r="B114">
        <v>7</v>
      </c>
      <c r="C114">
        <v>2</v>
      </c>
      <c r="D114" t="s">
        <v>97</v>
      </c>
      <c r="E114">
        <v>17</v>
      </c>
      <c r="F114">
        <v>2</v>
      </c>
      <c r="G114" t="s">
        <v>28</v>
      </c>
      <c r="H114">
        <v>-2</v>
      </c>
      <c r="I114">
        <v>2</v>
      </c>
      <c r="J114" t="s">
        <v>97</v>
      </c>
      <c r="K114">
        <v>-11</v>
      </c>
      <c r="L114">
        <v>2</v>
      </c>
      <c r="M114">
        <v>0</v>
      </c>
      <c r="N114">
        <v>0</v>
      </c>
      <c r="O114">
        <v>2</v>
      </c>
      <c r="P114" t="s">
        <v>241</v>
      </c>
      <c r="Q114">
        <v>-8</v>
      </c>
      <c r="R114">
        <v>2</v>
      </c>
      <c r="S114" t="s">
        <v>241</v>
      </c>
      <c r="T114">
        <v>-17</v>
      </c>
      <c r="U114">
        <v>2</v>
      </c>
      <c r="V114" t="s">
        <v>241</v>
      </c>
      <c r="W114">
        <v>-9</v>
      </c>
      <c r="X114">
        <v>2</v>
      </c>
      <c r="Y114" t="s">
        <v>31</v>
      </c>
      <c r="Z114">
        <v>-12</v>
      </c>
      <c r="AA114">
        <v>2</v>
      </c>
      <c r="AB114" t="s">
        <v>18</v>
      </c>
      <c r="AC114">
        <v>3</v>
      </c>
      <c r="AD114">
        <v>2</v>
      </c>
      <c r="AE114" t="s">
        <v>131</v>
      </c>
      <c r="AF114">
        <v>5</v>
      </c>
      <c r="AG114">
        <v>2</v>
      </c>
      <c r="AH114" t="s">
        <v>131</v>
      </c>
      <c r="AI114">
        <v>2</v>
      </c>
      <c r="AJ114">
        <v>2</v>
      </c>
      <c r="AK114" t="s">
        <v>131</v>
      </c>
      <c r="AL114">
        <v>-6</v>
      </c>
      <c r="AM114">
        <v>2</v>
      </c>
      <c r="AN114" t="s">
        <v>254</v>
      </c>
      <c r="AO114">
        <v>-8</v>
      </c>
      <c r="AP114">
        <v>2</v>
      </c>
      <c r="AQ114" t="s">
        <v>85</v>
      </c>
      <c r="AR114">
        <v>-17</v>
      </c>
      <c r="AS114">
        <v>2</v>
      </c>
      <c r="AT114" t="s">
        <v>250</v>
      </c>
      <c r="AU114">
        <v>6</v>
      </c>
      <c r="AV114">
        <v>2</v>
      </c>
      <c r="AW114" t="s">
        <v>250</v>
      </c>
      <c r="AX114">
        <v>4</v>
      </c>
      <c r="AY114">
        <v>2</v>
      </c>
      <c r="AZ114" t="s">
        <v>250</v>
      </c>
      <c r="BA114">
        <v>0</v>
      </c>
      <c r="BB114">
        <v>2</v>
      </c>
    </row>
    <row r="115" spans="1:54" x14ac:dyDescent="0.25">
      <c r="A115" t="s">
        <v>106</v>
      </c>
      <c r="B115">
        <v>7</v>
      </c>
      <c r="C115">
        <v>3</v>
      </c>
      <c r="D115" t="s">
        <v>106</v>
      </c>
      <c r="E115">
        <v>17</v>
      </c>
      <c r="F115">
        <v>3</v>
      </c>
      <c r="G115" t="s">
        <v>242</v>
      </c>
      <c r="H115">
        <v>-2</v>
      </c>
      <c r="I115">
        <v>3</v>
      </c>
      <c r="J115" t="s">
        <v>242</v>
      </c>
      <c r="K115">
        <v>-11</v>
      </c>
      <c r="L115">
        <v>3</v>
      </c>
      <c r="M115">
        <v>0</v>
      </c>
      <c r="N115">
        <v>0</v>
      </c>
      <c r="O115">
        <v>3</v>
      </c>
      <c r="P115" t="s">
        <v>249</v>
      </c>
      <c r="Q115">
        <v>-8</v>
      </c>
      <c r="R115">
        <v>3</v>
      </c>
      <c r="S115" t="s">
        <v>60</v>
      </c>
      <c r="T115">
        <v>-17</v>
      </c>
      <c r="U115">
        <v>3</v>
      </c>
      <c r="V115" t="s">
        <v>60</v>
      </c>
      <c r="W115">
        <v>-9</v>
      </c>
      <c r="X115">
        <v>3</v>
      </c>
      <c r="Y115" t="s">
        <v>249</v>
      </c>
      <c r="Z115">
        <v>-12</v>
      </c>
      <c r="AA115">
        <v>3</v>
      </c>
      <c r="AB115" t="s">
        <v>249</v>
      </c>
      <c r="AC115">
        <v>3</v>
      </c>
      <c r="AD115">
        <v>3</v>
      </c>
      <c r="AE115" t="s">
        <v>252</v>
      </c>
      <c r="AF115">
        <v>5</v>
      </c>
      <c r="AG115">
        <v>3</v>
      </c>
      <c r="AH115" t="s">
        <v>252</v>
      </c>
      <c r="AI115">
        <v>2</v>
      </c>
      <c r="AJ115">
        <v>3</v>
      </c>
      <c r="AK115" t="s">
        <v>252</v>
      </c>
      <c r="AL115">
        <v>-6</v>
      </c>
      <c r="AM115">
        <v>3</v>
      </c>
      <c r="AN115" t="s">
        <v>97</v>
      </c>
      <c r="AO115">
        <v>-8</v>
      </c>
      <c r="AP115">
        <v>3</v>
      </c>
      <c r="AQ115" t="s">
        <v>60</v>
      </c>
      <c r="AR115">
        <v>-17</v>
      </c>
      <c r="AS115">
        <v>3</v>
      </c>
      <c r="AT115" t="s">
        <v>239</v>
      </c>
      <c r="AU115">
        <v>6</v>
      </c>
      <c r="AV115">
        <v>3</v>
      </c>
      <c r="AW115" t="s">
        <v>239</v>
      </c>
      <c r="AX115">
        <v>4</v>
      </c>
      <c r="AY115">
        <v>3</v>
      </c>
      <c r="AZ115" t="s">
        <v>239</v>
      </c>
      <c r="BA115">
        <v>0</v>
      </c>
      <c r="BB115">
        <v>3</v>
      </c>
    </row>
    <row r="116" spans="1:54" x14ac:dyDescent="0.25">
      <c r="A116" t="s">
        <v>247</v>
      </c>
      <c r="B116">
        <v>7</v>
      </c>
      <c r="C116">
        <v>4</v>
      </c>
      <c r="D116" t="s">
        <v>247</v>
      </c>
      <c r="E116">
        <v>17</v>
      </c>
      <c r="F116">
        <v>4</v>
      </c>
      <c r="G116" t="s">
        <v>239</v>
      </c>
      <c r="H116">
        <v>-2</v>
      </c>
      <c r="I116">
        <v>4</v>
      </c>
      <c r="J116" t="s">
        <v>239</v>
      </c>
      <c r="K116">
        <v>-11</v>
      </c>
      <c r="L116">
        <v>4</v>
      </c>
      <c r="M116">
        <v>0</v>
      </c>
      <c r="N116">
        <v>0</v>
      </c>
      <c r="O116">
        <v>4</v>
      </c>
      <c r="P116" t="s">
        <v>247</v>
      </c>
      <c r="Q116">
        <v>-8</v>
      </c>
      <c r="R116">
        <v>4</v>
      </c>
      <c r="S116" t="s">
        <v>69</v>
      </c>
      <c r="T116">
        <v>-17</v>
      </c>
      <c r="U116">
        <v>4</v>
      </c>
      <c r="V116" t="s">
        <v>69</v>
      </c>
      <c r="W116">
        <v>-9</v>
      </c>
      <c r="X116">
        <v>4</v>
      </c>
      <c r="Y116" t="s">
        <v>247</v>
      </c>
      <c r="Z116">
        <v>-12</v>
      </c>
      <c r="AA116">
        <v>4</v>
      </c>
      <c r="AB116" t="s">
        <v>247</v>
      </c>
      <c r="AC116">
        <v>3</v>
      </c>
      <c r="AD116">
        <v>4</v>
      </c>
      <c r="AE116" t="s">
        <v>31</v>
      </c>
      <c r="AF116">
        <v>5</v>
      </c>
      <c r="AG116">
        <v>4</v>
      </c>
      <c r="AH116" t="s">
        <v>31</v>
      </c>
      <c r="AI116">
        <v>2</v>
      </c>
      <c r="AJ116">
        <v>4</v>
      </c>
      <c r="AK116" t="s">
        <v>31</v>
      </c>
      <c r="AL116">
        <v>-6</v>
      </c>
      <c r="AM116">
        <v>4</v>
      </c>
      <c r="AN116" t="s">
        <v>31</v>
      </c>
      <c r="AO116">
        <v>-8</v>
      </c>
      <c r="AP116">
        <v>4</v>
      </c>
      <c r="AQ116" t="s">
        <v>246</v>
      </c>
      <c r="AR116">
        <v>-17</v>
      </c>
      <c r="AS116">
        <v>4</v>
      </c>
      <c r="AT116" t="s">
        <v>106</v>
      </c>
      <c r="AU116">
        <v>6</v>
      </c>
      <c r="AV116">
        <v>4</v>
      </c>
      <c r="AW116" t="s">
        <v>106</v>
      </c>
      <c r="AX116">
        <v>4</v>
      </c>
      <c r="AY116">
        <v>4</v>
      </c>
      <c r="AZ116" t="s">
        <v>106</v>
      </c>
      <c r="BA116">
        <v>0</v>
      </c>
      <c r="BB116">
        <v>4</v>
      </c>
    </row>
    <row r="117" spans="1:54" x14ac:dyDescent="0.25">
      <c r="A117" t="s">
        <v>28</v>
      </c>
      <c r="B117">
        <v>6</v>
      </c>
      <c r="C117">
        <v>1</v>
      </c>
      <c r="D117" t="s">
        <v>28</v>
      </c>
      <c r="E117">
        <v>-8</v>
      </c>
      <c r="F117">
        <v>1</v>
      </c>
      <c r="G117" t="s">
        <v>23</v>
      </c>
      <c r="H117">
        <v>-21</v>
      </c>
      <c r="I117">
        <v>1</v>
      </c>
      <c r="J117" t="s">
        <v>23</v>
      </c>
      <c r="K117">
        <v>-5</v>
      </c>
      <c r="L117">
        <v>1</v>
      </c>
      <c r="M117">
        <v>0</v>
      </c>
      <c r="N117">
        <v>0</v>
      </c>
      <c r="O117">
        <v>1</v>
      </c>
      <c r="P117" t="s">
        <v>134</v>
      </c>
      <c r="Q117">
        <v>0</v>
      </c>
      <c r="R117">
        <v>1</v>
      </c>
      <c r="S117" t="s">
        <v>254</v>
      </c>
      <c r="T117">
        <v>-10</v>
      </c>
      <c r="U117">
        <v>1</v>
      </c>
      <c r="V117" t="s">
        <v>254</v>
      </c>
      <c r="W117">
        <v>-10</v>
      </c>
      <c r="X117">
        <v>1</v>
      </c>
      <c r="Y117" t="s">
        <v>23</v>
      </c>
      <c r="Z117">
        <v>-6</v>
      </c>
      <c r="AA117">
        <v>1</v>
      </c>
      <c r="AB117" t="s">
        <v>23</v>
      </c>
      <c r="AC117">
        <v>-13</v>
      </c>
      <c r="AD117">
        <v>1</v>
      </c>
      <c r="AE117" t="s">
        <v>60</v>
      </c>
      <c r="AF117">
        <v>-4</v>
      </c>
      <c r="AG117">
        <v>1</v>
      </c>
      <c r="AH117" t="s">
        <v>134</v>
      </c>
      <c r="AI117">
        <v>-2</v>
      </c>
      <c r="AJ117">
        <v>1</v>
      </c>
      <c r="AK117" t="s">
        <v>134</v>
      </c>
      <c r="AL117">
        <v>2</v>
      </c>
      <c r="AM117">
        <v>1</v>
      </c>
      <c r="AN117" t="s">
        <v>134</v>
      </c>
      <c r="AO117">
        <v>-13</v>
      </c>
      <c r="AP117">
        <v>1</v>
      </c>
      <c r="AQ117" t="s">
        <v>23</v>
      </c>
      <c r="AR117">
        <v>3</v>
      </c>
      <c r="AS117">
        <v>1</v>
      </c>
      <c r="AT117" t="s">
        <v>254</v>
      </c>
      <c r="AU117">
        <v>20</v>
      </c>
      <c r="AV117">
        <v>1</v>
      </c>
      <c r="AW117" t="s">
        <v>294</v>
      </c>
      <c r="AX117">
        <v>-24</v>
      </c>
      <c r="AY117">
        <v>1</v>
      </c>
      <c r="AZ117" t="s">
        <v>248</v>
      </c>
      <c r="BA117">
        <v>7</v>
      </c>
      <c r="BB117">
        <v>1</v>
      </c>
    </row>
    <row r="118" spans="1:54" x14ac:dyDescent="0.25">
      <c r="A118" t="s">
        <v>60</v>
      </c>
      <c r="B118">
        <v>6</v>
      </c>
      <c r="C118">
        <v>2</v>
      </c>
      <c r="D118" t="s">
        <v>60</v>
      </c>
      <c r="E118">
        <v>-8</v>
      </c>
      <c r="F118">
        <v>2</v>
      </c>
      <c r="G118" t="s">
        <v>45</v>
      </c>
      <c r="H118">
        <v>-21</v>
      </c>
      <c r="I118">
        <v>2</v>
      </c>
      <c r="J118" t="s">
        <v>60</v>
      </c>
      <c r="K118">
        <v>-5</v>
      </c>
      <c r="L118">
        <v>2</v>
      </c>
      <c r="M118">
        <v>0</v>
      </c>
      <c r="N118">
        <v>0</v>
      </c>
      <c r="O118">
        <v>2</v>
      </c>
      <c r="P118" t="s">
        <v>60</v>
      </c>
      <c r="Q118">
        <v>0</v>
      </c>
      <c r="R118">
        <v>2</v>
      </c>
      <c r="S118" t="s">
        <v>295</v>
      </c>
      <c r="T118">
        <v>-10</v>
      </c>
      <c r="U118">
        <v>2</v>
      </c>
      <c r="V118" t="s">
        <v>109</v>
      </c>
      <c r="W118">
        <v>-10</v>
      </c>
      <c r="X118">
        <v>2</v>
      </c>
      <c r="Y118" t="s">
        <v>242</v>
      </c>
      <c r="Z118">
        <v>-6</v>
      </c>
      <c r="AA118">
        <v>2</v>
      </c>
      <c r="AB118" t="s">
        <v>254</v>
      </c>
      <c r="AC118">
        <v>-13</v>
      </c>
      <c r="AD118">
        <v>2</v>
      </c>
      <c r="AE118" t="s">
        <v>18</v>
      </c>
      <c r="AF118">
        <v>-4</v>
      </c>
      <c r="AG118">
        <v>2</v>
      </c>
      <c r="AH118" t="s">
        <v>293</v>
      </c>
      <c r="AI118">
        <v>-2</v>
      </c>
      <c r="AJ118">
        <v>2</v>
      </c>
      <c r="AK118" t="s">
        <v>69</v>
      </c>
      <c r="AL118">
        <v>2</v>
      </c>
      <c r="AM118">
        <v>2</v>
      </c>
      <c r="AN118" t="s">
        <v>85</v>
      </c>
      <c r="AO118">
        <v>-13</v>
      </c>
      <c r="AP118">
        <v>2</v>
      </c>
      <c r="AQ118" t="s">
        <v>254</v>
      </c>
      <c r="AR118">
        <v>3</v>
      </c>
      <c r="AS118">
        <v>2</v>
      </c>
      <c r="AT118" t="s">
        <v>28</v>
      </c>
      <c r="AU118">
        <v>20</v>
      </c>
      <c r="AV118">
        <v>2</v>
      </c>
      <c r="AW118" t="s">
        <v>296</v>
      </c>
      <c r="AX118">
        <v>-24</v>
      </c>
      <c r="AY118">
        <v>2</v>
      </c>
      <c r="AZ118" t="s">
        <v>85</v>
      </c>
      <c r="BA118">
        <v>7</v>
      </c>
      <c r="BB118">
        <v>2</v>
      </c>
    </row>
    <row r="119" spans="1:54" x14ac:dyDescent="0.25">
      <c r="A119" t="s">
        <v>242</v>
      </c>
      <c r="B119">
        <v>6</v>
      </c>
      <c r="C119">
        <v>3</v>
      </c>
      <c r="D119" t="s">
        <v>242</v>
      </c>
      <c r="E119">
        <v>-8</v>
      </c>
      <c r="F119">
        <v>3</v>
      </c>
      <c r="G119" t="s">
        <v>60</v>
      </c>
      <c r="H119">
        <v>-21</v>
      </c>
      <c r="I119">
        <v>3</v>
      </c>
      <c r="J119" t="s">
        <v>31</v>
      </c>
      <c r="K119">
        <v>-5</v>
      </c>
      <c r="L119">
        <v>3</v>
      </c>
      <c r="M119">
        <v>0</v>
      </c>
      <c r="N119">
        <v>0</v>
      </c>
      <c r="O119">
        <v>3</v>
      </c>
      <c r="P119" t="s">
        <v>31</v>
      </c>
      <c r="Q119">
        <v>0</v>
      </c>
      <c r="R119">
        <v>3</v>
      </c>
      <c r="S119" t="s">
        <v>97</v>
      </c>
      <c r="T119">
        <v>-10</v>
      </c>
      <c r="U119">
        <v>3</v>
      </c>
      <c r="V119" t="s">
        <v>242</v>
      </c>
      <c r="W119">
        <v>-10</v>
      </c>
      <c r="X119">
        <v>3</v>
      </c>
      <c r="Y119" t="s">
        <v>252</v>
      </c>
      <c r="Z119">
        <v>-6</v>
      </c>
      <c r="AA119">
        <v>3</v>
      </c>
      <c r="AB119" t="s">
        <v>131</v>
      </c>
      <c r="AC119">
        <v>-13</v>
      </c>
      <c r="AD119">
        <v>3</v>
      </c>
      <c r="AE119" t="s">
        <v>249</v>
      </c>
      <c r="AF119">
        <v>-4</v>
      </c>
      <c r="AG119">
        <v>3</v>
      </c>
      <c r="AH119" t="s">
        <v>60</v>
      </c>
      <c r="AI119">
        <v>-2</v>
      </c>
      <c r="AJ119">
        <v>3</v>
      </c>
      <c r="AK119" t="s">
        <v>60</v>
      </c>
      <c r="AL119">
        <v>2</v>
      </c>
      <c r="AM119">
        <v>3</v>
      </c>
      <c r="AN119" t="s">
        <v>60</v>
      </c>
      <c r="AO119">
        <v>-13</v>
      </c>
      <c r="AP119">
        <v>3</v>
      </c>
      <c r="AQ119" t="s">
        <v>97</v>
      </c>
      <c r="AR119">
        <v>3</v>
      </c>
      <c r="AS119">
        <v>3</v>
      </c>
      <c r="AT119" t="s">
        <v>242</v>
      </c>
      <c r="AU119">
        <v>20</v>
      </c>
      <c r="AV119">
        <v>3</v>
      </c>
      <c r="AW119" t="s">
        <v>60</v>
      </c>
      <c r="AX119">
        <v>-24</v>
      </c>
      <c r="AY119">
        <v>3</v>
      </c>
      <c r="AZ119" t="s">
        <v>242</v>
      </c>
      <c r="BA119">
        <v>7</v>
      </c>
      <c r="BB119">
        <v>3</v>
      </c>
    </row>
    <row r="120" spans="1:54" x14ac:dyDescent="0.25">
      <c r="A120" t="s">
        <v>239</v>
      </c>
      <c r="B120">
        <v>6</v>
      </c>
      <c r="C120">
        <v>4</v>
      </c>
      <c r="D120" t="s">
        <v>239</v>
      </c>
      <c r="E120">
        <v>-8</v>
      </c>
      <c r="F120">
        <v>4</v>
      </c>
      <c r="G120" t="s">
        <v>106</v>
      </c>
      <c r="H120">
        <v>-21</v>
      </c>
      <c r="I120">
        <v>4</v>
      </c>
      <c r="J120" t="s">
        <v>251</v>
      </c>
      <c r="K120">
        <v>-5</v>
      </c>
      <c r="L120">
        <v>4</v>
      </c>
      <c r="M120">
        <v>0</v>
      </c>
      <c r="N120">
        <v>0</v>
      </c>
      <c r="O120">
        <v>4</v>
      </c>
      <c r="P120" t="s">
        <v>69</v>
      </c>
      <c r="Q120">
        <v>0</v>
      </c>
      <c r="R120">
        <v>4</v>
      </c>
      <c r="S120" t="s">
        <v>239</v>
      </c>
      <c r="T120">
        <v>-10</v>
      </c>
      <c r="U120">
        <v>4</v>
      </c>
      <c r="V120" t="s">
        <v>239</v>
      </c>
      <c r="W120">
        <v>-10</v>
      </c>
      <c r="X120">
        <v>4</v>
      </c>
      <c r="Y120" t="s">
        <v>246</v>
      </c>
      <c r="Z120">
        <v>-6</v>
      </c>
      <c r="AA120">
        <v>4</v>
      </c>
      <c r="AB120" t="s">
        <v>8</v>
      </c>
      <c r="AC120">
        <v>-13</v>
      </c>
      <c r="AD120">
        <v>4</v>
      </c>
      <c r="AE120" t="s">
        <v>247</v>
      </c>
      <c r="AF120">
        <v>-4</v>
      </c>
      <c r="AG120">
        <v>4</v>
      </c>
      <c r="AH120" t="s">
        <v>66</v>
      </c>
      <c r="AI120">
        <v>-2</v>
      </c>
      <c r="AJ120">
        <v>4</v>
      </c>
      <c r="AK120" t="s">
        <v>66</v>
      </c>
      <c r="AL120">
        <v>2</v>
      </c>
      <c r="AM120">
        <v>4</v>
      </c>
      <c r="AN120" t="s">
        <v>246</v>
      </c>
      <c r="AO120">
        <v>-13</v>
      </c>
      <c r="AP120">
        <v>4</v>
      </c>
      <c r="AQ120" t="s">
        <v>31</v>
      </c>
      <c r="AR120">
        <v>3</v>
      </c>
      <c r="AS120">
        <v>4</v>
      </c>
      <c r="AT120" t="s">
        <v>8</v>
      </c>
      <c r="AU120">
        <v>20</v>
      </c>
      <c r="AV120">
        <v>4</v>
      </c>
      <c r="AW120" t="s">
        <v>8</v>
      </c>
      <c r="AX120">
        <v>-24</v>
      </c>
      <c r="AY120">
        <v>4</v>
      </c>
      <c r="AZ120" t="s">
        <v>8</v>
      </c>
      <c r="BA120">
        <v>7</v>
      </c>
      <c r="BB120">
        <v>4</v>
      </c>
    </row>
    <row r="121" spans="1:54" x14ac:dyDescent="0.25">
      <c r="A121" t="s">
        <v>23</v>
      </c>
      <c r="B121">
        <v>-6</v>
      </c>
      <c r="C121">
        <v>1</v>
      </c>
      <c r="D121" t="s">
        <v>23</v>
      </c>
      <c r="E121">
        <v>3</v>
      </c>
      <c r="F121">
        <v>1</v>
      </c>
      <c r="G121" t="s">
        <v>139</v>
      </c>
      <c r="H121">
        <v>6</v>
      </c>
      <c r="I121">
        <v>1</v>
      </c>
      <c r="J121" t="s">
        <v>134</v>
      </c>
      <c r="K121">
        <v>-1</v>
      </c>
      <c r="L121">
        <v>1</v>
      </c>
      <c r="M121">
        <v>0</v>
      </c>
      <c r="N121">
        <v>0</v>
      </c>
      <c r="O121">
        <v>1</v>
      </c>
      <c r="P121" t="s">
        <v>23</v>
      </c>
      <c r="Q121">
        <v>-5</v>
      </c>
      <c r="R121">
        <v>1</v>
      </c>
      <c r="S121" t="s">
        <v>23</v>
      </c>
      <c r="T121">
        <v>-11</v>
      </c>
      <c r="U121">
        <v>1</v>
      </c>
      <c r="V121" t="s">
        <v>23</v>
      </c>
      <c r="W121">
        <v>-9</v>
      </c>
      <c r="X121">
        <v>1</v>
      </c>
      <c r="Y121" t="s">
        <v>97</v>
      </c>
      <c r="Z121">
        <v>-5</v>
      </c>
      <c r="AA121">
        <v>1</v>
      </c>
      <c r="AB121" t="s">
        <v>134</v>
      </c>
      <c r="AC121">
        <v>-1</v>
      </c>
      <c r="AD121">
        <v>1</v>
      </c>
      <c r="AE121" t="s">
        <v>297</v>
      </c>
      <c r="AF121">
        <v>-25</v>
      </c>
      <c r="AG121">
        <v>1</v>
      </c>
      <c r="AH121" t="s">
        <v>85</v>
      </c>
      <c r="AI121">
        <v>13</v>
      </c>
      <c r="AJ121">
        <v>1</v>
      </c>
      <c r="AK121" t="s">
        <v>281</v>
      </c>
      <c r="AL121">
        <v>-17</v>
      </c>
      <c r="AM121">
        <v>1</v>
      </c>
      <c r="AN121" t="s">
        <v>45</v>
      </c>
      <c r="AO121">
        <v>-2</v>
      </c>
      <c r="AP121">
        <v>1</v>
      </c>
      <c r="AQ121" t="s">
        <v>109</v>
      </c>
      <c r="AR121">
        <v>5</v>
      </c>
      <c r="AS121">
        <v>1</v>
      </c>
      <c r="AT121" t="s">
        <v>128</v>
      </c>
      <c r="AU121">
        <v>-2</v>
      </c>
      <c r="AV121">
        <v>1</v>
      </c>
      <c r="AW121" t="s">
        <v>128</v>
      </c>
      <c r="AX121">
        <v>0</v>
      </c>
      <c r="AY121">
        <v>1</v>
      </c>
      <c r="AZ121" t="s">
        <v>128</v>
      </c>
      <c r="BA121">
        <v>-1</v>
      </c>
      <c r="BB121">
        <v>1</v>
      </c>
    </row>
    <row r="122" spans="1:54" x14ac:dyDescent="0.25">
      <c r="A122" t="s">
        <v>45</v>
      </c>
      <c r="B122">
        <v>-6</v>
      </c>
      <c r="C122">
        <v>2</v>
      </c>
      <c r="D122" t="s">
        <v>45</v>
      </c>
      <c r="E122">
        <v>3</v>
      </c>
      <c r="F122">
        <v>2</v>
      </c>
      <c r="G122" t="s">
        <v>134</v>
      </c>
      <c r="H122">
        <v>6</v>
      </c>
      <c r="I122">
        <v>2</v>
      </c>
      <c r="J122" t="s">
        <v>45</v>
      </c>
      <c r="K122">
        <v>-1</v>
      </c>
      <c r="L122">
        <v>2</v>
      </c>
      <c r="M122">
        <v>0</v>
      </c>
      <c r="N122">
        <v>0</v>
      </c>
      <c r="O122">
        <v>2</v>
      </c>
      <c r="P122" t="s">
        <v>45</v>
      </c>
      <c r="Q122">
        <v>-5</v>
      </c>
      <c r="R122">
        <v>2</v>
      </c>
      <c r="S122" t="s">
        <v>281</v>
      </c>
      <c r="T122">
        <v>-11</v>
      </c>
      <c r="U122">
        <v>2</v>
      </c>
      <c r="V122" t="s">
        <v>281</v>
      </c>
      <c r="W122">
        <v>-9</v>
      </c>
      <c r="X122">
        <v>2</v>
      </c>
      <c r="Y122" t="s">
        <v>39</v>
      </c>
      <c r="Z122">
        <v>-5</v>
      </c>
      <c r="AA122">
        <v>2</v>
      </c>
      <c r="AB122" t="s">
        <v>298</v>
      </c>
      <c r="AC122">
        <v>-1</v>
      </c>
      <c r="AD122">
        <v>2</v>
      </c>
      <c r="AE122" t="s">
        <v>106</v>
      </c>
      <c r="AF122">
        <v>-25</v>
      </c>
      <c r="AG122">
        <v>2</v>
      </c>
      <c r="AH122" t="s">
        <v>18</v>
      </c>
      <c r="AI122">
        <v>13</v>
      </c>
      <c r="AJ122">
        <v>2</v>
      </c>
      <c r="AK122" t="s">
        <v>8</v>
      </c>
      <c r="AL122">
        <v>-17</v>
      </c>
      <c r="AM122">
        <v>2</v>
      </c>
      <c r="AN122" t="s">
        <v>8</v>
      </c>
      <c r="AO122">
        <v>-2</v>
      </c>
      <c r="AP122">
        <v>2</v>
      </c>
      <c r="AQ122" t="s">
        <v>299</v>
      </c>
      <c r="AR122">
        <v>5</v>
      </c>
      <c r="AS122">
        <v>2</v>
      </c>
      <c r="AT122" t="s">
        <v>39</v>
      </c>
      <c r="AU122">
        <v>-2</v>
      </c>
      <c r="AV122">
        <v>2</v>
      </c>
      <c r="AW122" t="s">
        <v>28</v>
      </c>
      <c r="AX122">
        <v>0</v>
      </c>
      <c r="AY122">
        <v>2</v>
      </c>
      <c r="AZ122" t="s">
        <v>97</v>
      </c>
      <c r="BA122">
        <v>-1</v>
      </c>
      <c r="BB122">
        <v>2</v>
      </c>
    </row>
    <row r="123" spans="1:54" x14ac:dyDescent="0.25">
      <c r="A123" t="s">
        <v>66</v>
      </c>
      <c r="B123">
        <v>-6</v>
      </c>
      <c r="C123">
        <v>3</v>
      </c>
      <c r="D123" t="s">
        <v>66</v>
      </c>
      <c r="E123">
        <v>3</v>
      </c>
      <c r="F123">
        <v>3</v>
      </c>
      <c r="G123" t="s">
        <v>131</v>
      </c>
      <c r="H123">
        <v>6</v>
      </c>
      <c r="I123">
        <v>3</v>
      </c>
      <c r="J123" t="s">
        <v>131</v>
      </c>
      <c r="K123">
        <v>-1</v>
      </c>
      <c r="L123">
        <v>3</v>
      </c>
      <c r="M123">
        <v>0</v>
      </c>
      <c r="N123">
        <v>0</v>
      </c>
      <c r="O123">
        <v>3</v>
      </c>
      <c r="P123" t="s">
        <v>131</v>
      </c>
      <c r="Q123">
        <v>-5</v>
      </c>
      <c r="R123">
        <v>3</v>
      </c>
      <c r="S123" t="s">
        <v>131</v>
      </c>
      <c r="T123">
        <v>-11</v>
      </c>
      <c r="U123">
        <v>3</v>
      </c>
      <c r="V123" t="s">
        <v>97</v>
      </c>
      <c r="W123">
        <v>-9</v>
      </c>
      <c r="X123">
        <v>3</v>
      </c>
      <c r="Y123" t="s">
        <v>131</v>
      </c>
      <c r="Z123">
        <v>-5</v>
      </c>
      <c r="AA123">
        <v>3</v>
      </c>
      <c r="AB123" t="s">
        <v>248</v>
      </c>
      <c r="AC123">
        <v>-1</v>
      </c>
      <c r="AD123">
        <v>3</v>
      </c>
      <c r="AE123" t="s">
        <v>8</v>
      </c>
      <c r="AF123">
        <v>-25</v>
      </c>
      <c r="AG123">
        <v>3</v>
      </c>
      <c r="AH123" t="s">
        <v>249</v>
      </c>
      <c r="AI123">
        <v>13</v>
      </c>
      <c r="AJ123">
        <v>3</v>
      </c>
      <c r="AK123" t="s">
        <v>250</v>
      </c>
      <c r="AL123">
        <v>-17</v>
      </c>
      <c r="AM123">
        <v>3</v>
      </c>
      <c r="AN123" t="s">
        <v>250</v>
      </c>
      <c r="AO123">
        <v>-2</v>
      </c>
      <c r="AP123">
        <v>3</v>
      </c>
      <c r="AQ123" t="s">
        <v>242</v>
      </c>
      <c r="AR123">
        <v>5</v>
      </c>
      <c r="AS123">
        <v>3</v>
      </c>
      <c r="AT123" t="s">
        <v>18</v>
      </c>
      <c r="AU123">
        <v>-2</v>
      </c>
      <c r="AV123">
        <v>3</v>
      </c>
      <c r="AW123" t="s">
        <v>18</v>
      </c>
      <c r="AX123">
        <v>0</v>
      </c>
      <c r="AY123">
        <v>3</v>
      </c>
      <c r="AZ123" t="s">
        <v>18</v>
      </c>
      <c r="BA123">
        <v>-1</v>
      </c>
      <c r="BB123">
        <v>3</v>
      </c>
    </row>
    <row r="124" spans="1:54" x14ac:dyDescent="0.25">
      <c r="A124" t="s">
        <v>246</v>
      </c>
      <c r="B124">
        <v>-6</v>
      </c>
      <c r="C124">
        <v>4</v>
      </c>
      <c r="D124" t="s">
        <v>246</v>
      </c>
      <c r="E124">
        <v>3</v>
      </c>
      <c r="F124">
        <v>4</v>
      </c>
      <c r="G124" t="s">
        <v>8</v>
      </c>
      <c r="H124">
        <v>6</v>
      </c>
      <c r="I124">
        <v>4</v>
      </c>
      <c r="J124" t="s">
        <v>8</v>
      </c>
      <c r="K124">
        <v>-1</v>
      </c>
      <c r="L124">
        <v>4</v>
      </c>
      <c r="M124">
        <v>0</v>
      </c>
      <c r="N124">
        <v>0</v>
      </c>
      <c r="O124">
        <v>4</v>
      </c>
      <c r="P124" t="s">
        <v>8</v>
      </c>
      <c r="Q124">
        <v>-5</v>
      </c>
      <c r="R124">
        <v>4</v>
      </c>
      <c r="S124" t="s">
        <v>8</v>
      </c>
      <c r="T124">
        <v>-11</v>
      </c>
      <c r="U124">
        <v>4</v>
      </c>
      <c r="V124" t="s">
        <v>8</v>
      </c>
      <c r="W124">
        <v>-9</v>
      </c>
      <c r="X124">
        <v>4</v>
      </c>
      <c r="Y124" t="s">
        <v>8</v>
      </c>
      <c r="Z124">
        <v>-5</v>
      </c>
      <c r="AA124">
        <v>4</v>
      </c>
      <c r="AB124" t="s">
        <v>69</v>
      </c>
      <c r="AC124">
        <v>-1</v>
      </c>
      <c r="AD124">
        <v>4</v>
      </c>
      <c r="AE124" t="s">
        <v>69</v>
      </c>
      <c r="AF124">
        <v>-25</v>
      </c>
      <c r="AG124">
        <v>4</v>
      </c>
      <c r="AH124" t="s">
        <v>247</v>
      </c>
      <c r="AI124">
        <v>13</v>
      </c>
      <c r="AJ124">
        <v>4</v>
      </c>
      <c r="AK124" t="s">
        <v>18</v>
      </c>
      <c r="AL124">
        <v>-17</v>
      </c>
      <c r="AM124">
        <v>4</v>
      </c>
      <c r="AN124" t="s">
        <v>69</v>
      </c>
      <c r="AO124">
        <v>-2</v>
      </c>
      <c r="AP124">
        <v>4</v>
      </c>
      <c r="AQ124" t="s">
        <v>8</v>
      </c>
      <c r="AR124">
        <v>5</v>
      </c>
      <c r="AS124">
        <v>4</v>
      </c>
      <c r="AT124" t="s">
        <v>31</v>
      </c>
      <c r="AU124">
        <v>-2</v>
      </c>
      <c r="AV124">
        <v>4</v>
      </c>
      <c r="AW124" t="s">
        <v>31</v>
      </c>
      <c r="AX124">
        <v>0</v>
      </c>
      <c r="AY124">
        <v>4</v>
      </c>
      <c r="AZ124" t="s">
        <v>31</v>
      </c>
      <c r="BA124">
        <v>-1</v>
      </c>
      <c r="BB124">
        <v>4</v>
      </c>
    </row>
  </sheetData>
  <sortState xmlns:xlrd2="http://schemas.microsoft.com/office/spreadsheetml/2017/richdata2" ref="A2:Z71">
    <sortCondition ref="B2:B71"/>
    <sortCondition ref="A2:A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Calculator</vt:lpstr>
      <vt:lpstr>2020-21</vt:lpstr>
      <vt:lpstr>2021-22</vt:lpstr>
      <vt:lpstr>2022-23</vt:lpstr>
      <vt:lpstr>Sheet1</vt:lpstr>
      <vt:lpstr>2012-13</vt:lpstr>
      <vt:lpstr>2011-12</vt:lpstr>
      <vt:lpstr>2010-11</vt:lpstr>
      <vt:lpstr>2009-10</vt:lpstr>
      <vt:lpstr>2008-09</vt:lpstr>
      <vt:lpstr>2007-08</vt:lpstr>
      <vt:lpstr>2006-07</vt:lpstr>
      <vt:lpstr>Sheet2</vt:lpstr>
      <vt:lpstr>2004-05</vt:lpstr>
      <vt:lpstr>2005-06</vt:lpstr>
      <vt:lpstr>2013-14</vt:lpstr>
      <vt:lpstr>2014-15</vt:lpstr>
      <vt:lpstr>2015-16</vt:lpstr>
      <vt:lpstr>2016-17</vt:lpstr>
      <vt:lpstr>2017-18</vt:lpstr>
      <vt:lpstr>2018-19</vt:lpstr>
      <vt:lpstr>2019-20</vt:lpstr>
      <vt:lpstr>Players list</vt:lpstr>
      <vt:lpstr>2023-24</vt:lpstr>
      <vt:lpstr>Players</vt:lpstr>
      <vt:lpstr>satplayers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 Kuczmarski</cp:lastModifiedBy>
  <dcterms:created xsi:type="dcterms:W3CDTF">2012-02-22T05:55:36Z</dcterms:created>
  <dcterms:modified xsi:type="dcterms:W3CDTF">2024-04-06T00:54:23Z</dcterms:modified>
</cp:coreProperties>
</file>